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13.xml" ContentType="application/vnd.openxmlformats-officedocument.spreadsheetml.worksheet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7.xml" ContentType="application/vnd.openxmlformats-officedocument.drawing+xml"/>
  <Override PartName="/xl/drawings/drawing28.xml" ContentType="application/vnd.openxmlformats-officedocument.drawing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drawings/drawing35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drawings/drawing22.xml" ContentType="application/vnd.openxmlformats-officedocument.drawing+xml"/>
  <Override PartName="/xl/drawings/drawing24.xml" ContentType="application/vnd.openxmlformats-officedocument.drawing+xml"/>
  <Override PartName="/xl/drawings/drawing33.xml" ContentType="application/vnd.openxmlformats-officedocument.drawing+xml"/>
  <Override PartName="/xl/charts/chart18.xml" ContentType="application/vnd.openxmlformats-officedocument.drawingml.char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drawings/drawing11.xml" ContentType="application/vnd.openxmlformats-officedocument.drawing+xml"/>
  <Override PartName="/xl/drawings/drawing20.xml" ContentType="application/vnd.openxmlformats-officedocument.drawing+xml"/>
  <Override PartName="/xl/charts/chart16.xml" ContentType="application/vnd.openxmlformats-officedocument.drawingml.chart+xml"/>
  <Override PartName="/xl/drawings/drawing31.xml" ContentType="application/vnd.openxmlformats-officedocument.drawing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sharedStrings.xml" ContentType="application/vnd.openxmlformats-officedocument.spreadsheetml.sharedStrings+xml"/>
  <Override PartName="/xl/charts/chart14.xml" ContentType="application/vnd.openxmlformats-officedocument.drawingml.chart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29.xml" ContentType="application/vnd.openxmlformats-officedocument.drawing+xml"/>
  <Override PartName="/xl/drawings/drawing38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drawings/drawing18.xml" ContentType="application/vnd.openxmlformats-officedocument.drawing+xml"/>
  <Override PartName="/xl/drawings/drawing27.xml" ContentType="application/vnd.openxmlformats-officedocument.drawing+xml"/>
  <Override PartName="/xl/drawings/drawing36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16.xml" ContentType="application/vnd.openxmlformats-officedocument.drawing+xml"/>
  <Override PartName="/xl/drawings/drawing25.xml" ContentType="application/vnd.openxmlformats-officedocument.drawing+xml"/>
  <Override PartName="/xl/drawings/drawing34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23.xml" ContentType="application/vnd.openxmlformats-officedocument.drawing+xml"/>
  <Override PartName="/xl/drawings/drawing32.xml" ContentType="application/vnd.openxmlformats-officedocument.drawing+xml"/>
  <Override PartName="/xl/charts/chart19.xml" ContentType="application/vnd.openxmlformats-officedocument.drawingml.chart+xml"/>
  <Override PartName="/xl/drawings/drawing12.xml" ContentType="application/vnd.openxmlformats-officedocument.drawing+xml"/>
  <Override PartName="/xl/drawings/drawing21.xml" ContentType="application/vnd.openxmlformats-officedocument.drawing+xml"/>
  <Override PartName="/xl/drawings/drawing30.xml" ContentType="application/vnd.openxmlformats-officedocument.drawing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11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37.xml" ContentType="application/vnd.openxmlformats-officedocument.drawing+xml"/>
  <Default Extension="rels" ContentType="application/vnd.openxmlformats-package.relationship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0" yWindow="0" windowWidth="20490" windowHeight="7755" tabRatio="816"/>
  </bookViews>
  <sheets>
    <sheet name="INGRESO DE DATOS" sheetId="1" r:id="rId1"/>
    <sheet name="MODELO EXPONENCIAL" sheetId="10" r:id="rId2"/>
    <sheet name="RUIDO EXPONENCIAL" sheetId="26" r:id="rId3"/>
    <sheet name="Ejercicio Miercoles" sheetId="21" state="hidden" r:id="rId4"/>
    <sheet name="MODELO POTENCIAL" sheetId="20" r:id="rId5"/>
    <sheet name="RUIDO POTENCIAL" sheetId="27" r:id="rId6"/>
    <sheet name="MODELO MULTIPLE LINEAL" sheetId="22" r:id="rId7"/>
    <sheet name="RUIDO ML" sheetId="28" r:id="rId8"/>
    <sheet name="MML INVERSO" sheetId="25" r:id="rId9"/>
    <sheet name="RUIDO ML INVERSO" sheetId="29" r:id="rId10"/>
    <sheet name="MODELO MULTIPLE CUADRATICO" sheetId="23" r:id="rId11"/>
    <sheet name="RUIDO MC" sheetId="30" r:id="rId12"/>
    <sheet name="MMC INVERSO" sheetId="24" r:id="rId13"/>
    <sheet name="RUIDO MC INVERSO" sheetId="31" r:id="rId14"/>
    <sheet name="MODELO 1" sheetId="3" r:id="rId15"/>
    <sheet name="RUIDO 1" sheetId="32" r:id="rId16"/>
    <sheet name="MODELO 2" sheetId="4" r:id="rId17"/>
    <sheet name="RUIDO 2" sheetId="33" r:id="rId18"/>
    <sheet name="MODELO 3" sheetId="5" r:id="rId19"/>
    <sheet name="RUIDO 3" sheetId="36" r:id="rId20"/>
    <sheet name="MODELO 4" sheetId="11" r:id="rId21"/>
    <sheet name="RUIDO 4" sheetId="34" r:id="rId22"/>
    <sheet name="MODELO 5" sheetId="12" r:id="rId23"/>
    <sheet name="RUIDO 5" sheetId="37" r:id="rId24"/>
    <sheet name="MODELO 6" sheetId="13" r:id="rId25"/>
    <sheet name="RUIDO 6" sheetId="35" r:id="rId26"/>
    <sheet name="MODELO 7" sheetId="14" r:id="rId27"/>
    <sheet name="RUIDO 7" sheetId="38" r:id="rId28"/>
    <sheet name="MODELO 8" sheetId="15" r:id="rId29"/>
    <sheet name="RUIDO 8" sheetId="39" r:id="rId30"/>
    <sheet name="MODELO 9" sheetId="16" r:id="rId31"/>
    <sheet name="RUIDO 9" sheetId="40" r:id="rId32"/>
    <sheet name="MODELO 10" sheetId="17" r:id="rId33"/>
    <sheet name="RUIDO 10" sheetId="41" r:id="rId34"/>
    <sheet name="MODELO 11" sheetId="18" r:id="rId35"/>
    <sheet name="RUIDO 11" sheetId="42" r:id="rId36"/>
    <sheet name="MODELO 12" sheetId="19" r:id="rId37"/>
    <sheet name="RUIDO 12" sheetId="43" r:id="rId38"/>
    <sheet name="Pruebas" sheetId="9" r:id="rId39"/>
  </sheets>
  <externalReferences>
    <externalReference r:id="rId40"/>
  </externalReferences>
  <calcPr calcId="124519"/>
</workbook>
</file>

<file path=xl/calcChain.xml><?xml version="1.0" encoding="utf-8"?>
<calcChain xmlns="http://schemas.openxmlformats.org/spreadsheetml/2006/main">
  <c r="M8" i="22"/>
  <c r="M9"/>
  <c r="M10"/>
  <c r="M11"/>
  <c r="M12"/>
  <c r="M13"/>
  <c r="M14"/>
  <c r="M15"/>
  <c r="M16"/>
  <c r="M17"/>
  <c r="M18"/>
  <c r="N18" i="25" s="1"/>
  <c r="M19" i="22"/>
  <c r="G19" i="23" s="1"/>
  <c r="M20" i="22"/>
  <c r="M21"/>
  <c r="M22"/>
  <c r="M7"/>
  <c r="L8"/>
  <c r="L9"/>
  <c r="L10"/>
  <c r="L11"/>
  <c r="L12"/>
  <c r="L13"/>
  <c r="L14"/>
  <c r="L15"/>
  <c r="L16"/>
  <c r="L17"/>
  <c r="L18"/>
  <c r="L19"/>
  <c r="L20"/>
  <c r="L21"/>
  <c r="L22"/>
  <c r="L7"/>
  <c r="N8"/>
  <c r="N9"/>
  <c r="N10"/>
  <c r="N11"/>
  <c r="N12"/>
  <c r="N13"/>
  <c r="N14"/>
  <c r="N15"/>
  <c r="N16"/>
  <c r="N17"/>
  <c r="N18"/>
  <c r="N19"/>
  <c r="N20"/>
  <c r="N21"/>
  <c r="N22"/>
  <c r="N7"/>
  <c r="F19" i="23"/>
  <c r="AK15" i="19"/>
  <c r="AS15"/>
  <c r="BA15"/>
  <c r="BB15" s="1"/>
  <c r="BA16"/>
  <c r="AK17"/>
  <c r="AO17"/>
  <c r="AS17"/>
  <c r="BA17"/>
  <c r="AC15"/>
  <c r="AF15" s="1"/>
  <c r="AC16"/>
  <c r="AF16" s="1"/>
  <c r="AC17"/>
  <c r="AF17" s="1"/>
  <c r="AC15" i="18"/>
  <c r="AK15"/>
  <c r="AS15"/>
  <c r="AX15"/>
  <c r="AX16"/>
  <c r="AD17"/>
  <c r="AH17"/>
  <c r="AL17"/>
  <c r="AP17"/>
  <c r="AR17"/>
  <c r="AT17"/>
  <c r="AX17"/>
  <c r="BA17" s="1"/>
  <c r="AB15"/>
  <c r="AF15" s="1"/>
  <c r="AB16"/>
  <c r="AE16" s="1"/>
  <c r="AB17"/>
  <c r="AC17" s="1"/>
  <c r="AB15" i="17"/>
  <c r="AF15"/>
  <c r="AJ15"/>
  <c r="AR15"/>
  <c r="AS15"/>
  <c r="AS16"/>
  <c r="AS17"/>
  <c r="Y15"/>
  <c r="AA15" s="1"/>
  <c r="Y16"/>
  <c r="AA16" s="1"/>
  <c r="Y17"/>
  <c r="AA17" s="1"/>
  <c r="AB15" i="16"/>
  <c r="AJ15"/>
  <c r="AN15"/>
  <c r="AP15"/>
  <c r="AP16"/>
  <c r="AP17"/>
  <c r="X15"/>
  <c r="AA15" s="1"/>
  <c r="X16"/>
  <c r="Z16" s="1"/>
  <c r="X17"/>
  <c r="AA17" s="1"/>
  <c r="H19" i="23"/>
  <c r="M18" i="25"/>
  <c r="P18" s="1"/>
  <c r="E11" i="22"/>
  <c r="H21" i="23"/>
  <c r="M21" s="1"/>
  <c r="L20" i="25"/>
  <c r="Q20" i="22"/>
  <c r="H20" i="23"/>
  <c r="G20"/>
  <c r="M7" i="25"/>
  <c r="L7"/>
  <c r="H18" i="23"/>
  <c r="G18" i="24" s="1"/>
  <c r="T21" i="22"/>
  <c r="L18" i="25"/>
  <c r="F22" i="23"/>
  <c r="D11" i="22"/>
  <c r="F21" i="23"/>
  <c r="F21" i="24" s="1"/>
  <c r="G21" i="23"/>
  <c r="M21" i="25"/>
  <c r="P21" s="1"/>
  <c r="N21"/>
  <c r="Q21" s="1"/>
  <c r="L21"/>
  <c r="P21" i="22"/>
  <c r="Q21"/>
  <c r="R21"/>
  <c r="Y269" i="19"/>
  <c r="Y157"/>
  <c r="Y45"/>
  <c r="X258" i="18"/>
  <c r="X150"/>
  <c r="X42"/>
  <c r="U214" i="17"/>
  <c r="U114"/>
  <c r="U14"/>
  <c r="T154" i="16"/>
  <c r="T62"/>
  <c r="S162" i="15"/>
  <c r="S78"/>
  <c r="S147" i="14"/>
  <c r="S71"/>
  <c r="O114" i="13"/>
  <c r="O46"/>
  <c r="N71" i="12"/>
  <c r="N11"/>
  <c r="J20" i="5"/>
  <c r="AU12" i="24"/>
  <c r="Y297" i="19"/>
  <c r="Y185"/>
  <c r="Y73"/>
  <c r="X285" i="18"/>
  <c r="X177"/>
  <c r="X69"/>
  <c r="U239" i="17"/>
  <c r="U139"/>
  <c r="U39"/>
  <c r="T177" i="16"/>
  <c r="T85"/>
  <c r="S183" i="15"/>
  <c r="S99"/>
  <c r="S15"/>
  <c r="S90" i="14"/>
  <c r="S14"/>
  <c r="O63" i="13"/>
  <c r="N86" i="12"/>
  <c r="N26"/>
  <c r="N36" i="11"/>
  <c r="J31" i="5"/>
  <c r="H16" i="4"/>
  <c r="AU91" i="24"/>
  <c r="AU28"/>
  <c r="AU60" i="23"/>
  <c r="N49" i="11"/>
  <c r="H25" i="4"/>
  <c r="G5" i="3"/>
  <c r="AU75" i="23"/>
  <c r="AU12"/>
  <c r="Y325" i="19"/>
  <c r="Y213"/>
  <c r="Y101"/>
  <c r="X312" i="18"/>
  <c r="X204"/>
  <c r="X96"/>
  <c r="U264" i="17"/>
  <c r="U164"/>
  <c r="U64"/>
  <c r="T200" i="16"/>
  <c r="T108"/>
  <c r="T16"/>
  <c r="S120" i="15"/>
  <c r="S36"/>
  <c r="S109" i="14"/>
  <c r="S33"/>
  <c r="O80" i="13"/>
  <c r="O12"/>
  <c r="N41" i="12"/>
  <c r="J42" i="5"/>
  <c r="AU44" i="24"/>
  <c r="Y353" i="19"/>
  <c r="Y241"/>
  <c r="Y129"/>
  <c r="Y17"/>
  <c r="X231" i="18"/>
  <c r="X123"/>
  <c r="X15"/>
  <c r="U189" i="17"/>
  <c r="U89"/>
  <c r="T223" i="16"/>
  <c r="T131"/>
  <c r="T39"/>
  <c r="S141" i="15"/>
  <c r="S57"/>
  <c r="S128" i="14"/>
  <c r="S52"/>
  <c r="O97" i="13"/>
  <c r="O29"/>
  <c r="N56" i="12"/>
  <c r="N62" i="11"/>
  <c r="N10"/>
  <c r="J9" i="5"/>
  <c r="G11" i="3"/>
  <c r="AU60" i="24"/>
  <c r="AU91" i="23"/>
  <c r="AU28"/>
  <c r="N23" i="11"/>
  <c r="H6" i="4"/>
  <c r="AU75" i="24"/>
  <c r="AU44" i="23"/>
  <c r="AA16" i="16" l="1"/>
  <c r="AL16" i="17"/>
  <c r="AK16" i="16"/>
  <c r="AC16"/>
  <c r="AV17" i="17"/>
  <c r="AN16"/>
  <c r="AF16"/>
  <c r="BA16" s="1"/>
  <c r="BC15" i="18"/>
  <c r="AW15"/>
  <c r="AG15"/>
  <c r="AW16" i="19"/>
  <c r="AG16"/>
  <c r="AO15"/>
  <c r="AP16" i="17"/>
  <c r="BB16" i="19"/>
  <c r="AK16"/>
  <c r="AM16" i="16"/>
  <c r="AE16"/>
  <c r="AX16" s="1"/>
  <c r="AH16" i="17"/>
  <c r="Z16"/>
  <c r="AT15" i="16"/>
  <c r="AO16"/>
  <c r="AG16"/>
  <c r="Y16"/>
  <c r="AF15"/>
  <c r="AY15" s="1"/>
  <c r="AR16" i="17"/>
  <c r="AJ16"/>
  <c r="AB16"/>
  <c r="AW16" s="1"/>
  <c r="AN15"/>
  <c r="AV17" i="18"/>
  <c r="AN17"/>
  <c r="AO15"/>
  <c r="AW17" i="19"/>
  <c r="AG17"/>
  <c r="AO16"/>
  <c r="AW15"/>
  <c r="AG15"/>
  <c r="AI16" i="16"/>
  <c r="AD16" i="17"/>
  <c r="BF17" i="19"/>
  <c r="AS16"/>
  <c r="BJ15"/>
  <c r="R22" i="22"/>
  <c r="AF17" i="16"/>
  <c r="AR17" i="17"/>
  <c r="AJ17"/>
  <c r="AB17"/>
  <c r="AV16" i="18"/>
  <c r="AF16"/>
  <c r="BF15" i="19"/>
  <c r="AO17" i="16"/>
  <c r="AK17"/>
  <c r="AG17"/>
  <c r="AC17"/>
  <c r="AV17" s="1"/>
  <c r="Y17"/>
  <c r="AR17" s="1"/>
  <c r="AN16"/>
  <c r="AJ16"/>
  <c r="AF16"/>
  <c r="AB16"/>
  <c r="AO15"/>
  <c r="AK15"/>
  <c r="AG15"/>
  <c r="AC15"/>
  <c r="Y15"/>
  <c r="AR15" s="1"/>
  <c r="AT17" i="17"/>
  <c r="AO17"/>
  <c r="AK17"/>
  <c r="AG17"/>
  <c r="AC17"/>
  <c r="AX17" s="1"/>
  <c r="AT16"/>
  <c r="AO16"/>
  <c r="AK16"/>
  <c r="AG16"/>
  <c r="BB16" s="1"/>
  <c r="AC16"/>
  <c r="AX16" s="1"/>
  <c r="AT15"/>
  <c r="AO15"/>
  <c r="AK15"/>
  <c r="AG15"/>
  <c r="AC15"/>
  <c r="AU17" i="18"/>
  <c r="AQ17"/>
  <c r="AM17"/>
  <c r="AI17"/>
  <c r="BF17" s="1"/>
  <c r="AE17"/>
  <c r="BB17" s="1"/>
  <c r="AW16"/>
  <c r="AS16"/>
  <c r="AO16"/>
  <c r="AK16"/>
  <c r="AG16"/>
  <c r="AC16"/>
  <c r="AT15"/>
  <c r="AP15"/>
  <c r="AL15"/>
  <c r="BI15" s="1"/>
  <c r="AH15"/>
  <c r="AD15"/>
  <c r="BA15" s="1"/>
  <c r="AX17" i="19"/>
  <c r="AT17"/>
  <c r="AP17"/>
  <c r="AL17"/>
  <c r="AH17"/>
  <c r="AD17"/>
  <c r="AX16"/>
  <c r="AT16"/>
  <c r="AP16"/>
  <c r="AL16"/>
  <c r="AH16"/>
  <c r="AD16"/>
  <c r="AX15"/>
  <c r="AT15"/>
  <c r="AP15"/>
  <c r="AL15"/>
  <c r="AH15"/>
  <c r="AD15"/>
  <c r="AN17" i="16"/>
  <c r="AB17"/>
  <c r="AN17" i="17"/>
  <c r="AN16" i="18"/>
  <c r="AT17" i="16"/>
  <c r="AH17"/>
  <c r="AD17"/>
  <c r="Z17"/>
  <c r="AL15"/>
  <c r="AH15"/>
  <c r="AD15"/>
  <c r="Z15"/>
  <c r="AS15" s="1"/>
  <c r="AP17" i="17"/>
  <c r="AL17"/>
  <c r="AH17"/>
  <c r="BC17" s="1"/>
  <c r="AD17"/>
  <c r="Z17"/>
  <c r="AU17" s="1"/>
  <c r="AP15"/>
  <c r="AL15"/>
  <c r="AH15"/>
  <c r="AD15"/>
  <c r="Z15"/>
  <c r="AJ17" i="18"/>
  <c r="BG17" s="1"/>
  <c r="AF17"/>
  <c r="BC17" s="1"/>
  <c r="AY16"/>
  <c r="AT16"/>
  <c r="AP16"/>
  <c r="AL16"/>
  <c r="AH16"/>
  <c r="BE16" s="1"/>
  <c r="AD16"/>
  <c r="AU15"/>
  <c r="AQ15"/>
  <c r="AM15"/>
  <c r="AI15"/>
  <c r="BF15" s="1"/>
  <c r="AE15"/>
  <c r="BB15" s="1"/>
  <c r="AY17" i="19"/>
  <c r="AU17"/>
  <c r="AQ17"/>
  <c r="AM17"/>
  <c r="BL17" s="1"/>
  <c r="AI17"/>
  <c r="AE17"/>
  <c r="BD17" s="1"/>
  <c r="AY16"/>
  <c r="AU16"/>
  <c r="AQ16"/>
  <c r="AM16"/>
  <c r="BL16" s="1"/>
  <c r="AI16"/>
  <c r="AE16"/>
  <c r="AY15"/>
  <c r="AU15"/>
  <c r="AQ15"/>
  <c r="AM15"/>
  <c r="BL15" s="1"/>
  <c r="AI15"/>
  <c r="AE15"/>
  <c r="BD15" s="1"/>
  <c r="AJ17" i="16"/>
  <c r="AF17" i="17"/>
  <c r="BA17" s="1"/>
  <c r="AR16" i="18"/>
  <c r="AJ16"/>
  <c r="AL17" i="16"/>
  <c r="AM17"/>
  <c r="AI17"/>
  <c r="AE17"/>
  <c r="AX17" s="1"/>
  <c r="AV16"/>
  <c r="AL16"/>
  <c r="AH16"/>
  <c r="AD16"/>
  <c r="AW16" s="1"/>
  <c r="AM15"/>
  <c r="AI15"/>
  <c r="AE15"/>
  <c r="AX15" s="1"/>
  <c r="AQ17" i="17"/>
  <c r="AM17"/>
  <c r="AI17"/>
  <c r="AE17"/>
  <c r="AZ17" s="1"/>
  <c r="AQ16"/>
  <c r="AM16"/>
  <c r="AI16"/>
  <c r="AE16"/>
  <c r="AQ15"/>
  <c r="AM15"/>
  <c r="AI15"/>
  <c r="AE15"/>
  <c r="AW17" i="18"/>
  <c r="AS17"/>
  <c r="AO17"/>
  <c r="AK17"/>
  <c r="AG17"/>
  <c r="BD17" s="1"/>
  <c r="AU16"/>
  <c r="AQ16"/>
  <c r="AM16"/>
  <c r="AI16"/>
  <c r="AV15"/>
  <c r="AR15"/>
  <c r="AN15"/>
  <c r="AJ15"/>
  <c r="BG15" s="1"/>
  <c r="AZ17" i="19"/>
  <c r="AV17"/>
  <c r="AR17"/>
  <c r="AN17"/>
  <c r="BM17" s="1"/>
  <c r="AJ17"/>
  <c r="AZ16"/>
  <c r="AV16"/>
  <c r="AR16"/>
  <c r="AN16"/>
  <c r="AJ16"/>
  <c r="BI16" s="1"/>
  <c r="AZ15"/>
  <c r="AV15"/>
  <c r="AR15"/>
  <c r="AN15"/>
  <c r="AJ15"/>
  <c r="BG17"/>
  <c r="AY17" i="16"/>
  <c r="AU17"/>
  <c r="BB17" i="17"/>
  <c r="AW17"/>
  <c r="BJ17" i="19"/>
  <c r="BB17"/>
  <c r="BI17" i="18"/>
  <c r="BK17" i="19"/>
  <c r="BC17"/>
  <c r="BH17"/>
  <c r="AW17" i="16"/>
  <c r="AS17"/>
  <c r="AY17" i="17"/>
  <c r="BH17" i="18"/>
  <c r="AZ17"/>
  <c r="BI17" i="19"/>
  <c r="BE17"/>
  <c r="AR16" i="16"/>
  <c r="BD16" i="19"/>
  <c r="AT16" i="16"/>
  <c r="AY16"/>
  <c r="AU16"/>
  <c r="BC16" i="17"/>
  <c r="AY16"/>
  <c r="AU16"/>
  <c r="BH16" i="19"/>
  <c r="AS16" i="16"/>
  <c r="BI16" i="18"/>
  <c r="BA16"/>
  <c r="BM16" i="19"/>
  <c r="BE16"/>
  <c r="AU15" i="16"/>
  <c r="BA15" i="17"/>
  <c r="BD15" i="18"/>
  <c r="BB15" i="17"/>
  <c r="AV15" i="16"/>
  <c r="AX15" i="17"/>
  <c r="BH15" i="18"/>
  <c r="AZ15"/>
  <c r="G18" i="23"/>
  <c r="H18" i="24" s="1"/>
  <c r="BK16" i="19"/>
  <c r="BG16"/>
  <c r="BC16"/>
  <c r="BH15"/>
  <c r="BE15"/>
  <c r="BJ16"/>
  <c r="BF16"/>
  <c r="BK15"/>
  <c r="BG15"/>
  <c r="BC15"/>
  <c r="BM15"/>
  <c r="BI15"/>
  <c r="BB16" i="18"/>
  <c r="AY17"/>
  <c r="AY15"/>
  <c r="BH16"/>
  <c r="BD16"/>
  <c r="AZ16"/>
  <c r="BF16"/>
  <c r="BE17"/>
  <c r="BG16"/>
  <c r="BC16"/>
  <c r="BE15"/>
  <c r="AW15" i="17"/>
  <c r="AZ15"/>
  <c r="AV15"/>
  <c r="AZ16"/>
  <c r="AV16"/>
  <c r="BC15"/>
  <c r="AY15"/>
  <c r="AU15"/>
  <c r="AQ17" i="16"/>
  <c r="AQ16"/>
  <c r="AQ15"/>
  <c r="AW15"/>
  <c r="Q22" i="22"/>
  <c r="M20" i="25"/>
  <c r="P20" s="1"/>
  <c r="N20" i="23"/>
  <c r="S20" s="1"/>
  <c r="O20"/>
  <c r="R18" i="22"/>
  <c r="N22" i="25"/>
  <c r="T22" i="22"/>
  <c r="Q18"/>
  <c r="M22" i="25"/>
  <c r="P22" s="1"/>
  <c r="H22" i="23"/>
  <c r="O22" s="1"/>
  <c r="O18"/>
  <c r="P20" i="22"/>
  <c r="S21"/>
  <c r="P3"/>
  <c r="W22" s="1"/>
  <c r="T20"/>
  <c r="T18"/>
  <c r="F20" i="23"/>
  <c r="Y20" s="1"/>
  <c r="F18"/>
  <c r="F18" i="24" s="1"/>
  <c r="X18" s="1"/>
  <c r="S20" i="22"/>
  <c r="M20" i="23"/>
  <c r="T20" s="1"/>
  <c r="M18"/>
  <c r="T18" s="1"/>
  <c r="S21" i="25"/>
  <c r="K18" i="24"/>
  <c r="L18"/>
  <c r="Q18" s="1"/>
  <c r="J18"/>
  <c r="R18" s="1"/>
  <c r="N19" i="23"/>
  <c r="S19" s="1"/>
  <c r="G19" i="24"/>
  <c r="N18" i="23"/>
  <c r="S18" s="1"/>
  <c r="O21"/>
  <c r="G21" i="24"/>
  <c r="X21" s="1"/>
  <c r="Q19" i="22"/>
  <c r="M19" i="25"/>
  <c r="P19" s="1"/>
  <c r="N21" i="23"/>
  <c r="S21" s="1"/>
  <c r="G20" i="24"/>
  <c r="K20" s="1"/>
  <c r="S18" i="25"/>
  <c r="F22" i="24"/>
  <c r="L22" i="25"/>
  <c r="W21" i="23"/>
  <c r="J20"/>
  <c r="H20" i="24"/>
  <c r="N20" s="1"/>
  <c r="L20" i="23"/>
  <c r="Q20" s="1"/>
  <c r="R21" i="25"/>
  <c r="R20" i="22"/>
  <c r="P19"/>
  <c r="N19" i="25"/>
  <c r="Q19" s="1"/>
  <c r="N20"/>
  <c r="Q20" s="1"/>
  <c r="Y19" i="23"/>
  <c r="F19" i="24"/>
  <c r="T19" i="22"/>
  <c r="L19" i="25"/>
  <c r="Q18"/>
  <c r="T18"/>
  <c r="R18"/>
  <c r="O18" i="24"/>
  <c r="N18"/>
  <c r="S18" s="1"/>
  <c r="Z18"/>
  <c r="M18"/>
  <c r="J19" i="23"/>
  <c r="R19" s="1"/>
  <c r="L19"/>
  <c r="Q19" s="1"/>
  <c r="H19" i="24"/>
  <c r="O19" s="1"/>
  <c r="X19" i="23"/>
  <c r="Q22" i="25"/>
  <c r="L18" i="23"/>
  <c r="Q18" s="1"/>
  <c r="Z21"/>
  <c r="L21"/>
  <c r="Q21" s="1"/>
  <c r="S19" i="22"/>
  <c r="K21" i="23"/>
  <c r="R19" i="22"/>
  <c r="P18"/>
  <c r="T21" i="25"/>
  <c r="J18" i="23"/>
  <c r="R18" s="1"/>
  <c r="G22"/>
  <c r="J21"/>
  <c r="U21" s="1"/>
  <c r="H21" i="24"/>
  <c r="K18" i="23"/>
  <c r="X21"/>
  <c r="P22" i="22"/>
  <c r="S22"/>
  <c r="S18"/>
  <c r="Z18" i="23"/>
  <c r="T21"/>
  <c r="V21"/>
  <c r="Y21"/>
  <c r="K20"/>
  <c r="M19"/>
  <c r="Z20"/>
  <c r="W19"/>
  <c r="O19"/>
  <c r="K19"/>
  <c r="Z19"/>
  <c r="V20" l="1"/>
  <c r="N22"/>
  <c r="R22" i="25"/>
  <c r="X20" i="23"/>
  <c r="S20" i="25"/>
  <c r="O20" i="24"/>
  <c r="P18" i="23"/>
  <c r="S20" i="24"/>
  <c r="M22" i="23"/>
  <c r="V22" s="1"/>
  <c r="W22"/>
  <c r="G22" i="24"/>
  <c r="K22" s="1"/>
  <c r="S22" i="25"/>
  <c r="P18" i="24"/>
  <c r="P20" i="23"/>
  <c r="Y22"/>
  <c r="Z20" i="24"/>
  <c r="W19"/>
  <c r="W20" i="23"/>
  <c r="U20"/>
  <c r="U18" i="24"/>
  <c r="Z19"/>
  <c r="M20"/>
  <c r="T20" s="1"/>
  <c r="W21" i="22"/>
  <c r="W19"/>
  <c r="W20"/>
  <c r="W18"/>
  <c r="F20" i="24"/>
  <c r="Y18"/>
  <c r="U18" i="23"/>
  <c r="X18"/>
  <c r="Y18"/>
  <c r="W18" i="24"/>
  <c r="W18" i="23"/>
  <c r="V18"/>
  <c r="J20" i="24"/>
  <c r="L20"/>
  <c r="Q20" s="1"/>
  <c r="J21"/>
  <c r="U21" s="1"/>
  <c r="L21"/>
  <c r="Q21" s="1"/>
  <c r="K21"/>
  <c r="S19" i="25"/>
  <c r="K19" i="24"/>
  <c r="L19"/>
  <c r="Q19" s="1"/>
  <c r="J19"/>
  <c r="R19" s="1"/>
  <c r="R20" i="23"/>
  <c r="R20" i="25"/>
  <c r="T20"/>
  <c r="T22"/>
  <c r="P19" i="23"/>
  <c r="Y21" i="24"/>
  <c r="R19" i="25"/>
  <c r="Z21" i="24"/>
  <c r="T19" i="25"/>
  <c r="X19" i="24"/>
  <c r="K22" i="23"/>
  <c r="L22"/>
  <c r="Q22" s="1"/>
  <c r="Z22"/>
  <c r="H22" i="24"/>
  <c r="X22" i="23"/>
  <c r="J22"/>
  <c r="U19"/>
  <c r="O21" i="24"/>
  <c r="W21"/>
  <c r="M21"/>
  <c r="N21"/>
  <c r="S21" s="1"/>
  <c r="P21" i="23"/>
  <c r="R21"/>
  <c r="T18" i="24"/>
  <c r="V18"/>
  <c r="S22" i="23"/>
  <c r="N19" i="24"/>
  <c r="S19" s="1"/>
  <c r="M19"/>
  <c r="Y19"/>
  <c r="V19" i="23"/>
  <c r="T19"/>
  <c r="X22" i="24" l="1"/>
  <c r="J22"/>
  <c r="U22" s="1"/>
  <c r="L22"/>
  <c r="Q22" s="1"/>
  <c r="T22" i="23"/>
  <c r="U19" i="24"/>
  <c r="P20"/>
  <c r="V20"/>
  <c r="R21"/>
  <c r="X20"/>
  <c r="Y20"/>
  <c r="W20"/>
  <c r="U20"/>
  <c r="R20"/>
  <c r="O22"/>
  <c r="W22"/>
  <c r="M22"/>
  <c r="N22"/>
  <c r="S22" s="1"/>
  <c r="Z22"/>
  <c r="Y22"/>
  <c r="T21"/>
  <c r="P21"/>
  <c r="V21"/>
  <c r="V19"/>
  <c r="P19"/>
  <c r="T19"/>
  <c r="P22" i="23"/>
  <c r="R22"/>
  <c r="U22"/>
  <c r="W15" i="15"/>
  <c r="Z15" s="1"/>
  <c r="AQ15" s="1"/>
  <c r="X15"/>
  <c r="AO15" s="1"/>
  <c r="AE15"/>
  <c r="AK15"/>
  <c r="AL15"/>
  <c r="AM15"/>
  <c r="W16"/>
  <c r="Y16" s="1"/>
  <c r="AP16" s="1"/>
  <c r="AM16"/>
  <c r="W17"/>
  <c r="AD17" s="1"/>
  <c r="AM17"/>
  <c r="U18" i="14"/>
  <c r="W18" s="1"/>
  <c r="AI18"/>
  <c r="AJ18" s="1"/>
  <c r="U19"/>
  <c r="AB19" s="1"/>
  <c r="V19"/>
  <c r="W19"/>
  <c r="X19"/>
  <c r="Y19"/>
  <c r="Z19"/>
  <c r="AA19"/>
  <c r="AC19"/>
  <c r="AD19"/>
  <c r="AE19"/>
  <c r="AF19"/>
  <c r="AG19"/>
  <c r="AH19"/>
  <c r="AI19"/>
  <c r="U20"/>
  <c r="W20" s="1"/>
  <c r="V20"/>
  <c r="AB20"/>
  <c r="AC20"/>
  <c r="AD20"/>
  <c r="AF20"/>
  <c r="AI20"/>
  <c r="AJ20" s="1"/>
  <c r="R15" i="13"/>
  <c r="U15" s="1"/>
  <c r="S15"/>
  <c r="T15"/>
  <c r="X15"/>
  <c r="Y15"/>
  <c r="Z15"/>
  <c r="AA15"/>
  <c r="AB15"/>
  <c r="AD15"/>
  <c r="R16"/>
  <c r="U16" s="1"/>
  <c r="Y16"/>
  <c r="AD16"/>
  <c r="R17"/>
  <c r="U17" s="1"/>
  <c r="Y17"/>
  <c r="AD17"/>
  <c r="R14" i="12"/>
  <c r="U14" s="1"/>
  <c r="Z14"/>
  <c r="AB14"/>
  <c r="R15"/>
  <c r="X15" s="1"/>
  <c r="W15"/>
  <c r="AB15"/>
  <c r="R16"/>
  <c r="X16" s="1"/>
  <c r="AB16"/>
  <c r="R15" i="11"/>
  <c r="S15" s="1"/>
  <c r="Z15"/>
  <c r="R16"/>
  <c r="Y16" s="1"/>
  <c r="Z16"/>
  <c r="R17"/>
  <c r="W17" s="1"/>
  <c r="X17"/>
  <c r="Z17"/>
  <c r="N15" i="5"/>
  <c r="Q15" s="1"/>
  <c r="O15"/>
  <c r="P15"/>
  <c r="T15"/>
  <c r="U15" s="1"/>
  <c r="N16"/>
  <c r="O16" s="1"/>
  <c r="P16"/>
  <c r="W16" s="1"/>
  <c r="Q16"/>
  <c r="T16"/>
  <c r="N17"/>
  <c r="P17" s="1"/>
  <c r="T17"/>
  <c r="L15" i="4"/>
  <c r="O15" s="1"/>
  <c r="P15"/>
  <c r="L16"/>
  <c r="M16" s="1"/>
  <c r="P16"/>
  <c r="Q16" s="1"/>
  <c r="L17"/>
  <c r="O17" s="1"/>
  <c r="N17"/>
  <c r="P17"/>
  <c r="J15" i="3"/>
  <c r="M15" s="1"/>
  <c r="L15"/>
  <c r="J16"/>
  <c r="K16" s="1"/>
  <c r="L16"/>
  <c r="J17"/>
  <c r="K17" s="1"/>
  <c r="L17"/>
  <c r="M17" s="1"/>
  <c r="I16" i="20"/>
  <c r="J16"/>
  <c r="K16"/>
  <c r="S16" s="1"/>
  <c r="L16"/>
  <c r="O16"/>
  <c r="I17"/>
  <c r="J17" s="1"/>
  <c r="K17"/>
  <c r="S17" s="1"/>
  <c r="O17"/>
  <c r="I18"/>
  <c r="J18"/>
  <c r="K18"/>
  <c r="S18" s="1"/>
  <c r="L18"/>
  <c r="O18"/>
  <c r="L15" i="10"/>
  <c r="M15"/>
  <c r="P15"/>
  <c r="N15" s="1"/>
  <c r="L16"/>
  <c r="M16"/>
  <c r="P16"/>
  <c r="N16" s="1"/>
  <c r="O16" s="1"/>
  <c r="L17"/>
  <c r="M17" s="1"/>
  <c r="P17"/>
  <c r="N17" s="1"/>
  <c r="V16" i="5" l="1"/>
  <c r="V17" i="11"/>
  <c r="Y14" i="12"/>
  <c r="AB16" i="13"/>
  <c r="X16"/>
  <c r="AH18" i="14"/>
  <c r="K15" i="3"/>
  <c r="T17" i="11"/>
  <c r="AC17" s="1"/>
  <c r="W16"/>
  <c r="X15"/>
  <c r="AA14" i="12"/>
  <c r="S14"/>
  <c r="Z16" i="13"/>
  <c r="S16"/>
  <c r="AF16" s="1"/>
  <c r="X20" i="14"/>
  <c r="AA18"/>
  <c r="AP18" s="1"/>
  <c r="AB17" i="15"/>
  <c r="AS17" s="1"/>
  <c r="AD15"/>
  <c r="U17" i="11"/>
  <c r="AD17" s="1"/>
  <c r="X16"/>
  <c r="Y15"/>
  <c r="T14" i="12"/>
  <c r="AA16" i="13"/>
  <c r="T16"/>
  <c r="AO19" i="14"/>
  <c r="AB18"/>
  <c r="AH17" i="15"/>
  <c r="N15" i="4"/>
  <c r="R17" i="5"/>
  <c r="Z15" i="12"/>
  <c r="T15"/>
  <c r="AF14"/>
  <c r="Z17" i="13"/>
  <c r="S17"/>
  <c r="AP19" i="14"/>
  <c r="AL19"/>
  <c r="AI17" i="15"/>
  <c r="AC17"/>
  <c r="Y17"/>
  <c r="AA16"/>
  <c r="AR16" s="1"/>
  <c r="O17" i="5"/>
  <c r="V17" s="1"/>
  <c r="V16" i="11"/>
  <c r="AC15" i="12"/>
  <c r="U15"/>
  <c r="AF15" s="1"/>
  <c r="AA17" i="13"/>
  <c r="T17"/>
  <c r="AC18" i="14"/>
  <c r="V18"/>
  <c r="AJ17" i="15"/>
  <c r="AE17"/>
  <c r="Z17"/>
  <c r="AI16"/>
  <c r="AN15"/>
  <c r="AF15"/>
  <c r="Y15"/>
  <c r="M15" i="4"/>
  <c r="R15" s="1"/>
  <c r="Q17" i="5"/>
  <c r="V15" i="12"/>
  <c r="AG15" s="1"/>
  <c r="AB17" i="13"/>
  <c r="X17"/>
  <c r="AD18" i="14"/>
  <c r="Z18"/>
  <c r="AO18" s="1"/>
  <c r="AK17" i="15"/>
  <c r="AG17"/>
  <c r="AA17"/>
  <c r="AG15"/>
  <c r="AC15"/>
  <c r="AH17" i="13"/>
  <c r="W17" i="5"/>
  <c r="AF17" i="13"/>
  <c r="AL20" i="14"/>
  <c r="AQ17" i="15"/>
  <c r="AT17"/>
  <c r="AP17"/>
  <c r="AG17" i="13"/>
  <c r="AK20" i="14"/>
  <c r="AR17" i="15"/>
  <c r="AU17"/>
  <c r="M18" i="20"/>
  <c r="AM20" i="14"/>
  <c r="AG16" i="13"/>
  <c r="AN19" i="14"/>
  <c r="R16" i="4"/>
  <c r="AE15" i="12"/>
  <c r="AH16" i="13"/>
  <c r="M16" i="20"/>
  <c r="AB15" i="11"/>
  <c r="AD14" i="12"/>
  <c r="AH15" i="13"/>
  <c r="AU15" i="15"/>
  <c r="O15" i="10"/>
  <c r="V15" i="5"/>
  <c r="AE14" i="12"/>
  <c r="AF15" i="13"/>
  <c r="AL18" i="14"/>
  <c r="AP15" i="15"/>
  <c r="W15" i="5"/>
  <c r="AG15" i="13"/>
  <c r="AK18" i="14"/>
  <c r="AT15" i="15"/>
  <c r="R22" i="24"/>
  <c r="T22"/>
  <c r="V22"/>
  <c r="P22"/>
  <c r="AH16" i="15"/>
  <c r="AN16"/>
  <c r="AF16"/>
  <c r="X16"/>
  <c r="AO16" s="1"/>
  <c r="AN17"/>
  <c r="AF17"/>
  <c r="X17"/>
  <c r="AO17" s="1"/>
  <c r="AL16"/>
  <c r="AD16"/>
  <c r="AU16" s="1"/>
  <c r="AJ15"/>
  <c r="AB15"/>
  <c r="AS15" s="1"/>
  <c r="AE16"/>
  <c r="AK16"/>
  <c r="AC16"/>
  <c r="AT16" s="1"/>
  <c r="AI15"/>
  <c r="AA15"/>
  <c r="AR15" s="1"/>
  <c r="AL17"/>
  <c r="AJ16"/>
  <c r="AB16"/>
  <c r="AS16" s="1"/>
  <c r="AH15"/>
  <c r="Z16"/>
  <c r="AQ16" s="1"/>
  <c r="AG16"/>
  <c r="AM19" i="14"/>
  <c r="AA20"/>
  <c r="AP20" s="1"/>
  <c r="AG18"/>
  <c r="Y18"/>
  <c r="AN18" s="1"/>
  <c r="AH20"/>
  <c r="Z20"/>
  <c r="AO20" s="1"/>
  <c r="AK19"/>
  <c r="AF18"/>
  <c r="X18"/>
  <c r="AM18" s="1"/>
  <c r="AG20"/>
  <c r="Y20"/>
  <c r="AN20" s="1"/>
  <c r="AJ19"/>
  <c r="AE18"/>
  <c r="AE20"/>
  <c r="AE17" i="13"/>
  <c r="W17"/>
  <c r="AJ17" s="1"/>
  <c r="AE16"/>
  <c r="W16"/>
  <c r="AJ16" s="1"/>
  <c r="AE15"/>
  <c r="W15"/>
  <c r="AJ15" s="1"/>
  <c r="V17"/>
  <c r="AI17" s="1"/>
  <c r="V16"/>
  <c r="AI16" s="1"/>
  <c r="V15"/>
  <c r="AI15" s="1"/>
  <c r="AC17"/>
  <c r="AC16"/>
  <c r="AC15"/>
  <c r="V16" i="12"/>
  <c r="AG16" s="1"/>
  <c r="AA15"/>
  <c r="S15"/>
  <c r="AD15" s="1"/>
  <c r="X14"/>
  <c r="W16"/>
  <c r="U16"/>
  <c r="AF16" s="1"/>
  <c r="W14"/>
  <c r="Z16"/>
  <c r="T16"/>
  <c r="AE16" s="1"/>
  <c r="Y15"/>
  <c r="V14"/>
  <c r="AG14" s="1"/>
  <c r="Y16"/>
  <c r="AC16"/>
  <c r="AA16"/>
  <c r="S16"/>
  <c r="AD16" s="1"/>
  <c r="AC14"/>
  <c r="AA17" i="11"/>
  <c r="S17"/>
  <c r="AB17" s="1"/>
  <c r="U16"/>
  <c r="AD16" s="1"/>
  <c r="W15"/>
  <c r="T16"/>
  <c r="AC16" s="1"/>
  <c r="V15"/>
  <c r="Y17"/>
  <c r="AA16"/>
  <c r="S16"/>
  <c r="AB16" s="1"/>
  <c r="U15"/>
  <c r="AD15" s="1"/>
  <c r="T15"/>
  <c r="AC15" s="1"/>
  <c r="AA15"/>
  <c r="U16" i="5"/>
  <c r="U17"/>
  <c r="S15"/>
  <c r="S16"/>
  <c r="R15"/>
  <c r="S17"/>
  <c r="R16"/>
  <c r="N16" i="4"/>
  <c r="O16"/>
  <c r="Q17"/>
  <c r="Q15"/>
  <c r="M17"/>
  <c r="R17" s="1"/>
  <c r="M16" i="3"/>
  <c r="N16" i="20"/>
  <c r="N18"/>
  <c r="L17"/>
  <c r="O17" i="10"/>
  <c r="E3" i="43"/>
  <c r="E4" s="1"/>
  <c r="E3" i="42"/>
  <c r="E4" s="1"/>
  <c r="E5" s="1"/>
  <c r="E6" s="1"/>
  <c r="E3" i="41"/>
  <c r="E4" s="1"/>
  <c r="E4" i="40"/>
  <c r="E5" s="1"/>
  <c r="E3"/>
  <c r="E3" i="39"/>
  <c r="E4" s="1"/>
  <c r="E3" i="38"/>
  <c r="E4" s="1"/>
  <c r="E3" i="35"/>
  <c r="E4" s="1"/>
  <c r="E3" i="37"/>
  <c r="E4" s="1"/>
  <c r="E3" i="34"/>
  <c r="E4" s="1"/>
  <c r="E3" i="36"/>
  <c r="E4" s="1"/>
  <c r="E3" i="33"/>
  <c r="E4" s="1"/>
  <c r="E3" i="32"/>
  <c r="E4" s="1"/>
  <c r="E3" i="31"/>
  <c r="E4" s="1"/>
  <c r="E3" i="30"/>
  <c r="E4" s="1"/>
  <c r="E3" i="29"/>
  <c r="E4" s="1"/>
  <c r="E3" i="28"/>
  <c r="E4" s="1"/>
  <c r="E5" s="1"/>
  <c r="E3" i="27"/>
  <c r="E4" s="1"/>
  <c r="E3" i="26"/>
  <c r="E4" s="1"/>
  <c r="E5" s="1"/>
  <c r="AK9"/>
  <c r="AK9" i="30"/>
  <c r="AK9" i="29"/>
  <c r="AK9" i="32"/>
  <c r="AK9" i="41"/>
  <c r="AK9" i="42"/>
  <c r="AK9" i="35"/>
  <c r="AK9" i="39"/>
  <c r="AK9" i="31"/>
  <c r="AK9" i="36"/>
  <c r="AK9" i="34"/>
  <c r="AK9" i="27"/>
  <c r="AK9" i="28"/>
  <c r="AK9" i="33"/>
  <c r="AK9" i="40"/>
  <c r="AK9" i="43"/>
  <c r="AK9" i="37"/>
  <c r="AK9" i="38"/>
  <c r="M17" i="20" l="1"/>
  <c r="N17"/>
  <c r="E5" i="43"/>
  <c r="E7" i="42"/>
  <c r="E5" i="41"/>
  <c r="E6" i="40"/>
  <c r="E5" i="39"/>
  <c r="E5" i="38"/>
  <c r="E5" i="35"/>
  <c r="E5" i="37"/>
  <c r="E5" i="34"/>
  <c r="E5" i="36"/>
  <c r="E5" i="33"/>
  <c r="E5" i="32"/>
  <c r="E5" i="31"/>
  <c r="E5" i="30"/>
  <c r="E5" i="29"/>
  <c r="E6" i="28"/>
  <c r="E5" i="27"/>
  <c r="E6" i="26"/>
  <c r="E6" i="43" l="1"/>
  <c r="E8" i="42"/>
  <c r="E6" i="41"/>
  <c r="E7" i="40"/>
  <c r="E6" i="39"/>
  <c r="E6" i="38"/>
  <c r="E6" i="35"/>
  <c r="E6" i="37"/>
  <c r="E6" i="34"/>
  <c r="E6" i="36"/>
  <c r="E6" i="33"/>
  <c r="E6" i="32"/>
  <c r="E6" i="31"/>
  <c r="E6" i="30"/>
  <c r="E6" i="29"/>
  <c r="E7" i="28"/>
  <c r="E6" i="27"/>
  <c r="E7" i="26"/>
  <c r="E7" i="43" l="1"/>
  <c r="E9" i="42"/>
  <c r="E7" i="41"/>
  <c r="E8" i="40"/>
  <c r="E7" i="39"/>
  <c r="E7" i="38"/>
  <c r="E7" i="35"/>
  <c r="E7" i="37"/>
  <c r="E7" i="34"/>
  <c r="E7" i="36"/>
  <c r="E7" i="33"/>
  <c r="E7" i="32"/>
  <c r="E7" i="31"/>
  <c r="E7" i="30"/>
  <c r="E7" i="29"/>
  <c r="E8" i="28"/>
  <c r="E7" i="27"/>
  <c r="E8" i="26"/>
  <c r="E8" i="43" l="1"/>
  <c r="E10" i="42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8" i="41"/>
  <c r="E9" i="40"/>
  <c r="E8" i="39"/>
  <c r="E8" i="38"/>
  <c r="E8" i="35"/>
  <c r="E8" i="37"/>
  <c r="E8" i="34"/>
  <c r="E8" i="36"/>
  <c r="E8" i="33"/>
  <c r="E8" i="32"/>
  <c r="E8" i="31"/>
  <c r="E8" i="30"/>
  <c r="E8" i="29"/>
  <c r="E9" i="28"/>
  <c r="E8" i="27"/>
  <c r="E9" i="26"/>
  <c r="E9" i="43" l="1"/>
  <c r="E9" i="41"/>
  <c r="E10" i="40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9" i="39"/>
  <c r="E9" i="38"/>
  <c r="E9" i="35"/>
  <c r="E9" i="37"/>
  <c r="E9" i="34"/>
  <c r="E9" i="36"/>
  <c r="E9" i="33"/>
  <c r="E9" i="32"/>
  <c r="E9" i="31"/>
  <c r="E9" i="30"/>
  <c r="E9" i="29"/>
  <c r="E10" i="28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9" i="27"/>
  <c r="E10" i="26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43" l="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4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39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38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35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37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34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36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33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32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31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30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29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E10" i="27"/>
  <c r="E11" s="1"/>
  <c r="E12" s="1"/>
  <c r="E13" s="1"/>
  <c r="E14" s="1"/>
  <c r="E15" s="1"/>
  <c r="E16" s="1"/>
  <c r="E17" s="1"/>
  <c r="E18" s="1"/>
  <c r="E19" s="1"/>
  <c r="E20" s="1"/>
  <c r="E21" s="1"/>
  <c r="E22" s="1"/>
  <c r="E23" s="1"/>
  <c r="E24" s="1"/>
  <c r="E25" s="1"/>
  <c r="E26" s="1"/>
  <c r="E27" s="1"/>
  <c r="E28" s="1"/>
  <c r="E29" s="1"/>
  <c r="E30" s="1"/>
  <c r="E31" s="1"/>
  <c r="E32" s="1"/>
  <c r="E33" s="1"/>
  <c r="E34" s="1"/>
  <c r="E35" s="1"/>
  <c r="E36" s="1"/>
  <c r="E37" s="1"/>
  <c r="E38" s="1"/>
  <c r="E39" s="1"/>
  <c r="E40" s="1"/>
  <c r="E41" s="1"/>
  <c r="E42" s="1"/>
  <c r="E43" s="1"/>
  <c r="E44" s="1"/>
  <c r="E45" s="1"/>
  <c r="E46" s="1"/>
  <c r="E47" s="1"/>
  <c r="E48" s="1"/>
  <c r="E49" s="1"/>
  <c r="E50" s="1"/>
  <c r="E51" s="1"/>
  <c r="E52" s="1"/>
  <c r="E53" s="1"/>
  <c r="E54" s="1"/>
  <c r="E55" s="1"/>
  <c r="E56" s="1"/>
  <c r="E57" s="1"/>
  <c r="E58" s="1"/>
  <c r="E59" s="1"/>
  <c r="E60" s="1"/>
  <c r="E61" s="1"/>
  <c r="E62" s="1"/>
  <c r="E63" s="1"/>
  <c r="E64" s="1"/>
  <c r="E65" s="1"/>
  <c r="E66" s="1"/>
  <c r="E67" s="1"/>
  <c r="E68" s="1"/>
  <c r="E69" s="1"/>
  <c r="E70" s="1"/>
  <c r="E71" s="1"/>
  <c r="E72" s="1"/>
  <c r="E73" s="1"/>
  <c r="E74" s="1"/>
  <c r="E75" s="1"/>
  <c r="E76" s="1"/>
  <c r="E77" s="1"/>
  <c r="E78" s="1"/>
  <c r="E79" s="1"/>
  <c r="E80" s="1"/>
  <c r="E81" s="1"/>
  <c r="E82" s="1"/>
  <c r="E83" s="1"/>
  <c r="E84" s="1"/>
  <c r="E85" s="1"/>
  <c r="E86" s="1"/>
  <c r="E87" s="1"/>
  <c r="E88" s="1"/>
  <c r="E89" s="1"/>
  <c r="E90" s="1"/>
  <c r="E91" s="1"/>
  <c r="E92" s="1"/>
  <c r="E93" s="1"/>
  <c r="E94" s="1"/>
  <c r="E95" s="1"/>
  <c r="E96" s="1"/>
  <c r="E97" s="1"/>
  <c r="E98" s="1"/>
  <c r="E99" s="1"/>
  <c r="E100" s="1"/>
  <c r="E101" s="1"/>
  <c r="E102" s="1"/>
  <c r="E103" s="1"/>
  <c r="E104" s="1"/>
  <c r="E105" s="1"/>
  <c r="E106" s="1"/>
  <c r="E107" s="1"/>
  <c r="E108" s="1"/>
  <c r="E109" s="1"/>
  <c r="E110" s="1"/>
  <c r="E111" s="1"/>
  <c r="E112" s="1"/>
  <c r="E113" s="1"/>
  <c r="E114" s="1"/>
  <c r="E115" s="1"/>
  <c r="E116" s="1"/>
  <c r="E117" s="1"/>
  <c r="E118" s="1"/>
  <c r="E119" s="1"/>
  <c r="E120" s="1"/>
  <c r="E121" s="1"/>
  <c r="E122" s="1"/>
  <c r="E123" s="1"/>
  <c r="E124" s="1"/>
  <c r="E125" s="1"/>
  <c r="E126" s="1"/>
  <c r="E127" s="1"/>
  <c r="E128" s="1"/>
  <c r="E129" s="1"/>
  <c r="E130" s="1"/>
  <c r="E131" s="1"/>
  <c r="E132" s="1"/>
  <c r="E133" s="1"/>
  <c r="E134" s="1"/>
  <c r="E135" s="1"/>
  <c r="E136" s="1"/>
  <c r="E137" s="1"/>
  <c r="E138" s="1"/>
  <c r="E139" s="1"/>
  <c r="E140" s="1"/>
  <c r="E141" s="1"/>
  <c r="E142" s="1"/>
  <c r="E143" s="1"/>
  <c r="E144" s="1"/>
  <c r="E145" s="1"/>
  <c r="E146" s="1"/>
  <c r="E147" s="1"/>
  <c r="E148" s="1"/>
  <c r="E149" s="1"/>
  <c r="E150" s="1"/>
  <c r="E151" s="1"/>
  <c r="E152" s="1"/>
  <c r="E153" s="1"/>
  <c r="E154" s="1"/>
  <c r="E155" s="1"/>
  <c r="E156" s="1"/>
  <c r="E157" s="1"/>
  <c r="E158" s="1"/>
  <c r="E159" s="1"/>
  <c r="E160" s="1"/>
  <c r="E161" s="1"/>
  <c r="E162" s="1"/>
  <c r="E163" s="1"/>
  <c r="E164" s="1"/>
  <c r="E165" s="1"/>
  <c r="E166" s="1"/>
  <c r="E167" s="1"/>
  <c r="E168" s="1"/>
  <c r="E169" s="1"/>
  <c r="E170" s="1"/>
  <c r="E171" s="1"/>
  <c r="E172" s="1"/>
  <c r="E173" s="1"/>
  <c r="E174" s="1"/>
  <c r="E175" s="1"/>
  <c r="E176" s="1"/>
  <c r="E177" s="1"/>
  <c r="E178" s="1"/>
  <c r="E179" s="1"/>
  <c r="E180" s="1"/>
  <c r="E181" s="1"/>
  <c r="E182" s="1"/>
  <c r="E183" s="1"/>
  <c r="E184" s="1"/>
  <c r="E185" s="1"/>
  <c r="E186" s="1"/>
  <c r="E187" s="1"/>
  <c r="E188" s="1"/>
  <c r="E189" s="1"/>
  <c r="E190" s="1"/>
  <c r="E191" s="1"/>
  <c r="E192" s="1"/>
  <c r="E193" s="1"/>
  <c r="E194" s="1"/>
  <c r="E195" s="1"/>
  <c r="E196" s="1"/>
  <c r="E197" s="1"/>
  <c r="E198" s="1"/>
  <c r="E199" s="1"/>
  <c r="E200" s="1"/>
  <c r="E201" s="1"/>
  <c r="E202" s="1"/>
  <c r="E203" s="1"/>
  <c r="E204" s="1"/>
  <c r="E205" s="1"/>
  <c r="E206" s="1"/>
  <c r="E207" s="1"/>
  <c r="E208" s="1"/>
  <c r="E209" s="1"/>
  <c r="E210" s="1"/>
  <c r="E211" s="1"/>
  <c r="E212" s="1"/>
  <c r="E213" s="1"/>
  <c r="E214" s="1"/>
  <c r="E215" s="1"/>
  <c r="E216" s="1"/>
  <c r="E217" s="1"/>
  <c r="E218" s="1"/>
  <c r="E219" s="1"/>
  <c r="E220" s="1"/>
  <c r="E221" s="1"/>
  <c r="E222" s="1"/>
  <c r="E223" s="1"/>
  <c r="E224" s="1"/>
  <c r="E225" s="1"/>
  <c r="E226" s="1"/>
  <c r="E227" s="1"/>
  <c r="E228" s="1"/>
  <c r="E229" s="1"/>
  <c r="E230" s="1"/>
  <c r="E231" s="1"/>
  <c r="E232" s="1"/>
  <c r="E233" s="1"/>
  <c r="E234" s="1"/>
  <c r="E235" s="1"/>
  <c r="E236" s="1"/>
  <c r="E237" s="1"/>
  <c r="E238" s="1"/>
  <c r="E239" s="1"/>
  <c r="E240" s="1"/>
  <c r="E241" s="1"/>
  <c r="E242" s="1"/>
  <c r="E243" s="1"/>
  <c r="E244" s="1"/>
  <c r="E245" s="1"/>
  <c r="E246" s="1"/>
  <c r="E247" s="1"/>
  <c r="E248" s="1"/>
  <c r="E249" s="1"/>
  <c r="E250" s="1"/>
  <c r="E251" s="1"/>
  <c r="E252" s="1"/>
  <c r="E253" s="1"/>
  <c r="E254" s="1"/>
  <c r="E255" s="1"/>
  <c r="E256" s="1"/>
  <c r="E257" s="1"/>
  <c r="E258" s="1"/>
  <c r="E259" s="1"/>
  <c r="E260" s="1"/>
  <c r="E261" s="1"/>
  <c r="E262" s="1"/>
  <c r="E263" s="1"/>
  <c r="E264" s="1"/>
  <c r="E265" s="1"/>
  <c r="E266" s="1"/>
  <c r="E267" s="1"/>
  <c r="E268" s="1"/>
  <c r="E269" s="1"/>
  <c r="E270" s="1"/>
  <c r="E271" s="1"/>
  <c r="E272" s="1"/>
  <c r="E273" s="1"/>
  <c r="E274" s="1"/>
  <c r="E275" s="1"/>
  <c r="E276" s="1"/>
  <c r="E277" s="1"/>
  <c r="E278" s="1"/>
  <c r="E279" s="1"/>
  <c r="E280" s="1"/>
  <c r="E281" s="1"/>
  <c r="E282" s="1"/>
  <c r="E283" s="1"/>
  <c r="E284" s="1"/>
  <c r="E285" s="1"/>
  <c r="E286" s="1"/>
  <c r="E287" s="1"/>
  <c r="E288" s="1"/>
  <c r="E289" s="1"/>
  <c r="E290" s="1"/>
  <c r="E291" s="1"/>
  <c r="E292" s="1"/>
  <c r="E293" s="1"/>
  <c r="E294" s="1"/>
  <c r="E295" s="1"/>
  <c r="E296" s="1"/>
  <c r="E297" s="1"/>
  <c r="E298" s="1"/>
  <c r="E299" s="1"/>
  <c r="E300" s="1"/>
  <c r="E301" s="1"/>
  <c r="E302" s="1"/>
  <c r="E303" s="1"/>
  <c r="E304" s="1"/>
  <c r="E305" s="1"/>
  <c r="E306" s="1"/>
  <c r="E307" s="1"/>
  <c r="E308" s="1"/>
  <c r="E309" s="1"/>
  <c r="E310" s="1"/>
  <c r="E311" s="1"/>
  <c r="E312" s="1"/>
  <c r="E313" s="1"/>
  <c r="E314" s="1"/>
  <c r="E315" s="1"/>
  <c r="E316" s="1"/>
  <c r="E317" s="1"/>
  <c r="E318" s="1"/>
  <c r="E319" s="1"/>
  <c r="E320" s="1"/>
  <c r="E321" s="1"/>
  <c r="E322" s="1"/>
  <c r="E323" s="1"/>
  <c r="E324" s="1"/>
  <c r="E325" s="1"/>
  <c r="E326" s="1"/>
  <c r="E327" s="1"/>
  <c r="E328" s="1"/>
  <c r="E329" s="1"/>
  <c r="E330" s="1"/>
  <c r="E331" s="1"/>
  <c r="E332" s="1"/>
  <c r="E333" s="1"/>
  <c r="E334" s="1"/>
  <c r="E335" s="1"/>
  <c r="E336" s="1"/>
  <c r="E337" s="1"/>
  <c r="E338" s="1"/>
  <c r="E339" s="1"/>
  <c r="E340" s="1"/>
  <c r="E341" s="1"/>
  <c r="E342" s="1"/>
  <c r="E343" s="1"/>
  <c r="E344" s="1"/>
  <c r="E345" s="1"/>
  <c r="E346" s="1"/>
  <c r="E347" s="1"/>
  <c r="E348" s="1"/>
  <c r="E349" s="1"/>
  <c r="E350" s="1"/>
  <c r="E351" s="1"/>
  <c r="E352" s="1"/>
  <c r="E353" s="1"/>
  <c r="E354" s="1"/>
  <c r="E355" s="1"/>
  <c r="E356" s="1"/>
  <c r="E357" s="1"/>
  <c r="E358" s="1"/>
  <c r="E359" s="1"/>
  <c r="E360" s="1"/>
  <c r="E361" s="1"/>
  <c r="E362" s="1"/>
  <c r="E363" s="1"/>
  <c r="E364" s="1"/>
  <c r="E365" s="1"/>
  <c r="E366" s="1"/>
  <c r="E367" s="1"/>
  <c r="E368" s="1"/>
  <c r="E369" s="1"/>
  <c r="E370" s="1"/>
  <c r="E371" s="1"/>
  <c r="E372" s="1"/>
  <c r="E373" s="1"/>
  <c r="E374" s="1"/>
  <c r="E375" s="1"/>
  <c r="E376" s="1"/>
  <c r="E377" s="1"/>
  <c r="E378" s="1"/>
  <c r="E379" s="1"/>
  <c r="E380" s="1"/>
  <c r="E381" s="1"/>
  <c r="E382" s="1"/>
  <c r="E383" s="1"/>
  <c r="E384" s="1"/>
  <c r="E385" s="1"/>
  <c r="E386" s="1"/>
  <c r="E387" s="1"/>
  <c r="E388" s="1"/>
  <c r="E389" s="1"/>
  <c r="E390" s="1"/>
  <c r="E391" s="1"/>
  <c r="E392" s="1"/>
  <c r="E393" s="1"/>
  <c r="E394" s="1"/>
  <c r="E395" s="1"/>
  <c r="E396" s="1"/>
  <c r="E397" s="1"/>
  <c r="E398" s="1"/>
  <c r="E399" s="1"/>
  <c r="E400" s="1"/>
  <c r="E401" s="1"/>
  <c r="E402" s="1"/>
  <c r="E403" s="1"/>
  <c r="E404" s="1"/>
  <c r="E405" s="1"/>
  <c r="E406" s="1"/>
  <c r="E407" s="1"/>
  <c r="E408" s="1"/>
  <c r="E409" s="1"/>
  <c r="E410" s="1"/>
  <c r="E411" s="1"/>
  <c r="E412" s="1"/>
  <c r="E413" s="1"/>
  <c r="E414" s="1"/>
  <c r="E415" s="1"/>
  <c r="E416" s="1"/>
  <c r="E417" s="1"/>
  <c r="E418" s="1"/>
  <c r="E419" s="1"/>
  <c r="E420" s="1"/>
  <c r="E421" s="1"/>
  <c r="E422" s="1"/>
  <c r="E423" s="1"/>
  <c r="E424" s="1"/>
  <c r="E425" s="1"/>
  <c r="E426" s="1"/>
  <c r="E427" s="1"/>
  <c r="E428" s="1"/>
  <c r="E429" s="1"/>
  <c r="E430" s="1"/>
  <c r="E431" s="1"/>
  <c r="E432" s="1"/>
  <c r="E433" s="1"/>
  <c r="E434" s="1"/>
  <c r="E435" s="1"/>
  <c r="E436" s="1"/>
  <c r="E437" s="1"/>
  <c r="E438" s="1"/>
  <c r="E439" s="1"/>
  <c r="E440" s="1"/>
  <c r="E441" s="1"/>
  <c r="E442" s="1"/>
  <c r="E443" s="1"/>
  <c r="E444" s="1"/>
  <c r="E445" s="1"/>
  <c r="E446" s="1"/>
  <c r="E447" s="1"/>
  <c r="E448" s="1"/>
  <c r="E449" s="1"/>
  <c r="E450" s="1"/>
  <c r="E451" s="1"/>
  <c r="E452" s="1"/>
  <c r="E453" s="1"/>
  <c r="E454" s="1"/>
  <c r="E455" s="1"/>
  <c r="E456" s="1"/>
  <c r="E457" s="1"/>
  <c r="E458" s="1"/>
  <c r="E459" s="1"/>
  <c r="E460" s="1"/>
  <c r="E461" s="1"/>
  <c r="E462" s="1"/>
  <c r="E463" s="1"/>
  <c r="E464" s="1"/>
  <c r="E465" s="1"/>
  <c r="E466" s="1"/>
  <c r="E467" s="1"/>
  <c r="E468" s="1"/>
  <c r="E469" s="1"/>
  <c r="E470" s="1"/>
  <c r="E471" s="1"/>
  <c r="E472" s="1"/>
  <c r="E473" s="1"/>
  <c r="E474" s="1"/>
  <c r="E475" s="1"/>
  <c r="E476" s="1"/>
  <c r="E477" s="1"/>
  <c r="E478" s="1"/>
  <c r="E479" s="1"/>
  <c r="E480" s="1"/>
  <c r="E481" s="1"/>
  <c r="E482" s="1"/>
  <c r="E483" s="1"/>
  <c r="E484" s="1"/>
  <c r="E485" s="1"/>
  <c r="E486" s="1"/>
  <c r="E487" s="1"/>
  <c r="E488" s="1"/>
  <c r="E489" s="1"/>
  <c r="E490" s="1"/>
  <c r="E491" s="1"/>
  <c r="E492" s="1"/>
  <c r="E493" s="1"/>
  <c r="E494" s="1"/>
  <c r="E495" s="1"/>
  <c r="E496" s="1"/>
  <c r="E497" s="1"/>
  <c r="E498" s="1"/>
  <c r="E499" s="1"/>
  <c r="E500" s="1"/>
  <c r="E501" s="1"/>
  <c r="E502" s="1"/>
  <c r="E503" s="1"/>
  <c r="E504" s="1"/>
  <c r="E505" s="1"/>
  <c r="E506" s="1"/>
  <c r="E507" s="1"/>
  <c r="E508" s="1"/>
  <c r="E509" s="1"/>
  <c r="E510" s="1"/>
  <c r="E511" s="1"/>
  <c r="E512" s="1"/>
  <c r="E513" s="1"/>
  <c r="E514" s="1"/>
  <c r="E515" s="1"/>
  <c r="E516" s="1"/>
  <c r="E517" s="1"/>
  <c r="E518" s="1"/>
  <c r="E519" s="1"/>
  <c r="E520" s="1"/>
  <c r="E521" s="1"/>
  <c r="E522" s="1"/>
  <c r="E523" s="1"/>
  <c r="E524" s="1"/>
  <c r="E525" s="1"/>
  <c r="E526" s="1"/>
  <c r="E527" s="1"/>
  <c r="E528" s="1"/>
  <c r="E529" s="1"/>
  <c r="E530" s="1"/>
  <c r="E531" s="1"/>
  <c r="E532" s="1"/>
  <c r="E533" s="1"/>
  <c r="E534" s="1"/>
  <c r="E535" s="1"/>
  <c r="E536" s="1"/>
  <c r="E537" s="1"/>
  <c r="E538" s="1"/>
  <c r="E539" s="1"/>
  <c r="E540" s="1"/>
  <c r="E541" s="1"/>
  <c r="E542" s="1"/>
  <c r="E543" s="1"/>
  <c r="E544" s="1"/>
  <c r="E545" s="1"/>
  <c r="E546" s="1"/>
  <c r="E547" s="1"/>
  <c r="E548" s="1"/>
  <c r="E549" s="1"/>
  <c r="E550" s="1"/>
  <c r="E551" s="1"/>
  <c r="E552" s="1"/>
  <c r="E553" s="1"/>
  <c r="E554" s="1"/>
  <c r="E555" s="1"/>
  <c r="E556" s="1"/>
  <c r="E557" s="1"/>
  <c r="E558" s="1"/>
  <c r="E559" s="1"/>
  <c r="E560" s="1"/>
  <c r="E561" s="1"/>
  <c r="E562" s="1"/>
  <c r="E563" s="1"/>
  <c r="E564" s="1"/>
  <c r="E565" s="1"/>
  <c r="E566" s="1"/>
  <c r="E567" s="1"/>
  <c r="E568" s="1"/>
  <c r="E569" s="1"/>
  <c r="E570" s="1"/>
  <c r="E571" s="1"/>
  <c r="E572" s="1"/>
  <c r="E573" s="1"/>
  <c r="E574" s="1"/>
  <c r="E575" s="1"/>
  <c r="E576" s="1"/>
  <c r="E577" s="1"/>
  <c r="E578" s="1"/>
  <c r="E579" s="1"/>
  <c r="E580" s="1"/>
  <c r="E581" s="1"/>
  <c r="E582" s="1"/>
  <c r="E583" s="1"/>
  <c r="E584" s="1"/>
  <c r="E585" s="1"/>
  <c r="E586" s="1"/>
  <c r="E587" s="1"/>
  <c r="E588" s="1"/>
  <c r="E589" s="1"/>
  <c r="E590" s="1"/>
  <c r="E591" s="1"/>
  <c r="E592" s="1"/>
  <c r="E593" s="1"/>
  <c r="E594" s="1"/>
  <c r="E595" s="1"/>
  <c r="E596" s="1"/>
  <c r="E597" s="1"/>
  <c r="E598" s="1"/>
  <c r="E599" s="1"/>
  <c r="E600" s="1"/>
  <c r="E601" s="1"/>
  <c r="E602" s="1"/>
  <c r="E603" s="1"/>
  <c r="E604" s="1"/>
  <c r="E605" s="1"/>
  <c r="E606" s="1"/>
  <c r="E607" s="1"/>
  <c r="E608" s="1"/>
  <c r="E609" s="1"/>
  <c r="E610" s="1"/>
  <c r="E611" s="1"/>
  <c r="E612" s="1"/>
  <c r="E613" s="1"/>
  <c r="E614" s="1"/>
  <c r="E615" s="1"/>
  <c r="E616" s="1"/>
  <c r="E617" s="1"/>
  <c r="E618" s="1"/>
  <c r="E619" s="1"/>
  <c r="E620" s="1"/>
  <c r="E621" s="1"/>
  <c r="E622" s="1"/>
  <c r="E623" s="1"/>
  <c r="E624" s="1"/>
  <c r="E625" s="1"/>
  <c r="E626" s="1"/>
  <c r="E627" s="1"/>
  <c r="E628" s="1"/>
  <c r="E629" s="1"/>
  <c r="E630" s="1"/>
  <c r="E631" s="1"/>
  <c r="E632" s="1"/>
  <c r="E633" s="1"/>
  <c r="E634" s="1"/>
  <c r="E635" s="1"/>
  <c r="E636" s="1"/>
  <c r="E637" s="1"/>
  <c r="E638" s="1"/>
  <c r="E639" s="1"/>
  <c r="E640" s="1"/>
  <c r="E641" s="1"/>
  <c r="E642" s="1"/>
  <c r="E643" s="1"/>
  <c r="E644" s="1"/>
  <c r="E645" s="1"/>
  <c r="E646" s="1"/>
  <c r="E647" s="1"/>
  <c r="E648" s="1"/>
  <c r="E649" s="1"/>
  <c r="E650" s="1"/>
  <c r="E651" s="1"/>
  <c r="E652" s="1"/>
  <c r="E653" s="1"/>
  <c r="E654" s="1"/>
  <c r="E655" s="1"/>
  <c r="E656" s="1"/>
  <c r="E657" s="1"/>
  <c r="E658" s="1"/>
  <c r="E659" s="1"/>
  <c r="E660" s="1"/>
  <c r="E661" s="1"/>
  <c r="E662" s="1"/>
  <c r="E663" s="1"/>
  <c r="E664" s="1"/>
  <c r="E665" s="1"/>
  <c r="E666" s="1"/>
  <c r="E667" s="1"/>
  <c r="E668" s="1"/>
  <c r="E669" s="1"/>
  <c r="E670" s="1"/>
  <c r="E671" s="1"/>
  <c r="E672" s="1"/>
  <c r="E673" s="1"/>
  <c r="E674" s="1"/>
  <c r="E675" s="1"/>
  <c r="E676" s="1"/>
  <c r="E677" s="1"/>
  <c r="E678" s="1"/>
  <c r="E679" s="1"/>
  <c r="E680" s="1"/>
  <c r="E681" s="1"/>
  <c r="E682" s="1"/>
  <c r="E683" s="1"/>
  <c r="E684" s="1"/>
  <c r="E685" s="1"/>
  <c r="E686" s="1"/>
  <c r="E687" s="1"/>
  <c r="E688" s="1"/>
  <c r="E689" s="1"/>
  <c r="E690" s="1"/>
  <c r="E691" s="1"/>
  <c r="E692" s="1"/>
  <c r="E693" s="1"/>
  <c r="E694" s="1"/>
  <c r="E695" s="1"/>
  <c r="E696" s="1"/>
  <c r="E697" s="1"/>
  <c r="E698" s="1"/>
  <c r="E699" s="1"/>
  <c r="E700" s="1"/>
  <c r="E701" s="1"/>
  <c r="E702" s="1"/>
  <c r="E703" s="1"/>
  <c r="E704" s="1"/>
  <c r="E705" s="1"/>
  <c r="E706" s="1"/>
  <c r="E707" s="1"/>
  <c r="E708" s="1"/>
  <c r="E709" s="1"/>
  <c r="E710" s="1"/>
  <c r="E711" s="1"/>
  <c r="E712" s="1"/>
  <c r="E713" s="1"/>
  <c r="E714" s="1"/>
  <c r="E715" s="1"/>
  <c r="E716" s="1"/>
  <c r="E717" s="1"/>
  <c r="E718" s="1"/>
  <c r="E719" s="1"/>
  <c r="E720" s="1"/>
  <c r="E721" s="1"/>
  <c r="E722" s="1"/>
  <c r="E723" s="1"/>
  <c r="E724" s="1"/>
  <c r="E725" s="1"/>
  <c r="E726" s="1"/>
  <c r="E727" s="1"/>
  <c r="E728" s="1"/>
  <c r="E729" s="1"/>
  <c r="E730" s="1"/>
  <c r="E731" s="1"/>
  <c r="E732" s="1"/>
  <c r="E733" s="1"/>
  <c r="E734" s="1"/>
  <c r="E735" s="1"/>
  <c r="E736" s="1"/>
  <c r="E737" s="1"/>
  <c r="E738" s="1"/>
  <c r="E739" s="1"/>
  <c r="E740" s="1"/>
  <c r="E741" s="1"/>
  <c r="E742" s="1"/>
  <c r="E743" s="1"/>
  <c r="E744" s="1"/>
  <c r="E745" s="1"/>
  <c r="E746" s="1"/>
  <c r="E747" s="1"/>
  <c r="E748" s="1"/>
  <c r="E749" s="1"/>
  <c r="E750" s="1"/>
  <c r="E751" s="1"/>
  <c r="E752" s="1"/>
  <c r="E753" s="1"/>
  <c r="E754" s="1"/>
  <c r="E755" s="1"/>
  <c r="E756" s="1"/>
  <c r="E757" s="1"/>
  <c r="E758" s="1"/>
  <c r="E759" s="1"/>
  <c r="E760" s="1"/>
  <c r="E761" s="1"/>
  <c r="E762" s="1"/>
  <c r="E763" s="1"/>
  <c r="E764" s="1"/>
  <c r="E765" s="1"/>
  <c r="E766" s="1"/>
  <c r="E767" s="1"/>
  <c r="E768" s="1"/>
  <c r="E769" s="1"/>
  <c r="E770" s="1"/>
  <c r="E771" s="1"/>
  <c r="E772" s="1"/>
  <c r="E773" s="1"/>
  <c r="E774" s="1"/>
  <c r="E775" s="1"/>
  <c r="E776" s="1"/>
  <c r="E777" s="1"/>
  <c r="E778" s="1"/>
  <c r="E779" s="1"/>
  <c r="E780" s="1"/>
  <c r="E781" s="1"/>
  <c r="E782" s="1"/>
  <c r="E783" s="1"/>
  <c r="E784" s="1"/>
  <c r="E785" s="1"/>
  <c r="E786" s="1"/>
  <c r="E787" s="1"/>
  <c r="E788" s="1"/>
  <c r="E789" s="1"/>
  <c r="E790" s="1"/>
  <c r="E791" s="1"/>
  <c r="E792" s="1"/>
  <c r="E793" s="1"/>
  <c r="E794" s="1"/>
  <c r="E795" s="1"/>
  <c r="E796" s="1"/>
  <c r="E797" s="1"/>
  <c r="E798" s="1"/>
  <c r="E799" s="1"/>
  <c r="E800" s="1"/>
  <c r="E801" s="1"/>
  <c r="E802" s="1"/>
  <c r="E803" s="1"/>
  <c r="E804" s="1"/>
  <c r="E805" s="1"/>
  <c r="E806" s="1"/>
  <c r="E807" s="1"/>
  <c r="E808" s="1"/>
  <c r="E809" s="1"/>
  <c r="E810" s="1"/>
  <c r="E811" s="1"/>
  <c r="E812" s="1"/>
  <c r="E813" s="1"/>
  <c r="E814" s="1"/>
  <c r="E815" s="1"/>
  <c r="E816" s="1"/>
  <c r="E817" s="1"/>
  <c r="E818" s="1"/>
  <c r="E819" s="1"/>
  <c r="E820" s="1"/>
  <c r="E821" s="1"/>
  <c r="E822" s="1"/>
  <c r="E823" s="1"/>
  <c r="E824" s="1"/>
  <c r="E825" s="1"/>
  <c r="E826" s="1"/>
  <c r="E827" s="1"/>
  <c r="E828" s="1"/>
  <c r="E829" s="1"/>
  <c r="E830" s="1"/>
  <c r="E831" s="1"/>
  <c r="E832" s="1"/>
  <c r="E833" s="1"/>
  <c r="E834" s="1"/>
  <c r="E835" s="1"/>
  <c r="E836" s="1"/>
  <c r="E837" s="1"/>
  <c r="E838" s="1"/>
  <c r="E839" s="1"/>
  <c r="E840" s="1"/>
  <c r="E841" s="1"/>
  <c r="E842" s="1"/>
  <c r="E843" s="1"/>
  <c r="E844" s="1"/>
  <c r="E845" s="1"/>
  <c r="E846" s="1"/>
  <c r="E847" s="1"/>
  <c r="E848" s="1"/>
  <c r="E849" s="1"/>
  <c r="E850" s="1"/>
  <c r="E851" s="1"/>
  <c r="E852" s="1"/>
  <c r="E853" s="1"/>
  <c r="E854" s="1"/>
  <c r="E855" s="1"/>
  <c r="E856" s="1"/>
  <c r="E857" s="1"/>
  <c r="E858" s="1"/>
  <c r="E859" s="1"/>
  <c r="E860" s="1"/>
  <c r="E861" s="1"/>
  <c r="E862" s="1"/>
  <c r="E863" s="1"/>
  <c r="E864" s="1"/>
  <c r="E865" s="1"/>
  <c r="E866" s="1"/>
  <c r="E867" s="1"/>
  <c r="E868" s="1"/>
  <c r="E869" s="1"/>
  <c r="E870" s="1"/>
  <c r="E871" s="1"/>
  <c r="E872" s="1"/>
  <c r="E873" s="1"/>
  <c r="E874" s="1"/>
  <c r="E875" s="1"/>
  <c r="E876" s="1"/>
  <c r="E877" s="1"/>
  <c r="E878" s="1"/>
  <c r="E879" s="1"/>
  <c r="E880" s="1"/>
  <c r="E881" s="1"/>
  <c r="E882" s="1"/>
  <c r="E883" s="1"/>
  <c r="E884" s="1"/>
  <c r="E885" s="1"/>
  <c r="E886" s="1"/>
  <c r="E887" s="1"/>
  <c r="E888" s="1"/>
  <c r="E889" s="1"/>
  <c r="E890" s="1"/>
  <c r="E891" s="1"/>
  <c r="E892" s="1"/>
  <c r="E893" s="1"/>
  <c r="E894" s="1"/>
  <c r="E895" s="1"/>
  <c r="E896" s="1"/>
  <c r="E897" s="1"/>
  <c r="E898" s="1"/>
  <c r="E899" s="1"/>
  <c r="E900" s="1"/>
  <c r="E901" s="1"/>
  <c r="E902" s="1"/>
  <c r="E903" s="1"/>
  <c r="E904" s="1"/>
  <c r="E905" s="1"/>
  <c r="E906" s="1"/>
  <c r="E907" s="1"/>
  <c r="E908" s="1"/>
  <c r="E909" s="1"/>
  <c r="E910" s="1"/>
  <c r="E911" s="1"/>
  <c r="E912" s="1"/>
  <c r="E913" s="1"/>
  <c r="E914" s="1"/>
  <c r="E915" s="1"/>
  <c r="E916" s="1"/>
  <c r="E917" s="1"/>
  <c r="E918" s="1"/>
  <c r="E919" s="1"/>
  <c r="E920" s="1"/>
  <c r="E921" s="1"/>
  <c r="E922" s="1"/>
  <c r="E923" s="1"/>
  <c r="E924" s="1"/>
  <c r="E925" s="1"/>
  <c r="E926" s="1"/>
  <c r="E927" s="1"/>
  <c r="E928" s="1"/>
  <c r="E929" s="1"/>
  <c r="E930" s="1"/>
  <c r="E931" s="1"/>
  <c r="E932" s="1"/>
  <c r="E933" s="1"/>
  <c r="E934" s="1"/>
  <c r="E935" s="1"/>
  <c r="E936" s="1"/>
  <c r="E937" s="1"/>
  <c r="E938" s="1"/>
  <c r="E939" s="1"/>
  <c r="E940" s="1"/>
  <c r="E941" s="1"/>
  <c r="E942" s="1"/>
  <c r="E943" s="1"/>
  <c r="E944" s="1"/>
  <c r="E945" s="1"/>
  <c r="E946" s="1"/>
  <c r="E947" s="1"/>
  <c r="E948" s="1"/>
  <c r="E949" s="1"/>
  <c r="E950" s="1"/>
  <c r="E951" s="1"/>
  <c r="E952" s="1"/>
  <c r="E953" s="1"/>
  <c r="E954" s="1"/>
  <c r="E955" s="1"/>
  <c r="E956" s="1"/>
  <c r="E957" s="1"/>
  <c r="E958" s="1"/>
  <c r="E959" s="1"/>
  <c r="E960" s="1"/>
  <c r="E961" s="1"/>
  <c r="E962" s="1"/>
  <c r="E963" s="1"/>
  <c r="E964" s="1"/>
  <c r="E965" s="1"/>
  <c r="E966" s="1"/>
  <c r="E967" s="1"/>
  <c r="E968" s="1"/>
  <c r="E969" s="1"/>
  <c r="E970" s="1"/>
  <c r="E971" s="1"/>
  <c r="E972" s="1"/>
  <c r="E973" s="1"/>
  <c r="E974" s="1"/>
  <c r="E975" s="1"/>
  <c r="E976" s="1"/>
  <c r="E977" s="1"/>
  <c r="E978" s="1"/>
  <c r="E979" s="1"/>
  <c r="E980" s="1"/>
  <c r="E981" s="1"/>
  <c r="E982" s="1"/>
  <c r="E983" s="1"/>
  <c r="E984" s="1"/>
  <c r="E985" s="1"/>
  <c r="E986" s="1"/>
  <c r="E987" s="1"/>
  <c r="E988" s="1"/>
  <c r="E989" s="1"/>
  <c r="E990" s="1"/>
  <c r="E991" s="1"/>
  <c r="E992" s="1"/>
  <c r="E993" s="1"/>
  <c r="E994" s="1"/>
  <c r="E995" s="1"/>
  <c r="E996" s="1"/>
  <c r="E997" s="1"/>
  <c r="E998" s="1"/>
  <c r="E999" s="1"/>
  <c r="E1000" s="1"/>
  <c r="E1001" s="1"/>
  <c r="O8" i="20" l="1"/>
  <c r="J14" i="3" l="1"/>
  <c r="K14" s="1"/>
  <c r="L14"/>
  <c r="M14" l="1"/>
  <c r="M10" i="25"/>
  <c r="M11"/>
  <c r="H13" i="23"/>
  <c r="G13" i="24" s="1"/>
  <c r="H14" i="23"/>
  <c r="G14" i="24" s="1"/>
  <c r="M15" i="25"/>
  <c r="H17" i="23"/>
  <c r="G17" i="24" s="1"/>
  <c r="N8" i="25"/>
  <c r="N11"/>
  <c r="G12" i="23"/>
  <c r="H12" i="24" s="1"/>
  <c r="G14" i="23"/>
  <c r="H14" i="24" s="1"/>
  <c r="N15" i="25"/>
  <c r="G16" i="23"/>
  <c r="H16" i="24" s="1"/>
  <c r="L16" i="25"/>
  <c r="N7"/>
  <c r="N9"/>
  <c r="G13" i="23"/>
  <c r="H13" i="24" s="1"/>
  <c r="G17" i="23"/>
  <c r="H17" i="24" s="1"/>
  <c r="F10" i="23"/>
  <c r="F10" i="24" s="1"/>
  <c r="F14" i="23"/>
  <c r="F14" i="24" s="1"/>
  <c r="H8" i="23"/>
  <c r="G8" i="24" s="1"/>
  <c r="H12" i="23"/>
  <c r="G12" i="24" s="1"/>
  <c r="H16" i="23"/>
  <c r="G16" i="24" s="1"/>
  <c r="H7" i="23"/>
  <c r="N7" s="1"/>
  <c r="H9"/>
  <c r="G9" i="24" s="1"/>
  <c r="G9" i="23"/>
  <c r="H9" i="24" s="1"/>
  <c r="G10" i="23"/>
  <c r="H10" i="24" s="1"/>
  <c r="M9" i="25"/>
  <c r="D11"/>
  <c r="L17" l="1"/>
  <c r="F13" i="23"/>
  <c r="F13" i="24" s="1"/>
  <c r="F9" i="23"/>
  <c r="F9" i="24" s="1"/>
  <c r="F16" i="23"/>
  <c r="F16" i="24" s="1"/>
  <c r="L12" i="25"/>
  <c r="F8" i="23"/>
  <c r="F8" i="24" s="1"/>
  <c r="L15" i="25"/>
  <c r="F11" i="23"/>
  <c r="F11" i="24" s="1"/>
  <c r="F12" i="23"/>
  <c r="F12" i="24" s="1"/>
  <c r="H10" i="23"/>
  <c r="G10" i="24" s="1"/>
  <c r="F7" i="23"/>
  <c r="L13" i="25"/>
  <c r="N14"/>
  <c r="G7" i="23"/>
  <c r="H11"/>
  <c r="G11" i="24" s="1"/>
  <c r="G8" i="23"/>
  <c r="H8" i="24" s="1"/>
  <c r="L14" i="25"/>
  <c r="M12"/>
  <c r="G7" i="24"/>
  <c r="O7" i="23"/>
  <c r="M7"/>
  <c r="M17" i="25"/>
  <c r="M16"/>
  <c r="H15" i="23"/>
  <c r="G15" i="24" s="1"/>
  <c r="M14" i="25"/>
  <c r="M13"/>
  <c r="M8"/>
  <c r="N17"/>
  <c r="N16"/>
  <c r="G15" i="23"/>
  <c r="H15" i="24" s="1"/>
  <c r="N13" i="25"/>
  <c r="N12"/>
  <c r="G11" i="23"/>
  <c r="H11" i="24" s="1"/>
  <c r="N10" i="25"/>
  <c r="F17" i="23"/>
  <c r="F17" i="24" s="1"/>
  <c r="F15" i="23"/>
  <c r="F15" i="24" s="1"/>
  <c r="L10" i="25"/>
  <c r="K4" i="22"/>
  <c r="L9" i="25"/>
  <c r="L8"/>
  <c r="L11"/>
  <c r="R13" i="13"/>
  <c r="R14"/>
  <c r="S14" s="1"/>
  <c r="R11"/>
  <c r="R12"/>
  <c r="R10"/>
  <c r="R8"/>
  <c r="R9"/>
  <c r="K15" i="20"/>
  <c r="S15" s="1"/>
  <c r="O15"/>
  <c r="I15"/>
  <c r="J15" s="1"/>
  <c r="P14" i="10"/>
  <c r="N14" s="1"/>
  <c r="L14"/>
  <c r="M14" s="1"/>
  <c r="BA14" i="19"/>
  <c r="AC14"/>
  <c r="AG14" s="1"/>
  <c r="AX14" i="18"/>
  <c r="AB14"/>
  <c r="AE14" s="1"/>
  <c r="AS14" i="17"/>
  <c r="Y14"/>
  <c r="AB14" s="1"/>
  <c r="AP14" i="16"/>
  <c r="X14"/>
  <c r="Z14" s="1"/>
  <c r="AM14" i="15"/>
  <c r="W14"/>
  <c r="Z14" s="1"/>
  <c r="AI17" i="14"/>
  <c r="U17"/>
  <c r="W17" s="1"/>
  <c r="Y14" i="13"/>
  <c r="AD14"/>
  <c r="AB13" i="12"/>
  <c r="R13"/>
  <c r="V13" s="1"/>
  <c r="Z14" i="11"/>
  <c r="R14"/>
  <c r="T14" s="1"/>
  <c r="T14" i="5"/>
  <c r="N14"/>
  <c r="Q14" s="1"/>
  <c r="J8" i="3"/>
  <c r="J9"/>
  <c r="J10"/>
  <c r="J11"/>
  <c r="J12"/>
  <c r="J13"/>
  <c r="J3"/>
  <c r="P14" i="4"/>
  <c r="L14"/>
  <c r="M14" s="1"/>
  <c r="BF14" i="19" l="1"/>
  <c r="F7" i="24"/>
  <c r="J2" s="1"/>
  <c r="J2" i="23"/>
  <c r="K7"/>
  <c r="X7"/>
  <c r="N5" i="25"/>
  <c r="M5"/>
  <c r="L5"/>
  <c r="K4"/>
  <c r="F5" i="24"/>
  <c r="BB14" i="18"/>
  <c r="P14" i="5"/>
  <c r="W14" s="1"/>
  <c r="S14" i="11"/>
  <c r="AB14" s="1"/>
  <c r="AO14" i="16"/>
  <c r="AG14" i="15"/>
  <c r="AK14" i="16"/>
  <c r="AC14"/>
  <c r="AV14" s="1"/>
  <c r="AQ14" i="17"/>
  <c r="AA14"/>
  <c r="AV14" s="1"/>
  <c r="W14" i="11"/>
  <c r="AE14" i="13"/>
  <c r="Y14" i="16"/>
  <c r="AR14" s="1"/>
  <c r="AM14" i="17"/>
  <c r="AP14" i="18"/>
  <c r="AV14" i="19"/>
  <c r="AF14"/>
  <c r="BE14" s="1"/>
  <c r="AC14" i="15"/>
  <c r="AT14" s="1"/>
  <c r="AL14" i="18"/>
  <c r="BI14" s="1"/>
  <c r="AR14" i="19"/>
  <c r="O14" i="4"/>
  <c r="T14" i="13"/>
  <c r="AG14" s="1"/>
  <c r="Y14" i="15"/>
  <c r="AI14" i="17"/>
  <c r="AH14" i="18"/>
  <c r="BE14" s="1"/>
  <c r="AN14" i="19"/>
  <c r="BM14" s="1"/>
  <c r="L15" i="20"/>
  <c r="N15" s="1"/>
  <c r="AK14" i="15"/>
  <c r="AG14" i="16"/>
  <c r="AE14" i="17"/>
  <c r="AZ14" s="1"/>
  <c r="AT14" i="18"/>
  <c r="AD14"/>
  <c r="BA14" s="1"/>
  <c r="AZ14" i="19"/>
  <c r="AJ14"/>
  <c r="BI14" s="1"/>
  <c r="AS14" i="16"/>
  <c r="L7" i="23"/>
  <c r="J7"/>
  <c r="P7" s="1"/>
  <c r="H7" i="24"/>
  <c r="AQ14" i="15"/>
  <c r="AC14" i="11"/>
  <c r="AW14" i="17"/>
  <c r="R14" i="4"/>
  <c r="AG13" i="12"/>
  <c r="Y13"/>
  <c r="AH17" i="14"/>
  <c r="V17"/>
  <c r="AK17" s="1"/>
  <c r="S14" i="5"/>
  <c r="O14"/>
  <c r="V14" s="1"/>
  <c r="AA14" i="11"/>
  <c r="V14"/>
  <c r="X13" i="12"/>
  <c r="T13"/>
  <c r="AE13" s="1"/>
  <c r="AC14" i="13"/>
  <c r="X14"/>
  <c r="AG17" i="14"/>
  <c r="AC17"/>
  <c r="Y17"/>
  <c r="AN17" s="1"/>
  <c r="AJ14" i="15"/>
  <c r="AF14"/>
  <c r="AB14"/>
  <c r="X14"/>
  <c r="AO14" s="1"/>
  <c r="AN14" i="16"/>
  <c r="AJ14"/>
  <c r="AF14"/>
  <c r="AY14" s="1"/>
  <c r="AB14"/>
  <c r="AU14" s="1"/>
  <c r="AP14" i="17"/>
  <c r="AL14"/>
  <c r="AH14"/>
  <c r="BC14" s="1"/>
  <c r="AD14"/>
  <c r="AY14" s="1"/>
  <c r="Z14"/>
  <c r="AU14" s="1"/>
  <c r="AW14" i="18"/>
  <c r="AS14"/>
  <c r="AO14"/>
  <c r="AK14"/>
  <c r="BH14" s="1"/>
  <c r="AG14"/>
  <c r="BD14" s="1"/>
  <c r="AC14"/>
  <c r="AZ14" s="1"/>
  <c r="AY14" i="19"/>
  <c r="AU14"/>
  <c r="AQ14"/>
  <c r="AM14"/>
  <c r="BL14" s="1"/>
  <c r="AI14"/>
  <c r="BH14" s="1"/>
  <c r="AE14"/>
  <c r="BD14" s="1"/>
  <c r="Z17" i="14"/>
  <c r="AO17" s="1"/>
  <c r="R14" i="5"/>
  <c r="Y14" i="11"/>
  <c r="U14"/>
  <c r="AD14" s="1"/>
  <c r="AA13" i="12"/>
  <c r="W13"/>
  <c r="S13"/>
  <c r="AD13" s="1"/>
  <c r="AB14" i="13"/>
  <c r="V14"/>
  <c r="AI14" s="1"/>
  <c r="AF17" i="14"/>
  <c r="AB17"/>
  <c r="X17"/>
  <c r="AM17" s="1"/>
  <c r="AN14" i="15"/>
  <c r="AI14"/>
  <c r="AE14"/>
  <c r="AA14"/>
  <c r="AR14" s="1"/>
  <c r="AM14" i="16"/>
  <c r="AI14"/>
  <c r="AE14"/>
  <c r="AX14" s="1"/>
  <c r="AA14"/>
  <c r="AT14" s="1"/>
  <c r="AT14" i="17"/>
  <c r="AO14"/>
  <c r="AK14"/>
  <c r="AG14"/>
  <c r="BB14" s="1"/>
  <c r="AC14"/>
  <c r="AX14" s="1"/>
  <c r="AV14" i="18"/>
  <c r="AR14"/>
  <c r="AN14"/>
  <c r="AJ14"/>
  <c r="BG14" s="1"/>
  <c r="AF14"/>
  <c r="BC14" s="1"/>
  <c r="AX14" i="19"/>
  <c r="AT14"/>
  <c r="AP14"/>
  <c r="AL14"/>
  <c r="BK14" s="1"/>
  <c r="AH14"/>
  <c r="BG14" s="1"/>
  <c r="AD14"/>
  <c r="BC14" s="1"/>
  <c r="O14" i="10"/>
  <c r="U13" i="12"/>
  <c r="AF13" s="1"/>
  <c r="AD17" i="14"/>
  <c r="U14" i="5"/>
  <c r="X14" i="11"/>
  <c r="Z13" i="12"/>
  <c r="Z14" i="13"/>
  <c r="U14"/>
  <c r="AH14" s="1"/>
  <c r="AL17" i="14"/>
  <c r="AE17"/>
  <c r="AA17"/>
  <c r="AP17" s="1"/>
  <c r="AL14" i="15"/>
  <c r="AH14"/>
  <c r="AD14"/>
  <c r="AU14" s="1"/>
  <c r="AQ14" i="16"/>
  <c r="AL14"/>
  <c r="AH14"/>
  <c r="AD14"/>
  <c r="AW14" s="1"/>
  <c r="AR14" i="17"/>
  <c r="AN14"/>
  <c r="AJ14"/>
  <c r="AF14"/>
  <c r="BA14" s="1"/>
  <c r="AU14" i="18"/>
  <c r="AQ14"/>
  <c r="AM14"/>
  <c r="AI14"/>
  <c r="BF14" s="1"/>
  <c r="BB14" i="19"/>
  <c r="AW14"/>
  <c r="AS14"/>
  <c r="AO14"/>
  <c r="AK14"/>
  <c r="BJ14" s="1"/>
  <c r="AA14" i="13"/>
  <c r="W14"/>
  <c r="AJ14" s="1"/>
  <c r="AY14" i="18"/>
  <c r="AP14" i="15"/>
  <c r="AS14"/>
  <c r="AJ17" i="14"/>
  <c r="AF14" i="13"/>
  <c r="AC13" i="12"/>
  <c r="N14" i="4"/>
  <c r="Q14"/>
  <c r="S7" i="25"/>
  <c r="Q8"/>
  <c r="E11"/>
  <c r="Q7"/>
  <c r="P7" i="22"/>
  <c r="S16"/>
  <c r="S17"/>
  <c r="T17"/>
  <c r="Q7"/>
  <c r="P8"/>
  <c r="Q8"/>
  <c r="P9"/>
  <c r="E4" i="24" l="1"/>
  <c r="AT60" s="1"/>
  <c r="AC22" i="23"/>
  <c r="AC21"/>
  <c r="AC17" i="24"/>
  <c r="AC20"/>
  <c r="AC18"/>
  <c r="AC19"/>
  <c r="AC22"/>
  <c r="AC21"/>
  <c r="AC7" i="23"/>
  <c r="AC18"/>
  <c r="AC19"/>
  <c r="AC20"/>
  <c r="M15" i="20"/>
  <c r="AG28" i="25"/>
  <c r="AF17"/>
  <c r="AT91" i="24"/>
  <c r="AR60"/>
  <c r="AP28"/>
  <c r="AS75"/>
  <c r="AQ44"/>
  <c r="AO12"/>
  <c r="AC7"/>
  <c r="AC9"/>
  <c r="AC15"/>
  <c r="AC10"/>
  <c r="AC16"/>
  <c r="AC14"/>
  <c r="AC12"/>
  <c r="AC13"/>
  <c r="AC8"/>
  <c r="AC11"/>
  <c r="P7" i="25"/>
  <c r="J16" i="24"/>
  <c r="K16"/>
  <c r="L16"/>
  <c r="X16"/>
  <c r="O15"/>
  <c r="N15"/>
  <c r="Y15"/>
  <c r="M15"/>
  <c r="V15" s="1"/>
  <c r="O15" i="23"/>
  <c r="N7" i="24"/>
  <c r="O7"/>
  <c r="Y7"/>
  <c r="M7"/>
  <c r="R7" i="25"/>
  <c r="N16" i="23"/>
  <c r="M16"/>
  <c r="V16" s="1"/>
  <c r="K15"/>
  <c r="X15"/>
  <c r="J15"/>
  <c r="P9" i="25"/>
  <c r="R16" i="22"/>
  <c r="M17" i="23"/>
  <c r="V17" s="1"/>
  <c r="P16" i="22"/>
  <c r="Q15" i="25"/>
  <c r="P17"/>
  <c r="K17" i="23"/>
  <c r="Q16" i="25"/>
  <c r="T15" i="22"/>
  <c r="R17"/>
  <c r="P8" i="25"/>
  <c r="T16" i="22"/>
  <c r="S15"/>
  <c r="Q17"/>
  <c r="Q9" i="25"/>
  <c r="P15"/>
  <c r="N15" i="23"/>
  <c r="S15" s="1"/>
  <c r="W15"/>
  <c r="M15"/>
  <c r="S9" i="25"/>
  <c r="T15"/>
  <c r="O16" i="23"/>
  <c r="Z15"/>
  <c r="L15"/>
  <c r="Q15" s="1"/>
  <c r="T8" i="25"/>
  <c r="Y16" i="23"/>
  <c r="Y15"/>
  <c r="T7" i="25"/>
  <c r="P3"/>
  <c r="R15" i="22"/>
  <c r="P15"/>
  <c r="Q16"/>
  <c r="Q15"/>
  <c r="S7"/>
  <c r="P17"/>
  <c r="S9"/>
  <c r="T8"/>
  <c r="T9"/>
  <c r="S8"/>
  <c r="T7"/>
  <c r="Q9"/>
  <c r="R8"/>
  <c r="R9"/>
  <c r="R7"/>
  <c r="AT81" i="24" l="1"/>
  <c r="AT75"/>
  <c r="AT50"/>
  <c r="AT44"/>
  <c r="AT18"/>
  <c r="AT28"/>
  <c r="AT97"/>
  <c r="AT12"/>
  <c r="AT66"/>
  <c r="AT34"/>
  <c r="W17" i="25"/>
  <c r="W20"/>
  <c r="W18"/>
  <c r="W22"/>
  <c r="W19"/>
  <c r="W21"/>
  <c r="AC5" i="24"/>
  <c r="O17" i="23"/>
  <c r="R16" i="25"/>
  <c r="Y17" i="23"/>
  <c r="S15" i="25"/>
  <c r="R8"/>
  <c r="R15"/>
  <c r="X17" i="23"/>
  <c r="L17"/>
  <c r="Q17" s="1"/>
  <c r="J17"/>
  <c r="P17" s="1"/>
  <c r="S8" i="25"/>
  <c r="T16"/>
  <c r="W17" i="23"/>
  <c r="K16"/>
  <c r="R16" i="24"/>
  <c r="U15" i="23"/>
  <c r="R15"/>
  <c r="M8" i="24"/>
  <c r="V8" s="1"/>
  <c r="N8"/>
  <c r="S8" s="1"/>
  <c r="Y8"/>
  <c r="O8"/>
  <c r="Z9"/>
  <c r="K9"/>
  <c r="W9"/>
  <c r="J9"/>
  <c r="X9"/>
  <c r="L9"/>
  <c r="Q9" s="1"/>
  <c r="P15" i="23"/>
  <c r="T7" i="24"/>
  <c r="V7"/>
  <c r="S15"/>
  <c r="N17" i="23"/>
  <c r="S17" s="1"/>
  <c r="S7" i="24"/>
  <c r="J8"/>
  <c r="X8"/>
  <c r="K8"/>
  <c r="W8"/>
  <c r="L8"/>
  <c r="Q8" s="1"/>
  <c r="Z8"/>
  <c r="O9"/>
  <c r="N9"/>
  <c r="S9" s="1"/>
  <c r="M9"/>
  <c r="V9" s="1"/>
  <c r="Y9"/>
  <c r="K7"/>
  <c r="Z7"/>
  <c r="W7"/>
  <c r="X7"/>
  <c r="J7"/>
  <c r="L7"/>
  <c r="Z17" i="23"/>
  <c r="Z15" i="24"/>
  <c r="J15"/>
  <c r="K15"/>
  <c r="L15"/>
  <c r="Q15" s="1"/>
  <c r="X15"/>
  <c r="W15"/>
  <c r="T15"/>
  <c r="U16"/>
  <c r="R17" i="25"/>
  <c r="Q17"/>
  <c r="T17"/>
  <c r="S17"/>
  <c r="R9"/>
  <c r="S16" i="23"/>
  <c r="W16"/>
  <c r="X16"/>
  <c r="L16"/>
  <c r="Q16" s="1"/>
  <c r="T9" i="25"/>
  <c r="T16" i="23"/>
  <c r="J16"/>
  <c r="P16" s="1"/>
  <c r="Z16"/>
  <c r="S16" i="25"/>
  <c r="P16"/>
  <c r="V15" i="23"/>
  <c r="T15"/>
  <c r="T17"/>
  <c r="AG31" i="25"/>
  <c r="AG9"/>
  <c r="AG12"/>
  <c r="AG20"/>
  <c r="AG17"/>
  <c r="W14"/>
  <c r="AE9"/>
  <c r="W8"/>
  <c r="W16"/>
  <c r="W9"/>
  <c r="W7"/>
  <c r="W11"/>
  <c r="W10"/>
  <c r="W13"/>
  <c r="W15"/>
  <c r="W12"/>
  <c r="K8" i="23"/>
  <c r="J9"/>
  <c r="O8"/>
  <c r="O9"/>
  <c r="Y9"/>
  <c r="X8"/>
  <c r="W5" i="25" l="1"/>
  <c r="Q16" i="24"/>
  <c r="U17" i="23"/>
  <c r="R17"/>
  <c r="T8" i="24"/>
  <c r="Y8" i="23"/>
  <c r="U16"/>
  <c r="U9"/>
  <c r="Q7" i="24"/>
  <c r="U8"/>
  <c r="R8"/>
  <c r="P8"/>
  <c r="J17"/>
  <c r="K17"/>
  <c r="X17"/>
  <c r="Z17"/>
  <c r="L17"/>
  <c r="Q17" s="1"/>
  <c r="W17"/>
  <c r="N17"/>
  <c r="S17" s="1"/>
  <c r="O17"/>
  <c r="Y17"/>
  <c r="M17"/>
  <c r="V17" s="1"/>
  <c r="T9"/>
  <c r="R9"/>
  <c r="P9"/>
  <c r="U9"/>
  <c r="W9" i="23"/>
  <c r="R15" i="24"/>
  <c r="U15"/>
  <c r="P15"/>
  <c r="R7"/>
  <c r="U7"/>
  <c r="P7"/>
  <c r="Y16"/>
  <c r="N16"/>
  <c r="S16" s="1"/>
  <c r="O16"/>
  <c r="M16"/>
  <c r="Z16"/>
  <c r="W16"/>
  <c r="R16" i="23"/>
  <c r="Y7"/>
  <c r="X9"/>
  <c r="W8"/>
  <c r="W7"/>
  <c r="R9"/>
  <c r="N9"/>
  <c r="S9" s="1"/>
  <c r="L9"/>
  <c r="Q9" s="1"/>
  <c r="M9"/>
  <c r="N8"/>
  <c r="S8" s="1"/>
  <c r="L8"/>
  <c r="Q8" s="1"/>
  <c r="K9"/>
  <c r="M8"/>
  <c r="Z8"/>
  <c r="Z7"/>
  <c r="J8"/>
  <c r="Z9"/>
  <c r="V16" i="24" l="1"/>
  <c r="T16"/>
  <c r="P16"/>
  <c r="R17"/>
  <c r="U17"/>
  <c r="P17"/>
  <c r="T17"/>
  <c r="S7" i="23"/>
  <c r="Q7"/>
  <c r="T8"/>
  <c r="V8"/>
  <c r="T7"/>
  <c r="V7"/>
  <c r="P9"/>
  <c r="V9"/>
  <c r="R7"/>
  <c r="U7"/>
  <c r="R8"/>
  <c r="U8"/>
  <c r="T9"/>
  <c r="P8"/>
  <c r="I3" i="20"/>
  <c r="K8"/>
  <c r="F5" l="1"/>
  <c r="F13"/>
  <c r="F7"/>
  <c r="L3" i="10" l="1"/>
  <c r="R2" i="12"/>
  <c r="AM7" i="15" l="1"/>
  <c r="G25" i="9"/>
  <c r="G24"/>
  <c r="G23"/>
  <c r="J7" i="3" l="1"/>
  <c r="K8"/>
  <c r="P7" i="4"/>
  <c r="N7" i="5"/>
  <c r="O7" s="1"/>
  <c r="L7" i="3"/>
  <c r="T8" i="5"/>
  <c r="T9"/>
  <c r="T10"/>
  <c r="T11"/>
  <c r="T12"/>
  <c r="T13"/>
  <c r="N8"/>
  <c r="P8" s="1"/>
  <c r="N9"/>
  <c r="S9" s="1"/>
  <c r="N10"/>
  <c r="P10" s="1"/>
  <c r="N11"/>
  <c r="O11" s="1"/>
  <c r="N12"/>
  <c r="Q12" s="1"/>
  <c r="N13"/>
  <c r="Q13" s="1"/>
  <c r="P8" i="4"/>
  <c r="P9"/>
  <c r="P10"/>
  <c r="P11"/>
  <c r="P12"/>
  <c r="P13"/>
  <c r="L8" i="3"/>
  <c r="L9"/>
  <c r="L10"/>
  <c r="L11"/>
  <c r="L12"/>
  <c r="L13"/>
  <c r="K9"/>
  <c r="M2" l="1"/>
  <c r="O7" s="1"/>
  <c r="J5"/>
  <c r="F4" s="1"/>
  <c r="L5"/>
  <c r="M10"/>
  <c r="M13"/>
  <c r="V11" i="5"/>
  <c r="M11" i="3"/>
  <c r="K11"/>
  <c r="W10" i="5"/>
  <c r="O13"/>
  <c r="V13" s="1"/>
  <c r="P13"/>
  <c r="W13" s="1"/>
  <c r="R9"/>
  <c r="U9"/>
  <c r="M12" i="3"/>
  <c r="P9" i="5"/>
  <c r="W9" s="1"/>
  <c r="S13"/>
  <c r="U12"/>
  <c r="K13" i="3"/>
  <c r="O8" i="5"/>
  <c r="V8" s="1"/>
  <c r="S8"/>
  <c r="U11"/>
  <c r="M8" i="3"/>
  <c r="W8" i="5"/>
  <c r="R13"/>
  <c r="U13"/>
  <c r="O12"/>
  <c r="V12" s="1"/>
  <c r="R12"/>
  <c r="S12"/>
  <c r="K12" i="3"/>
  <c r="P12" i="5"/>
  <c r="W12" s="1"/>
  <c r="P11"/>
  <c r="W11" s="1"/>
  <c r="Q11"/>
  <c r="R11"/>
  <c r="S11"/>
  <c r="S10"/>
  <c r="O10"/>
  <c r="V10" s="1"/>
  <c r="Q10"/>
  <c r="U10"/>
  <c r="K10" i="3"/>
  <c r="R10" i="5"/>
  <c r="M9" i="3"/>
  <c r="O9" i="5"/>
  <c r="V9" s="1"/>
  <c r="Q9"/>
  <c r="R8"/>
  <c r="Q8"/>
  <c r="U8"/>
  <c r="R7" i="12"/>
  <c r="R8"/>
  <c r="R9"/>
  <c r="R10"/>
  <c r="R11"/>
  <c r="R12"/>
  <c r="L7" i="4"/>
  <c r="L8"/>
  <c r="L9"/>
  <c r="L10"/>
  <c r="L11"/>
  <c r="L12"/>
  <c r="L13"/>
  <c r="W2" i="15"/>
  <c r="M8" i="1"/>
  <c r="M9"/>
  <c r="M10"/>
  <c r="M11"/>
  <c r="M12"/>
  <c r="M13"/>
  <c r="M14"/>
  <c r="M15"/>
  <c r="M16"/>
  <c r="M17"/>
  <c r="M18"/>
  <c r="O9" i="20"/>
  <c r="O10"/>
  <c r="O11"/>
  <c r="O12"/>
  <c r="O13"/>
  <c r="O14"/>
  <c r="K9"/>
  <c r="K10"/>
  <c r="S10" s="1"/>
  <c r="K11"/>
  <c r="S11" s="1"/>
  <c r="K12"/>
  <c r="S12" s="1"/>
  <c r="K13"/>
  <c r="S13" s="1"/>
  <c r="K14"/>
  <c r="S14" s="1"/>
  <c r="I9"/>
  <c r="L9" s="1"/>
  <c r="N9" s="1"/>
  <c r="I10"/>
  <c r="L10" s="1"/>
  <c r="I11"/>
  <c r="L11" s="1"/>
  <c r="I12"/>
  <c r="L12" s="1"/>
  <c r="I13"/>
  <c r="L13" s="1"/>
  <c r="I14"/>
  <c r="L14" s="1"/>
  <c r="P8" i="10"/>
  <c r="N8" s="1"/>
  <c r="P9"/>
  <c r="N9" s="1"/>
  <c r="P10"/>
  <c r="N10" s="1"/>
  <c r="P11"/>
  <c r="N11" s="1"/>
  <c r="P12"/>
  <c r="N12" s="1"/>
  <c r="P13"/>
  <c r="N13" s="1"/>
  <c r="L8"/>
  <c r="L9"/>
  <c r="L10"/>
  <c r="L11"/>
  <c r="L12"/>
  <c r="L13"/>
  <c r="BA8" i="19"/>
  <c r="BA9"/>
  <c r="BA10"/>
  <c r="BA11"/>
  <c r="BA12"/>
  <c r="BA13"/>
  <c r="AC8"/>
  <c r="AC9"/>
  <c r="AC10"/>
  <c r="AC11"/>
  <c r="AC12"/>
  <c r="AC13"/>
  <c r="AX8" i="18"/>
  <c r="AX9"/>
  <c r="AX10"/>
  <c r="AX11"/>
  <c r="AX12"/>
  <c r="AX13"/>
  <c r="AB8"/>
  <c r="AB9"/>
  <c r="AB10"/>
  <c r="AB11"/>
  <c r="AB12"/>
  <c r="AB13"/>
  <c r="AS8" i="17"/>
  <c r="AS9"/>
  <c r="AS10"/>
  <c r="AS11"/>
  <c r="AS12"/>
  <c r="AS13"/>
  <c r="Y8"/>
  <c r="Y9"/>
  <c r="Y10"/>
  <c r="Y11"/>
  <c r="Y12"/>
  <c r="Y13"/>
  <c r="AP8" i="16"/>
  <c r="AP9"/>
  <c r="AP10"/>
  <c r="AP11"/>
  <c r="AP12"/>
  <c r="AP13"/>
  <c r="AM8" i="15"/>
  <c r="AM9"/>
  <c r="AM10"/>
  <c r="AM11"/>
  <c r="AM12"/>
  <c r="AM13"/>
  <c r="W8"/>
  <c r="W9"/>
  <c r="W10"/>
  <c r="W11"/>
  <c r="W12"/>
  <c r="W13"/>
  <c r="M7" i="4" l="1"/>
  <c r="N7"/>
  <c r="O15" i="3"/>
  <c r="O17"/>
  <c r="O16"/>
  <c r="K3" i="20"/>
  <c r="N13"/>
  <c r="M13"/>
  <c r="M9"/>
  <c r="N14"/>
  <c r="M14"/>
  <c r="M12"/>
  <c r="N12"/>
  <c r="N10"/>
  <c r="M10"/>
  <c r="N11"/>
  <c r="M11"/>
  <c r="AM5" i="15"/>
  <c r="N13" i="4"/>
  <c r="O13"/>
  <c r="M13"/>
  <c r="R13" s="1"/>
  <c r="Q13"/>
  <c r="N12"/>
  <c r="O12"/>
  <c r="Q12"/>
  <c r="M12"/>
  <c r="R12" s="1"/>
  <c r="O11"/>
  <c r="N11"/>
  <c r="M11"/>
  <c r="R11" s="1"/>
  <c r="Q11"/>
  <c r="M10"/>
  <c r="R10" s="1"/>
  <c r="N10"/>
  <c r="Q10"/>
  <c r="O10"/>
  <c r="Q9"/>
  <c r="M9"/>
  <c r="R9" s="1"/>
  <c r="N9"/>
  <c r="O9"/>
  <c r="N8"/>
  <c r="Q8"/>
  <c r="M8"/>
  <c r="R8" s="1"/>
  <c r="O8"/>
  <c r="R2" i="11"/>
  <c r="N2" i="5"/>
  <c r="L3" i="4"/>
  <c r="Q15" i="20" l="1"/>
  <c r="Q18"/>
  <c r="Q17"/>
  <c r="Q16"/>
  <c r="Q11"/>
  <c r="Q9"/>
  <c r="Q13"/>
  <c r="Q12"/>
  <c r="Q10"/>
  <c r="Q14"/>
  <c r="R183" i="15"/>
  <c r="N99"/>
  <c r="K36"/>
  <c r="Q162"/>
  <c r="M78"/>
  <c r="P141"/>
  <c r="L57"/>
  <c r="O120"/>
  <c r="G19" i="4"/>
  <c r="G16"/>
  <c r="G28"/>
  <c r="P12" i="22"/>
  <c r="R12" i="25"/>
  <c r="AG17" i="22"/>
  <c r="L5"/>
  <c r="AE9" s="1"/>
  <c r="P11"/>
  <c r="P12" i="25"/>
  <c r="S12"/>
  <c r="P11"/>
  <c r="R11"/>
  <c r="S11"/>
  <c r="P13"/>
  <c r="S13"/>
  <c r="P14" i="22"/>
  <c r="R14" i="25"/>
  <c r="P10" i="22"/>
  <c r="M5"/>
  <c r="P13"/>
  <c r="P14" i="25"/>
  <c r="S14"/>
  <c r="N5" i="22"/>
  <c r="Q14"/>
  <c r="Q10"/>
  <c r="T13"/>
  <c r="S11"/>
  <c r="Q12"/>
  <c r="Q13"/>
  <c r="T11"/>
  <c r="Q11"/>
  <c r="R12"/>
  <c r="S12"/>
  <c r="T12"/>
  <c r="R14"/>
  <c r="R10"/>
  <c r="S14"/>
  <c r="S10"/>
  <c r="T14"/>
  <c r="T10"/>
  <c r="R13"/>
  <c r="S13"/>
  <c r="R11"/>
  <c r="W10" l="1"/>
  <c r="W7"/>
  <c r="AG28"/>
  <c r="AG12"/>
  <c r="AG9"/>
  <c r="AG20"/>
  <c r="Q5"/>
  <c r="AF27" s="1"/>
  <c r="R5"/>
  <c r="AE19" s="1"/>
  <c r="O10" i="24"/>
  <c r="M10"/>
  <c r="T10" s="1"/>
  <c r="Y10"/>
  <c r="N10"/>
  <c r="H5"/>
  <c r="Z11"/>
  <c r="K11"/>
  <c r="W11"/>
  <c r="L11"/>
  <c r="Q11" s="1"/>
  <c r="X11"/>
  <c r="J11"/>
  <c r="O11"/>
  <c r="N11"/>
  <c r="S11" s="1"/>
  <c r="M11"/>
  <c r="V11" s="1"/>
  <c r="Y11"/>
  <c r="N14"/>
  <c r="S14" s="1"/>
  <c r="Y14"/>
  <c r="M14"/>
  <c r="V14" s="1"/>
  <c r="O14"/>
  <c r="J14"/>
  <c r="Z14"/>
  <c r="W14"/>
  <c r="L14"/>
  <c r="Q14" s="1"/>
  <c r="X14"/>
  <c r="K14"/>
  <c r="J13"/>
  <c r="Z13"/>
  <c r="X13"/>
  <c r="K13"/>
  <c r="L13"/>
  <c r="Q13" s="1"/>
  <c r="W13"/>
  <c r="L12"/>
  <c r="Q12" s="1"/>
  <c r="W12"/>
  <c r="Z12"/>
  <c r="X12"/>
  <c r="J12"/>
  <c r="K12"/>
  <c r="N12"/>
  <c r="S12" s="1"/>
  <c r="M12"/>
  <c r="V12" s="1"/>
  <c r="Y12"/>
  <c r="O12"/>
  <c r="X10"/>
  <c r="J10"/>
  <c r="K10"/>
  <c r="W10"/>
  <c r="Z10"/>
  <c r="L10"/>
  <c r="G5"/>
  <c r="N13"/>
  <c r="S13" s="1"/>
  <c r="O13"/>
  <c r="Y13"/>
  <c r="M13"/>
  <c r="V13" s="1"/>
  <c r="W12" i="22"/>
  <c r="R10" i="25"/>
  <c r="S10"/>
  <c r="S5" s="1"/>
  <c r="P10"/>
  <c r="P5" s="1"/>
  <c r="Q13"/>
  <c r="T13"/>
  <c r="P5" i="22"/>
  <c r="AE26" s="1"/>
  <c r="Q11" i="25"/>
  <c r="T11"/>
  <c r="Q12"/>
  <c r="T12"/>
  <c r="S5" i="22"/>
  <c r="AF15" s="1"/>
  <c r="Q10" i="25"/>
  <c r="T10"/>
  <c r="T5" i="22"/>
  <c r="AE8" s="1"/>
  <c r="Q14" i="25"/>
  <c r="T14"/>
  <c r="R13"/>
  <c r="W15" i="22"/>
  <c r="W17"/>
  <c r="W16"/>
  <c r="W13"/>
  <c r="W11"/>
  <c r="Y12" i="23"/>
  <c r="O12"/>
  <c r="N12"/>
  <c r="S12" s="1"/>
  <c r="M12"/>
  <c r="V12" s="1"/>
  <c r="AG25" i="22"/>
  <c r="AF17"/>
  <c r="Y13" i="23"/>
  <c r="O13"/>
  <c r="N13"/>
  <c r="S13" s="1"/>
  <c r="M13"/>
  <c r="V13" s="1"/>
  <c r="AF25" i="22"/>
  <c r="AG27"/>
  <c r="AF20"/>
  <c r="AF12"/>
  <c r="AF9"/>
  <c r="AG16"/>
  <c r="AF28"/>
  <c r="AG19"/>
  <c r="AG8"/>
  <c r="AG11"/>
  <c r="Y11" i="23"/>
  <c r="O11"/>
  <c r="N11"/>
  <c r="S11" s="1"/>
  <c r="M11"/>
  <c r="V11" s="1"/>
  <c r="X12"/>
  <c r="J12"/>
  <c r="K12"/>
  <c r="W12"/>
  <c r="L12"/>
  <c r="Q12" s="1"/>
  <c r="Z12"/>
  <c r="Y14"/>
  <c r="N14"/>
  <c r="S14" s="1"/>
  <c r="O14"/>
  <c r="M14"/>
  <c r="V14" s="1"/>
  <c r="J10"/>
  <c r="K10"/>
  <c r="Z10"/>
  <c r="L10"/>
  <c r="W10"/>
  <c r="X10"/>
  <c r="AG7" i="22"/>
  <c r="AE25"/>
  <c r="AE17"/>
  <c r="AG26"/>
  <c r="AE20"/>
  <c r="AE12"/>
  <c r="AG15"/>
  <c r="AE28"/>
  <c r="AG18"/>
  <c r="AG10"/>
  <c r="J11" i="23"/>
  <c r="L11"/>
  <c r="Q11" s="1"/>
  <c r="Z11"/>
  <c r="X11"/>
  <c r="W11"/>
  <c r="K11"/>
  <c r="W9" i="22"/>
  <c r="W8"/>
  <c r="O10" i="23"/>
  <c r="Y10"/>
  <c r="N10"/>
  <c r="M10"/>
  <c r="G5" s="1"/>
  <c r="J13"/>
  <c r="W13"/>
  <c r="X13"/>
  <c r="K13"/>
  <c r="Z13"/>
  <c r="L13"/>
  <c r="Q13" s="1"/>
  <c r="J14"/>
  <c r="L14"/>
  <c r="Q14" s="1"/>
  <c r="X14"/>
  <c r="Z14"/>
  <c r="K14"/>
  <c r="W14"/>
  <c r="W14" i="22"/>
  <c r="W5" l="1"/>
  <c r="AF15" i="25"/>
  <c r="AG26"/>
  <c r="AF11" i="22"/>
  <c r="Q5" i="25"/>
  <c r="T5"/>
  <c r="R5"/>
  <c r="AF24" i="22"/>
  <c r="H5" i="23"/>
  <c r="AT43" s="1"/>
  <c r="AF26" i="22"/>
  <c r="AF8"/>
  <c r="AE23"/>
  <c r="AG23"/>
  <c r="AE7"/>
  <c r="AF16"/>
  <c r="W5" i="24"/>
  <c r="T14"/>
  <c r="AE27" i="22"/>
  <c r="Y5" i="24"/>
  <c r="T12"/>
  <c r="E4" i="23"/>
  <c r="F5"/>
  <c r="K5" i="24"/>
  <c r="V10"/>
  <c r="V5" s="1"/>
  <c r="M5"/>
  <c r="Q10"/>
  <c r="Q5" s="1"/>
  <c r="L5"/>
  <c r="R10"/>
  <c r="U10"/>
  <c r="P10"/>
  <c r="J5"/>
  <c r="T13"/>
  <c r="U13"/>
  <c r="R13"/>
  <c r="P13"/>
  <c r="P11"/>
  <c r="U11"/>
  <c r="R11"/>
  <c r="AS81"/>
  <c r="AS66"/>
  <c r="AT65"/>
  <c r="AT49"/>
  <c r="AS18"/>
  <c r="AS28"/>
  <c r="AT59"/>
  <c r="AT43"/>
  <c r="AS60"/>
  <c r="AS44"/>
  <c r="AT74"/>
  <c r="AT17"/>
  <c r="AT80"/>
  <c r="AS34"/>
  <c r="AT96"/>
  <c r="AT33"/>
  <c r="AT27"/>
  <c r="AS12"/>
  <c r="AT11"/>
  <c r="AS91"/>
  <c r="AS97"/>
  <c r="AS50"/>
  <c r="P12"/>
  <c r="R12"/>
  <c r="U12"/>
  <c r="AR97"/>
  <c r="AR34"/>
  <c r="AT48"/>
  <c r="AT79"/>
  <c r="AT42"/>
  <c r="AR50"/>
  <c r="AT73"/>
  <c r="AR91"/>
  <c r="AR75"/>
  <c r="AR28"/>
  <c r="AT26"/>
  <c r="AT58"/>
  <c r="AT10"/>
  <c r="AT64"/>
  <c r="AR81"/>
  <c r="AT32"/>
  <c r="AR66"/>
  <c r="AR12"/>
  <c r="AR18"/>
  <c r="AR44"/>
  <c r="AT95"/>
  <c r="AT16"/>
  <c r="Z5"/>
  <c r="X5"/>
  <c r="R14"/>
  <c r="U14"/>
  <c r="P14"/>
  <c r="T11"/>
  <c r="S10"/>
  <c r="S5" s="1"/>
  <c r="N5"/>
  <c r="O5"/>
  <c r="AE7" i="25"/>
  <c r="AE28"/>
  <c r="AE20"/>
  <c r="AE31"/>
  <c r="AG18"/>
  <c r="AE17"/>
  <c r="AG10"/>
  <c r="AG29"/>
  <c r="AG7"/>
  <c r="AE12"/>
  <c r="AG15"/>
  <c r="AF20"/>
  <c r="AF31"/>
  <c r="AG19"/>
  <c r="AF28"/>
  <c r="AG16"/>
  <c r="AG11"/>
  <c r="AG8"/>
  <c r="AF12"/>
  <c r="AF9"/>
  <c r="AG30"/>
  <c r="AE10"/>
  <c r="AE26"/>
  <c r="AE15"/>
  <c r="AE29"/>
  <c r="AE18"/>
  <c r="T10" i="23"/>
  <c r="AF19" i="22"/>
  <c r="AE24"/>
  <c r="AG24"/>
  <c r="AE16"/>
  <c r="AE11"/>
  <c r="T11" i="23"/>
  <c r="T14"/>
  <c r="T13"/>
  <c r="T12"/>
  <c r="AF23" i="22"/>
  <c r="AF7"/>
  <c r="AF10"/>
  <c r="AF18"/>
  <c r="AE18"/>
  <c r="AE10"/>
  <c r="AE15"/>
  <c r="U14" i="23"/>
  <c r="R14"/>
  <c r="P14"/>
  <c r="U13"/>
  <c r="R13"/>
  <c r="P13"/>
  <c r="U10"/>
  <c r="N5" s="1"/>
  <c r="R10"/>
  <c r="P10"/>
  <c r="U12"/>
  <c r="R12"/>
  <c r="P12"/>
  <c r="V10"/>
  <c r="U11"/>
  <c r="R11"/>
  <c r="P11"/>
  <c r="AR81"/>
  <c r="AR91"/>
  <c r="AT64"/>
  <c r="AT73"/>
  <c r="AT10"/>
  <c r="AR12"/>
  <c r="AR75"/>
  <c r="AR66"/>
  <c r="AT79"/>
  <c r="AT42"/>
  <c r="AT58"/>
  <c r="AR18"/>
  <c r="AR44"/>
  <c r="AR28"/>
  <c r="AT16"/>
  <c r="AR50"/>
  <c r="AT26"/>
  <c r="AR34"/>
  <c r="AT48"/>
  <c r="AT95"/>
  <c r="AR97"/>
  <c r="AT32"/>
  <c r="Q10"/>
  <c r="Q5" s="1"/>
  <c r="S10"/>
  <c r="S5" s="1"/>
  <c r="AT11" l="1"/>
  <c r="AS91"/>
  <c r="AS81"/>
  <c r="AT96"/>
  <c r="AS28"/>
  <c r="AS66"/>
  <c r="AT65"/>
  <c r="AT17"/>
  <c r="AS50"/>
  <c r="AS44"/>
  <c r="AT59"/>
  <c r="AS97"/>
  <c r="AS60"/>
  <c r="AT74"/>
  <c r="AT49"/>
  <c r="AT80"/>
  <c r="AS18"/>
  <c r="AS12"/>
  <c r="AT27"/>
  <c r="AS34"/>
  <c r="AT33"/>
  <c r="AG27" i="25"/>
  <c r="AF16"/>
  <c r="AS73" i="24"/>
  <c r="AQ42"/>
  <c r="AT89"/>
  <c r="AR58"/>
  <c r="AP26"/>
  <c r="AT87"/>
  <c r="AR56"/>
  <c r="AP24"/>
  <c r="AS71"/>
  <c r="AQ40"/>
  <c r="AS72"/>
  <c r="AQ41"/>
  <c r="AT88"/>
  <c r="AR57"/>
  <c r="AP25"/>
  <c r="AO11"/>
  <c r="AT90"/>
  <c r="AR59"/>
  <c r="AP27"/>
  <c r="AS74"/>
  <c r="AQ43"/>
  <c r="AT91" i="23"/>
  <c r="AR60"/>
  <c r="AS75"/>
  <c r="AQ44"/>
  <c r="AP28"/>
  <c r="M5"/>
  <c r="AP44" s="1"/>
  <c r="AC12"/>
  <c r="AC10"/>
  <c r="AC9"/>
  <c r="AC15"/>
  <c r="AC8"/>
  <c r="AC17"/>
  <c r="AC13"/>
  <c r="AC14"/>
  <c r="AC16"/>
  <c r="AC11"/>
  <c r="AH17" i="22"/>
  <c r="AH9"/>
  <c r="AO9" i="24"/>
  <c r="T5"/>
  <c r="AS47" s="1"/>
  <c r="R5" i="23"/>
  <c r="P5" i="24"/>
  <c r="AQ47" s="1"/>
  <c r="AQ86"/>
  <c r="AO94"/>
  <c r="AO31"/>
  <c r="AQ92"/>
  <c r="AO15"/>
  <c r="AQ13"/>
  <c r="AQ76"/>
  <c r="AQ70"/>
  <c r="AO78"/>
  <c r="AO63"/>
  <c r="AO72"/>
  <c r="AQ7"/>
  <c r="AO57"/>
  <c r="AQ61"/>
  <c r="AQ55"/>
  <c r="AO25"/>
  <c r="AO88"/>
  <c r="AO47"/>
  <c r="AQ45"/>
  <c r="AQ23"/>
  <c r="AO41"/>
  <c r="AQ29"/>
  <c r="AO8"/>
  <c r="K5" i="23"/>
  <c r="AO29" s="1"/>
  <c r="O5"/>
  <c r="AP77" s="1"/>
  <c r="AO10" i="24"/>
  <c r="U5"/>
  <c r="AO45"/>
  <c r="AO23"/>
  <c r="AO61"/>
  <c r="AO86"/>
  <c r="AO92"/>
  <c r="AO70"/>
  <c r="AO76"/>
  <c r="AO39"/>
  <c r="AO29"/>
  <c r="AO55"/>
  <c r="AO13"/>
  <c r="AQ46"/>
  <c r="AP78"/>
  <c r="AQ24"/>
  <c r="AP72"/>
  <c r="AP57"/>
  <c r="AQ56"/>
  <c r="AQ77"/>
  <c r="AP41"/>
  <c r="AQ30"/>
  <c r="AQ71"/>
  <c r="AQ14"/>
  <c r="AP15"/>
  <c r="AP63"/>
  <c r="AQ8"/>
  <c r="AP94"/>
  <c r="AQ93"/>
  <c r="AQ87"/>
  <c r="AP47"/>
  <c r="AP31"/>
  <c r="AP9"/>
  <c r="AP88"/>
  <c r="AQ62"/>
  <c r="L5" i="23"/>
  <c r="AR45" s="1"/>
  <c r="AP62" i="24"/>
  <c r="AP30"/>
  <c r="AP93"/>
  <c r="AP56"/>
  <c r="AP77"/>
  <c r="AP40"/>
  <c r="AP87"/>
  <c r="AP46"/>
  <c r="AP14"/>
  <c r="AP71"/>
  <c r="AP8"/>
  <c r="AS79"/>
  <c r="AQ34"/>
  <c r="AS58"/>
  <c r="AQ97"/>
  <c r="AR90"/>
  <c r="AT72"/>
  <c r="AS16"/>
  <c r="AT9"/>
  <c r="AQ60"/>
  <c r="AS26"/>
  <c r="AQ12"/>
  <c r="AQ75"/>
  <c r="AQ18"/>
  <c r="AR17"/>
  <c r="AT41"/>
  <c r="AR33"/>
  <c r="AT31"/>
  <c r="AT47"/>
  <c r="AT57"/>
  <c r="AT78"/>
  <c r="AS95"/>
  <c r="AS64"/>
  <c r="AR11"/>
  <c r="AQ28"/>
  <c r="AS89"/>
  <c r="AR80"/>
  <c r="AQ81"/>
  <c r="AR43"/>
  <c r="AR74"/>
  <c r="AT63"/>
  <c r="AT94"/>
  <c r="AT15"/>
  <c r="AT25"/>
  <c r="AQ50"/>
  <c r="AS42"/>
  <c r="AR49"/>
  <c r="AS10"/>
  <c r="AQ91"/>
  <c r="AR96"/>
  <c r="AQ66"/>
  <c r="AS48"/>
  <c r="AR65"/>
  <c r="AS32"/>
  <c r="AR27"/>
  <c r="R5"/>
  <c r="AT66" i="23"/>
  <c r="AT97"/>
  <c r="AT12"/>
  <c r="AT44"/>
  <c r="AT50"/>
  <c r="AT18"/>
  <c r="AT34"/>
  <c r="AT75"/>
  <c r="AT81"/>
  <c r="AT28"/>
  <c r="AT60"/>
  <c r="J5"/>
  <c r="AS77" i="24"/>
  <c r="AP80"/>
  <c r="AS30"/>
  <c r="AS46"/>
  <c r="AP11"/>
  <c r="AS87"/>
  <c r="AS56"/>
  <c r="AS8"/>
  <c r="AP43"/>
  <c r="AS62"/>
  <c r="AS93"/>
  <c r="AS24"/>
  <c r="AP65"/>
  <c r="AP49"/>
  <c r="AP96"/>
  <c r="AP33"/>
  <c r="AP74"/>
  <c r="AP59"/>
  <c r="AP17"/>
  <c r="AS14"/>
  <c r="AP90"/>
  <c r="AS40"/>
  <c r="AO81"/>
  <c r="AR89"/>
  <c r="AO66"/>
  <c r="AO28"/>
  <c r="AT45"/>
  <c r="AO97"/>
  <c r="AR73"/>
  <c r="AR10"/>
  <c r="AR95"/>
  <c r="AR42"/>
  <c r="AR79"/>
  <c r="AR64"/>
  <c r="AO34"/>
  <c r="AT55"/>
  <c r="AT70"/>
  <c r="AO60"/>
  <c r="AT7"/>
  <c r="AT92"/>
  <c r="AT39"/>
  <c r="AT76"/>
  <c r="AT61"/>
  <c r="AR26"/>
  <c r="AO44"/>
  <c r="AT29"/>
  <c r="AT23"/>
  <c r="AO75"/>
  <c r="AR16"/>
  <c r="AO18"/>
  <c r="AO50"/>
  <c r="AT13"/>
  <c r="AO91"/>
  <c r="AR48"/>
  <c r="AR32"/>
  <c r="AO79"/>
  <c r="AO64"/>
  <c r="AO58"/>
  <c r="AR76"/>
  <c r="AO32"/>
  <c r="AO16"/>
  <c r="AR70"/>
  <c r="AR45"/>
  <c r="AR39"/>
  <c r="AO42"/>
  <c r="AR13"/>
  <c r="AR61"/>
  <c r="AR29"/>
  <c r="AO26"/>
  <c r="AR23"/>
  <c r="AO48"/>
  <c r="AO95"/>
  <c r="AO89"/>
  <c r="AR86"/>
  <c r="AO73"/>
  <c r="AR7"/>
  <c r="AR92"/>
  <c r="AT71"/>
  <c r="AS49"/>
  <c r="AP50"/>
  <c r="AT93"/>
  <c r="AP18"/>
  <c r="AT24"/>
  <c r="AS90"/>
  <c r="AT8"/>
  <c r="AP66"/>
  <c r="AS96"/>
  <c r="AT46"/>
  <c r="AS80"/>
  <c r="AP91"/>
  <c r="AP97"/>
  <c r="AS27"/>
  <c r="AS17"/>
  <c r="AT62"/>
  <c r="AP60"/>
  <c r="AS43"/>
  <c r="AT40"/>
  <c r="AT77"/>
  <c r="AP44"/>
  <c r="AP12"/>
  <c r="AP81"/>
  <c r="AS59"/>
  <c r="AS65"/>
  <c r="AP34"/>
  <c r="AT56"/>
  <c r="AT14"/>
  <c r="AT30"/>
  <c r="AS33"/>
  <c r="AS11"/>
  <c r="AP75"/>
  <c r="AO12" i="23"/>
  <c r="AE8" i="25"/>
  <c r="AH25" i="22"/>
  <c r="AF10" i="25"/>
  <c r="AF29"/>
  <c r="AE16"/>
  <c r="AF18"/>
  <c r="AE19"/>
  <c r="AE11"/>
  <c r="AE27"/>
  <c r="AE30"/>
  <c r="AF26"/>
  <c r="AF7"/>
  <c r="AF19"/>
  <c r="AF27"/>
  <c r="AF30"/>
  <c r="AF11"/>
  <c r="AF8"/>
  <c r="P5" i="23"/>
  <c r="T5"/>
  <c r="AQ17" s="1"/>
  <c r="U5"/>
  <c r="AS27"/>
  <c r="AQ71"/>
  <c r="AP88"/>
  <c r="AP57"/>
  <c r="AQ62"/>
  <c r="AQ56"/>
  <c r="AQ93"/>
  <c r="AQ87"/>
  <c r="AP31"/>
  <c r="AP9"/>
  <c r="AP78"/>
  <c r="AP47"/>
  <c r="AQ30"/>
  <c r="AP41"/>
  <c r="AP94"/>
  <c r="AP15"/>
  <c r="AQ8"/>
  <c r="AP72"/>
  <c r="AQ77"/>
  <c r="AQ24"/>
  <c r="AQ46"/>
  <c r="AP63"/>
  <c r="AQ14"/>
  <c r="AQ92"/>
  <c r="AQ55"/>
  <c r="AO94"/>
  <c r="AO88"/>
  <c r="AO15"/>
  <c r="AO63"/>
  <c r="AQ70"/>
  <c r="AO31"/>
  <c r="AQ86"/>
  <c r="AQ61"/>
  <c r="AO25"/>
  <c r="AO78"/>
  <c r="AO47"/>
  <c r="AO41"/>
  <c r="AQ13"/>
  <c r="AQ76"/>
  <c r="AQ45"/>
  <c r="AQ23"/>
  <c r="AO57"/>
  <c r="AQ7"/>
  <c r="AQ29"/>
  <c r="AO72"/>
  <c r="AP43"/>
  <c r="AP65"/>
  <c r="AS93"/>
  <c r="AS24"/>
  <c r="AP17"/>
  <c r="AS62"/>
  <c r="AS14"/>
  <c r="AS87"/>
  <c r="AS46"/>
  <c r="AP49"/>
  <c r="AP74"/>
  <c r="AP90"/>
  <c r="AP59"/>
  <c r="AP80"/>
  <c r="AP33"/>
  <c r="AS30"/>
  <c r="AP96"/>
  <c r="AS77"/>
  <c r="AS40"/>
  <c r="AS8"/>
  <c r="AS56"/>
  <c r="AP11"/>
  <c r="I8" i="20"/>
  <c r="F5" i="10"/>
  <c r="AP34" i="23" l="1"/>
  <c r="AP50"/>
  <c r="AS80"/>
  <c r="AS11"/>
  <c r="AP97"/>
  <c r="AP66"/>
  <c r="AT24"/>
  <c r="AT8"/>
  <c r="AS49"/>
  <c r="AT30"/>
  <c r="AT14"/>
  <c r="AS96"/>
  <c r="AT56"/>
  <c r="AP60"/>
  <c r="AT93"/>
  <c r="AP75"/>
  <c r="C10" i="22"/>
  <c r="U18"/>
  <c r="V18" s="1"/>
  <c r="U20"/>
  <c r="V20" s="1"/>
  <c r="U22"/>
  <c r="V22" s="1"/>
  <c r="U19"/>
  <c r="V19" s="1"/>
  <c r="U21"/>
  <c r="V21" s="1"/>
  <c r="AS17" i="23"/>
  <c r="AT46"/>
  <c r="AP81"/>
  <c r="AS43"/>
  <c r="AS65"/>
  <c r="AT71"/>
  <c r="AS90"/>
  <c r="AP12"/>
  <c r="AT86" i="24"/>
  <c r="AR55"/>
  <c r="AP23"/>
  <c r="AQ39"/>
  <c r="AS70"/>
  <c r="AT77" i="23"/>
  <c r="AS59"/>
  <c r="AS33"/>
  <c r="AT62"/>
  <c r="AP91"/>
  <c r="AT40"/>
  <c r="AP18"/>
  <c r="AO97"/>
  <c r="AO7"/>
  <c r="AT86"/>
  <c r="AR55"/>
  <c r="AP23"/>
  <c r="AS70"/>
  <c r="AQ39"/>
  <c r="Y5"/>
  <c r="AT61"/>
  <c r="AR32"/>
  <c r="AT13"/>
  <c r="AR76"/>
  <c r="AO16"/>
  <c r="AR61"/>
  <c r="AR39"/>
  <c r="AO77" i="24"/>
  <c r="AQ90"/>
  <c r="AR62"/>
  <c r="AO39" i="23"/>
  <c r="AP16" i="24"/>
  <c r="AS9"/>
  <c r="AS63"/>
  <c r="AR24"/>
  <c r="AO28" i="23"/>
  <c r="AO91"/>
  <c r="AR46" i="24"/>
  <c r="AR14"/>
  <c r="AP39"/>
  <c r="AO93"/>
  <c r="AS57"/>
  <c r="AS31"/>
  <c r="AR71"/>
  <c r="AS88"/>
  <c r="AP13"/>
  <c r="AQ33"/>
  <c r="AS94"/>
  <c r="AS41"/>
  <c r="AP48"/>
  <c r="AP61"/>
  <c r="AO89" i="23"/>
  <c r="AO95"/>
  <c r="AO40" i="24"/>
  <c r="AP76"/>
  <c r="AO46"/>
  <c r="AQ94"/>
  <c r="AP10"/>
  <c r="AR30"/>
  <c r="AP79"/>
  <c r="AP64"/>
  <c r="AP89"/>
  <c r="AR40"/>
  <c r="AS15"/>
  <c r="AR77"/>
  <c r="AO42" i="23"/>
  <c r="AO26"/>
  <c r="AP92" i="24"/>
  <c r="AQ78"/>
  <c r="AP45"/>
  <c r="AO71"/>
  <c r="AP42"/>
  <c r="AP32"/>
  <c r="AQ11"/>
  <c r="AQ59"/>
  <c r="AR93"/>
  <c r="AQ96"/>
  <c r="AP73"/>
  <c r="AS25"/>
  <c r="AQ80"/>
  <c r="AO61" i="23"/>
  <c r="AT76"/>
  <c r="AO92"/>
  <c r="AT92"/>
  <c r="AO76"/>
  <c r="AR64"/>
  <c r="AT23"/>
  <c r="AO87" i="24"/>
  <c r="AQ57"/>
  <c r="AO56"/>
  <c r="AP7"/>
  <c r="AP55"/>
  <c r="AQ15"/>
  <c r="AQ63"/>
  <c r="AQ25"/>
  <c r="AO14"/>
  <c r="AP29"/>
  <c r="AQ88"/>
  <c r="AQ72"/>
  <c r="AO24"/>
  <c r="AO62"/>
  <c r="AP70"/>
  <c r="AO30"/>
  <c r="AP86"/>
  <c r="AQ31"/>
  <c r="AQ9"/>
  <c r="AP95"/>
  <c r="AP58"/>
  <c r="AR87"/>
  <c r="AQ49"/>
  <c r="AQ65"/>
  <c r="AR8"/>
  <c r="AQ17"/>
  <c r="AQ74"/>
  <c r="AS78"/>
  <c r="AQ27"/>
  <c r="AT7" i="23"/>
  <c r="AR95"/>
  <c r="AO44"/>
  <c r="AT55"/>
  <c r="AO50"/>
  <c r="AR26"/>
  <c r="AO66"/>
  <c r="AO18"/>
  <c r="AR48"/>
  <c r="AT70"/>
  <c r="AT39"/>
  <c r="AO34"/>
  <c r="AR89"/>
  <c r="AO81"/>
  <c r="AR73"/>
  <c r="AO23"/>
  <c r="AO75"/>
  <c r="AT45"/>
  <c r="AT29"/>
  <c r="AR42"/>
  <c r="AR79"/>
  <c r="AR16"/>
  <c r="AR10"/>
  <c r="AO60"/>
  <c r="AR23"/>
  <c r="AR7"/>
  <c r="AO32"/>
  <c r="AO55"/>
  <c r="AO70"/>
  <c r="AO13"/>
  <c r="AO48"/>
  <c r="AO73"/>
  <c r="AR92"/>
  <c r="AO79"/>
  <c r="AR13"/>
  <c r="AR70"/>
  <c r="AH9" i="25"/>
  <c r="AO45" i="23"/>
  <c r="AO86"/>
  <c r="AO58"/>
  <c r="AO64"/>
  <c r="AR29"/>
  <c r="AR86"/>
  <c r="AP46"/>
  <c r="AP40"/>
  <c r="AP8"/>
  <c r="AP71"/>
  <c r="AO7" i="24"/>
  <c r="AP14" i="23"/>
  <c r="AP62"/>
  <c r="AP87"/>
  <c r="AP56"/>
  <c r="AP93"/>
  <c r="AP30"/>
  <c r="AR63" i="24"/>
  <c r="AR72"/>
  <c r="AO90"/>
  <c r="AQ26"/>
  <c r="AO43"/>
  <c r="AS55"/>
  <c r="AS23"/>
  <c r="AR15"/>
  <c r="AO96"/>
  <c r="AQ64"/>
  <c r="AO65"/>
  <c r="AS86"/>
  <c r="AO27"/>
  <c r="AR9"/>
  <c r="AR94"/>
  <c r="AS92"/>
  <c r="AO17"/>
  <c r="AS45"/>
  <c r="AO80"/>
  <c r="AS39"/>
  <c r="AS29"/>
  <c r="AS7"/>
  <c r="AR25"/>
  <c r="AO74"/>
  <c r="AQ73"/>
  <c r="AR88"/>
  <c r="AQ48"/>
  <c r="AQ89"/>
  <c r="AQ10"/>
  <c r="AS61"/>
  <c r="AQ95"/>
  <c r="AR41"/>
  <c r="AQ79"/>
  <c r="AQ32"/>
  <c r="AS13"/>
  <c r="AS76"/>
  <c r="AO59"/>
  <c r="AR31"/>
  <c r="AR78"/>
  <c r="AQ16"/>
  <c r="AO49"/>
  <c r="AQ58"/>
  <c r="AO33"/>
  <c r="AR47"/>
  <c r="AH28" i="25"/>
  <c r="AH17"/>
  <c r="U7" i="22"/>
  <c r="L8" i="20"/>
  <c r="M8" s="1"/>
  <c r="M6" s="1"/>
  <c r="Q8"/>
  <c r="U12" i="22"/>
  <c r="U14"/>
  <c r="U8"/>
  <c r="U10"/>
  <c r="U13"/>
  <c r="U9"/>
  <c r="U11"/>
  <c r="U15"/>
  <c r="U16"/>
  <c r="U17"/>
  <c r="AQ65" i="23"/>
  <c r="AP64"/>
  <c r="AS57"/>
  <c r="AP89"/>
  <c r="AS63"/>
  <c r="AP95"/>
  <c r="AS88"/>
  <c r="AQ96"/>
  <c r="AP32"/>
  <c r="AS31"/>
  <c r="AR62"/>
  <c r="AQ11"/>
  <c r="AR14"/>
  <c r="AQ49"/>
  <c r="AQ27"/>
  <c r="AR40"/>
  <c r="AS25"/>
  <c r="AR30"/>
  <c r="AP42"/>
  <c r="AR93"/>
  <c r="AR8"/>
  <c r="AS47"/>
  <c r="AS78"/>
  <c r="AS9"/>
  <c r="AQ33"/>
  <c r="AR46"/>
  <c r="AR77"/>
  <c r="AQ90"/>
  <c r="AS41"/>
  <c r="AQ74"/>
  <c r="AP10"/>
  <c r="AP16"/>
  <c r="AQ80"/>
  <c r="AP58"/>
  <c r="AS94"/>
  <c r="AP79"/>
  <c r="AP48"/>
  <c r="AQ59"/>
  <c r="AR71"/>
  <c r="AS15"/>
  <c r="AR24"/>
  <c r="AR87"/>
  <c r="AP73"/>
  <c r="AQ78"/>
  <c r="AO62"/>
  <c r="AQ31"/>
  <c r="AP76"/>
  <c r="AP45"/>
  <c r="AO71"/>
  <c r="AQ25"/>
  <c r="AP29"/>
  <c r="AP70"/>
  <c r="AQ15"/>
  <c r="AO46"/>
  <c r="AP7"/>
  <c r="AQ94"/>
  <c r="AO77"/>
  <c r="AP39"/>
  <c r="AO30"/>
  <c r="AO87"/>
  <c r="AQ57"/>
  <c r="AO14"/>
  <c r="AQ88"/>
  <c r="AP86"/>
  <c r="AO24"/>
  <c r="AO93"/>
  <c r="AQ72"/>
  <c r="AQ47"/>
  <c r="AP92"/>
  <c r="AP61"/>
  <c r="AQ9"/>
  <c r="AO56"/>
  <c r="AP13"/>
  <c r="AQ63"/>
  <c r="AP55"/>
  <c r="AO40"/>
  <c r="AQ73"/>
  <c r="AS23"/>
  <c r="AR88"/>
  <c r="AS45"/>
  <c r="AR25"/>
  <c r="AO90"/>
  <c r="AO49"/>
  <c r="AS61"/>
  <c r="AS76"/>
  <c r="AQ26"/>
  <c r="AQ32"/>
  <c r="AS92"/>
  <c r="AO96"/>
  <c r="AQ48"/>
  <c r="AS55"/>
  <c r="AR15"/>
  <c r="AR72"/>
  <c r="AO43"/>
  <c r="AQ10"/>
  <c r="AQ79"/>
  <c r="AR41"/>
  <c r="AR31"/>
  <c r="AO74"/>
  <c r="AS7"/>
  <c r="AO17"/>
  <c r="AS86"/>
  <c r="AS39"/>
  <c r="AQ58"/>
  <c r="AR78"/>
  <c r="AO33"/>
  <c r="AQ16"/>
  <c r="AR63"/>
  <c r="AR94"/>
  <c r="AR9"/>
  <c r="AQ64"/>
  <c r="AS13"/>
  <c r="AQ89"/>
  <c r="AO27"/>
  <c r="AQ95"/>
  <c r="AO65"/>
  <c r="AS29"/>
  <c r="AO59"/>
  <c r="AO80"/>
  <c r="AR47"/>
  <c r="L6" i="20"/>
  <c r="J8"/>
  <c r="O6"/>
  <c r="J12"/>
  <c r="J13"/>
  <c r="J14"/>
  <c r="J9"/>
  <c r="J10"/>
  <c r="K6"/>
  <c r="J11"/>
  <c r="I6"/>
  <c r="F13" i="10"/>
  <c r="X8" i="22" l="1"/>
  <c r="V8"/>
  <c r="X13"/>
  <c r="A8" i="41" s="1"/>
  <c r="V13" i="22"/>
  <c r="X12"/>
  <c r="V12"/>
  <c r="X11"/>
  <c r="A6" i="41" s="1"/>
  <c r="V11" i="22"/>
  <c r="X17"/>
  <c r="V17"/>
  <c r="X9"/>
  <c r="A4" i="41" s="1"/>
  <c r="V9" i="22"/>
  <c r="X14"/>
  <c r="A9" i="41" s="1"/>
  <c r="V14" i="22"/>
  <c r="X7"/>
  <c r="Y7" s="1"/>
  <c r="V7"/>
  <c r="P2"/>
  <c r="X16"/>
  <c r="V16"/>
  <c r="X15"/>
  <c r="V15"/>
  <c r="X10"/>
  <c r="A5" i="28" s="1"/>
  <c r="V10" i="22"/>
  <c r="AA18" i="24"/>
  <c r="AA22"/>
  <c r="AA21"/>
  <c r="AA19"/>
  <c r="AA20"/>
  <c r="U18" i="25"/>
  <c r="U20"/>
  <c r="U22"/>
  <c r="U19"/>
  <c r="U21"/>
  <c r="X19" i="22"/>
  <c r="Y19" s="1"/>
  <c r="X22"/>
  <c r="Y22" s="1"/>
  <c r="X20"/>
  <c r="Y20" s="1"/>
  <c r="X21"/>
  <c r="Y21" s="1"/>
  <c r="X18"/>
  <c r="Y18" s="1"/>
  <c r="A6" i="28"/>
  <c r="Y11" i="22"/>
  <c r="A3" i="41"/>
  <c r="A3" i="28"/>
  <c r="Y8" i="22"/>
  <c r="A9" i="28"/>
  <c r="Y14" i="22"/>
  <c r="A7" i="41"/>
  <c r="A7" i="28"/>
  <c r="Y12" i="22"/>
  <c r="N8" i="20"/>
  <c r="N6" s="1"/>
  <c r="E10" s="1"/>
  <c r="AA8" i="24"/>
  <c r="AD8" s="1"/>
  <c r="AA12"/>
  <c r="AD12" s="1"/>
  <c r="AA16"/>
  <c r="AD16" s="1"/>
  <c r="AA9"/>
  <c r="AD9" s="1"/>
  <c r="AA13"/>
  <c r="AD13" s="1"/>
  <c r="AA17"/>
  <c r="AD17" s="1"/>
  <c r="AA10"/>
  <c r="AD10" s="1"/>
  <c r="AA14"/>
  <c r="AD14" s="1"/>
  <c r="AA7"/>
  <c r="AD7" s="1"/>
  <c r="AA11"/>
  <c r="AD11" s="1"/>
  <c r="AA15"/>
  <c r="AD15" s="1"/>
  <c r="C10" i="25"/>
  <c r="C11"/>
  <c r="AT90" i="23"/>
  <c r="AR59"/>
  <c r="AS74"/>
  <c r="AQ43"/>
  <c r="AP27"/>
  <c r="U5" i="22"/>
  <c r="U10" i="25"/>
  <c r="X10" s="1"/>
  <c r="U12"/>
  <c r="X12" s="1"/>
  <c r="U17"/>
  <c r="X17" s="1"/>
  <c r="U16"/>
  <c r="X16" s="1"/>
  <c r="U15"/>
  <c r="X15" s="1"/>
  <c r="U9"/>
  <c r="X9" s="1"/>
  <c r="U14"/>
  <c r="X14" s="1"/>
  <c r="U11"/>
  <c r="X11" s="1"/>
  <c r="U7"/>
  <c r="X7" s="1"/>
  <c r="U13"/>
  <c r="X13" s="1"/>
  <c r="U8"/>
  <c r="X8" s="1"/>
  <c r="F11" i="20"/>
  <c r="E5"/>
  <c r="E4"/>
  <c r="F10"/>
  <c r="E13"/>
  <c r="E7"/>
  <c r="E11"/>
  <c r="F12"/>
  <c r="F6"/>
  <c r="F4"/>
  <c r="J6"/>
  <c r="AP12" i="19"/>
  <c r="AW11"/>
  <c r="AW10"/>
  <c r="AX9"/>
  <c r="AU8"/>
  <c r="BA7"/>
  <c r="AC7"/>
  <c r="AC2"/>
  <c r="Y16" i="25" l="1"/>
  <c r="A11" i="29"/>
  <c r="Y17" i="25"/>
  <c r="A12" i="29"/>
  <c r="Y15" i="25"/>
  <c r="A10" i="29"/>
  <c r="AE17" i="24"/>
  <c r="A12" i="31"/>
  <c r="AE16" i="24"/>
  <c r="A11" i="31"/>
  <c r="Y16" i="22"/>
  <c r="A11" i="41"/>
  <c r="A11" i="28"/>
  <c r="AE15" i="24"/>
  <c r="A10" i="31"/>
  <c r="Y15" i="22"/>
  <c r="A10" i="28"/>
  <c r="A10" i="41"/>
  <c r="Y17" i="22"/>
  <c r="A12" i="41"/>
  <c r="A12" i="28"/>
  <c r="Y10" i="22"/>
  <c r="A5" i="41"/>
  <c r="A2" i="28"/>
  <c r="Y13" i="22"/>
  <c r="Y9"/>
  <c r="A4" i="28"/>
  <c r="V5" i="22"/>
  <c r="A8" i="28"/>
  <c r="AD19" i="24"/>
  <c r="AE19" s="1"/>
  <c r="AD21"/>
  <c r="AE21" s="1"/>
  <c r="AD22"/>
  <c r="AE22" s="1"/>
  <c r="AD20"/>
  <c r="AE20" s="1"/>
  <c r="AD18"/>
  <c r="AE18" s="1"/>
  <c r="X22" i="25"/>
  <c r="Y22" s="1"/>
  <c r="X20"/>
  <c r="Y20" s="1"/>
  <c r="X19"/>
  <c r="Y19" s="1"/>
  <c r="X21"/>
  <c r="Y21" s="1"/>
  <c r="X18"/>
  <c r="Y18" s="1"/>
  <c r="X5" i="22"/>
  <c r="A3" i="29"/>
  <c r="Y8" i="25"/>
  <c r="A8" i="29"/>
  <c r="Y13" i="25"/>
  <c r="A2" i="29"/>
  <c r="Y7" i="25"/>
  <c r="A6" i="29"/>
  <c r="Y11" i="25"/>
  <c r="A9" i="29"/>
  <c r="Y14" i="25"/>
  <c r="A4" i="29"/>
  <c r="Y9" i="25"/>
  <c r="A7" i="29"/>
  <c r="Y12" i="25"/>
  <c r="Y10"/>
  <c r="A5" i="29"/>
  <c r="A9" i="31"/>
  <c r="AE14" i="24"/>
  <c r="A5" i="31"/>
  <c r="AE10" i="24"/>
  <c r="A8" i="31"/>
  <c r="AE13" i="24"/>
  <c r="A4" i="31"/>
  <c r="AE9" i="24"/>
  <c r="A6" i="31"/>
  <c r="AE11" i="24"/>
  <c r="A7" i="31"/>
  <c r="AE12" i="24"/>
  <c r="AE7"/>
  <c r="A2" i="31"/>
  <c r="A3"/>
  <c r="AE8" i="24"/>
  <c r="X325" i="19"/>
  <c r="X366"/>
  <c r="X338"/>
  <c r="X310"/>
  <c r="X297"/>
  <c r="X282"/>
  <c r="X254"/>
  <c r="X241"/>
  <c r="X269"/>
  <c r="X226"/>
  <c r="X198"/>
  <c r="X185"/>
  <c r="X213"/>
  <c r="X170"/>
  <c r="X157"/>
  <c r="X142"/>
  <c r="X129"/>
  <c r="X114"/>
  <c r="X101"/>
  <c r="X86"/>
  <c r="X73"/>
  <c r="X58"/>
  <c r="X45"/>
  <c r="E12" i="20"/>
  <c r="G11" s="1"/>
  <c r="E6"/>
  <c r="U5" i="25"/>
  <c r="AA5" i="24"/>
  <c r="J3"/>
  <c r="AB9" s="1"/>
  <c r="P2" i="25"/>
  <c r="V15" s="1"/>
  <c r="G5" i="20"/>
  <c r="AW7" i="19"/>
  <c r="AD7"/>
  <c r="Q6" i="20"/>
  <c r="BB13" i="19"/>
  <c r="AH10"/>
  <c r="BG10" s="1"/>
  <c r="AX10"/>
  <c r="AP10"/>
  <c r="AY7"/>
  <c r="AZ7"/>
  <c r="AQ12"/>
  <c r="AY10"/>
  <c r="AZ10"/>
  <c r="AZ11"/>
  <c r="AJ8"/>
  <c r="BI8" s="1"/>
  <c r="AY13"/>
  <c r="AY9"/>
  <c r="AZ13"/>
  <c r="AZ9"/>
  <c r="AY11"/>
  <c r="AN8"/>
  <c r="BM8" s="1"/>
  <c r="AK12"/>
  <c r="BJ12" s="1"/>
  <c r="AY12"/>
  <c r="AY8"/>
  <c r="AZ12"/>
  <c r="AZ8"/>
  <c r="AR9"/>
  <c r="AV11"/>
  <c r="AJ9"/>
  <c r="BI9" s="1"/>
  <c r="AU9"/>
  <c r="AE11"/>
  <c r="BD11" s="1"/>
  <c r="AV8"/>
  <c r="AE9"/>
  <c r="BD9" s="1"/>
  <c r="AM9"/>
  <c r="BL9" s="1"/>
  <c r="BA5"/>
  <c r="AF11"/>
  <c r="BE11" s="1"/>
  <c r="AQ11"/>
  <c r="AU12"/>
  <c r="AV13"/>
  <c r="AI9"/>
  <c r="BH9" s="1"/>
  <c r="AL11"/>
  <c r="BK11" s="1"/>
  <c r="AD9"/>
  <c r="BC9" s="1"/>
  <c r="AP11"/>
  <c r="AK13"/>
  <c r="BJ13" s="1"/>
  <c r="AF8"/>
  <c r="BE8" s="1"/>
  <c r="BB8"/>
  <c r="AF9"/>
  <c r="BE9" s="1"/>
  <c r="AQ9"/>
  <c r="AJ11"/>
  <c r="BI11" s="1"/>
  <c r="AU11"/>
  <c r="AG12"/>
  <c r="BF12" s="1"/>
  <c r="AI10"/>
  <c r="BH10" s="1"/>
  <c r="AQ10"/>
  <c r="AL13"/>
  <c r="BK13" s="1"/>
  <c r="AW13"/>
  <c r="AD10"/>
  <c r="BC10" s="1"/>
  <c r="AL10"/>
  <c r="BK10" s="1"/>
  <c r="AT10"/>
  <c r="AH11"/>
  <c r="BG11" s="1"/>
  <c r="AM11"/>
  <c r="BL11" s="1"/>
  <c r="AR11"/>
  <c r="AX11"/>
  <c r="AL12"/>
  <c r="BK12" s="1"/>
  <c r="AW12"/>
  <c r="AF13"/>
  <c r="BE13" s="1"/>
  <c r="AP13"/>
  <c r="AR8"/>
  <c r="AH9"/>
  <c r="BG9" s="1"/>
  <c r="AN9"/>
  <c r="BM9" s="1"/>
  <c r="AV9"/>
  <c r="AE10"/>
  <c r="BD10" s="1"/>
  <c r="AM10"/>
  <c r="BL10" s="1"/>
  <c r="AU10"/>
  <c r="AD11"/>
  <c r="BC11" s="1"/>
  <c r="AI11"/>
  <c r="BH11" s="1"/>
  <c r="AN11"/>
  <c r="BM11" s="1"/>
  <c r="AT11"/>
  <c r="BB11"/>
  <c r="AE12"/>
  <c r="BD12" s="1"/>
  <c r="AG13"/>
  <c r="BF13" s="1"/>
  <c r="AR13"/>
  <c r="AS7"/>
  <c r="AC5"/>
  <c r="AH7"/>
  <c r="AP7"/>
  <c r="AX7"/>
  <c r="AG8"/>
  <c r="BF8" s="1"/>
  <c r="AO8"/>
  <c r="AW8"/>
  <c r="BB9"/>
  <c r="AE7"/>
  <c r="AI7"/>
  <c r="AM7"/>
  <c r="AQ7"/>
  <c r="AU7"/>
  <c r="AD8"/>
  <c r="BC8" s="1"/>
  <c r="AH8"/>
  <c r="BG8" s="1"/>
  <c r="AL8"/>
  <c r="BK8" s="1"/>
  <c r="AP8"/>
  <c r="AT8"/>
  <c r="AX8"/>
  <c r="AG9"/>
  <c r="BF9" s="1"/>
  <c r="AK9"/>
  <c r="BJ9" s="1"/>
  <c r="AO9"/>
  <c r="AS9"/>
  <c r="AW9"/>
  <c r="AF10"/>
  <c r="BE10" s="1"/>
  <c r="AJ10"/>
  <c r="BI10" s="1"/>
  <c r="AN10"/>
  <c r="BM10" s="1"/>
  <c r="AR10"/>
  <c r="AV10"/>
  <c r="BB10"/>
  <c r="BB12"/>
  <c r="AV12"/>
  <c r="AR12"/>
  <c r="AN12"/>
  <c r="BM12" s="1"/>
  <c r="AJ12"/>
  <c r="BI12" s="1"/>
  <c r="AF12"/>
  <c r="BE12" s="1"/>
  <c r="AH12"/>
  <c r="BG12" s="1"/>
  <c r="AM12"/>
  <c r="BL12" s="1"/>
  <c r="AS12"/>
  <c r="AX12"/>
  <c r="AU13"/>
  <c r="AQ13"/>
  <c r="AM13"/>
  <c r="BL13" s="1"/>
  <c r="AI13"/>
  <c r="BH13" s="1"/>
  <c r="AE13"/>
  <c r="BD13" s="1"/>
  <c r="AH13"/>
  <c r="BG13" s="1"/>
  <c r="AN13"/>
  <c r="BM13" s="1"/>
  <c r="AS13"/>
  <c r="AX13"/>
  <c r="AO7"/>
  <c r="AL7"/>
  <c r="AT7"/>
  <c r="AK8"/>
  <c r="BJ8" s="1"/>
  <c r="AS8"/>
  <c r="X17"/>
  <c r="X30"/>
  <c r="AE2"/>
  <c r="AF7"/>
  <c r="AJ7"/>
  <c r="AN7"/>
  <c r="BM7" s="1"/>
  <c r="AR7"/>
  <c r="AV7"/>
  <c r="BB7"/>
  <c r="AE8"/>
  <c r="BD8" s="1"/>
  <c r="AI8"/>
  <c r="BH8" s="1"/>
  <c r="AM8"/>
  <c r="BL8" s="1"/>
  <c r="AQ8"/>
  <c r="AL9"/>
  <c r="BK9" s="1"/>
  <c r="AP9"/>
  <c r="AT9"/>
  <c r="AG10"/>
  <c r="BF10" s="1"/>
  <c r="AK10"/>
  <c r="BJ10" s="1"/>
  <c r="AO10"/>
  <c r="AS10"/>
  <c r="AD12"/>
  <c r="BC12" s="1"/>
  <c r="AI12"/>
  <c r="BH12" s="1"/>
  <c r="AO12"/>
  <c r="AT12"/>
  <c r="AD13"/>
  <c r="BC13" s="1"/>
  <c r="AJ13"/>
  <c r="BI13" s="1"/>
  <c r="AO13"/>
  <c r="AT13"/>
  <c r="AG7"/>
  <c r="AK7"/>
  <c r="AG11"/>
  <c r="BF11" s="1"/>
  <c r="AK11"/>
  <c r="BJ11" s="1"/>
  <c r="AO11"/>
  <c r="AS11"/>
  <c r="AT13" i="18"/>
  <c r="AR12"/>
  <c r="AS11"/>
  <c r="AS10"/>
  <c r="AR9"/>
  <c r="AU8"/>
  <c r="AX7"/>
  <c r="AB7"/>
  <c r="AB2"/>
  <c r="W243" s="1"/>
  <c r="AS7" i="17"/>
  <c r="Y7"/>
  <c r="Y2"/>
  <c r="T39" s="1"/>
  <c r="X13" i="16"/>
  <c r="AH13" s="1"/>
  <c r="X12"/>
  <c r="AO12" s="1"/>
  <c r="X11"/>
  <c r="AK11" s="1"/>
  <c r="X10"/>
  <c r="AK10" s="1"/>
  <c r="X9"/>
  <c r="AJ9" s="1"/>
  <c r="X8"/>
  <c r="AI8" s="1"/>
  <c r="AP7"/>
  <c r="X7"/>
  <c r="X2"/>
  <c r="S233" s="1"/>
  <c r="AI13" i="15"/>
  <c r="AI12"/>
  <c r="AD11"/>
  <c r="AJ10"/>
  <c r="AE9"/>
  <c r="AI8"/>
  <c r="W7"/>
  <c r="R141"/>
  <c r="F10" i="29" l="1"/>
  <c r="F11"/>
  <c r="F12"/>
  <c r="F11" i="31"/>
  <c r="F12"/>
  <c r="F10"/>
  <c r="F12" i="28"/>
  <c r="F10"/>
  <c r="F11"/>
  <c r="BO17" i="19"/>
  <c r="BO15"/>
  <c r="BO16"/>
  <c r="Y5" i="22"/>
  <c r="F9" i="28"/>
  <c r="AD5"/>
  <c r="F2"/>
  <c r="F4"/>
  <c r="F5"/>
  <c r="AD6"/>
  <c r="I1"/>
  <c r="AG4"/>
  <c r="F7"/>
  <c r="F3"/>
  <c r="AD4"/>
  <c r="I2"/>
  <c r="K4" s="1"/>
  <c r="M4" s="1"/>
  <c r="F8"/>
  <c r="F6"/>
  <c r="D1"/>
  <c r="AG3"/>
  <c r="AB20" i="24"/>
  <c r="AB21"/>
  <c r="AB19"/>
  <c r="AD5"/>
  <c r="AB18"/>
  <c r="AB22"/>
  <c r="V20" i="25"/>
  <c r="V21"/>
  <c r="V18"/>
  <c r="V22"/>
  <c r="X5"/>
  <c r="V19"/>
  <c r="Y5"/>
  <c r="I2" i="31"/>
  <c r="K4" s="1"/>
  <c r="M4" s="1"/>
  <c r="AD5" i="29"/>
  <c r="AG4"/>
  <c r="AG3"/>
  <c r="AD4"/>
  <c r="I2"/>
  <c r="K4" s="1"/>
  <c r="F2"/>
  <c r="F4"/>
  <c r="I1"/>
  <c r="D1"/>
  <c r="F3"/>
  <c r="AD6"/>
  <c r="F5"/>
  <c r="F6"/>
  <c r="F7"/>
  <c r="F8"/>
  <c r="F9"/>
  <c r="AD6" i="31"/>
  <c r="AD5"/>
  <c r="F3"/>
  <c r="AG4"/>
  <c r="F4"/>
  <c r="D1"/>
  <c r="AD4"/>
  <c r="I1"/>
  <c r="F2"/>
  <c r="F5"/>
  <c r="F6"/>
  <c r="F7"/>
  <c r="F8"/>
  <c r="F9"/>
  <c r="AE5" i="24"/>
  <c r="AG3" i="31"/>
  <c r="N20" i="1"/>
  <c r="P16" i="20"/>
  <c r="P18"/>
  <c r="P17"/>
  <c r="Q157" i="19"/>
  <c r="X353"/>
  <c r="P129"/>
  <c r="W325"/>
  <c r="O101"/>
  <c r="M45"/>
  <c r="T241"/>
  <c r="V297"/>
  <c r="N73"/>
  <c r="S213"/>
  <c r="R185"/>
  <c r="U269"/>
  <c r="W338"/>
  <c r="W366"/>
  <c r="W353"/>
  <c r="X337"/>
  <c r="X324"/>
  <c r="X365"/>
  <c r="W310"/>
  <c r="W297"/>
  <c r="X281"/>
  <c r="X309"/>
  <c r="X296"/>
  <c r="X268"/>
  <c r="W254"/>
  <c r="W241"/>
  <c r="X225"/>
  <c r="W282"/>
  <c r="W269"/>
  <c r="X253"/>
  <c r="X240"/>
  <c r="X212"/>
  <c r="W198"/>
  <c r="W185"/>
  <c r="W213"/>
  <c r="X197"/>
  <c r="X184"/>
  <c r="W226"/>
  <c r="W170"/>
  <c r="W157"/>
  <c r="X141"/>
  <c r="X128"/>
  <c r="X169"/>
  <c r="X156"/>
  <c r="W142"/>
  <c r="W129"/>
  <c r="W114"/>
  <c r="W101"/>
  <c r="X85"/>
  <c r="X72"/>
  <c r="X113"/>
  <c r="X100"/>
  <c r="W73"/>
  <c r="X57"/>
  <c r="X44"/>
  <c r="W86"/>
  <c r="W58"/>
  <c r="W45"/>
  <c r="P10" i="20"/>
  <c r="V10" s="1"/>
  <c r="P14"/>
  <c r="V14" s="1"/>
  <c r="P11"/>
  <c r="V11" s="1"/>
  <c r="P15"/>
  <c r="P12"/>
  <c r="V12" s="1"/>
  <c r="P8"/>
  <c r="P9"/>
  <c r="V9" s="1"/>
  <c r="P13"/>
  <c r="V13" s="1"/>
  <c r="V10" i="25"/>
  <c r="AB14" i="24"/>
  <c r="AB17"/>
  <c r="AB8"/>
  <c r="AB15"/>
  <c r="AB11"/>
  <c r="AB7"/>
  <c r="AB12"/>
  <c r="AB10"/>
  <c r="AB16"/>
  <c r="AB13"/>
  <c r="V9" i="25"/>
  <c r="V7"/>
  <c r="V12"/>
  <c r="V16"/>
  <c r="V17"/>
  <c r="V14"/>
  <c r="V11"/>
  <c r="V13"/>
  <c r="V8"/>
  <c r="AF7" i="16"/>
  <c r="AY7" s="1"/>
  <c r="AU7" i="18"/>
  <c r="AO7" i="17"/>
  <c r="BO14" i="19"/>
  <c r="AI7" i="15"/>
  <c r="AE7"/>
  <c r="AN7"/>
  <c r="Y2"/>
  <c r="S72" i="16"/>
  <c r="S164"/>
  <c r="BO12" i="19"/>
  <c r="L17"/>
  <c r="AU11" i="15"/>
  <c r="S154" i="16"/>
  <c r="S62"/>
  <c r="S85"/>
  <c r="S95"/>
  <c r="S131"/>
  <c r="S141"/>
  <c r="S177"/>
  <c r="S187"/>
  <c r="T250" i="17"/>
  <c r="T200"/>
  <c r="T150"/>
  <c r="T239"/>
  <c r="T189"/>
  <c r="T175"/>
  <c r="T275"/>
  <c r="T50"/>
  <c r="T225"/>
  <c r="T164"/>
  <c r="T139"/>
  <c r="T125"/>
  <c r="T75"/>
  <c r="T214"/>
  <c r="T114"/>
  <c r="T100"/>
  <c r="T64"/>
  <c r="R45" i="15"/>
  <c r="S39" i="16"/>
  <c r="S49"/>
  <c r="S108"/>
  <c r="S118"/>
  <c r="S200"/>
  <c r="S210"/>
  <c r="T89" i="17"/>
  <c r="W231" i="18"/>
  <c r="W216"/>
  <c r="W204"/>
  <c r="X16" i="19"/>
  <c r="X29"/>
  <c r="AY5"/>
  <c r="BM5"/>
  <c r="AZ5"/>
  <c r="AV5"/>
  <c r="AW5"/>
  <c r="BF7"/>
  <c r="BF5" s="1"/>
  <c r="AG5"/>
  <c r="AF5"/>
  <c r="BE7"/>
  <c r="BE5" s="1"/>
  <c r="AT5"/>
  <c r="AQ5"/>
  <c r="AP5"/>
  <c r="AR5"/>
  <c r="BO11"/>
  <c r="BO8"/>
  <c r="BO7"/>
  <c r="BO13"/>
  <c r="BO9"/>
  <c r="BK7"/>
  <c r="BK5" s="1"/>
  <c r="AL5"/>
  <c r="AM5"/>
  <c r="BL7"/>
  <c r="BL5" s="1"/>
  <c r="BG7"/>
  <c r="BG5" s="1"/>
  <c r="AH5"/>
  <c r="AN5"/>
  <c r="AI5"/>
  <c r="BH7"/>
  <c r="BH5" s="1"/>
  <c r="W17"/>
  <c r="W30"/>
  <c r="BO10"/>
  <c r="BJ7"/>
  <c r="BJ5" s="1"/>
  <c r="AK5"/>
  <c r="BB5"/>
  <c r="AJ5"/>
  <c r="BI7"/>
  <c r="BI5" s="1"/>
  <c r="AO5"/>
  <c r="AU5"/>
  <c r="AE5"/>
  <c r="BD7"/>
  <c r="BD5" s="1"/>
  <c r="AX5"/>
  <c r="AS5"/>
  <c r="W324" i="18"/>
  <c r="W297"/>
  <c r="W285"/>
  <c r="W270"/>
  <c r="W258"/>
  <c r="W189"/>
  <c r="W177"/>
  <c r="W162"/>
  <c r="W150"/>
  <c r="W123"/>
  <c r="W135"/>
  <c r="W27"/>
  <c r="W108"/>
  <c r="W96"/>
  <c r="W81"/>
  <c r="W69"/>
  <c r="W42"/>
  <c r="W54"/>
  <c r="AV11"/>
  <c r="AF11"/>
  <c r="BC11" s="1"/>
  <c r="AW7"/>
  <c r="AV7"/>
  <c r="AW11"/>
  <c r="AV10"/>
  <c r="AW10"/>
  <c r="AV13"/>
  <c r="AV9"/>
  <c r="AW13"/>
  <c r="AW9"/>
  <c r="AV12"/>
  <c r="AV8"/>
  <c r="AW12"/>
  <c r="AW8"/>
  <c r="AI8"/>
  <c r="BF8" s="1"/>
  <c r="AN11"/>
  <c r="AD12"/>
  <c r="BA12" s="1"/>
  <c r="AT12"/>
  <c r="AU11"/>
  <c r="AI12"/>
  <c r="BF12" s="1"/>
  <c r="AO12"/>
  <c r="AD2"/>
  <c r="AM8"/>
  <c r="AC9"/>
  <c r="AZ9" s="1"/>
  <c r="AH9"/>
  <c r="BE9" s="1"/>
  <c r="AM9"/>
  <c r="AS9"/>
  <c r="AY9"/>
  <c r="AF10"/>
  <c r="BC10" s="1"/>
  <c r="AI11"/>
  <c r="BF11" s="1"/>
  <c r="AO11"/>
  <c r="AE12"/>
  <c r="BB12" s="1"/>
  <c r="AK12"/>
  <c r="BH12" s="1"/>
  <c r="AP12"/>
  <c r="AU12"/>
  <c r="AG9"/>
  <c r="BD9" s="1"/>
  <c r="AQ9"/>
  <c r="AR8"/>
  <c r="AD9"/>
  <c r="BA9" s="1"/>
  <c r="AI9"/>
  <c r="BF9" s="1"/>
  <c r="AO9"/>
  <c r="AT9"/>
  <c r="AK10"/>
  <c r="BH10" s="1"/>
  <c r="AC11"/>
  <c r="AZ11" s="1"/>
  <c r="AJ11"/>
  <c r="BG11" s="1"/>
  <c r="AQ11"/>
  <c r="AG12"/>
  <c r="BD12" s="1"/>
  <c r="AL12"/>
  <c r="BI12" s="1"/>
  <c r="AQ12"/>
  <c r="AL9"/>
  <c r="BI9" s="1"/>
  <c r="AE8"/>
  <c r="BB8" s="1"/>
  <c r="AE9"/>
  <c r="BB9" s="1"/>
  <c r="AK9"/>
  <c r="BH9" s="1"/>
  <c r="AP9"/>
  <c r="AU9"/>
  <c r="AP10"/>
  <c r="AE11"/>
  <c r="BB11" s="1"/>
  <c r="AK11"/>
  <c r="BH11" s="1"/>
  <c r="AC12"/>
  <c r="AZ12" s="1"/>
  <c r="AH12"/>
  <c r="BE12" s="1"/>
  <c r="AM12"/>
  <c r="AS12"/>
  <c r="AY12"/>
  <c r="AC7"/>
  <c r="AK7"/>
  <c r="AS7"/>
  <c r="AF8"/>
  <c r="BC8" s="1"/>
  <c r="AN8"/>
  <c r="AH13"/>
  <c r="BE13" s="1"/>
  <c r="AN13"/>
  <c r="AB5"/>
  <c r="V312" s="1"/>
  <c r="AX5"/>
  <c r="AD7"/>
  <c r="AH7"/>
  <c r="AL7"/>
  <c r="BI7" s="1"/>
  <c r="AP7"/>
  <c r="AT7"/>
  <c r="AC8"/>
  <c r="AZ8" s="1"/>
  <c r="AG8"/>
  <c r="BD8" s="1"/>
  <c r="AK8"/>
  <c r="BH8" s="1"/>
  <c r="AP8"/>
  <c r="AC10"/>
  <c r="AZ10" s="1"/>
  <c r="AH10"/>
  <c r="BE10" s="1"/>
  <c r="AN10"/>
  <c r="W15"/>
  <c r="AD13"/>
  <c r="BA13" s="1"/>
  <c r="AJ13"/>
  <c r="BG13" s="1"/>
  <c r="AO13"/>
  <c r="AF7"/>
  <c r="AJ7"/>
  <c r="AN7"/>
  <c r="AR7"/>
  <c r="AU13"/>
  <c r="AQ13"/>
  <c r="AM13"/>
  <c r="AI13"/>
  <c r="BF13" s="1"/>
  <c r="AE13"/>
  <c r="BB13" s="1"/>
  <c r="AG13"/>
  <c r="BD13" s="1"/>
  <c r="AL13"/>
  <c r="BI13" s="1"/>
  <c r="AR13"/>
  <c r="AY13"/>
  <c r="AG7"/>
  <c r="AO7"/>
  <c r="AY7"/>
  <c r="AY8"/>
  <c r="AS8"/>
  <c r="AO8"/>
  <c r="AJ8"/>
  <c r="BG8" s="1"/>
  <c r="AT8"/>
  <c r="AU10"/>
  <c r="AQ10"/>
  <c r="AM10"/>
  <c r="AI10"/>
  <c r="BF10" s="1"/>
  <c r="AE10"/>
  <c r="BB10" s="1"/>
  <c r="AG10"/>
  <c r="BD10" s="1"/>
  <c r="AL10"/>
  <c r="BI10" s="1"/>
  <c r="AR10"/>
  <c r="AY10"/>
  <c r="AC13"/>
  <c r="AZ13" s="1"/>
  <c r="AS13"/>
  <c r="AE7"/>
  <c r="AI7"/>
  <c r="AM7"/>
  <c r="AQ7"/>
  <c r="AD8"/>
  <c r="BA8" s="1"/>
  <c r="AH8"/>
  <c r="BE8" s="1"/>
  <c r="AL8"/>
  <c r="BI8" s="1"/>
  <c r="AQ8"/>
  <c r="AD10"/>
  <c r="BA10" s="1"/>
  <c r="AJ10"/>
  <c r="BG10" s="1"/>
  <c r="AO10"/>
  <c r="AT10"/>
  <c r="AT11"/>
  <c r="AP11"/>
  <c r="AL11"/>
  <c r="BI11" s="1"/>
  <c r="AH11"/>
  <c r="BE11" s="1"/>
  <c r="AD11"/>
  <c r="BA11" s="1"/>
  <c r="AG11"/>
  <c r="BD11" s="1"/>
  <c r="AM11"/>
  <c r="AR11"/>
  <c r="AY11"/>
  <c r="AF13"/>
  <c r="BC13" s="1"/>
  <c r="AK13"/>
  <c r="BH13" s="1"/>
  <c r="AP13"/>
  <c r="AF9"/>
  <c r="BC9" s="1"/>
  <c r="AJ9"/>
  <c r="BG9" s="1"/>
  <c r="AN9"/>
  <c r="AF12"/>
  <c r="BC12" s="1"/>
  <c r="AJ12"/>
  <c r="BG12" s="1"/>
  <c r="AN12"/>
  <c r="T25" i="17"/>
  <c r="AH9"/>
  <c r="BC9" s="1"/>
  <c r="AR9"/>
  <c r="AO11"/>
  <c r="AR11"/>
  <c r="AO13"/>
  <c r="AR13"/>
  <c r="AM8"/>
  <c r="AR8"/>
  <c r="AI10"/>
  <c r="AR10"/>
  <c r="AM12"/>
  <c r="AR12"/>
  <c r="AQ7"/>
  <c r="AJ7"/>
  <c r="AQ11"/>
  <c r="AE11"/>
  <c r="AZ11" s="1"/>
  <c r="AR7"/>
  <c r="Z9"/>
  <c r="AU9" s="1"/>
  <c r="AK10"/>
  <c r="AQ10"/>
  <c r="AF9"/>
  <c r="BA9" s="1"/>
  <c r="AQ13"/>
  <c r="AQ9"/>
  <c r="AA2"/>
  <c r="AQ12"/>
  <c r="AQ8"/>
  <c r="AP7"/>
  <c r="AK9"/>
  <c r="AT9"/>
  <c r="AJ11"/>
  <c r="AC12"/>
  <c r="AX12" s="1"/>
  <c r="Z13"/>
  <c r="AU13" s="1"/>
  <c r="AF13"/>
  <c r="BA13" s="1"/>
  <c r="AM13"/>
  <c r="AL13"/>
  <c r="AT13"/>
  <c r="Z7"/>
  <c r="AU7" s="1"/>
  <c r="AN9"/>
  <c r="AP11"/>
  <c r="AK12"/>
  <c r="AA13"/>
  <c r="AV13" s="1"/>
  <c r="AH13"/>
  <c r="BC13" s="1"/>
  <c r="AP13"/>
  <c r="AE13"/>
  <c r="AZ13" s="1"/>
  <c r="AE7"/>
  <c r="AZ7" s="1"/>
  <c r="AC9"/>
  <c r="AX9" s="1"/>
  <c r="AP9"/>
  <c r="AA10"/>
  <c r="AV10" s="1"/>
  <c r="Z11"/>
  <c r="AU11" s="1"/>
  <c r="AB13"/>
  <c r="AW13" s="1"/>
  <c r="AJ13"/>
  <c r="AA7"/>
  <c r="AV7" s="1"/>
  <c r="AF7"/>
  <c r="BA7" s="1"/>
  <c r="AL7"/>
  <c r="AA8"/>
  <c r="AV8" s="1"/>
  <c r="AC10"/>
  <c r="AX10" s="1"/>
  <c r="AM10"/>
  <c r="AA11"/>
  <c r="AV11" s="1"/>
  <c r="AF11"/>
  <c r="BA11" s="1"/>
  <c r="AL11"/>
  <c r="AD13"/>
  <c r="AY13" s="1"/>
  <c r="AI13"/>
  <c r="AN13"/>
  <c r="AS5"/>
  <c r="AB7"/>
  <c r="AW7" s="1"/>
  <c r="AH7"/>
  <c r="BC7" s="1"/>
  <c r="AM7"/>
  <c r="AT7"/>
  <c r="AG8"/>
  <c r="BB8" s="1"/>
  <c r="AE10"/>
  <c r="AZ10" s="1"/>
  <c r="AB11"/>
  <c r="AW11" s="1"/>
  <c r="AH11"/>
  <c r="BC11" s="1"/>
  <c r="AM11"/>
  <c r="AT11"/>
  <c r="AD7"/>
  <c r="AY7" s="1"/>
  <c r="AI7"/>
  <c r="AN7"/>
  <c r="AL8"/>
  <c r="AD11"/>
  <c r="AY11" s="1"/>
  <c r="AI11"/>
  <c r="AN11"/>
  <c r="T14"/>
  <c r="AC8"/>
  <c r="AX8" s="1"/>
  <c r="AH8"/>
  <c r="BC8" s="1"/>
  <c r="AM9"/>
  <c r="AI9"/>
  <c r="AE9"/>
  <c r="AZ9" s="1"/>
  <c r="AA9"/>
  <c r="AD9"/>
  <c r="AY9" s="1"/>
  <c r="AJ9"/>
  <c r="AO9"/>
  <c r="AE12"/>
  <c r="AZ12" s="1"/>
  <c r="Y5"/>
  <c r="AT8"/>
  <c r="AN8"/>
  <c r="AJ8"/>
  <c r="AF8"/>
  <c r="AB8"/>
  <c r="AW8" s="1"/>
  <c r="AD8"/>
  <c r="AI8"/>
  <c r="AO8"/>
  <c r="AT12"/>
  <c r="AN12"/>
  <c r="AJ12"/>
  <c r="AF12"/>
  <c r="BA12" s="1"/>
  <c r="AB12"/>
  <c r="AW12" s="1"/>
  <c r="AP12"/>
  <c r="AL12"/>
  <c r="AH12"/>
  <c r="BC12" s="1"/>
  <c r="AD12"/>
  <c r="AY12" s="1"/>
  <c r="Z12"/>
  <c r="AU12" s="1"/>
  <c r="AG12"/>
  <c r="BB12" s="1"/>
  <c r="AO12"/>
  <c r="Z8"/>
  <c r="AU8" s="1"/>
  <c r="AE8"/>
  <c r="AK8"/>
  <c r="AP8"/>
  <c r="AB9"/>
  <c r="AW9" s="1"/>
  <c r="AG9"/>
  <c r="BB9" s="1"/>
  <c r="AL9"/>
  <c r="AP10"/>
  <c r="AL10"/>
  <c r="AH10"/>
  <c r="BC10" s="1"/>
  <c r="AD10"/>
  <c r="AY10" s="1"/>
  <c r="Z10"/>
  <c r="AU10" s="1"/>
  <c r="AT10"/>
  <c r="AN10"/>
  <c r="AJ10"/>
  <c r="AF10"/>
  <c r="BA10" s="1"/>
  <c r="AB10"/>
  <c r="AW10" s="1"/>
  <c r="AG10"/>
  <c r="BB10" s="1"/>
  <c r="AO10"/>
  <c r="AA12"/>
  <c r="AV12" s="1"/>
  <c r="AI12"/>
  <c r="AC7"/>
  <c r="AG7"/>
  <c r="BB7" s="1"/>
  <c r="AK7"/>
  <c r="AC11"/>
  <c r="AX11" s="1"/>
  <c r="AG11"/>
  <c r="BB11" s="1"/>
  <c r="AK11"/>
  <c r="AC13"/>
  <c r="AX13" s="1"/>
  <c r="AG13"/>
  <c r="BB13" s="1"/>
  <c r="AK13"/>
  <c r="Y11" i="16"/>
  <c r="AR11" s="1"/>
  <c r="AN7"/>
  <c r="AN10"/>
  <c r="AO11"/>
  <c r="AN11"/>
  <c r="Z10"/>
  <c r="AS10" s="1"/>
  <c r="AM11"/>
  <c r="AO7"/>
  <c r="AO10"/>
  <c r="Z2"/>
  <c r="AN13"/>
  <c r="AN9"/>
  <c r="AO13"/>
  <c r="AO9"/>
  <c r="AN12"/>
  <c r="AN8"/>
  <c r="AO8"/>
  <c r="AF10"/>
  <c r="AY10" s="1"/>
  <c r="AA13"/>
  <c r="AT13" s="1"/>
  <c r="AL13"/>
  <c r="AG10"/>
  <c r="AB13"/>
  <c r="AU13" s="1"/>
  <c r="AI13"/>
  <c r="Y10"/>
  <c r="AR10" s="1"/>
  <c r="AL10"/>
  <c r="AF11"/>
  <c r="AY11" s="1"/>
  <c r="AD13"/>
  <c r="AW13" s="1"/>
  <c r="AA7"/>
  <c r="AT7" s="1"/>
  <c r="AK7"/>
  <c r="AA8"/>
  <c r="AT8" s="1"/>
  <c r="AL8"/>
  <c r="Y9"/>
  <c r="AR9" s="1"/>
  <c r="AD9"/>
  <c r="AW9" s="1"/>
  <c r="AI9"/>
  <c r="AB10"/>
  <c r="AU10" s="1"/>
  <c r="AJ10"/>
  <c r="AQ10"/>
  <c r="AA11"/>
  <c r="AT11" s="1"/>
  <c r="AG11"/>
  <c r="AH9"/>
  <c r="AM9"/>
  <c r="AB7"/>
  <c r="AU7" s="1"/>
  <c r="AM7"/>
  <c r="AB8"/>
  <c r="AU8" s="1"/>
  <c r="AM8"/>
  <c r="Z9"/>
  <c r="AS9" s="1"/>
  <c r="AE9"/>
  <c r="AX9" s="1"/>
  <c r="AK9"/>
  <c r="AQ9"/>
  <c r="AD10"/>
  <c r="AW10" s="1"/>
  <c r="S16"/>
  <c r="AB11"/>
  <c r="AU11" s="1"/>
  <c r="AJ11"/>
  <c r="AQ11"/>
  <c r="AG7"/>
  <c r="AH8"/>
  <c r="AC9"/>
  <c r="AV9" s="1"/>
  <c r="AF8"/>
  <c r="AY8" s="1"/>
  <c r="AA9"/>
  <c r="AT9" s="1"/>
  <c r="AG9"/>
  <c r="AL9"/>
  <c r="AE11"/>
  <c r="AX11" s="1"/>
  <c r="S26"/>
  <c r="AL12"/>
  <c r="AH12"/>
  <c r="AD12"/>
  <c r="AW12" s="1"/>
  <c r="Z12"/>
  <c r="AS12" s="1"/>
  <c r="AQ12"/>
  <c r="AJ12"/>
  <c r="AG12"/>
  <c r="AB12"/>
  <c r="AU12" s="1"/>
  <c r="AM12"/>
  <c r="AF12"/>
  <c r="AY12" s="1"/>
  <c r="AA12"/>
  <c r="AT12" s="1"/>
  <c r="AK12"/>
  <c r="AE12"/>
  <c r="AX12" s="1"/>
  <c r="Y12"/>
  <c r="AR12" s="1"/>
  <c r="X5"/>
  <c r="AI12"/>
  <c r="AP5"/>
  <c r="AC12"/>
  <c r="AV12" s="1"/>
  <c r="AL7"/>
  <c r="AH7"/>
  <c r="AD7"/>
  <c r="Z7"/>
  <c r="AC7"/>
  <c r="AI7"/>
  <c r="AQ8"/>
  <c r="AK8"/>
  <c r="AG8"/>
  <c r="AC8"/>
  <c r="AV8" s="1"/>
  <c r="Y8"/>
  <c r="AR8" s="1"/>
  <c r="AD8"/>
  <c r="AW8" s="1"/>
  <c r="Y7"/>
  <c r="AE7"/>
  <c r="AJ7"/>
  <c r="AQ7"/>
  <c r="Z8"/>
  <c r="AS8" s="1"/>
  <c r="AE8"/>
  <c r="AX8" s="1"/>
  <c r="AJ8"/>
  <c r="AM10"/>
  <c r="AI10"/>
  <c r="AE10"/>
  <c r="AX10" s="1"/>
  <c r="AA10"/>
  <c r="AT10" s="1"/>
  <c r="AC10"/>
  <c r="AV10" s="1"/>
  <c r="AH10"/>
  <c r="AL11"/>
  <c r="AH11"/>
  <c r="AD11"/>
  <c r="AW11" s="1"/>
  <c r="Z11"/>
  <c r="AS11" s="1"/>
  <c r="AC11"/>
  <c r="AV11" s="1"/>
  <c r="AI11"/>
  <c r="AQ13"/>
  <c r="AK13"/>
  <c r="AG13"/>
  <c r="AC13"/>
  <c r="AV13" s="1"/>
  <c r="Y13"/>
  <c r="AR13" s="1"/>
  <c r="AJ13"/>
  <c r="AE13"/>
  <c r="AX13" s="1"/>
  <c r="Z13"/>
  <c r="AS13" s="1"/>
  <c r="AF13"/>
  <c r="AY13" s="1"/>
  <c r="AM13"/>
  <c r="AB9"/>
  <c r="AF9"/>
  <c r="AY9" s="1"/>
  <c r="R36" i="15"/>
  <c r="R78"/>
  <c r="R162"/>
  <c r="R171"/>
  <c r="R192"/>
  <c r="R129"/>
  <c r="R87"/>
  <c r="R150"/>
  <c r="R120"/>
  <c r="R108"/>
  <c r="R99"/>
  <c r="R66"/>
  <c r="R57"/>
  <c r="Y8"/>
  <c r="AP8" s="1"/>
  <c r="AK11"/>
  <c r="AL11"/>
  <c r="AB13"/>
  <c r="AS13" s="1"/>
  <c r="AL10"/>
  <c r="AL13"/>
  <c r="AL9"/>
  <c r="AK7"/>
  <c r="AL12"/>
  <c r="AL8"/>
  <c r="AL7"/>
  <c r="AA10"/>
  <c r="AR10" s="1"/>
  <c r="AG13"/>
  <c r="AK10"/>
  <c r="AK13"/>
  <c r="AK9"/>
  <c r="AF8"/>
  <c r="X13"/>
  <c r="AO13" s="1"/>
  <c r="AK12"/>
  <c r="AK8"/>
  <c r="Z8"/>
  <c r="AQ8" s="1"/>
  <c r="AH8"/>
  <c r="X12"/>
  <c r="AO12" s="1"/>
  <c r="AF13"/>
  <c r="AC8"/>
  <c r="AT8" s="1"/>
  <c r="AJ8"/>
  <c r="AC12"/>
  <c r="AT12" s="1"/>
  <c r="X8"/>
  <c r="AO8" s="1"/>
  <c r="AD8"/>
  <c r="AU8" s="1"/>
  <c r="X10"/>
  <c r="AO10" s="1"/>
  <c r="AH12"/>
  <c r="Y13"/>
  <c r="AP13" s="1"/>
  <c r="AJ13"/>
  <c r="AD7"/>
  <c r="Y7"/>
  <c r="AB8"/>
  <c r="AS8" s="1"/>
  <c r="AG8"/>
  <c r="AN8"/>
  <c r="AF10"/>
  <c r="Y12"/>
  <c r="AP12" s="1"/>
  <c r="AD12"/>
  <c r="AU12" s="1"/>
  <c r="AJ12"/>
  <c r="AC13"/>
  <c r="AT13" s="1"/>
  <c r="Z7"/>
  <c r="AG7"/>
  <c r="AI10"/>
  <c r="Z12"/>
  <c r="AQ12" s="1"/>
  <c r="AF12"/>
  <c r="AA7"/>
  <c r="AB12"/>
  <c r="AS12" s="1"/>
  <c r="AG12"/>
  <c r="AN12"/>
  <c r="AB9"/>
  <c r="AS9" s="1"/>
  <c r="AG9"/>
  <c r="R15"/>
  <c r="X9"/>
  <c r="AO9" s="1"/>
  <c r="AC9"/>
  <c r="AT9" s="1"/>
  <c r="AJ9"/>
  <c r="AG11"/>
  <c r="AC11"/>
  <c r="AT11" s="1"/>
  <c r="Y11"/>
  <c r="AP11" s="1"/>
  <c r="AJ11"/>
  <c r="AF11"/>
  <c r="AB11"/>
  <c r="AS11" s="1"/>
  <c r="X11"/>
  <c r="AO11" s="1"/>
  <c r="AE11"/>
  <c r="AN11"/>
  <c r="R24"/>
  <c r="AJ7"/>
  <c r="AF7"/>
  <c r="AB7"/>
  <c r="X7"/>
  <c r="AC7"/>
  <c r="AH7"/>
  <c r="Y9"/>
  <c r="AP9" s="1"/>
  <c r="AB10"/>
  <c r="AS10" s="1"/>
  <c r="Z11"/>
  <c r="AQ11" s="1"/>
  <c r="AH11"/>
  <c r="AI9"/>
  <c r="AN9"/>
  <c r="AH9"/>
  <c r="AD9"/>
  <c r="AU9" s="1"/>
  <c r="Z9"/>
  <c r="AQ9" s="1"/>
  <c r="W5"/>
  <c r="AA9"/>
  <c r="AR9" s="1"/>
  <c r="AF9"/>
  <c r="AN10"/>
  <c r="AH10"/>
  <c r="AD10"/>
  <c r="AU10" s="1"/>
  <c r="Z10"/>
  <c r="AQ10" s="1"/>
  <c r="AG10"/>
  <c r="AC10"/>
  <c r="AT10" s="1"/>
  <c r="Y10"/>
  <c r="AP10" s="1"/>
  <c r="AE10"/>
  <c r="AA11"/>
  <c r="AR11" s="1"/>
  <c r="AI11"/>
  <c r="AA8"/>
  <c r="AR8" s="1"/>
  <c r="AE8"/>
  <c r="AA12"/>
  <c r="AR12" s="1"/>
  <c r="AE12"/>
  <c r="Z13"/>
  <c r="AQ13" s="1"/>
  <c r="AD13"/>
  <c r="AU13" s="1"/>
  <c r="AH13"/>
  <c r="AN13"/>
  <c r="AA13"/>
  <c r="AR13" s="1"/>
  <c r="AE13"/>
  <c r="AI16" i="14"/>
  <c r="U16"/>
  <c r="AC16" s="1"/>
  <c r="AI15"/>
  <c r="U15"/>
  <c r="X15" s="1"/>
  <c r="AI14"/>
  <c r="U14"/>
  <c r="AH14" s="1"/>
  <c r="AI13"/>
  <c r="U13"/>
  <c r="AI12"/>
  <c r="U12"/>
  <c r="AI11"/>
  <c r="U11"/>
  <c r="AF11" s="1"/>
  <c r="AI10"/>
  <c r="U10"/>
  <c r="U2"/>
  <c r="R155" s="1"/>
  <c r="V8" i="20" l="1"/>
  <c r="W8" s="1"/>
  <c r="K4"/>
  <c r="R8" s="1"/>
  <c r="BK15" i="18"/>
  <c r="BK16"/>
  <c r="BK17"/>
  <c r="BE17" i="17"/>
  <c r="BE16"/>
  <c r="BE15"/>
  <c r="BA17" i="16"/>
  <c r="BA15"/>
  <c r="BA16"/>
  <c r="AK7" i="28"/>
  <c r="AO12" s="1"/>
  <c r="S4"/>
  <c r="I3"/>
  <c r="L4"/>
  <c r="O4" s="1"/>
  <c r="I3" i="31"/>
  <c r="L4"/>
  <c r="O4" s="1"/>
  <c r="I3" i="29"/>
  <c r="AK7"/>
  <c r="AO12" s="1"/>
  <c r="M4"/>
  <c r="L4"/>
  <c r="O4" s="1"/>
  <c r="S4" i="31"/>
  <c r="AK7"/>
  <c r="AW15" i="15"/>
  <c r="AW17"/>
  <c r="AW16"/>
  <c r="T17" i="20"/>
  <c r="U17" s="1"/>
  <c r="V17"/>
  <c r="T18"/>
  <c r="U18" s="1"/>
  <c r="V18"/>
  <c r="T16"/>
  <c r="U16" s="1"/>
  <c r="V16"/>
  <c r="T264" i="17"/>
  <c r="L64"/>
  <c r="M89"/>
  <c r="S239"/>
  <c r="K39"/>
  <c r="Q189"/>
  <c r="P164"/>
  <c r="O139"/>
  <c r="R214"/>
  <c r="N114"/>
  <c r="V289" i="19"/>
  <c r="N65"/>
  <c r="Q149"/>
  <c r="T233"/>
  <c r="W317"/>
  <c r="O93"/>
  <c r="R177"/>
  <c r="U261"/>
  <c r="M37"/>
  <c r="S205"/>
  <c r="X345"/>
  <c r="P121"/>
  <c r="Q150"/>
  <c r="T234"/>
  <c r="W318"/>
  <c r="O94"/>
  <c r="R178"/>
  <c r="U262"/>
  <c r="M38"/>
  <c r="X346"/>
  <c r="P122"/>
  <c r="V290"/>
  <c r="N66"/>
  <c r="S206"/>
  <c r="X343"/>
  <c r="P119"/>
  <c r="S203"/>
  <c r="V287"/>
  <c r="N63"/>
  <c r="Q147"/>
  <c r="T231"/>
  <c r="W315"/>
  <c r="O91"/>
  <c r="U259"/>
  <c r="M35"/>
  <c r="R175"/>
  <c r="N348"/>
  <c r="M362"/>
  <c r="O360"/>
  <c r="Q358"/>
  <c r="S356"/>
  <c r="U354"/>
  <c r="Q345"/>
  <c r="L350"/>
  <c r="T342"/>
  <c r="L335"/>
  <c r="N333"/>
  <c r="P331"/>
  <c r="R329"/>
  <c r="T327"/>
  <c r="O347"/>
  <c r="R344"/>
  <c r="L363"/>
  <c r="N361"/>
  <c r="P359"/>
  <c r="R357"/>
  <c r="T355"/>
  <c r="M349"/>
  <c r="U341"/>
  <c r="S343"/>
  <c r="S315"/>
  <c r="L294"/>
  <c r="T286"/>
  <c r="L279"/>
  <c r="N277"/>
  <c r="P275"/>
  <c r="R273"/>
  <c r="O332"/>
  <c r="N320"/>
  <c r="O291"/>
  <c r="Q317"/>
  <c r="R288"/>
  <c r="M334"/>
  <c r="U326"/>
  <c r="L322"/>
  <c r="T314"/>
  <c r="L307"/>
  <c r="N305"/>
  <c r="P303"/>
  <c r="R301"/>
  <c r="T299"/>
  <c r="M293"/>
  <c r="U285"/>
  <c r="O319"/>
  <c r="P290"/>
  <c r="M278"/>
  <c r="S328"/>
  <c r="R316"/>
  <c r="S287"/>
  <c r="P346"/>
  <c r="Q330"/>
  <c r="P318"/>
  <c r="M306"/>
  <c r="O304"/>
  <c r="Q302"/>
  <c r="S300"/>
  <c r="U298"/>
  <c r="Q289"/>
  <c r="O276"/>
  <c r="Q274"/>
  <c r="S259"/>
  <c r="L238"/>
  <c r="N264"/>
  <c r="S272"/>
  <c r="U270"/>
  <c r="Q261"/>
  <c r="R232"/>
  <c r="L266"/>
  <c r="T258"/>
  <c r="L251"/>
  <c r="N249"/>
  <c r="P247"/>
  <c r="R245"/>
  <c r="T243"/>
  <c r="M237"/>
  <c r="M321"/>
  <c r="O263"/>
  <c r="P234"/>
  <c r="U229"/>
  <c r="R260"/>
  <c r="S231"/>
  <c r="U313"/>
  <c r="P262"/>
  <c r="M250"/>
  <c r="O248"/>
  <c r="Q246"/>
  <c r="S244"/>
  <c r="U242"/>
  <c r="L182"/>
  <c r="M265"/>
  <c r="N208"/>
  <c r="O179"/>
  <c r="M222"/>
  <c r="O220"/>
  <c r="Q218"/>
  <c r="S216"/>
  <c r="U214"/>
  <c r="Q205"/>
  <c r="N236"/>
  <c r="L210"/>
  <c r="L195"/>
  <c r="N193"/>
  <c r="P191"/>
  <c r="R189"/>
  <c r="T187"/>
  <c r="M181"/>
  <c r="N292"/>
  <c r="O207"/>
  <c r="T202"/>
  <c r="R204"/>
  <c r="L223"/>
  <c r="N221"/>
  <c r="P219"/>
  <c r="R217"/>
  <c r="T215"/>
  <c r="M209"/>
  <c r="T271"/>
  <c r="O235"/>
  <c r="Q233"/>
  <c r="P206"/>
  <c r="U201"/>
  <c r="M194"/>
  <c r="O192"/>
  <c r="S188"/>
  <c r="L154"/>
  <c r="L139"/>
  <c r="N137"/>
  <c r="P135"/>
  <c r="R133"/>
  <c r="T131"/>
  <c r="M125"/>
  <c r="N180"/>
  <c r="S175"/>
  <c r="O151"/>
  <c r="T146"/>
  <c r="U186"/>
  <c r="P178"/>
  <c r="Q177"/>
  <c r="L167"/>
  <c r="N165"/>
  <c r="P163"/>
  <c r="R161"/>
  <c r="T159"/>
  <c r="M153"/>
  <c r="R148"/>
  <c r="N124"/>
  <c r="T174"/>
  <c r="P150"/>
  <c r="U145"/>
  <c r="M138"/>
  <c r="O136"/>
  <c r="Q134"/>
  <c r="S132"/>
  <c r="U130"/>
  <c r="Q190"/>
  <c r="N152"/>
  <c r="S147"/>
  <c r="U173"/>
  <c r="M166"/>
  <c r="O164"/>
  <c r="Q162"/>
  <c r="S160"/>
  <c r="U158"/>
  <c r="L98"/>
  <c r="Q93"/>
  <c r="L83"/>
  <c r="N81"/>
  <c r="P79"/>
  <c r="R77"/>
  <c r="T75"/>
  <c r="M69"/>
  <c r="R64"/>
  <c r="L126"/>
  <c r="S119"/>
  <c r="T90"/>
  <c r="U61"/>
  <c r="P66"/>
  <c r="Q121"/>
  <c r="L111"/>
  <c r="N109"/>
  <c r="P107"/>
  <c r="R105"/>
  <c r="T103"/>
  <c r="M97"/>
  <c r="R92"/>
  <c r="S63"/>
  <c r="T118"/>
  <c r="U89"/>
  <c r="M82"/>
  <c r="O80"/>
  <c r="Q78"/>
  <c r="S76"/>
  <c r="U74"/>
  <c r="P94"/>
  <c r="L70"/>
  <c r="Q65"/>
  <c r="U117"/>
  <c r="M110"/>
  <c r="O108"/>
  <c r="Q106"/>
  <c r="S104"/>
  <c r="U102"/>
  <c r="S91"/>
  <c r="P38"/>
  <c r="N96"/>
  <c r="S35"/>
  <c r="M54"/>
  <c r="O52"/>
  <c r="Q50"/>
  <c r="S48"/>
  <c r="U46"/>
  <c r="N40"/>
  <c r="O123"/>
  <c r="L42"/>
  <c r="Q37"/>
  <c r="T34"/>
  <c r="O67"/>
  <c r="T62"/>
  <c r="O39"/>
  <c r="R120"/>
  <c r="L55"/>
  <c r="N53"/>
  <c r="P51"/>
  <c r="R49"/>
  <c r="T47"/>
  <c r="R36"/>
  <c r="U33"/>
  <c r="L354"/>
  <c r="L326"/>
  <c r="L298"/>
  <c r="L285"/>
  <c r="L341"/>
  <c r="L313"/>
  <c r="L242"/>
  <c r="L270"/>
  <c r="L229"/>
  <c r="L257"/>
  <c r="L186"/>
  <c r="L214"/>
  <c r="L201"/>
  <c r="L158"/>
  <c r="L145"/>
  <c r="L173"/>
  <c r="L102"/>
  <c r="L89"/>
  <c r="L74"/>
  <c r="L130"/>
  <c r="L117"/>
  <c r="L61"/>
  <c r="L46"/>
  <c r="L33"/>
  <c r="A8" i="27"/>
  <c r="W14" i="20"/>
  <c r="R351" i="19"/>
  <c r="U348"/>
  <c r="P366"/>
  <c r="R364"/>
  <c r="T362"/>
  <c r="V360"/>
  <c r="X358"/>
  <c r="P353"/>
  <c r="Q324"/>
  <c r="S350"/>
  <c r="Q337"/>
  <c r="S335"/>
  <c r="U333"/>
  <c r="W331"/>
  <c r="V347"/>
  <c r="Q352"/>
  <c r="R323"/>
  <c r="W346"/>
  <c r="P338"/>
  <c r="R336"/>
  <c r="T334"/>
  <c r="V332"/>
  <c r="X330"/>
  <c r="P325"/>
  <c r="P310"/>
  <c r="R308"/>
  <c r="T306"/>
  <c r="V304"/>
  <c r="X302"/>
  <c r="P297"/>
  <c r="Q365"/>
  <c r="S294"/>
  <c r="X289"/>
  <c r="Q281"/>
  <c r="S279"/>
  <c r="U277"/>
  <c r="W275"/>
  <c r="W359"/>
  <c r="T349"/>
  <c r="U320"/>
  <c r="Q296"/>
  <c r="S363"/>
  <c r="S322"/>
  <c r="X317"/>
  <c r="Q309"/>
  <c r="S307"/>
  <c r="U305"/>
  <c r="W303"/>
  <c r="T293"/>
  <c r="V319"/>
  <c r="P282"/>
  <c r="R280"/>
  <c r="T278"/>
  <c r="U361"/>
  <c r="T321"/>
  <c r="U292"/>
  <c r="W290"/>
  <c r="P254"/>
  <c r="R252"/>
  <c r="T250"/>
  <c r="V248"/>
  <c r="X246"/>
  <c r="P241"/>
  <c r="U236"/>
  <c r="R295"/>
  <c r="R267"/>
  <c r="W262"/>
  <c r="S238"/>
  <c r="X274"/>
  <c r="P269"/>
  <c r="Q240"/>
  <c r="V235"/>
  <c r="V276"/>
  <c r="S266"/>
  <c r="X261"/>
  <c r="Q253"/>
  <c r="S251"/>
  <c r="U249"/>
  <c r="W247"/>
  <c r="P226"/>
  <c r="R224"/>
  <c r="T265"/>
  <c r="W234"/>
  <c r="Q225"/>
  <c r="T209"/>
  <c r="P198"/>
  <c r="R196"/>
  <c r="T194"/>
  <c r="V192"/>
  <c r="X190"/>
  <c r="P185"/>
  <c r="U180"/>
  <c r="R211"/>
  <c r="W206"/>
  <c r="X177"/>
  <c r="S182"/>
  <c r="V263"/>
  <c r="T222"/>
  <c r="V220"/>
  <c r="X218"/>
  <c r="P213"/>
  <c r="U208"/>
  <c r="Q184"/>
  <c r="V179"/>
  <c r="Q268"/>
  <c r="X205"/>
  <c r="Q197"/>
  <c r="S195"/>
  <c r="U193"/>
  <c r="W191"/>
  <c r="X233"/>
  <c r="R239"/>
  <c r="Q212"/>
  <c r="V207"/>
  <c r="S223"/>
  <c r="U221"/>
  <c r="W219"/>
  <c r="T181"/>
  <c r="P170"/>
  <c r="R168"/>
  <c r="T166"/>
  <c r="V164"/>
  <c r="X162"/>
  <c r="P157"/>
  <c r="U152"/>
  <c r="V123"/>
  <c r="W178"/>
  <c r="X149"/>
  <c r="Q141"/>
  <c r="S139"/>
  <c r="U137"/>
  <c r="W135"/>
  <c r="Q128"/>
  <c r="S154"/>
  <c r="T125"/>
  <c r="V151"/>
  <c r="W122"/>
  <c r="Q169"/>
  <c r="S167"/>
  <c r="U165"/>
  <c r="W163"/>
  <c r="R127"/>
  <c r="T153"/>
  <c r="P142"/>
  <c r="R140"/>
  <c r="T138"/>
  <c r="V136"/>
  <c r="X134"/>
  <c r="W150"/>
  <c r="R155"/>
  <c r="S126"/>
  <c r="P114"/>
  <c r="R112"/>
  <c r="T110"/>
  <c r="V108"/>
  <c r="X106"/>
  <c r="U96"/>
  <c r="V67"/>
  <c r="P101"/>
  <c r="X93"/>
  <c r="Q85"/>
  <c r="S83"/>
  <c r="U81"/>
  <c r="W79"/>
  <c r="Q72"/>
  <c r="S98"/>
  <c r="T69"/>
  <c r="V95"/>
  <c r="W66"/>
  <c r="Q113"/>
  <c r="S111"/>
  <c r="U109"/>
  <c r="W107"/>
  <c r="Q100"/>
  <c r="R71"/>
  <c r="X121"/>
  <c r="T97"/>
  <c r="P86"/>
  <c r="R84"/>
  <c r="T82"/>
  <c r="V80"/>
  <c r="X78"/>
  <c r="U68"/>
  <c r="U124"/>
  <c r="R99"/>
  <c r="S70"/>
  <c r="X65"/>
  <c r="T41"/>
  <c r="W38"/>
  <c r="P73"/>
  <c r="R43"/>
  <c r="W94"/>
  <c r="P58"/>
  <c r="R56"/>
  <c r="T54"/>
  <c r="V52"/>
  <c r="X50"/>
  <c r="U40"/>
  <c r="P45"/>
  <c r="X37"/>
  <c r="S42"/>
  <c r="V39"/>
  <c r="Q57"/>
  <c r="S55"/>
  <c r="U53"/>
  <c r="W51"/>
  <c r="Q44"/>
  <c r="V348"/>
  <c r="Q366"/>
  <c r="S364"/>
  <c r="U362"/>
  <c r="W360"/>
  <c r="Q353"/>
  <c r="T350"/>
  <c r="R337"/>
  <c r="T335"/>
  <c r="V333"/>
  <c r="X331"/>
  <c r="W347"/>
  <c r="R352"/>
  <c r="S323"/>
  <c r="R365"/>
  <c r="T363"/>
  <c r="V361"/>
  <c r="X359"/>
  <c r="U349"/>
  <c r="S351"/>
  <c r="Q338"/>
  <c r="X318"/>
  <c r="T294"/>
  <c r="R281"/>
  <c r="T279"/>
  <c r="V277"/>
  <c r="X275"/>
  <c r="U334"/>
  <c r="V320"/>
  <c r="R324"/>
  <c r="R296"/>
  <c r="W291"/>
  <c r="S336"/>
  <c r="T322"/>
  <c r="R309"/>
  <c r="T307"/>
  <c r="V305"/>
  <c r="X303"/>
  <c r="U293"/>
  <c r="Q282"/>
  <c r="S280"/>
  <c r="U278"/>
  <c r="S295"/>
  <c r="X290"/>
  <c r="W332"/>
  <c r="Q325"/>
  <c r="Q310"/>
  <c r="S308"/>
  <c r="U306"/>
  <c r="W304"/>
  <c r="Q297"/>
  <c r="S267"/>
  <c r="X262"/>
  <c r="R225"/>
  <c r="Q269"/>
  <c r="V264"/>
  <c r="R240"/>
  <c r="W235"/>
  <c r="U321"/>
  <c r="W276"/>
  <c r="T266"/>
  <c r="R253"/>
  <c r="T251"/>
  <c r="V249"/>
  <c r="X247"/>
  <c r="U237"/>
  <c r="Q226"/>
  <c r="S224"/>
  <c r="R268"/>
  <c r="W263"/>
  <c r="S239"/>
  <c r="X234"/>
  <c r="Q254"/>
  <c r="S252"/>
  <c r="U250"/>
  <c r="W248"/>
  <c r="Q241"/>
  <c r="V236"/>
  <c r="X206"/>
  <c r="T182"/>
  <c r="U222"/>
  <c r="W220"/>
  <c r="Q213"/>
  <c r="V208"/>
  <c r="W179"/>
  <c r="R197"/>
  <c r="T195"/>
  <c r="V193"/>
  <c r="X191"/>
  <c r="T210"/>
  <c r="R212"/>
  <c r="W207"/>
  <c r="T223"/>
  <c r="V221"/>
  <c r="X219"/>
  <c r="S183"/>
  <c r="U209"/>
  <c r="Q198"/>
  <c r="S196"/>
  <c r="U194"/>
  <c r="W192"/>
  <c r="X178"/>
  <c r="R141"/>
  <c r="T139"/>
  <c r="V137"/>
  <c r="X135"/>
  <c r="R128"/>
  <c r="T154"/>
  <c r="U125"/>
  <c r="W151"/>
  <c r="X122"/>
  <c r="R169"/>
  <c r="T167"/>
  <c r="V165"/>
  <c r="X163"/>
  <c r="R156"/>
  <c r="S127"/>
  <c r="U153"/>
  <c r="Q142"/>
  <c r="S140"/>
  <c r="U138"/>
  <c r="W136"/>
  <c r="V124"/>
  <c r="Q185"/>
  <c r="X150"/>
  <c r="V180"/>
  <c r="S155"/>
  <c r="U181"/>
  <c r="Q170"/>
  <c r="S168"/>
  <c r="U166"/>
  <c r="W164"/>
  <c r="V152"/>
  <c r="Q101"/>
  <c r="R85"/>
  <c r="T83"/>
  <c r="V81"/>
  <c r="X79"/>
  <c r="R72"/>
  <c r="T98"/>
  <c r="U69"/>
  <c r="Q129"/>
  <c r="W95"/>
  <c r="X66"/>
  <c r="R113"/>
  <c r="T111"/>
  <c r="V109"/>
  <c r="X107"/>
  <c r="R100"/>
  <c r="S71"/>
  <c r="W123"/>
  <c r="U97"/>
  <c r="Q86"/>
  <c r="S84"/>
  <c r="U82"/>
  <c r="W80"/>
  <c r="V68"/>
  <c r="X94"/>
  <c r="Q73"/>
  <c r="T126"/>
  <c r="Q114"/>
  <c r="S112"/>
  <c r="U110"/>
  <c r="W108"/>
  <c r="V96"/>
  <c r="X38"/>
  <c r="S43"/>
  <c r="Q58"/>
  <c r="S56"/>
  <c r="U54"/>
  <c r="W52"/>
  <c r="V40"/>
  <c r="W67"/>
  <c r="Q45"/>
  <c r="S99"/>
  <c r="T42"/>
  <c r="W39"/>
  <c r="T70"/>
  <c r="R57"/>
  <c r="T55"/>
  <c r="V53"/>
  <c r="X51"/>
  <c r="R44"/>
  <c r="U41"/>
  <c r="M359"/>
  <c r="O357"/>
  <c r="Q355"/>
  <c r="R341"/>
  <c r="M346"/>
  <c r="P343"/>
  <c r="L360"/>
  <c r="N358"/>
  <c r="P356"/>
  <c r="R354"/>
  <c r="N345"/>
  <c r="Q342"/>
  <c r="M331"/>
  <c r="O329"/>
  <c r="Q327"/>
  <c r="O344"/>
  <c r="N330"/>
  <c r="O316"/>
  <c r="P287"/>
  <c r="R313"/>
  <c r="L332"/>
  <c r="M318"/>
  <c r="L304"/>
  <c r="N302"/>
  <c r="P300"/>
  <c r="R298"/>
  <c r="N289"/>
  <c r="P315"/>
  <c r="Q286"/>
  <c r="R326"/>
  <c r="L291"/>
  <c r="N317"/>
  <c r="O288"/>
  <c r="L319"/>
  <c r="M290"/>
  <c r="O301"/>
  <c r="O260"/>
  <c r="P231"/>
  <c r="R285"/>
  <c r="M275"/>
  <c r="Q271"/>
  <c r="R257"/>
  <c r="L347"/>
  <c r="M262"/>
  <c r="L248"/>
  <c r="N246"/>
  <c r="P244"/>
  <c r="R242"/>
  <c r="N233"/>
  <c r="Q299"/>
  <c r="L276"/>
  <c r="N274"/>
  <c r="O273"/>
  <c r="P259"/>
  <c r="L235"/>
  <c r="M303"/>
  <c r="P272"/>
  <c r="R270"/>
  <c r="N261"/>
  <c r="O232"/>
  <c r="P328"/>
  <c r="L263"/>
  <c r="Q314"/>
  <c r="Q243"/>
  <c r="O204"/>
  <c r="M219"/>
  <c r="O217"/>
  <c r="Q215"/>
  <c r="R201"/>
  <c r="M247"/>
  <c r="R229"/>
  <c r="M206"/>
  <c r="L192"/>
  <c r="N190"/>
  <c r="P188"/>
  <c r="R186"/>
  <c r="Q258"/>
  <c r="P203"/>
  <c r="M234"/>
  <c r="O245"/>
  <c r="Q230"/>
  <c r="L220"/>
  <c r="N218"/>
  <c r="P216"/>
  <c r="R214"/>
  <c r="N205"/>
  <c r="Q202"/>
  <c r="M191"/>
  <c r="O189"/>
  <c r="Q187"/>
  <c r="L207"/>
  <c r="O176"/>
  <c r="P147"/>
  <c r="L123"/>
  <c r="L164"/>
  <c r="N162"/>
  <c r="P160"/>
  <c r="R158"/>
  <c r="N149"/>
  <c r="P175"/>
  <c r="M135"/>
  <c r="O133"/>
  <c r="Q131"/>
  <c r="L151"/>
  <c r="M122"/>
  <c r="N177"/>
  <c r="O148"/>
  <c r="M178"/>
  <c r="Q174"/>
  <c r="M163"/>
  <c r="O161"/>
  <c r="Q159"/>
  <c r="L179"/>
  <c r="M150"/>
  <c r="R145"/>
  <c r="L136"/>
  <c r="N134"/>
  <c r="O120"/>
  <c r="P91"/>
  <c r="L67"/>
  <c r="Q62"/>
  <c r="R117"/>
  <c r="L108"/>
  <c r="N106"/>
  <c r="P104"/>
  <c r="R102"/>
  <c r="N93"/>
  <c r="M79"/>
  <c r="O77"/>
  <c r="Q75"/>
  <c r="O64"/>
  <c r="L95"/>
  <c r="Q90"/>
  <c r="M66"/>
  <c r="P132"/>
  <c r="N121"/>
  <c r="Q118"/>
  <c r="M94"/>
  <c r="R89"/>
  <c r="L80"/>
  <c r="N78"/>
  <c r="P76"/>
  <c r="R74"/>
  <c r="M107"/>
  <c r="M51"/>
  <c r="O49"/>
  <c r="Q47"/>
  <c r="O36"/>
  <c r="P63"/>
  <c r="R33"/>
  <c r="O105"/>
  <c r="P35"/>
  <c r="R61"/>
  <c r="L52"/>
  <c r="N50"/>
  <c r="P48"/>
  <c r="R46"/>
  <c r="Q103"/>
  <c r="N37"/>
  <c r="R130"/>
  <c r="L39"/>
  <c r="Q34"/>
  <c r="R173"/>
  <c r="U257"/>
  <c r="M33"/>
  <c r="X341"/>
  <c r="P117"/>
  <c r="S201"/>
  <c r="V285"/>
  <c r="N61"/>
  <c r="Q145"/>
  <c r="W313"/>
  <c r="O89"/>
  <c r="T229"/>
  <c r="A4" i="27"/>
  <c r="W10" i="20"/>
  <c r="N346" i="19"/>
  <c r="M332"/>
  <c r="O330"/>
  <c r="Q328"/>
  <c r="S326"/>
  <c r="Q343"/>
  <c r="L348"/>
  <c r="M360"/>
  <c r="O358"/>
  <c r="Q356"/>
  <c r="S354"/>
  <c r="O345"/>
  <c r="R342"/>
  <c r="L333"/>
  <c r="N331"/>
  <c r="P329"/>
  <c r="R327"/>
  <c r="M347"/>
  <c r="L361"/>
  <c r="N359"/>
  <c r="P357"/>
  <c r="R355"/>
  <c r="S341"/>
  <c r="S313"/>
  <c r="L292"/>
  <c r="N318"/>
  <c r="M304"/>
  <c r="O302"/>
  <c r="Q300"/>
  <c r="S298"/>
  <c r="O289"/>
  <c r="P344"/>
  <c r="Q315"/>
  <c r="R286"/>
  <c r="L277"/>
  <c r="N275"/>
  <c r="P273"/>
  <c r="L320"/>
  <c r="M291"/>
  <c r="O317"/>
  <c r="P288"/>
  <c r="R314"/>
  <c r="L305"/>
  <c r="N303"/>
  <c r="P301"/>
  <c r="R299"/>
  <c r="S285"/>
  <c r="P316"/>
  <c r="Q287"/>
  <c r="R271"/>
  <c r="S257"/>
  <c r="L236"/>
  <c r="N290"/>
  <c r="N262"/>
  <c r="M248"/>
  <c r="O246"/>
  <c r="Q244"/>
  <c r="S242"/>
  <c r="M276"/>
  <c r="O274"/>
  <c r="Q259"/>
  <c r="R230"/>
  <c r="L264"/>
  <c r="M235"/>
  <c r="Q272"/>
  <c r="S270"/>
  <c r="O261"/>
  <c r="P232"/>
  <c r="R258"/>
  <c r="L249"/>
  <c r="N247"/>
  <c r="P245"/>
  <c r="R243"/>
  <c r="S229"/>
  <c r="M319"/>
  <c r="P260"/>
  <c r="O233"/>
  <c r="Q231"/>
  <c r="L221"/>
  <c r="N219"/>
  <c r="P217"/>
  <c r="R215"/>
  <c r="L180"/>
  <c r="N206"/>
  <c r="M192"/>
  <c r="O190"/>
  <c r="Q188"/>
  <c r="S186"/>
  <c r="Q203"/>
  <c r="N234"/>
  <c r="L208"/>
  <c r="M179"/>
  <c r="M263"/>
  <c r="M220"/>
  <c r="O218"/>
  <c r="Q216"/>
  <c r="S214"/>
  <c r="O205"/>
  <c r="R202"/>
  <c r="L193"/>
  <c r="N191"/>
  <c r="P189"/>
  <c r="R187"/>
  <c r="M207"/>
  <c r="P204"/>
  <c r="L152"/>
  <c r="M123"/>
  <c r="S173"/>
  <c r="M164"/>
  <c r="O162"/>
  <c r="Q160"/>
  <c r="S158"/>
  <c r="O149"/>
  <c r="Q175"/>
  <c r="L137"/>
  <c r="N135"/>
  <c r="P133"/>
  <c r="R131"/>
  <c r="M151"/>
  <c r="R146"/>
  <c r="O177"/>
  <c r="P148"/>
  <c r="N178"/>
  <c r="L165"/>
  <c r="N163"/>
  <c r="P161"/>
  <c r="R159"/>
  <c r="N150"/>
  <c r="S145"/>
  <c r="M136"/>
  <c r="P176"/>
  <c r="L96"/>
  <c r="Q91"/>
  <c r="M67"/>
  <c r="R62"/>
  <c r="S117"/>
  <c r="M108"/>
  <c r="O106"/>
  <c r="Q104"/>
  <c r="S102"/>
  <c r="L124"/>
  <c r="L81"/>
  <c r="N79"/>
  <c r="P77"/>
  <c r="R75"/>
  <c r="P64"/>
  <c r="N122"/>
  <c r="Q119"/>
  <c r="M95"/>
  <c r="R90"/>
  <c r="Q132"/>
  <c r="O121"/>
  <c r="S130"/>
  <c r="L109"/>
  <c r="N107"/>
  <c r="P105"/>
  <c r="R103"/>
  <c r="P92"/>
  <c r="L68"/>
  <c r="S74"/>
  <c r="L53"/>
  <c r="N51"/>
  <c r="P49"/>
  <c r="R47"/>
  <c r="P36"/>
  <c r="R118"/>
  <c r="Q63"/>
  <c r="S33"/>
  <c r="O78"/>
  <c r="N38"/>
  <c r="S89"/>
  <c r="O65"/>
  <c r="L40"/>
  <c r="Q35"/>
  <c r="N94"/>
  <c r="S61"/>
  <c r="M52"/>
  <c r="O50"/>
  <c r="Q48"/>
  <c r="S46"/>
  <c r="O134"/>
  <c r="Q76"/>
  <c r="O37"/>
  <c r="R34"/>
  <c r="M80"/>
  <c r="S212"/>
  <c r="V296"/>
  <c r="N72"/>
  <c r="Q156"/>
  <c r="T240"/>
  <c r="W324"/>
  <c r="O100"/>
  <c r="R184"/>
  <c r="X352"/>
  <c r="P128"/>
  <c r="U268"/>
  <c r="M44"/>
  <c r="R347"/>
  <c r="M352"/>
  <c r="U344"/>
  <c r="M365"/>
  <c r="O363"/>
  <c r="Q361"/>
  <c r="S359"/>
  <c r="U357"/>
  <c r="W355"/>
  <c r="P349"/>
  <c r="S346"/>
  <c r="L338"/>
  <c r="N336"/>
  <c r="P334"/>
  <c r="R332"/>
  <c r="T330"/>
  <c r="V328"/>
  <c r="X326"/>
  <c r="L325"/>
  <c r="N351"/>
  <c r="V343"/>
  <c r="Q348"/>
  <c r="O350"/>
  <c r="W342"/>
  <c r="M337"/>
  <c r="O335"/>
  <c r="Q333"/>
  <c r="S331"/>
  <c r="U329"/>
  <c r="W327"/>
  <c r="L366"/>
  <c r="T345"/>
  <c r="O322"/>
  <c r="M309"/>
  <c r="O307"/>
  <c r="Q305"/>
  <c r="S303"/>
  <c r="U301"/>
  <c r="W299"/>
  <c r="P293"/>
  <c r="R360"/>
  <c r="R319"/>
  <c r="S290"/>
  <c r="X285"/>
  <c r="L282"/>
  <c r="N280"/>
  <c r="P278"/>
  <c r="R276"/>
  <c r="X354"/>
  <c r="U316"/>
  <c r="N295"/>
  <c r="N364"/>
  <c r="M324"/>
  <c r="P321"/>
  <c r="Q292"/>
  <c r="T358"/>
  <c r="S318"/>
  <c r="X313"/>
  <c r="L310"/>
  <c r="N308"/>
  <c r="P306"/>
  <c r="R304"/>
  <c r="T302"/>
  <c r="V300"/>
  <c r="X298"/>
  <c r="L297"/>
  <c r="T289"/>
  <c r="L353"/>
  <c r="V315"/>
  <c r="O294"/>
  <c r="M281"/>
  <c r="O279"/>
  <c r="V356"/>
  <c r="T317"/>
  <c r="M296"/>
  <c r="U288"/>
  <c r="V272"/>
  <c r="O266"/>
  <c r="M253"/>
  <c r="O251"/>
  <c r="Q249"/>
  <c r="S247"/>
  <c r="U245"/>
  <c r="W243"/>
  <c r="P237"/>
  <c r="U232"/>
  <c r="N323"/>
  <c r="R263"/>
  <c r="W258"/>
  <c r="M268"/>
  <c r="N239"/>
  <c r="W271"/>
  <c r="P265"/>
  <c r="Q236"/>
  <c r="V231"/>
  <c r="S262"/>
  <c r="X257"/>
  <c r="L254"/>
  <c r="N252"/>
  <c r="P250"/>
  <c r="R248"/>
  <c r="T246"/>
  <c r="V244"/>
  <c r="X242"/>
  <c r="L241"/>
  <c r="Q320"/>
  <c r="N267"/>
  <c r="O238"/>
  <c r="M225"/>
  <c r="P362"/>
  <c r="R291"/>
  <c r="Q277"/>
  <c r="U273"/>
  <c r="X270"/>
  <c r="L269"/>
  <c r="T261"/>
  <c r="M240"/>
  <c r="X229"/>
  <c r="N224"/>
  <c r="O210"/>
  <c r="T205"/>
  <c r="M197"/>
  <c r="O195"/>
  <c r="Q193"/>
  <c r="S191"/>
  <c r="U189"/>
  <c r="W187"/>
  <c r="P181"/>
  <c r="V259"/>
  <c r="R207"/>
  <c r="W202"/>
  <c r="S275"/>
  <c r="Q264"/>
  <c r="S234"/>
  <c r="W230"/>
  <c r="M212"/>
  <c r="N183"/>
  <c r="S178"/>
  <c r="T274"/>
  <c r="O223"/>
  <c r="Q221"/>
  <c r="S219"/>
  <c r="U217"/>
  <c r="W215"/>
  <c r="P209"/>
  <c r="U204"/>
  <c r="Q180"/>
  <c r="L226"/>
  <c r="X201"/>
  <c r="L198"/>
  <c r="N196"/>
  <c r="P194"/>
  <c r="R192"/>
  <c r="T190"/>
  <c r="V188"/>
  <c r="X186"/>
  <c r="L185"/>
  <c r="W286"/>
  <c r="R235"/>
  <c r="N211"/>
  <c r="Q208"/>
  <c r="V203"/>
  <c r="P222"/>
  <c r="R220"/>
  <c r="T218"/>
  <c r="V216"/>
  <c r="X214"/>
  <c r="L213"/>
  <c r="M169"/>
  <c r="O167"/>
  <c r="Q165"/>
  <c r="S163"/>
  <c r="U161"/>
  <c r="W159"/>
  <c r="P153"/>
  <c r="U148"/>
  <c r="T177"/>
  <c r="W174"/>
  <c r="X145"/>
  <c r="L142"/>
  <c r="N140"/>
  <c r="P138"/>
  <c r="R136"/>
  <c r="T134"/>
  <c r="V132"/>
  <c r="X130"/>
  <c r="L129"/>
  <c r="Q124"/>
  <c r="N155"/>
  <c r="S150"/>
  <c r="O126"/>
  <c r="U176"/>
  <c r="V147"/>
  <c r="O182"/>
  <c r="X173"/>
  <c r="L170"/>
  <c r="N168"/>
  <c r="P166"/>
  <c r="R164"/>
  <c r="T162"/>
  <c r="V160"/>
  <c r="X158"/>
  <c r="L157"/>
  <c r="M128"/>
  <c r="R123"/>
  <c r="O154"/>
  <c r="T149"/>
  <c r="M141"/>
  <c r="O139"/>
  <c r="Q137"/>
  <c r="S135"/>
  <c r="V175"/>
  <c r="W146"/>
  <c r="M184"/>
  <c r="M156"/>
  <c r="R151"/>
  <c r="T121"/>
  <c r="M113"/>
  <c r="O111"/>
  <c r="Q109"/>
  <c r="S107"/>
  <c r="U105"/>
  <c r="W103"/>
  <c r="U92"/>
  <c r="V63"/>
  <c r="W118"/>
  <c r="P97"/>
  <c r="X89"/>
  <c r="L86"/>
  <c r="N84"/>
  <c r="P82"/>
  <c r="R80"/>
  <c r="T78"/>
  <c r="V76"/>
  <c r="X74"/>
  <c r="L73"/>
  <c r="Q68"/>
  <c r="S122"/>
  <c r="N99"/>
  <c r="S94"/>
  <c r="T65"/>
  <c r="U120"/>
  <c r="V91"/>
  <c r="O70"/>
  <c r="W62"/>
  <c r="X117"/>
  <c r="L114"/>
  <c r="N112"/>
  <c r="P110"/>
  <c r="R108"/>
  <c r="T106"/>
  <c r="V104"/>
  <c r="X102"/>
  <c r="L101"/>
  <c r="Q96"/>
  <c r="M72"/>
  <c r="R67"/>
  <c r="N127"/>
  <c r="T93"/>
  <c r="M85"/>
  <c r="O83"/>
  <c r="Q81"/>
  <c r="S79"/>
  <c r="U77"/>
  <c r="W75"/>
  <c r="U64"/>
  <c r="U133"/>
  <c r="M100"/>
  <c r="R95"/>
  <c r="P69"/>
  <c r="X61"/>
  <c r="T37"/>
  <c r="W90"/>
  <c r="O42"/>
  <c r="W34"/>
  <c r="R39"/>
  <c r="M57"/>
  <c r="O55"/>
  <c r="Q53"/>
  <c r="S51"/>
  <c r="U49"/>
  <c r="W47"/>
  <c r="U36"/>
  <c r="P41"/>
  <c r="X33"/>
  <c r="S38"/>
  <c r="W131"/>
  <c r="N43"/>
  <c r="V35"/>
  <c r="V119"/>
  <c r="S66"/>
  <c r="L58"/>
  <c r="N56"/>
  <c r="P54"/>
  <c r="R52"/>
  <c r="T50"/>
  <c r="V48"/>
  <c r="X46"/>
  <c r="L45"/>
  <c r="Q40"/>
  <c r="R181"/>
  <c r="U265"/>
  <c r="M41"/>
  <c r="X349"/>
  <c r="P125"/>
  <c r="S209"/>
  <c r="V293"/>
  <c r="N69"/>
  <c r="Q153"/>
  <c r="W321"/>
  <c r="O97"/>
  <c r="T237"/>
  <c r="M354"/>
  <c r="L342"/>
  <c r="L327"/>
  <c r="L355"/>
  <c r="M341"/>
  <c r="L286"/>
  <c r="L314"/>
  <c r="L299"/>
  <c r="M285"/>
  <c r="M326"/>
  <c r="M298"/>
  <c r="M313"/>
  <c r="L230"/>
  <c r="M270"/>
  <c r="L258"/>
  <c r="L243"/>
  <c r="M242"/>
  <c r="L271"/>
  <c r="M214"/>
  <c r="L202"/>
  <c r="L187"/>
  <c r="M257"/>
  <c r="M229"/>
  <c r="L215"/>
  <c r="M201"/>
  <c r="L146"/>
  <c r="L131"/>
  <c r="L174"/>
  <c r="L159"/>
  <c r="M145"/>
  <c r="M186"/>
  <c r="M130"/>
  <c r="M173"/>
  <c r="M158"/>
  <c r="L90"/>
  <c r="L75"/>
  <c r="L118"/>
  <c r="L103"/>
  <c r="M89"/>
  <c r="M74"/>
  <c r="M102"/>
  <c r="M61"/>
  <c r="M46"/>
  <c r="M117"/>
  <c r="L34"/>
  <c r="L47"/>
  <c r="L62"/>
  <c r="A7" i="27"/>
  <c r="W13" i="20"/>
  <c r="L356" i="19"/>
  <c r="N354"/>
  <c r="M342"/>
  <c r="M355"/>
  <c r="N341"/>
  <c r="L328"/>
  <c r="N326"/>
  <c r="M327"/>
  <c r="M314"/>
  <c r="M299"/>
  <c r="N285"/>
  <c r="L343"/>
  <c r="L287"/>
  <c r="N313"/>
  <c r="L315"/>
  <c r="M286"/>
  <c r="L272"/>
  <c r="N270"/>
  <c r="L300"/>
  <c r="M258"/>
  <c r="M243"/>
  <c r="N229"/>
  <c r="L231"/>
  <c r="N298"/>
  <c r="M271"/>
  <c r="N257"/>
  <c r="L259"/>
  <c r="L216"/>
  <c r="N214"/>
  <c r="N242"/>
  <c r="M202"/>
  <c r="M187"/>
  <c r="M215"/>
  <c r="N201"/>
  <c r="L188"/>
  <c r="N186"/>
  <c r="L244"/>
  <c r="M230"/>
  <c r="L203"/>
  <c r="M174"/>
  <c r="M159"/>
  <c r="N145"/>
  <c r="L132"/>
  <c r="N130"/>
  <c r="L147"/>
  <c r="N173"/>
  <c r="L160"/>
  <c r="N158"/>
  <c r="L175"/>
  <c r="M146"/>
  <c r="L63"/>
  <c r="M118"/>
  <c r="M103"/>
  <c r="N89"/>
  <c r="M131"/>
  <c r="L76"/>
  <c r="N74"/>
  <c r="L91"/>
  <c r="M62"/>
  <c r="N117"/>
  <c r="L119"/>
  <c r="M90"/>
  <c r="M75"/>
  <c r="N102"/>
  <c r="L48"/>
  <c r="N46"/>
  <c r="L104"/>
  <c r="M47"/>
  <c r="N33"/>
  <c r="L35"/>
  <c r="V346"/>
  <c r="O338"/>
  <c r="Q336"/>
  <c r="S334"/>
  <c r="U332"/>
  <c r="W330"/>
  <c r="O325"/>
  <c r="Q351"/>
  <c r="T348"/>
  <c r="O366"/>
  <c r="Q364"/>
  <c r="S362"/>
  <c r="U360"/>
  <c r="W358"/>
  <c r="O353"/>
  <c r="W345"/>
  <c r="P324"/>
  <c r="R350"/>
  <c r="P337"/>
  <c r="R335"/>
  <c r="T333"/>
  <c r="V331"/>
  <c r="X329"/>
  <c r="U347"/>
  <c r="P365"/>
  <c r="R363"/>
  <c r="T361"/>
  <c r="V359"/>
  <c r="X357"/>
  <c r="S349"/>
  <c r="S321"/>
  <c r="X316"/>
  <c r="T292"/>
  <c r="V318"/>
  <c r="O310"/>
  <c r="Q308"/>
  <c r="S306"/>
  <c r="U304"/>
  <c r="W302"/>
  <c r="O297"/>
  <c r="R294"/>
  <c r="W289"/>
  <c r="P281"/>
  <c r="R279"/>
  <c r="T277"/>
  <c r="V275"/>
  <c r="X273"/>
  <c r="T320"/>
  <c r="U291"/>
  <c r="P296"/>
  <c r="Q323"/>
  <c r="R322"/>
  <c r="P309"/>
  <c r="R307"/>
  <c r="T305"/>
  <c r="V303"/>
  <c r="X301"/>
  <c r="S293"/>
  <c r="X288"/>
  <c r="Q295"/>
  <c r="S265"/>
  <c r="X260"/>
  <c r="P352"/>
  <c r="S278"/>
  <c r="O254"/>
  <c r="Q252"/>
  <c r="S250"/>
  <c r="U248"/>
  <c r="W246"/>
  <c r="O241"/>
  <c r="Q267"/>
  <c r="V262"/>
  <c r="R238"/>
  <c r="W233"/>
  <c r="P225"/>
  <c r="Q280"/>
  <c r="T264"/>
  <c r="W274"/>
  <c r="O269"/>
  <c r="P240"/>
  <c r="U235"/>
  <c r="O282"/>
  <c r="U276"/>
  <c r="R266"/>
  <c r="W261"/>
  <c r="P253"/>
  <c r="R251"/>
  <c r="T249"/>
  <c r="V247"/>
  <c r="X245"/>
  <c r="S237"/>
  <c r="X232"/>
  <c r="P268"/>
  <c r="Q239"/>
  <c r="R223"/>
  <c r="T221"/>
  <c r="V219"/>
  <c r="X217"/>
  <c r="X204"/>
  <c r="V234"/>
  <c r="O198"/>
  <c r="Q196"/>
  <c r="S194"/>
  <c r="U192"/>
  <c r="W190"/>
  <c r="O185"/>
  <c r="T180"/>
  <c r="O226"/>
  <c r="Q211"/>
  <c r="V206"/>
  <c r="S222"/>
  <c r="U220"/>
  <c r="W218"/>
  <c r="O213"/>
  <c r="T208"/>
  <c r="P184"/>
  <c r="R210"/>
  <c r="W205"/>
  <c r="P197"/>
  <c r="R195"/>
  <c r="T193"/>
  <c r="V191"/>
  <c r="X189"/>
  <c r="Q224"/>
  <c r="U319"/>
  <c r="P212"/>
  <c r="U207"/>
  <c r="Q183"/>
  <c r="X176"/>
  <c r="R126"/>
  <c r="S181"/>
  <c r="O170"/>
  <c r="Q168"/>
  <c r="S166"/>
  <c r="U164"/>
  <c r="W162"/>
  <c r="O157"/>
  <c r="T152"/>
  <c r="U123"/>
  <c r="V178"/>
  <c r="W149"/>
  <c r="P141"/>
  <c r="R139"/>
  <c r="T137"/>
  <c r="V135"/>
  <c r="X133"/>
  <c r="U179"/>
  <c r="R154"/>
  <c r="S125"/>
  <c r="P156"/>
  <c r="U151"/>
  <c r="V122"/>
  <c r="P169"/>
  <c r="R167"/>
  <c r="T165"/>
  <c r="V163"/>
  <c r="X161"/>
  <c r="X148"/>
  <c r="S153"/>
  <c r="O142"/>
  <c r="Q140"/>
  <c r="S138"/>
  <c r="U136"/>
  <c r="W134"/>
  <c r="W177"/>
  <c r="V150"/>
  <c r="T124"/>
  <c r="X120"/>
  <c r="Q99"/>
  <c r="R70"/>
  <c r="O114"/>
  <c r="Q112"/>
  <c r="S110"/>
  <c r="U108"/>
  <c r="W106"/>
  <c r="T96"/>
  <c r="U67"/>
  <c r="W93"/>
  <c r="P85"/>
  <c r="R83"/>
  <c r="T81"/>
  <c r="V79"/>
  <c r="X77"/>
  <c r="P72"/>
  <c r="X64"/>
  <c r="O129"/>
  <c r="Q127"/>
  <c r="R98"/>
  <c r="S69"/>
  <c r="U95"/>
  <c r="V66"/>
  <c r="P113"/>
  <c r="R111"/>
  <c r="T109"/>
  <c r="V107"/>
  <c r="X105"/>
  <c r="P100"/>
  <c r="X92"/>
  <c r="Q71"/>
  <c r="V94"/>
  <c r="O73"/>
  <c r="Q84"/>
  <c r="P57"/>
  <c r="R55"/>
  <c r="T53"/>
  <c r="V51"/>
  <c r="X49"/>
  <c r="P44"/>
  <c r="X36"/>
  <c r="W78"/>
  <c r="T68"/>
  <c r="W65"/>
  <c r="S41"/>
  <c r="V38"/>
  <c r="S82"/>
  <c r="Q43"/>
  <c r="W121"/>
  <c r="O58"/>
  <c r="Q56"/>
  <c r="S54"/>
  <c r="U52"/>
  <c r="W50"/>
  <c r="T40"/>
  <c r="O86"/>
  <c r="O45"/>
  <c r="W37"/>
  <c r="U80"/>
  <c r="R42"/>
  <c r="S97"/>
  <c r="U39"/>
  <c r="R366"/>
  <c r="T364"/>
  <c r="V362"/>
  <c r="X360"/>
  <c r="R353"/>
  <c r="S324"/>
  <c r="U350"/>
  <c r="S337"/>
  <c r="S352"/>
  <c r="T323"/>
  <c r="S365"/>
  <c r="U363"/>
  <c r="W361"/>
  <c r="V349"/>
  <c r="R338"/>
  <c r="T336"/>
  <c r="V334"/>
  <c r="X332"/>
  <c r="R325"/>
  <c r="W348"/>
  <c r="S296"/>
  <c r="X291"/>
  <c r="U322"/>
  <c r="S309"/>
  <c r="U307"/>
  <c r="W305"/>
  <c r="R282"/>
  <c r="T280"/>
  <c r="V278"/>
  <c r="W333"/>
  <c r="X319"/>
  <c r="T295"/>
  <c r="V321"/>
  <c r="T351"/>
  <c r="U294"/>
  <c r="S281"/>
  <c r="U238"/>
  <c r="R310"/>
  <c r="R269"/>
  <c r="W264"/>
  <c r="S240"/>
  <c r="X304"/>
  <c r="X276"/>
  <c r="S253"/>
  <c r="U251"/>
  <c r="W249"/>
  <c r="V237"/>
  <c r="U335"/>
  <c r="T308"/>
  <c r="W277"/>
  <c r="S268"/>
  <c r="X263"/>
  <c r="W292"/>
  <c r="V306"/>
  <c r="T267"/>
  <c r="V265"/>
  <c r="T211"/>
  <c r="U182"/>
  <c r="T252"/>
  <c r="R226"/>
  <c r="V222"/>
  <c r="X220"/>
  <c r="R213"/>
  <c r="W208"/>
  <c r="X179"/>
  <c r="W236"/>
  <c r="S197"/>
  <c r="U195"/>
  <c r="W193"/>
  <c r="S184"/>
  <c r="R297"/>
  <c r="R241"/>
  <c r="U210"/>
  <c r="V181"/>
  <c r="V250"/>
  <c r="X235"/>
  <c r="X207"/>
  <c r="T224"/>
  <c r="U223"/>
  <c r="W221"/>
  <c r="T183"/>
  <c r="R254"/>
  <c r="V209"/>
  <c r="R198"/>
  <c r="T196"/>
  <c r="V194"/>
  <c r="X192"/>
  <c r="U279"/>
  <c r="X248"/>
  <c r="S225"/>
  <c r="U154"/>
  <c r="V125"/>
  <c r="X151"/>
  <c r="S169"/>
  <c r="U167"/>
  <c r="W165"/>
  <c r="S156"/>
  <c r="T127"/>
  <c r="V153"/>
  <c r="R142"/>
  <c r="T140"/>
  <c r="V138"/>
  <c r="X136"/>
  <c r="W124"/>
  <c r="R129"/>
  <c r="W180"/>
  <c r="T155"/>
  <c r="R170"/>
  <c r="T168"/>
  <c r="V166"/>
  <c r="X164"/>
  <c r="W152"/>
  <c r="R157"/>
  <c r="S141"/>
  <c r="U139"/>
  <c r="W137"/>
  <c r="U98"/>
  <c r="V69"/>
  <c r="X95"/>
  <c r="S113"/>
  <c r="U111"/>
  <c r="W109"/>
  <c r="S100"/>
  <c r="T71"/>
  <c r="X123"/>
  <c r="V97"/>
  <c r="R86"/>
  <c r="T84"/>
  <c r="V82"/>
  <c r="X80"/>
  <c r="W68"/>
  <c r="R73"/>
  <c r="T99"/>
  <c r="U70"/>
  <c r="S128"/>
  <c r="R101"/>
  <c r="S85"/>
  <c r="U83"/>
  <c r="W81"/>
  <c r="S72"/>
  <c r="W96"/>
  <c r="T43"/>
  <c r="U126"/>
  <c r="R58"/>
  <c r="T56"/>
  <c r="V54"/>
  <c r="X52"/>
  <c r="W40"/>
  <c r="V110"/>
  <c r="X67"/>
  <c r="R45"/>
  <c r="U42"/>
  <c r="R114"/>
  <c r="X39"/>
  <c r="X108"/>
  <c r="S57"/>
  <c r="U55"/>
  <c r="W53"/>
  <c r="S44"/>
  <c r="V41"/>
  <c r="T112"/>
  <c r="U352"/>
  <c r="U365"/>
  <c r="W363"/>
  <c r="T338"/>
  <c r="V336"/>
  <c r="X334"/>
  <c r="T325"/>
  <c r="V351"/>
  <c r="W350"/>
  <c r="U337"/>
  <c r="W335"/>
  <c r="U309"/>
  <c r="W307"/>
  <c r="U324"/>
  <c r="X293"/>
  <c r="T282"/>
  <c r="V280"/>
  <c r="X278"/>
  <c r="V364"/>
  <c r="T353"/>
  <c r="V323"/>
  <c r="X321"/>
  <c r="T310"/>
  <c r="V308"/>
  <c r="X306"/>
  <c r="T297"/>
  <c r="X362"/>
  <c r="U281"/>
  <c r="W279"/>
  <c r="T366"/>
  <c r="U296"/>
  <c r="U253"/>
  <c r="W251"/>
  <c r="U240"/>
  <c r="W266"/>
  <c r="X237"/>
  <c r="W294"/>
  <c r="V239"/>
  <c r="X265"/>
  <c r="T254"/>
  <c r="V252"/>
  <c r="X250"/>
  <c r="U225"/>
  <c r="T269"/>
  <c r="T226"/>
  <c r="T213"/>
  <c r="U197"/>
  <c r="W195"/>
  <c r="U184"/>
  <c r="W210"/>
  <c r="X181"/>
  <c r="W223"/>
  <c r="U212"/>
  <c r="V183"/>
  <c r="V224"/>
  <c r="X209"/>
  <c r="T198"/>
  <c r="V196"/>
  <c r="X194"/>
  <c r="V267"/>
  <c r="T185"/>
  <c r="V211"/>
  <c r="W238"/>
  <c r="X222"/>
  <c r="U169"/>
  <c r="W167"/>
  <c r="U156"/>
  <c r="V127"/>
  <c r="W182"/>
  <c r="X153"/>
  <c r="T142"/>
  <c r="V140"/>
  <c r="X138"/>
  <c r="T129"/>
  <c r="V155"/>
  <c r="W126"/>
  <c r="T170"/>
  <c r="V168"/>
  <c r="X166"/>
  <c r="T157"/>
  <c r="U141"/>
  <c r="W139"/>
  <c r="W154"/>
  <c r="U113"/>
  <c r="W111"/>
  <c r="U100"/>
  <c r="V71"/>
  <c r="X97"/>
  <c r="T86"/>
  <c r="V84"/>
  <c r="X82"/>
  <c r="X125"/>
  <c r="T73"/>
  <c r="V99"/>
  <c r="W70"/>
  <c r="T114"/>
  <c r="V112"/>
  <c r="X110"/>
  <c r="U128"/>
  <c r="T101"/>
  <c r="U85"/>
  <c r="W83"/>
  <c r="U72"/>
  <c r="T45"/>
  <c r="W42"/>
  <c r="U57"/>
  <c r="W55"/>
  <c r="U44"/>
  <c r="X41"/>
  <c r="W98"/>
  <c r="V43"/>
  <c r="X69"/>
  <c r="T58"/>
  <c r="V56"/>
  <c r="X54"/>
  <c r="A3" i="27"/>
  <c r="W9" i="20"/>
  <c r="U266" i="19"/>
  <c r="M42"/>
  <c r="X350"/>
  <c r="P126"/>
  <c r="S210"/>
  <c r="V294"/>
  <c r="N70"/>
  <c r="Q154"/>
  <c r="T238"/>
  <c r="R182"/>
  <c r="O98"/>
  <c r="W322"/>
  <c r="S204"/>
  <c r="V288"/>
  <c r="N64"/>
  <c r="Q148"/>
  <c r="T232"/>
  <c r="W316"/>
  <c r="O92"/>
  <c r="R176"/>
  <c r="X344"/>
  <c r="P120"/>
  <c r="U260"/>
  <c r="M36"/>
  <c r="T235"/>
  <c r="W319"/>
  <c r="O95"/>
  <c r="R179"/>
  <c r="U263"/>
  <c r="M39"/>
  <c r="X347"/>
  <c r="P123"/>
  <c r="S207"/>
  <c r="Q151"/>
  <c r="N67"/>
  <c r="V291"/>
  <c r="V350"/>
  <c r="T337"/>
  <c r="V335"/>
  <c r="X333"/>
  <c r="T352"/>
  <c r="U323"/>
  <c r="T365"/>
  <c r="V363"/>
  <c r="X361"/>
  <c r="W349"/>
  <c r="S338"/>
  <c r="U336"/>
  <c r="W334"/>
  <c r="S325"/>
  <c r="U351"/>
  <c r="S366"/>
  <c r="U364"/>
  <c r="W362"/>
  <c r="S353"/>
  <c r="T324"/>
  <c r="X320"/>
  <c r="T296"/>
  <c r="V322"/>
  <c r="T309"/>
  <c r="V307"/>
  <c r="X305"/>
  <c r="W293"/>
  <c r="S282"/>
  <c r="U280"/>
  <c r="W278"/>
  <c r="U295"/>
  <c r="S310"/>
  <c r="U308"/>
  <c r="W306"/>
  <c r="S297"/>
  <c r="X292"/>
  <c r="S269"/>
  <c r="X264"/>
  <c r="T253"/>
  <c r="V251"/>
  <c r="X249"/>
  <c r="V266"/>
  <c r="W237"/>
  <c r="S226"/>
  <c r="U224"/>
  <c r="X277"/>
  <c r="T268"/>
  <c r="U239"/>
  <c r="V279"/>
  <c r="W265"/>
  <c r="S254"/>
  <c r="U252"/>
  <c r="W250"/>
  <c r="S241"/>
  <c r="X236"/>
  <c r="T281"/>
  <c r="V238"/>
  <c r="W222"/>
  <c r="X208"/>
  <c r="T197"/>
  <c r="V195"/>
  <c r="X193"/>
  <c r="T184"/>
  <c r="V210"/>
  <c r="W181"/>
  <c r="V223"/>
  <c r="X221"/>
  <c r="T212"/>
  <c r="U183"/>
  <c r="W209"/>
  <c r="S198"/>
  <c r="U196"/>
  <c r="W194"/>
  <c r="T225"/>
  <c r="S185"/>
  <c r="U211"/>
  <c r="T169"/>
  <c r="V167"/>
  <c r="X165"/>
  <c r="T156"/>
  <c r="U127"/>
  <c r="V182"/>
  <c r="W153"/>
  <c r="S142"/>
  <c r="U140"/>
  <c r="W138"/>
  <c r="X124"/>
  <c r="S129"/>
  <c r="X180"/>
  <c r="U155"/>
  <c r="V126"/>
  <c r="S170"/>
  <c r="U168"/>
  <c r="W166"/>
  <c r="X152"/>
  <c r="S157"/>
  <c r="T141"/>
  <c r="V139"/>
  <c r="X137"/>
  <c r="V154"/>
  <c r="T113"/>
  <c r="V111"/>
  <c r="X109"/>
  <c r="T100"/>
  <c r="U71"/>
  <c r="W97"/>
  <c r="S86"/>
  <c r="U84"/>
  <c r="W82"/>
  <c r="X68"/>
  <c r="W125"/>
  <c r="S73"/>
  <c r="U99"/>
  <c r="V70"/>
  <c r="S114"/>
  <c r="U112"/>
  <c r="W110"/>
  <c r="X96"/>
  <c r="V98"/>
  <c r="W69"/>
  <c r="T128"/>
  <c r="S58"/>
  <c r="U56"/>
  <c r="W54"/>
  <c r="X40"/>
  <c r="S101"/>
  <c r="V83"/>
  <c r="S45"/>
  <c r="V42"/>
  <c r="T72"/>
  <c r="X81"/>
  <c r="T57"/>
  <c r="V55"/>
  <c r="X53"/>
  <c r="T44"/>
  <c r="W41"/>
  <c r="T85"/>
  <c r="U43"/>
  <c r="A2" i="27"/>
  <c r="V352" i="19"/>
  <c r="V365"/>
  <c r="X363"/>
  <c r="U338"/>
  <c r="W336"/>
  <c r="U325"/>
  <c r="W351"/>
  <c r="U366"/>
  <c r="W364"/>
  <c r="U353"/>
  <c r="V324"/>
  <c r="X322"/>
  <c r="U282"/>
  <c r="W280"/>
  <c r="V337"/>
  <c r="W295"/>
  <c r="U310"/>
  <c r="W308"/>
  <c r="U297"/>
  <c r="V281"/>
  <c r="X279"/>
  <c r="X335"/>
  <c r="X294"/>
  <c r="V309"/>
  <c r="X307"/>
  <c r="X266"/>
  <c r="U226"/>
  <c r="W224"/>
  <c r="V268"/>
  <c r="W239"/>
  <c r="U254"/>
  <c r="W252"/>
  <c r="U241"/>
  <c r="V225"/>
  <c r="W267"/>
  <c r="X238"/>
  <c r="V253"/>
  <c r="X251"/>
  <c r="V240"/>
  <c r="X210"/>
  <c r="X223"/>
  <c r="V212"/>
  <c r="W183"/>
  <c r="U198"/>
  <c r="W196"/>
  <c r="U185"/>
  <c r="W211"/>
  <c r="X182"/>
  <c r="U213"/>
  <c r="V197"/>
  <c r="X195"/>
  <c r="U142"/>
  <c r="W140"/>
  <c r="U129"/>
  <c r="W155"/>
  <c r="X126"/>
  <c r="U170"/>
  <c r="W168"/>
  <c r="U157"/>
  <c r="V141"/>
  <c r="X139"/>
  <c r="V128"/>
  <c r="X154"/>
  <c r="V184"/>
  <c r="V169"/>
  <c r="X167"/>
  <c r="V156"/>
  <c r="U86"/>
  <c r="W84"/>
  <c r="U73"/>
  <c r="W127"/>
  <c r="W99"/>
  <c r="X70"/>
  <c r="U114"/>
  <c r="W112"/>
  <c r="U101"/>
  <c r="V85"/>
  <c r="X83"/>
  <c r="V72"/>
  <c r="X98"/>
  <c r="V113"/>
  <c r="X111"/>
  <c r="V100"/>
  <c r="W71"/>
  <c r="X42"/>
  <c r="V57"/>
  <c r="X55"/>
  <c r="V44"/>
  <c r="W43"/>
  <c r="U58"/>
  <c r="W56"/>
  <c r="U45"/>
  <c r="U258"/>
  <c r="M34"/>
  <c r="X342"/>
  <c r="P118"/>
  <c r="S202"/>
  <c r="V286"/>
  <c r="N62"/>
  <c r="Q146"/>
  <c r="T230"/>
  <c r="R174"/>
  <c r="O90"/>
  <c r="W314"/>
  <c r="W320"/>
  <c r="O96"/>
  <c r="R180"/>
  <c r="U264"/>
  <c r="M40"/>
  <c r="X348"/>
  <c r="P124"/>
  <c r="S208"/>
  <c r="V292"/>
  <c r="N68"/>
  <c r="T236"/>
  <c r="Q152"/>
  <c r="A6" i="27"/>
  <c r="W12" i="20"/>
  <c r="N344" i="19"/>
  <c r="L359"/>
  <c r="N357"/>
  <c r="P355"/>
  <c r="Q341"/>
  <c r="L346"/>
  <c r="M330"/>
  <c r="O328"/>
  <c r="Q326"/>
  <c r="O343"/>
  <c r="M358"/>
  <c r="O356"/>
  <c r="Q354"/>
  <c r="M345"/>
  <c r="L290"/>
  <c r="M274"/>
  <c r="P327"/>
  <c r="N316"/>
  <c r="O287"/>
  <c r="Q313"/>
  <c r="N329"/>
  <c r="L318"/>
  <c r="M302"/>
  <c r="O300"/>
  <c r="Q298"/>
  <c r="M289"/>
  <c r="O315"/>
  <c r="P286"/>
  <c r="P342"/>
  <c r="L331"/>
  <c r="P314"/>
  <c r="L303"/>
  <c r="N301"/>
  <c r="P299"/>
  <c r="L234"/>
  <c r="N260"/>
  <c r="M317"/>
  <c r="Q285"/>
  <c r="L275"/>
  <c r="P271"/>
  <c r="Q257"/>
  <c r="L262"/>
  <c r="M246"/>
  <c r="O244"/>
  <c r="Q242"/>
  <c r="M233"/>
  <c r="N288"/>
  <c r="N273"/>
  <c r="O259"/>
  <c r="P230"/>
  <c r="P258"/>
  <c r="L247"/>
  <c r="N245"/>
  <c r="P243"/>
  <c r="L178"/>
  <c r="Q270"/>
  <c r="O231"/>
  <c r="N204"/>
  <c r="L219"/>
  <c r="N217"/>
  <c r="P215"/>
  <c r="Q201"/>
  <c r="Q229"/>
  <c r="L206"/>
  <c r="M190"/>
  <c r="O188"/>
  <c r="Q186"/>
  <c r="N232"/>
  <c r="O203"/>
  <c r="O272"/>
  <c r="M218"/>
  <c r="O216"/>
  <c r="Q214"/>
  <c r="M205"/>
  <c r="M261"/>
  <c r="P202"/>
  <c r="L191"/>
  <c r="L150"/>
  <c r="M134"/>
  <c r="O132"/>
  <c r="Q130"/>
  <c r="N176"/>
  <c r="O147"/>
  <c r="P187"/>
  <c r="Q173"/>
  <c r="M162"/>
  <c r="O160"/>
  <c r="Q158"/>
  <c r="M149"/>
  <c r="O175"/>
  <c r="P146"/>
  <c r="L135"/>
  <c r="N133"/>
  <c r="P131"/>
  <c r="M177"/>
  <c r="N148"/>
  <c r="N189"/>
  <c r="P174"/>
  <c r="L163"/>
  <c r="N161"/>
  <c r="P159"/>
  <c r="L94"/>
  <c r="Q89"/>
  <c r="M78"/>
  <c r="O76"/>
  <c r="Q74"/>
  <c r="M65"/>
  <c r="N120"/>
  <c r="P62"/>
  <c r="Q117"/>
  <c r="M106"/>
  <c r="O104"/>
  <c r="Q102"/>
  <c r="M93"/>
  <c r="L122"/>
  <c r="O119"/>
  <c r="L79"/>
  <c r="N77"/>
  <c r="P75"/>
  <c r="P90"/>
  <c r="L66"/>
  <c r="L107"/>
  <c r="N105"/>
  <c r="P103"/>
  <c r="P34"/>
  <c r="L51"/>
  <c r="N49"/>
  <c r="P47"/>
  <c r="N36"/>
  <c r="O63"/>
  <c r="L38"/>
  <c r="Q33"/>
  <c r="M121"/>
  <c r="O35"/>
  <c r="Q61"/>
  <c r="M50"/>
  <c r="O48"/>
  <c r="Q46"/>
  <c r="N92"/>
  <c r="N352"/>
  <c r="V344"/>
  <c r="O323"/>
  <c r="N365"/>
  <c r="P363"/>
  <c r="R361"/>
  <c r="T359"/>
  <c r="V357"/>
  <c r="X355"/>
  <c r="Q349"/>
  <c r="T346"/>
  <c r="M338"/>
  <c r="O336"/>
  <c r="Q334"/>
  <c r="S332"/>
  <c r="U330"/>
  <c r="W328"/>
  <c r="M325"/>
  <c r="O351"/>
  <c r="W343"/>
  <c r="R348"/>
  <c r="M366"/>
  <c r="O364"/>
  <c r="Q362"/>
  <c r="S360"/>
  <c r="U358"/>
  <c r="W356"/>
  <c r="M353"/>
  <c r="U345"/>
  <c r="N324"/>
  <c r="S347"/>
  <c r="S319"/>
  <c r="X314"/>
  <c r="T290"/>
  <c r="M282"/>
  <c r="O280"/>
  <c r="Q278"/>
  <c r="S276"/>
  <c r="U274"/>
  <c r="W272"/>
  <c r="P350"/>
  <c r="V329"/>
  <c r="V316"/>
  <c r="O295"/>
  <c r="N337"/>
  <c r="Q321"/>
  <c r="R292"/>
  <c r="W287"/>
  <c r="T331"/>
  <c r="T318"/>
  <c r="M310"/>
  <c r="O308"/>
  <c r="Q306"/>
  <c r="S304"/>
  <c r="U302"/>
  <c r="W300"/>
  <c r="M297"/>
  <c r="U289"/>
  <c r="P294"/>
  <c r="N281"/>
  <c r="P279"/>
  <c r="R333"/>
  <c r="R320"/>
  <c r="S291"/>
  <c r="X286"/>
  <c r="P335"/>
  <c r="X327"/>
  <c r="P322"/>
  <c r="N309"/>
  <c r="P307"/>
  <c r="R305"/>
  <c r="T303"/>
  <c r="V301"/>
  <c r="X299"/>
  <c r="Q293"/>
  <c r="N296"/>
  <c r="S263"/>
  <c r="X258"/>
  <c r="M226"/>
  <c r="O224"/>
  <c r="U317"/>
  <c r="N268"/>
  <c r="O239"/>
  <c r="X271"/>
  <c r="Q265"/>
  <c r="V260"/>
  <c r="R236"/>
  <c r="W231"/>
  <c r="T262"/>
  <c r="M254"/>
  <c r="O252"/>
  <c r="Q250"/>
  <c r="S248"/>
  <c r="U246"/>
  <c r="W244"/>
  <c r="M241"/>
  <c r="O267"/>
  <c r="P238"/>
  <c r="U233"/>
  <c r="N225"/>
  <c r="T275"/>
  <c r="R264"/>
  <c r="W259"/>
  <c r="S235"/>
  <c r="X230"/>
  <c r="P266"/>
  <c r="N253"/>
  <c r="P251"/>
  <c r="R249"/>
  <c r="T247"/>
  <c r="V245"/>
  <c r="X243"/>
  <c r="Q237"/>
  <c r="R277"/>
  <c r="X202"/>
  <c r="N212"/>
  <c r="O183"/>
  <c r="T178"/>
  <c r="V232"/>
  <c r="P223"/>
  <c r="R221"/>
  <c r="T219"/>
  <c r="V217"/>
  <c r="X215"/>
  <c r="Q209"/>
  <c r="V204"/>
  <c r="M269"/>
  <c r="M198"/>
  <c r="O196"/>
  <c r="Q194"/>
  <c r="S192"/>
  <c r="U190"/>
  <c r="W188"/>
  <c r="M185"/>
  <c r="V273"/>
  <c r="O211"/>
  <c r="T206"/>
  <c r="N240"/>
  <c r="R208"/>
  <c r="W203"/>
  <c r="Q222"/>
  <c r="S220"/>
  <c r="U218"/>
  <c r="W216"/>
  <c r="M213"/>
  <c r="N184"/>
  <c r="P210"/>
  <c r="U205"/>
  <c r="N197"/>
  <c r="P195"/>
  <c r="R193"/>
  <c r="T191"/>
  <c r="U177"/>
  <c r="X174"/>
  <c r="M142"/>
  <c r="O140"/>
  <c r="Q138"/>
  <c r="S136"/>
  <c r="U134"/>
  <c r="W132"/>
  <c r="M129"/>
  <c r="R124"/>
  <c r="X187"/>
  <c r="O155"/>
  <c r="T150"/>
  <c r="Q181"/>
  <c r="V176"/>
  <c r="W147"/>
  <c r="P182"/>
  <c r="M170"/>
  <c r="O168"/>
  <c r="Q166"/>
  <c r="S164"/>
  <c r="U162"/>
  <c r="W160"/>
  <c r="M157"/>
  <c r="R152"/>
  <c r="N128"/>
  <c r="S123"/>
  <c r="P154"/>
  <c r="U149"/>
  <c r="N141"/>
  <c r="P139"/>
  <c r="R137"/>
  <c r="T135"/>
  <c r="V133"/>
  <c r="X131"/>
  <c r="S179"/>
  <c r="W175"/>
  <c r="X146"/>
  <c r="V189"/>
  <c r="N156"/>
  <c r="S151"/>
  <c r="N169"/>
  <c r="P167"/>
  <c r="R165"/>
  <c r="T163"/>
  <c r="V161"/>
  <c r="X159"/>
  <c r="V148"/>
  <c r="X118"/>
  <c r="Q97"/>
  <c r="M86"/>
  <c r="O84"/>
  <c r="Q82"/>
  <c r="S80"/>
  <c r="U78"/>
  <c r="W76"/>
  <c r="M73"/>
  <c r="R68"/>
  <c r="T122"/>
  <c r="T94"/>
  <c r="U65"/>
  <c r="V120"/>
  <c r="W91"/>
  <c r="P70"/>
  <c r="X62"/>
  <c r="M114"/>
  <c r="O112"/>
  <c r="Q110"/>
  <c r="S108"/>
  <c r="U106"/>
  <c r="W104"/>
  <c r="M101"/>
  <c r="R96"/>
  <c r="S67"/>
  <c r="O127"/>
  <c r="Q125"/>
  <c r="U93"/>
  <c r="N85"/>
  <c r="P83"/>
  <c r="R81"/>
  <c r="T79"/>
  <c r="V77"/>
  <c r="X75"/>
  <c r="V64"/>
  <c r="W119"/>
  <c r="P98"/>
  <c r="X90"/>
  <c r="Q69"/>
  <c r="U121"/>
  <c r="N113"/>
  <c r="P111"/>
  <c r="R109"/>
  <c r="T107"/>
  <c r="V105"/>
  <c r="X103"/>
  <c r="V92"/>
  <c r="O71"/>
  <c r="W63"/>
  <c r="P42"/>
  <c r="X34"/>
  <c r="S39"/>
  <c r="S95"/>
  <c r="N57"/>
  <c r="P55"/>
  <c r="R53"/>
  <c r="T51"/>
  <c r="V49"/>
  <c r="X47"/>
  <c r="N44"/>
  <c r="V36"/>
  <c r="N100"/>
  <c r="Q41"/>
  <c r="T38"/>
  <c r="O43"/>
  <c r="W35"/>
  <c r="T66"/>
  <c r="M58"/>
  <c r="O56"/>
  <c r="Q54"/>
  <c r="S52"/>
  <c r="U50"/>
  <c r="W48"/>
  <c r="R40"/>
  <c r="U37"/>
  <c r="R343"/>
  <c r="M348"/>
  <c r="L362"/>
  <c r="N360"/>
  <c r="P358"/>
  <c r="R356"/>
  <c r="T354"/>
  <c r="P345"/>
  <c r="S342"/>
  <c r="M333"/>
  <c r="O331"/>
  <c r="Q329"/>
  <c r="S327"/>
  <c r="N347"/>
  <c r="Q344"/>
  <c r="O346"/>
  <c r="L334"/>
  <c r="N332"/>
  <c r="P330"/>
  <c r="R328"/>
  <c r="T326"/>
  <c r="M361"/>
  <c r="O318"/>
  <c r="L306"/>
  <c r="N304"/>
  <c r="P302"/>
  <c r="R300"/>
  <c r="T298"/>
  <c r="P289"/>
  <c r="S355"/>
  <c r="R315"/>
  <c r="S286"/>
  <c r="M277"/>
  <c r="O275"/>
  <c r="M320"/>
  <c r="N291"/>
  <c r="O359"/>
  <c r="L349"/>
  <c r="P317"/>
  <c r="Q288"/>
  <c r="S314"/>
  <c r="M305"/>
  <c r="O303"/>
  <c r="Q301"/>
  <c r="S299"/>
  <c r="L293"/>
  <c r="T285"/>
  <c r="N319"/>
  <c r="O290"/>
  <c r="L278"/>
  <c r="L321"/>
  <c r="T313"/>
  <c r="M292"/>
  <c r="Q357"/>
  <c r="O262"/>
  <c r="L250"/>
  <c r="N248"/>
  <c r="P246"/>
  <c r="R244"/>
  <c r="T242"/>
  <c r="P233"/>
  <c r="N276"/>
  <c r="P274"/>
  <c r="R259"/>
  <c r="Q273"/>
  <c r="M264"/>
  <c r="N235"/>
  <c r="T341"/>
  <c r="Q316"/>
  <c r="R272"/>
  <c r="T270"/>
  <c r="P261"/>
  <c r="Q232"/>
  <c r="S258"/>
  <c r="M249"/>
  <c r="O247"/>
  <c r="Q245"/>
  <c r="S243"/>
  <c r="L237"/>
  <c r="R287"/>
  <c r="N263"/>
  <c r="O234"/>
  <c r="S271"/>
  <c r="L265"/>
  <c r="T257"/>
  <c r="M236"/>
  <c r="Q260"/>
  <c r="O206"/>
  <c r="T201"/>
  <c r="L194"/>
  <c r="N192"/>
  <c r="P190"/>
  <c r="R188"/>
  <c r="T186"/>
  <c r="P177"/>
  <c r="R203"/>
  <c r="M208"/>
  <c r="N179"/>
  <c r="L222"/>
  <c r="N220"/>
  <c r="P218"/>
  <c r="R216"/>
  <c r="T214"/>
  <c r="P205"/>
  <c r="S230"/>
  <c r="M193"/>
  <c r="O191"/>
  <c r="Q189"/>
  <c r="S187"/>
  <c r="N207"/>
  <c r="Q204"/>
  <c r="R231"/>
  <c r="M221"/>
  <c r="O219"/>
  <c r="Q217"/>
  <c r="S215"/>
  <c r="L209"/>
  <c r="T173"/>
  <c r="L166"/>
  <c r="N164"/>
  <c r="P162"/>
  <c r="R160"/>
  <c r="T158"/>
  <c r="P149"/>
  <c r="M137"/>
  <c r="O135"/>
  <c r="Q133"/>
  <c r="S131"/>
  <c r="L125"/>
  <c r="M180"/>
  <c r="N151"/>
  <c r="S146"/>
  <c r="O122"/>
  <c r="L181"/>
  <c r="O178"/>
  <c r="M165"/>
  <c r="O163"/>
  <c r="Q161"/>
  <c r="S159"/>
  <c r="L153"/>
  <c r="M124"/>
  <c r="S174"/>
  <c r="O150"/>
  <c r="T145"/>
  <c r="L138"/>
  <c r="N136"/>
  <c r="Q176"/>
  <c r="M152"/>
  <c r="R147"/>
  <c r="T117"/>
  <c r="L110"/>
  <c r="N108"/>
  <c r="P106"/>
  <c r="R104"/>
  <c r="T102"/>
  <c r="P93"/>
  <c r="M81"/>
  <c r="O79"/>
  <c r="Q77"/>
  <c r="S75"/>
  <c r="L69"/>
  <c r="Q64"/>
  <c r="R119"/>
  <c r="N95"/>
  <c r="S90"/>
  <c r="R132"/>
  <c r="O66"/>
  <c r="T130"/>
  <c r="M109"/>
  <c r="O107"/>
  <c r="Q105"/>
  <c r="S103"/>
  <c r="L97"/>
  <c r="Q92"/>
  <c r="M68"/>
  <c r="R63"/>
  <c r="P134"/>
  <c r="S118"/>
  <c r="T89"/>
  <c r="L82"/>
  <c r="N80"/>
  <c r="P78"/>
  <c r="R76"/>
  <c r="T74"/>
  <c r="N123"/>
  <c r="Q120"/>
  <c r="M96"/>
  <c r="R91"/>
  <c r="T33"/>
  <c r="O38"/>
  <c r="P65"/>
  <c r="R35"/>
  <c r="T61"/>
  <c r="L54"/>
  <c r="N52"/>
  <c r="P50"/>
  <c r="R48"/>
  <c r="T46"/>
  <c r="P37"/>
  <c r="S34"/>
  <c r="S62"/>
  <c r="N39"/>
  <c r="M53"/>
  <c r="O51"/>
  <c r="Q49"/>
  <c r="S47"/>
  <c r="L41"/>
  <c r="Q36"/>
  <c r="N342"/>
  <c r="L329"/>
  <c r="N327"/>
  <c r="L344"/>
  <c r="L357"/>
  <c r="N355"/>
  <c r="O341"/>
  <c r="M328"/>
  <c r="O326"/>
  <c r="M343"/>
  <c r="M356"/>
  <c r="O354"/>
  <c r="L288"/>
  <c r="N314"/>
  <c r="L301"/>
  <c r="N299"/>
  <c r="O285"/>
  <c r="L316"/>
  <c r="M287"/>
  <c r="O313"/>
  <c r="M300"/>
  <c r="O298"/>
  <c r="M272"/>
  <c r="O270"/>
  <c r="L232"/>
  <c r="N258"/>
  <c r="L245"/>
  <c r="N243"/>
  <c r="L260"/>
  <c r="M231"/>
  <c r="N271"/>
  <c r="O257"/>
  <c r="M315"/>
  <c r="M244"/>
  <c r="O242"/>
  <c r="N286"/>
  <c r="M216"/>
  <c r="O214"/>
  <c r="N202"/>
  <c r="L189"/>
  <c r="N187"/>
  <c r="M259"/>
  <c r="L204"/>
  <c r="O229"/>
  <c r="L217"/>
  <c r="N215"/>
  <c r="O201"/>
  <c r="L273"/>
  <c r="M188"/>
  <c r="O186"/>
  <c r="N230"/>
  <c r="M203"/>
  <c r="L148"/>
  <c r="N174"/>
  <c r="L161"/>
  <c r="N159"/>
  <c r="O145"/>
  <c r="M132"/>
  <c r="O130"/>
  <c r="L176"/>
  <c r="M147"/>
  <c r="O173"/>
  <c r="M160"/>
  <c r="O158"/>
  <c r="M175"/>
  <c r="N146"/>
  <c r="L92"/>
  <c r="M63"/>
  <c r="N118"/>
  <c r="L105"/>
  <c r="N103"/>
  <c r="L133"/>
  <c r="N131"/>
  <c r="M76"/>
  <c r="O74"/>
  <c r="L120"/>
  <c r="M91"/>
  <c r="O117"/>
  <c r="M104"/>
  <c r="O102"/>
  <c r="M119"/>
  <c r="O61"/>
  <c r="M48"/>
  <c r="O46"/>
  <c r="N90"/>
  <c r="N34"/>
  <c r="L36"/>
  <c r="L77"/>
  <c r="L49"/>
  <c r="N47"/>
  <c r="O33"/>
  <c r="L64"/>
  <c r="N75"/>
  <c r="T15" i="20"/>
  <c r="U15" s="1"/>
  <c r="V15"/>
  <c r="N350" i="19"/>
  <c r="V342"/>
  <c r="L337"/>
  <c r="N335"/>
  <c r="P333"/>
  <c r="R331"/>
  <c r="T329"/>
  <c r="V327"/>
  <c r="Q347"/>
  <c r="L352"/>
  <c r="T344"/>
  <c r="L365"/>
  <c r="N363"/>
  <c r="P361"/>
  <c r="R359"/>
  <c r="T357"/>
  <c r="V355"/>
  <c r="O349"/>
  <c r="W341"/>
  <c r="R346"/>
  <c r="M336"/>
  <c r="O334"/>
  <c r="Q332"/>
  <c r="S330"/>
  <c r="U328"/>
  <c r="W326"/>
  <c r="M351"/>
  <c r="U343"/>
  <c r="M364"/>
  <c r="O362"/>
  <c r="Q360"/>
  <c r="S358"/>
  <c r="U356"/>
  <c r="W354"/>
  <c r="S345"/>
  <c r="L324"/>
  <c r="S317"/>
  <c r="L296"/>
  <c r="T288"/>
  <c r="N322"/>
  <c r="V314"/>
  <c r="L309"/>
  <c r="N307"/>
  <c r="P305"/>
  <c r="R303"/>
  <c r="T301"/>
  <c r="V299"/>
  <c r="O293"/>
  <c r="Q319"/>
  <c r="R290"/>
  <c r="W285"/>
  <c r="M280"/>
  <c r="O278"/>
  <c r="Q276"/>
  <c r="S274"/>
  <c r="U272"/>
  <c r="T316"/>
  <c r="M295"/>
  <c r="U287"/>
  <c r="P348"/>
  <c r="O321"/>
  <c r="P292"/>
  <c r="R318"/>
  <c r="M308"/>
  <c r="O306"/>
  <c r="Q304"/>
  <c r="S302"/>
  <c r="U300"/>
  <c r="W298"/>
  <c r="S289"/>
  <c r="M323"/>
  <c r="P320"/>
  <c r="Q291"/>
  <c r="P277"/>
  <c r="T273"/>
  <c r="W270"/>
  <c r="S261"/>
  <c r="L240"/>
  <c r="L281"/>
  <c r="N266"/>
  <c r="L253"/>
  <c r="N251"/>
  <c r="P249"/>
  <c r="R247"/>
  <c r="T245"/>
  <c r="V243"/>
  <c r="O237"/>
  <c r="Q263"/>
  <c r="V258"/>
  <c r="R234"/>
  <c r="W229"/>
  <c r="M224"/>
  <c r="N294"/>
  <c r="L268"/>
  <c r="T260"/>
  <c r="M239"/>
  <c r="U315"/>
  <c r="V271"/>
  <c r="O265"/>
  <c r="P236"/>
  <c r="U231"/>
  <c r="R262"/>
  <c r="W257"/>
  <c r="M252"/>
  <c r="O250"/>
  <c r="Q248"/>
  <c r="S246"/>
  <c r="U244"/>
  <c r="W242"/>
  <c r="S233"/>
  <c r="N279"/>
  <c r="R275"/>
  <c r="P264"/>
  <c r="N238"/>
  <c r="O222"/>
  <c r="Q220"/>
  <c r="S218"/>
  <c r="U216"/>
  <c r="W214"/>
  <c r="L184"/>
  <c r="N210"/>
  <c r="L197"/>
  <c r="N195"/>
  <c r="P193"/>
  <c r="R191"/>
  <c r="T189"/>
  <c r="V187"/>
  <c r="O181"/>
  <c r="L225"/>
  <c r="Q207"/>
  <c r="V202"/>
  <c r="V230"/>
  <c r="L212"/>
  <c r="M183"/>
  <c r="N223"/>
  <c r="P221"/>
  <c r="R219"/>
  <c r="T217"/>
  <c r="V215"/>
  <c r="O209"/>
  <c r="T204"/>
  <c r="R206"/>
  <c r="W201"/>
  <c r="M196"/>
  <c r="O194"/>
  <c r="Q192"/>
  <c r="S190"/>
  <c r="U188"/>
  <c r="W186"/>
  <c r="M267"/>
  <c r="Q235"/>
  <c r="M211"/>
  <c r="P208"/>
  <c r="U203"/>
  <c r="L156"/>
  <c r="M127"/>
  <c r="R122"/>
  <c r="L169"/>
  <c r="N167"/>
  <c r="P165"/>
  <c r="R163"/>
  <c r="T161"/>
  <c r="V159"/>
  <c r="O153"/>
  <c r="T148"/>
  <c r="S177"/>
  <c r="V174"/>
  <c r="W145"/>
  <c r="M140"/>
  <c r="O138"/>
  <c r="Q136"/>
  <c r="S134"/>
  <c r="U132"/>
  <c r="W130"/>
  <c r="M155"/>
  <c r="R150"/>
  <c r="N126"/>
  <c r="T176"/>
  <c r="P152"/>
  <c r="U147"/>
  <c r="N182"/>
  <c r="W173"/>
  <c r="M168"/>
  <c r="O166"/>
  <c r="Q164"/>
  <c r="S162"/>
  <c r="U160"/>
  <c r="W158"/>
  <c r="Q179"/>
  <c r="N154"/>
  <c r="S149"/>
  <c r="L141"/>
  <c r="N139"/>
  <c r="P137"/>
  <c r="R135"/>
  <c r="P180"/>
  <c r="U175"/>
  <c r="V146"/>
  <c r="T133"/>
  <c r="L128"/>
  <c r="L100"/>
  <c r="Q95"/>
  <c r="M71"/>
  <c r="R66"/>
  <c r="S121"/>
  <c r="L113"/>
  <c r="N111"/>
  <c r="P109"/>
  <c r="R107"/>
  <c r="T105"/>
  <c r="V103"/>
  <c r="T92"/>
  <c r="U63"/>
  <c r="V118"/>
  <c r="W89"/>
  <c r="M84"/>
  <c r="O82"/>
  <c r="Q80"/>
  <c r="S78"/>
  <c r="U76"/>
  <c r="W74"/>
  <c r="P68"/>
  <c r="M99"/>
  <c r="R94"/>
  <c r="S65"/>
  <c r="T120"/>
  <c r="U91"/>
  <c r="V62"/>
  <c r="O125"/>
  <c r="Q123"/>
  <c r="W117"/>
  <c r="M112"/>
  <c r="O110"/>
  <c r="Q108"/>
  <c r="S106"/>
  <c r="U104"/>
  <c r="W102"/>
  <c r="P96"/>
  <c r="L72"/>
  <c r="Q67"/>
  <c r="V131"/>
  <c r="U119"/>
  <c r="V90"/>
  <c r="O69"/>
  <c r="R79"/>
  <c r="M56"/>
  <c r="O54"/>
  <c r="Q52"/>
  <c r="S50"/>
  <c r="U48"/>
  <c r="W46"/>
  <c r="P40"/>
  <c r="W61"/>
  <c r="S37"/>
  <c r="N83"/>
  <c r="N42"/>
  <c r="V34"/>
  <c r="T77"/>
  <c r="L44"/>
  <c r="Q39"/>
  <c r="T64"/>
  <c r="L57"/>
  <c r="N55"/>
  <c r="P53"/>
  <c r="R51"/>
  <c r="T49"/>
  <c r="V47"/>
  <c r="T36"/>
  <c r="S93"/>
  <c r="P81"/>
  <c r="O41"/>
  <c r="W33"/>
  <c r="N98"/>
  <c r="V75"/>
  <c r="R38"/>
  <c r="L85"/>
  <c r="U35"/>
  <c r="O365"/>
  <c r="Q363"/>
  <c r="S361"/>
  <c r="U359"/>
  <c r="W357"/>
  <c r="R349"/>
  <c r="U346"/>
  <c r="N338"/>
  <c r="P351"/>
  <c r="S348"/>
  <c r="N366"/>
  <c r="P364"/>
  <c r="R362"/>
  <c r="T360"/>
  <c r="V358"/>
  <c r="X356"/>
  <c r="N353"/>
  <c r="V345"/>
  <c r="O324"/>
  <c r="Q350"/>
  <c r="O337"/>
  <c r="Q335"/>
  <c r="S333"/>
  <c r="U331"/>
  <c r="W329"/>
  <c r="O352"/>
  <c r="W344"/>
  <c r="P323"/>
  <c r="T332"/>
  <c r="N325"/>
  <c r="P295"/>
  <c r="R321"/>
  <c r="S292"/>
  <c r="X287"/>
  <c r="R334"/>
  <c r="U318"/>
  <c r="N310"/>
  <c r="P308"/>
  <c r="R306"/>
  <c r="T304"/>
  <c r="V302"/>
  <c r="X300"/>
  <c r="N297"/>
  <c r="Q294"/>
  <c r="O281"/>
  <c r="Q279"/>
  <c r="P336"/>
  <c r="X328"/>
  <c r="S320"/>
  <c r="X315"/>
  <c r="T291"/>
  <c r="T347"/>
  <c r="V317"/>
  <c r="O296"/>
  <c r="T319"/>
  <c r="U290"/>
  <c r="O268"/>
  <c r="P239"/>
  <c r="U234"/>
  <c r="S305"/>
  <c r="R265"/>
  <c r="W260"/>
  <c r="S236"/>
  <c r="Q322"/>
  <c r="R278"/>
  <c r="N254"/>
  <c r="P252"/>
  <c r="R250"/>
  <c r="T248"/>
  <c r="V246"/>
  <c r="X244"/>
  <c r="N241"/>
  <c r="O309"/>
  <c r="W288"/>
  <c r="P267"/>
  <c r="Q238"/>
  <c r="V233"/>
  <c r="U303"/>
  <c r="R293"/>
  <c r="P280"/>
  <c r="U275"/>
  <c r="S264"/>
  <c r="X259"/>
  <c r="S277"/>
  <c r="V274"/>
  <c r="W273"/>
  <c r="N269"/>
  <c r="O240"/>
  <c r="W301"/>
  <c r="X272"/>
  <c r="T263"/>
  <c r="O253"/>
  <c r="O212"/>
  <c r="T207"/>
  <c r="P183"/>
  <c r="U178"/>
  <c r="Q307"/>
  <c r="T276"/>
  <c r="U247"/>
  <c r="R237"/>
  <c r="W232"/>
  <c r="O225"/>
  <c r="Q223"/>
  <c r="S221"/>
  <c r="U219"/>
  <c r="W217"/>
  <c r="R209"/>
  <c r="W204"/>
  <c r="N198"/>
  <c r="P196"/>
  <c r="R194"/>
  <c r="T192"/>
  <c r="V190"/>
  <c r="X188"/>
  <c r="N185"/>
  <c r="S180"/>
  <c r="Q251"/>
  <c r="N226"/>
  <c r="P211"/>
  <c r="U206"/>
  <c r="Q182"/>
  <c r="V177"/>
  <c r="W245"/>
  <c r="X203"/>
  <c r="R222"/>
  <c r="T220"/>
  <c r="V218"/>
  <c r="X216"/>
  <c r="N213"/>
  <c r="O184"/>
  <c r="V330"/>
  <c r="N282"/>
  <c r="V261"/>
  <c r="S249"/>
  <c r="X231"/>
  <c r="Q210"/>
  <c r="V205"/>
  <c r="O197"/>
  <c r="Q195"/>
  <c r="S193"/>
  <c r="U191"/>
  <c r="W189"/>
  <c r="Q266"/>
  <c r="P224"/>
  <c r="P155"/>
  <c r="U150"/>
  <c r="V121"/>
  <c r="W176"/>
  <c r="X147"/>
  <c r="Q126"/>
  <c r="N170"/>
  <c r="P168"/>
  <c r="R166"/>
  <c r="T164"/>
  <c r="V162"/>
  <c r="X160"/>
  <c r="N157"/>
  <c r="S152"/>
  <c r="O128"/>
  <c r="T123"/>
  <c r="V149"/>
  <c r="O141"/>
  <c r="Q139"/>
  <c r="S137"/>
  <c r="U135"/>
  <c r="W133"/>
  <c r="T179"/>
  <c r="X175"/>
  <c r="R125"/>
  <c r="O156"/>
  <c r="T151"/>
  <c r="O169"/>
  <c r="Q167"/>
  <c r="S165"/>
  <c r="U163"/>
  <c r="W161"/>
  <c r="W148"/>
  <c r="R153"/>
  <c r="N142"/>
  <c r="P140"/>
  <c r="R138"/>
  <c r="T136"/>
  <c r="V134"/>
  <c r="X132"/>
  <c r="U122"/>
  <c r="U94"/>
  <c r="V65"/>
  <c r="S124"/>
  <c r="W120"/>
  <c r="P99"/>
  <c r="X91"/>
  <c r="Q70"/>
  <c r="N114"/>
  <c r="P112"/>
  <c r="R110"/>
  <c r="T108"/>
  <c r="V106"/>
  <c r="X104"/>
  <c r="N101"/>
  <c r="S96"/>
  <c r="T67"/>
  <c r="V93"/>
  <c r="O85"/>
  <c r="Q83"/>
  <c r="S81"/>
  <c r="U79"/>
  <c r="W77"/>
  <c r="O72"/>
  <c r="W64"/>
  <c r="N129"/>
  <c r="X119"/>
  <c r="Q98"/>
  <c r="R69"/>
  <c r="T95"/>
  <c r="U66"/>
  <c r="R97"/>
  <c r="N86"/>
  <c r="P84"/>
  <c r="R82"/>
  <c r="T80"/>
  <c r="V78"/>
  <c r="X76"/>
  <c r="S68"/>
  <c r="T39"/>
  <c r="Q111"/>
  <c r="O57"/>
  <c r="Q55"/>
  <c r="S53"/>
  <c r="U51"/>
  <c r="W49"/>
  <c r="O44"/>
  <c r="W36"/>
  <c r="W105"/>
  <c r="R41"/>
  <c r="U38"/>
  <c r="S109"/>
  <c r="P43"/>
  <c r="X35"/>
  <c r="P71"/>
  <c r="N58"/>
  <c r="P56"/>
  <c r="R54"/>
  <c r="T52"/>
  <c r="V50"/>
  <c r="X48"/>
  <c r="S40"/>
  <c r="O113"/>
  <c r="W92"/>
  <c r="N45"/>
  <c r="V37"/>
  <c r="U107"/>
  <c r="X63"/>
  <c r="Q42"/>
  <c r="L364"/>
  <c r="N362"/>
  <c r="P360"/>
  <c r="R358"/>
  <c r="T356"/>
  <c r="V354"/>
  <c r="R345"/>
  <c r="M350"/>
  <c r="U342"/>
  <c r="P347"/>
  <c r="S344"/>
  <c r="L323"/>
  <c r="M363"/>
  <c r="O361"/>
  <c r="Q359"/>
  <c r="S357"/>
  <c r="U355"/>
  <c r="N349"/>
  <c r="V341"/>
  <c r="Q346"/>
  <c r="L336"/>
  <c r="N334"/>
  <c r="P332"/>
  <c r="R330"/>
  <c r="T328"/>
  <c r="V326"/>
  <c r="O348"/>
  <c r="L351"/>
  <c r="M335"/>
  <c r="U327"/>
  <c r="O320"/>
  <c r="P291"/>
  <c r="R317"/>
  <c r="S288"/>
  <c r="S329"/>
  <c r="M322"/>
  <c r="U314"/>
  <c r="M307"/>
  <c r="O305"/>
  <c r="Q303"/>
  <c r="S301"/>
  <c r="U299"/>
  <c r="N293"/>
  <c r="T343"/>
  <c r="P319"/>
  <c r="Q290"/>
  <c r="L280"/>
  <c r="N278"/>
  <c r="Q331"/>
  <c r="S316"/>
  <c r="L295"/>
  <c r="T287"/>
  <c r="N321"/>
  <c r="V313"/>
  <c r="O292"/>
  <c r="T315"/>
  <c r="M294"/>
  <c r="U286"/>
  <c r="Q318"/>
  <c r="N306"/>
  <c r="M279"/>
  <c r="Q275"/>
  <c r="O264"/>
  <c r="P235"/>
  <c r="U230"/>
  <c r="T300"/>
  <c r="O277"/>
  <c r="S273"/>
  <c r="T272"/>
  <c r="V270"/>
  <c r="R261"/>
  <c r="R289"/>
  <c r="M266"/>
  <c r="M251"/>
  <c r="O249"/>
  <c r="Q247"/>
  <c r="S245"/>
  <c r="U243"/>
  <c r="N237"/>
  <c r="P304"/>
  <c r="P263"/>
  <c r="Q234"/>
  <c r="V298"/>
  <c r="S260"/>
  <c r="L239"/>
  <c r="O333"/>
  <c r="L308"/>
  <c r="U271"/>
  <c r="N265"/>
  <c r="O236"/>
  <c r="P276"/>
  <c r="R274"/>
  <c r="L267"/>
  <c r="T259"/>
  <c r="M238"/>
  <c r="P248"/>
  <c r="O208"/>
  <c r="T203"/>
  <c r="P179"/>
  <c r="V242"/>
  <c r="V229"/>
  <c r="L224"/>
  <c r="N222"/>
  <c r="P220"/>
  <c r="R218"/>
  <c r="T216"/>
  <c r="V214"/>
  <c r="R205"/>
  <c r="R302"/>
  <c r="L252"/>
  <c r="M210"/>
  <c r="M195"/>
  <c r="O193"/>
  <c r="Q191"/>
  <c r="S189"/>
  <c r="U187"/>
  <c r="N181"/>
  <c r="R246"/>
  <c r="S232"/>
  <c r="P207"/>
  <c r="U202"/>
  <c r="Q178"/>
  <c r="V257"/>
  <c r="L183"/>
  <c r="Q262"/>
  <c r="N250"/>
  <c r="M223"/>
  <c r="O221"/>
  <c r="Q219"/>
  <c r="S217"/>
  <c r="U215"/>
  <c r="N209"/>
  <c r="T244"/>
  <c r="R233"/>
  <c r="Q206"/>
  <c r="V201"/>
  <c r="L196"/>
  <c r="N194"/>
  <c r="P192"/>
  <c r="R190"/>
  <c r="T188"/>
  <c r="V186"/>
  <c r="L211"/>
  <c r="O180"/>
  <c r="T175"/>
  <c r="P151"/>
  <c r="U146"/>
  <c r="L127"/>
  <c r="Q122"/>
  <c r="M167"/>
  <c r="O165"/>
  <c r="Q163"/>
  <c r="S161"/>
  <c r="U159"/>
  <c r="N153"/>
  <c r="S148"/>
  <c r="O124"/>
  <c r="U174"/>
  <c r="V145"/>
  <c r="L140"/>
  <c r="N138"/>
  <c r="P136"/>
  <c r="R134"/>
  <c r="T132"/>
  <c r="V130"/>
  <c r="L155"/>
  <c r="M126"/>
  <c r="S176"/>
  <c r="O152"/>
  <c r="T147"/>
  <c r="M182"/>
  <c r="V173"/>
  <c r="L168"/>
  <c r="N166"/>
  <c r="P164"/>
  <c r="R162"/>
  <c r="T160"/>
  <c r="V158"/>
  <c r="M154"/>
  <c r="R149"/>
  <c r="M139"/>
  <c r="O137"/>
  <c r="Q135"/>
  <c r="S133"/>
  <c r="U131"/>
  <c r="T119"/>
  <c r="U90"/>
  <c r="P95"/>
  <c r="L71"/>
  <c r="Q66"/>
  <c r="R121"/>
  <c r="M111"/>
  <c r="O109"/>
  <c r="Q107"/>
  <c r="S105"/>
  <c r="U103"/>
  <c r="N97"/>
  <c r="S92"/>
  <c r="T63"/>
  <c r="U118"/>
  <c r="V89"/>
  <c r="L84"/>
  <c r="N82"/>
  <c r="P80"/>
  <c r="R78"/>
  <c r="T76"/>
  <c r="V74"/>
  <c r="O68"/>
  <c r="L99"/>
  <c r="Q94"/>
  <c r="M70"/>
  <c r="R65"/>
  <c r="S120"/>
  <c r="T91"/>
  <c r="M98"/>
  <c r="R93"/>
  <c r="M83"/>
  <c r="O81"/>
  <c r="Q79"/>
  <c r="S77"/>
  <c r="U75"/>
  <c r="L112"/>
  <c r="T35"/>
  <c r="R106"/>
  <c r="L56"/>
  <c r="N54"/>
  <c r="P52"/>
  <c r="R50"/>
  <c r="T48"/>
  <c r="V46"/>
  <c r="O40"/>
  <c r="N125"/>
  <c r="V117"/>
  <c r="V61"/>
  <c r="R37"/>
  <c r="N110"/>
  <c r="U34"/>
  <c r="T104"/>
  <c r="P67"/>
  <c r="U62"/>
  <c r="P39"/>
  <c r="S64"/>
  <c r="M55"/>
  <c r="O53"/>
  <c r="Q51"/>
  <c r="S49"/>
  <c r="U47"/>
  <c r="S36"/>
  <c r="P108"/>
  <c r="N41"/>
  <c r="V33"/>
  <c r="V102"/>
  <c r="L43"/>
  <c r="Q38"/>
  <c r="M344"/>
  <c r="M357"/>
  <c r="O355"/>
  <c r="P341"/>
  <c r="L330"/>
  <c r="N328"/>
  <c r="P326"/>
  <c r="N343"/>
  <c r="O342"/>
  <c r="M329"/>
  <c r="O327"/>
  <c r="N356"/>
  <c r="O314"/>
  <c r="M301"/>
  <c r="O299"/>
  <c r="P285"/>
  <c r="L345"/>
  <c r="M316"/>
  <c r="N287"/>
  <c r="P354"/>
  <c r="P313"/>
  <c r="L302"/>
  <c r="N300"/>
  <c r="P298"/>
  <c r="L289"/>
  <c r="L358"/>
  <c r="N315"/>
  <c r="O286"/>
  <c r="L317"/>
  <c r="M288"/>
  <c r="O258"/>
  <c r="M245"/>
  <c r="O243"/>
  <c r="P229"/>
  <c r="M260"/>
  <c r="N231"/>
  <c r="O271"/>
  <c r="P257"/>
  <c r="L274"/>
  <c r="L246"/>
  <c r="N244"/>
  <c r="P242"/>
  <c r="L233"/>
  <c r="M273"/>
  <c r="N259"/>
  <c r="O230"/>
  <c r="N272"/>
  <c r="P270"/>
  <c r="L261"/>
  <c r="O202"/>
  <c r="M189"/>
  <c r="O187"/>
  <c r="M204"/>
  <c r="M217"/>
  <c r="O215"/>
  <c r="P201"/>
  <c r="L190"/>
  <c r="N188"/>
  <c r="P186"/>
  <c r="M232"/>
  <c r="N203"/>
  <c r="L218"/>
  <c r="N216"/>
  <c r="P214"/>
  <c r="L205"/>
  <c r="O174"/>
  <c r="M161"/>
  <c r="O159"/>
  <c r="P145"/>
  <c r="L134"/>
  <c r="N132"/>
  <c r="P130"/>
  <c r="M176"/>
  <c r="N147"/>
  <c r="P173"/>
  <c r="L162"/>
  <c r="N160"/>
  <c r="P158"/>
  <c r="L149"/>
  <c r="N175"/>
  <c r="O146"/>
  <c r="L177"/>
  <c r="M148"/>
  <c r="O118"/>
  <c r="M105"/>
  <c r="O103"/>
  <c r="M133"/>
  <c r="O131"/>
  <c r="P89"/>
  <c r="L78"/>
  <c r="N76"/>
  <c r="P74"/>
  <c r="L65"/>
  <c r="M120"/>
  <c r="N91"/>
  <c r="O62"/>
  <c r="L106"/>
  <c r="N104"/>
  <c r="P102"/>
  <c r="L93"/>
  <c r="M64"/>
  <c r="N119"/>
  <c r="M77"/>
  <c r="O75"/>
  <c r="L121"/>
  <c r="M92"/>
  <c r="O34"/>
  <c r="M49"/>
  <c r="O47"/>
  <c r="P33"/>
  <c r="N35"/>
  <c r="P61"/>
  <c r="L50"/>
  <c r="N48"/>
  <c r="P46"/>
  <c r="L37"/>
  <c r="A5" i="27"/>
  <c r="W11" i="20"/>
  <c r="W312" i="18"/>
  <c r="V285"/>
  <c r="U258"/>
  <c r="T231"/>
  <c r="S204"/>
  <c r="R177"/>
  <c r="Q150"/>
  <c r="P123"/>
  <c r="O96"/>
  <c r="N69"/>
  <c r="M42"/>
  <c r="S223" i="16"/>
  <c r="Q177"/>
  <c r="O131"/>
  <c r="M85"/>
  <c r="K39"/>
  <c r="R200"/>
  <c r="P154"/>
  <c r="N108"/>
  <c r="L62"/>
  <c r="V5" i="25"/>
  <c r="I4" s="1"/>
  <c r="F10" s="1"/>
  <c r="AB5" i="24"/>
  <c r="C4" s="1"/>
  <c r="BK14" i="18"/>
  <c r="BE14" i="17"/>
  <c r="BA14" i="16"/>
  <c r="AW14" i="15"/>
  <c r="AW10"/>
  <c r="AW9"/>
  <c r="AW8"/>
  <c r="AW7"/>
  <c r="AD10" i="14"/>
  <c r="AE10"/>
  <c r="AJ5" i="15"/>
  <c r="AC5"/>
  <c r="AG5"/>
  <c r="AQ7"/>
  <c r="AQ5" s="1"/>
  <c r="Z5"/>
  <c r="AK5"/>
  <c r="AE5"/>
  <c r="AR7"/>
  <c r="AR5" s="1"/>
  <c r="AA5"/>
  <c r="AO7"/>
  <c r="AO5" s="1"/>
  <c r="X5"/>
  <c r="AW13"/>
  <c r="AW12"/>
  <c r="AW11"/>
  <c r="AN5"/>
  <c r="AB5"/>
  <c r="AP7"/>
  <c r="AP5" s="1"/>
  <c r="Y5"/>
  <c r="AL5"/>
  <c r="AH5"/>
  <c r="AF5"/>
  <c r="AU7"/>
  <c r="AU5" s="1"/>
  <c r="AD5"/>
  <c r="AI5"/>
  <c r="BK10" i="18"/>
  <c r="BE7" i="17"/>
  <c r="BA13" i="16"/>
  <c r="T14" i="20"/>
  <c r="BA8" i="16"/>
  <c r="BA7"/>
  <c r="T10" i="20"/>
  <c r="T11"/>
  <c r="T12"/>
  <c r="W2" i="14"/>
  <c r="T9" i="20"/>
  <c r="R128" i="14"/>
  <c r="J16" i="16"/>
  <c r="T13" i="20"/>
  <c r="S214" i="17"/>
  <c r="T174"/>
  <c r="T163"/>
  <c r="T274"/>
  <c r="S250"/>
  <c r="T238"/>
  <c r="T224"/>
  <c r="S200"/>
  <c r="T188"/>
  <c r="S150"/>
  <c r="S264"/>
  <c r="T249"/>
  <c r="T149"/>
  <c r="T124"/>
  <c r="S89"/>
  <c r="T88"/>
  <c r="T74"/>
  <c r="T63"/>
  <c r="S189"/>
  <c r="S175"/>
  <c r="T99"/>
  <c r="S50"/>
  <c r="S225"/>
  <c r="T213"/>
  <c r="T199"/>
  <c r="S164"/>
  <c r="S139"/>
  <c r="T138"/>
  <c r="S125"/>
  <c r="S75"/>
  <c r="S39"/>
  <c r="T38"/>
  <c r="S275"/>
  <c r="T113"/>
  <c r="T49"/>
  <c r="S100"/>
  <c r="S64"/>
  <c r="S114"/>
  <c r="S5" i="19"/>
  <c r="R6"/>
  <c r="Q7"/>
  <c r="P8"/>
  <c r="O9"/>
  <c r="N10"/>
  <c r="S18"/>
  <c r="R19"/>
  <c r="Q20"/>
  <c r="O22"/>
  <c r="N23"/>
  <c r="M24"/>
  <c r="L25"/>
  <c r="M11"/>
  <c r="P21"/>
  <c r="Q18"/>
  <c r="P19"/>
  <c r="O20"/>
  <c r="M22"/>
  <c r="Q5"/>
  <c r="P6"/>
  <c r="O7"/>
  <c r="N8"/>
  <c r="N21"/>
  <c r="M9"/>
  <c r="L23"/>
  <c r="L16"/>
  <c r="X19"/>
  <c r="W20"/>
  <c r="U22"/>
  <c r="T23"/>
  <c r="X6"/>
  <c r="W7"/>
  <c r="V8"/>
  <c r="U9"/>
  <c r="T10"/>
  <c r="S11"/>
  <c r="R12"/>
  <c r="Q13"/>
  <c r="P14"/>
  <c r="O15"/>
  <c r="N16"/>
  <c r="V21"/>
  <c r="R25"/>
  <c r="P27"/>
  <c r="N29"/>
  <c r="S24"/>
  <c r="M17"/>
  <c r="O28"/>
  <c r="Q26"/>
  <c r="M30"/>
  <c r="M10"/>
  <c r="O21"/>
  <c r="P20"/>
  <c r="L24"/>
  <c r="R5"/>
  <c r="P7"/>
  <c r="N9"/>
  <c r="R18"/>
  <c r="Q19"/>
  <c r="N22"/>
  <c r="M23"/>
  <c r="Q6"/>
  <c r="O8"/>
  <c r="L12"/>
  <c r="L5"/>
  <c r="M6"/>
  <c r="N18"/>
  <c r="M19"/>
  <c r="L20"/>
  <c r="N5"/>
  <c r="W5"/>
  <c r="V6"/>
  <c r="U7"/>
  <c r="T8"/>
  <c r="S9"/>
  <c r="R10"/>
  <c r="Q11"/>
  <c r="P12"/>
  <c r="O13"/>
  <c r="N14"/>
  <c r="W18"/>
  <c r="V19"/>
  <c r="U20"/>
  <c r="S22"/>
  <c r="R23"/>
  <c r="M28"/>
  <c r="M15"/>
  <c r="T21"/>
  <c r="O26"/>
  <c r="Q24"/>
  <c r="P25"/>
  <c r="N27"/>
  <c r="L29"/>
  <c r="X8"/>
  <c r="W9"/>
  <c r="V10"/>
  <c r="U11"/>
  <c r="T12"/>
  <c r="S13"/>
  <c r="R14"/>
  <c r="Q15"/>
  <c r="P16"/>
  <c r="W22"/>
  <c r="V23"/>
  <c r="U24"/>
  <c r="Q28"/>
  <c r="S26"/>
  <c r="T25"/>
  <c r="R27"/>
  <c r="P29"/>
  <c r="X21"/>
  <c r="X24"/>
  <c r="W12"/>
  <c r="U14"/>
  <c r="S16"/>
  <c r="T28"/>
  <c r="V26"/>
  <c r="X11"/>
  <c r="V13"/>
  <c r="T15"/>
  <c r="W25"/>
  <c r="U27"/>
  <c r="S29"/>
  <c r="N17"/>
  <c r="T24"/>
  <c r="W21"/>
  <c r="X20"/>
  <c r="X7"/>
  <c r="V9"/>
  <c r="T11"/>
  <c r="R13"/>
  <c r="P15"/>
  <c r="P28"/>
  <c r="V22"/>
  <c r="U23"/>
  <c r="R26"/>
  <c r="W8"/>
  <c r="U10"/>
  <c r="S12"/>
  <c r="Q14"/>
  <c r="O16"/>
  <c r="S25"/>
  <c r="Q27"/>
  <c r="O29"/>
  <c r="N30"/>
  <c r="Q21"/>
  <c r="M12"/>
  <c r="N24"/>
  <c r="R20"/>
  <c r="T5"/>
  <c r="R7"/>
  <c r="P9"/>
  <c r="N11"/>
  <c r="T18"/>
  <c r="S19"/>
  <c r="P22"/>
  <c r="O23"/>
  <c r="M25"/>
  <c r="S6"/>
  <c r="Q8"/>
  <c r="O10"/>
  <c r="L26"/>
  <c r="L13"/>
  <c r="O5"/>
  <c r="N6"/>
  <c r="L21"/>
  <c r="O18"/>
  <c r="N19"/>
  <c r="M20"/>
  <c r="M7"/>
  <c r="M18"/>
  <c r="L19"/>
  <c r="M5"/>
  <c r="R223" i="16"/>
  <c r="S186"/>
  <c r="R164"/>
  <c r="R154"/>
  <c r="S140"/>
  <c r="S94"/>
  <c r="R72"/>
  <c r="R62"/>
  <c r="S209"/>
  <c r="R233"/>
  <c r="S199"/>
  <c r="S163"/>
  <c r="S107"/>
  <c r="S71"/>
  <c r="S38"/>
  <c r="S232"/>
  <c r="R210"/>
  <c r="S176"/>
  <c r="R118"/>
  <c r="R108"/>
  <c r="S84"/>
  <c r="R49"/>
  <c r="R39"/>
  <c r="R187"/>
  <c r="R131"/>
  <c r="R95"/>
  <c r="R177"/>
  <c r="R85"/>
  <c r="S48"/>
  <c r="S153"/>
  <c r="S61"/>
  <c r="R141"/>
  <c r="S130"/>
  <c r="S117"/>
  <c r="L14" i="19"/>
  <c r="L9"/>
  <c r="L8"/>
  <c r="L10"/>
  <c r="L11"/>
  <c r="L7"/>
  <c r="M14"/>
  <c r="S21"/>
  <c r="V18"/>
  <c r="U19"/>
  <c r="R22"/>
  <c r="Q23"/>
  <c r="L28"/>
  <c r="U6"/>
  <c r="S8"/>
  <c r="Q10"/>
  <c r="O12"/>
  <c r="T20"/>
  <c r="N26"/>
  <c r="V5"/>
  <c r="T7"/>
  <c r="R9"/>
  <c r="P11"/>
  <c r="N13"/>
  <c r="P24"/>
  <c r="O25"/>
  <c r="M27"/>
  <c r="W14"/>
  <c r="U16"/>
  <c r="X26"/>
  <c r="W27"/>
  <c r="U29"/>
  <c r="X13"/>
  <c r="V15"/>
  <c r="V28"/>
  <c r="M21"/>
  <c r="M8"/>
  <c r="L22"/>
  <c r="O6"/>
  <c r="N20"/>
  <c r="P5"/>
  <c r="N7"/>
  <c r="P18"/>
  <c r="O19"/>
  <c r="X14"/>
  <c r="W15"/>
  <c r="V16"/>
  <c r="X27"/>
  <c r="V29"/>
  <c r="W28"/>
  <c r="V24"/>
  <c r="X9"/>
  <c r="V11"/>
  <c r="T13"/>
  <c r="R15"/>
  <c r="T26"/>
  <c r="X22"/>
  <c r="W23"/>
  <c r="U25"/>
  <c r="S27"/>
  <c r="Q29"/>
  <c r="W10"/>
  <c r="U12"/>
  <c r="S14"/>
  <c r="Q16"/>
  <c r="R28"/>
  <c r="X23"/>
  <c r="X10"/>
  <c r="W11"/>
  <c r="V12"/>
  <c r="U13"/>
  <c r="T14"/>
  <c r="S15"/>
  <c r="R16"/>
  <c r="V25"/>
  <c r="T27"/>
  <c r="R29"/>
  <c r="S28"/>
  <c r="W24"/>
  <c r="U26"/>
  <c r="U21"/>
  <c r="M16"/>
  <c r="R24"/>
  <c r="W6"/>
  <c r="U8"/>
  <c r="S10"/>
  <c r="Q12"/>
  <c r="O14"/>
  <c r="P26"/>
  <c r="Q25"/>
  <c r="O27"/>
  <c r="M29"/>
  <c r="V20"/>
  <c r="X5"/>
  <c r="V7"/>
  <c r="T9"/>
  <c r="R11"/>
  <c r="P13"/>
  <c r="N15"/>
  <c r="L30"/>
  <c r="X18"/>
  <c r="W19"/>
  <c r="T22"/>
  <c r="S23"/>
  <c r="N28"/>
  <c r="L6"/>
  <c r="U18"/>
  <c r="T19"/>
  <c r="S20"/>
  <c r="Q22"/>
  <c r="P23"/>
  <c r="U5"/>
  <c r="T6"/>
  <c r="S7"/>
  <c r="R8"/>
  <c r="Q9"/>
  <c r="P10"/>
  <c r="O11"/>
  <c r="N12"/>
  <c r="M13"/>
  <c r="O24"/>
  <c r="N25"/>
  <c r="L27"/>
  <c r="R21"/>
  <c r="M26"/>
  <c r="X12"/>
  <c r="W13"/>
  <c r="V14"/>
  <c r="U15"/>
  <c r="T16"/>
  <c r="U28"/>
  <c r="W26"/>
  <c r="X25"/>
  <c r="V27"/>
  <c r="T29"/>
  <c r="L18"/>
  <c r="O17"/>
  <c r="O30"/>
  <c r="R30"/>
  <c r="R17"/>
  <c r="BO5"/>
  <c r="T17"/>
  <c r="T30"/>
  <c r="S30"/>
  <c r="S17"/>
  <c r="U30"/>
  <c r="U17"/>
  <c r="P17"/>
  <c r="P30"/>
  <c r="Q30"/>
  <c r="Q17"/>
  <c r="W323" i="18"/>
  <c r="V324"/>
  <c r="V297"/>
  <c r="W257"/>
  <c r="V243"/>
  <c r="W296"/>
  <c r="W230"/>
  <c r="V216"/>
  <c r="V204"/>
  <c r="V270"/>
  <c r="V258"/>
  <c r="W242"/>
  <c r="W284"/>
  <c r="W269"/>
  <c r="W203"/>
  <c r="W215"/>
  <c r="V231"/>
  <c r="W188"/>
  <c r="V189"/>
  <c r="V177"/>
  <c r="W161"/>
  <c r="W176"/>
  <c r="V150"/>
  <c r="V162"/>
  <c r="W134"/>
  <c r="V123"/>
  <c r="V135"/>
  <c r="W149"/>
  <c r="W122"/>
  <c r="W107"/>
  <c r="V108"/>
  <c r="V96"/>
  <c r="W80"/>
  <c r="W68"/>
  <c r="W95"/>
  <c r="V81"/>
  <c r="V69"/>
  <c r="V54"/>
  <c r="W53"/>
  <c r="W41"/>
  <c r="V42"/>
  <c r="W14"/>
  <c r="W26"/>
  <c r="AV5"/>
  <c r="BI5"/>
  <c r="BK11"/>
  <c r="AW5"/>
  <c r="BK12"/>
  <c r="AL5"/>
  <c r="BK8"/>
  <c r="BK7"/>
  <c r="BK9"/>
  <c r="BK13"/>
  <c r="AQ5"/>
  <c r="AO5"/>
  <c r="AU5"/>
  <c r="BG7"/>
  <c r="BG5" s="1"/>
  <c r="AJ5"/>
  <c r="V304" s="1"/>
  <c r="V15"/>
  <c r="V27"/>
  <c r="AM5"/>
  <c r="AG5"/>
  <c r="V307" s="1"/>
  <c r="BD7"/>
  <c r="BD5" s="1"/>
  <c r="AF5"/>
  <c r="V308" s="1"/>
  <c r="BC7"/>
  <c r="BC5" s="1"/>
  <c r="BE7"/>
  <c r="BE5" s="1"/>
  <c r="AH5"/>
  <c r="V306" s="1"/>
  <c r="AK5"/>
  <c r="BH7"/>
  <c r="BH5" s="1"/>
  <c r="AI5"/>
  <c r="V305" s="1"/>
  <c r="BF7"/>
  <c r="BF5" s="1"/>
  <c r="AR5"/>
  <c r="AT5"/>
  <c r="BA7"/>
  <c r="BA5" s="1"/>
  <c r="AD5"/>
  <c r="V310" s="1"/>
  <c r="AC5"/>
  <c r="V311" s="1"/>
  <c r="AZ7"/>
  <c r="AZ5" s="1"/>
  <c r="AS5"/>
  <c r="BB7"/>
  <c r="BB5" s="1"/>
  <c r="AE5"/>
  <c r="V309" s="1"/>
  <c r="AY5"/>
  <c r="AN5"/>
  <c r="AP5"/>
  <c r="L15"/>
  <c r="S14" i="17"/>
  <c r="T24"/>
  <c r="S25"/>
  <c r="J14"/>
  <c r="T13"/>
  <c r="BC5"/>
  <c r="AR5"/>
  <c r="BE8"/>
  <c r="BE10"/>
  <c r="BE11"/>
  <c r="AQ5"/>
  <c r="BE12"/>
  <c r="BE9"/>
  <c r="BE13"/>
  <c r="AL5"/>
  <c r="AU5"/>
  <c r="AJ5"/>
  <c r="AP5"/>
  <c r="AT5"/>
  <c r="AN5"/>
  <c r="AM5"/>
  <c r="AC5"/>
  <c r="AX7"/>
  <c r="AX5" s="1"/>
  <c r="AZ8"/>
  <c r="AZ5" s="1"/>
  <c r="AE5"/>
  <c r="AW5"/>
  <c r="AV9"/>
  <c r="AV5" s="1"/>
  <c r="AA5"/>
  <c r="AH5"/>
  <c r="AB5"/>
  <c r="AK5"/>
  <c r="AO5"/>
  <c r="BA8"/>
  <c r="BA5" s="1"/>
  <c r="AF5"/>
  <c r="Z5"/>
  <c r="AD5"/>
  <c r="AY8"/>
  <c r="AY5" s="1"/>
  <c r="AG5"/>
  <c r="BB5"/>
  <c r="AI5"/>
  <c r="S25" i="16"/>
  <c r="S15"/>
  <c r="R26"/>
  <c r="AN5"/>
  <c r="AO5"/>
  <c r="BA11"/>
  <c r="BA10"/>
  <c r="AY5"/>
  <c r="BA12"/>
  <c r="BA9"/>
  <c r="AF5"/>
  <c r="AT5"/>
  <c r="AK5"/>
  <c r="AE5"/>
  <c r="AX7"/>
  <c r="AX5" s="1"/>
  <c r="AD5"/>
  <c r="AW7"/>
  <c r="AW5" s="1"/>
  <c r="R16"/>
  <c r="AU9"/>
  <c r="AU5" s="1"/>
  <c r="AB5"/>
  <c r="AR7"/>
  <c r="AR5" s="1"/>
  <c r="Y5"/>
  <c r="AI5"/>
  <c r="AH5"/>
  <c r="AJ5"/>
  <c r="Z5"/>
  <c r="AS7"/>
  <c r="AS5" s="1"/>
  <c r="AM5"/>
  <c r="L63" s="1"/>
  <c r="AQ5"/>
  <c r="AG5"/>
  <c r="AV7"/>
  <c r="AV5" s="1"/>
  <c r="AC5"/>
  <c r="AL5"/>
  <c r="AA5"/>
  <c r="J15" i="15"/>
  <c r="Q171"/>
  <c r="R170"/>
  <c r="Q183"/>
  <c r="R191"/>
  <c r="Q150"/>
  <c r="R149"/>
  <c r="Q141"/>
  <c r="R119"/>
  <c r="Q192"/>
  <c r="R161"/>
  <c r="Q129"/>
  <c r="R128"/>
  <c r="Q87"/>
  <c r="R86"/>
  <c r="Q120"/>
  <c r="Q108"/>
  <c r="R107"/>
  <c r="R98"/>
  <c r="Q78"/>
  <c r="R56"/>
  <c r="Q99"/>
  <c r="Q66"/>
  <c r="R65"/>
  <c r="R77"/>
  <c r="R23"/>
  <c r="Q57"/>
  <c r="Q36"/>
  <c r="Q45"/>
  <c r="Q15"/>
  <c r="R140"/>
  <c r="R35"/>
  <c r="R14"/>
  <c r="R44"/>
  <c r="AT7"/>
  <c r="AT5" s="1"/>
  <c r="Q24"/>
  <c r="AS7"/>
  <c r="AS5" s="1"/>
  <c r="R79" i="14"/>
  <c r="R117"/>
  <c r="R109"/>
  <c r="R90"/>
  <c r="R98"/>
  <c r="R136"/>
  <c r="R22"/>
  <c r="R71"/>
  <c r="AG12"/>
  <c r="AH12"/>
  <c r="AH10"/>
  <c r="AB14"/>
  <c r="AG14"/>
  <c r="AG10"/>
  <c r="R60"/>
  <c r="R52"/>
  <c r="R41"/>
  <c r="R33"/>
  <c r="AJ13"/>
  <c r="AG13"/>
  <c r="AH13"/>
  <c r="V10"/>
  <c r="AK10" s="1"/>
  <c r="AA15"/>
  <c r="AP15" s="1"/>
  <c r="AG16"/>
  <c r="AH16"/>
  <c r="Y10"/>
  <c r="AN10" s="1"/>
  <c r="AG15"/>
  <c r="AG11"/>
  <c r="AH15"/>
  <c r="AH11"/>
  <c r="AA16"/>
  <c r="AP16" s="1"/>
  <c r="V16"/>
  <c r="AK16" s="1"/>
  <c r="AB16"/>
  <c r="AJ16"/>
  <c r="R14"/>
  <c r="W15"/>
  <c r="AL15" s="1"/>
  <c r="AF15"/>
  <c r="W16"/>
  <c r="AL16" s="1"/>
  <c r="AD16"/>
  <c r="AE15"/>
  <c r="AJ10"/>
  <c r="AJ12"/>
  <c r="X16"/>
  <c r="AM16" s="1"/>
  <c r="AF16"/>
  <c r="AB12"/>
  <c r="Z10"/>
  <c r="AO10" s="1"/>
  <c r="W12"/>
  <c r="AL12" s="1"/>
  <c r="AE12"/>
  <c r="V13"/>
  <c r="AK13" s="1"/>
  <c r="X14"/>
  <c r="AM14" s="1"/>
  <c r="AJ15"/>
  <c r="AB15"/>
  <c r="Z16"/>
  <c r="AO16" s="1"/>
  <c r="AE16"/>
  <c r="X12"/>
  <c r="AM12" s="1"/>
  <c r="AF12"/>
  <c r="AD13"/>
  <c r="Y14"/>
  <c r="AN14" s="1"/>
  <c r="AI8"/>
  <c r="AA12"/>
  <c r="AP12" s="1"/>
  <c r="AF14"/>
  <c r="AM15"/>
  <c r="AC11"/>
  <c r="AF10"/>
  <c r="AB10"/>
  <c r="X10"/>
  <c r="AA10"/>
  <c r="AP10" s="1"/>
  <c r="W10"/>
  <c r="AC10"/>
  <c r="X11"/>
  <c r="AM11" s="1"/>
  <c r="Y13"/>
  <c r="AN13" s="1"/>
  <c r="AE11"/>
  <c r="AA11"/>
  <c r="AP11" s="1"/>
  <c r="W11"/>
  <c r="AL11" s="1"/>
  <c r="AJ11"/>
  <c r="AD11"/>
  <c r="Z11"/>
  <c r="AO11" s="1"/>
  <c r="V11"/>
  <c r="Y11"/>
  <c r="AN11" s="1"/>
  <c r="Z13"/>
  <c r="AO13" s="1"/>
  <c r="AE14"/>
  <c r="AA14"/>
  <c r="AP14" s="1"/>
  <c r="W14"/>
  <c r="AL14" s="1"/>
  <c r="AJ14"/>
  <c r="AD14"/>
  <c r="Z14"/>
  <c r="AO14" s="1"/>
  <c r="V14"/>
  <c r="AK14" s="1"/>
  <c r="AC14"/>
  <c r="U8"/>
  <c r="AB11"/>
  <c r="AF13"/>
  <c r="AB13"/>
  <c r="X13"/>
  <c r="AM13" s="1"/>
  <c r="AE13"/>
  <c r="AA13"/>
  <c r="AP13" s="1"/>
  <c r="W13"/>
  <c r="AL13" s="1"/>
  <c r="AC13"/>
  <c r="Y12"/>
  <c r="AN12" s="1"/>
  <c r="AC12"/>
  <c r="Y15"/>
  <c r="AN15" s="1"/>
  <c r="AC15"/>
  <c r="V12"/>
  <c r="AK12" s="1"/>
  <c r="Z12"/>
  <c r="AO12" s="1"/>
  <c r="AD12"/>
  <c r="V15"/>
  <c r="AK15" s="1"/>
  <c r="Z15"/>
  <c r="AO15" s="1"/>
  <c r="AD15"/>
  <c r="Y16"/>
  <c r="AN16" s="1"/>
  <c r="AD13" i="13"/>
  <c r="AD12"/>
  <c r="AD11"/>
  <c r="AA11"/>
  <c r="AD10"/>
  <c r="AD9"/>
  <c r="AD8"/>
  <c r="AD7"/>
  <c r="R7"/>
  <c r="R2"/>
  <c r="AB12" i="12"/>
  <c r="V12"/>
  <c r="AB11"/>
  <c r="V11"/>
  <c r="AB10"/>
  <c r="V10"/>
  <c r="AB9"/>
  <c r="V9"/>
  <c r="AB8"/>
  <c r="W8"/>
  <c r="AB7"/>
  <c r="V7"/>
  <c r="AB6"/>
  <c r="R6"/>
  <c r="M71"/>
  <c r="Z13" i="11"/>
  <c r="R13"/>
  <c r="Z12"/>
  <c r="R12"/>
  <c r="Z11"/>
  <c r="R11"/>
  <c r="Z10"/>
  <c r="R10"/>
  <c r="Z9"/>
  <c r="R9"/>
  <c r="Z8"/>
  <c r="R8"/>
  <c r="Z7"/>
  <c r="R7"/>
  <c r="M15"/>
  <c r="L5" i="4"/>
  <c r="V6" i="20" l="1"/>
  <c r="W18"/>
  <c r="A12" i="27"/>
  <c r="W16" i="20"/>
  <c r="A10" i="27"/>
  <c r="W17" i="20"/>
  <c r="A11" i="27"/>
  <c r="AO10" i="28"/>
  <c r="N4" i="31"/>
  <c r="P4" s="1"/>
  <c r="Q4" s="1"/>
  <c r="N4" i="28"/>
  <c r="P4" s="1"/>
  <c r="R4" s="1"/>
  <c r="K5"/>
  <c r="M5" s="1"/>
  <c r="K5" i="31"/>
  <c r="M5" s="1"/>
  <c r="S5" s="1"/>
  <c r="AO10" i="29"/>
  <c r="S4"/>
  <c r="N4"/>
  <c r="P4" s="1"/>
  <c r="K5"/>
  <c r="R4" i="31"/>
  <c r="AO10"/>
  <c r="AO12"/>
  <c r="AR20" i="14"/>
  <c r="AR18"/>
  <c r="AR19"/>
  <c r="R16" i="20"/>
  <c r="R18"/>
  <c r="R17"/>
  <c r="M82" i="17"/>
  <c r="R207"/>
  <c r="O132"/>
  <c r="T257"/>
  <c r="L57"/>
  <c r="Q182"/>
  <c r="N107"/>
  <c r="S232"/>
  <c r="K32"/>
  <c r="P157"/>
  <c r="N112"/>
  <c r="S237"/>
  <c r="K37"/>
  <c r="P162"/>
  <c r="M87"/>
  <c r="R212"/>
  <c r="O137"/>
  <c r="T262"/>
  <c r="L62"/>
  <c r="Q187"/>
  <c r="S230"/>
  <c r="K30"/>
  <c r="P155"/>
  <c r="M80"/>
  <c r="R205"/>
  <c r="O130"/>
  <c r="T255"/>
  <c r="L55"/>
  <c r="Q180"/>
  <c r="N105"/>
  <c r="O134"/>
  <c r="T259"/>
  <c r="L59"/>
  <c r="Q184"/>
  <c r="N109"/>
  <c r="S234"/>
  <c r="K34"/>
  <c r="P159"/>
  <c r="M84"/>
  <c r="R209"/>
  <c r="R15" i="20"/>
  <c r="N104" i="17"/>
  <c r="S229"/>
  <c r="K29"/>
  <c r="P154"/>
  <c r="M79"/>
  <c r="R204"/>
  <c r="O129"/>
  <c r="T254"/>
  <c r="L54"/>
  <c r="Q179"/>
  <c r="R208"/>
  <c r="O133"/>
  <c r="T258"/>
  <c r="L58"/>
  <c r="Q183"/>
  <c r="N108"/>
  <c r="S233"/>
  <c r="K33"/>
  <c r="P158"/>
  <c r="M83"/>
  <c r="Q186"/>
  <c r="N111"/>
  <c r="S236"/>
  <c r="K36"/>
  <c r="P161"/>
  <c r="M86"/>
  <c r="R211"/>
  <c r="O136"/>
  <c r="T261"/>
  <c r="L61"/>
  <c r="S238"/>
  <c r="K38"/>
  <c r="P163"/>
  <c r="M88"/>
  <c r="R213"/>
  <c r="O138"/>
  <c r="T263"/>
  <c r="L63"/>
  <c r="Q188"/>
  <c r="N113"/>
  <c r="T260"/>
  <c r="L60"/>
  <c r="Q185"/>
  <c r="N110"/>
  <c r="S235"/>
  <c r="K35"/>
  <c r="P160"/>
  <c r="M85"/>
  <c r="R210"/>
  <c r="O135"/>
  <c r="P156"/>
  <c r="M81"/>
  <c r="R206"/>
  <c r="O131"/>
  <c r="T256"/>
  <c r="L56"/>
  <c r="Q181"/>
  <c r="N106"/>
  <c r="S231"/>
  <c r="K31"/>
  <c r="A9" i="27"/>
  <c r="W15" i="20"/>
  <c r="W6" s="1"/>
  <c r="W311" i="18"/>
  <c r="V284"/>
  <c r="U257"/>
  <c r="T230"/>
  <c r="S203"/>
  <c r="R176"/>
  <c r="Q149"/>
  <c r="P122"/>
  <c r="O95"/>
  <c r="N68"/>
  <c r="M41"/>
  <c r="W307"/>
  <c r="V280"/>
  <c r="U253"/>
  <c r="T226"/>
  <c r="S199"/>
  <c r="R172"/>
  <c r="Q145"/>
  <c r="P118"/>
  <c r="O91"/>
  <c r="N64"/>
  <c r="M37"/>
  <c r="W303"/>
  <c r="V276"/>
  <c r="U249"/>
  <c r="T222"/>
  <c r="S195"/>
  <c r="R168"/>
  <c r="Q141"/>
  <c r="P114"/>
  <c r="O87"/>
  <c r="N60"/>
  <c r="M33"/>
  <c r="W308"/>
  <c r="V281"/>
  <c r="U254"/>
  <c r="T227"/>
  <c r="S200"/>
  <c r="R173"/>
  <c r="Q146"/>
  <c r="P119"/>
  <c r="O92"/>
  <c r="N65"/>
  <c r="M38"/>
  <c r="W304"/>
  <c r="V277"/>
  <c r="U250"/>
  <c r="T223"/>
  <c r="S196"/>
  <c r="R169"/>
  <c r="Q142"/>
  <c r="P115"/>
  <c r="O88"/>
  <c r="N61"/>
  <c r="M34"/>
  <c r="W306"/>
  <c r="V279"/>
  <c r="U252"/>
  <c r="T225"/>
  <c r="S198"/>
  <c r="R171"/>
  <c r="Q144"/>
  <c r="P117"/>
  <c r="O90"/>
  <c r="N63"/>
  <c r="M36"/>
  <c r="W310"/>
  <c r="V283"/>
  <c r="U256"/>
  <c r="T229"/>
  <c r="S202"/>
  <c r="R175"/>
  <c r="Q148"/>
  <c r="P121"/>
  <c r="O94"/>
  <c r="N67"/>
  <c r="M40"/>
  <c r="W302"/>
  <c r="V275"/>
  <c r="U248"/>
  <c r="T221"/>
  <c r="S194"/>
  <c r="R167"/>
  <c r="Q140"/>
  <c r="P113"/>
  <c r="O86"/>
  <c r="N59"/>
  <c r="M32"/>
  <c r="W301"/>
  <c r="V274"/>
  <c r="U247"/>
  <c r="T220"/>
  <c r="S193"/>
  <c r="R166"/>
  <c r="Q139"/>
  <c r="P112"/>
  <c r="O85"/>
  <c r="N58"/>
  <c r="M31"/>
  <c r="W309"/>
  <c r="V282"/>
  <c r="U255"/>
  <c r="T228"/>
  <c r="S201"/>
  <c r="R174"/>
  <c r="Q147"/>
  <c r="P120"/>
  <c r="O93"/>
  <c r="N66"/>
  <c r="M39"/>
  <c r="W305"/>
  <c r="V278"/>
  <c r="U251"/>
  <c r="T224"/>
  <c r="S197"/>
  <c r="R170"/>
  <c r="Q143"/>
  <c r="P116"/>
  <c r="O89"/>
  <c r="N62"/>
  <c r="M35"/>
  <c r="P145" i="16"/>
  <c r="N99"/>
  <c r="L53"/>
  <c r="S214"/>
  <c r="Q168"/>
  <c r="O122"/>
  <c r="M76"/>
  <c r="K30"/>
  <c r="R191"/>
  <c r="R194"/>
  <c r="P148"/>
  <c r="N102"/>
  <c r="L56"/>
  <c r="S217"/>
  <c r="Q171"/>
  <c r="O125"/>
  <c r="M79"/>
  <c r="K33"/>
  <c r="K36"/>
  <c r="Q174"/>
  <c r="R197"/>
  <c r="P151"/>
  <c r="N105"/>
  <c r="L59"/>
  <c r="S220"/>
  <c r="O128"/>
  <c r="M82"/>
  <c r="R195"/>
  <c r="L57"/>
  <c r="S218"/>
  <c r="Q172"/>
  <c r="O126"/>
  <c r="M80"/>
  <c r="K34"/>
  <c r="P149"/>
  <c r="N103"/>
  <c r="S215"/>
  <c r="Q169"/>
  <c r="O123"/>
  <c r="M77"/>
  <c r="K31"/>
  <c r="R192"/>
  <c r="P146"/>
  <c r="N100"/>
  <c r="L54"/>
  <c r="S219"/>
  <c r="Q173"/>
  <c r="O127"/>
  <c r="M81"/>
  <c r="K35"/>
  <c r="R196"/>
  <c r="P150"/>
  <c r="N104"/>
  <c r="L58"/>
  <c r="P153"/>
  <c r="N107"/>
  <c r="S222"/>
  <c r="Q176"/>
  <c r="O130"/>
  <c r="M84"/>
  <c r="K38"/>
  <c r="R199"/>
  <c r="L61"/>
  <c r="R198"/>
  <c r="P152"/>
  <c r="N106"/>
  <c r="L60"/>
  <c r="S221"/>
  <c r="Q175"/>
  <c r="O129"/>
  <c r="M83"/>
  <c r="K37"/>
  <c r="K32"/>
  <c r="S216"/>
  <c r="M78"/>
  <c r="R193"/>
  <c r="P147"/>
  <c r="N101"/>
  <c r="L55"/>
  <c r="Q170"/>
  <c r="O124"/>
  <c r="P135" i="15"/>
  <c r="L51"/>
  <c r="O114"/>
  <c r="K30"/>
  <c r="M72"/>
  <c r="R177"/>
  <c r="N93"/>
  <c r="Q156"/>
  <c r="R175"/>
  <c r="N91"/>
  <c r="Q154"/>
  <c r="M70"/>
  <c r="O112"/>
  <c r="P133"/>
  <c r="L49"/>
  <c r="K28"/>
  <c r="P139"/>
  <c r="L55"/>
  <c r="O118"/>
  <c r="K34"/>
  <c r="Q160"/>
  <c r="R181"/>
  <c r="N97"/>
  <c r="M76"/>
  <c r="O119"/>
  <c r="K35"/>
  <c r="P140"/>
  <c r="L56"/>
  <c r="R182"/>
  <c r="N98"/>
  <c r="Q161"/>
  <c r="M77"/>
  <c r="Q159"/>
  <c r="M75"/>
  <c r="P138"/>
  <c r="L54"/>
  <c r="O117"/>
  <c r="K33"/>
  <c r="R180"/>
  <c r="N96"/>
  <c r="Q155"/>
  <c r="M71"/>
  <c r="R176"/>
  <c r="N92"/>
  <c r="P134"/>
  <c r="L50"/>
  <c r="O113"/>
  <c r="K29"/>
  <c r="O115"/>
  <c r="K31"/>
  <c r="R178"/>
  <c r="N94"/>
  <c r="P136"/>
  <c r="Q157"/>
  <c r="M73"/>
  <c r="L52"/>
  <c r="R179"/>
  <c r="N95"/>
  <c r="O116"/>
  <c r="Q158"/>
  <c r="M74"/>
  <c r="K32"/>
  <c r="P137"/>
  <c r="L53"/>
  <c r="R147" i="14"/>
  <c r="Q128"/>
  <c r="P109"/>
  <c r="O90"/>
  <c r="N71"/>
  <c r="M52"/>
  <c r="L33"/>
  <c r="G18" i="4"/>
  <c r="G15"/>
  <c r="F28"/>
  <c r="G27"/>
  <c r="F19"/>
  <c r="F25"/>
  <c r="V6" i="12"/>
  <c r="V7" i="11"/>
  <c r="AR17" i="14"/>
  <c r="AR11"/>
  <c r="AR10"/>
  <c r="U2" i="12"/>
  <c r="AW5" i="15"/>
  <c r="V9" i="11"/>
  <c r="T9"/>
  <c r="AC9" s="1"/>
  <c r="S9"/>
  <c r="AB9" s="1"/>
  <c r="U9"/>
  <c r="AD9" s="1"/>
  <c r="V11"/>
  <c r="S11"/>
  <c r="AB11" s="1"/>
  <c r="U11"/>
  <c r="AD11" s="1"/>
  <c r="T11"/>
  <c r="AC11" s="1"/>
  <c r="V13"/>
  <c r="T13"/>
  <c r="AC13" s="1"/>
  <c r="S13"/>
  <c r="AB13" s="1"/>
  <c r="U13"/>
  <c r="AD13" s="1"/>
  <c r="V8"/>
  <c r="S8"/>
  <c r="AB8" s="1"/>
  <c r="U8"/>
  <c r="AD8" s="1"/>
  <c r="T8"/>
  <c r="AC8" s="1"/>
  <c r="U10"/>
  <c r="AD10" s="1"/>
  <c r="T10"/>
  <c r="AC10" s="1"/>
  <c r="S10"/>
  <c r="AB10" s="1"/>
  <c r="V12"/>
  <c r="S12"/>
  <c r="AB12" s="1"/>
  <c r="U12"/>
  <c r="AD12" s="1"/>
  <c r="T12"/>
  <c r="AC12" s="1"/>
  <c r="T8" i="20"/>
  <c r="P6"/>
  <c r="AG6" i="12"/>
  <c r="AG10"/>
  <c r="AG7"/>
  <c r="AG9"/>
  <c r="AG11"/>
  <c r="AG12"/>
  <c r="AA6"/>
  <c r="AC7"/>
  <c r="Z6"/>
  <c r="M17"/>
  <c r="M56"/>
  <c r="M77"/>
  <c r="N80" i="13"/>
  <c r="N46"/>
  <c r="N53"/>
  <c r="N70"/>
  <c r="N104"/>
  <c r="N63"/>
  <c r="N121"/>
  <c r="N97"/>
  <c r="N87"/>
  <c r="O231" i="16"/>
  <c r="S227"/>
  <c r="M223"/>
  <c r="Q219"/>
  <c r="N209"/>
  <c r="R205"/>
  <c r="N199"/>
  <c r="M187"/>
  <c r="Q183"/>
  <c r="O175"/>
  <c r="P161"/>
  <c r="R149"/>
  <c r="M141"/>
  <c r="Q137"/>
  <c r="P128"/>
  <c r="Q127"/>
  <c r="R126"/>
  <c r="S125"/>
  <c r="N117"/>
  <c r="R113"/>
  <c r="P105"/>
  <c r="M95"/>
  <c r="Q91"/>
  <c r="Q81"/>
  <c r="P69"/>
  <c r="N61"/>
  <c r="R57"/>
  <c r="N48"/>
  <c r="R44"/>
  <c r="P36"/>
  <c r="R228"/>
  <c r="M210"/>
  <c r="Q206"/>
  <c r="R218"/>
  <c r="P230"/>
  <c r="P220"/>
  <c r="Q196"/>
  <c r="O208"/>
  <c r="S204"/>
  <c r="M200"/>
  <c r="S194"/>
  <c r="P174"/>
  <c r="N186"/>
  <c r="R182"/>
  <c r="N176"/>
  <c r="O152"/>
  <c r="M164"/>
  <c r="Q160"/>
  <c r="Q150"/>
  <c r="N130"/>
  <c r="N140"/>
  <c r="R136"/>
  <c r="M108"/>
  <c r="O116"/>
  <c r="S112"/>
  <c r="O106"/>
  <c r="S102"/>
  <c r="N94"/>
  <c r="R90"/>
  <c r="P82"/>
  <c r="M72"/>
  <c r="Q68"/>
  <c r="M62"/>
  <c r="Q58"/>
  <c r="O47"/>
  <c r="S43"/>
  <c r="O37"/>
  <c r="S33"/>
  <c r="N232"/>
  <c r="N222"/>
  <c r="M233"/>
  <c r="Q229"/>
  <c r="O221"/>
  <c r="P207"/>
  <c r="P197"/>
  <c r="O185"/>
  <c r="S181"/>
  <c r="M177"/>
  <c r="S171"/>
  <c r="N163"/>
  <c r="R159"/>
  <c r="N153"/>
  <c r="O139"/>
  <c r="S135"/>
  <c r="P115"/>
  <c r="R103"/>
  <c r="O93"/>
  <c r="S89"/>
  <c r="O83"/>
  <c r="S79"/>
  <c r="N71"/>
  <c r="R67"/>
  <c r="P59"/>
  <c r="P46"/>
  <c r="N38"/>
  <c r="R34"/>
  <c r="P184"/>
  <c r="S148"/>
  <c r="P92"/>
  <c r="N84"/>
  <c r="S56"/>
  <c r="O162"/>
  <c r="M154"/>
  <c r="O70"/>
  <c r="O60"/>
  <c r="Q45"/>
  <c r="M39"/>
  <c r="M49"/>
  <c r="O198"/>
  <c r="S158"/>
  <c r="M131"/>
  <c r="M118"/>
  <c r="Q104"/>
  <c r="S66"/>
  <c r="R172"/>
  <c r="P138"/>
  <c r="Q114"/>
  <c r="R80"/>
  <c r="Q35"/>
  <c r="K225"/>
  <c r="J203"/>
  <c r="J193"/>
  <c r="K169"/>
  <c r="L155"/>
  <c r="L145"/>
  <c r="J111"/>
  <c r="J101"/>
  <c r="K77"/>
  <c r="J42"/>
  <c r="L30"/>
  <c r="J216"/>
  <c r="L224"/>
  <c r="L214"/>
  <c r="K202"/>
  <c r="J180"/>
  <c r="J170"/>
  <c r="K146"/>
  <c r="J134"/>
  <c r="J124"/>
  <c r="K123"/>
  <c r="L122"/>
  <c r="K110"/>
  <c r="J88"/>
  <c r="J78"/>
  <c r="K41"/>
  <c r="J226"/>
  <c r="K215"/>
  <c r="L201"/>
  <c r="L191"/>
  <c r="K179"/>
  <c r="J157"/>
  <c r="J147"/>
  <c r="K133"/>
  <c r="L109"/>
  <c r="L99"/>
  <c r="K87"/>
  <c r="J65"/>
  <c r="J55"/>
  <c r="L40"/>
  <c r="L178"/>
  <c r="L168"/>
  <c r="L76"/>
  <c r="L86"/>
  <c r="K156"/>
  <c r="K64"/>
  <c r="J32"/>
  <c r="K192"/>
  <c r="L132"/>
  <c r="K100"/>
  <c r="K54"/>
  <c r="M228"/>
  <c r="Q224"/>
  <c r="M218"/>
  <c r="Q214"/>
  <c r="L206"/>
  <c r="P202"/>
  <c r="J198"/>
  <c r="N194"/>
  <c r="K184"/>
  <c r="O180"/>
  <c r="K174"/>
  <c r="O170"/>
  <c r="J162"/>
  <c r="N158"/>
  <c r="L150"/>
  <c r="K138"/>
  <c r="O134"/>
  <c r="J129"/>
  <c r="K128"/>
  <c r="L127"/>
  <c r="M126"/>
  <c r="L114"/>
  <c r="P110"/>
  <c r="J106"/>
  <c r="P100"/>
  <c r="K92"/>
  <c r="O88"/>
  <c r="K82"/>
  <c r="Q76"/>
  <c r="J70"/>
  <c r="N66"/>
  <c r="N56"/>
  <c r="L45"/>
  <c r="P41"/>
  <c r="L35"/>
  <c r="P31"/>
  <c r="P225"/>
  <c r="J221"/>
  <c r="O203"/>
  <c r="J231"/>
  <c r="N227"/>
  <c r="L219"/>
  <c r="P215"/>
  <c r="M205"/>
  <c r="Q201"/>
  <c r="M195"/>
  <c r="L183"/>
  <c r="P179"/>
  <c r="J175"/>
  <c r="N171"/>
  <c r="K161"/>
  <c r="O157"/>
  <c r="K151"/>
  <c r="Q145"/>
  <c r="L137"/>
  <c r="P133"/>
  <c r="P123"/>
  <c r="Q122"/>
  <c r="M113"/>
  <c r="Q109"/>
  <c r="O101"/>
  <c r="L91"/>
  <c r="P87"/>
  <c r="J83"/>
  <c r="P77"/>
  <c r="K69"/>
  <c r="O65"/>
  <c r="M57"/>
  <c r="Q53"/>
  <c r="M44"/>
  <c r="Q40"/>
  <c r="O32"/>
  <c r="L229"/>
  <c r="N217"/>
  <c r="K207"/>
  <c r="K230"/>
  <c r="O226"/>
  <c r="K220"/>
  <c r="O216"/>
  <c r="Q191"/>
  <c r="J208"/>
  <c r="N204"/>
  <c r="L196"/>
  <c r="P192"/>
  <c r="P169"/>
  <c r="M182"/>
  <c r="Q178"/>
  <c r="M172"/>
  <c r="O147"/>
  <c r="L160"/>
  <c r="P156"/>
  <c r="J152"/>
  <c r="N148"/>
  <c r="N125"/>
  <c r="M136"/>
  <c r="Q132"/>
  <c r="M103"/>
  <c r="J116"/>
  <c r="N112"/>
  <c r="L104"/>
  <c r="L81"/>
  <c r="M90"/>
  <c r="Q86"/>
  <c r="O78"/>
  <c r="K59"/>
  <c r="L68"/>
  <c r="P64"/>
  <c r="J60"/>
  <c r="P54"/>
  <c r="J37"/>
  <c r="J47"/>
  <c r="N43"/>
  <c r="N33"/>
  <c r="O193"/>
  <c r="N181"/>
  <c r="Q99"/>
  <c r="N89"/>
  <c r="K197"/>
  <c r="M159"/>
  <c r="K105"/>
  <c r="M67"/>
  <c r="O42"/>
  <c r="L173"/>
  <c r="Q155"/>
  <c r="J139"/>
  <c r="K115"/>
  <c r="N79"/>
  <c r="Q63"/>
  <c r="Q30"/>
  <c r="J185"/>
  <c r="M149"/>
  <c r="N135"/>
  <c r="O111"/>
  <c r="J93"/>
  <c r="O55"/>
  <c r="M34"/>
  <c r="K46"/>
  <c r="R219"/>
  <c r="Q230"/>
  <c r="Q220"/>
  <c r="Q197"/>
  <c r="P208"/>
  <c r="N200"/>
  <c r="P175"/>
  <c r="O186"/>
  <c r="S182"/>
  <c r="O176"/>
  <c r="O153"/>
  <c r="N164"/>
  <c r="R160"/>
  <c r="R150"/>
  <c r="N131"/>
  <c r="O140"/>
  <c r="S136"/>
  <c r="P116"/>
  <c r="P106"/>
  <c r="O94"/>
  <c r="S90"/>
  <c r="Q82"/>
  <c r="N72"/>
  <c r="R68"/>
  <c r="N62"/>
  <c r="R58"/>
  <c r="P47"/>
  <c r="P37"/>
  <c r="S205"/>
  <c r="N233"/>
  <c r="R229"/>
  <c r="P221"/>
  <c r="Q207"/>
  <c r="S195"/>
  <c r="P185"/>
  <c r="N177"/>
  <c r="O163"/>
  <c r="S159"/>
  <c r="Q151"/>
  <c r="P139"/>
  <c r="Q115"/>
  <c r="O107"/>
  <c r="S103"/>
  <c r="P93"/>
  <c r="P83"/>
  <c r="O71"/>
  <c r="S67"/>
  <c r="Q59"/>
  <c r="Q46"/>
  <c r="O38"/>
  <c r="S34"/>
  <c r="P231"/>
  <c r="N223"/>
  <c r="O209"/>
  <c r="O232"/>
  <c r="S228"/>
  <c r="O222"/>
  <c r="N210"/>
  <c r="R206"/>
  <c r="P198"/>
  <c r="Q184"/>
  <c r="S172"/>
  <c r="P162"/>
  <c r="N154"/>
  <c r="Q138"/>
  <c r="N118"/>
  <c r="R114"/>
  <c r="R104"/>
  <c r="Q92"/>
  <c r="O84"/>
  <c r="S80"/>
  <c r="P70"/>
  <c r="P60"/>
  <c r="N49"/>
  <c r="R45"/>
  <c r="N39"/>
  <c r="R35"/>
  <c r="O199"/>
  <c r="N141"/>
  <c r="Q128"/>
  <c r="S126"/>
  <c r="O117"/>
  <c r="Q105"/>
  <c r="N187"/>
  <c r="R173"/>
  <c r="R137"/>
  <c r="S113"/>
  <c r="N95"/>
  <c r="R81"/>
  <c r="R183"/>
  <c r="S149"/>
  <c r="P129"/>
  <c r="R127"/>
  <c r="R91"/>
  <c r="N85"/>
  <c r="S57"/>
  <c r="O48"/>
  <c r="Q36"/>
  <c r="Q161"/>
  <c r="Q69"/>
  <c r="O61"/>
  <c r="S44"/>
  <c r="M232"/>
  <c r="Q228"/>
  <c r="M222"/>
  <c r="Q218"/>
  <c r="L210"/>
  <c r="P206"/>
  <c r="N198"/>
  <c r="O184"/>
  <c r="S180"/>
  <c r="O174"/>
  <c r="N162"/>
  <c r="R158"/>
  <c r="L154"/>
  <c r="R148"/>
  <c r="O138"/>
  <c r="S134"/>
  <c r="L131"/>
  <c r="M130"/>
  <c r="L118"/>
  <c r="P114"/>
  <c r="P104"/>
  <c r="O92"/>
  <c r="S88"/>
  <c r="Q80"/>
  <c r="N70"/>
  <c r="R66"/>
  <c r="N60"/>
  <c r="R56"/>
  <c r="L49"/>
  <c r="P45"/>
  <c r="L39"/>
  <c r="P35"/>
  <c r="P229"/>
  <c r="O207"/>
  <c r="N231"/>
  <c r="R227"/>
  <c r="L223"/>
  <c r="P219"/>
  <c r="M209"/>
  <c r="Q205"/>
  <c r="M199"/>
  <c r="S193"/>
  <c r="L187"/>
  <c r="P183"/>
  <c r="N175"/>
  <c r="O161"/>
  <c r="S157"/>
  <c r="Q149"/>
  <c r="L141"/>
  <c r="P137"/>
  <c r="P127"/>
  <c r="Q126"/>
  <c r="R125"/>
  <c r="S124"/>
  <c r="M117"/>
  <c r="Q113"/>
  <c r="O105"/>
  <c r="S101"/>
  <c r="L95"/>
  <c r="P91"/>
  <c r="P81"/>
  <c r="O69"/>
  <c r="S65"/>
  <c r="M61"/>
  <c r="Q57"/>
  <c r="M48"/>
  <c r="Q44"/>
  <c r="O36"/>
  <c r="S32"/>
  <c r="L233"/>
  <c r="N221"/>
  <c r="S203"/>
  <c r="R217"/>
  <c r="O230"/>
  <c r="S226"/>
  <c r="O220"/>
  <c r="Q195"/>
  <c r="N208"/>
  <c r="R204"/>
  <c r="L200"/>
  <c r="P196"/>
  <c r="P173"/>
  <c r="M186"/>
  <c r="Q182"/>
  <c r="M176"/>
  <c r="S170"/>
  <c r="O151"/>
  <c r="L164"/>
  <c r="P160"/>
  <c r="N152"/>
  <c r="N129"/>
  <c r="M140"/>
  <c r="Q136"/>
  <c r="M107"/>
  <c r="N116"/>
  <c r="R112"/>
  <c r="L108"/>
  <c r="R102"/>
  <c r="L85"/>
  <c r="M94"/>
  <c r="Q90"/>
  <c r="O82"/>
  <c r="S78"/>
  <c r="L72"/>
  <c r="P68"/>
  <c r="P58"/>
  <c r="N47"/>
  <c r="R43"/>
  <c r="N37"/>
  <c r="R33"/>
  <c r="O197"/>
  <c r="Q159"/>
  <c r="Q103"/>
  <c r="Q67"/>
  <c r="R171"/>
  <c r="N139"/>
  <c r="O115"/>
  <c r="R79"/>
  <c r="N185"/>
  <c r="L177"/>
  <c r="S147"/>
  <c r="R135"/>
  <c r="S111"/>
  <c r="N93"/>
  <c r="N83"/>
  <c r="S55"/>
  <c r="Q34"/>
  <c r="R181"/>
  <c r="M163"/>
  <c r="M153"/>
  <c r="R89"/>
  <c r="M71"/>
  <c r="O59"/>
  <c r="O46"/>
  <c r="M38"/>
  <c r="S42"/>
  <c r="J12"/>
  <c r="J17"/>
  <c r="J201"/>
  <c r="J191"/>
  <c r="J109"/>
  <c r="J99"/>
  <c r="J40"/>
  <c r="J224"/>
  <c r="J214"/>
  <c r="J178"/>
  <c r="J168"/>
  <c r="J132"/>
  <c r="J86"/>
  <c r="J76"/>
  <c r="J30"/>
  <c r="J155"/>
  <c r="J145"/>
  <c r="J63"/>
  <c r="J53"/>
  <c r="J122"/>
  <c r="Q208" i="17"/>
  <c r="O160"/>
  <c r="L263"/>
  <c r="P259"/>
  <c r="N236"/>
  <c r="L213"/>
  <c r="S206"/>
  <c r="N186"/>
  <c r="L174"/>
  <c r="N172"/>
  <c r="P170"/>
  <c r="R168"/>
  <c r="T166"/>
  <c r="M162"/>
  <c r="L274"/>
  <c r="N272"/>
  <c r="P270"/>
  <c r="R268"/>
  <c r="T266"/>
  <c r="K264"/>
  <c r="O260"/>
  <c r="Q233"/>
  <c r="K250"/>
  <c r="M248"/>
  <c r="O246"/>
  <c r="Q244"/>
  <c r="S242"/>
  <c r="M237"/>
  <c r="T230"/>
  <c r="L224"/>
  <c r="N222"/>
  <c r="P220"/>
  <c r="R218"/>
  <c r="T216"/>
  <c r="K214"/>
  <c r="O210"/>
  <c r="K200"/>
  <c r="M198"/>
  <c r="O196"/>
  <c r="Q194"/>
  <c r="S192"/>
  <c r="M187"/>
  <c r="T180"/>
  <c r="N161"/>
  <c r="Q158"/>
  <c r="R157"/>
  <c r="K150"/>
  <c r="M148"/>
  <c r="O146"/>
  <c r="Q144"/>
  <c r="S142"/>
  <c r="S256"/>
  <c r="R232"/>
  <c r="P184"/>
  <c r="R257"/>
  <c r="N261"/>
  <c r="L238"/>
  <c r="P234"/>
  <c r="Q269"/>
  <c r="P245"/>
  <c r="O235"/>
  <c r="P209"/>
  <c r="M223"/>
  <c r="Q219"/>
  <c r="M212"/>
  <c r="O185"/>
  <c r="N197"/>
  <c r="R193"/>
  <c r="K189"/>
  <c r="L149"/>
  <c r="P145"/>
  <c r="T141"/>
  <c r="K139"/>
  <c r="L138"/>
  <c r="M137"/>
  <c r="L124"/>
  <c r="N122"/>
  <c r="P120"/>
  <c r="R118"/>
  <c r="T116"/>
  <c r="N86"/>
  <c r="O85"/>
  <c r="P84"/>
  <c r="Q83"/>
  <c r="R82"/>
  <c r="S81"/>
  <c r="T80"/>
  <c r="L74"/>
  <c r="N72"/>
  <c r="P70"/>
  <c r="R68"/>
  <c r="T66"/>
  <c r="P59"/>
  <c r="K275"/>
  <c r="S267"/>
  <c r="Q258"/>
  <c r="R243"/>
  <c r="K239"/>
  <c r="S181"/>
  <c r="K175"/>
  <c r="O171"/>
  <c r="S167"/>
  <c r="K164"/>
  <c r="S156"/>
  <c r="N136"/>
  <c r="K114"/>
  <c r="L113"/>
  <c r="L99"/>
  <c r="N97"/>
  <c r="P95"/>
  <c r="R93"/>
  <c r="T91"/>
  <c r="M62"/>
  <c r="Q58"/>
  <c r="R57"/>
  <c r="K50"/>
  <c r="M48"/>
  <c r="O46"/>
  <c r="Q44"/>
  <c r="M273"/>
  <c r="M262"/>
  <c r="L249"/>
  <c r="T241"/>
  <c r="K225"/>
  <c r="O221"/>
  <c r="S217"/>
  <c r="T205"/>
  <c r="L199"/>
  <c r="P195"/>
  <c r="T191"/>
  <c r="R182"/>
  <c r="L163"/>
  <c r="T155"/>
  <c r="N147"/>
  <c r="R143"/>
  <c r="P134"/>
  <c r="Q133"/>
  <c r="R132"/>
  <c r="S131"/>
  <c r="T130"/>
  <c r="M112"/>
  <c r="K125"/>
  <c r="M123"/>
  <c r="O121"/>
  <c r="Q119"/>
  <c r="S117"/>
  <c r="L88"/>
  <c r="K89"/>
  <c r="K64"/>
  <c r="K75"/>
  <c r="M73"/>
  <c r="O71"/>
  <c r="Q69"/>
  <c r="S67"/>
  <c r="N61"/>
  <c r="S56"/>
  <c r="O271"/>
  <c r="L188"/>
  <c r="K100"/>
  <c r="S92"/>
  <c r="S42"/>
  <c r="L38"/>
  <c r="M37"/>
  <c r="N36"/>
  <c r="O35"/>
  <c r="P34"/>
  <c r="Q33"/>
  <c r="R32"/>
  <c r="S31"/>
  <c r="T30"/>
  <c r="N211"/>
  <c r="M173"/>
  <c r="O110"/>
  <c r="Q108"/>
  <c r="S106"/>
  <c r="M98"/>
  <c r="T55"/>
  <c r="L49"/>
  <c r="P45"/>
  <c r="T41"/>
  <c r="N247"/>
  <c r="P109"/>
  <c r="T105"/>
  <c r="N47"/>
  <c r="R43"/>
  <c r="Q169"/>
  <c r="O96"/>
  <c r="O60"/>
  <c r="R107"/>
  <c r="Q94"/>
  <c r="M274"/>
  <c r="O272"/>
  <c r="Q270"/>
  <c r="S268"/>
  <c r="L264"/>
  <c r="P260"/>
  <c r="Q234"/>
  <c r="L250"/>
  <c r="N248"/>
  <c r="P246"/>
  <c r="R244"/>
  <c r="T242"/>
  <c r="N237"/>
  <c r="M224"/>
  <c r="O222"/>
  <c r="Q220"/>
  <c r="S218"/>
  <c r="L214"/>
  <c r="S207"/>
  <c r="L200"/>
  <c r="N198"/>
  <c r="P196"/>
  <c r="R194"/>
  <c r="T192"/>
  <c r="N187"/>
  <c r="R158"/>
  <c r="S157"/>
  <c r="L150"/>
  <c r="N148"/>
  <c r="P146"/>
  <c r="R144"/>
  <c r="T142"/>
  <c r="S257"/>
  <c r="R233"/>
  <c r="P185"/>
  <c r="R258"/>
  <c r="O261"/>
  <c r="M238"/>
  <c r="T231"/>
  <c r="P210"/>
  <c r="O211"/>
  <c r="M188"/>
  <c r="T181"/>
  <c r="L175"/>
  <c r="N173"/>
  <c r="P171"/>
  <c r="R169"/>
  <c r="T167"/>
  <c r="L164"/>
  <c r="T156"/>
  <c r="N137"/>
  <c r="L275"/>
  <c r="N273"/>
  <c r="P271"/>
  <c r="R269"/>
  <c r="T267"/>
  <c r="N262"/>
  <c r="M249"/>
  <c r="O247"/>
  <c r="Q245"/>
  <c r="S243"/>
  <c r="L239"/>
  <c r="P235"/>
  <c r="M263"/>
  <c r="M213"/>
  <c r="O172"/>
  <c r="S168"/>
  <c r="Q159"/>
  <c r="L114"/>
  <c r="M99"/>
  <c r="O97"/>
  <c r="Q95"/>
  <c r="S93"/>
  <c r="N62"/>
  <c r="R58"/>
  <c r="S57"/>
  <c r="L50"/>
  <c r="N48"/>
  <c r="P46"/>
  <c r="R44"/>
  <c r="T42"/>
  <c r="Q209"/>
  <c r="L225"/>
  <c r="P221"/>
  <c r="T217"/>
  <c r="M199"/>
  <c r="Q195"/>
  <c r="S182"/>
  <c r="M163"/>
  <c r="O147"/>
  <c r="S143"/>
  <c r="P135"/>
  <c r="Q134"/>
  <c r="R133"/>
  <c r="S132"/>
  <c r="T131"/>
  <c r="M113"/>
  <c r="L125"/>
  <c r="N123"/>
  <c r="P121"/>
  <c r="R119"/>
  <c r="T117"/>
  <c r="L89"/>
  <c r="L75"/>
  <c r="N73"/>
  <c r="P71"/>
  <c r="R69"/>
  <c r="T67"/>
  <c r="O61"/>
  <c r="T56"/>
  <c r="O161"/>
  <c r="O236"/>
  <c r="T206"/>
  <c r="R183"/>
  <c r="M174"/>
  <c r="Q170"/>
  <c r="N162"/>
  <c r="O111"/>
  <c r="P110"/>
  <c r="Q109"/>
  <c r="R108"/>
  <c r="S107"/>
  <c r="T106"/>
  <c r="L100"/>
  <c r="N98"/>
  <c r="P96"/>
  <c r="R94"/>
  <c r="T92"/>
  <c r="P60"/>
  <c r="N212"/>
  <c r="O197"/>
  <c r="M149"/>
  <c r="L139"/>
  <c r="S118"/>
  <c r="O86"/>
  <c r="Q84"/>
  <c r="S82"/>
  <c r="M74"/>
  <c r="Q59"/>
  <c r="M49"/>
  <c r="Q45"/>
  <c r="N37"/>
  <c r="Q34"/>
  <c r="S32"/>
  <c r="O186"/>
  <c r="S193"/>
  <c r="Q145"/>
  <c r="M124"/>
  <c r="O72"/>
  <c r="Q259"/>
  <c r="R219"/>
  <c r="L189"/>
  <c r="Q120"/>
  <c r="S68"/>
  <c r="O36"/>
  <c r="P35"/>
  <c r="T31"/>
  <c r="N223"/>
  <c r="M138"/>
  <c r="O122"/>
  <c r="N87"/>
  <c r="P85"/>
  <c r="R83"/>
  <c r="T81"/>
  <c r="Q70"/>
  <c r="O47"/>
  <c r="S43"/>
  <c r="M63"/>
  <c r="L39"/>
  <c r="M38"/>
  <c r="R33"/>
  <c r="Q274"/>
  <c r="S272"/>
  <c r="P264"/>
  <c r="Q238"/>
  <c r="P250"/>
  <c r="R248"/>
  <c r="T246"/>
  <c r="Q224"/>
  <c r="S222"/>
  <c r="S211"/>
  <c r="P200"/>
  <c r="R198"/>
  <c r="T196"/>
  <c r="R162"/>
  <c r="P150"/>
  <c r="R148"/>
  <c r="T146"/>
  <c r="S261"/>
  <c r="R237"/>
  <c r="P189"/>
  <c r="R262"/>
  <c r="T235"/>
  <c r="P214"/>
  <c r="T185"/>
  <c r="P175"/>
  <c r="R173"/>
  <c r="T171"/>
  <c r="S161"/>
  <c r="P275"/>
  <c r="R273"/>
  <c r="T271"/>
  <c r="Q249"/>
  <c r="S247"/>
  <c r="P239"/>
  <c r="Q213"/>
  <c r="Q174"/>
  <c r="Q163"/>
  <c r="Q99"/>
  <c r="S97"/>
  <c r="R62"/>
  <c r="P50"/>
  <c r="R48"/>
  <c r="T46"/>
  <c r="R223"/>
  <c r="S197"/>
  <c r="S186"/>
  <c r="T160"/>
  <c r="Q149"/>
  <c r="P139"/>
  <c r="Q138"/>
  <c r="R137"/>
  <c r="S136"/>
  <c r="T135"/>
  <c r="P125"/>
  <c r="R123"/>
  <c r="T121"/>
  <c r="P75"/>
  <c r="R73"/>
  <c r="T71"/>
  <c r="S61"/>
  <c r="T210"/>
  <c r="R187"/>
  <c r="S172"/>
  <c r="P114"/>
  <c r="Q113"/>
  <c r="R112"/>
  <c r="S111"/>
  <c r="T110"/>
  <c r="P100"/>
  <c r="R98"/>
  <c r="T96"/>
  <c r="P64"/>
  <c r="T60"/>
  <c r="T221"/>
  <c r="Q124"/>
  <c r="S72"/>
  <c r="S47"/>
  <c r="T35"/>
  <c r="Q263"/>
  <c r="Q199"/>
  <c r="S122"/>
  <c r="P89"/>
  <c r="R87"/>
  <c r="T85"/>
  <c r="P225"/>
  <c r="S86"/>
  <c r="P39"/>
  <c r="Q38"/>
  <c r="R37"/>
  <c r="S147"/>
  <c r="Q63"/>
  <c r="Q49"/>
  <c r="Q88"/>
  <c r="Q74"/>
  <c r="S36"/>
  <c r="Q212"/>
  <c r="O164"/>
  <c r="P263"/>
  <c r="S210"/>
  <c r="P174"/>
  <c r="R172"/>
  <c r="T170"/>
  <c r="T159"/>
  <c r="P274"/>
  <c r="R272"/>
  <c r="T270"/>
  <c r="O264"/>
  <c r="Q237"/>
  <c r="O250"/>
  <c r="Q248"/>
  <c r="S246"/>
  <c r="T234"/>
  <c r="P224"/>
  <c r="R222"/>
  <c r="T220"/>
  <c r="O214"/>
  <c r="O200"/>
  <c r="Q198"/>
  <c r="S196"/>
  <c r="T184"/>
  <c r="Q162"/>
  <c r="O150"/>
  <c r="Q148"/>
  <c r="S146"/>
  <c r="S260"/>
  <c r="R236"/>
  <c r="P188"/>
  <c r="R261"/>
  <c r="P238"/>
  <c r="O275"/>
  <c r="O239"/>
  <c r="O225"/>
  <c r="S221"/>
  <c r="P199"/>
  <c r="T195"/>
  <c r="R147"/>
  <c r="P124"/>
  <c r="R122"/>
  <c r="T120"/>
  <c r="O89"/>
  <c r="P88"/>
  <c r="Q87"/>
  <c r="R86"/>
  <c r="S85"/>
  <c r="T84"/>
  <c r="P74"/>
  <c r="R72"/>
  <c r="T70"/>
  <c r="P63"/>
  <c r="T59"/>
  <c r="Q273"/>
  <c r="Q262"/>
  <c r="P249"/>
  <c r="S185"/>
  <c r="Q173"/>
  <c r="R161"/>
  <c r="P99"/>
  <c r="R97"/>
  <c r="T95"/>
  <c r="Q62"/>
  <c r="O50"/>
  <c r="Q48"/>
  <c r="S46"/>
  <c r="S271"/>
  <c r="R247"/>
  <c r="P213"/>
  <c r="Q223"/>
  <c r="T209"/>
  <c r="O189"/>
  <c r="R197"/>
  <c r="R186"/>
  <c r="S160"/>
  <c r="P149"/>
  <c r="T145"/>
  <c r="P138"/>
  <c r="Q137"/>
  <c r="R136"/>
  <c r="S135"/>
  <c r="T134"/>
  <c r="O125"/>
  <c r="Q123"/>
  <c r="S121"/>
  <c r="O75"/>
  <c r="Q73"/>
  <c r="S71"/>
  <c r="R61"/>
  <c r="T245"/>
  <c r="O114"/>
  <c r="Q112"/>
  <c r="S110"/>
  <c r="Q98"/>
  <c r="O39"/>
  <c r="P38"/>
  <c r="Q37"/>
  <c r="R36"/>
  <c r="S35"/>
  <c r="T34"/>
  <c r="S96"/>
  <c r="S60"/>
  <c r="R47"/>
  <c r="S171"/>
  <c r="O64"/>
  <c r="T45"/>
  <c r="O175"/>
  <c r="P113"/>
  <c r="R111"/>
  <c r="T109"/>
  <c r="O100"/>
  <c r="P49"/>
  <c r="J267"/>
  <c r="L265"/>
  <c r="L254"/>
  <c r="K241"/>
  <c r="J231"/>
  <c r="J217"/>
  <c r="L215"/>
  <c r="L204"/>
  <c r="K191"/>
  <c r="J181"/>
  <c r="L154"/>
  <c r="K255"/>
  <c r="K205"/>
  <c r="K166"/>
  <c r="K266"/>
  <c r="J256"/>
  <c r="J242"/>
  <c r="L240"/>
  <c r="L229"/>
  <c r="K180"/>
  <c r="L165"/>
  <c r="J92"/>
  <c r="L90"/>
  <c r="K230"/>
  <c r="J206"/>
  <c r="J192"/>
  <c r="J156"/>
  <c r="K141"/>
  <c r="J131"/>
  <c r="K130"/>
  <c r="L129"/>
  <c r="K116"/>
  <c r="K66"/>
  <c r="J167"/>
  <c r="K155"/>
  <c r="L140"/>
  <c r="J106"/>
  <c r="K105"/>
  <c r="L104"/>
  <c r="K91"/>
  <c r="J56"/>
  <c r="K216"/>
  <c r="J81"/>
  <c r="J67"/>
  <c r="J42"/>
  <c r="L40"/>
  <c r="L179"/>
  <c r="J117"/>
  <c r="L65"/>
  <c r="J31"/>
  <c r="L29"/>
  <c r="K55"/>
  <c r="L190"/>
  <c r="J142"/>
  <c r="L115"/>
  <c r="L79"/>
  <c r="K80"/>
  <c r="K41"/>
  <c r="K4"/>
  <c r="J230"/>
  <c r="J180"/>
  <c r="K165"/>
  <c r="J155"/>
  <c r="K265"/>
  <c r="K254"/>
  <c r="J241"/>
  <c r="K215"/>
  <c r="K204"/>
  <c r="J191"/>
  <c r="K154"/>
  <c r="J141"/>
  <c r="J255"/>
  <c r="J216"/>
  <c r="K190"/>
  <c r="K179"/>
  <c r="K115"/>
  <c r="J80"/>
  <c r="K79"/>
  <c r="K54"/>
  <c r="K65"/>
  <c r="J55"/>
  <c r="J30"/>
  <c r="K229"/>
  <c r="J205"/>
  <c r="K90"/>
  <c r="J266"/>
  <c r="J130"/>
  <c r="K129"/>
  <c r="J116"/>
  <c r="J66"/>
  <c r="K240"/>
  <c r="J105"/>
  <c r="J91"/>
  <c r="K40"/>
  <c r="J166"/>
  <c r="K140"/>
  <c r="K104"/>
  <c r="J41"/>
  <c r="J15"/>
  <c r="J240"/>
  <c r="J229"/>
  <c r="J190"/>
  <c r="J179"/>
  <c r="J165"/>
  <c r="J265"/>
  <c r="J254"/>
  <c r="J140"/>
  <c r="J104"/>
  <c r="J215"/>
  <c r="J204"/>
  <c r="J115"/>
  <c r="J79"/>
  <c r="J65"/>
  <c r="J29"/>
  <c r="J90"/>
  <c r="J54"/>
  <c r="J129"/>
  <c r="J154"/>
  <c r="J40"/>
  <c r="M41" i="11"/>
  <c r="AC6" i="12"/>
  <c r="M41"/>
  <c r="M62"/>
  <c r="M92"/>
  <c r="J10" i="16"/>
  <c r="J13"/>
  <c r="K229"/>
  <c r="O225"/>
  <c r="M217"/>
  <c r="J207"/>
  <c r="N203"/>
  <c r="J197"/>
  <c r="N193"/>
  <c r="M181"/>
  <c r="K173"/>
  <c r="O169"/>
  <c r="L159"/>
  <c r="P155"/>
  <c r="L149"/>
  <c r="M135"/>
  <c r="J115"/>
  <c r="N111"/>
  <c r="J105"/>
  <c r="P99"/>
  <c r="M89"/>
  <c r="K81"/>
  <c r="L67"/>
  <c r="P63"/>
  <c r="N55"/>
  <c r="J46"/>
  <c r="N42"/>
  <c r="L34"/>
  <c r="P30"/>
  <c r="N226"/>
  <c r="J220"/>
  <c r="M204"/>
  <c r="L228"/>
  <c r="P224"/>
  <c r="L218"/>
  <c r="P214"/>
  <c r="K206"/>
  <c r="O202"/>
  <c r="M194"/>
  <c r="J184"/>
  <c r="N180"/>
  <c r="J174"/>
  <c r="N170"/>
  <c r="M158"/>
  <c r="K150"/>
  <c r="J138"/>
  <c r="N134"/>
  <c r="J128"/>
  <c r="K127"/>
  <c r="L126"/>
  <c r="M125"/>
  <c r="K114"/>
  <c r="O110"/>
  <c r="O100"/>
  <c r="J92"/>
  <c r="N88"/>
  <c r="J82"/>
  <c r="P76"/>
  <c r="M66"/>
  <c r="M56"/>
  <c r="K45"/>
  <c r="O41"/>
  <c r="O31"/>
  <c r="J230"/>
  <c r="N216"/>
  <c r="M227"/>
  <c r="K219"/>
  <c r="O215"/>
  <c r="L205"/>
  <c r="P201"/>
  <c r="L195"/>
  <c r="P191"/>
  <c r="K183"/>
  <c r="O179"/>
  <c r="M171"/>
  <c r="J161"/>
  <c r="N157"/>
  <c r="J151"/>
  <c r="N147"/>
  <c r="K137"/>
  <c r="O133"/>
  <c r="P122"/>
  <c r="L113"/>
  <c r="P109"/>
  <c r="L103"/>
  <c r="K91"/>
  <c r="O87"/>
  <c r="O77"/>
  <c r="J69"/>
  <c r="N65"/>
  <c r="J59"/>
  <c r="P53"/>
  <c r="L44"/>
  <c r="P40"/>
  <c r="N32"/>
  <c r="P168"/>
  <c r="L172"/>
  <c r="O156"/>
  <c r="N78"/>
  <c r="O64"/>
  <c r="M148"/>
  <c r="L136"/>
  <c r="M102"/>
  <c r="M112"/>
  <c r="O54"/>
  <c r="J36"/>
  <c r="M33"/>
  <c r="O192"/>
  <c r="L182"/>
  <c r="N124"/>
  <c r="P132"/>
  <c r="L90"/>
  <c r="K58"/>
  <c r="K196"/>
  <c r="P178"/>
  <c r="O146"/>
  <c r="K160"/>
  <c r="K104"/>
  <c r="L80"/>
  <c r="P86"/>
  <c r="K68"/>
  <c r="M43"/>
  <c r="J11"/>
  <c r="J8"/>
  <c r="R215"/>
  <c r="M230"/>
  <c r="Q226"/>
  <c r="M220"/>
  <c r="Q216"/>
  <c r="Q193"/>
  <c r="L208"/>
  <c r="P204"/>
  <c r="J200"/>
  <c r="N196"/>
  <c r="P171"/>
  <c r="K186"/>
  <c r="O182"/>
  <c r="S178"/>
  <c r="K176"/>
  <c r="O172"/>
  <c r="O149"/>
  <c r="J164"/>
  <c r="N160"/>
  <c r="R156"/>
  <c r="L152"/>
  <c r="R146"/>
  <c r="N127"/>
  <c r="K140"/>
  <c r="O136"/>
  <c r="S132"/>
  <c r="M105"/>
  <c r="L116"/>
  <c r="P112"/>
  <c r="J108"/>
  <c r="P102"/>
  <c r="L83"/>
  <c r="K94"/>
  <c r="O90"/>
  <c r="S86"/>
  <c r="K84"/>
  <c r="Q78"/>
  <c r="K61"/>
  <c r="J72"/>
  <c r="N68"/>
  <c r="R64"/>
  <c r="N58"/>
  <c r="R54"/>
  <c r="J39"/>
  <c r="L47"/>
  <c r="P43"/>
  <c r="L37"/>
  <c r="P33"/>
  <c r="L231"/>
  <c r="J223"/>
  <c r="K209"/>
  <c r="S201"/>
  <c r="J233"/>
  <c r="N229"/>
  <c r="R225"/>
  <c r="L221"/>
  <c r="P217"/>
  <c r="M207"/>
  <c r="Q203"/>
  <c r="M197"/>
  <c r="S191"/>
  <c r="L185"/>
  <c r="P181"/>
  <c r="J177"/>
  <c r="N173"/>
  <c r="K163"/>
  <c r="O159"/>
  <c r="S155"/>
  <c r="K153"/>
  <c r="Q147"/>
  <c r="L139"/>
  <c r="P135"/>
  <c r="M115"/>
  <c r="Q111"/>
  <c r="O103"/>
  <c r="S99"/>
  <c r="L93"/>
  <c r="P89"/>
  <c r="J85"/>
  <c r="P79"/>
  <c r="K71"/>
  <c r="O67"/>
  <c r="S63"/>
  <c r="M59"/>
  <c r="Q55"/>
  <c r="M46"/>
  <c r="Q42"/>
  <c r="O34"/>
  <c r="S30"/>
  <c r="P227"/>
  <c r="N219"/>
  <c r="O205"/>
  <c r="K232"/>
  <c r="O228"/>
  <c r="S224"/>
  <c r="K222"/>
  <c r="O218"/>
  <c r="J210"/>
  <c r="N206"/>
  <c r="R202"/>
  <c r="L198"/>
  <c r="P194"/>
  <c r="M184"/>
  <c r="Q180"/>
  <c r="M174"/>
  <c r="S168"/>
  <c r="L162"/>
  <c r="P158"/>
  <c r="J154"/>
  <c r="N150"/>
  <c r="M138"/>
  <c r="Q134"/>
  <c r="J131"/>
  <c r="K130"/>
  <c r="L129"/>
  <c r="M128"/>
  <c r="J118"/>
  <c r="N114"/>
  <c r="R110"/>
  <c r="L106"/>
  <c r="R100"/>
  <c r="M92"/>
  <c r="Q88"/>
  <c r="O80"/>
  <c r="S76"/>
  <c r="L70"/>
  <c r="P66"/>
  <c r="J62"/>
  <c r="P56"/>
  <c r="J49"/>
  <c r="N45"/>
  <c r="R41"/>
  <c r="N35"/>
  <c r="R31"/>
  <c r="O195"/>
  <c r="R179"/>
  <c r="M161"/>
  <c r="Q101"/>
  <c r="R87"/>
  <c r="M69"/>
  <c r="K199"/>
  <c r="R169"/>
  <c r="Q157"/>
  <c r="J141"/>
  <c r="Q124"/>
  <c r="S122"/>
  <c r="K117"/>
  <c r="K107"/>
  <c r="R77"/>
  <c r="Q65"/>
  <c r="S40"/>
  <c r="J187"/>
  <c r="L175"/>
  <c r="S145"/>
  <c r="N137"/>
  <c r="O113"/>
  <c r="J95"/>
  <c r="N81"/>
  <c r="S53"/>
  <c r="Q32"/>
  <c r="N183"/>
  <c r="M151"/>
  <c r="R133"/>
  <c r="P125"/>
  <c r="R123"/>
  <c r="S109"/>
  <c r="N91"/>
  <c r="O57"/>
  <c r="K48"/>
  <c r="M36"/>
  <c r="O44"/>
  <c r="J7"/>
  <c r="J192"/>
  <c r="K178"/>
  <c r="K168"/>
  <c r="J156"/>
  <c r="K132"/>
  <c r="J100"/>
  <c r="K86"/>
  <c r="K76"/>
  <c r="K53"/>
  <c r="J64"/>
  <c r="J31"/>
  <c r="J215"/>
  <c r="J225"/>
  <c r="J169"/>
  <c r="K155"/>
  <c r="K145"/>
  <c r="J77"/>
  <c r="K63"/>
  <c r="K224"/>
  <c r="K214"/>
  <c r="J202"/>
  <c r="J146"/>
  <c r="J123"/>
  <c r="K122"/>
  <c r="J110"/>
  <c r="J54"/>
  <c r="J41"/>
  <c r="K201"/>
  <c r="K191"/>
  <c r="J133"/>
  <c r="K109"/>
  <c r="K99"/>
  <c r="J179"/>
  <c r="J87"/>
  <c r="K40"/>
  <c r="J275" i="17"/>
  <c r="L273"/>
  <c r="N271"/>
  <c r="P269"/>
  <c r="R267"/>
  <c r="T265"/>
  <c r="L262"/>
  <c r="P258"/>
  <c r="K249"/>
  <c r="M247"/>
  <c r="O245"/>
  <c r="Q243"/>
  <c r="S241"/>
  <c r="J239"/>
  <c r="N235"/>
  <c r="J225"/>
  <c r="L223"/>
  <c r="N221"/>
  <c r="P219"/>
  <c r="R217"/>
  <c r="T215"/>
  <c r="L212"/>
  <c r="S205"/>
  <c r="O184"/>
  <c r="K199"/>
  <c r="M197"/>
  <c r="O195"/>
  <c r="Q193"/>
  <c r="S191"/>
  <c r="J189"/>
  <c r="N185"/>
  <c r="K163"/>
  <c r="S155"/>
  <c r="K149"/>
  <c r="M147"/>
  <c r="O145"/>
  <c r="Q143"/>
  <c r="S141"/>
  <c r="Q207"/>
  <c r="O159"/>
  <c r="K263"/>
  <c r="O259"/>
  <c r="M236"/>
  <c r="T229"/>
  <c r="K213"/>
  <c r="O209"/>
  <c r="M186"/>
  <c r="T179"/>
  <c r="K174"/>
  <c r="M172"/>
  <c r="O170"/>
  <c r="Q168"/>
  <c r="S166"/>
  <c r="L162"/>
  <c r="T154"/>
  <c r="K274"/>
  <c r="M272"/>
  <c r="O270"/>
  <c r="Q268"/>
  <c r="S266"/>
  <c r="J264"/>
  <c r="N260"/>
  <c r="Q232"/>
  <c r="J250"/>
  <c r="L248"/>
  <c r="N246"/>
  <c r="P244"/>
  <c r="R242"/>
  <c r="T240"/>
  <c r="L237"/>
  <c r="P233"/>
  <c r="P183"/>
  <c r="M261"/>
  <c r="M211"/>
  <c r="K188"/>
  <c r="L173"/>
  <c r="P169"/>
  <c r="T165"/>
  <c r="N160"/>
  <c r="O109"/>
  <c r="P108"/>
  <c r="Q107"/>
  <c r="R106"/>
  <c r="S105"/>
  <c r="T104"/>
  <c r="J100"/>
  <c r="L98"/>
  <c r="N96"/>
  <c r="P94"/>
  <c r="R92"/>
  <c r="T90"/>
  <c r="N60"/>
  <c r="S55"/>
  <c r="K49"/>
  <c r="M47"/>
  <c r="O45"/>
  <c r="Q43"/>
  <c r="S255"/>
  <c r="P208"/>
  <c r="M222"/>
  <c r="Q218"/>
  <c r="J214"/>
  <c r="J200"/>
  <c r="N196"/>
  <c r="R192"/>
  <c r="S180"/>
  <c r="Q157"/>
  <c r="L148"/>
  <c r="P144"/>
  <c r="J139"/>
  <c r="K138"/>
  <c r="L137"/>
  <c r="M136"/>
  <c r="K124"/>
  <c r="M122"/>
  <c r="O120"/>
  <c r="Q118"/>
  <c r="S116"/>
  <c r="N85"/>
  <c r="O84"/>
  <c r="P83"/>
  <c r="Q82"/>
  <c r="R81"/>
  <c r="S80"/>
  <c r="T79"/>
  <c r="K74"/>
  <c r="M72"/>
  <c r="O70"/>
  <c r="Q68"/>
  <c r="S66"/>
  <c r="O59"/>
  <c r="T54"/>
  <c r="R256"/>
  <c r="O234"/>
  <c r="T204"/>
  <c r="R181"/>
  <c r="J175"/>
  <c r="N171"/>
  <c r="R167"/>
  <c r="J164"/>
  <c r="R156"/>
  <c r="N135"/>
  <c r="T140"/>
  <c r="J114"/>
  <c r="K113"/>
  <c r="L112"/>
  <c r="K99"/>
  <c r="M97"/>
  <c r="O95"/>
  <c r="Q93"/>
  <c r="S91"/>
  <c r="P58"/>
  <c r="Q57"/>
  <c r="Q257"/>
  <c r="P194"/>
  <c r="N146"/>
  <c r="M111"/>
  <c r="L123"/>
  <c r="T115"/>
  <c r="L87"/>
  <c r="K88"/>
  <c r="N71"/>
  <c r="M61"/>
  <c r="J50"/>
  <c r="N46"/>
  <c r="T40"/>
  <c r="K238"/>
  <c r="K224"/>
  <c r="T190"/>
  <c r="L187"/>
  <c r="M161"/>
  <c r="R142"/>
  <c r="P133"/>
  <c r="R131"/>
  <c r="T129"/>
  <c r="N121"/>
  <c r="K63"/>
  <c r="P69"/>
  <c r="J64"/>
  <c r="J39"/>
  <c r="R42"/>
  <c r="L37"/>
  <c r="M36"/>
  <c r="N35"/>
  <c r="O34"/>
  <c r="P33"/>
  <c r="Q32"/>
  <c r="R31"/>
  <c r="S30"/>
  <c r="T29"/>
  <c r="L198"/>
  <c r="Q132"/>
  <c r="R117"/>
  <c r="L73"/>
  <c r="R56"/>
  <c r="R231"/>
  <c r="O220"/>
  <c r="N210"/>
  <c r="P119"/>
  <c r="J89"/>
  <c r="J75"/>
  <c r="R67"/>
  <c r="L48"/>
  <c r="P44"/>
  <c r="S41"/>
  <c r="S216"/>
  <c r="J150"/>
  <c r="S130"/>
  <c r="J125"/>
  <c r="T65"/>
  <c r="S258"/>
  <c r="R234"/>
  <c r="P186"/>
  <c r="R259"/>
  <c r="P261"/>
  <c r="N238"/>
  <c r="P211"/>
  <c r="S208"/>
  <c r="N188"/>
  <c r="M175"/>
  <c r="O173"/>
  <c r="Q171"/>
  <c r="S169"/>
  <c r="M164"/>
  <c r="N138"/>
  <c r="M275"/>
  <c r="O273"/>
  <c r="Q271"/>
  <c r="S269"/>
  <c r="O262"/>
  <c r="N249"/>
  <c r="P247"/>
  <c r="R245"/>
  <c r="T243"/>
  <c r="M239"/>
  <c r="T232"/>
  <c r="M225"/>
  <c r="O223"/>
  <c r="Q221"/>
  <c r="S219"/>
  <c r="O212"/>
  <c r="O187"/>
  <c r="N199"/>
  <c r="P197"/>
  <c r="R195"/>
  <c r="T193"/>
  <c r="M189"/>
  <c r="T182"/>
  <c r="N163"/>
  <c r="Q160"/>
  <c r="N149"/>
  <c r="P147"/>
  <c r="R145"/>
  <c r="T143"/>
  <c r="Q210"/>
  <c r="O162"/>
  <c r="N263"/>
  <c r="P236"/>
  <c r="P272"/>
  <c r="Q235"/>
  <c r="O248"/>
  <c r="O237"/>
  <c r="P222"/>
  <c r="T218"/>
  <c r="M214"/>
  <c r="M200"/>
  <c r="Q196"/>
  <c r="S158"/>
  <c r="T157"/>
  <c r="O148"/>
  <c r="S144"/>
  <c r="P136"/>
  <c r="Q135"/>
  <c r="R134"/>
  <c r="S133"/>
  <c r="T132"/>
  <c r="M114"/>
  <c r="M125"/>
  <c r="O123"/>
  <c r="Q121"/>
  <c r="S119"/>
  <c r="M75"/>
  <c r="O73"/>
  <c r="Q71"/>
  <c r="S69"/>
  <c r="P61"/>
  <c r="R270"/>
  <c r="Q260"/>
  <c r="Q246"/>
  <c r="S183"/>
  <c r="N174"/>
  <c r="R170"/>
  <c r="O112"/>
  <c r="P111"/>
  <c r="Q110"/>
  <c r="R109"/>
  <c r="S108"/>
  <c r="T107"/>
  <c r="M100"/>
  <c r="O98"/>
  <c r="Q96"/>
  <c r="S94"/>
  <c r="M64"/>
  <c r="Q60"/>
  <c r="N49"/>
  <c r="P47"/>
  <c r="R45"/>
  <c r="T43"/>
  <c r="T268"/>
  <c r="M264"/>
  <c r="S244"/>
  <c r="N224"/>
  <c r="R220"/>
  <c r="T207"/>
  <c r="O198"/>
  <c r="S194"/>
  <c r="R184"/>
  <c r="M150"/>
  <c r="Q146"/>
  <c r="M139"/>
  <c r="N124"/>
  <c r="P122"/>
  <c r="R120"/>
  <c r="T118"/>
  <c r="N88"/>
  <c r="O87"/>
  <c r="P86"/>
  <c r="Q85"/>
  <c r="R84"/>
  <c r="S83"/>
  <c r="T82"/>
  <c r="N74"/>
  <c r="P72"/>
  <c r="R70"/>
  <c r="T68"/>
  <c r="N63"/>
  <c r="R59"/>
  <c r="R95"/>
  <c r="T57"/>
  <c r="M250"/>
  <c r="T93"/>
  <c r="O62"/>
  <c r="O48"/>
  <c r="S44"/>
  <c r="N213"/>
  <c r="R159"/>
  <c r="M50"/>
  <c r="N274"/>
  <c r="P172"/>
  <c r="N99"/>
  <c r="S58"/>
  <c r="M39"/>
  <c r="N38"/>
  <c r="O37"/>
  <c r="P36"/>
  <c r="Q35"/>
  <c r="R34"/>
  <c r="S33"/>
  <c r="T32"/>
  <c r="T168"/>
  <c r="P97"/>
  <c r="Q46"/>
  <c r="L257"/>
  <c r="J234"/>
  <c r="N230"/>
  <c r="L207"/>
  <c r="J184"/>
  <c r="N180"/>
  <c r="K169"/>
  <c r="M167"/>
  <c r="O165"/>
  <c r="N155"/>
  <c r="N130"/>
  <c r="K269"/>
  <c r="M267"/>
  <c r="O265"/>
  <c r="K258"/>
  <c r="O254"/>
  <c r="J245"/>
  <c r="L243"/>
  <c r="N241"/>
  <c r="M231"/>
  <c r="K219"/>
  <c r="M217"/>
  <c r="O215"/>
  <c r="K208"/>
  <c r="O204"/>
  <c r="O179"/>
  <c r="J195"/>
  <c r="L193"/>
  <c r="N191"/>
  <c r="M181"/>
  <c r="J159"/>
  <c r="K158"/>
  <c r="J145"/>
  <c r="L143"/>
  <c r="N141"/>
  <c r="O154"/>
  <c r="J259"/>
  <c r="N255"/>
  <c r="L232"/>
  <c r="L268"/>
  <c r="K244"/>
  <c r="L218"/>
  <c r="M206"/>
  <c r="M192"/>
  <c r="K183"/>
  <c r="M156"/>
  <c r="K144"/>
  <c r="M106"/>
  <c r="K119"/>
  <c r="M117"/>
  <c r="O115"/>
  <c r="L82"/>
  <c r="J84"/>
  <c r="K83"/>
  <c r="K58"/>
  <c r="K69"/>
  <c r="M67"/>
  <c r="O65"/>
  <c r="M56"/>
  <c r="J34"/>
  <c r="N266"/>
  <c r="M242"/>
  <c r="K233"/>
  <c r="J209"/>
  <c r="J170"/>
  <c r="N166"/>
  <c r="O104"/>
  <c r="K94"/>
  <c r="M92"/>
  <c r="O90"/>
  <c r="J59"/>
  <c r="N55"/>
  <c r="J45"/>
  <c r="L43"/>
  <c r="M256"/>
  <c r="O240"/>
  <c r="J220"/>
  <c r="N216"/>
  <c r="K194"/>
  <c r="O190"/>
  <c r="M142"/>
  <c r="J134"/>
  <c r="K133"/>
  <c r="L132"/>
  <c r="M131"/>
  <c r="J120"/>
  <c r="L118"/>
  <c r="N116"/>
  <c r="N80"/>
  <c r="O79"/>
  <c r="J70"/>
  <c r="L68"/>
  <c r="N66"/>
  <c r="L168"/>
  <c r="J109"/>
  <c r="L107"/>
  <c r="N91"/>
  <c r="J270"/>
  <c r="O140"/>
  <c r="K44"/>
  <c r="M42"/>
  <c r="O40"/>
  <c r="N205"/>
  <c r="L93"/>
  <c r="N41"/>
  <c r="O229"/>
  <c r="L182"/>
  <c r="L157"/>
  <c r="K108"/>
  <c r="J95"/>
  <c r="O54"/>
  <c r="L32"/>
  <c r="M31"/>
  <c r="N30"/>
  <c r="O29"/>
  <c r="K272"/>
  <c r="M270"/>
  <c r="O268"/>
  <c r="Q266"/>
  <c r="L260"/>
  <c r="P256"/>
  <c r="Q230"/>
  <c r="J248"/>
  <c r="L246"/>
  <c r="N244"/>
  <c r="P242"/>
  <c r="R240"/>
  <c r="J237"/>
  <c r="N233"/>
  <c r="K222"/>
  <c r="M220"/>
  <c r="O218"/>
  <c r="Q216"/>
  <c r="L210"/>
  <c r="J198"/>
  <c r="L196"/>
  <c r="N194"/>
  <c r="P192"/>
  <c r="R190"/>
  <c r="J187"/>
  <c r="N183"/>
  <c r="K161"/>
  <c r="J148"/>
  <c r="L146"/>
  <c r="N144"/>
  <c r="P142"/>
  <c r="R229"/>
  <c r="P181"/>
  <c r="R254"/>
  <c r="K261"/>
  <c r="O257"/>
  <c r="M234"/>
  <c r="P206"/>
  <c r="K211"/>
  <c r="O207"/>
  <c r="M184"/>
  <c r="J173"/>
  <c r="L171"/>
  <c r="N169"/>
  <c r="P167"/>
  <c r="R165"/>
  <c r="L160"/>
  <c r="N133"/>
  <c r="J273"/>
  <c r="L271"/>
  <c r="N269"/>
  <c r="P267"/>
  <c r="R265"/>
  <c r="J262"/>
  <c r="N258"/>
  <c r="K247"/>
  <c r="M245"/>
  <c r="O243"/>
  <c r="Q241"/>
  <c r="L235"/>
  <c r="P231"/>
  <c r="M259"/>
  <c r="M209"/>
  <c r="K186"/>
  <c r="M170"/>
  <c r="Q166"/>
  <c r="J162"/>
  <c r="R154"/>
  <c r="R140"/>
  <c r="J112"/>
  <c r="K111"/>
  <c r="L110"/>
  <c r="K97"/>
  <c r="M95"/>
  <c r="O93"/>
  <c r="Q91"/>
  <c r="N58"/>
  <c r="O57"/>
  <c r="J48"/>
  <c r="L46"/>
  <c r="N44"/>
  <c r="P42"/>
  <c r="J223"/>
  <c r="N219"/>
  <c r="R215"/>
  <c r="J212"/>
  <c r="O182"/>
  <c r="K197"/>
  <c r="O193"/>
  <c r="M159"/>
  <c r="N158"/>
  <c r="M145"/>
  <c r="Q141"/>
  <c r="P131"/>
  <c r="Q130"/>
  <c r="R129"/>
  <c r="M109"/>
  <c r="J123"/>
  <c r="L121"/>
  <c r="N119"/>
  <c r="P117"/>
  <c r="R115"/>
  <c r="L85"/>
  <c r="J87"/>
  <c r="K86"/>
  <c r="K61"/>
  <c r="J73"/>
  <c r="L71"/>
  <c r="N69"/>
  <c r="P67"/>
  <c r="R65"/>
  <c r="P56"/>
  <c r="J37"/>
  <c r="Q205"/>
  <c r="O232"/>
  <c r="R179"/>
  <c r="K172"/>
  <c r="O168"/>
  <c r="O107"/>
  <c r="P106"/>
  <c r="Q105"/>
  <c r="R104"/>
  <c r="J98"/>
  <c r="L96"/>
  <c r="N94"/>
  <c r="P92"/>
  <c r="R90"/>
  <c r="Q55"/>
  <c r="O157"/>
  <c r="N208"/>
  <c r="Q191"/>
  <c r="Q155"/>
  <c r="O143"/>
  <c r="M120"/>
  <c r="O68"/>
  <c r="K47"/>
  <c r="O43"/>
  <c r="Q41"/>
  <c r="M70"/>
  <c r="P31"/>
  <c r="Q30"/>
  <c r="Q255"/>
  <c r="L221"/>
  <c r="J137"/>
  <c r="L135"/>
  <c r="O118"/>
  <c r="O82"/>
  <c r="Q80"/>
  <c r="Q66"/>
  <c r="M59"/>
  <c r="R54"/>
  <c r="K147"/>
  <c r="K136"/>
  <c r="N83"/>
  <c r="M34"/>
  <c r="N33"/>
  <c r="K236"/>
  <c r="P217"/>
  <c r="Q116"/>
  <c r="K72"/>
  <c r="J62"/>
  <c r="M45"/>
  <c r="R40"/>
  <c r="M195"/>
  <c r="L185"/>
  <c r="M134"/>
  <c r="K122"/>
  <c r="P81"/>
  <c r="R79"/>
  <c r="L35"/>
  <c r="O32"/>
  <c r="R29"/>
  <c r="M14" i="18"/>
  <c r="V302"/>
  <c r="M26" i="12"/>
  <c r="O233" i="16"/>
  <c r="S229"/>
  <c r="Q221"/>
  <c r="R207"/>
  <c r="Q185"/>
  <c r="O177"/>
  <c r="P163"/>
  <c r="R151"/>
  <c r="Q139"/>
  <c r="R115"/>
  <c r="P107"/>
  <c r="Q93"/>
  <c r="Q83"/>
  <c r="P71"/>
  <c r="R59"/>
  <c r="R46"/>
  <c r="P38"/>
  <c r="R220"/>
  <c r="P232"/>
  <c r="P222"/>
  <c r="O210"/>
  <c r="S206"/>
  <c r="S196"/>
  <c r="R184"/>
  <c r="Q162"/>
  <c r="Q152"/>
  <c r="R138"/>
  <c r="O118"/>
  <c r="S114"/>
  <c r="O108"/>
  <c r="S104"/>
  <c r="R92"/>
  <c r="P84"/>
  <c r="Q70"/>
  <c r="Q60"/>
  <c r="O49"/>
  <c r="S45"/>
  <c r="O39"/>
  <c r="S35"/>
  <c r="R230"/>
  <c r="Q198"/>
  <c r="Q208"/>
  <c r="Q231"/>
  <c r="O223"/>
  <c r="P209"/>
  <c r="P199"/>
  <c r="O187"/>
  <c r="S183"/>
  <c r="S173"/>
  <c r="R161"/>
  <c r="O141"/>
  <c r="S137"/>
  <c r="P130"/>
  <c r="Q129"/>
  <c r="R128"/>
  <c r="S127"/>
  <c r="P117"/>
  <c r="R105"/>
  <c r="O95"/>
  <c r="S91"/>
  <c r="O85"/>
  <c r="S81"/>
  <c r="R69"/>
  <c r="P61"/>
  <c r="P48"/>
  <c r="R36"/>
  <c r="O164"/>
  <c r="S150"/>
  <c r="O72"/>
  <c r="S58"/>
  <c r="O154"/>
  <c r="S160"/>
  <c r="S68"/>
  <c r="O62"/>
  <c r="Q37"/>
  <c r="O200"/>
  <c r="P176"/>
  <c r="P140"/>
  <c r="Q116"/>
  <c r="Q106"/>
  <c r="P186"/>
  <c r="R174"/>
  <c r="P94"/>
  <c r="R82"/>
  <c r="Q47"/>
  <c r="Q232"/>
  <c r="Q222"/>
  <c r="P210"/>
  <c r="S184"/>
  <c r="R162"/>
  <c r="R152"/>
  <c r="S138"/>
  <c r="P118"/>
  <c r="P108"/>
  <c r="S92"/>
  <c r="Q84"/>
  <c r="R70"/>
  <c r="R60"/>
  <c r="P49"/>
  <c r="P39"/>
  <c r="P233"/>
  <c r="R231"/>
  <c r="P223"/>
  <c r="Q209"/>
  <c r="S197"/>
  <c r="P187"/>
  <c r="S161"/>
  <c r="Q153"/>
  <c r="P141"/>
  <c r="P131"/>
  <c r="Q130"/>
  <c r="R129"/>
  <c r="S128"/>
  <c r="Q117"/>
  <c r="S105"/>
  <c r="P95"/>
  <c r="P85"/>
  <c r="S69"/>
  <c r="Q61"/>
  <c r="Q48"/>
  <c r="S36"/>
  <c r="S207"/>
  <c r="R221"/>
  <c r="S230"/>
  <c r="Q199"/>
  <c r="R208"/>
  <c r="P200"/>
  <c r="P177"/>
  <c r="Q186"/>
  <c r="S174"/>
  <c r="P164"/>
  <c r="Q140"/>
  <c r="R116"/>
  <c r="R106"/>
  <c r="Q94"/>
  <c r="S82"/>
  <c r="P72"/>
  <c r="P62"/>
  <c r="R47"/>
  <c r="R37"/>
  <c r="R139"/>
  <c r="S115"/>
  <c r="Q107"/>
  <c r="R185"/>
  <c r="R175"/>
  <c r="R93"/>
  <c r="R83"/>
  <c r="Q163"/>
  <c r="S151"/>
  <c r="Q71"/>
  <c r="S59"/>
  <c r="S46"/>
  <c r="Q38"/>
  <c r="K233"/>
  <c r="O229"/>
  <c r="S225"/>
  <c r="M221"/>
  <c r="Q217"/>
  <c r="N207"/>
  <c r="R203"/>
  <c r="N197"/>
  <c r="M185"/>
  <c r="Q181"/>
  <c r="K177"/>
  <c r="O173"/>
  <c r="L163"/>
  <c r="P159"/>
  <c r="L153"/>
  <c r="R147"/>
  <c r="M139"/>
  <c r="Q135"/>
  <c r="N115"/>
  <c r="R111"/>
  <c r="P103"/>
  <c r="M93"/>
  <c r="Q89"/>
  <c r="K85"/>
  <c r="Q79"/>
  <c r="L71"/>
  <c r="P67"/>
  <c r="N59"/>
  <c r="R55"/>
  <c r="N46"/>
  <c r="R42"/>
  <c r="L38"/>
  <c r="P34"/>
  <c r="N230"/>
  <c r="Q194"/>
  <c r="M208"/>
  <c r="L232"/>
  <c r="P228"/>
  <c r="L222"/>
  <c r="P218"/>
  <c r="K210"/>
  <c r="O206"/>
  <c r="S202"/>
  <c r="M198"/>
  <c r="S192"/>
  <c r="N184"/>
  <c r="R180"/>
  <c r="N174"/>
  <c r="M162"/>
  <c r="Q158"/>
  <c r="K154"/>
  <c r="Q148"/>
  <c r="N138"/>
  <c r="R134"/>
  <c r="K131"/>
  <c r="L130"/>
  <c r="M129"/>
  <c r="K118"/>
  <c r="O114"/>
  <c r="S110"/>
  <c r="O104"/>
  <c r="S100"/>
  <c r="N92"/>
  <c r="R88"/>
  <c r="P80"/>
  <c r="M70"/>
  <c r="Q66"/>
  <c r="M60"/>
  <c r="Q56"/>
  <c r="K49"/>
  <c r="O45"/>
  <c r="S41"/>
  <c r="O35"/>
  <c r="S31"/>
  <c r="R216"/>
  <c r="R226"/>
  <c r="N220"/>
  <c r="Q204"/>
  <c r="M231"/>
  <c r="Q227"/>
  <c r="K223"/>
  <c r="O219"/>
  <c r="L209"/>
  <c r="P205"/>
  <c r="L199"/>
  <c r="P195"/>
  <c r="K187"/>
  <c r="O183"/>
  <c r="S179"/>
  <c r="M175"/>
  <c r="S169"/>
  <c r="N161"/>
  <c r="R157"/>
  <c r="N151"/>
  <c r="K141"/>
  <c r="O137"/>
  <c r="S133"/>
  <c r="P126"/>
  <c r="Q125"/>
  <c r="R124"/>
  <c r="S123"/>
  <c r="L117"/>
  <c r="P113"/>
  <c r="L107"/>
  <c r="R101"/>
  <c r="K95"/>
  <c r="O91"/>
  <c r="S87"/>
  <c r="O81"/>
  <c r="S77"/>
  <c r="N69"/>
  <c r="R65"/>
  <c r="P57"/>
  <c r="L48"/>
  <c r="P44"/>
  <c r="N36"/>
  <c r="R32"/>
  <c r="L186"/>
  <c r="L176"/>
  <c r="S146"/>
  <c r="P136"/>
  <c r="M106"/>
  <c r="Q112"/>
  <c r="L94"/>
  <c r="N82"/>
  <c r="S54"/>
  <c r="P182"/>
  <c r="K164"/>
  <c r="M152"/>
  <c r="N128"/>
  <c r="P90"/>
  <c r="K62"/>
  <c r="K72"/>
  <c r="O58"/>
  <c r="M47"/>
  <c r="M37"/>
  <c r="Q33"/>
  <c r="O196"/>
  <c r="O150"/>
  <c r="O160"/>
  <c r="Q102"/>
  <c r="L84"/>
  <c r="O68"/>
  <c r="Q43"/>
  <c r="K200"/>
  <c r="P172"/>
  <c r="R170"/>
  <c r="S156"/>
  <c r="L140"/>
  <c r="M116"/>
  <c r="K108"/>
  <c r="R78"/>
  <c r="S64"/>
  <c r="N275" i="17"/>
  <c r="P273"/>
  <c r="R271"/>
  <c r="T269"/>
  <c r="P262"/>
  <c r="O249"/>
  <c r="Q247"/>
  <c r="S245"/>
  <c r="N239"/>
  <c r="N225"/>
  <c r="P223"/>
  <c r="R221"/>
  <c r="T219"/>
  <c r="S209"/>
  <c r="O188"/>
  <c r="O199"/>
  <c r="Q197"/>
  <c r="S195"/>
  <c r="N189"/>
  <c r="R160"/>
  <c r="O149"/>
  <c r="Q147"/>
  <c r="S145"/>
  <c r="Q211"/>
  <c r="O163"/>
  <c r="O263"/>
  <c r="T233"/>
  <c r="O213"/>
  <c r="T183"/>
  <c r="O174"/>
  <c r="Q172"/>
  <c r="S170"/>
  <c r="S159"/>
  <c r="O274"/>
  <c r="Q272"/>
  <c r="S270"/>
  <c r="N264"/>
  <c r="Q236"/>
  <c r="N250"/>
  <c r="P248"/>
  <c r="R246"/>
  <c r="T244"/>
  <c r="P237"/>
  <c r="S259"/>
  <c r="N175"/>
  <c r="R171"/>
  <c r="N164"/>
  <c r="N139"/>
  <c r="O113"/>
  <c r="P112"/>
  <c r="Q111"/>
  <c r="R110"/>
  <c r="S109"/>
  <c r="T108"/>
  <c r="N100"/>
  <c r="P98"/>
  <c r="R96"/>
  <c r="T94"/>
  <c r="N64"/>
  <c r="R60"/>
  <c r="O49"/>
  <c r="Q47"/>
  <c r="S45"/>
  <c r="R260"/>
  <c r="O224"/>
  <c r="S220"/>
  <c r="P198"/>
  <c r="T194"/>
  <c r="S184"/>
  <c r="N150"/>
  <c r="R146"/>
  <c r="O124"/>
  <c r="Q122"/>
  <c r="S120"/>
  <c r="N89"/>
  <c r="O88"/>
  <c r="P87"/>
  <c r="Q86"/>
  <c r="R85"/>
  <c r="S84"/>
  <c r="T83"/>
  <c r="O74"/>
  <c r="Q72"/>
  <c r="S70"/>
  <c r="O63"/>
  <c r="S59"/>
  <c r="R235"/>
  <c r="O238"/>
  <c r="T208"/>
  <c r="R185"/>
  <c r="P173"/>
  <c r="T169"/>
  <c r="Q161"/>
  <c r="O99"/>
  <c r="Q97"/>
  <c r="S95"/>
  <c r="P62"/>
  <c r="T58"/>
  <c r="N200"/>
  <c r="T158"/>
  <c r="P137"/>
  <c r="R135"/>
  <c r="T133"/>
  <c r="R121"/>
  <c r="T69"/>
  <c r="P48"/>
  <c r="T44"/>
  <c r="R196"/>
  <c r="P148"/>
  <c r="T119"/>
  <c r="N75"/>
  <c r="N39"/>
  <c r="O38"/>
  <c r="P37"/>
  <c r="Q36"/>
  <c r="R35"/>
  <c r="S34"/>
  <c r="T33"/>
  <c r="P187"/>
  <c r="P123"/>
  <c r="Q261"/>
  <c r="N214"/>
  <c r="T144"/>
  <c r="Q136"/>
  <c r="S134"/>
  <c r="N125"/>
  <c r="P73"/>
  <c r="N50"/>
  <c r="R46"/>
  <c r="P212"/>
  <c r="Q222"/>
  <c r="R71"/>
  <c r="Q61"/>
  <c r="M13" i="18"/>
  <c r="V301"/>
  <c r="M11" i="12"/>
  <c r="M47"/>
  <c r="K231" i="16"/>
  <c r="O227"/>
  <c r="M219"/>
  <c r="Q215"/>
  <c r="J209"/>
  <c r="N205"/>
  <c r="R201"/>
  <c r="J199"/>
  <c r="N195"/>
  <c r="M183"/>
  <c r="Q179"/>
  <c r="K175"/>
  <c r="O171"/>
  <c r="L161"/>
  <c r="P157"/>
  <c r="L151"/>
  <c r="R145"/>
  <c r="M137"/>
  <c r="Q133"/>
  <c r="P124"/>
  <c r="Q123"/>
  <c r="R122"/>
  <c r="J117"/>
  <c r="N113"/>
  <c r="R109"/>
  <c r="J107"/>
  <c r="P101"/>
  <c r="M91"/>
  <c r="Q87"/>
  <c r="K83"/>
  <c r="Q77"/>
  <c r="L69"/>
  <c r="P65"/>
  <c r="N57"/>
  <c r="R53"/>
  <c r="J48"/>
  <c r="N44"/>
  <c r="R40"/>
  <c r="L36"/>
  <c r="P32"/>
  <c r="J232"/>
  <c r="R224"/>
  <c r="J222"/>
  <c r="Q202"/>
  <c r="R214"/>
  <c r="L230"/>
  <c r="P226"/>
  <c r="L220"/>
  <c r="P216"/>
  <c r="Q192"/>
  <c r="K208"/>
  <c r="O204"/>
  <c r="M196"/>
  <c r="P170"/>
  <c r="J186"/>
  <c r="N182"/>
  <c r="R178"/>
  <c r="J176"/>
  <c r="N172"/>
  <c r="O148"/>
  <c r="M160"/>
  <c r="Q156"/>
  <c r="K152"/>
  <c r="Q146"/>
  <c r="N126"/>
  <c r="J140"/>
  <c r="N136"/>
  <c r="R132"/>
  <c r="M104"/>
  <c r="K116"/>
  <c r="O112"/>
  <c r="O102"/>
  <c r="L82"/>
  <c r="J94"/>
  <c r="N90"/>
  <c r="R86"/>
  <c r="J84"/>
  <c r="P78"/>
  <c r="K60"/>
  <c r="M68"/>
  <c r="Q64"/>
  <c r="M58"/>
  <c r="Q54"/>
  <c r="J38"/>
  <c r="K47"/>
  <c r="O43"/>
  <c r="O33"/>
  <c r="N228"/>
  <c r="N218"/>
  <c r="M206"/>
  <c r="M229"/>
  <c r="Q225"/>
  <c r="K221"/>
  <c r="O217"/>
  <c r="L207"/>
  <c r="P203"/>
  <c r="L197"/>
  <c r="P193"/>
  <c r="K185"/>
  <c r="O181"/>
  <c r="M173"/>
  <c r="J163"/>
  <c r="N159"/>
  <c r="R155"/>
  <c r="J153"/>
  <c r="N149"/>
  <c r="K139"/>
  <c r="O135"/>
  <c r="L115"/>
  <c r="P111"/>
  <c r="L105"/>
  <c r="R99"/>
  <c r="K93"/>
  <c r="O89"/>
  <c r="O79"/>
  <c r="J71"/>
  <c r="N67"/>
  <c r="R63"/>
  <c r="J61"/>
  <c r="P55"/>
  <c r="L46"/>
  <c r="P42"/>
  <c r="N34"/>
  <c r="R30"/>
  <c r="L174"/>
  <c r="L138"/>
  <c r="M114"/>
  <c r="N80"/>
  <c r="L184"/>
  <c r="M150"/>
  <c r="P134"/>
  <c r="J130"/>
  <c r="L128"/>
  <c r="Q110"/>
  <c r="L92"/>
  <c r="O56"/>
  <c r="M35"/>
  <c r="O194"/>
  <c r="P180"/>
  <c r="K162"/>
  <c r="Q100"/>
  <c r="P88"/>
  <c r="K70"/>
  <c r="M45"/>
  <c r="K198"/>
  <c r="R168"/>
  <c r="O158"/>
  <c r="K129"/>
  <c r="M127"/>
  <c r="K106"/>
  <c r="R76"/>
  <c r="O66"/>
  <c r="Q41"/>
  <c r="Q31"/>
  <c r="S231"/>
  <c r="Q223"/>
  <c r="R209"/>
  <c r="Q187"/>
  <c r="R153"/>
  <c r="Q141"/>
  <c r="Q131"/>
  <c r="R130"/>
  <c r="S129"/>
  <c r="R117"/>
  <c r="Q95"/>
  <c r="Q85"/>
  <c r="R61"/>
  <c r="R48"/>
  <c r="R232"/>
  <c r="R222"/>
  <c r="Q200"/>
  <c r="S208"/>
  <c r="S198"/>
  <c r="R186"/>
  <c r="Q164"/>
  <c r="Q154"/>
  <c r="R140"/>
  <c r="S116"/>
  <c r="S106"/>
  <c r="R94"/>
  <c r="Q72"/>
  <c r="Q62"/>
  <c r="S47"/>
  <c r="S37"/>
  <c r="Q210"/>
  <c r="Q233"/>
  <c r="S185"/>
  <c r="S175"/>
  <c r="R163"/>
  <c r="S139"/>
  <c r="R107"/>
  <c r="S93"/>
  <c r="S83"/>
  <c r="R71"/>
  <c r="R38"/>
  <c r="S162"/>
  <c r="S152"/>
  <c r="S70"/>
  <c r="S60"/>
  <c r="Q118"/>
  <c r="Q108"/>
  <c r="R176"/>
  <c r="R84"/>
  <c r="Q49"/>
  <c r="Q39"/>
  <c r="S254" i="17"/>
  <c r="R230"/>
  <c r="P182"/>
  <c r="R255"/>
  <c r="L261"/>
  <c r="P257"/>
  <c r="J238"/>
  <c r="N234"/>
  <c r="P207"/>
  <c r="L211"/>
  <c r="S204"/>
  <c r="J188"/>
  <c r="N184"/>
  <c r="K173"/>
  <c r="M171"/>
  <c r="O169"/>
  <c r="Q167"/>
  <c r="S165"/>
  <c r="M160"/>
  <c r="Q156"/>
  <c r="N134"/>
  <c r="K273"/>
  <c r="M271"/>
  <c r="O269"/>
  <c r="Q267"/>
  <c r="S265"/>
  <c r="K262"/>
  <c r="O258"/>
  <c r="J249"/>
  <c r="L247"/>
  <c r="N245"/>
  <c r="P243"/>
  <c r="R241"/>
  <c r="M235"/>
  <c r="K223"/>
  <c r="M221"/>
  <c r="O219"/>
  <c r="Q217"/>
  <c r="S215"/>
  <c r="K212"/>
  <c r="O208"/>
  <c r="O183"/>
  <c r="J199"/>
  <c r="L197"/>
  <c r="N195"/>
  <c r="P193"/>
  <c r="R191"/>
  <c r="M185"/>
  <c r="J163"/>
  <c r="N159"/>
  <c r="R155"/>
  <c r="J149"/>
  <c r="L147"/>
  <c r="N145"/>
  <c r="P143"/>
  <c r="R141"/>
  <c r="Q206"/>
  <c r="O158"/>
  <c r="J263"/>
  <c r="N259"/>
  <c r="L236"/>
  <c r="P232"/>
  <c r="J274"/>
  <c r="R266"/>
  <c r="Q242"/>
  <c r="O233"/>
  <c r="J224"/>
  <c r="N220"/>
  <c r="R216"/>
  <c r="M210"/>
  <c r="K198"/>
  <c r="O194"/>
  <c r="S190"/>
  <c r="K187"/>
  <c r="L161"/>
  <c r="M146"/>
  <c r="Q142"/>
  <c r="P132"/>
  <c r="Q131"/>
  <c r="R130"/>
  <c r="S129"/>
  <c r="M110"/>
  <c r="K123"/>
  <c r="M121"/>
  <c r="O119"/>
  <c r="Q117"/>
  <c r="S115"/>
  <c r="L86"/>
  <c r="J88"/>
  <c r="K87"/>
  <c r="K62"/>
  <c r="K73"/>
  <c r="M71"/>
  <c r="O69"/>
  <c r="Q67"/>
  <c r="S65"/>
  <c r="Q56"/>
  <c r="J38"/>
  <c r="L272"/>
  <c r="Q256"/>
  <c r="Q231"/>
  <c r="K248"/>
  <c r="S240"/>
  <c r="K237"/>
  <c r="J213"/>
  <c r="S179"/>
  <c r="L172"/>
  <c r="P168"/>
  <c r="O108"/>
  <c r="P107"/>
  <c r="Q106"/>
  <c r="R105"/>
  <c r="S104"/>
  <c r="K98"/>
  <c r="M96"/>
  <c r="O94"/>
  <c r="Q92"/>
  <c r="S90"/>
  <c r="J63"/>
  <c r="M60"/>
  <c r="R55"/>
  <c r="J49"/>
  <c r="L47"/>
  <c r="N45"/>
  <c r="P43"/>
  <c r="N270"/>
  <c r="M260"/>
  <c r="M246"/>
  <c r="L222"/>
  <c r="P218"/>
  <c r="M196"/>
  <c r="Q192"/>
  <c r="R180"/>
  <c r="K148"/>
  <c r="O144"/>
  <c r="J138"/>
  <c r="K137"/>
  <c r="L136"/>
  <c r="M135"/>
  <c r="J124"/>
  <c r="L122"/>
  <c r="N120"/>
  <c r="P118"/>
  <c r="R116"/>
  <c r="N84"/>
  <c r="O83"/>
  <c r="P82"/>
  <c r="Q81"/>
  <c r="R80"/>
  <c r="S79"/>
  <c r="J74"/>
  <c r="L72"/>
  <c r="N70"/>
  <c r="P68"/>
  <c r="R66"/>
  <c r="N59"/>
  <c r="J174"/>
  <c r="K162"/>
  <c r="S140"/>
  <c r="L97"/>
  <c r="S54"/>
  <c r="O244"/>
  <c r="N170"/>
  <c r="S154"/>
  <c r="K112"/>
  <c r="N95"/>
  <c r="P57"/>
  <c r="M46"/>
  <c r="S40"/>
  <c r="J113"/>
  <c r="J99"/>
  <c r="P268"/>
  <c r="L186"/>
  <c r="R166"/>
  <c r="P93"/>
  <c r="Q42"/>
  <c r="L36"/>
  <c r="M35"/>
  <c r="N34"/>
  <c r="O33"/>
  <c r="P32"/>
  <c r="Q31"/>
  <c r="R30"/>
  <c r="S29"/>
  <c r="N209"/>
  <c r="L111"/>
  <c r="R91"/>
  <c r="O58"/>
  <c r="K48"/>
  <c r="O44"/>
  <c r="R41"/>
  <c r="L255"/>
  <c r="J232"/>
  <c r="L205"/>
  <c r="J182"/>
  <c r="J168"/>
  <c r="L166"/>
  <c r="J157"/>
  <c r="J268"/>
  <c r="L266"/>
  <c r="K256"/>
  <c r="K242"/>
  <c r="M240"/>
  <c r="M229"/>
  <c r="J218"/>
  <c r="L216"/>
  <c r="K206"/>
  <c r="K192"/>
  <c r="M190"/>
  <c r="M179"/>
  <c r="K156"/>
  <c r="K142"/>
  <c r="J257"/>
  <c r="M265"/>
  <c r="L241"/>
  <c r="L230"/>
  <c r="M215"/>
  <c r="M204"/>
  <c r="J193"/>
  <c r="K181"/>
  <c r="L141"/>
  <c r="J132"/>
  <c r="K131"/>
  <c r="L130"/>
  <c r="M129"/>
  <c r="J118"/>
  <c r="L116"/>
  <c r="J68"/>
  <c r="L66"/>
  <c r="J57"/>
  <c r="M54"/>
  <c r="K231"/>
  <c r="J207"/>
  <c r="K167"/>
  <c r="L155"/>
  <c r="M140"/>
  <c r="J107"/>
  <c r="K106"/>
  <c r="L105"/>
  <c r="J93"/>
  <c r="L91"/>
  <c r="M254"/>
  <c r="K217"/>
  <c r="L191"/>
  <c r="M154"/>
  <c r="J143"/>
  <c r="M104"/>
  <c r="K117"/>
  <c r="M115"/>
  <c r="L80"/>
  <c r="J82"/>
  <c r="K81"/>
  <c r="K56"/>
  <c r="K67"/>
  <c r="M65"/>
  <c r="L180"/>
  <c r="M165"/>
  <c r="J32"/>
  <c r="L30"/>
  <c r="M29"/>
  <c r="K42"/>
  <c r="L41"/>
  <c r="M90"/>
  <c r="J243"/>
  <c r="K92"/>
  <c r="K267"/>
  <c r="J43"/>
  <c r="M40"/>
  <c r="S262"/>
  <c r="R238"/>
  <c r="R263"/>
  <c r="S212"/>
  <c r="Q175"/>
  <c r="S173"/>
  <c r="T161"/>
  <c r="Q275"/>
  <c r="S273"/>
  <c r="R249"/>
  <c r="T247"/>
  <c r="T236"/>
  <c r="Q225"/>
  <c r="S223"/>
  <c r="R199"/>
  <c r="T197"/>
  <c r="T186"/>
  <c r="Q164"/>
  <c r="R149"/>
  <c r="T147"/>
  <c r="Q214"/>
  <c r="R224"/>
  <c r="S198"/>
  <c r="S162"/>
  <c r="Q150"/>
  <c r="Q139"/>
  <c r="R138"/>
  <c r="S137"/>
  <c r="T136"/>
  <c r="Q125"/>
  <c r="S123"/>
  <c r="Q75"/>
  <c r="S73"/>
  <c r="T61"/>
  <c r="Q264"/>
  <c r="S187"/>
  <c r="T172"/>
  <c r="Q114"/>
  <c r="R113"/>
  <c r="S112"/>
  <c r="T111"/>
  <c r="Q100"/>
  <c r="S98"/>
  <c r="Q64"/>
  <c r="R49"/>
  <c r="T47"/>
  <c r="R274"/>
  <c r="Q250"/>
  <c r="T222"/>
  <c r="T211"/>
  <c r="Q200"/>
  <c r="R188"/>
  <c r="S148"/>
  <c r="R124"/>
  <c r="T122"/>
  <c r="Q89"/>
  <c r="R88"/>
  <c r="S87"/>
  <c r="T86"/>
  <c r="R74"/>
  <c r="T72"/>
  <c r="R63"/>
  <c r="S62"/>
  <c r="R99"/>
  <c r="Q50"/>
  <c r="T272"/>
  <c r="S48"/>
  <c r="Q239"/>
  <c r="S248"/>
  <c r="R163"/>
  <c r="T97"/>
  <c r="Q39"/>
  <c r="R38"/>
  <c r="S37"/>
  <c r="T36"/>
  <c r="R174"/>
  <c r="K268"/>
  <c r="M266"/>
  <c r="L256"/>
  <c r="J244"/>
  <c r="L242"/>
  <c r="N240"/>
  <c r="J233"/>
  <c r="N229"/>
  <c r="K218"/>
  <c r="M216"/>
  <c r="L206"/>
  <c r="J194"/>
  <c r="L192"/>
  <c r="N190"/>
  <c r="J183"/>
  <c r="N179"/>
  <c r="L156"/>
  <c r="J144"/>
  <c r="L142"/>
  <c r="K257"/>
  <c r="M230"/>
  <c r="K207"/>
  <c r="M180"/>
  <c r="J169"/>
  <c r="L167"/>
  <c r="N165"/>
  <c r="M155"/>
  <c r="N129"/>
  <c r="J269"/>
  <c r="L267"/>
  <c r="N265"/>
  <c r="J258"/>
  <c r="N254"/>
  <c r="K243"/>
  <c r="M241"/>
  <c r="L231"/>
  <c r="M255"/>
  <c r="M205"/>
  <c r="K182"/>
  <c r="K168"/>
  <c r="K157"/>
  <c r="N140"/>
  <c r="J108"/>
  <c r="K107"/>
  <c r="L106"/>
  <c r="K93"/>
  <c r="M91"/>
  <c r="J44"/>
  <c r="L217"/>
  <c r="J208"/>
  <c r="M191"/>
  <c r="N154"/>
  <c r="K143"/>
  <c r="M105"/>
  <c r="J119"/>
  <c r="L117"/>
  <c r="N115"/>
  <c r="L81"/>
  <c r="J83"/>
  <c r="K82"/>
  <c r="K57"/>
  <c r="J69"/>
  <c r="L67"/>
  <c r="N65"/>
  <c r="J33"/>
  <c r="M166"/>
  <c r="J94"/>
  <c r="L92"/>
  <c r="N90"/>
  <c r="J58"/>
  <c r="M55"/>
  <c r="K232"/>
  <c r="J219"/>
  <c r="N204"/>
  <c r="K132"/>
  <c r="M130"/>
  <c r="N79"/>
  <c r="M41"/>
  <c r="N29"/>
  <c r="N215"/>
  <c r="J158"/>
  <c r="K68"/>
  <c r="L181"/>
  <c r="M141"/>
  <c r="N54"/>
  <c r="M30"/>
  <c r="K193"/>
  <c r="J133"/>
  <c r="L131"/>
  <c r="K118"/>
  <c r="M66"/>
  <c r="K43"/>
  <c r="L42"/>
  <c r="N40"/>
  <c r="M116"/>
  <c r="L31"/>
  <c r="M32" i="12"/>
  <c r="Y6"/>
  <c r="M224" i="16"/>
  <c r="M214"/>
  <c r="L202"/>
  <c r="J194"/>
  <c r="K180"/>
  <c r="K170"/>
  <c r="J158"/>
  <c r="L146"/>
  <c r="K134"/>
  <c r="J125"/>
  <c r="K124"/>
  <c r="L123"/>
  <c r="M122"/>
  <c r="L110"/>
  <c r="J102"/>
  <c r="K88"/>
  <c r="K78"/>
  <c r="J66"/>
  <c r="L41"/>
  <c r="L31"/>
  <c r="J217"/>
  <c r="J227"/>
  <c r="L215"/>
  <c r="M201"/>
  <c r="M191"/>
  <c r="L179"/>
  <c r="J171"/>
  <c r="K157"/>
  <c r="K147"/>
  <c r="L133"/>
  <c r="M109"/>
  <c r="L87"/>
  <c r="J79"/>
  <c r="K65"/>
  <c r="M53"/>
  <c r="M40"/>
  <c r="L225"/>
  <c r="K203"/>
  <c r="K226"/>
  <c r="K216"/>
  <c r="J204"/>
  <c r="L192"/>
  <c r="M178"/>
  <c r="M168"/>
  <c r="L156"/>
  <c r="J148"/>
  <c r="M132"/>
  <c r="M99"/>
  <c r="J112"/>
  <c r="L100"/>
  <c r="L77"/>
  <c r="M86"/>
  <c r="K55"/>
  <c r="L64"/>
  <c r="J56"/>
  <c r="J33"/>
  <c r="J43"/>
  <c r="J135"/>
  <c r="K111"/>
  <c r="K193"/>
  <c r="J181"/>
  <c r="K101"/>
  <c r="J89"/>
  <c r="L169"/>
  <c r="K42"/>
  <c r="M155"/>
  <c r="M145"/>
  <c r="M63"/>
  <c r="M30"/>
  <c r="J15"/>
  <c r="M226"/>
  <c r="M216"/>
  <c r="L204"/>
  <c r="J196"/>
  <c r="N192"/>
  <c r="K182"/>
  <c r="O178"/>
  <c r="K172"/>
  <c r="O168"/>
  <c r="O145"/>
  <c r="J160"/>
  <c r="N156"/>
  <c r="L148"/>
  <c r="N123"/>
  <c r="K136"/>
  <c r="O132"/>
  <c r="M101"/>
  <c r="L112"/>
  <c r="J104"/>
  <c r="L79"/>
  <c r="K90"/>
  <c r="O86"/>
  <c r="K80"/>
  <c r="K57"/>
  <c r="J68"/>
  <c r="N64"/>
  <c r="N54"/>
  <c r="J35"/>
  <c r="L43"/>
  <c r="L33"/>
  <c r="L227"/>
  <c r="J219"/>
  <c r="K205"/>
  <c r="J229"/>
  <c r="N225"/>
  <c r="L217"/>
  <c r="M203"/>
  <c r="M193"/>
  <c r="L181"/>
  <c r="J173"/>
  <c r="N169"/>
  <c r="K159"/>
  <c r="O155"/>
  <c r="K149"/>
  <c r="L135"/>
  <c r="M111"/>
  <c r="O99"/>
  <c r="L89"/>
  <c r="J81"/>
  <c r="K67"/>
  <c r="O63"/>
  <c r="M55"/>
  <c r="M42"/>
  <c r="O30"/>
  <c r="N215"/>
  <c r="K228"/>
  <c r="O224"/>
  <c r="K218"/>
  <c r="O214"/>
  <c r="J206"/>
  <c r="N202"/>
  <c r="L194"/>
  <c r="M180"/>
  <c r="M170"/>
  <c r="L158"/>
  <c r="J150"/>
  <c r="N146"/>
  <c r="M134"/>
  <c r="J127"/>
  <c r="K126"/>
  <c r="L125"/>
  <c r="M124"/>
  <c r="J114"/>
  <c r="N110"/>
  <c r="L102"/>
  <c r="M88"/>
  <c r="O76"/>
  <c r="L66"/>
  <c r="J58"/>
  <c r="J45"/>
  <c r="N41"/>
  <c r="N31"/>
  <c r="O201"/>
  <c r="O191"/>
  <c r="J183"/>
  <c r="N133"/>
  <c r="O109"/>
  <c r="J91"/>
  <c r="K195"/>
  <c r="N179"/>
  <c r="K103"/>
  <c r="N87"/>
  <c r="K44"/>
  <c r="L171"/>
  <c r="M157"/>
  <c r="N77"/>
  <c r="M65"/>
  <c r="O40"/>
  <c r="M147"/>
  <c r="J137"/>
  <c r="K113"/>
  <c r="O53"/>
  <c r="M32"/>
  <c r="J14"/>
  <c r="J9"/>
  <c r="K227"/>
  <c r="M215"/>
  <c r="J205"/>
  <c r="N201"/>
  <c r="J195"/>
  <c r="N191"/>
  <c r="M179"/>
  <c r="K171"/>
  <c r="L157"/>
  <c r="L147"/>
  <c r="M133"/>
  <c r="J113"/>
  <c r="N109"/>
  <c r="J103"/>
  <c r="M87"/>
  <c r="K79"/>
  <c r="L65"/>
  <c r="N53"/>
  <c r="J44"/>
  <c r="N40"/>
  <c r="L32"/>
  <c r="J228"/>
  <c r="J218"/>
  <c r="L226"/>
  <c r="L216"/>
  <c r="K204"/>
  <c r="M192"/>
  <c r="J182"/>
  <c r="N178"/>
  <c r="J172"/>
  <c r="N168"/>
  <c r="M156"/>
  <c r="K148"/>
  <c r="N122"/>
  <c r="J136"/>
  <c r="N132"/>
  <c r="M100"/>
  <c r="K112"/>
  <c r="L78"/>
  <c r="J90"/>
  <c r="N86"/>
  <c r="J80"/>
  <c r="K56"/>
  <c r="M64"/>
  <c r="M54"/>
  <c r="J34"/>
  <c r="K43"/>
  <c r="N224"/>
  <c r="N214"/>
  <c r="M202"/>
  <c r="M225"/>
  <c r="K217"/>
  <c r="L203"/>
  <c r="L193"/>
  <c r="K181"/>
  <c r="M169"/>
  <c r="J159"/>
  <c r="N155"/>
  <c r="J149"/>
  <c r="N145"/>
  <c r="K135"/>
  <c r="L111"/>
  <c r="L101"/>
  <c r="K89"/>
  <c r="J67"/>
  <c r="N63"/>
  <c r="J57"/>
  <c r="L42"/>
  <c r="N30"/>
  <c r="L170"/>
  <c r="K158"/>
  <c r="K125"/>
  <c r="M123"/>
  <c r="N76"/>
  <c r="K66"/>
  <c r="M146"/>
  <c r="M31"/>
  <c r="L134"/>
  <c r="J126"/>
  <c r="L124"/>
  <c r="M110"/>
  <c r="K194"/>
  <c r="L180"/>
  <c r="K102"/>
  <c r="L88"/>
  <c r="M41"/>
  <c r="R275" i="17"/>
  <c r="T273"/>
  <c r="S249"/>
  <c r="R225"/>
  <c r="T223"/>
  <c r="S213"/>
  <c r="S199"/>
  <c r="R164"/>
  <c r="S149"/>
  <c r="T237"/>
  <c r="T187"/>
  <c r="S174"/>
  <c r="S163"/>
  <c r="S274"/>
  <c r="R250"/>
  <c r="T248"/>
  <c r="R264"/>
  <c r="T173"/>
  <c r="R114"/>
  <c r="S113"/>
  <c r="T112"/>
  <c r="R100"/>
  <c r="T98"/>
  <c r="R64"/>
  <c r="S49"/>
  <c r="R239"/>
  <c r="R200"/>
  <c r="S188"/>
  <c r="T148"/>
  <c r="S124"/>
  <c r="R89"/>
  <c r="S88"/>
  <c r="T87"/>
  <c r="S74"/>
  <c r="S63"/>
  <c r="T212"/>
  <c r="R189"/>
  <c r="R175"/>
  <c r="S99"/>
  <c r="T62"/>
  <c r="S224"/>
  <c r="R75"/>
  <c r="R50"/>
  <c r="S138"/>
  <c r="R125"/>
  <c r="T73"/>
  <c r="R39"/>
  <c r="S38"/>
  <c r="T37"/>
  <c r="T198"/>
  <c r="R150"/>
  <c r="T123"/>
  <c r="T48"/>
  <c r="S263"/>
  <c r="T162"/>
  <c r="R139"/>
  <c r="T137"/>
  <c r="Q204"/>
  <c r="O156"/>
  <c r="L259"/>
  <c r="P255"/>
  <c r="J236"/>
  <c r="N232"/>
  <c r="L209"/>
  <c r="J186"/>
  <c r="N182"/>
  <c r="J172"/>
  <c r="L170"/>
  <c r="N168"/>
  <c r="P166"/>
  <c r="N157"/>
  <c r="Q154"/>
  <c r="J272"/>
  <c r="L270"/>
  <c r="N268"/>
  <c r="P266"/>
  <c r="K260"/>
  <c r="O256"/>
  <c r="Q229"/>
  <c r="K246"/>
  <c r="M244"/>
  <c r="O242"/>
  <c r="Q240"/>
  <c r="M233"/>
  <c r="J222"/>
  <c r="L220"/>
  <c r="N218"/>
  <c r="P216"/>
  <c r="K210"/>
  <c r="O206"/>
  <c r="K196"/>
  <c r="M194"/>
  <c r="O192"/>
  <c r="Q190"/>
  <c r="M183"/>
  <c r="J161"/>
  <c r="K146"/>
  <c r="M144"/>
  <c r="O142"/>
  <c r="P180"/>
  <c r="J261"/>
  <c r="N257"/>
  <c r="L234"/>
  <c r="K271"/>
  <c r="J247"/>
  <c r="O231"/>
  <c r="K221"/>
  <c r="O217"/>
  <c r="M208"/>
  <c r="L195"/>
  <c r="P191"/>
  <c r="K185"/>
  <c r="J147"/>
  <c r="N143"/>
  <c r="J136"/>
  <c r="K135"/>
  <c r="L134"/>
  <c r="M133"/>
  <c r="J122"/>
  <c r="L120"/>
  <c r="N118"/>
  <c r="P116"/>
  <c r="N82"/>
  <c r="O81"/>
  <c r="P80"/>
  <c r="Q79"/>
  <c r="J72"/>
  <c r="L70"/>
  <c r="N68"/>
  <c r="P66"/>
  <c r="Q54"/>
  <c r="M269"/>
  <c r="Q254"/>
  <c r="L245"/>
  <c r="K235"/>
  <c r="J211"/>
  <c r="M169"/>
  <c r="Q165"/>
  <c r="K160"/>
  <c r="Q140"/>
  <c r="J111"/>
  <c r="K110"/>
  <c r="L109"/>
  <c r="J97"/>
  <c r="L95"/>
  <c r="N93"/>
  <c r="P91"/>
  <c r="J61"/>
  <c r="M58"/>
  <c r="N57"/>
  <c r="K46"/>
  <c r="M44"/>
  <c r="O267"/>
  <c r="M258"/>
  <c r="N243"/>
  <c r="P230"/>
  <c r="P205"/>
  <c r="M219"/>
  <c r="Q215"/>
  <c r="O181"/>
  <c r="J197"/>
  <c r="N193"/>
  <c r="L159"/>
  <c r="M158"/>
  <c r="L145"/>
  <c r="P141"/>
  <c r="P130"/>
  <c r="Q129"/>
  <c r="M108"/>
  <c r="K121"/>
  <c r="M119"/>
  <c r="O117"/>
  <c r="Q115"/>
  <c r="L84"/>
  <c r="J86"/>
  <c r="K85"/>
  <c r="K60"/>
  <c r="K71"/>
  <c r="M69"/>
  <c r="O67"/>
  <c r="Q65"/>
  <c r="O56"/>
  <c r="Q265"/>
  <c r="L184"/>
  <c r="K171"/>
  <c r="P105"/>
  <c r="M94"/>
  <c r="L34"/>
  <c r="M33"/>
  <c r="N32"/>
  <c r="O31"/>
  <c r="P30"/>
  <c r="Q29"/>
  <c r="N207"/>
  <c r="O167"/>
  <c r="O92"/>
  <c r="J47"/>
  <c r="N43"/>
  <c r="P41"/>
  <c r="N132"/>
  <c r="K96"/>
  <c r="O42"/>
  <c r="Q40"/>
  <c r="O106"/>
  <c r="Q104"/>
  <c r="Q90"/>
  <c r="P55"/>
  <c r="J36"/>
  <c r="P241"/>
  <c r="L45"/>
  <c r="J271"/>
  <c r="L269"/>
  <c r="N267"/>
  <c r="P265"/>
  <c r="L258"/>
  <c r="P254"/>
  <c r="K245"/>
  <c r="M243"/>
  <c r="O241"/>
  <c r="J235"/>
  <c r="N231"/>
  <c r="J221"/>
  <c r="L219"/>
  <c r="N217"/>
  <c r="P215"/>
  <c r="L208"/>
  <c r="O180"/>
  <c r="K195"/>
  <c r="M193"/>
  <c r="O191"/>
  <c r="J185"/>
  <c r="N181"/>
  <c r="K159"/>
  <c r="L158"/>
  <c r="K145"/>
  <c r="M143"/>
  <c r="O141"/>
  <c r="O155"/>
  <c r="K259"/>
  <c r="O255"/>
  <c r="M232"/>
  <c r="K209"/>
  <c r="O205"/>
  <c r="M182"/>
  <c r="K170"/>
  <c r="M168"/>
  <c r="O166"/>
  <c r="M157"/>
  <c r="K270"/>
  <c r="M268"/>
  <c r="O266"/>
  <c r="J260"/>
  <c r="N256"/>
  <c r="J246"/>
  <c r="L244"/>
  <c r="N242"/>
  <c r="P240"/>
  <c r="L233"/>
  <c r="M257"/>
  <c r="M207"/>
  <c r="K184"/>
  <c r="J171"/>
  <c r="N167"/>
  <c r="N131"/>
  <c r="O105"/>
  <c r="P104"/>
  <c r="J96"/>
  <c r="L94"/>
  <c r="N92"/>
  <c r="P90"/>
  <c r="O55"/>
  <c r="K45"/>
  <c r="M43"/>
  <c r="P179"/>
  <c r="K220"/>
  <c r="O216"/>
  <c r="J210"/>
  <c r="L194"/>
  <c r="P190"/>
  <c r="J146"/>
  <c r="N142"/>
  <c r="J135"/>
  <c r="K134"/>
  <c r="L133"/>
  <c r="M132"/>
  <c r="K120"/>
  <c r="M118"/>
  <c r="O116"/>
  <c r="N81"/>
  <c r="O80"/>
  <c r="P79"/>
  <c r="K70"/>
  <c r="M68"/>
  <c r="O66"/>
  <c r="P54"/>
  <c r="P229"/>
  <c r="L169"/>
  <c r="P165"/>
  <c r="J160"/>
  <c r="P140"/>
  <c r="J110"/>
  <c r="K109"/>
  <c r="L108"/>
  <c r="K95"/>
  <c r="M93"/>
  <c r="O91"/>
  <c r="M57"/>
  <c r="P204"/>
  <c r="N117"/>
  <c r="P65"/>
  <c r="N56"/>
  <c r="L44"/>
  <c r="N42"/>
  <c r="P40"/>
  <c r="O230"/>
  <c r="M218"/>
  <c r="L183"/>
  <c r="M107"/>
  <c r="P115"/>
  <c r="L83"/>
  <c r="K84"/>
  <c r="J71"/>
  <c r="L33"/>
  <c r="M32"/>
  <c r="N31"/>
  <c r="O30"/>
  <c r="P29"/>
  <c r="K234"/>
  <c r="J60"/>
  <c r="N206"/>
  <c r="J196"/>
  <c r="P129"/>
  <c r="J121"/>
  <c r="K59"/>
  <c r="L69"/>
  <c r="J46"/>
  <c r="O41"/>
  <c r="N192"/>
  <c r="N156"/>
  <c r="L144"/>
  <c r="L119"/>
  <c r="J85"/>
  <c r="N67"/>
  <c r="J35"/>
  <c r="M15" i="18"/>
  <c r="V303"/>
  <c r="O324"/>
  <c r="S320"/>
  <c r="W316"/>
  <c r="Q310"/>
  <c r="U306"/>
  <c r="R321"/>
  <c r="V317"/>
  <c r="R309"/>
  <c r="P296"/>
  <c r="U318"/>
  <c r="S308"/>
  <c r="O297"/>
  <c r="S293"/>
  <c r="W289"/>
  <c r="Q283"/>
  <c r="P323"/>
  <c r="T307"/>
  <c r="R294"/>
  <c r="V290"/>
  <c r="R282"/>
  <c r="Q322"/>
  <c r="Q295"/>
  <c r="O285"/>
  <c r="Q268"/>
  <c r="U264"/>
  <c r="O258"/>
  <c r="S254"/>
  <c r="R240"/>
  <c r="V236"/>
  <c r="T319"/>
  <c r="P311"/>
  <c r="U279"/>
  <c r="T292"/>
  <c r="P284"/>
  <c r="T280"/>
  <c r="P269"/>
  <c r="T265"/>
  <c r="P257"/>
  <c r="V251"/>
  <c r="Q241"/>
  <c r="U237"/>
  <c r="O312"/>
  <c r="W277"/>
  <c r="O270"/>
  <c r="W262"/>
  <c r="Q256"/>
  <c r="W250"/>
  <c r="P242"/>
  <c r="O231"/>
  <c r="Q229"/>
  <c r="R213"/>
  <c r="V209"/>
  <c r="R267"/>
  <c r="R255"/>
  <c r="S281"/>
  <c r="W223"/>
  <c r="S212"/>
  <c r="T211"/>
  <c r="U210"/>
  <c r="P203"/>
  <c r="Q202"/>
  <c r="W196"/>
  <c r="T253"/>
  <c r="S227"/>
  <c r="O243"/>
  <c r="S239"/>
  <c r="T238"/>
  <c r="U225"/>
  <c r="V224"/>
  <c r="R201"/>
  <c r="W208"/>
  <c r="O204"/>
  <c r="T199"/>
  <c r="U291"/>
  <c r="S266"/>
  <c r="W235"/>
  <c r="R228"/>
  <c r="U198"/>
  <c r="V263"/>
  <c r="P230"/>
  <c r="O216"/>
  <c r="Q214"/>
  <c r="V197"/>
  <c r="P215"/>
  <c r="O323"/>
  <c r="S319"/>
  <c r="W315"/>
  <c r="O311"/>
  <c r="S307"/>
  <c r="U278"/>
  <c r="N324"/>
  <c r="R320"/>
  <c r="V316"/>
  <c r="P310"/>
  <c r="T306"/>
  <c r="Q321"/>
  <c r="Q309"/>
  <c r="S292"/>
  <c r="W288"/>
  <c r="O284"/>
  <c r="T318"/>
  <c r="R308"/>
  <c r="N297"/>
  <c r="O296"/>
  <c r="R293"/>
  <c r="V289"/>
  <c r="P283"/>
  <c r="U290"/>
  <c r="W276"/>
  <c r="T252"/>
  <c r="Q267"/>
  <c r="U263"/>
  <c r="Q255"/>
  <c r="W249"/>
  <c r="S226"/>
  <c r="N243"/>
  <c r="R239"/>
  <c r="P322"/>
  <c r="P295"/>
  <c r="N285"/>
  <c r="P268"/>
  <c r="T264"/>
  <c r="N258"/>
  <c r="R254"/>
  <c r="Q240"/>
  <c r="U236"/>
  <c r="U317"/>
  <c r="U305"/>
  <c r="Q282"/>
  <c r="S265"/>
  <c r="O257"/>
  <c r="T237"/>
  <c r="V235"/>
  <c r="W234"/>
  <c r="U224"/>
  <c r="W222"/>
  <c r="N216"/>
  <c r="R212"/>
  <c r="V208"/>
  <c r="N312"/>
  <c r="N270"/>
  <c r="V262"/>
  <c r="P256"/>
  <c r="V250"/>
  <c r="O242"/>
  <c r="W261"/>
  <c r="N231"/>
  <c r="O230"/>
  <c r="O215"/>
  <c r="P214"/>
  <c r="Q213"/>
  <c r="U197"/>
  <c r="R281"/>
  <c r="T279"/>
  <c r="V223"/>
  <c r="S211"/>
  <c r="T210"/>
  <c r="U209"/>
  <c r="O203"/>
  <c r="P202"/>
  <c r="V196"/>
  <c r="Q294"/>
  <c r="S280"/>
  <c r="O269"/>
  <c r="S253"/>
  <c r="P241"/>
  <c r="S238"/>
  <c r="R227"/>
  <c r="R200"/>
  <c r="W207"/>
  <c r="N204"/>
  <c r="Q201"/>
  <c r="W195"/>
  <c r="T291"/>
  <c r="R266"/>
  <c r="P229"/>
  <c r="Q228"/>
  <c r="T198"/>
  <c r="S324"/>
  <c r="W320"/>
  <c r="U310"/>
  <c r="V321"/>
  <c r="T296"/>
  <c r="U322"/>
  <c r="S312"/>
  <c r="W293"/>
  <c r="W281"/>
  <c r="T311"/>
  <c r="U283"/>
  <c r="V294"/>
  <c r="U268"/>
  <c r="S258"/>
  <c r="V240"/>
  <c r="T323"/>
  <c r="T269"/>
  <c r="V255"/>
  <c r="U241"/>
  <c r="S285"/>
  <c r="W266"/>
  <c r="W254"/>
  <c r="V213"/>
  <c r="T203"/>
  <c r="T257"/>
  <c r="S231"/>
  <c r="S243"/>
  <c r="U295"/>
  <c r="W239"/>
  <c r="U229"/>
  <c r="V228"/>
  <c r="S216"/>
  <c r="T215"/>
  <c r="U214"/>
  <c r="W200"/>
  <c r="T284"/>
  <c r="W212"/>
  <c r="S297"/>
  <c r="S270"/>
  <c r="T242"/>
  <c r="U202"/>
  <c r="V267"/>
  <c r="W227"/>
  <c r="V201"/>
  <c r="W322"/>
  <c r="U312"/>
  <c r="U297"/>
  <c r="V323"/>
  <c r="U285"/>
  <c r="U324"/>
  <c r="V296"/>
  <c r="W295"/>
  <c r="W283"/>
  <c r="U270"/>
  <c r="V242"/>
  <c r="V257"/>
  <c r="U243"/>
  <c r="W268"/>
  <c r="V215"/>
  <c r="U231"/>
  <c r="W202"/>
  <c r="V269"/>
  <c r="W241"/>
  <c r="V203"/>
  <c r="W256"/>
  <c r="U216"/>
  <c r="U204"/>
  <c r="V230"/>
  <c r="W229"/>
  <c r="W214"/>
  <c r="O315"/>
  <c r="O303"/>
  <c r="N316"/>
  <c r="L306"/>
  <c r="P302"/>
  <c r="Q313"/>
  <c r="Q301"/>
  <c r="O288"/>
  <c r="L318"/>
  <c r="N289"/>
  <c r="M317"/>
  <c r="M305"/>
  <c r="M290"/>
  <c r="M278"/>
  <c r="Q274"/>
  <c r="M263"/>
  <c r="Q259"/>
  <c r="M251"/>
  <c r="Q247"/>
  <c r="P314"/>
  <c r="P287"/>
  <c r="N277"/>
  <c r="L264"/>
  <c r="P260"/>
  <c r="N250"/>
  <c r="M236"/>
  <c r="O276"/>
  <c r="O249"/>
  <c r="L237"/>
  <c r="N208"/>
  <c r="L291"/>
  <c r="P275"/>
  <c r="N262"/>
  <c r="P248"/>
  <c r="O207"/>
  <c r="P206"/>
  <c r="Q205"/>
  <c r="O195"/>
  <c r="O234"/>
  <c r="P221"/>
  <c r="Q220"/>
  <c r="L198"/>
  <c r="P194"/>
  <c r="Q286"/>
  <c r="O261"/>
  <c r="Q232"/>
  <c r="N223"/>
  <c r="O222"/>
  <c r="M197"/>
  <c r="Q193"/>
  <c r="N304"/>
  <c r="L279"/>
  <c r="L252"/>
  <c r="N235"/>
  <c r="P233"/>
  <c r="L225"/>
  <c r="M224"/>
  <c r="M209"/>
  <c r="N196"/>
  <c r="L210"/>
  <c r="O322"/>
  <c r="S318"/>
  <c r="W314"/>
  <c r="M312"/>
  <c r="Q308"/>
  <c r="U304"/>
  <c r="N323"/>
  <c r="R319"/>
  <c r="V315"/>
  <c r="N311"/>
  <c r="R307"/>
  <c r="U277"/>
  <c r="M324"/>
  <c r="U316"/>
  <c r="O310"/>
  <c r="O295"/>
  <c r="S291"/>
  <c r="W287"/>
  <c r="M285"/>
  <c r="Q281"/>
  <c r="P321"/>
  <c r="P309"/>
  <c r="R292"/>
  <c r="V288"/>
  <c r="N284"/>
  <c r="S306"/>
  <c r="M297"/>
  <c r="N296"/>
  <c r="Q293"/>
  <c r="S279"/>
  <c r="M270"/>
  <c r="Q266"/>
  <c r="U262"/>
  <c r="O256"/>
  <c r="S252"/>
  <c r="N242"/>
  <c r="R238"/>
  <c r="T290"/>
  <c r="T278"/>
  <c r="T251"/>
  <c r="P267"/>
  <c r="T263"/>
  <c r="P255"/>
  <c r="V249"/>
  <c r="S225"/>
  <c r="M243"/>
  <c r="Q239"/>
  <c r="U235"/>
  <c r="Q320"/>
  <c r="U289"/>
  <c r="O268"/>
  <c r="W260"/>
  <c r="M258"/>
  <c r="P240"/>
  <c r="N230"/>
  <c r="P228"/>
  <c r="R226"/>
  <c r="R199"/>
  <c r="N215"/>
  <c r="R211"/>
  <c r="V207"/>
  <c r="N203"/>
  <c r="T317"/>
  <c r="T305"/>
  <c r="P282"/>
  <c r="R265"/>
  <c r="N257"/>
  <c r="S264"/>
  <c r="Q254"/>
  <c r="O229"/>
  <c r="M216"/>
  <c r="Q200"/>
  <c r="W194"/>
  <c r="V261"/>
  <c r="V234"/>
  <c r="M231"/>
  <c r="V222"/>
  <c r="W221"/>
  <c r="O214"/>
  <c r="P213"/>
  <c r="Q212"/>
  <c r="T197"/>
  <c r="O283"/>
  <c r="W275"/>
  <c r="W248"/>
  <c r="S237"/>
  <c r="T236"/>
  <c r="U223"/>
  <c r="S210"/>
  <c r="T209"/>
  <c r="U208"/>
  <c r="O202"/>
  <c r="U196"/>
  <c r="P294"/>
  <c r="R280"/>
  <c r="N269"/>
  <c r="R253"/>
  <c r="O241"/>
  <c r="W233"/>
  <c r="Q227"/>
  <c r="M204"/>
  <c r="V195"/>
  <c r="W206"/>
  <c r="P201"/>
  <c r="S323"/>
  <c r="W319"/>
  <c r="S311"/>
  <c r="U282"/>
  <c r="R324"/>
  <c r="V320"/>
  <c r="T310"/>
  <c r="W292"/>
  <c r="S284"/>
  <c r="T322"/>
  <c r="R312"/>
  <c r="V293"/>
  <c r="T283"/>
  <c r="U309"/>
  <c r="U294"/>
  <c r="W280"/>
  <c r="T256"/>
  <c r="U267"/>
  <c r="W253"/>
  <c r="S230"/>
  <c r="R243"/>
  <c r="V239"/>
  <c r="T268"/>
  <c r="R258"/>
  <c r="U240"/>
  <c r="S296"/>
  <c r="S269"/>
  <c r="T241"/>
  <c r="U228"/>
  <c r="W226"/>
  <c r="R216"/>
  <c r="V212"/>
  <c r="R285"/>
  <c r="V266"/>
  <c r="V254"/>
  <c r="W265"/>
  <c r="S257"/>
  <c r="W238"/>
  <c r="V227"/>
  <c r="U201"/>
  <c r="U321"/>
  <c r="T295"/>
  <c r="R231"/>
  <c r="S215"/>
  <c r="T214"/>
  <c r="U213"/>
  <c r="V200"/>
  <c r="W211"/>
  <c r="W199"/>
  <c r="R297"/>
  <c r="R270"/>
  <c r="S242"/>
  <c r="R204"/>
  <c r="T202"/>
  <c r="M302"/>
  <c r="N313"/>
  <c r="N301"/>
  <c r="M314"/>
  <c r="L303"/>
  <c r="N286"/>
  <c r="M260"/>
  <c r="L288"/>
  <c r="L276"/>
  <c r="L261"/>
  <c r="L249"/>
  <c r="M233"/>
  <c r="M287"/>
  <c r="L234"/>
  <c r="M221"/>
  <c r="N205"/>
  <c r="L315"/>
  <c r="M275"/>
  <c r="M248"/>
  <c r="N232"/>
  <c r="L222"/>
  <c r="M194"/>
  <c r="N259"/>
  <c r="N193"/>
  <c r="L207"/>
  <c r="M206"/>
  <c r="N274"/>
  <c r="N247"/>
  <c r="N220"/>
  <c r="L195"/>
  <c r="L313"/>
  <c r="L286"/>
  <c r="L274"/>
  <c r="L259"/>
  <c r="L247"/>
  <c r="L232"/>
  <c r="L220"/>
  <c r="L205"/>
  <c r="L301"/>
  <c r="L193"/>
  <c r="O319"/>
  <c r="S315"/>
  <c r="O307"/>
  <c r="S303"/>
  <c r="U274"/>
  <c r="N320"/>
  <c r="R316"/>
  <c r="L310"/>
  <c r="P306"/>
  <c r="T302"/>
  <c r="Q317"/>
  <c r="Q305"/>
  <c r="O292"/>
  <c r="S288"/>
  <c r="L322"/>
  <c r="T314"/>
  <c r="R304"/>
  <c r="N293"/>
  <c r="R289"/>
  <c r="L283"/>
  <c r="M321"/>
  <c r="U301"/>
  <c r="M294"/>
  <c r="U286"/>
  <c r="M282"/>
  <c r="Q278"/>
  <c r="T248"/>
  <c r="M267"/>
  <c r="Q263"/>
  <c r="U259"/>
  <c r="M255"/>
  <c r="Q251"/>
  <c r="S222"/>
  <c r="N239"/>
  <c r="P318"/>
  <c r="N308"/>
  <c r="P291"/>
  <c r="N281"/>
  <c r="R277"/>
  <c r="L268"/>
  <c r="P264"/>
  <c r="T260"/>
  <c r="N254"/>
  <c r="R250"/>
  <c r="M240"/>
  <c r="Q236"/>
  <c r="U232"/>
  <c r="M309"/>
  <c r="O280"/>
  <c r="S261"/>
  <c r="O253"/>
  <c r="L241"/>
  <c r="U220"/>
  <c r="N212"/>
  <c r="R208"/>
  <c r="L295"/>
  <c r="P279"/>
  <c r="N266"/>
  <c r="P252"/>
  <c r="U313"/>
  <c r="Q290"/>
  <c r="S276"/>
  <c r="S249"/>
  <c r="P225"/>
  <c r="Q224"/>
  <c r="O211"/>
  <c r="P210"/>
  <c r="Q209"/>
  <c r="O199"/>
  <c r="U193"/>
  <c r="T287"/>
  <c r="L256"/>
  <c r="R235"/>
  <c r="T233"/>
  <c r="N227"/>
  <c r="O226"/>
  <c r="R196"/>
  <c r="S207"/>
  <c r="T206"/>
  <c r="U205"/>
  <c r="L202"/>
  <c r="P198"/>
  <c r="O265"/>
  <c r="L229"/>
  <c r="M228"/>
  <c r="M201"/>
  <c r="Q197"/>
  <c r="T275"/>
  <c r="R262"/>
  <c r="O238"/>
  <c r="P237"/>
  <c r="S234"/>
  <c r="R223"/>
  <c r="L214"/>
  <c r="N200"/>
  <c r="T194"/>
  <c r="M213"/>
  <c r="S322"/>
  <c r="W318"/>
  <c r="Q312"/>
  <c r="U308"/>
  <c r="Q297"/>
  <c r="R323"/>
  <c r="V319"/>
  <c r="R311"/>
  <c r="U281"/>
  <c r="U320"/>
  <c r="S295"/>
  <c r="W291"/>
  <c r="Q285"/>
  <c r="V292"/>
  <c r="R284"/>
  <c r="S283"/>
  <c r="Q270"/>
  <c r="U266"/>
  <c r="S256"/>
  <c r="R242"/>
  <c r="V238"/>
  <c r="T309"/>
  <c r="T294"/>
  <c r="T282"/>
  <c r="T255"/>
  <c r="T267"/>
  <c r="V253"/>
  <c r="S229"/>
  <c r="Q243"/>
  <c r="U239"/>
  <c r="U293"/>
  <c r="W264"/>
  <c r="R230"/>
  <c r="R203"/>
  <c r="R215"/>
  <c r="V211"/>
  <c r="R296"/>
  <c r="R269"/>
  <c r="S241"/>
  <c r="Q324"/>
  <c r="W279"/>
  <c r="S268"/>
  <c r="W252"/>
  <c r="T240"/>
  <c r="V226"/>
  <c r="W225"/>
  <c r="Q204"/>
  <c r="W198"/>
  <c r="V265"/>
  <c r="R257"/>
  <c r="W237"/>
  <c r="U227"/>
  <c r="Q216"/>
  <c r="T201"/>
  <c r="S310"/>
  <c r="Q258"/>
  <c r="Q231"/>
  <c r="S214"/>
  <c r="T213"/>
  <c r="U212"/>
  <c r="U200"/>
  <c r="T321"/>
  <c r="W210"/>
  <c r="V199"/>
  <c r="O317"/>
  <c r="S313"/>
  <c r="O305"/>
  <c r="S301"/>
  <c r="N318"/>
  <c r="R314"/>
  <c r="L308"/>
  <c r="P304"/>
  <c r="Q315"/>
  <c r="M307"/>
  <c r="O290"/>
  <c r="S286"/>
  <c r="L320"/>
  <c r="N306"/>
  <c r="N291"/>
  <c r="R287"/>
  <c r="Q303"/>
  <c r="M292"/>
  <c r="M280"/>
  <c r="Q276"/>
  <c r="M265"/>
  <c r="Q261"/>
  <c r="M253"/>
  <c r="Q249"/>
  <c r="N237"/>
  <c r="P289"/>
  <c r="N279"/>
  <c r="R275"/>
  <c r="L266"/>
  <c r="P262"/>
  <c r="N252"/>
  <c r="R248"/>
  <c r="M238"/>
  <c r="Q234"/>
  <c r="Q288"/>
  <c r="S274"/>
  <c r="S259"/>
  <c r="S247"/>
  <c r="L239"/>
  <c r="P235"/>
  <c r="N210"/>
  <c r="R206"/>
  <c r="R302"/>
  <c r="L281"/>
  <c r="N264"/>
  <c r="L254"/>
  <c r="M319"/>
  <c r="O278"/>
  <c r="O263"/>
  <c r="O251"/>
  <c r="O236"/>
  <c r="S232"/>
  <c r="Q222"/>
  <c r="R221"/>
  <c r="O197"/>
  <c r="L293"/>
  <c r="R260"/>
  <c r="O224"/>
  <c r="P223"/>
  <c r="L212"/>
  <c r="M211"/>
  <c r="L200"/>
  <c r="P196"/>
  <c r="S220"/>
  <c r="R233"/>
  <c r="M226"/>
  <c r="N225"/>
  <c r="R194"/>
  <c r="O209"/>
  <c r="P208"/>
  <c r="Q207"/>
  <c r="M199"/>
  <c r="Q195"/>
  <c r="P316"/>
  <c r="P277"/>
  <c r="P250"/>
  <c r="L227"/>
  <c r="S205"/>
  <c r="N198"/>
  <c r="W321"/>
  <c r="V322"/>
  <c r="T312"/>
  <c r="T297"/>
  <c r="U311"/>
  <c r="U284"/>
  <c r="W294"/>
  <c r="T324"/>
  <c r="U296"/>
  <c r="V295"/>
  <c r="T285"/>
  <c r="U323"/>
  <c r="W282"/>
  <c r="U269"/>
  <c r="W255"/>
  <c r="V241"/>
  <c r="T270"/>
  <c r="U242"/>
  <c r="T258"/>
  <c r="T243"/>
  <c r="V229"/>
  <c r="V214"/>
  <c r="V268"/>
  <c r="W240"/>
  <c r="U230"/>
  <c r="W213"/>
  <c r="V202"/>
  <c r="W267"/>
  <c r="U203"/>
  <c r="W201"/>
  <c r="V256"/>
  <c r="W228"/>
  <c r="U215"/>
  <c r="T216"/>
  <c r="T204"/>
  <c r="S321"/>
  <c r="W317"/>
  <c r="S309"/>
  <c r="R322"/>
  <c r="V318"/>
  <c r="P312"/>
  <c r="T308"/>
  <c r="P297"/>
  <c r="Q323"/>
  <c r="U307"/>
  <c r="Q296"/>
  <c r="S294"/>
  <c r="W290"/>
  <c r="S282"/>
  <c r="T320"/>
  <c r="R295"/>
  <c r="V291"/>
  <c r="P285"/>
  <c r="T281"/>
  <c r="U319"/>
  <c r="Q311"/>
  <c r="U280"/>
  <c r="U292"/>
  <c r="Q284"/>
  <c r="W278"/>
  <c r="Q269"/>
  <c r="U265"/>
  <c r="Q257"/>
  <c r="W251"/>
  <c r="R241"/>
  <c r="V237"/>
  <c r="R283"/>
  <c r="P270"/>
  <c r="T266"/>
  <c r="R256"/>
  <c r="Q242"/>
  <c r="U238"/>
  <c r="S267"/>
  <c r="S255"/>
  <c r="T239"/>
  <c r="V225"/>
  <c r="R214"/>
  <c r="V210"/>
  <c r="P204"/>
  <c r="T293"/>
  <c r="V264"/>
  <c r="T254"/>
  <c r="S228"/>
  <c r="P243"/>
  <c r="W224"/>
  <c r="R202"/>
  <c r="W209"/>
  <c r="U199"/>
  <c r="P324"/>
  <c r="R268"/>
  <c r="V252"/>
  <c r="S240"/>
  <c r="W236"/>
  <c r="U226"/>
  <c r="V198"/>
  <c r="W263"/>
  <c r="Q230"/>
  <c r="R229"/>
  <c r="P216"/>
  <c r="Q215"/>
  <c r="W197"/>
  <c r="R310"/>
  <c r="P258"/>
  <c r="P231"/>
  <c r="T212"/>
  <c r="T200"/>
  <c r="Q203"/>
  <c r="S213"/>
  <c r="U211"/>
  <c r="O318"/>
  <c r="S314"/>
  <c r="M308"/>
  <c r="Q304"/>
  <c r="N319"/>
  <c r="R315"/>
  <c r="N307"/>
  <c r="R303"/>
  <c r="M320"/>
  <c r="O306"/>
  <c r="O291"/>
  <c r="S287"/>
  <c r="P317"/>
  <c r="P305"/>
  <c r="N292"/>
  <c r="R288"/>
  <c r="Q289"/>
  <c r="O279"/>
  <c r="S275"/>
  <c r="M266"/>
  <c r="Q262"/>
  <c r="O252"/>
  <c r="S248"/>
  <c r="N238"/>
  <c r="L321"/>
  <c r="T301"/>
  <c r="L294"/>
  <c r="T286"/>
  <c r="L282"/>
  <c r="P278"/>
  <c r="T274"/>
  <c r="T247"/>
  <c r="L267"/>
  <c r="P263"/>
  <c r="T259"/>
  <c r="L255"/>
  <c r="P251"/>
  <c r="S221"/>
  <c r="M239"/>
  <c r="Q235"/>
  <c r="S302"/>
  <c r="M281"/>
  <c r="O264"/>
  <c r="M254"/>
  <c r="P236"/>
  <c r="R234"/>
  <c r="S233"/>
  <c r="T232"/>
  <c r="L228"/>
  <c r="N226"/>
  <c r="P224"/>
  <c r="R222"/>
  <c r="R195"/>
  <c r="N211"/>
  <c r="R207"/>
  <c r="L309"/>
  <c r="N280"/>
  <c r="R261"/>
  <c r="N253"/>
  <c r="M293"/>
  <c r="S260"/>
  <c r="O237"/>
  <c r="Q223"/>
  <c r="L213"/>
  <c r="M212"/>
  <c r="M200"/>
  <c r="Q196"/>
  <c r="T313"/>
  <c r="P290"/>
  <c r="R276"/>
  <c r="R249"/>
  <c r="O225"/>
  <c r="O210"/>
  <c r="P209"/>
  <c r="Q208"/>
  <c r="N199"/>
  <c r="T193"/>
  <c r="Q316"/>
  <c r="Q277"/>
  <c r="Q250"/>
  <c r="M227"/>
  <c r="S206"/>
  <c r="T205"/>
  <c r="O198"/>
  <c r="N265"/>
  <c r="L240"/>
  <c r="P197"/>
  <c r="L201"/>
  <c r="O321"/>
  <c r="S317"/>
  <c r="W313"/>
  <c r="O309"/>
  <c r="S305"/>
  <c r="N322"/>
  <c r="R318"/>
  <c r="V314"/>
  <c r="L312"/>
  <c r="P308"/>
  <c r="T304"/>
  <c r="L297"/>
  <c r="Q319"/>
  <c r="M311"/>
  <c r="U303"/>
  <c r="U276"/>
  <c r="O294"/>
  <c r="S290"/>
  <c r="W286"/>
  <c r="O282"/>
  <c r="L324"/>
  <c r="T316"/>
  <c r="N310"/>
  <c r="N295"/>
  <c r="R291"/>
  <c r="V287"/>
  <c r="L285"/>
  <c r="P281"/>
  <c r="U315"/>
  <c r="U288"/>
  <c r="Q280"/>
  <c r="W274"/>
  <c r="M269"/>
  <c r="Q265"/>
  <c r="U261"/>
  <c r="M257"/>
  <c r="Q253"/>
  <c r="W247"/>
  <c r="N241"/>
  <c r="R237"/>
  <c r="R306"/>
  <c r="M296"/>
  <c r="P293"/>
  <c r="R279"/>
  <c r="L270"/>
  <c r="P266"/>
  <c r="T262"/>
  <c r="N256"/>
  <c r="R252"/>
  <c r="M242"/>
  <c r="Q238"/>
  <c r="U234"/>
  <c r="M323"/>
  <c r="Q292"/>
  <c r="M284"/>
  <c r="S278"/>
  <c r="T250"/>
  <c r="S263"/>
  <c r="S251"/>
  <c r="S224"/>
  <c r="L243"/>
  <c r="V221"/>
  <c r="N214"/>
  <c r="R210"/>
  <c r="V206"/>
  <c r="L204"/>
  <c r="P320"/>
  <c r="T289"/>
  <c r="T277"/>
  <c r="N268"/>
  <c r="V260"/>
  <c r="L258"/>
  <c r="Q307"/>
  <c r="O267"/>
  <c r="V233"/>
  <c r="O228"/>
  <c r="P227"/>
  <c r="W205"/>
  <c r="O201"/>
  <c r="U195"/>
  <c r="R264"/>
  <c r="P254"/>
  <c r="M230"/>
  <c r="N229"/>
  <c r="W220"/>
  <c r="L216"/>
  <c r="M215"/>
  <c r="P200"/>
  <c r="V194"/>
  <c r="W259"/>
  <c r="O255"/>
  <c r="O240"/>
  <c r="P239"/>
  <c r="W232"/>
  <c r="L231"/>
  <c r="U222"/>
  <c r="O213"/>
  <c r="P212"/>
  <c r="Q211"/>
  <c r="M203"/>
  <c r="Q199"/>
  <c r="W193"/>
  <c r="N283"/>
  <c r="V248"/>
  <c r="S236"/>
  <c r="T235"/>
  <c r="Q226"/>
  <c r="R225"/>
  <c r="R198"/>
  <c r="N202"/>
  <c r="T208"/>
  <c r="S209"/>
  <c r="U207"/>
  <c r="T196"/>
  <c r="O314"/>
  <c r="M304"/>
  <c r="N315"/>
  <c r="N303"/>
  <c r="M316"/>
  <c r="O302"/>
  <c r="O287"/>
  <c r="P313"/>
  <c r="P301"/>
  <c r="N288"/>
  <c r="O275"/>
  <c r="M262"/>
  <c r="O248"/>
  <c r="L317"/>
  <c r="L305"/>
  <c r="L290"/>
  <c r="L278"/>
  <c r="P274"/>
  <c r="L263"/>
  <c r="P259"/>
  <c r="L251"/>
  <c r="P247"/>
  <c r="M235"/>
  <c r="M277"/>
  <c r="O260"/>
  <c r="M250"/>
  <c r="P232"/>
  <c r="L224"/>
  <c r="N222"/>
  <c r="P220"/>
  <c r="N207"/>
  <c r="N276"/>
  <c r="N249"/>
  <c r="O233"/>
  <c r="L209"/>
  <c r="M208"/>
  <c r="M196"/>
  <c r="L236"/>
  <c r="O206"/>
  <c r="P205"/>
  <c r="N195"/>
  <c r="M289"/>
  <c r="N234"/>
  <c r="O221"/>
  <c r="O194"/>
  <c r="P286"/>
  <c r="N261"/>
  <c r="M223"/>
  <c r="L197"/>
  <c r="P193"/>
  <c r="O316"/>
  <c r="M306"/>
  <c r="Q302"/>
  <c r="N317"/>
  <c r="R313"/>
  <c r="N305"/>
  <c r="R301"/>
  <c r="M318"/>
  <c r="O289"/>
  <c r="P315"/>
  <c r="L307"/>
  <c r="N290"/>
  <c r="R286"/>
  <c r="Q314"/>
  <c r="Q287"/>
  <c r="O277"/>
  <c r="M264"/>
  <c r="Q260"/>
  <c r="O250"/>
  <c r="N236"/>
  <c r="P303"/>
  <c r="L292"/>
  <c r="L280"/>
  <c r="P276"/>
  <c r="L265"/>
  <c r="P261"/>
  <c r="L253"/>
  <c r="P249"/>
  <c r="M237"/>
  <c r="Q233"/>
  <c r="M291"/>
  <c r="Q275"/>
  <c r="O262"/>
  <c r="Q248"/>
  <c r="M225"/>
  <c r="O223"/>
  <c r="Q221"/>
  <c r="N209"/>
  <c r="R205"/>
  <c r="P288"/>
  <c r="R274"/>
  <c r="R259"/>
  <c r="R247"/>
  <c r="L238"/>
  <c r="P234"/>
  <c r="R220"/>
  <c r="M198"/>
  <c r="Q194"/>
  <c r="L319"/>
  <c r="N278"/>
  <c r="N263"/>
  <c r="N251"/>
  <c r="R232"/>
  <c r="P222"/>
  <c r="N197"/>
  <c r="O304"/>
  <c r="M279"/>
  <c r="M252"/>
  <c r="O235"/>
  <c r="N224"/>
  <c r="L211"/>
  <c r="M210"/>
  <c r="O196"/>
  <c r="L226"/>
  <c r="R193"/>
  <c r="P207"/>
  <c r="L199"/>
  <c r="P195"/>
  <c r="O208"/>
  <c r="Q206"/>
  <c r="O313"/>
  <c r="O301"/>
  <c r="N314"/>
  <c r="L304"/>
  <c r="M303"/>
  <c r="O286"/>
  <c r="L316"/>
  <c r="N302"/>
  <c r="N287"/>
  <c r="M288"/>
  <c r="M276"/>
  <c r="M261"/>
  <c r="M249"/>
  <c r="N275"/>
  <c r="L262"/>
  <c r="N248"/>
  <c r="M234"/>
  <c r="M315"/>
  <c r="N233"/>
  <c r="N206"/>
  <c r="L277"/>
  <c r="N260"/>
  <c r="L250"/>
  <c r="O259"/>
  <c r="L235"/>
  <c r="L223"/>
  <c r="O193"/>
  <c r="L208"/>
  <c r="M207"/>
  <c r="L196"/>
  <c r="O274"/>
  <c r="O247"/>
  <c r="O220"/>
  <c r="O205"/>
  <c r="M195"/>
  <c r="L289"/>
  <c r="O232"/>
  <c r="M222"/>
  <c r="N221"/>
  <c r="N194"/>
  <c r="O320"/>
  <c r="S316"/>
  <c r="M310"/>
  <c r="Q306"/>
  <c r="U302"/>
  <c r="N321"/>
  <c r="R317"/>
  <c r="V313"/>
  <c r="N309"/>
  <c r="R305"/>
  <c r="L296"/>
  <c r="M322"/>
  <c r="U314"/>
  <c r="S304"/>
  <c r="O293"/>
  <c r="S289"/>
  <c r="M283"/>
  <c r="P319"/>
  <c r="L311"/>
  <c r="T303"/>
  <c r="U275"/>
  <c r="N294"/>
  <c r="R290"/>
  <c r="V286"/>
  <c r="N282"/>
  <c r="Q318"/>
  <c r="O308"/>
  <c r="Q291"/>
  <c r="O281"/>
  <c r="S277"/>
  <c r="M268"/>
  <c r="Q264"/>
  <c r="U260"/>
  <c r="O254"/>
  <c r="S250"/>
  <c r="N240"/>
  <c r="R236"/>
  <c r="T315"/>
  <c r="T288"/>
  <c r="P280"/>
  <c r="T276"/>
  <c r="L269"/>
  <c r="P265"/>
  <c r="T261"/>
  <c r="L257"/>
  <c r="P253"/>
  <c r="V247"/>
  <c r="M241"/>
  <c r="Q237"/>
  <c r="U233"/>
  <c r="M295"/>
  <c r="Q279"/>
  <c r="O266"/>
  <c r="Q252"/>
  <c r="P238"/>
  <c r="M229"/>
  <c r="O227"/>
  <c r="Q225"/>
  <c r="N213"/>
  <c r="R209"/>
  <c r="V205"/>
  <c r="L323"/>
  <c r="P292"/>
  <c r="L284"/>
  <c r="R278"/>
  <c r="T249"/>
  <c r="R263"/>
  <c r="R251"/>
  <c r="S223"/>
  <c r="U287"/>
  <c r="M256"/>
  <c r="L242"/>
  <c r="S235"/>
  <c r="P226"/>
  <c r="R197"/>
  <c r="S208"/>
  <c r="T207"/>
  <c r="U206"/>
  <c r="M202"/>
  <c r="Q198"/>
  <c r="P307"/>
  <c r="N267"/>
  <c r="N228"/>
  <c r="N201"/>
  <c r="T195"/>
  <c r="S262"/>
  <c r="T234"/>
  <c r="L230"/>
  <c r="U221"/>
  <c r="V220"/>
  <c r="L215"/>
  <c r="M214"/>
  <c r="O200"/>
  <c r="U194"/>
  <c r="V259"/>
  <c r="N255"/>
  <c r="O239"/>
  <c r="V232"/>
  <c r="R224"/>
  <c r="O212"/>
  <c r="Q210"/>
  <c r="V193"/>
  <c r="P211"/>
  <c r="P199"/>
  <c r="L203"/>
  <c r="L302"/>
  <c r="L314"/>
  <c r="M313"/>
  <c r="M286"/>
  <c r="M274"/>
  <c r="M259"/>
  <c r="M247"/>
  <c r="L260"/>
  <c r="L287"/>
  <c r="M301"/>
  <c r="L221"/>
  <c r="M220"/>
  <c r="L275"/>
  <c r="L248"/>
  <c r="L233"/>
  <c r="M232"/>
  <c r="L194"/>
  <c r="M193"/>
  <c r="M205"/>
  <c r="L206"/>
  <c r="L185"/>
  <c r="O182"/>
  <c r="S178"/>
  <c r="O170"/>
  <c r="Q168"/>
  <c r="N183"/>
  <c r="R179"/>
  <c r="L173"/>
  <c r="P169"/>
  <c r="P142"/>
  <c r="P181"/>
  <c r="O155"/>
  <c r="S151"/>
  <c r="Q180"/>
  <c r="M172"/>
  <c r="S166"/>
  <c r="N156"/>
  <c r="R152"/>
  <c r="N171"/>
  <c r="M157"/>
  <c r="Q153"/>
  <c r="L146"/>
  <c r="N144"/>
  <c r="O143"/>
  <c r="O128"/>
  <c r="S124"/>
  <c r="M184"/>
  <c r="M145"/>
  <c r="O116"/>
  <c r="N129"/>
  <c r="R125"/>
  <c r="Q114"/>
  <c r="S112"/>
  <c r="Q126"/>
  <c r="N117"/>
  <c r="L158"/>
  <c r="R140"/>
  <c r="S139"/>
  <c r="L131"/>
  <c r="M118"/>
  <c r="P154"/>
  <c r="M130"/>
  <c r="L119"/>
  <c r="P127"/>
  <c r="R113"/>
  <c r="N90"/>
  <c r="T189"/>
  <c r="W186"/>
  <c r="U176"/>
  <c r="V187"/>
  <c r="V175"/>
  <c r="W159"/>
  <c r="T162"/>
  <c r="U161"/>
  <c r="V160"/>
  <c r="U188"/>
  <c r="U149"/>
  <c r="W147"/>
  <c r="T177"/>
  <c r="W132"/>
  <c r="W174"/>
  <c r="T150"/>
  <c r="V133"/>
  <c r="U122"/>
  <c r="W120"/>
  <c r="T135"/>
  <c r="T123"/>
  <c r="V121"/>
  <c r="V148"/>
  <c r="U134"/>
  <c r="P189"/>
  <c r="T185"/>
  <c r="S186"/>
  <c r="W182"/>
  <c r="U172"/>
  <c r="Q176"/>
  <c r="R187"/>
  <c r="V183"/>
  <c r="P177"/>
  <c r="V171"/>
  <c r="P150"/>
  <c r="S159"/>
  <c r="W155"/>
  <c r="U184"/>
  <c r="S174"/>
  <c r="V156"/>
  <c r="S147"/>
  <c r="U145"/>
  <c r="W143"/>
  <c r="Q188"/>
  <c r="T173"/>
  <c r="U157"/>
  <c r="P162"/>
  <c r="R160"/>
  <c r="T146"/>
  <c r="S132"/>
  <c r="W128"/>
  <c r="T158"/>
  <c r="R133"/>
  <c r="V129"/>
  <c r="Q122"/>
  <c r="S120"/>
  <c r="U118"/>
  <c r="W116"/>
  <c r="Q161"/>
  <c r="V144"/>
  <c r="Q134"/>
  <c r="T131"/>
  <c r="R121"/>
  <c r="W170"/>
  <c r="U130"/>
  <c r="R148"/>
  <c r="P135"/>
  <c r="T119"/>
  <c r="V117"/>
  <c r="L186"/>
  <c r="Q169"/>
  <c r="O183"/>
  <c r="S179"/>
  <c r="M173"/>
  <c r="S167"/>
  <c r="N184"/>
  <c r="R180"/>
  <c r="N172"/>
  <c r="T166"/>
  <c r="M185"/>
  <c r="T178"/>
  <c r="L174"/>
  <c r="O156"/>
  <c r="S152"/>
  <c r="O171"/>
  <c r="N157"/>
  <c r="R153"/>
  <c r="M146"/>
  <c r="O144"/>
  <c r="P182"/>
  <c r="P170"/>
  <c r="P143"/>
  <c r="M158"/>
  <c r="Q154"/>
  <c r="S140"/>
  <c r="O117"/>
  <c r="Q181"/>
  <c r="L159"/>
  <c r="N145"/>
  <c r="O129"/>
  <c r="S125"/>
  <c r="N130"/>
  <c r="R126"/>
  <c r="M119"/>
  <c r="T139"/>
  <c r="M131"/>
  <c r="N118"/>
  <c r="P155"/>
  <c r="L147"/>
  <c r="R141"/>
  <c r="P128"/>
  <c r="L120"/>
  <c r="T151"/>
  <c r="Q127"/>
  <c r="S113"/>
  <c r="T112"/>
  <c r="N91"/>
  <c r="L132"/>
  <c r="T124"/>
  <c r="Q115"/>
  <c r="R114"/>
  <c r="Q170"/>
  <c r="L187"/>
  <c r="P183"/>
  <c r="O184"/>
  <c r="S180"/>
  <c r="O172"/>
  <c r="U166"/>
  <c r="N185"/>
  <c r="R181"/>
  <c r="L175"/>
  <c r="P171"/>
  <c r="N173"/>
  <c r="T167"/>
  <c r="L160"/>
  <c r="O157"/>
  <c r="S153"/>
  <c r="L148"/>
  <c r="N146"/>
  <c r="M186"/>
  <c r="Q182"/>
  <c r="P144"/>
  <c r="N158"/>
  <c r="R154"/>
  <c r="T179"/>
  <c r="M159"/>
  <c r="Q155"/>
  <c r="U151"/>
  <c r="M147"/>
  <c r="O145"/>
  <c r="U178"/>
  <c r="P156"/>
  <c r="O118"/>
  <c r="O130"/>
  <c r="S126"/>
  <c r="L121"/>
  <c r="N119"/>
  <c r="S168"/>
  <c r="U139"/>
  <c r="N131"/>
  <c r="R127"/>
  <c r="R115"/>
  <c r="T113"/>
  <c r="M174"/>
  <c r="S141"/>
  <c r="T140"/>
  <c r="Q128"/>
  <c r="M120"/>
  <c r="T152"/>
  <c r="R142"/>
  <c r="L133"/>
  <c r="T125"/>
  <c r="U112"/>
  <c r="N92"/>
  <c r="M132"/>
  <c r="U124"/>
  <c r="S114"/>
  <c r="P129"/>
  <c r="Q116"/>
  <c r="O178"/>
  <c r="O166"/>
  <c r="N179"/>
  <c r="L169"/>
  <c r="O151"/>
  <c r="M168"/>
  <c r="N152"/>
  <c r="L181"/>
  <c r="N167"/>
  <c r="M153"/>
  <c r="L142"/>
  <c r="N140"/>
  <c r="O112"/>
  <c r="O124"/>
  <c r="O139"/>
  <c r="N125"/>
  <c r="M180"/>
  <c r="L127"/>
  <c r="N113"/>
  <c r="M141"/>
  <c r="M126"/>
  <c r="L115"/>
  <c r="M114"/>
  <c r="L154"/>
  <c r="N86"/>
  <c r="L188"/>
  <c r="P184"/>
  <c r="O185"/>
  <c r="S181"/>
  <c r="M175"/>
  <c r="S169"/>
  <c r="N186"/>
  <c r="R182"/>
  <c r="V178"/>
  <c r="N174"/>
  <c r="T168"/>
  <c r="T180"/>
  <c r="P172"/>
  <c r="V166"/>
  <c r="P145"/>
  <c r="O158"/>
  <c r="S154"/>
  <c r="Q171"/>
  <c r="Q183"/>
  <c r="U179"/>
  <c r="N159"/>
  <c r="R155"/>
  <c r="V151"/>
  <c r="L149"/>
  <c r="N147"/>
  <c r="M187"/>
  <c r="L176"/>
  <c r="Q156"/>
  <c r="U152"/>
  <c r="R143"/>
  <c r="T141"/>
  <c r="V139"/>
  <c r="T153"/>
  <c r="M148"/>
  <c r="O131"/>
  <c r="S127"/>
  <c r="M160"/>
  <c r="P157"/>
  <c r="O146"/>
  <c r="U140"/>
  <c r="N132"/>
  <c r="R128"/>
  <c r="V124"/>
  <c r="L122"/>
  <c r="N120"/>
  <c r="U167"/>
  <c r="S142"/>
  <c r="M133"/>
  <c r="U125"/>
  <c r="V112"/>
  <c r="N93"/>
  <c r="M121"/>
  <c r="O173"/>
  <c r="L161"/>
  <c r="O119"/>
  <c r="P130"/>
  <c r="T114"/>
  <c r="U113"/>
  <c r="Q129"/>
  <c r="R116"/>
  <c r="S115"/>
  <c r="L134"/>
  <c r="T126"/>
  <c r="Q117"/>
  <c r="L167"/>
  <c r="L179"/>
  <c r="M151"/>
  <c r="M139"/>
  <c r="M166"/>
  <c r="M178"/>
  <c r="L152"/>
  <c r="L125"/>
  <c r="M124"/>
  <c r="M112"/>
  <c r="L140"/>
  <c r="L113"/>
  <c r="O179"/>
  <c r="M169"/>
  <c r="N180"/>
  <c r="N168"/>
  <c r="L182"/>
  <c r="L170"/>
  <c r="O152"/>
  <c r="M181"/>
  <c r="O167"/>
  <c r="P139"/>
  <c r="N153"/>
  <c r="P178"/>
  <c r="P166"/>
  <c r="M154"/>
  <c r="O113"/>
  <c r="L155"/>
  <c r="O125"/>
  <c r="N141"/>
  <c r="O140"/>
  <c r="N126"/>
  <c r="M115"/>
  <c r="M127"/>
  <c r="P124"/>
  <c r="N114"/>
  <c r="L143"/>
  <c r="M142"/>
  <c r="L116"/>
  <c r="N87"/>
  <c r="P151"/>
  <c r="L128"/>
  <c r="P188"/>
  <c r="T184"/>
  <c r="O189"/>
  <c r="S185"/>
  <c r="W181"/>
  <c r="S173"/>
  <c r="W169"/>
  <c r="R186"/>
  <c r="V182"/>
  <c r="T172"/>
  <c r="O162"/>
  <c r="Q175"/>
  <c r="U183"/>
  <c r="P176"/>
  <c r="V170"/>
  <c r="P161"/>
  <c r="Q160"/>
  <c r="S158"/>
  <c r="W154"/>
  <c r="S146"/>
  <c r="Q187"/>
  <c r="P149"/>
  <c r="R159"/>
  <c r="V155"/>
  <c r="U156"/>
  <c r="R147"/>
  <c r="T145"/>
  <c r="V143"/>
  <c r="T157"/>
  <c r="O123"/>
  <c r="O135"/>
  <c r="S131"/>
  <c r="W127"/>
  <c r="Q121"/>
  <c r="S119"/>
  <c r="U171"/>
  <c r="R132"/>
  <c r="V128"/>
  <c r="O150"/>
  <c r="U129"/>
  <c r="T118"/>
  <c r="U117"/>
  <c r="U144"/>
  <c r="P134"/>
  <c r="O177"/>
  <c r="Q133"/>
  <c r="R120"/>
  <c r="W142"/>
  <c r="T130"/>
  <c r="V116"/>
  <c r="W115"/>
  <c r="T186"/>
  <c r="Q177"/>
  <c r="S187"/>
  <c r="W183"/>
  <c r="S175"/>
  <c r="W171"/>
  <c r="R188"/>
  <c r="V184"/>
  <c r="T174"/>
  <c r="S160"/>
  <c r="W156"/>
  <c r="R149"/>
  <c r="T147"/>
  <c r="V145"/>
  <c r="U173"/>
  <c r="V157"/>
  <c r="U185"/>
  <c r="V172"/>
  <c r="Q162"/>
  <c r="R161"/>
  <c r="U158"/>
  <c r="S148"/>
  <c r="U146"/>
  <c r="W144"/>
  <c r="S133"/>
  <c r="W129"/>
  <c r="R122"/>
  <c r="T120"/>
  <c r="V118"/>
  <c r="Q189"/>
  <c r="R134"/>
  <c r="V130"/>
  <c r="U131"/>
  <c r="S121"/>
  <c r="T159"/>
  <c r="Q135"/>
  <c r="Q123"/>
  <c r="U119"/>
  <c r="W117"/>
  <c r="T132"/>
  <c r="Q174"/>
  <c r="P187"/>
  <c r="T183"/>
  <c r="O188"/>
  <c r="S184"/>
  <c r="W180"/>
  <c r="O176"/>
  <c r="U170"/>
  <c r="N189"/>
  <c r="R185"/>
  <c r="V181"/>
  <c r="P175"/>
  <c r="V169"/>
  <c r="O161"/>
  <c r="Q186"/>
  <c r="N177"/>
  <c r="T171"/>
  <c r="N162"/>
  <c r="S157"/>
  <c r="W153"/>
  <c r="N150"/>
  <c r="W168"/>
  <c r="P160"/>
  <c r="R158"/>
  <c r="V154"/>
  <c r="R146"/>
  <c r="T144"/>
  <c r="P148"/>
  <c r="Q159"/>
  <c r="U155"/>
  <c r="O149"/>
  <c r="S172"/>
  <c r="U143"/>
  <c r="V142"/>
  <c r="O134"/>
  <c r="S130"/>
  <c r="W126"/>
  <c r="N123"/>
  <c r="O122"/>
  <c r="N135"/>
  <c r="R131"/>
  <c r="V127"/>
  <c r="R119"/>
  <c r="T117"/>
  <c r="V115"/>
  <c r="Q132"/>
  <c r="U116"/>
  <c r="T129"/>
  <c r="S118"/>
  <c r="N96"/>
  <c r="U182"/>
  <c r="U128"/>
  <c r="T156"/>
  <c r="S145"/>
  <c r="W141"/>
  <c r="P133"/>
  <c r="Q120"/>
  <c r="W114"/>
  <c r="L184"/>
  <c r="O181"/>
  <c r="M171"/>
  <c r="N182"/>
  <c r="R178"/>
  <c r="N170"/>
  <c r="P168"/>
  <c r="O154"/>
  <c r="N155"/>
  <c r="R151"/>
  <c r="L145"/>
  <c r="Q167"/>
  <c r="M183"/>
  <c r="P180"/>
  <c r="L172"/>
  <c r="M156"/>
  <c r="Q152"/>
  <c r="R139"/>
  <c r="O169"/>
  <c r="O142"/>
  <c r="O127"/>
  <c r="P153"/>
  <c r="N143"/>
  <c r="N128"/>
  <c r="R124"/>
  <c r="L118"/>
  <c r="N116"/>
  <c r="M129"/>
  <c r="Q113"/>
  <c r="N89"/>
  <c r="Q179"/>
  <c r="P126"/>
  <c r="M117"/>
  <c r="P141"/>
  <c r="L157"/>
  <c r="M144"/>
  <c r="O115"/>
  <c r="Q125"/>
  <c r="L130"/>
  <c r="R112"/>
  <c r="L189"/>
  <c r="P185"/>
  <c r="O186"/>
  <c r="S182"/>
  <c r="W178"/>
  <c r="O174"/>
  <c r="U168"/>
  <c r="Q172"/>
  <c r="N187"/>
  <c r="R183"/>
  <c r="V179"/>
  <c r="L177"/>
  <c r="P173"/>
  <c r="V167"/>
  <c r="P146"/>
  <c r="O159"/>
  <c r="S155"/>
  <c r="W151"/>
  <c r="M149"/>
  <c r="O147"/>
  <c r="M176"/>
  <c r="S170"/>
  <c r="R156"/>
  <c r="V152"/>
  <c r="Q184"/>
  <c r="T181"/>
  <c r="N175"/>
  <c r="T169"/>
  <c r="L162"/>
  <c r="M161"/>
  <c r="N160"/>
  <c r="Q157"/>
  <c r="U153"/>
  <c r="L150"/>
  <c r="N148"/>
  <c r="R144"/>
  <c r="V140"/>
  <c r="W139"/>
  <c r="O132"/>
  <c r="S128"/>
  <c r="W124"/>
  <c r="M122"/>
  <c r="U180"/>
  <c r="T154"/>
  <c r="T142"/>
  <c r="U141"/>
  <c r="N133"/>
  <c r="R129"/>
  <c r="V125"/>
  <c r="Q118"/>
  <c r="S116"/>
  <c r="U114"/>
  <c r="W112"/>
  <c r="M188"/>
  <c r="P158"/>
  <c r="S143"/>
  <c r="O120"/>
  <c r="Q130"/>
  <c r="L123"/>
  <c r="V113"/>
  <c r="W166"/>
  <c r="L135"/>
  <c r="T127"/>
  <c r="T115"/>
  <c r="M134"/>
  <c r="U126"/>
  <c r="N121"/>
  <c r="R117"/>
  <c r="P131"/>
  <c r="N94"/>
  <c r="T188"/>
  <c r="S189"/>
  <c r="W185"/>
  <c r="S177"/>
  <c r="W173"/>
  <c r="V186"/>
  <c r="T176"/>
  <c r="S162"/>
  <c r="U187"/>
  <c r="V174"/>
  <c r="W158"/>
  <c r="S150"/>
  <c r="U148"/>
  <c r="W146"/>
  <c r="T161"/>
  <c r="U160"/>
  <c r="V159"/>
  <c r="T149"/>
  <c r="V147"/>
  <c r="U175"/>
  <c r="S135"/>
  <c r="W131"/>
  <c r="S123"/>
  <c r="U121"/>
  <c r="W119"/>
  <c r="V132"/>
  <c r="U133"/>
  <c r="V120"/>
  <c r="T122"/>
  <c r="T134"/>
  <c r="W187"/>
  <c r="W175"/>
  <c r="V188"/>
  <c r="W160"/>
  <c r="V149"/>
  <c r="U177"/>
  <c r="U189"/>
  <c r="V176"/>
  <c r="U150"/>
  <c r="W148"/>
  <c r="U135"/>
  <c r="W133"/>
  <c r="V122"/>
  <c r="V161"/>
  <c r="V134"/>
  <c r="U123"/>
  <c r="W121"/>
  <c r="U162"/>
  <c r="Q166"/>
  <c r="L183"/>
  <c r="O180"/>
  <c r="O168"/>
  <c r="N181"/>
  <c r="L171"/>
  <c r="P167"/>
  <c r="P179"/>
  <c r="N169"/>
  <c r="P140"/>
  <c r="O153"/>
  <c r="Q178"/>
  <c r="N154"/>
  <c r="M155"/>
  <c r="Q151"/>
  <c r="M143"/>
  <c r="O141"/>
  <c r="P152"/>
  <c r="O126"/>
  <c r="L156"/>
  <c r="N142"/>
  <c r="N127"/>
  <c r="Q124"/>
  <c r="Q112"/>
  <c r="L129"/>
  <c r="M116"/>
  <c r="N115"/>
  <c r="N88"/>
  <c r="M128"/>
  <c r="L117"/>
  <c r="M182"/>
  <c r="M170"/>
  <c r="L144"/>
  <c r="O114"/>
  <c r="P125"/>
  <c r="P186"/>
  <c r="Q173"/>
  <c r="O187"/>
  <c r="S183"/>
  <c r="W179"/>
  <c r="M177"/>
  <c r="S171"/>
  <c r="W167"/>
  <c r="N188"/>
  <c r="R184"/>
  <c r="V180"/>
  <c r="N176"/>
  <c r="T170"/>
  <c r="O160"/>
  <c r="M189"/>
  <c r="T182"/>
  <c r="S156"/>
  <c r="W152"/>
  <c r="R145"/>
  <c r="U181"/>
  <c r="O175"/>
  <c r="U169"/>
  <c r="M162"/>
  <c r="N161"/>
  <c r="R157"/>
  <c r="V153"/>
  <c r="M150"/>
  <c r="O148"/>
  <c r="P174"/>
  <c r="V168"/>
  <c r="Q158"/>
  <c r="U154"/>
  <c r="S144"/>
  <c r="U142"/>
  <c r="W140"/>
  <c r="O121"/>
  <c r="Q185"/>
  <c r="V141"/>
  <c r="O133"/>
  <c r="S129"/>
  <c r="W125"/>
  <c r="P147"/>
  <c r="N149"/>
  <c r="T143"/>
  <c r="N134"/>
  <c r="R130"/>
  <c r="V126"/>
  <c r="M123"/>
  <c r="T155"/>
  <c r="M135"/>
  <c r="U127"/>
  <c r="Q119"/>
  <c r="U115"/>
  <c r="V114"/>
  <c r="P132"/>
  <c r="N122"/>
  <c r="S117"/>
  <c r="T116"/>
  <c r="Q131"/>
  <c r="R118"/>
  <c r="N95"/>
  <c r="P159"/>
  <c r="T128"/>
  <c r="W113"/>
  <c r="T187"/>
  <c r="S188"/>
  <c r="W184"/>
  <c r="U174"/>
  <c r="R189"/>
  <c r="V185"/>
  <c r="V173"/>
  <c r="S161"/>
  <c r="T175"/>
  <c r="W157"/>
  <c r="W172"/>
  <c r="R162"/>
  <c r="V158"/>
  <c r="R150"/>
  <c r="T148"/>
  <c r="V146"/>
  <c r="T160"/>
  <c r="U159"/>
  <c r="S149"/>
  <c r="S134"/>
  <c r="W130"/>
  <c r="U147"/>
  <c r="R135"/>
  <c r="V131"/>
  <c r="R123"/>
  <c r="T121"/>
  <c r="V119"/>
  <c r="U186"/>
  <c r="T133"/>
  <c r="U120"/>
  <c r="W145"/>
  <c r="U132"/>
  <c r="S176"/>
  <c r="S122"/>
  <c r="W118"/>
  <c r="M167"/>
  <c r="N178"/>
  <c r="N166"/>
  <c r="L180"/>
  <c r="M179"/>
  <c r="N151"/>
  <c r="L168"/>
  <c r="M152"/>
  <c r="N124"/>
  <c r="L114"/>
  <c r="N112"/>
  <c r="L153"/>
  <c r="M125"/>
  <c r="N85"/>
  <c r="M140"/>
  <c r="N139"/>
  <c r="M113"/>
  <c r="L141"/>
  <c r="L126"/>
  <c r="L178"/>
  <c r="L166"/>
  <c r="L151"/>
  <c r="L139"/>
  <c r="L124"/>
  <c r="L112"/>
  <c r="R4"/>
  <c r="O100"/>
  <c r="Q86"/>
  <c r="N101"/>
  <c r="R97"/>
  <c r="L91"/>
  <c r="M102"/>
  <c r="Q98"/>
  <c r="P87"/>
  <c r="R85"/>
  <c r="P99"/>
  <c r="L76"/>
  <c r="P72"/>
  <c r="L103"/>
  <c r="M63"/>
  <c r="O73"/>
  <c r="O61"/>
  <c r="Q59"/>
  <c r="M90"/>
  <c r="N74"/>
  <c r="R70"/>
  <c r="L64"/>
  <c r="L37"/>
  <c r="M75"/>
  <c r="L49"/>
  <c r="M48"/>
  <c r="Q44"/>
  <c r="R58"/>
  <c r="P45"/>
  <c r="O46"/>
  <c r="P60"/>
  <c r="P33"/>
  <c r="Q32"/>
  <c r="N47"/>
  <c r="R43"/>
  <c r="O34"/>
  <c r="R31"/>
  <c r="Q71"/>
  <c r="N35"/>
  <c r="O97"/>
  <c r="M87"/>
  <c r="N98"/>
  <c r="M99"/>
  <c r="L88"/>
  <c r="L73"/>
  <c r="O70"/>
  <c r="L100"/>
  <c r="N71"/>
  <c r="O58"/>
  <c r="M45"/>
  <c r="M72"/>
  <c r="L46"/>
  <c r="M60"/>
  <c r="O43"/>
  <c r="N32"/>
  <c r="L34"/>
  <c r="O31"/>
  <c r="N44"/>
  <c r="L61"/>
  <c r="L5"/>
  <c r="V4"/>
  <c r="O104"/>
  <c r="S100"/>
  <c r="Q90"/>
  <c r="S88"/>
  <c r="U86"/>
  <c r="N105"/>
  <c r="R101"/>
  <c r="V97"/>
  <c r="L95"/>
  <c r="M106"/>
  <c r="Q102"/>
  <c r="U98"/>
  <c r="P91"/>
  <c r="R89"/>
  <c r="T87"/>
  <c r="V85"/>
  <c r="P103"/>
  <c r="P76"/>
  <c r="T72"/>
  <c r="L107"/>
  <c r="O77"/>
  <c r="S73"/>
  <c r="O65"/>
  <c r="Q63"/>
  <c r="S61"/>
  <c r="U59"/>
  <c r="M67"/>
  <c r="R74"/>
  <c r="V70"/>
  <c r="L68"/>
  <c r="L41"/>
  <c r="N51"/>
  <c r="R62"/>
  <c r="L53"/>
  <c r="M52"/>
  <c r="U44"/>
  <c r="Q36"/>
  <c r="M79"/>
  <c r="T60"/>
  <c r="O50"/>
  <c r="P49"/>
  <c r="Q48"/>
  <c r="T45"/>
  <c r="T99"/>
  <c r="M94"/>
  <c r="U71"/>
  <c r="S46"/>
  <c r="O38"/>
  <c r="Q75"/>
  <c r="P64"/>
  <c r="V43"/>
  <c r="R35"/>
  <c r="L80"/>
  <c r="R47"/>
  <c r="N39"/>
  <c r="U32"/>
  <c r="N78"/>
  <c r="V58"/>
  <c r="P37"/>
  <c r="T33"/>
  <c r="V31"/>
  <c r="S34"/>
  <c r="L6"/>
  <c r="M4"/>
  <c r="L86"/>
  <c r="M97"/>
  <c r="M85"/>
  <c r="L98"/>
  <c r="L71"/>
  <c r="M58"/>
  <c r="L59"/>
  <c r="L32"/>
  <c r="M43"/>
  <c r="M70"/>
  <c r="L44"/>
  <c r="O98"/>
  <c r="P85"/>
  <c r="N99"/>
  <c r="M88"/>
  <c r="M100"/>
  <c r="M61"/>
  <c r="L74"/>
  <c r="P70"/>
  <c r="L89"/>
  <c r="O71"/>
  <c r="P58"/>
  <c r="P97"/>
  <c r="N72"/>
  <c r="M46"/>
  <c r="L101"/>
  <c r="O59"/>
  <c r="L47"/>
  <c r="M73"/>
  <c r="L62"/>
  <c r="L35"/>
  <c r="O44"/>
  <c r="N45"/>
  <c r="P31"/>
  <c r="P43"/>
  <c r="N33"/>
  <c r="O32"/>
  <c r="O108"/>
  <c r="S104"/>
  <c r="W100"/>
  <c r="Q94"/>
  <c r="S92"/>
  <c r="U90"/>
  <c r="W88"/>
  <c r="R105"/>
  <c r="V101"/>
  <c r="Q106"/>
  <c r="U102"/>
  <c r="P95"/>
  <c r="R93"/>
  <c r="T91"/>
  <c r="V89"/>
  <c r="O81"/>
  <c r="P107"/>
  <c r="P80"/>
  <c r="Q79"/>
  <c r="R78"/>
  <c r="T76"/>
  <c r="S77"/>
  <c r="W73"/>
  <c r="O69"/>
  <c r="Q67"/>
  <c r="S65"/>
  <c r="U63"/>
  <c r="W61"/>
  <c r="V74"/>
  <c r="R51"/>
  <c r="P68"/>
  <c r="Q40"/>
  <c r="U36"/>
  <c r="R66"/>
  <c r="O54"/>
  <c r="P53"/>
  <c r="Q52"/>
  <c r="U75"/>
  <c r="T64"/>
  <c r="S50"/>
  <c r="T49"/>
  <c r="U48"/>
  <c r="W46"/>
  <c r="O42"/>
  <c r="S38"/>
  <c r="T103"/>
  <c r="V47"/>
  <c r="T37"/>
  <c r="W34"/>
  <c r="V62"/>
  <c r="V35"/>
  <c r="P41"/>
  <c r="R39"/>
  <c r="S106"/>
  <c r="W102"/>
  <c r="R95"/>
  <c r="T93"/>
  <c r="V91"/>
  <c r="R107"/>
  <c r="V103"/>
  <c r="Q108"/>
  <c r="U104"/>
  <c r="Q96"/>
  <c r="S94"/>
  <c r="U92"/>
  <c r="W90"/>
  <c r="S79"/>
  <c r="T105"/>
  <c r="W75"/>
  <c r="R68"/>
  <c r="T66"/>
  <c r="V64"/>
  <c r="Q81"/>
  <c r="R80"/>
  <c r="V76"/>
  <c r="R53"/>
  <c r="V49"/>
  <c r="U77"/>
  <c r="W63"/>
  <c r="S52"/>
  <c r="T51"/>
  <c r="U50"/>
  <c r="Q42"/>
  <c r="U38"/>
  <c r="Q69"/>
  <c r="W48"/>
  <c r="T78"/>
  <c r="S67"/>
  <c r="S40"/>
  <c r="W36"/>
  <c r="Q54"/>
  <c r="R41"/>
  <c r="U65"/>
  <c r="V37"/>
  <c r="T39"/>
  <c r="L4"/>
  <c r="S108"/>
  <c r="W104"/>
  <c r="S96"/>
  <c r="U94"/>
  <c r="W92"/>
  <c r="V105"/>
  <c r="U106"/>
  <c r="T95"/>
  <c r="V93"/>
  <c r="S81"/>
  <c r="W77"/>
  <c r="T80"/>
  <c r="U79"/>
  <c r="V78"/>
  <c r="S69"/>
  <c r="U67"/>
  <c r="W65"/>
  <c r="V51"/>
  <c r="T107"/>
  <c r="V66"/>
  <c r="U40"/>
  <c r="S54"/>
  <c r="T53"/>
  <c r="U52"/>
  <c r="S42"/>
  <c r="W38"/>
  <c r="T41"/>
  <c r="T68"/>
  <c r="W50"/>
  <c r="V39"/>
  <c r="W106"/>
  <c r="V95"/>
  <c r="V107"/>
  <c r="U108"/>
  <c r="U96"/>
  <c r="W94"/>
  <c r="W79"/>
  <c r="V68"/>
  <c r="V53"/>
  <c r="U69"/>
  <c r="U54"/>
  <c r="U42"/>
  <c r="V80"/>
  <c r="W67"/>
  <c r="W52"/>
  <c r="W40"/>
  <c r="U81"/>
  <c r="V41"/>
  <c r="Q4"/>
  <c r="O99"/>
  <c r="L90"/>
  <c r="N100"/>
  <c r="P86"/>
  <c r="M101"/>
  <c r="Q97"/>
  <c r="M89"/>
  <c r="L102"/>
  <c r="L75"/>
  <c r="P71"/>
  <c r="O72"/>
  <c r="L63"/>
  <c r="M62"/>
  <c r="N73"/>
  <c r="P59"/>
  <c r="Q85"/>
  <c r="O60"/>
  <c r="M47"/>
  <c r="Q43"/>
  <c r="O33"/>
  <c r="L36"/>
  <c r="L48"/>
  <c r="Q70"/>
  <c r="Q58"/>
  <c r="O45"/>
  <c r="P98"/>
  <c r="M74"/>
  <c r="N46"/>
  <c r="P44"/>
  <c r="N34"/>
  <c r="P32"/>
  <c r="Q31"/>
  <c r="O106"/>
  <c r="S102"/>
  <c r="W98"/>
  <c r="P93"/>
  <c r="R91"/>
  <c r="T89"/>
  <c r="V87"/>
  <c r="N107"/>
  <c r="R103"/>
  <c r="V99"/>
  <c r="M96"/>
  <c r="M108"/>
  <c r="Q104"/>
  <c r="U100"/>
  <c r="Q92"/>
  <c r="S90"/>
  <c r="U88"/>
  <c r="W86"/>
  <c r="M69"/>
  <c r="O79"/>
  <c r="T74"/>
  <c r="T101"/>
  <c r="M81"/>
  <c r="N80"/>
  <c r="S75"/>
  <c r="W71"/>
  <c r="P66"/>
  <c r="R64"/>
  <c r="T62"/>
  <c r="V60"/>
  <c r="P105"/>
  <c r="P78"/>
  <c r="R76"/>
  <c r="V72"/>
  <c r="N53"/>
  <c r="R49"/>
  <c r="U73"/>
  <c r="Q65"/>
  <c r="S48"/>
  <c r="U46"/>
  <c r="Q38"/>
  <c r="U34"/>
  <c r="Q77"/>
  <c r="S63"/>
  <c r="W59"/>
  <c r="T47"/>
  <c r="M54"/>
  <c r="W44"/>
  <c r="O40"/>
  <c r="S36"/>
  <c r="P51"/>
  <c r="P39"/>
  <c r="V33"/>
  <c r="R37"/>
  <c r="T35"/>
  <c r="O67"/>
  <c r="U61"/>
  <c r="O52"/>
  <c r="Q50"/>
  <c r="V45"/>
  <c r="N41"/>
  <c r="W32"/>
  <c r="S107"/>
  <c r="W103"/>
  <c r="R108"/>
  <c r="V104"/>
  <c r="R96"/>
  <c r="T94"/>
  <c r="V92"/>
  <c r="U105"/>
  <c r="S80"/>
  <c r="U93"/>
  <c r="S68"/>
  <c r="U66"/>
  <c r="W64"/>
  <c r="W91"/>
  <c r="R81"/>
  <c r="W76"/>
  <c r="T106"/>
  <c r="T79"/>
  <c r="U78"/>
  <c r="V77"/>
  <c r="R69"/>
  <c r="T67"/>
  <c r="V65"/>
  <c r="R54"/>
  <c r="V50"/>
  <c r="W49"/>
  <c r="S41"/>
  <c r="W37"/>
  <c r="S95"/>
  <c r="U39"/>
  <c r="R42"/>
  <c r="T52"/>
  <c r="T40"/>
  <c r="U51"/>
  <c r="V38"/>
  <c r="S53"/>
  <c r="N97"/>
  <c r="L87"/>
  <c r="M98"/>
  <c r="M59"/>
  <c r="L72"/>
  <c r="L99"/>
  <c r="M86"/>
  <c r="N70"/>
  <c r="L60"/>
  <c r="L33"/>
  <c r="M71"/>
  <c r="M44"/>
  <c r="N43"/>
  <c r="L45"/>
  <c r="N31"/>
  <c r="L16"/>
  <c r="L85"/>
  <c r="L70"/>
  <c r="L97"/>
  <c r="L58"/>
  <c r="L31"/>
  <c r="L43"/>
  <c r="U4"/>
  <c r="O103"/>
  <c r="S99"/>
  <c r="L94"/>
  <c r="N104"/>
  <c r="R100"/>
  <c r="P90"/>
  <c r="R88"/>
  <c r="T86"/>
  <c r="M105"/>
  <c r="Q101"/>
  <c r="U97"/>
  <c r="M93"/>
  <c r="L106"/>
  <c r="Q89"/>
  <c r="L79"/>
  <c r="M78"/>
  <c r="P75"/>
  <c r="T71"/>
  <c r="O64"/>
  <c r="Q62"/>
  <c r="S87"/>
  <c r="O76"/>
  <c r="S72"/>
  <c r="L67"/>
  <c r="T98"/>
  <c r="U85"/>
  <c r="N77"/>
  <c r="R73"/>
  <c r="P63"/>
  <c r="R61"/>
  <c r="T59"/>
  <c r="N50"/>
  <c r="P102"/>
  <c r="U58"/>
  <c r="Q47"/>
  <c r="U43"/>
  <c r="O37"/>
  <c r="S33"/>
  <c r="M66"/>
  <c r="U70"/>
  <c r="L52"/>
  <c r="M51"/>
  <c r="Q74"/>
  <c r="S60"/>
  <c r="L40"/>
  <c r="O49"/>
  <c r="P48"/>
  <c r="S45"/>
  <c r="R46"/>
  <c r="R34"/>
  <c r="Q35"/>
  <c r="N38"/>
  <c r="T32"/>
  <c r="T44"/>
  <c r="P36"/>
  <c r="U31"/>
  <c r="O107"/>
  <c r="S103"/>
  <c r="W99"/>
  <c r="N108"/>
  <c r="R104"/>
  <c r="V100"/>
  <c r="P94"/>
  <c r="R92"/>
  <c r="T90"/>
  <c r="V88"/>
  <c r="Q105"/>
  <c r="U101"/>
  <c r="O80"/>
  <c r="W87"/>
  <c r="N81"/>
  <c r="T75"/>
  <c r="O68"/>
  <c r="Q66"/>
  <c r="S64"/>
  <c r="U62"/>
  <c r="Q93"/>
  <c r="P79"/>
  <c r="Q78"/>
  <c r="S76"/>
  <c r="W72"/>
  <c r="T102"/>
  <c r="S91"/>
  <c r="R77"/>
  <c r="V73"/>
  <c r="P67"/>
  <c r="R65"/>
  <c r="T63"/>
  <c r="V61"/>
  <c r="N54"/>
  <c r="R50"/>
  <c r="W60"/>
  <c r="U47"/>
  <c r="O41"/>
  <c r="S37"/>
  <c r="W33"/>
  <c r="P106"/>
  <c r="U89"/>
  <c r="U74"/>
  <c r="O53"/>
  <c r="P52"/>
  <c r="Q51"/>
  <c r="W45"/>
  <c r="Q39"/>
  <c r="S49"/>
  <c r="R38"/>
  <c r="T36"/>
  <c r="V34"/>
  <c r="P40"/>
  <c r="T48"/>
  <c r="N42"/>
  <c r="U35"/>
  <c r="V46"/>
  <c r="W4"/>
  <c r="O105"/>
  <c r="S101"/>
  <c r="W97"/>
  <c r="M95"/>
  <c r="N106"/>
  <c r="R102"/>
  <c r="V98"/>
  <c r="Q91"/>
  <c r="S89"/>
  <c r="U87"/>
  <c r="W85"/>
  <c r="M107"/>
  <c r="Q103"/>
  <c r="U99"/>
  <c r="L96"/>
  <c r="O78"/>
  <c r="T100"/>
  <c r="P92"/>
  <c r="P77"/>
  <c r="T73"/>
  <c r="P65"/>
  <c r="R63"/>
  <c r="P104"/>
  <c r="R90"/>
  <c r="M68"/>
  <c r="S74"/>
  <c r="W70"/>
  <c r="L108"/>
  <c r="T88"/>
  <c r="L81"/>
  <c r="M80"/>
  <c r="N79"/>
  <c r="R75"/>
  <c r="V71"/>
  <c r="O66"/>
  <c r="Q64"/>
  <c r="S62"/>
  <c r="U60"/>
  <c r="W58"/>
  <c r="N52"/>
  <c r="R48"/>
  <c r="Q76"/>
  <c r="T61"/>
  <c r="O51"/>
  <c r="P50"/>
  <c r="Q49"/>
  <c r="U45"/>
  <c r="O39"/>
  <c r="S35"/>
  <c r="L42"/>
  <c r="T46"/>
  <c r="L69"/>
  <c r="V59"/>
  <c r="S47"/>
  <c r="W43"/>
  <c r="Q37"/>
  <c r="M53"/>
  <c r="N40"/>
  <c r="V32"/>
  <c r="P38"/>
  <c r="U33"/>
  <c r="W31"/>
  <c r="U72"/>
  <c r="L54"/>
  <c r="V44"/>
  <c r="R36"/>
  <c r="T34"/>
  <c r="V86"/>
  <c r="S4"/>
  <c r="O101"/>
  <c r="S97"/>
  <c r="M91"/>
  <c r="N102"/>
  <c r="R98"/>
  <c r="Q87"/>
  <c r="S85"/>
  <c r="M103"/>
  <c r="Q99"/>
  <c r="L92"/>
  <c r="R86"/>
  <c r="M64"/>
  <c r="L77"/>
  <c r="P73"/>
  <c r="P100"/>
  <c r="O74"/>
  <c r="S70"/>
  <c r="L104"/>
  <c r="N75"/>
  <c r="R71"/>
  <c r="O62"/>
  <c r="Q60"/>
  <c r="S58"/>
  <c r="N48"/>
  <c r="Q72"/>
  <c r="R59"/>
  <c r="L38"/>
  <c r="Q45"/>
  <c r="O35"/>
  <c r="M76"/>
  <c r="L65"/>
  <c r="P46"/>
  <c r="P88"/>
  <c r="P61"/>
  <c r="O47"/>
  <c r="S43"/>
  <c r="R44"/>
  <c r="N36"/>
  <c r="Q33"/>
  <c r="R32"/>
  <c r="M49"/>
  <c r="P34"/>
  <c r="S31"/>
  <c r="L50"/>
  <c r="W105"/>
  <c r="V106"/>
  <c r="U95"/>
  <c r="W93"/>
  <c r="U107"/>
  <c r="W78"/>
  <c r="T108"/>
  <c r="T96"/>
  <c r="T81"/>
  <c r="U80"/>
  <c r="V79"/>
  <c r="T69"/>
  <c r="V67"/>
  <c r="V94"/>
  <c r="U68"/>
  <c r="W66"/>
  <c r="V52"/>
  <c r="W39"/>
  <c r="T54"/>
  <c r="U53"/>
  <c r="W51"/>
  <c r="U41"/>
  <c r="V40"/>
  <c r="T42"/>
  <c r="S105"/>
  <c r="W101"/>
  <c r="R106"/>
  <c r="V102"/>
  <c r="Q95"/>
  <c r="S93"/>
  <c r="U91"/>
  <c r="W89"/>
  <c r="Q107"/>
  <c r="U103"/>
  <c r="S78"/>
  <c r="T104"/>
  <c r="V90"/>
  <c r="T77"/>
  <c r="P69"/>
  <c r="R67"/>
  <c r="T65"/>
  <c r="V63"/>
  <c r="P108"/>
  <c r="P96"/>
  <c r="W74"/>
  <c r="R94"/>
  <c r="V75"/>
  <c r="Q68"/>
  <c r="S66"/>
  <c r="U64"/>
  <c r="W62"/>
  <c r="R52"/>
  <c r="V48"/>
  <c r="P81"/>
  <c r="R79"/>
  <c r="P54"/>
  <c r="Q53"/>
  <c r="S39"/>
  <c r="W35"/>
  <c r="S51"/>
  <c r="T50"/>
  <c r="U49"/>
  <c r="Q80"/>
  <c r="W47"/>
  <c r="Q41"/>
  <c r="U37"/>
  <c r="V36"/>
  <c r="P42"/>
  <c r="U76"/>
  <c r="T92"/>
  <c r="R40"/>
  <c r="T38"/>
  <c r="T4"/>
  <c r="O102"/>
  <c r="S98"/>
  <c r="P89"/>
  <c r="R87"/>
  <c r="T85"/>
  <c r="N103"/>
  <c r="R99"/>
  <c r="M92"/>
  <c r="M104"/>
  <c r="Q100"/>
  <c r="Q88"/>
  <c r="S86"/>
  <c r="M65"/>
  <c r="P74"/>
  <c r="T70"/>
  <c r="L66"/>
  <c r="T97"/>
  <c r="L78"/>
  <c r="O75"/>
  <c r="S71"/>
  <c r="P62"/>
  <c r="R60"/>
  <c r="T58"/>
  <c r="P101"/>
  <c r="L93"/>
  <c r="N76"/>
  <c r="R72"/>
  <c r="N49"/>
  <c r="Q46"/>
  <c r="Q34"/>
  <c r="Q73"/>
  <c r="Q61"/>
  <c r="P47"/>
  <c r="L105"/>
  <c r="M77"/>
  <c r="O63"/>
  <c r="L51"/>
  <c r="M50"/>
  <c r="S44"/>
  <c r="O36"/>
  <c r="L39"/>
  <c r="T31"/>
  <c r="S59"/>
  <c r="T43"/>
  <c r="R45"/>
  <c r="S32"/>
  <c r="P35"/>
  <c r="O48"/>
  <c r="N37"/>
  <c r="R33"/>
  <c r="N5"/>
  <c r="O4"/>
  <c r="M6"/>
  <c r="N4"/>
  <c r="M5"/>
  <c r="N6"/>
  <c r="P4"/>
  <c r="U5"/>
  <c r="R8"/>
  <c r="Q9"/>
  <c r="N12"/>
  <c r="S19"/>
  <c r="S7"/>
  <c r="O11"/>
  <c r="T18"/>
  <c r="V16"/>
  <c r="T6"/>
  <c r="R20"/>
  <c r="O23"/>
  <c r="N24"/>
  <c r="Q21"/>
  <c r="P22"/>
  <c r="M25"/>
  <c r="P10"/>
  <c r="U17"/>
  <c r="L26"/>
  <c r="L17"/>
  <c r="M16"/>
  <c r="U15"/>
  <c r="W25"/>
  <c r="V26"/>
  <c r="W13"/>
  <c r="V14"/>
  <c r="N7"/>
  <c r="P17"/>
  <c r="O18"/>
  <c r="P5"/>
  <c r="M8"/>
  <c r="N19"/>
  <c r="Q16"/>
  <c r="O6"/>
  <c r="M20"/>
  <c r="L21"/>
  <c r="W10"/>
  <c r="V11"/>
  <c r="U12"/>
  <c r="T13"/>
  <c r="S14"/>
  <c r="R15"/>
  <c r="V23"/>
  <c r="U24"/>
  <c r="T25"/>
  <c r="W22"/>
  <c r="S26"/>
  <c r="N16"/>
  <c r="M17"/>
  <c r="L18"/>
  <c r="S16"/>
  <c r="Q6"/>
  <c r="O20"/>
  <c r="R5"/>
  <c r="O8"/>
  <c r="N21"/>
  <c r="M22"/>
  <c r="P7"/>
  <c r="M10"/>
  <c r="R17"/>
  <c r="Q18"/>
  <c r="L23"/>
  <c r="N9"/>
  <c r="P19"/>
  <c r="W24"/>
  <c r="U14"/>
  <c r="T15"/>
  <c r="V25"/>
  <c r="U26"/>
  <c r="W12"/>
  <c r="V13"/>
  <c r="W20"/>
  <c r="T23"/>
  <c r="S24"/>
  <c r="W8"/>
  <c r="S12"/>
  <c r="R13"/>
  <c r="V21"/>
  <c r="U22"/>
  <c r="R25"/>
  <c r="Q26"/>
  <c r="U10"/>
  <c r="T11"/>
  <c r="V9"/>
  <c r="Q14"/>
  <c r="P15"/>
  <c r="P27"/>
  <c r="O21"/>
  <c r="N22"/>
  <c r="L24"/>
  <c r="R6"/>
  <c r="Q7"/>
  <c r="N10"/>
  <c r="S17"/>
  <c r="R18"/>
  <c r="S5"/>
  <c r="P8"/>
  <c r="O9"/>
  <c r="M11"/>
  <c r="Q19"/>
  <c r="T16"/>
  <c r="M23"/>
  <c r="P20"/>
  <c r="O16"/>
  <c r="N17"/>
  <c r="M18"/>
  <c r="L19"/>
  <c r="V12"/>
  <c r="U13"/>
  <c r="T14"/>
  <c r="W11"/>
  <c r="W23"/>
  <c r="V24"/>
  <c r="S15"/>
  <c r="U25"/>
  <c r="T26"/>
  <c r="S21"/>
  <c r="R22"/>
  <c r="O25"/>
  <c r="N26"/>
  <c r="M27"/>
  <c r="V6"/>
  <c r="U7"/>
  <c r="R10"/>
  <c r="Q11"/>
  <c r="W17"/>
  <c r="V18"/>
  <c r="W5"/>
  <c r="T8"/>
  <c r="S9"/>
  <c r="P12"/>
  <c r="O13"/>
  <c r="N14"/>
  <c r="U19"/>
  <c r="T20"/>
  <c r="P24"/>
  <c r="Q23"/>
  <c r="R7"/>
  <c r="O10"/>
  <c r="N11"/>
  <c r="T17"/>
  <c r="S18"/>
  <c r="T5"/>
  <c r="Q8"/>
  <c r="P9"/>
  <c r="M12"/>
  <c r="R19"/>
  <c r="U16"/>
  <c r="S6"/>
  <c r="Q20"/>
  <c r="N23"/>
  <c r="M24"/>
  <c r="O22"/>
  <c r="L25"/>
  <c r="P21"/>
  <c r="P16"/>
  <c r="O17"/>
  <c r="N18"/>
  <c r="O5"/>
  <c r="M7"/>
  <c r="M19"/>
  <c r="L20"/>
  <c r="V8"/>
  <c r="U9"/>
  <c r="R12"/>
  <c r="Q13"/>
  <c r="P14"/>
  <c r="W19"/>
  <c r="T10"/>
  <c r="V20"/>
  <c r="S23"/>
  <c r="R24"/>
  <c r="O15"/>
  <c r="U21"/>
  <c r="T22"/>
  <c r="Q25"/>
  <c r="P26"/>
  <c r="O27"/>
  <c r="W7"/>
  <c r="S11"/>
  <c r="Q15"/>
  <c r="W21"/>
  <c r="V22"/>
  <c r="S25"/>
  <c r="R26"/>
  <c r="Q27"/>
  <c r="V10"/>
  <c r="U11"/>
  <c r="W9"/>
  <c r="T12"/>
  <c r="S13"/>
  <c r="R14"/>
  <c r="U23"/>
  <c r="T24"/>
  <c r="V7"/>
  <c r="S10"/>
  <c r="R11"/>
  <c r="W18"/>
  <c r="U8"/>
  <c r="T9"/>
  <c r="Q12"/>
  <c r="P13"/>
  <c r="O14"/>
  <c r="N15"/>
  <c r="V19"/>
  <c r="N27"/>
  <c r="W6"/>
  <c r="U20"/>
  <c r="R23"/>
  <c r="Q24"/>
  <c r="T21"/>
  <c r="O26"/>
  <c r="S22"/>
  <c r="P25"/>
  <c r="Q5"/>
  <c r="N8"/>
  <c r="O19"/>
  <c r="Q17"/>
  <c r="P18"/>
  <c r="R16"/>
  <c r="P6"/>
  <c r="M9"/>
  <c r="N20"/>
  <c r="M21"/>
  <c r="O7"/>
  <c r="L22"/>
  <c r="W16"/>
  <c r="U6"/>
  <c r="S20"/>
  <c r="P23"/>
  <c r="O24"/>
  <c r="R9"/>
  <c r="T19"/>
  <c r="R21"/>
  <c r="Q22"/>
  <c r="N25"/>
  <c r="M26"/>
  <c r="T7"/>
  <c r="Q10"/>
  <c r="P11"/>
  <c r="V17"/>
  <c r="U18"/>
  <c r="L27"/>
  <c r="V5"/>
  <c r="S8"/>
  <c r="O12"/>
  <c r="N13"/>
  <c r="BK5"/>
  <c r="L11"/>
  <c r="T27"/>
  <c r="L7"/>
  <c r="L10"/>
  <c r="S27"/>
  <c r="L12"/>
  <c r="R27"/>
  <c r="U27"/>
  <c r="L8"/>
  <c r="L9"/>
  <c r="L14"/>
  <c r="L13"/>
  <c r="T23" i="17"/>
  <c r="S24"/>
  <c r="R25"/>
  <c r="R14"/>
  <c r="R18"/>
  <c r="N22"/>
  <c r="M12"/>
  <c r="S17"/>
  <c r="O21"/>
  <c r="K14"/>
  <c r="L13"/>
  <c r="T16"/>
  <c r="P20"/>
  <c r="L24"/>
  <c r="K25"/>
  <c r="Q19"/>
  <c r="M23"/>
  <c r="L14"/>
  <c r="T17"/>
  <c r="P21"/>
  <c r="S18"/>
  <c r="M13"/>
  <c r="Q20"/>
  <c r="M24"/>
  <c r="R19"/>
  <c r="N23"/>
  <c r="O22"/>
  <c r="L25"/>
  <c r="P14"/>
  <c r="T21"/>
  <c r="S22"/>
  <c r="Q24"/>
  <c r="P25"/>
  <c r="R23"/>
  <c r="R22"/>
  <c r="S21"/>
  <c r="Q23"/>
  <c r="T20"/>
  <c r="P24"/>
  <c r="O25"/>
  <c r="O14"/>
  <c r="L4"/>
  <c r="K16"/>
  <c r="J17"/>
  <c r="L15"/>
  <c r="K5"/>
  <c r="K15"/>
  <c r="J16"/>
  <c r="L9"/>
  <c r="N18"/>
  <c r="J22"/>
  <c r="K10"/>
  <c r="M19"/>
  <c r="Q15"/>
  <c r="O17"/>
  <c r="K21"/>
  <c r="P16"/>
  <c r="L20"/>
  <c r="L19"/>
  <c r="K20"/>
  <c r="M18"/>
  <c r="K9"/>
  <c r="P15"/>
  <c r="N17"/>
  <c r="L8"/>
  <c r="O16"/>
  <c r="J21"/>
  <c r="L12"/>
  <c r="P19"/>
  <c r="L23"/>
  <c r="J25"/>
  <c r="Q18"/>
  <c r="M22"/>
  <c r="S16"/>
  <c r="O20"/>
  <c r="K24"/>
  <c r="K13"/>
  <c r="T15"/>
  <c r="R17"/>
  <c r="N21"/>
  <c r="R20"/>
  <c r="N24"/>
  <c r="M25"/>
  <c r="M14"/>
  <c r="S19"/>
  <c r="O23"/>
  <c r="T18"/>
  <c r="P22"/>
  <c r="Q21"/>
  <c r="N16"/>
  <c r="O15"/>
  <c r="K8"/>
  <c r="K19"/>
  <c r="L7"/>
  <c r="L18"/>
  <c r="J20"/>
  <c r="M17"/>
  <c r="K11"/>
  <c r="R15"/>
  <c r="P17"/>
  <c r="L21"/>
  <c r="O18"/>
  <c r="K22"/>
  <c r="L10"/>
  <c r="Q16"/>
  <c r="M20"/>
  <c r="J23"/>
  <c r="N19"/>
  <c r="R16"/>
  <c r="N20"/>
  <c r="K12"/>
  <c r="O19"/>
  <c r="K23"/>
  <c r="J24"/>
  <c r="Q17"/>
  <c r="M21"/>
  <c r="L11"/>
  <c r="P18"/>
  <c r="L22"/>
  <c r="S15"/>
  <c r="T19"/>
  <c r="P23"/>
  <c r="Q22"/>
  <c r="N25"/>
  <c r="N14"/>
  <c r="R21"/>
  <c r="S20"/>
  <c r="O24"/>
  <c r="L5"/>
  <c r="J18"/>
  <c r="M15"/>
  <c r="K17"/>
  <c r="L16"/>
  <c r="K6"/>
  <c r="R24"/>
  <c r="Q25"/>
  <c r="Q14"/>
  <c r="S23"/>
  <c r="T22"/>
  <c r="K7"/>
  <c r="N15"/>
  <c r="L17"/>
  <c r="L6"/>
  <c r="M16"/>
  <c r="J19"/>
  <c r="K18"/>
  <c r="J11"/>
  <c r="J13"/>
  <c r="J5"/>
  <c r="J8"/>
  <c r="J6"/>
  <c r="J4"/>
  <c r="J9"/>
  <c r="J10"/>
  <c r="J7"/>
  <c r="J12"/>
  <c r="T5"/>
  <c r="R7"/>
  <c r="P9"/>
  <c r="N11"/>
  <c r="S6"/>
  <c r="Q8"/>
  <c r="O10"/>
  <c r="S7"/>
  <c r="Q9"/>
  <c r="O11"/>
  <c r="T6"/>
  <c r="R8"/>
  <c r="P10"/>
  <c r="N12"/>
  <c r="Q13"/>
  <c r="T10"/>
  <c r="R12"/>
  <c r="S11"/>
  <c r="T9"/>
  <c r="R11"/>
  <c r="P13"/>
  <c r="S10"/>
  <c r="Q12"/>
  <c r="S4"/>
  <c r="Q6"/>
  <c r="O8"/>
  <c r="M10"/>
  <c r="R5"/>
  <c r="P7"/>
  <c r="N9"/>
  <c r="T8"/>
  <c r="R10"/>
  <c r="P12"/>
  <c r="S9"/>
  <c r="Q11"/>
  <c r="O13"/>
  <c r="M4"/>
  <c r="S12"/>
  <c r="T11"/>
  <c r="R13"/>
  <c r="N4"/>
  <c r="M5"/>
  <c r="S13"/>
  <c r="T12"/>
  <c r="P5"/>
  <c r="N7"/>
  <c r="Q4"/>
  <c r="O6"/>
  <c r="M8"/>
  <c r="P4"/>
  <c r="O5"/>
  <c r="M7"/>
  <c r="N6"/>
  <c r="T4"/>
  <c r="R6"/>
  <c r="S5"/>
  <c r="Q7"/>
  <c r="O9"/>
  <c r="M11"/>
  <c r="P8"/>
  <c r="N10"/>
  <c r="S8"/>
  <c r="Q10"/>
  <c r="O12"/>
  <c r="T7"/>
  <c r="R9"/>
  <c r="P11"/>
  <c r="N13"/>
  <c r="O4"/>
  <c r="M6"/>
  <c r="N5"/>
  <c r="Q5"/>
  <c r="R4"/>
  <c r="P6"/>
  <c r="N8"/>
  <c r="O7"/>
  <c r="M9"/>
  <c r="BE5"/>
  <c r="S12" i="16"/>
  <c r="P15"/>
  <c r="O26"/>
  <c r="R23"/>
  <c r="Q24"/>
  <c r="S22"/>
  <c r="P25"/>
  <c r="R13"/>
  <c r="Q14"/>
  <c r="P9"/>
  <c r="N11"/>
  <c r="Q18"/>
  <c r="Q8"/>
  <c r="O10"/>
  <c r="M12"/>
  <c r="J25"/>
  <c r="R7"/>
  <c r="L13"/>
  <c r="R17"/>
  <c r="N21"/>
  <c r="M22"/>
  <c r="P19"/>
  <c r="K14"/>
  <c r="K24"/>
  <c r="O20"/>
  <c r="L23"/>
  <c r="S23"/>
  <c r="R24"/>
  <c r="S13"/>
  <c r="Q25"/>
  <c r="R14"/>
  <c r="Q15"/>
  <c r="P26"/>
  <c r="S8"/>
  <c r="Q10"/>
  <c r="O12"/>
  <c r="L15"/>
  <c r="K26"/>
  <c r="R9"/>
  <c r="K16"/>
  <c r="R19"/>
  <c r="Q20"/>
  <c r="N23"/>
  <c r="M24"/>
  <c r="P11"/>
  <c r="S18"/>
  <c r="N13"/>
  <c r="O22"/>
  <c r="L25"/>
  <c r="M14"/>
  <c r="P21"/>
  <c r="O17"/>
  <c r="K21"/>
  <c r="O7"/>
  <c r="K11"/>
  <c r="M19"/>
  <c r="N8"/>
  <c r="L10"/>
  <c r="J22"/>
  <c r="L20"/>
  <c r="M9"/>
  <c r="N18"/>
  <c r="L9"/>
  <c r="M18"/>
  <c r="M8"/>
  <c r="N7"/>
  <c r="K10"/>
  <c r="N17"/>
  <c r="J21"/>
  <c r="K20"/>
  <c r="L19"/>
  <c r="R11"/>
  <c r="S10"/>
  <c r="N15"/>
  <c r="P13"/>
  <c r="O14"/>
  <c r="R21"/>
  <c r="Q22"/>
  <c r="N25"/>
  <c r="Q12"/>
  <c r="M26"/>
  <c r="O24"/>
  <c r="S20"/>
  <c r="P23"/>
  <c r="K8"/>
  <c r="L7"/>
  <c r="J19"/>
  <c r="K18"/>
  <c r="L17"/>
  <c r="Q7"/>
  <c r="K13"/>
  <c r="O19"/>
  <c r="N20"/>
  <c r="K23"/>
  <c r="Q17"/>
  <c r="M21"/>
  <c r="P8"/>
  <c r="O9"/>
  <c r="M11"/>
  <c r="P18"/>
  <c r="J24"/>
  <c r="L22"/>
  <c r="L12"/>
  <c r="N10"/>
  <c r="Q13"/>
  <c r="P14"/>
  <c r="S21"/>
  <c r="R22"/>
  <c r="O25"/>
  <c r="Q23"/>
  <c r="R12"/>
  <c r="O15"/>
  <c r="N26"/>
  <c r="P24"/>
  <c r="S11"/>
  <c r="S19"/>
  <c r="R20"/>
  <c r="O23"/>
  <c r="N24"/>
  <c r="N14"/>
  <c r="Q21"/>
  <c r="P22"/>
  <c r="S9"/>
  <c r="Q11"/>
  <c r="O13"/>
  <c r="M25"/>
  <c r="P12"/>
  <c r="R10"/>
  <c r="M15"/>
  <c r="L26"/>
  <c r="Q26"/>
  <c r="S14"/>
  <c r="R25"/>
  <c r="R15"/>
  <c r="S24"/>
  <c r="M7"/>
  <c r="K9"/>
  <c r="K19"/>
  <c r="M17"/>
  <c r="L8"/>
  <c r="L18"/>
  <c r="J20"/>
  <c r="BA5"/>
  <c r="O8"/>
  <c r="M10"/>
  <c r="N9"/>
  <c r="L11"/>
  <c r="O18"/>
  <c r="J23"/>
  <c r="P7"/>
  <c r="N19"/>
  <c r="M20"/>
  <c r="L21"/>
  <c r="K12"/>
  <c r="K22"/>
  <c r="P17"/>
  <c r="M13"/>
  <c r="L14"/>
  <c r="S17"/>
  <c r="O21"/>
  <c r="N22"/>
  <c r="K25"/>
  <c r="S7"/>
  <c r="Q19"/>
  <c r="P20"/>
  <c r="L24"/>
  <c r="R8"/>
  <c r="P10"/>
  <c r="N12"/>
  <c r="J26"/>
  <c r="K15"/>
  <c r="M23"/>
  <c r="Q9"/>
  <c r="O11"/>
  <c r="R18"/>
  <c r="K17"/>
  <c r="K7"/>
  <c r="J18"/>
  <c r="M16"/>
  <c r="N16"/>
  <c r="O16"/>
  <c r="P16"/>
  <c r="Q16"/>
  <c r="L16"/>
  <c r="J10" i="15"/>
  <c r="K24"/>
  <c r="K192"/>
  <c r="L191"/>
  <c r="M190"/>
  <c r="N189"/>
  <c r="O188"/>
  <c r="P187"/>
  <c r="Q186"/>
  <c r="R185"/>
  <c r="M181"/>
  <c r="N180"/>
  <c r="Q177"/>
  <c r="O179"/>
  <c r="P178"/>
  <c r="K171"/>
  <c r="M169"/>
  <c r="O167"/>
  <c r="Q165"/>
  <c r="L161"/>
  <c r="M160"/>
  <c r="R155"/>
  <c r="P157"/>
  <c r="K162"/>
  <c r="L149"/>
  <c r="N147"/>
  <c r="P145"/>
  <c r="R143"/>
  <c r="K141"/>
  <c r="M139"/>
  <c r="R134"/>
  <c r="L119"/>
  <c r="Q114"/>
  <c r="K108"/>
  <c r="L107"/>
  <c r="M106"/>
  <c r="N105"/>
  <c r="O104"/>
  <c r="P103"/>
  <c r="Q102"/>
  <c r="R101"/>
  <c r="K99"/>
  <c r="P94"/>
  <c r="K183"/>
  <c r="N168"/>
  <c r="O158"/>
  <c r="N117"/>
  <c r="O95"/>
  <c r="M148"/>
  <c r="Q144"/>
  <c r="L140"/>
  <c r="Q135"/>
  <c r="M118"/>
  <c r="R113"/>
  <c r="M97"/>
  <c r="R92"/>
  <c r="K78"/>
  <c r="N75"/>
  <c r="P73"/>
  <c r="R71"/>
  <c r="M55"/>
  <c r="O53"/>
  <c r="Q51"/>
  <c r="L182"/>
  <c r="L170"/>
  <c r="Q93"/>
  <c r="L77"/>
  <c r="K87"/>
  <c r="L86"/>
  <c r="M85"/>
  <c r="N84"/>
  <c r="O83"/>
  <c r="P82"/>
  <c r="R80"/>
  <c r="K45"/>
  <c r="L44"/>
  <c r="M43"/>
  <c r="N42"/>
  <c r="O41"/>
  <c r="P40"/>
  <c r="Q39"/>
  <c r="R38"/>
  <c r="N159"/>
  <c r="O146"/>
  <c r="Q81"/>
  <c r="O74"/>
  <c r="K57"/>
  <c r="P52"/>
  <c r="N33"/>
  <c r="O32"/>
  <c r="L14"/>
  <c r="R17"/>
  <c r="N21"/>
  <c r="M22"/>
  <c r="N138"/>
  <c r="K120"/>
  <c r="P115"/>
  <c r="Q72"/>
  <c r="N12"/>
  <c r="P19"/>
  <c r="R164"/>
  <c r="M127"/>
  <c r="Q123"/>
  <c r="M34"/>
  <c r="R8"/>
  <c r="Q9"/>
  <c r="P166"/>
  <c r="L128"/>
  <c r="N126"/>
  <c r="P124"/>
  <c r="R122"/>
  <c r="K66"/>
  <c r="L65"/>
  <c r="M64"/>
  <c r="N63"/>
  <c r="O62"/>
  <c r="P61"/>
  <c r="Q60"/>
  <c r="R59"/>
  <c r="P31"/>
  <c r="Q30"/>
  <c r="P10"/>
  <c r="O11"/>
  <c r="O20"/>
  <c r="K150"/>
  <c r="N54"/>
  <c r="R50"/>
  <c r="R29"/>
  <c r="L23"/>
  <c r="O137"/>
  <c r="K129"/>
  <c r="O125"/>
  <c r="L98"/>
  <c r="L35"/>
  <c r="M13"/>
  <c r="K15"/>
  <c r="Q18"/>
  <c r="J183"/>
  <c r="L181"/>
  <c r="N179"/>
  <c r="P177"/>
  <c r="K161"/>
  <c r="M159"/>
  <c r="O157"/>
  <c r="R154"/>
  <c r="O136"/>
  <c r="J192"/>
  <c r="L190"/>
  <c r="N188"/>
  <c r="P186"/>
  <c r="R184"/>
  <c r="K182"/>
  <c r="K170"/>
  <c r="M168"/>
  <c r="O166"/>
  <c r="M180"/>
  <c r="J162"/>
  <c r="Q176"/>
  <c r="M189"/>
  <c r="Q185"/>
  <c r="O178"/>
  <c r="J171"/>
  <c r="N167"/>
  <c r="Q164"/>
  <c r="R163"/>
  <c r="J129"/>
  <c r="K128"/>
  <c r="L127"/>
  <c r="M126"/>
  <c r="N125"/>
  <c r="O124"/>
  <c r="P123"/>
  <c r="Q122"/>
  <c r="R121"/>
  <c r="K98"/>
  <c r="P93"/>
  <c r="L76"/>
  <c r="J87"/>
  <c r="K86"/>
  <c r="L85"/>
  <c r="M84"/>
  <c r="N83"/>
  <c r="O82"/>
  <c r="P156"/>
  <c r="K149"/>
  <c r="M147"/>
  <c r="O145"/>
  <c r="Q143"/>
  <c r="J141"/>
  <c r="L139"/>
  <c r="N137"/>
  <c r="Q134"/>
  <c r="K119"/>
  <c r="M117"/>
  <c r="P114"/>
  <c r="R112"/>
  <c r="J108"/>
  <c r="K107"/>
  <c r="L106"/>
  <c r="M105"/>
  <c r="N104"/>
  <c r="O103"/>
  <c r="P102"/>
  <c r="Q101"/>
  <c r="R100"/>
  <c r="J99"/>
  <c r="O94"/>
  <c r="O187"/>
  <c r="N158"/>
  <c r="N116"/>
  <c r="R91"/>
  <c r="J66"/>
  <c r="K65"/>
  <c r="L64"/>
  <c r="M63"/>
  <c r="N62"/>
  <c r="O61"/>
  <c r="P60"/>
  <c r="Q59"/>
  <c r="R58"/>
  <c r="J36"/>
  <c r="P165"/>
  <c r="L160"/>
  <c r="L148"/>
  <c r="P144"/>
  <c r="K140"/>
  <c r="L118"/>
  <c r="Q113"/>
  <c r="M96"/>
  <c r="Q92"/>
  <c r="J78"/>
  <c r="O73"/>
  <c r="Q71"/>
  <c r="N53"/>
  <c r="P51"/>
  <c r="R49"/>
  <c r="M33"/>
  <c r="O31"/>
  <c r="Q80"/>
  <c r="R79"/>
  <c r="L34"/>
  <c r="Q8"/>
  <c r="P9"/>
  <c r="L13"/>
  <c r="R16"/>
  <c r="P18"/>
  <c r="K191"/>
  <c r="L169"/>
  <c r="J45"/>
  <c r="L43"/>
  <c r="N41"/>
  <c r="P39"/>
  <c r="R37"/>
  <c r="P30"/>
  <c r="O10"/>
  <c r="N11"/>
  <c r="N20"/>
  <c r="J150"/>
  <c r="R142"/>
  <c r="M138"/>
  <c r="J120"/>
  <c r="K77"/>
  <c r="P72"/>
  <c r="Q50"/>
  <c r="Q29"/>
  <c r="N146"/>
  <c r="L97"/>
  <c r="P81"/>
  <c r="N74"/>
  <c r="R70"/>
  <c r="K56"/>
  <c r="J57"/>
  <c r="O52"/>
  <c r="N32"/>
  <c r="R28"/>
  <c r="R7"/>
  <c r="K14"/>
  <c r="Q17"/>
  <c r="M21"/>
  <c r="L22"/>
  <c r="K44"/>
  <c r="M42"/>
  <c r="O40"/>
  <c r="Q38"/>
  <c r="R133"/>
  <c r="M54"/>
  <c r="M12"/>
  <c r="O19"/>
  <c r="K23"/>
  <c r="J9"/>
  <c r="K176"/>
  <c r="J156"/>
  <c r="L154"/>
  <c r="L175"/>
  <c r="J186"/>
  <c r="L184"/>
  <c r="K155"/>
  <c r="L142"/>
  <c r="K92"/>
  <c r="J177"/>
  <c r="K143"/>
  <c r="K134"/>
  <c r="J114"/>
  <c r="L112"/>
  <c r="J93"/>
  <c r="L70"/>
  <c r="J81"/>
  <c r="K80"/>
  <c r="L79"/>
  <c r="J39"/>
  <c r="K38"/>
  <c r="K185"/>
  <c r="K164"/>
  <c r="L133"/>
  <c r="K71"/>
  <c r="K50"/>
  <c r="J51"/>
  <c r="J123"/>
  <c r="L121"/>
  <c r="J60"/>
  <c r="K59"/>
  <c r="L58"/>
  <c r="J30"/>
  <c r="J165"/>
  <c r="L16"/>
  <c r="L100"/>
  <c r="K17"/>
  <c r="L163"/>
  <c r="J144"/>
  <c r="J135"/>
  <c r="K101"/>
  <c r="L91"/>
  <c r="J72"/>
  <c r="J18"/>
  <c r="K122"/>
  <c r="K8"/>
  <c r="K113"/>
  <c r="J102"/>
  <c r="L37"/>
  <c r="L28"/>
  <c r="L7"/>
  <c r="K180"/>
  <c r="M178"/>
  <c r="O176"/>
  <c r="J160"/>
  <c r="L158"/>
  <c r="N156"/>
  <c r="K189"/>
  <c r="M187"/>
  <c r="O185"/>
  <c r="N177"/>
  <c r="P154"/>
  <c r="P175"/>
  <c r="K168"/>
  <c r="M166"/>
  <c r="O164"/>
  <c r="M157"/>
  <c r="O134"/>
  <c r="L188"/>
  <c r="P184"/>
  <c r="N165"/>
  <c r="K159"/>
  <c r="J148"/>
  <c r="L146"/>
  <c r="N144"/>
  <c r="P142"/>
  <c r="N114"/>
  <c r="K96"/>
  <c r="P91"/>
  <c r="L167"/>
  <c r="P163"/>
  <c r="O155"/>
  <c r="K138"/>
  <c r="M136"/>
  <c r="J118"/>
  <c r="L116"/>
  <c r="M94"/>
  <c r="J97"/>
  <c r="O92"/>
  <c r="J190"/>
  <c r="K147"/>
  <c r="O143"/>
  <c r="J127"/>
  <c r="K126"/>
  <c r="L125"/>
  <c r="M124"/>
  <c r="N123"/>
  <c r="O122"/>
  <c r="P121"/>
  <c r="N81"/>
  <c r="O80"/>
  <c r="P79"/>
  <c r="J43"/>
  <c r="K42"/>
  <c r="L41"/>
  <c r="M40"/>
  <c r="N39"/>
  <c r="O38"/>
  <c r="L179"/>
  <c r="J139"/>
  <c r="N135"/>
  <c r="K117"/>
  <c r="P112"/>
  <c r="J106"/>
  <c r="K105"/>
  <c r="L104"/>
  <c r="M103"/>
  <c r="N102"/>
  <c r="O101"/>
  <c r="P100"/>
  <c r="K75"/>
  <c r="N72"/>
  <c r="P70"/>
  <c r="K54"/>
  <c r="J55"/>
  <c r="M52"/>
  <c r="O50"/>
  <c r="L32"/>
  <c r="N30"/>
  <c r="J85"/>
  <c r="L83"/>
  <c r="P37"/>
  <c r="M10"/>
  <c r="L11"/>
  <c r="L20"/>
  <c r="J181"/>
  <c r="L74"/>
  <c r="J64"/>
  <c r="M61"/>
  <c r="O59"/>
  <c r="O8"/>
  <c r="N9"/>
  <c r="M115"/>
  <c r="M31"/>
  <c r="P28"/>
  <c r="P7"/>
  <c r="L137"/>
  <c r="L95"/>
  <c r="N51"/>
  <c r="O29"/>
  <c r="K12"/>
  <c r="M19"/>
  <c r="N186"/>
  <c r="M145"/>
  <c r="K84"/>
  <c r="M82"/>
  <c r="K63"/>
  <c r="L62"/>
  <c r="N60"/>
  <c r="P58"/>
  <c r="J34"/>
  <c r="P16"/>
  <c r="N18"/>
  <c r="J22"/>
  <c r="J169"/>
  <c r="J76"/>
  <c r="O71"/>
  <c r="P49"/>
  <c r="O17"/>
  <c r="K21"/>
  <c r="P155"/>
  <c r="J170"/>
  <c r="K169"/>
  <c r="L168"/>
  <c r="M167"/>
  <c r="N166"/>
  <c r="O165"/>
  <c r="P164"/>
  <c r="Q163"/>
  <c r="P176"/>
  <c r="K190"/>
  <c r="M188"/>
  <c r="O186"/>
  <c r="Q184"/>
  <c r="J182"/>
  <c r="K181"/>
  <c r="O156"/>
  <c r="J149"/>
  <c r="K148"/>
  <c r="L147"/>
  <c r="M146"/>
  <c r="N145"/>
  <c r="O144"/>
  <c r="P143"/>
  <c r="Q142"/>
  <c r="L180"/>
  <c r="J161"/>
  <c r="K160"/>
  <c r="O135"/>
  <c r="J140"/>
  <c r="L138"/>
  <c r="N136"/>
  <c r="Q133"/>
  <c r="K118"/>
  <c r="M116"/>
  <c r="P113"/>
  <c r="M95"/>
  <c r="K97"/>
  <c r="P92"/>
  <c r="Q175"/>
  <c r="L189"/>
  <c r="P185"/>
  <c r="N178"/>
  <c r="J128"/>
  <c r="K127"/>
  <c r="L126"/>
  <c r="M125"/>
  <c r="N124"/>
  <c r="O123"/>
  <c r="P122"/>
  <c r="Q121"/>
  <c r="J98"/>
  <c r="O93"/>
  <c r="L75"/>
  <c r="J86"/>
  <c r="K85"/>
  <c r="L84"/>
  <c r="M83"/>
  <c r="N82"/>
  <c r="O81"/>
  <c r="M179"/>
  <c r="K139"/>
  <c r="L117"/>
  <c r="Q112"/>
  <c r="J107"/>
  <c r="K106"/>
  <c r="L105"/>
  <c r="M104"/>
  <c r="N103"/>
  <c r="O102"/>
  <c r="P101"/>
  <c r="Q100"/>
  <c r="J77"/>
  <c r="O72"/>
  <c r="Q70"/>
  <c r="K55"/>
  <c r="N52"/>
  <c r="P50"/>
  <c r="N187"/>
  <c r="M158"/>
  <c r="N115"/>
  <c r="Q91"/>
  <c r="J65"/>
  <c r="K64"/>
  <c r="L63"/>
  <c r="M62"/>
  <c r="N61"/>
  <c r="O60"/>
  <c r="P59"/>
  <c r="Q58"/>
  <c r="J35"/>
  <c r="M137"/>
  <c r="J119"/>
  <c r="N73"/>
  <c r="J56"/>
  <c r="O51"/>
  <c r="P29"/>
  <c r="L12"/>
  <c r="N19"/>
  <c r="Q49"/>
  <c r="M32"/>
  <c r="P17"/>
  <c r="L96"/>
  <c r="K43"/>
  <c r="M41"/>
  <c r="O39"/>
  <c r="Q37"/>
  <c r="M20"/>
  <c r="O177"/>
  <c r="L159"/>
  <c r="P80"/>
  <c r="Q79"/>
  <c r="L33"/>
  <c r="P8"/>
  <c r="O9"/>
  <c r="K13"/>
  <c r="Q16"/>
  <c r="O18"/>
  <c r="N157"/>
  <c r="K76"/>
  <c r="P71"/>
  <c r="M53"/>
  <c r="N31"/>
  <c r="Q28"/>
  <c r="Q7"/>
  <c r="L21"/>
  <c r="K22"/>
  <c r="J191"/>
  <c r="J44"/>
  <c r="L42"/>
  <c r="N40"/>
  <c r="P38"/>
  <c r="O30"/>
  <c r="N10"/>
  <c r="M11"/>
  <c r="J23"/>
  <c r="J7"/>
  <c r="J11"/>
  <c r="J175"/>
  <c r="J154"/>
  <c r="J121"/>
  <c r="J163"/>
  <c r="J133"/>
  <c r="J100"/>
  <c r="J91"/>
  <c r="J58"/>
  <c r="J28"/>
  <c r="J70"/>
  <c r="J184"/>
  <c r="J142"/>
  <c r="J79"/>
  <c r="J37"/>
  <c r="J16"/>
  <c r="J112"/>
  <c r="J49"/>
  <c r="J189"/>
  <c r="K188"/>
  <c r="L187"/>
  <c r="M186"/>
  <c r="N185"/>
  <c r="O184"/>
  <c r="K179"/>
  <c r="L178"/>
  <c r="K167"/>
  <c r="M177"/>
  <c r="N176"/>
  <c r="J159"/>
  <c r="K158"/>
  <c r="O175"/>
  <c r="L166"/>
  <c r="K137"/>
  <c r="M135"/>
  <c r="J117"/>
  <c r="L115"/>
  <c r="J105"/>
  <c r="K104"/>
  <c r="L103"/>
  <c r="M102"/>
  <c r="N101"/>
  <c r="O100"/>
  <c r="K95"/>
  <c r="J180"/>
  <c r="M165"/>
  <c r="N164"/>
  <c r="O154"/>
  <c r="O133"/>
  <c r="K146"/>
  <c r="M144"/>
  <c r="O142"/>
  <c r="N113"/>
  <c r="J96"/>
  <c r="O91"/>
  <c r="J168"/>
  <c r="M156"/>
  <c r="J138"/>
  <c r="N134"/>
  <c r="K116"/>
  <c r="K74"/>
  <c r="N71"/>
  <c r="J54"/>
  <c r="M51"/>
  <c r="O49"/>
  <c r="J147"/>
  <c r="N143"/>
  <c r="J126"/>
  <c r="K125"/>
  <c r="L124"/>
  <c r="M123"/>
  <c r="N122"/>
  <c r="O121"/>
  <c r="M81"/>
  <c r="N80"/>
  <c r="O79"/>
  <c r="J42"/>
  <c r="K41"/>
  <c r="L40"/>
  <c r="M39"/>
  <c r="N38"/>
  <c r="O37"/>
  <c r="O163"/>
  <c r="N155"/>
  <c r="M114"/>
  <c r="N50"/>
  <c r="L31"/>
  <c r="M30"/>
  <c r="O28"/>
  <c r="O7"/>
  <c r="N17"/>
  <c r="M93"/>
  <c r="J75"/>
  <c r="O70"/>
  <c r="N29"/>
  <c r="L157"/>
  <c r="J84"/>
  <c r="J63"/>
  <c r="L61"/>
  <c r="N59"/>
  <c r="J33"/>
  <c r="O16"/>
  <c r="M18"/>
  <c r="K83"/>
  <c r="L10"/>
  <c r="K11"/>
  <c r="K20"/>
  <c r="J21"/>
  <c r="L136"/>
  <c r="K53"/>
  <c r="L19"/>
  <c r="L145"/>
  <c r="L94"/>
  <c r="L73"/>
  <c r="L82"/>
  <c r="K62"/>
  <c r="M60"/>
  <c r="O58"/>
  <c r="N8"/>
  <c r="M9"/>
  <c r="L24"/>
  <c r="Q178"/>
  <c r="M182"/>
  <c r="O180"/>
  <c r="L162"/>
  <c r="N160"/>
  <c r="P179"/>
  <c r="L171"/>
  <c r="N169"/>
  <c r="P167"/>
  <c r="M191"/>
  <c r="O189"/>
  <c r="Q187"/>
  <c r="P158"/>
  <c r="O159"/>
  <c r="L183"/>
  <c r="O168"/>
  <c r="N118"/>
  <c r="P95"/>
  <c r="N190"/>
  <c r="R186"/>
  <c r="N181"/>
  <c r="R156"/>
  <c r="L150"/>
  <c r="N148"/>
  <c r="P146"/>
  <c r="R144"/>
  <c r="M140"/>
  <c r="R135"/>
  <c r="L120"/>
  <c r="Q115"/>
  <c r="M98"/>
  <c r="O96"/>
  <c r="M170"/>
  <c r="R165"/>
  <c r="R93"/>
  <c r="L78"/>
  <c r="L87"/>
  <c r="M86"/>
  <c r="N85"/>
  <c r="O84"/>
  <c r="P83"/>
  <c r="Q82"/>
  <c r="L45"/>
  <c r="M44"/>
  <c r="N43"/>
  <c r="O42"/>
  <c r="P41"/>
  <c r="Q40"/>
  <c r="R39"/>
  <c r="L192"/>
  <c r="M149"/>
  <c r="Q145"/>
  <c r="L141"/>
  <c r="Q136"/>
  <c r="M119"/>
  <c r="R114"/>
  <c r="Q94"/>
  <c r="R81"/>
  <c r="N76"/>
  <c r="P74"/>
  <c r="R72"/>
  <c r="M56"/>
  <c r="O54"/>
  <c r="Q52"/>
  <c r="L36"/>
  <c r="N34"/>
  <c r="P32"/>
  <c r="R30"/>
  <c r="Q166"/>
  <c r="M128"/>
  <c r="O126"/>
  <c r="Q124"/>
  <c r="L66"/>
  <c r="M65"/>
  <c r="N64"/>
  <c r="O63"/>
  <c r="P62"/>
  <c r="Q61"/>
  <c r="R60"/>
  <c r="Q31"/>
  <c r="Q10"/>
  <c r="P11"/>
  <c r="P20"/>
  <c r="O138"/>
  <c r="N127"/>
  <c r="R123"/>
  <c r="M35"/>
  <c r="N13"/>
  <c r="L15"/>
  <c r="R18"/>
  <c r="O147"/>
  <c r="O105"/>
  <c r="N55"/>
  <c r="O21"/>
  <c r="N22"/>
  <c r="P188"/>
  <c r="N139"/>
  <c r="P116"/>
  <c r="L108"/>
  <c r="N106"/>
  <c r="P104"/>
  <c r="R102"/>
  <c r="L99"/>
  <c r="O75"/>
  <c r="P53"/>
  <c r="O12"/>
  <c r="Q19"/>
  <c r="M23"/>
  <c r="L129"/>
  <c r="P125"/>
  <c r="R9"/>
  <c r="M161"/>
  <c r="M107"/>
  <c r="Q103"/>
  <c r="Q73"/>
  <c r="R51"/>
  <c r="O33"/>
  <c r="M14"/>
  <c r="J179"/>
  <c r="L177"/>
  <c r="N175"/>
  <c r="K157"/>
  <c r="M155"/>
  <c r="K187"/>
  <c r="M185"/>
  <c r="K178"/>
  <c r="J167"/>
  <c r="L165"/>
  <c r="N163"/>
  <c r="J158"/>
  <c r="K145"/>
  <c r="M143"/>
  <c r="J125"/>
  <c r="K124"/>
  <c r="L123"/>
  <c r="M122"/>
  <c r="N121"/>
  <c r="K94"/>
  <c r="L72"/>
  <c r="J83"/>
  <c r="J188"/>
  <c r="N184"/>
  <c r="K166"/>
  <c r="J137"/>
  <c r="L135"/>
  <c r="N133"/>
  <c r="K115"/>
  <c r="M113"/>
  <c r="J104"/>
  <c r="K103"/>
  <c r="L102"/>
  <c r="M101"/>
  <c r="N100"/>
  <c r="J95"/>
  <c r="M176"/>
  <c r="M164"/>
  <c r="N154"/>
  <c r="J146"/>
  <c r="N142"/>
  <c r="K82"/>
  <c r="J62"/>
  <c r="K61"/>
  <c r="L60"/>
  <c r="M59"/>
  <c r="N58"/>
  <c r="J32"/>
  <c r="L156"/>
  <c r="M134"/>
  <c r="J116"/>
  <c r="J74"/>
  <c r="N49"/>
  <c r="L144"/>
  <c r="J41"/>
  <c r="K40"/>
  <c r="L39"/>
  <c r="M38"/>
  <c r="M8"/>
  <c r="L9"/>
  <c r="N16"/>
  <c r="L18"/>
  <c r="J20"/>
  <c r="N112"/>
  <c r="L81"/>
  <c r="N79"/>
  <c r="L186"/>
  <c r="M92"/>
  <c r="N70"/>
  <c r="J53"/>
  <c r="K19"/>
  <c r="L114"/>
  <c r="L93"/>
  <c r="K73"/>
  <c r="M50"/>
  <c r="N37"/>
  <c r="L30"/>
  <c r="N28"/>
  <c r="N7"/>
  <c r="M17"/>
  <c r="M80"/>
  <c r="K10"/>
  <c r="K136"/>
  <c r="K52"/>
  <c r="M29"/>
  <c r="J13"/>
  <c r="M24"/>
  <c r="P159"/>
  <c r="M171"/>
  <c r="N170"/>
  <c r="O169"/>
  <c r="P168"/>
  <c r="Q167"/>
  <c r="R166"/>
  <c r="Q179"/>
  <c r="N191"/>
  <c r="P189"/>
  <c r="R187"/>
  <c r="M183"/>
  <c r="O139"/>
  <c r="M150"/>
  <c r="N149"/>
  <c r="O148"/>
  <c r="P147"/>
  <c r="Q146"/>
  <c r="R145"/>
  <c r="O190"/>
  <c r="O181"/>
  <c r="N140"/>
  <c r="Q137"/>
  <c r="M120"/>
  <c r="P117"/>
  <c r="R115"/>
  <c r="M99"/>
  <c r="P96"/>
  <c r="R157"/>
  <c r="M129"/>
  <c r="N128"/>
  <c r="O127"/>
  <c r="P126"/>
  <c r="Q125"/>
  <c r="R124"/>
  <c r="O97"/>
  <c r="M87"/>
  <c r="N86"/>
  <c r="O85"/>
  <c r="P84"/>
  <c r="Q83"/>
  <c r="R82"/>
  <c r="M192"/>
  <c r="N182"/>
  <c r="O160"/>
  <c r="M141"/>
  <c r="R136"/>
  <c r="R94"/>
  <c r="O76"/>
  <c r="Q74"/>
  <c r="N56"/>
  <c r="P54"/>
  <c r="R52"/>
  <c r="M162"/>
  <c r="Q95"/>
  <c r="M66"/>
  <c r="N65"/>
  <c r="O64"/>
  <c r="P63"/>
  <c r="Q62"/>
  <c r="R61"/>
  <c r="Q188"/>
  <c r="Q116"/>
  <c r="M108"/>
  <c r="O106"/>
  <c r="Q104"/>
  <c r="P75"/>
  <c r="M57"/>
  <c r="Q53"/>
  <c r="P12"/>
  <c r="R19"/>
  <c r="N23"/>
  <c r="N161"/>
  <c r="P105"/>
  <c r="N77"/>
  <c r="O55"/>
  <c r="P33"/>
  <c r="N14"/>
  <c r="P21"/>
  <c r="O22"/>
  <c r="P180"/>
  <c r="Q32"/>
  <c r="R10"/>
  <c r="Q11"/>
  <c r="N119"/>
  <c r="M45"/>
  <c r="N44"/>
  <c r="O43"/>
  <c r="P42"/>
  <c r="Q41"/>
  <c r="R40"/>
  <c r="M36"/>
  <c r="N35"/>
  <c r="O13"/>
  <c r="M15"/>
  <c r="N107"/>
  <c r="R103"/>
  <c r="R73"/>
  <c r="O34"/>
  <c r="R31"/>
  <c r="Q20"/>
  <c r="J8"/>
  <c r="J14"/>
  <c r="Q182"/>
  <c r="P192"/>
  <c r="R190"/>
  <c r="P171"/>
  <c r="R169"/>
  <c r="Q191"/>
  <c r="Q149"/>
  <c r="P99"/>
  <c r="Q170"/>
  <c r="R160"/>
  <c r="R139"/>
  <c r="Q119"/>
  <c r="P150"/>
  <c r="P129"/>
  <c r="Q128"/>
  <c r="R127"/>
  <c r="R97"/>
  <c r="P45"/>
  <c r="Q44"/>
  <c r="R43"/>
  <c r="P120"/>
  <c r="P108"/>
  <c r="Q107"/>
  <c r="R106"/>
  <c r="Q98"/>
  <c r="P78"/>
  <c r="R76"/>
  <c r="Q56"/>
  <c r="P36"/>
  <c r="R34"/>
  <c r="R148"/>
  <c r="Q86"/>
  <c r="P162"/>
  <c r="R85"/>
  <c r="Q65"/>
  <c r="P57"/>
  <c r="Q14"/>
  <c r="P183"/>
  <c r="R118"/>
  <c r="Q77"/>
  <c r="R55"/>
  <c r="Q23"/>
  <c r="P87"/>
  <c r="P66"/>
  <c r="R64"/>
  <c r="R13"/>
  <c r="P15"/>
  <c r="Q140"/>
  <c r="Q35"/>
  <c r="R22"/>
  <c r="J12"/>
  <c r="N183"/>
  <c r="P181"/>
  <c r="O161"/>
  <c r="R158"/>
  <c r="O140"/>
  <c r="P160"/>
  <c r="N192"/>
  <c r="P190"/>
  <c r="R188"/>
  <c r="O182"/>
  <c r="O170"/>
  <c r="Q168"/>
  <c r="N150"/>
  <c r="P148"/>
  <c r="R146"/>
  <c r="N129"/>
  <c r="O128"/>
  <c r="P127"/>
  <c r="Q126"/>
  <c r="R125"/>
  <c r="P97"/>
  <c r="N87"/>
  <c r="O86"/>
  <c r="P85"/>
  <c r="Q84"/>
  <c r="R83"/>
  <c r="O191"/>
  <c r="P169"/>
  <c r="N141"/>
  <c r="Q138"/>
  <c r="P118"/>
  <c r="R116"/>
  <c r="N108"/>
  <c r="O107"/>
  <c r="P106"/>
  <c r="Q105"/>
  <c r="R104"/>
  <c r="O98"/>
  <c r="N162"/>
  <c r="O149"/>
  <c r="R95"/>
  <c r="N66"/>
  <c r="O65"/>
  <c r="P64"/>
  <c r="Q63"/>
  <c r="R62"/>
  <c r="Q180"/>
  <c r="Q189"/>
  <c r="R167"/>
  <c r="R137"/>
  <c r="Q96"/>
  <c r="O77"/>
  <c r="Q75"/>
  <c r="N57"/>
  <c r="P55"/>
  <c r="R53"/>
  <c r="O35"/>
  <c r="Q33"/>
  <c r="N120"/>
  <c r="N45"/>
  <c r="O44"/>
  <c r="P43"/>
  <c r="Q42"/>
  <c r="R41"/>
  <c r="N36"/>
  <c r="P13"/>
  <c r="N15"/>
  <c r="Q147"/>
  <c r="R74"/>
  <c r="Q12"/>
  <c r="O23"/>
  <c r="N171"/>
  <c r="P76"/>
  <c r="Q54"/>
  <c r="P34"/>
  <c r="O14"/>
  <c r="Q21"/>
  <c r="P22"/>
  <c r="R32"/>
  <c r="R11"/>
  <c r="R20"/>
  <c r="Q117"/>
  <c r="N78"/>
  <c r="O56"/>
  <c r="O192"/>
  <c r="P191"/>
  <c r="Q190"/>
  <c r="R189"/>
  <c r="O183"/>
  <c r="P182"/>
  <c r="P170"/>
  <c r="R168"/>
  <c r="O162"/>
  <c r="Q169"/>
  <c r="R138"/>
  <c r="Q118"/>
  <c r="O108"/>
  <c r="P107"/>
  <c r="Q106"/>
  <c r="R105"/>
  <c r="P98"/>
  <c r="R159"/>
  <c r="O141"/>
  <c r="P149"/>
  <c r="R147"/>
  <c r="O99"/>
  <c r="Q181"/>
  <c r="P119"/>
  <c r="R96"/>
  <c r="P77"/>
  <c r="R75"/>
  <c r="O57"/>
  <c r="Q55"/>
  <c r="O150"/>
  <c r="O129"/>
  <c r="P128"/>
  <c r="Q127"/>
  <c r="R126"/>
  <c r="Q97"/>
  <c r="O45"/>
  <c r="P44"/>
  <c r="Q43"/>
  <c r="R42"/>
  <c r="O171"/>
  <c r="Q139"/>
  <c r="Q76"/>
  <c r="R54"/>
  <c r="P35"/>
  <c r="Q34"/>
  <c r="P14"/>
  <c r="R21"/>
  <c r="Q22"/>
  <c r="P23"/>
  <c r="P161"/>
  <c r="O87"/>
  <c r="Q64"/>
  <c r="O36"/>
  <c r="Q13"/>
  <c r="O15"/>
  <c r="Q148"/>
  <c r="P86"/>
  <c r="R84"/>
  <c r="R33"/>
  <c r="R117"/>
  <c r="O78"/>
  <c r="P56"/>
  <c r="R12"/>
  <c r="Q85"/>
  <c r="O66"/>
  <c r="P65"/>
  <c r="R63"/>
  <c r="J166"/>
  <c r="K165"/>
  <c r="L164"/>
  <c r="M163"/>
  <c r="K186"/>
  <c r="M184"/>
  <c r="M154"/>
  <c r="J145"/>
  <c r="K144"/>
  <c r="L143"/>
  <c r="J187"/>
  <c r="K177"/>
  <c r="J157"/>
  <c r="K156"/>
  <c r="J136"/>
  <c r="L134"/>
  <c r="K114"/>
  <c r="M112"/>
  <c r="M91"/>
  <c r="K93"/>
  <c r="M175"/>
  <c r="J124"/>
  <c r="K123"/>
  <c r="L122"/>
  <c r="M121"/>
  <c r="J94"/>
  <c r="L71"/>
  <c r="J82"/>
  <c r="L185"/>
  <c r="M133"/>
  <c r="J115"/>
  <c r="J73"/>
  <c r="K51"/>
  <c r="L176"/>
  <c r="M142"/>
  <c r="J61"/>
  <c r="K60"/>
  <c r="L59"/>
  <c r="M58"/>
  <c r="J31"/>
  <c r="J178"/>
  <c r="K135"/>
  <c r="J103"/>
  <c r="L101"/>
  <c r="K72"/>
  <c r="M49"/>
  <c r="L29"/>
  <c r="K102"/>
  <c r="J52"/>
  <c r="M28"/>
  <c r="M7"/>
  <c r="L92"/>
  <c r="K81"/>
  <c r="M79"/>
  <c r="J19"/>
  <c r="L155"/>
  <c r="J40"/>
  <c r="K39"/>
  <c r="L38"/>
  <c r="L8"/>
  <c r="K9"/>
  <c r="M16"/>
  <c r="K18"/>
  <c r="L113"/>
  <c r="M100"/>
  <c r="M37"/>
  <c r="L17"/>
  <c r="L80"/>
  <c r="J185"/>
  <c r="K184"/>
  <c r="J176"/>
  <c r="K175"/>
  <c r="J164"/>
  <c r="K163"/>
  <c r="J155"/>
  <c r="K133"/>
  <c r="J113"/>
  <c r="J101"/>
  <c r="K100"/>
  <c r="K91"/>
  <c r="K142"/>
  <c r="J92"/>
  <c r="K70"/>
  <c r="J50"/>
  <c r="K154"/>
  <c r="J80"/>
  <c r="K79"/>
  <c r="J38"/>
  <c r="K37"/>
  <c r="K112"/>
  <c r="J71"/>
  <c r="K49"/>
  <c r="K7"/>
  <c r="J143"/>
  <c r="J134"/>
  <c r="K121"/>
  <c r="J59"/>
  <c r="K58"/>
  <c r="J29"/>
  <c r="J17"/>
  <c r="J122"/>
  <c r="K16"/>
  <c r="J24"/>
  <c r="O24"/>
  <c r="P24"/>
  <c r="N24"/>
  <c r="Q147" i="14"/>
  <c r="Q155"/>
  <c r="Q136"/>
  <c r="R127"/>
  <c r="R116"/>
  <c r="R154"/>
  <c r="Q117"/>
  <c r="Q109"/>
  <c r="R97"/>
  <c r="R108"/>
  <c r="R135"/>
  <c r="Q98"/>
  <c r="Q90"/>
  <c r="R89"/>
  <c r="R78"/>
  <c r="Q79"/>
  <c r="Q71"/>
  <c r="R70"/>
  <c r="AH8"/>
  <c r="K15" s="1"/>
  <c r="K14"/>
  <c r="AP8"/>
  <c r="R59"/>
  <c r="R40"/>
  <c r="Q60"/>
  <c r="Q52"/>
  <c r="Q41"/>
  <c r="Q33"/>
  <c r="R13"/>
  <c r="R51"/>
  <c r="R32"/>
  <c r="Q14"/>
  <c r="R21"/>
  <c r="Q22"/>
  <c r="AG8"/>
  <c r="AR16"/>
  <c r="AR12"/>
  <c r="AR14"/>
  <c r="AN8"/>
  <c r="AR13"/>
  <c r="AR15"/>
  <c r="AJ8"/>
  <c r="AL10"/>
  <c r="AL8" s="1"/>
  <c r="W8"/>
  <c r="AA8"/>
  <c r="AB8"/>
  <c r="AE8"/>
  <c r="Y8"/>
  <c r="Z8"/>
  <c r="AK11"/>
  <c r="AK8" s="1"/>
  <c r="V8"/>
  <c r="AF8"/>
  <c r="AD8"/>
  <c r="AC8"/>
  <c r="X8"/>
  <c r="AM10"/>
  <c r="AM8" s="1"/>
  <c r="AO8"/>
  <c r="N29" i="13"/>
  <c r="N36"/>
  <c r="N12"/>
  <c r="AC7"/>
  <c r="AB7"/>
  <c r="U11"/>
  <c r="AH11" s="1"/>
  <c r="AC8"/>
  <c r="AB8"/>
  <c r="Z10"/>
  <c r="AB10"/>
  <c r="AC10"/>
  <c r="AC13"/>
  <c r="AB13"/>
  <c r="V9"/>
  <c r="AI9" s="1"/>
  <c r="AC9"/>
  <c r="AB9"/>
  <c r="Z11"/>
  <c r="AC11"/>
  <c r="AB11"/>
  <c r="V12"/>
  <c r="AI12" s="1"/>
  <c r="AC12"/>
  <c r="AB12"/>
  <c r="W12"/>
  <c r="AJ12" s="1"/>
  <c r="AD5"/>
  <c r="Z9"/>
  <c r="AA9"/>
  <c r="U10"/>
  <c r="AH10" s="1"/>
  <c r="W11"/>
  <c r="AJ11" s="1"/>
  <c r="T2"/>
  <c r="U9"/>
  <c r="AH9" s="1"/>
  <c r="V10"/>
  <c r="AI10" s="1"/>
  <c r="S11"/>
  <c r="AF11" s="1"/>
  <c r="X11"/>
  <c r="T11"/>
  <c r="AG11" s="1"/>
  <c r="Y11"/>
  <c r="N19"/>
  <c r="AA8"/>
  <c r="W8"/>
  <c r="AJ8" s="1"/>
  <c r="S8"/>
  <c r="AF8" s="1"/>
  <c r="V8"/>
  <c r="AI8" s="1"/>
  <c r="Z8"/>
  <c r="U8"/>
  <c r="AH8" s="1"/>
  <c r="Y8"/>
  <c r="T8"/>
  <c r="AG8" s="1"/>
  <c r="X8"/>
  <c r="X7"/>
  <c r="T7"/>
  <c r="AA7"/>
  <c r="V7"/>
  <c r="Z7"/>
  <c r="U7"/>
  <c r="AE7"/>
  <c r="Y7"/>
  <c r="S7"/>
  <c r="R5"/>
  <c r="W7"/>
  <c r="AJ7" s="1"/>
  <c r="AE8"/>
  <c r="X13"/>
  <c r="T13"/>
  <c r="AG13" s="1"/>
  <c r="AA13"/>
  <c r="W13"/>
  <c r="AJ13" s="1"/>
  <c r="S13"/>
  <c r="AF13" s="1"/>
  <c r="Z13"/>
  <c r="U13"/>
  <c r="AH13" s="1"/>
  <c r="X9"/>
  <c r="T9"/>
  <c r="AG9" s="1"/>
  <c r="W9"/>
  <c r="AJ9" s="1"/>
  <c r="AA10"/>
  <c r="W10"/>
  <c r="AJ10" s="1"/>
  <c r="S10"/>
  <c r="AF10" s="1"/>
  <c r="X10"/>
  <c r="AE10"/>
  <c r="AE11"/>
  <c r="AE12"/>
  <c r="Y12"/>
  <c r="U12"/>
  <c r="AH12" s="1"/>
  <c r="X12"/>
  <c r="T12"/>
  <c r="AG12" s="1"/>
  <c r="Z12"/>
  <c r="V13"/>
  <c r="AI13" s="1"/>
  <c r="AE13"/>
  <c r="S9"/>
  <c r="AF9" s="1"/>
  <c r="Y9"/>
  <c r="AE9"/>
  <c r="T10"/>
  <c r="AG10" s="1"/>
  <c r="Y10"/>
  <c r="S12"/>
  <c r="AF12" s="1"/>
  <c r="AA12"/>
  <c r="Y13"/>
  <c r="V11"/>
  <c r="AI11" s="1"/>
  <c r="U7" i="12"/>
  <c r="AF7" s="1"/>
  <c r="X11"/>
  <c r="AA10"/>
  <c r="T7"/>
  <c r="AE7" s="1"/>
  <c r="T10"/>
  <c r="AE10" s="1"/>
  <c r="Z10"/>
  <c r="Z9"/>
  <c r="AA9"/>
  <c r="Z12"/>
  <c r="Z8"/>
  <c r="AA12"/>
  <c r="AA8"/>
  <c r="X6"/>
  <c r="U11"/>
  <c r="AF11" s="1"/>
  <c r="Z11"/>
  <c r="Z7"/>
  <c r="AA11"/>
  <c r="AA7"/>
  <c r="S6"/>
  <c r="AD6" s="1"/>
  <c r="X7"/>
  <c r="S8"/>
  <c r="AD8" s="1"/>
  <c r="U6"/>
  <c r="AF6" s="1"/>
  <c r="S7"/>
  <c r="AD7" s="1"/>
  <c r="S11"/>
  <c r="AD11" s="1"/>
  <c r="W6"/>
  <c r="Y7"/>
  <c r="AC8"/>
  <c r="X8"/>
  <c r="S9"/>
  <c r="AD9" s="1"/>
  <c r="W11"/>
  <c r="AC11"/>
  <c r="W9"/>
  <c r="AC9"/>
  <c r="T6"/>
  <c r="AE6" s="1"/>
  <c r="W7"/>
  <c r="T8"/>
  <c r="AE8" s="1"/>
  <c r="U10"/>
  <c r="AF10" s="1"/>
  <c r="T11"/>
  <c r="AE11" s="1"/>
  <c r="Y11"/>
  <c r="S12"/>
  <c r="AD12" s="1"/>
  <c r="U8"/>
  <c r="AF8" s="1"/>
  <c r="Y8"/>
  <c r="T9"/>
  <c r="AE9" s="1"/>
  <c r="X9"/>
  <c r="T12"/>
  <c r="AE12" s="1"/>
  <c r="V8"/>
  <c r="AG8" s="1"/>
  <c r="U9"/>
  <c r="AF9" s="1"/>
  <c r="Y9"/>
  <c r="AC10"/>
  <c r="W10"/>
  <c r="S10"/>
  <c r="AD10" s="1"/>
  <c r="X10"/>
  <c r="R4"/>
  <c r="Y10"/>
  <c r="Y12"/>
  <c r="U12"/>
  <c r="AF12" s="1"/>
  <c r="AC12"/>
  <c r="W12"/>
  <c r="X12"/>
  <c r="M67" i="11"/>
  <c r="M49"/>
  <c r="M54"/>
  <c r="M36"/>
  <c r="M23"/>
  <c r="M10"/>
  <c r="M28"/>
  <c r="X7"/>
  <c r="Y11"/>
  <c r="Y7"/>
  <c r="X11"/>
  <c r="X10"/>
  <c r="Y10"/>
  <c r="X13"/>
  <c r="X9"/>
  <c r="Y13"/>
  <c r="Y9"/>
  <c r="X12"/>
  <c r="X8"/>
  <c r="Y12"/>
  <c r="Y8"/>
  <c r="T7"/>
  <c r="AC7" s="1"/>
  <c r="W13"/>
  <c r="W9"/>
  <c r="U7"/>
  <c r="AD7" s="1"/>
  <c r="W12"/>
  <c r="W11"/>
  <c r="W7"/>
  <c r="S7"/>
  <c r="AB7" s="1"/>
  <c r="W8"/>
  <c r="AA11"/>
  <c r="AA7"/>
  <c r="W10"/>
  <c r="AA10"/>
  <c r="T2"/>
  <c r="AA9"/>
  <c r="V10"/>
  <c r="AA13"/>
  <c r="AA8"/>
  <c r="AA12"/>
  <c r="F4" i="27" l="1"/>
  <c r="F10"/>
  <c r="F12"/>
  <c r="F11"/>
  <c r="BJ17" i="18"/>
  <c r="BJ15"/>
  <c r="BJ16"/>
  <c r="N17" i="1"/>
  <c r="BD17" i="17"/>
  <c r="BD16"/>
  <c r="BD15"/>
  <c r="AZ15" i="16"/>
  <c r="AZ16"/>
  <c r="AZ17"/>
  <c r="AZ7"/>
  <c r="BC7" s="1"/>
  <c r="L5" i="28"/>
  <c r="O5" s="1"/>
  <c r="Q4"/>
  <c r="L5" i="31"/>
  <c r="N5" s="1"/>
  <c r="P5" s="1"/>
  <c r="R4" i="29"/>
  <c r="Q4"/>
  <c r="M5"/>
  <c r="S5" s="1"/>
  <c r="L5"/>
  <c r="O5" s="1"/>
  <c r="S5" i="28"/>
  <c r="AV17" i="15"/>
  <c r="AV16"/>
  <c r="AV15"/>
  <c r="AL15" i="13"/>
  <c r="AL16"/>
  <c r="AL17"/>
  <c r="AI16" i="12"/>
  <c r="AI15"/>
  <c r="AI14"/>
  <c r="AF16" i="11"/>
  <c r="AF17"/>
  <c r="AF15"/>
  <c r="F8" i="27"/>
  <c r="F3"/>
  <c r="F7"/>
  <c r="F2"/>
  <c r="F6"/>
  <c r="I1"/>
  <c r="F5"/>
  <c r="AD5"/>
  <c r="I2"/>
  <c r="K4" s="1"/>
  <c r="AD4"/>
  <c r="AG3"/>
  <c r="AD6"/>
  <c r="AG4"/>
  <c r="D1"/>
  <c r="F9"/>
  <c r="N14" i="1"/>
  <c r="N15"/>
  <c r="AZ10" i="16"/>
  <c r="BC10" s="1"/>
  <c r="AZ14"/>
  <c r="BC14" s="1"/>
  <c r="AZ8"/>
  <c r="BC8" s="1"/>
  <c r="AZ9"/>
  <c r="BC9" s="1"/>
  <c r="AZ11"/>
  <c r="BC11" s="1"/>
  <c r="AZ12"/>
  <c r="BC12" s="1"/>
  <c r="AZ13"/>
  <c r="BC13" s="1"/>
  <c r="N16" i="1"/>
  <c r="BD10" i="17"/>
  <c r="BG10" s="1"/>
  <c r="BH10" s="1"/>
  <c r="BD14"/>
  <c r="BG14" s="1"/>
  <c r="BH14" s="1"/>
  <c r="BD9"/>
  <c r="BG9" s="1"/>
  <c r="BH9" s="1"/>
  <c r="BD11"/>
  <c r="BG11" s="1"/>
  <c r="BH11" s="1"/>
  <c r="BD7"/>
  <c r="BG7" s="1"/>
  <c r="BD13"/>
  <c r="BG13" s="1"/>
  <c r="BH13" s="1"/>
  <c r="BD8"/>
  <c r="BG8" s="1"/>
  <c r="BH8" s="1"/>
  <c r="BD12"/>
  <c r="BG12" s="1"/>
  <c r="BH12" s="1"/>
  <c r="BJ8" i="18"/>
  <c r="BM8" s="1"/>
  <c r="BJ12"/>
  <c r="BM12" s="1"/>
  <c r="BJ14"/>
  <c r="BM14" s="1"/>
  <c r="BJ7"/>
  <c r="BJ9"/>
  <c r="BM9" s="1"/>
  <c r="BJ13"/>
  <c r="BM13" s="1"/>
  <c r="BJ10"/>
  <c r="BM10" s="1"/>
  <c r="BJ11"/>
  <c r="BM11" s="1"/>
  <c r="AV8" i="15"/>
  <c r="AY8" s="1"/>
  <c r="AV12"/>
  <c r="AY12" s="1"/>
  <c r="AV9"/>
  <c r="AY9" s="1"/>
  <c r="AV13"/>
  <c r="AY13" s="1"/>
  <c r="AV10"/>
  <c r="AY10" s="1"/>
  <c r="AV14"/>
  <c r="AY14" s="1"/>
  <c r="AV11"/>
  <c r="AY11" s="1"/>
  <c r="AV7"/>
  <c r="AY7" s="1"/>
  <c r="Q125" i="14"/>
  <c r="P106"/>
  <c r="M49"/>
  <c r="O87"/>
  <c r="L30"/>
  <c r="R144"/>
  <c r="N68"/>
  <c r="R142"/>
  <c r="Q123"/>
  <c r="P104"/>
  <c r="O85"/>
  <c r="N66"/>
  <c r="M47"/>
  <c r="L28"/>
  <c r="R145"/>
  <c r="Q126"/>
  <c r="P107"/>
  <c r="O88"/>
  <c r="N69"/>
  <c r="M50"/>
  <c r="L31"/>
  <c r="R146"/>
  <c r="Q127"/>
  <c r="P108"/>
  <c r="O89"/>
  <c r="N70"/>
  <c r="M51"/>
  <c r="L32"/>
  <c r="P102"/>
  <c r="O83"/>
  <c r="L26"/>
  <c r="R140"/>
  <c r="N64"/>
  <c r="Q121"/>
  <c r="M45"/>
  <c r="R141"/>
  <c r="Q122"/>
  <c r="P103"/>
  <c r="O84"/>
  <c r="N65"/>
  <c r="M46"/>
  <c r="L27"/>
  <c r="R143"/>
  <c r="Q124"/>
  <c r="P105"/>
  <c r="O86"/>
  <c r="N67"/>
  <c r="M48"/>
  <c r="L29"/>
  <c r="N114" i="13"/>
  <c r="J46"/>
  <c r="K63"/>
  <c r="L80"/>
  <c r="M97"/>
  <c r="I29"/>
  <c r="Z5" i="11"/>
  <c r="M62" s="1"/>
  <c r="AL14" i="13"/>
  <c r="AI13" i="12"/>
  <c r="AF14" i="11"/>
  <c r="T6" i="20"/>
  <c r="R10"/>
  <c r="R13"/>
  <c r="R9"/>
  <c r="R12"/>
  <c r="R14"/>
  <c r="R11"/>
  <c r="AL13" i="13"/>
  <c r="Z4" i="12"/>
  <c r="AG4"/>
  <c r="AF7" i="11"/>
  <c r="AL9" i="13"/>
  <c r="AL10"/>
  <c r="AL11"/>
  <c r="AL12"/>
  <c r="AF9" i="11"/>
  <c r="AL7" i="13"/>
  <c r="AL8"/>
  <c r="M121"/>
  <c r="M87"/>
  <c r="N69"/>
  <c r="M53"/>
  <c r="M114"/>
  <c r="N103"/>
  <c r="N96"/>
  <c r="M80"/>
  <c r="N79"/>
  <c r="M46"/>
  <c r="N45"/>
  <c r="M104"/>
  <c r="N120"/>
  <c r="N86"/>
  <c r="M70"/>
  <c r="N52"/>
  <c r="M63"/>
  <c r="N62"/>
  <c r="M152" i="14"/>
  <c r="Q148"/>
  <c r="K146"/>
  <c r="L145"/>
  <c r="M144"/>
  <c r="N143"/>
  <c r="O142"/>
  <c r="O123"/>
  <c r="M133"/>
  <c r="Q129"/>
  <c r="K127"/>
  <c r="L126"/>
  <c r="M125"/>
  <c r="N124"/>
  <c r="N113"/>
  <c r="O104"/>
  <c r="P141"/>
  <c r="L153"/>
  <c r="P149"/>
  <c r="L134"/>
  <c r="P122"/>
  <c r="K154"/>
  <c r="O150"/>
  <c r="K135"/>
  <c r="O131"/>
  <c r="L115"/>
  <c r="P111"/>
  <c r="P130"/>
  <c r="Q110"/>
  <c r="K97"/>
  <c r="O93"/>
  <c r="K89"/>
  <c r="Q83"/>
  <c r="L107"/>
  <c r="N105"/>
  <c r="Q140"/>
  <c r="N132"/>
  <c r="O112"/>
  <c r="K108"/>
  <c r="M106"/>
  <c r="N86"/>
  <c r="N94"/>
  <c r="L88"/>
  <c r="K116"/>
  <c r="M114"/>
  <c r="Q102"/>
  <c r="M95"/>
  <c r="Q91"/>
  <c r="M87"/>
  <c r="N151"/>
  <c r="P92"/>
  <c r="L96"/>
  <c r="P84"/>
  <c r="M150"/>
  <c r="M131"/>
  <c r="N111"/>
  <c r="L151"/>
  <c r="K152"/>
  <c r="O148"/>
  <c r="K144"/>
  <c r="L143"/>
  <c r="M142"/>
  <c r="N141"/>
  <c r="O140"/>
  <c r="O121"/>
  <c r="K133"/>
  <c r="O129"/>
  <c r="K125"/>
  <c r="L124"/>
  <c r="M123"/>
  <c r="N122"/>
  <c r="L113"/>
  <c r="K95"/>
  <c r="O91"/>
  <c r="K87"/>
  <c r="N149"/>
  <c r="K114"/>
  <c r="K106"/>
  <c r="M104"/>
  <c r="O102"/>
  <c r="N130"/>
  <c r="O110"/>
  <c r="L105"/>
  <c r="N103"/>
  <c r="N92"/>
  <c r="L86"/>
  <c r="L132"/>
  <c r="M112"/>
  <c r="M93"/>
  <c r="M85"/>
  <c r="N84"/>
  <c r="L94"/>
  <c r="P124"/>
  <c r="M154"/>
  <c r="Q150"/>
  <c r="M135"/>
  <c r="Q131"/>
  <c r="N115"/>
  <c r="R111"/>
  <c r="Q142"/>
  <c r="L155"/>
  <c r="P151"/>
  <c r="L136"/>
  <c r="P132"/>
  <c r="O152"/>
  <c r="L147"/>
  <c r="M146"/>
  <c r="N145"/>
  <c r="O144"/>
  <c r="O125"/>
  <c r="O133"/>
  <c r="L128"/>
  <c r="M127"/>
  <c r="N126"/>
  <c r="L117"/>
  <c r="P113"/>
  <c r="O106"/>
  <c r="Q112"/>
  <c r="Q104"/>
  <c r="O95"/>
  <c r="Q85"/>
  <c r="P143"/>
  <c r="N153"/>
  <c r="R130"/>
  <c r="M108"/>
  <c r="N134"/>
  <c r="O114"/>
  <c r="N107"/>
  <c r="N96"/>
  <c r="R92"/>
  <c r="L90"/>
  <c r="R84"/>
  <c r="R149"/>
  <c r="R122"/>
  <c r="M116"/>
  <c r="L109"/>
  <c r="R103"/>
  <c r="M97"/>
  <c r="Q93"/>
  <c r="M89"/>
  <c r="N88"/>
  <c r="P94"/>
  <c r="L98"/>
  <c r="P86"/>
  <c r="O105"/>
  <c r="P142"/>
  <c r="M153"/>
  <c r="Q149"/>
  <c r="M134"/>
  <c r="Q130"/>
  <c r="N114"/>
  <c r="R110"/>
  <c r="P123"/>
  <c r="L154"/>
  <c r="P150"/>
  <c r="L135"/>
  <c r="Q141"/>
  <c r="K155"/>
  <c r="O151"/>
  <c r="K136"/>
  <c r="O132"/>
  <c r="R121"/>
  <c r="L116"/>
  <c r="P112"/>
  <c r="K109"/>
  <c r="R148"/>
  <c r="L146"/>
  <c r="P131"/>
  <c r="Q111"/>
  <c r="L108"/>
  <c r="N106"/>
  <c r="N87"/>
  <c r="K98"/>
  <c r="O94"/>
  <c r="M88"/>
  <c r="O143"/>
  <c r="N133"/>
  <c r="L127"/>
  <c r="K117"/>
  <c r="N152"/>
  <c r="M145"/>
  <c r="O124"/>
  <c r="K128"/>
  <c r="M126"/>
  <c r="O113"/>
  <c r="R102"/>
  <c r="N95"/>
  <c r="R91"/>
  <c r="P85"/>
  <c r="Q103"/>
  <c r="N144"/>
  <c r="M115"/>
  <c r="M107"/>
  <c r="M96"/>
  <c r="Q92"/>
  <c r="K90"/>
  <c r="Q84"/>
  <c r="K147"/>
  <c r="R129"/>
  <c r="N125"/>
  <c r="L97"/>
  <c r="P93"/>
  <c r="L89"/>
  <c r="R83"/>
  <c r="L148"/>
  <c r="K141"/>
  <c r="L140"/>
  <c r="K149"/>
  <c r="K130"/>
  <c r="L110"/>
  <c r="K122"/>
  <c r="K103"/>
  <c r="K92"/>
  <c r="K111"/>
  <c r="L129"/>
  <c r="L121"/>
  <c r="L102"/>
  <c r="K84"/>
  <c r="L91"/>
  <c r="L83"/>
  <c r="M148"/>
  <c r="K142"/>
  <c r="L141"/>
  <c r="M140"/>
  <c r="M129"/>
  <c r="K123"/>
  <c r="L122"/>
  <c r="M121"/>
  <c r="L149"/>
  <c r="K150"/>
  <c r="K131"/>
  <c r="L111"/>
  <c r="K93"/>
  <c r="K85"/>
  <c r="K112"/>
  <c r="L103"/>
  <c r="K104"/>
  <c r="M102"/>
  <c r="L84"/>
  <c r="L130"/>
  <c r="M110"/>
  <c r="M91"/>
  <c r="M83"/>
  <c r="L92"/>
  <c r="Q143"/>
  <c r="M155"/>
  <c r="Q151"/>
  <c r="M136"/>
  <c r="Q132"/>
  <c r="R123"/>
  <c r="N116"/>
  <c r="R112"/>
  <c r="M109"/>
  <c r="P152"/>
  <c r="M147"/>
  <c r="N146"/>
  <c r="O145"/>
  <c r="O126"/>
  <c r="P133"/>
  <c r="O107"/>
  <c r="P144"/>
  <c r="O153"/>
  <c r="O134"/>
  <c r="P114"/>
  <c r="R150"/>
  <c r="M128"/>
  <c r="Q113"/>
  <c r="O96"/>
  <c r="M90"/>
  <c r="N154"/>
  <c r="O115"/>
  <c r="Q105"/>
  <c r="N97"/>
  <c r="R93"/>
  <c r="P87"/>
  <c r="R104"/>
  <c r="P125"/>
  <c r="N127"/>
  <c r="M117"/>
  <c r="N108"/>
  <c r="N89"/>
  <c r="M98"/>
  <c r="Q94"/>
  <c r="Q86"/>
  <c r="N135"/>
  <c r="R131"/>
  <c r="R85"/>
  <c r="P95"/>
  <c r="O109"/>
  <c r="P146"/>
  <c r="Q153"/>
  <c r="Q134"/>
  <c r="R114"/>
  <c r="P127"/>
  <c r="P154"/>
  <c r="P135"/>
  <c r="Q145"/>
  <c r="O155"/>
  <c r="O136"/>
  <c r="R125"/>
  <c r="P116"/>
  <c r="R152"/>
  <c r="O128"/>
  <c r="Q115"/>
  <c r="O98"/>
  <c r="O117"/>
  <c r="R106"/>
  <c r="R95"/>
  <c r="P89"/>
  <c r="Q107"/>
  <c r="O147"/>
  <c r="R133"/>
  <c r="Q96"/>
  <c r="Q88"/>
  <c r="R87"/>
  <c r="P97"/>
  <c r="M151"/>
  <c r="M132"/>
  <c r="N112"/>
  <c r="L152"/>
  <c r="P148"/>
  <c r="K145"/>
  <c r="L144"/>
  <c r="M143"/>
  <c r="N142"/>
  <c r="O141"/>
  <c r="O122"/>
  <c r="L133"/>
  <c r="O103"/>
  <c r="P140"/>
  <c r="K153"/>
  <c r="O149"/>
  <c r="K134"/>
  <c r="O130"/>
  <c r="L114"/>
  <c r="P110"/>
  <c r="P129"/>
  <c r="L125"/>
  <c r="N123"/>
  <c r="K107"/>
  <c r="M105"/>
  <c r="K96"/>
  <c r="O92"/>
  <c r="M86"/>
  <c r="K115"/>
  <c r="N150"/>
  <c r="N131"/>
  <c r="O111"/>
  <c r="N93"/>
  <c r="P83"/>
  <c r="K126"/>
  <c r="M124"/>
  <c r="M113"/>
  <c r="L106"/>
  <c r="N104"/>
  <c r="N85"/>
  <c r="M94"/>
  <c r="K88"/>
  <c r="P121"/>
  <c r="L95"/>
  <c r="P91"/>
  <c r="L87"/>
  <c r="K53"/>
  <c r="K148"/>
  <c r="K140"/>
  <c r="K129"/>
  <c r="K121"/>
  <c r="K91"/>
  <c r="K83"/>
  <c r="K110"/>
  <c r="K102"/>
  <c r="Q152"/>
  <c r="N147"/>
  <c r="O146"/>
  <c r="O127"/>
  <c r="Q133"/>
  <c r="N128"/>
  <c r="N117"/>
  <c r="R113"/>
  <c r="O108"/>
  <c r="P145"/>
  <c r="P153"/>
  <c r="P134"/>
  <c r="P126"/>
  <c r="O154"/>
  <c r="O135"/>
  <c r="P115"/>
  <c r="Q144"/>
  <c r="R132"/>
  <c r="Q114"/>
  <c r="R105"/>
  <c r="O97"/>
  <c r="Q87"/>
  <c r="N136"/>
  <c r="R124"/>
  <c r="O116"/>
  <c r="N109"/>
  <c r="N90"/>
  <c r="N98"/>
  <c r="R94"/>
  <c r="R86"/>
  <c r="N155"/>
  <c r="R151"/>
  <c r="Q106"/>
  <c r="Q95"/>
  <c r="P88"/>
  <c r="P96"/>
  <c r="P128"/>
  <c r="Q154"/>
  <c r="Q135"/>
  <c r="R115"/>
  <c r="Q146"/>
  <c r="P155"/>
  <c r="P136"/>
  <c r="P117"/>
  <c r="R134"/>
  <c r="R126"/>
  <c r="Q116"/>
  <c r="Q108"/>
  <c r="Q89"/>
  <c r="R96"/>
  <c r="R88"/>
  <c r="P147"/>
  <c r="R153"/>
  <c r="R107"/>
  <c r="Q97"/>
  <c r="P98"/>
  <c r="P90"/>
  <c r="M149"/>
  <c r="M130"/>
  <c r="N110"/>
  <c r="L150"/>
  <c r="K151"/>
  <c r="K132"/>
  <c r="L112"/>
  <c r="K143"/>
  <c r="L104"/>
  <c r="N102"/>
  <c r="N83"/>
  <c r="K94"/>
  <c r="M84"/>
  <c r="K124"/>
  <c r="N148"/>
  <c r="L142"/>
  <c r="N129"/>
  <c r="L123"/>
  <c r="N121"/>
  <c r="N91"/>
  <c r="M122"/>
  <c r="K113"/>
  <c r="M141"/>
  <c r="L131"/>
  <c r="M111"/>
  <c r="K105"/>
  <c r="M103"/>
  <c r="M92"/>
  <c r="K86"/>
  <c r="N140"/>
  <c r="L93"/>
  <c r="L85"/>
  <c r="K34"/>
  <c r="N75"/>
  <c r="L69"/>
  <c r="M76"/>
  <c r="Q72"/>
  <c r="O66"/>
  <c r="O74"/>
  <c r="Q64"/>
  <c r="L77"/>
  <c r="P73"/>
  <c r="P65"/>
  <c r="M68"/>
  <c r="K78"/>
  <c r="K70"/>
  <c r="N73"/>
  <c r="L67"/>
  <c r="M66"/>
  <c r="M74"/>
  <c r="O64"/>
  <c r="L75"/>
  <c r="K76"/>
  <c r="O72"/>
  <c r="K68"/>
  <c r="N77"/>
  <c r="R73"/>
  <c r="L71"/>
  <c r="R65"/>
  <c r="M70"/>
  <c r="M78"/>
  <c r="Q74"/>
  <c r="O68"/>
  <c r="O76"/>
  <c r="L79"/>
  <c r="P75"/>
  <c r="P67"/>
  <c r="Q66"/>
  <c r="N76"/>
  <c r="R72"/>
  <c r="P66"/>
  <c r="M77"/>
  <c r="Q73"/>
  <c r="K71"/>
  <c r="Q65"/>
  <c r="O75"/>
  <c r="O67"/>
  <c r="M69"/>
  <c r="L78"/>
  <c r="P74"/>
  <c r="L70"/>
  <c r="R64"/>
  <c r="K79"/>
  <c r="K65"/>
  <c r="K73"/>
  <c r="L72"/>
  <c r="L64"/>
  <c r="K45"/>
  <c r="L65"/>
  <c r="M72"/>
  <c r="M64"/>
  <c r="K66"/>
  <c r="L73"/>
  <c r="K74"/>
  <c r="M71"/>
  <c r="N78"/>
  <c r="R74"/>
  <c r="P68"/>
  <c r="O69"/>
  <c r="M79"/>
  <c r="Q75"/>
  <c r="Q67"/>
  <c r="O77"/>
  <c r="P76"/>
  <c r="R66"/>
  <c r="R76"/>
  <c r="P70"/>
  <c r="Q77"/>
  <c r="Q69"/>
  <c r="O79"/>
  <c r="P78"/>
  <c r="R68"/>
  <c r="O71"/>
  <c r="K26"/>
  <c r="M67"/>
  <c r="N74"/>
  <c r="P64"/>
  <c r="M75"/>
  <c r="K69"/>
  <c r="O73"/>
  <c r="L76"/>
  <c r="P72"/>
  <c r="L68"/>
  <c r="K77"/>
  <c r="O65"/>
  <c r="N79"/>
  <c r="R75"/>
  <c r="R67"/>
  <c r="Q76"/>
  <c r="O70"/>
  <c r="O78"/>
  <c r="Q68"/>
  <c r="P77"/>
  <c r="P69"/>
  <c r="R77"/>
  <c r="R69"/>
  <c r="Q78"/>
  <c r="Q70"/>
  <c r="P79"/>
  <c r="P71"/>
  <c r="N72"/>
  <c r="M73"/>
  <c r="K67"/>
  <c r="M65"/>
  <c r="L74"/>
  <c r="L66"/>
  <c r="K75"/>
  <c r="K72"/>
  <c r="K64"/>
  <c r="N60"/>
  <c r="R56"/>
  <c r="N52"/>
  <c r="R48"/>
  <c r="N41"/>
  <c r="R37"/>
  <c r="N33"/>
  <c r="R29"/>
  <c r="Q57"/>
  <c r="O51"/>
  <c r="Q38"/>
  <c r="O32"/>
  <c r="N14"/>
  <c r="P58"/>
  <c r="O59"/>
  <c r="Q49"/>
  <c r="O40"/>
  <c r="Q30"/>
  <c r="P50"/>
  <c r="P31"/>
  <c r="R10"/>
  <c r="Q11"/>
  <c r="P12"/>
  <c r="O13"/>
  <c r="R18"/>
  <c r="N22"/>
  <c r="Q19"/>
  <c r="P39"/>
  <c r="O21"/>
  <c r="P20"/>
  <c r="R58"/>
  <c r="R50"/>
  <c r="R39"/>
  <c r="R31"/>
  <c r="R12"/>
  <c r="Q13"/>
  <c r="Q59"/>
  <c r="Q40"/>
  <c r="P60"/>
  <c r="P52"/>
  <c r="P14"/>
  <c r="R20"/>
  <c r="Q21"/>
  <c r="P22"/>
  <c r="Q51"/>
  <c r="Q32"/>
  <c r="P41"/>
  <c r="P33"/>
  <c r="K11"/>
  <c r="K7"/>
  <c r="N55"/>
  <c r="P45"/>
  <c r="N36"/>
  <c r="P26"/>
  <c r="L11"/>
  <c r="O16"/>
  <c r="M56"/>
  <c r="K50"/>
  <c r="M37"/>
  <c r="M29"/>
  <c r="P15"/>
  <c r="P53"/>
  <c r="N47"/>
  <c r="L49"/>
  <c r="O54"/>
  <c r="O35"/>
  <c r="O8"/>
  <c r="N9"/>
  <c r="M10"/>
  <c r="M18"/>
  <c r="K58"/>
  <c r="L57"/>
  <c r="L38"/>
  <c r="N17"/>
  <c r="O46"/>
  <c r="K39"/>
  <c r="O27"/>
  <c r="K31"/>
  <c r="P34"/>
  <c r="P7"/>
  <c r="L19"/>
  <c r="K20"/>
  <c r="N28"/>
  <c r="N56"/>
  <c r="N48"/>
  <c r="N37"/>
  <c r="N29"/>
  <c r="Q15"/>
  <c r="M57"/>
  <c r="Q53"/>
  <c r="O47"/>
  <c r="K32"/>
  <c r="M38"/>
  <c r="Q34"/>
  <c r="O28"/>
  <c r="Q7"/>
  <c r="L50"/>
  <c r="P54"/>
  <c r="O55"/>
  <c r="K51"/>
  <c r="Q45"/>
  <c r="O36"/>
  <c r="Q26"/>
  <c r="L12"/>
  <c r="P16"/>
  <c r="O17"/>
  <c r="K21"/>
  <c r="K59"/>
  <c r="K40"/>
  <c r="L58"/>
  <c r="P46"/>
  <c r="L39"/>
  <c r="P27"/>
  <c r="M30"/>
  <c r="O9"/>
  <c r="P35"/>
  <c r="N10"/>
  <c r="N18"/>
  <c r="M19"/>
  <c r="L20"/>
  <c r="M11"/>
  <c r="P8"/>
  <c r="K13"/>
  <c r="K8"/>
  <c r="L48"/>
  <c r="N54"/>
  <c r="N46"/>
  <c r="N35"/>
  <c r="N27"/>
  <c r="N8"/>
  <c r="M9"/>
  <c r="M55"/>
  <c r="O45"/>
  <c r="M36"/>
  <c r="O26"/>
  <c r="L10"/>
  <c r="N16"/>
  <c r="O53"/>
  <c r="K30"/>
  <c r="O34"/>
  <c r="M28"/>
  <c r="O7"/>
  <c r="K19"/>
  <c r="K57"/>
  <c r="K38"/>
  <c r="M17"/>
  <c r="L56"/>
  <c r="L37"/>
  <c r="L18"/>
  <c r="K49"/>
  <c r="O15"/>
  <c r="L52"/>
  <c r="N58"/>
  <c r="R54"/>
  <c r="N50"/>
  <c r="R46"/>
  <c r="N39"/>
  <c r="R35"/>
  <c r="N31"/>
  <c r="R27"/>
  <c r="R8"/>
  <c r="Q9"/>
  <c r="P10"/>
  <c r="O11"/>
  <c r="N12"/>
  <c r="M13"/>
  <c r="M59"/>
  <c r="Q55"/>
  <c r="O49"/>
  <c r="M40"/>
  <c r="Q36"/>
  <c r="O30"/>
  <c r="L14"/>
  <c r="R16"/>
  <c r="Q17"/>
  <c r="P56"/>
  <c r="P48"/>
  <c r="O57"/>
  <c r="O38"/>
  <c r="M32"/>
  <c r="O19"/>
  <c r="N20"/>
  <c r="Q47"/>
  <c r="Q28"/>
  <c r="L60"/>
  <c r="L41"/>
  <c r="P18"/>
  <c r="L22"/>
  <c r="P37"/>
  <c r="M21"/>
  <c r="P29"/>
  <c r="N57"/>
  <c r="R53"/>
  <c r="P47"/>
  <c r="K33"/>
  <c r="N38"/>
  <c r="R34"/>
  <c r="P28"/>
  <c r="R7"/>
  <c r="L51"/>
  <c r="M58"/>
  <c r="Q54"/>
  <c r="K52"/>
  <c r="Q46"/>
  <c r="M39"/>
  <c r="Q35"/>
  <c r="M31"/>
  <c r="Q27"/>
  <c r="Q8"/>
  <c r="P9"/>
  <c r="O10"/>
  <c r="N11"/>
  <c r="M12"/>
  <c r="P55"/>
  <c r="O56"/>
  <c r="O48"/>
  <c r="O37"/>
  <c r="O29"/>
  <c r="K22"/>
  <c r="K60"/>
  <c r="K41"/>
  <c r="R15"/>
  <c r="O18"/>
  <c r="L59"/>
  <c r="N49"/>
  <c r="L40"/>
  <c r="N30"/>
  <c r="N19"/>
  <c r="M20"/>
  <c r="L21"/>
  <c r="R45"/>
  <c r="P36"/>
  <c r="R26"/>
  <c r="Q16"/>
  <c r="L13"/>
  <c r="P17"/>
  <c r="K16"/>
  <c r="K46"/>
  <c r="L15"/>
  <c r="L53"/>
  <c r="K27"/>
  <c r="L34"/>
  <c r="L7"/>
  <c r="L45"/>
  <c r="K54"/>
  <c r="K35"/>
  <c r="N53"/>
  <c r="K29"/>
  <c r="N34"/>
  <c r="N7"/>
  <c r="L47"/>
  <c r="M54"/>
  <c r="K48"/>
  <c r="M35"/>
  <c r="M27"/>
  <c r="M8"/>
  <c r="N15"/>
  <c r="K18"/>
  <c r="K56"/>
  <c r="L55"/>
  <c r="N45"/>
  <c r="L36"/>
  <c r="N26"/>
  <c r="L9"/>
  <c r="M16"/>
  <c r="K37"/>
  <c r="L17"/>
  <c r="K12"/>
  <c r="K9"/>
  <c r="K10"/>
  <c r="M15"/>
  <c r="M53"/>
  <c r="K28"/>
  <c r="M34"/>
  <c r="M7"/>
  <c r="K47"/>
  <c r="K55"/>
  <c r="K36"/>
  <c r="M26"/>
  <c r="L8"/>
  <c r="L46"/>
  <c r="L54"/>
  <c r="L35"/>
  <c r="L16"/>
  <c r="K17"/>
  <c r="N59"/>
  <c r="R55"/>
  <c r="P49"/>
  <c r="N40"/>
  <c r="R36"/>
  <c r="P30"/>
  <c r="M14"/>
  <c r="R17"/>
  <c r="M60"/>
  <c r="Q56"/>
  <c r="Q48"/>
  <c r="M41"/>
  <c r="Q37"/>
  <c r="M33"/>
  <c r="Q29"/>
  <c r="P57"/>
  <c r="N51"/>
  <c r="O58"/>
  <c r="O39"/>
  <c r="O50"/>
  <c r="O31"/>
  <c r="Q10"/>
  <c r="O12"/>
  <c r="R47"/>
  <c r="R28"/>
  <c r="R9"/>
  <c r="P11"/>
  <c r="N13"/>
  <c r="N32"/>
  <c r="P19"/>
  <c r="O20"/>
  <c r="P38"/>
  <c r="Q18"/>
  <c r="N21"/>
  <c r="M22"/>
  <c r="R57"/>
  <c r="P51"/>
  <c r="R38"/>
  <c r="P32"/>
  <c r="Q58"/>
  <c r="Q50"/>
  <c r="Q39"/>
  <c r="Q31"/>
  <c r="R11"/>
  <c r="Q12"/>
  <c r="P13"/>
  <c r="P59"/>
  <c r="R49"/>
  <c r="O60"/>
  <c r="O52"/>
  <c r="O41"/>
  <c r="O33"/>
  <c r="O22"/>
  <c r="R19"/>
  <c r="Q20"/>
  <c r="P21"/>
  <c r="P40"/>
  <c r="O14"/>
  <c r="R30"/>
  <c r="AR8"/>
  <c r="M36" i="13"/>
  <c r="M29"/>
  <c r="N35"/>
  <c r="N28"/>
  <c r="N18"/>
  <c r="N11"/>
  <c r="M12"/>
  <c r="H12"/>
  <c r="AJ5"/>
  <c r="AB5"/>
  <c r="AC5"/>
  <c r="Z5"/>
  <c r="X5"/>
  <c r="Y5"/>
  <c r="AI7"/>
  <c r="AI5" s="1"/>
  <c r="V5"/>
  <c r="W5"/>
  <c r="AE5"/>
  <c r="AA5"/>
  <c r="S5"/>
  <c r="AF7"/>
  <c r="AF5" s="1"/>
  <c r="M19"/>
  <c r="AH7"/>
  <c r="AH5" s="1"/>
  <c r="U5"/>
  <c r="AG7"/>
  <c r="AG5" s="1"/>
  <c r="T5"/>
  <c r="M91" i="12"/>
  <c r="M46"/>
  <c r="L86"/>
  <c r="L77"/>
  <c r="M70"/>
  <c r="L62"/>
  <c r="L56"/>
  <c r="M55"/>
  <c r="M76"/>
  <c r="M61"/>
  <c r="L47"/>
  <c r="L32"/>
  <c r="M31"/>
  <c r="L17"/>
  <c r="L11"/>
  <c r="L92"/>
  <c r="L41"/>
  <c r="M25"/>
  <c r="M16"/>
  <c r="M40"/>
  <c r="L26"/>
  <c r="M10"/>
  <c r="AC4"/>
  <c r="X4"/>
  <c r="AE4"/>
  <c r="AF4"/>
  <c r="U4"/>
  <c r="V4"/>
  <c r="Y4"/>
  <c r="AF8" i="11"/>
  <c r="AF12"/>
  <c r="AF13"/>
  <c r="AF11"/>
  <c r="AF10"/>
  <c r="S4" i="12"/>
  <c r="AD4"/>
  <c r="W4"/>
  <c r="T4"/>
  <c r="X5" i="11"/>
  <c r="AD5"/>
  <c r="Y5"/>
  <c r="I19" s="1"/>
  <c r="W5"/>
  <c r="S5"/>
  <c r="U5"/>
  <c r="AB5"/>
  <c r="T5"/>
  <c r="V5"/>
  <c r="AC5"/>
  <c r="AA5"/>
  <c r="I10" l="1"/>
  <c r="N5" i="28"/>
  <c r="P5" s="1"/>
  <c r="R5" s="1"/>
  <c r="BM16" i="18"/>
  <c r="BM15"/>
  <c r="BM17"/>
  <c r="BG15" i="17"/>
  <c r="BH15" s="1"/>
  <c r="BG16"/>
  <c r="BH16" s="1"/>
  <c r="BG17"/>
  <c r="BH17" s="1"/>
  <c r="BC17" i="16"/>
  <c r="BC16"/>
  <c r="BC15"/>
  <c r="O5" i="31"/>
  <c r="K6"/>
  <c r="M6" s="1"/>
  <c r="S6" s="1"/>
  <c r="K6" i="28"/>
  <c r="M6" s="1"/>
  <c r="S6" s="1"/>
  <c r="N5" i="29"/>
  <c r="P5" s="1"/>
  <c r="K6"/>
  <c r="BM7" i="18"/>
  <c r="BJ5"/>
  <c r="Q5" i="31"/>
  <c r="R5"/>
  <c r="AY15" i="15"/>
  <c r="AY16"/>
  <c r="AY17"/>
  <c r="AQ19" i="14"/>
  <c r="AQ20"/>
  <c r="AQ18"/>
  <c r="A5" i="39"/>
  <c r="AZ10" i="15"/>
  <c r="A4" i="42"/>
  <c r="BN9" i="18"/>
  <c r="A2" i="41"/>
  <c r="BH7" i="17"/>
  <c r="BD12" i="16"/>
  <c r="A7" i="40"/>
  <c r="AZ13" i="15"/>
  <c r="A8" i="39"/>
  <c r="BN7" i="18"/>
  <c r="A2" i="40"/>
  <c r="BD7" i="16"/>
  <c r="A3" i="42"/>
  <c r="BN8" i="18"/>
  <c r="A4" i="39"/>
  <c r="AZ9" i="15"/>
  <c r="BN14" i="18"/>
  <c r="A9" i="42"/>
  <c r="A6" i="40"/>
  <c r="BD11" i="16"/>
  <c r="AK7" i="27"/>
  <c r="I3"/>
  <c r="AZ12" i="15"/>
  <c r="A7" i="39"/>
  <c r="BN12" i="18"/>
  <c r="A7" i="42"/>
  <c r="A4" i="40"/>
  <c r="BD9" i="16"/>
  <c r="A3" i="39"/>
  <c r="AZ8" i="15"/>
  <c r="A2" i="39"/>
  <c r="AZ7" i="15"/>
  <c r="A6" i="42"/>
  <c r="BN11" i="18"/>
  <c r="A9" i="40"/>
  <c r="BD14" i="16"/>
  <c r="A6" i="39"/>
  <c r="AZ11" i="15"/>
  <c r="A5" i="42"/>
  <c r="BN10" i="18"/>
  <c r="A5" i="40"/>
  <c r="BD10" i="16"/>
  <c r="A3" i="40"/>
  <c r="BD8" i="16"/>
  <c r="A9" i="39"/>
  <c r="AZ14" i="15"/>
  <c r="BN13" i="18"/>
  <c r="A8" i="42"/>
  <c r="BD13" i="16"/>
  <c r="A8" i="40"/>
  <c r="M4" i="27"/>
  <c r="L4"/>
  <c r="O4" s="1"/>
  <c r="N13" i="1"/>
  <c r="AQ11" i="14"/>
  <c r="AT11" s="1"/>
  <c r="AQ15"/>
  <c r="AT15" s="1"/>
  <c r="AQ17"/>
  <c r="AT17" s="1"/>
  <c r="AQ14"/>
  <c r="AT14" s="1"/>
  <c r="AQ12"/>
  <c r="AT12" s="1"/>
  <c r="AQ16"/>
  <c r="AT16" s="1"/>
  <c r="AQ13"/>
  <c r="AT13" s="1"/>
  <c r="AQ10"/>
  <c r="AT10" s="1"/>
  <c r="K60" i="13"/>
  <c r="L77"/>
  <c r="M94"/>
  <c r="I26"/>
  <c r="N111"/>
  <c r="J43"/>
  <c r="L78"/>
  <c r="M95"/>
  <c r="I27"/>
  <c r="N112"/>
  <c r="J44"/>
  <c r="K61"/>
  <c r="L74"/>
  <c r="M91"/>
  <c r="I23"/>
  <c r="N108"/>
  <c r="J40"/>
  <c r="K57"/>
  <c r="N110"/>
  <c r="J42"/>
  <c r="K59"/>
  <c r="L76"/>
  <c r="M93"/>
  <c r="I25"/>
  <c r="M92"/>
  <c r="I24"/>
  <c r="N109"/>
  <c r="J41"/>
  <c r="K58"/>
  <c r="L75"/>
  <c r="M96"/>
  <c r="I28"/>
  <c r="N113"/>
  <c r="J45"/>
  <c r="K62"/>
  <c r="L79"/>
  <c r="H10" i="12"/>
  <c r="L70"/>
  <c r="J40"/>
  <c r="M85"/>
  <c r="K55"/>
  <c r="I25"/>
  <c r="H7"/>
  <c r="M82"/>
  <c r="K52"/>
  <c r="I22"/>
  <c r="L67"/>
  <c r="J37"/>
  <c r="M81"/>
  <c r="K51"/>
  <c r="I21"/>
  <c r="L66"/>
  <c r="J36"/>
  <c r="H8"/>
  <c r="L68"/>
  <c r="J38"/>
  <c r="M83"/>
  <c r="K53"/>
  <c r="I23"/>
  <c r="H9"/>
  <c r="L69"/>
  <c r="J39"/>
  <c r="M84"/>
  <c r="K54"/>
  <c r="I24"/>
  <c r="H6"/>
  <c r="H25"/>
  <c r="H40"/>
  <c r="H55"/>
  <c r="H70"/>
  <c r="H85"/>
  <c r="H16"/>
  <c r="H31"/>
  <c r="H46"/>
  <c r="H61"/>
  <c r="H76"/>
  <c r="H91"/>
  <c r="H14"/>
  <c r="H29"/>
  <c r="H44"/>
  <c r="H59"/>
  <c r="H74"/>
  <c r="H89"/>
  <c r="H23"/>
  <c r="H38"/>
  <c r="H53"/>
  <c r="H68"/>
  <c r="H83"/>
  <c r="H22"/>
  <c r="H37"/>
  <c r="H52"/>
  <c r="H67"/>
  <c r="H82"/>
  <c r="H13"/>
  <c r="H28"/>
  <c r="H43"/>
  <c r="H58"/>
  <c r="H73"/>
  <c r="H88"/>
  <c r="H26"/>
  <c r="H41"/>
  <c r="H56"/>
  <c r="H71"/>
  <c r="H86"/>
  <c r="H17"/>
  <c r="H32"/>
  <c r="H47"/>
  <c r="H62"/>
  <c r="H77"/>
  <c r="H92"/>
  <c r="H15"/>
  <c r="H30"/>
  <c r="H45"/>
  <c r="H60"/>
  <c r="H75"/>
  <c r="H90"/>
  <c r="H24"/>
  <c r="H39"/>
  <c r="H54"/>
  <c r="H69"/>
  <c r="H84"/>
  <c r="J23" i="11"/>
  <c r="K36"/>
  <c r="L49"/>
  <c r="J22"/>
  <c r="L48"/>
  <c r="K35"/>
  <c r="M61"/>
  <c r="K34"/>
  <c r="J21"/>
  <c r="M60"/>
  <c r="L47"/>
  <c r="L46"/>
  <c r="M59"/>
  <c r="K33"/>
  <c r="J20"/>
  <c r="M58"/>
  <c r="K32"/>
  <c r="J19"/>
  <c r="L45"/>
  <c r="S9" i="20"/>
  <c r="S8"/>
  <c r="U11"/>
  <c r="U12"/>
  <c r="U9"/>
  <c r="U8"/>
  <c r="AV5" i="15"/>
  <c r="Y3"/>
  <c r="AX13" s="1"/>
  <c r="R6" i="20"/>
  <c r="U10"/>
  <c r="U13"/>
  <c r="U14"/>
  <c r="I72" i="12"/>
  <c r="I6"/>
  <c r="I27"/>
  <c r="I81"/>
  <c r="I36"/>
  <c r="I57"/>
  <c r="I42"/>
  <c r="I66"/>
  <c r="I12"/>
  <c r="I87"/>
  <c r="I51"/>
  <c r="H114" i="13"/>
  <c r="I113"/>
  <c r="J112"/>
  <c r="K111"/>
  <c r="L110"/>
  <c r="H104"/>
  <c r="J102"/>
  <c r="L100"/>
  <c r="N98"/>
  <c r="H97"/>
  <c r="N91"/>
  <c r="K77"/>
  <c r="H80"/>
  <c r="I79"/>
  <c r="J78"/>
  <c r="L59"/>
  <c r="M58"/>
  <c r="N57"/>
  <c r="H46"/>
  <c r="K84"/>
  <c r="N64"/>
  <c r="I52"/>
  <c r="H121"/>
  <c r="J119"/>
  <c r="L117"/>
  <c r="N115"/>
  <c r="I96"/>
  <c r="H87"/>
  <c r="J85"/>
  <c r="L83"/>
  <c r="N81"/>
  <c r="J61"/>
  <c r="I69"/>
  <c r="K67"/>
  <c r="M65"/>
  <c r="H53"/>
  <c r="J51"/>
  <c r="L49"/>
  <c r="N47"/>
  <c r="I120"/>
  <c r="M116"/>
  <c r="I86"/>
  <c r="L66"/>
  <c r="M109"/>
  <c r="I103"/>
  <c r="K101"/>
  <c r="M99"/>
  <c r="J95"/>
  <c r="K94"/>
  <c r="M75"/>
  <c r="N74"/>
  <c r="H63"/>
  <c r="I62"/>
  <c r="I45"/>
  <c r="K43"/>
  <c r="L42"/>
  <c r="M41"/>
  <c r="N40"/>
  <c r="L93"/>
  <c r="H70"/>
  <c r="J68"/>
  <c r="M48"/>
  <c r="K118"/>
  <c r="M82"/>
  <c r="K50"/>
  <c r="M111"/>
  <c r="K103"/>
  <c r="M101"/>
  <c r="M77"/>
  <c r="N76"/>
  <c r="K45"/>
  <c r="L44"/>
  <c r="M43"/>
  <c r="N42"/>
  <c r="L119"/>
  <c r="K69"/>
  <c r="N49"/>
  <c r="K120"/>
  <c r="M118"/>
  <c r="L95"/>
  <c r="K86"/>
  <c r="M84"/>
  <c r="J70"/>
  <c r="L68"/>
  <c r="N66"/>
  <c r="K52"/>
  <c r="M50"/>
  <c r="K96"/>
  <c r="J87"/>
  <c r="N83"/>
  <c r="L51"/>
  <c r="J114"/>
  <c r="K113"/>
  <c r="L112"/>
  <c r="J104"/>
  <c r="L102"/>
  <c r="N100"/>
  <c r="J97"/>
  <c r="N93"/>
  <c r="K79"/>
  <c r="J80"/>
  <c r="L61"/>
  <c r="M60"/>
  <c r="N59"/>
  <c r="N117"/>
  <c r="L85"/>
  <c r="J53"/>
  <c r="J121"/>
  <c r="J63"/>
  <c r="M67"/>
  <c r="L114"/>
  <c r="L104"/>
  <c r="N102"/>
  <c r="L63"/>
  <c r="M62"/>
  <c r="N61"/>
  <c r="M120"/>
  <c r="L97"/>
  <c r="M86"/>
  <c r="L121"/>
  <c r="N119"/>
  <c r="L87"/>
  <c r="N85"/>
  <c r="M69"/>
  <c r="L53"/>
  <c r="N51"/>
  <c r="N68"/>
  <c r="M113"/>
  <c r="M103"/>
  <c r="M79"/>
  <c r="N78"/>
  <c r="L46"/>
  <c r="M45"/>
  <c r="N44"/>
  <c r="N95"/>
  <c r="L70"/>
  <c r="M52"/>
  <c r="I121"/>
  <c r="K119"/>
  <c r="M117"/>
  <c r="J96"/>
  <c r="I87"/>
  <c r="K85"/>
  <c r="M83"/>
  <c r="J62"/>
  <c r="J69"/>
  <c r="L67"/>
  <c r="N65"/>
  <c r="I53"/>
  <c r="K51"/>
  <c r="M49"/>
  <c r="L111"/>
  <c r="I104"/>
  <c r="I97"/>
  <c r="K78"/>
  <c r="M110"/>
  <c r="J103"/>
  <c r="L101"/>
  <c r="N99"/>
  <c r="K95"/>
  <c r="M76"/>
  <c r="N75"/>
  <c r="I63"/>
  <c r="I46"/>
  <c r="K44"/>
  <c r="L43"/>
  <c r="M42"/>
  <c r="N41"/>
  <c r="I114"/>
  <c r="M100"/>
  <c r="J79"/>
  <c r="N58"/>
  <c r="J120"/>
  <c r="L118"/>
  <c r="N116"/>
  <c r="L94"/>
  <c r="J86"/>
  <c r="L84"/>
  <c r="N82"/>
  <c r="I70"/>
  <c r="K68"/>
  <c r="M66"/>
  <c r="J52"/>
  <c r="L50"/>
  <c r="N48"/>
  <c r="J113"/>
  <c r="K102"/>
  <c r="N92"/>
  <c r="L60"/>
  <c r="K112"/>
  <c r="I80"/>
  <c r="M59"/>
  <c r="I117"/>
  <c r="K115"/>
  <c r="I83"/>
  <c r="K81"/>
  <c r="J58"/>
  <c r="H67"/>
  <c r="J65"/>
  <c r="I49"/>
  <c r="K47"/>
  <c r="J75"/>
  <c r="H101"/>
  <c r="J99"/>
  <c r="H94"/>
  <c r="I93"/>
  <c r="J92"/>
  <c r="K91"/>
  <c r="H60"/>
  <c r="I59"/>
  <c r="I42"/>
  <c r="K40"/>
  <c r="H111"/>
  <c r="K108"/>
  <c r="I76"/>
  <c r="H118"/>
  <c r="J116"/>
  <c r="H84"/>
  <c r="J82"/>
  <c r="I66"/>
  <c r="K64"/>
  <c r="H50"/>
  <c r="J48"/>
  <c r="I110"/>
  <c r="I100"/>
  <c r="K74"/>
  <c r="H43"/>
  <c r="J109"/>
  <c r="K98"/>
  <c r="H77"/>
  <c r="H110"/>
  <c r="I109"/>
  <c r="J108"/>
  <c r="H100"/>
  <c r="J98"/>
  <c r="H76"/>
  <c r="I75"/>
  <c r="J74"/>
  <c r="H42"/>
  <c r="I82"/>
  <c r="H117"/>
  <c r="J115"/>
  <c r="H83"/>
  <c r="J81"/>
  <c r="J57"/>
  <c r="I65"/>
  <c r="H49"/>
  <c r="J47"/>
  <c r="J64"/>
  <c r="I99"/>
  <c r="H93"/>
  <c r="I92"/>
  <c r="J91"/>
  <c r="H59"/>
  <c r="I58"/>
  <c r="I41"/>
  <c r="I116"/>
  <c r="H66"/>
  <c r="I48"/>
  <c r="H91"/>
  <c r="H57"/>
  <c r="H115"/>
  <c r="H64"/>
  <c r="H47"/>
  <c r="H108"/>
  <c r="H98"/>
  <c r="H74"/>
  <c r="H40"/>
  <c r="H81"/>
  <c r="H120"/>
  <c r="J118"/>
  <c r="L116"/>
  <c r="L92"/>
  <c r="H86"/>
  <c r="J84"/>
  <c r="L82"/>
  <c r="I68"/>
  <c r="K66"/>
  <c r="M64"/>
  <c r="H52"/>
  <c r="J50"/>
  <c r="L48"/>
  <c r="L99"/>
  <c r="K93"/>
  <c r="H62"/>
  <c r="M40"/>
  <c r="H113"/>
  <c r="I112"/>
  <c r="J111"/>
  <c r="K110"/>
  <c r="L109"/>
  <c r="I102"/>
  <c r="K100"/>
  <c r="M98"/>
  <c r="K76"/>
  <c r="H79"/>
  <c r="I78"/>
  <c r="J77"/>
  <c r="L58"/>
  <c r="M57"/>
  <c r="H45"/>
  <c r="M108"/>
  <c r="H103"/>
  <c r="J94"/>
  <c r="I61"/>
  <c r="L41"/>
  <c r="I119"/>
  <c r="K117"/>
  <c r="M115"/>
  <c r="H96"/>
  <c r="I85"/>
  <c r="K83"/>
  <c r="M81"/>
  <c r="J60"/>
  <c r="H69"/>
  <c r="J67"/>
  <c r="L65"/>
  <c r="I51"/>
  <c r="K49"/>
  <c r="M47"/>
  <c r="I95"/>
  <c r="M74"/>
  <c r="J101"/>
  <c r="I44"/>
  <c r="K42"/>
  <c r="L120"/>
  <c r="N118"/>
  <c r="L96"/>
  <c r="L86"/>
  <c r="N84"/>
  <c r="K70"/>
  <c r="M68"/>
  <c r="L52"/>
  <c r="N50"/>
  <c r="M112"/>
  <c r="N101"/>
  <c r="M78"/>
  <c r="M44"/>
  <c r="K114"/>
  <c r="L113"/>
  <c r="K104"/>
  <c r="M102"/>
  <c r="K97"/>
  <c r="N94"/>
  <c r="K80"/>
  <c r="L62"/>
  <c r="M61"/>
  <c r="N60"/>
  <c r="N43"/>
  <c r="K121"/>
  <c r="M119"/>
  <c r="K87"/>
  <c r="M85"/>
  <c r="L69"/>
  <c r="N67"/>
  <c r="K53"/>
  <c r="M51"/>
  <c r="N77"/>
  <c r="K46"/>
  <c r="L103"/>
  <c r="L45"/>
  <c r="I101"/>
  <c r="K99"/>
  <c r="H95"/>
  <c r="I94"/>
  <c r="J93"/>
  <c r="K92"/>
  <c r="H61"/>
  <c r="I60"/>
  <c r="I43"/>
  <c r="K41"/>
  <c r="L40"/>
  <c r="J117"/>
  <c r="I67"/>
  <c r="L47"/>
  <c r="I118"/>
  <c r="K116"/>
  <c r="L91"/>
  <c r="I84"/>
  <c r="K82"/>
  <c r="H68"/>
  <c r="J66"/>
  <c r="L64"/>
  <c r="I50"/>
  <c r="K48"/>
  <c r="H119"/>
  <c r="L81"/>
  <c r="J59"/>
  <c r="J49"/>
  <c r="H112"/>
  <c r="I111"/>
  <c r="J110"/>
  <c r="K109"/>
  <c r="L108"/>
  <c r="H102"/>
  <c r="J100"/>
  <c r="L98"/>
  <c r="K75"/>
  <c r="H78"/>
  <c r="I77"/>
  <c r="J76"/>
  <c r="L57"/>
  <c r="H44"/>
  <c r="J83"/>
  <c r="H51"/>
  <c r="L115"/>
  <c r="H85"/>
  <c r="K65"/>
  <c r="H116"/>
  <c r="H82"/>
  <c r="I64"/>
  <c r="H48"/>
  <c r="H58"/>
  <c r="H109"/>
  <c r="I108"/>
  <c r="I98"/>
  <c r="H75"/>
  <c r="I74"/>
  <c r="H41"/>
  <c r="H99"/>
  <c r="I91"/>
  <c r="I40"/>
  <c r="I115"/>
  <c r="I81"/>
  <c r="H65"/>
  <c r="I47"/>
  <c r="I57"/>
  <c r="H92"/>
  <c r="AD3" i="18"/>
  <c r="BL12" s="1"/>
  <c r="AA3" i="17"/>
  <c r="BF7" s="1"/>
  <c r="BD5"/>
  <c r="AZ5" i="16"/>
  <c r="Z3"/>
  <c r="BB11" s="1"/>
  <c r="H9" i="13"/>
  <c r="H29"/>
  <c r="J27"/>
  <c r="N23"/>
  <c r="M24"/>
  <c r="H36"/>
  <c r="J34"/>
  <c r="L32"/>
  <c r="N30"/>
  <c r="K26"/>
  <c r="I35"/>
  <c r="M31"/>
  <c r="L25"/>
  <c r="K33"/>
  <c r="H31"/>
  <c r="H24"/>
  <c r="I30"/>
  <c r="I36"/>
  <c r="K34"/>
  <c r="M32"/>
  <c r="L26"/>
  <c r="K27"/>
  <c r="M25"/>
  <c r="J35"/>
  <c r="L33"/>
  <c r="N31"/>
  <c r="J28"/>
  <c r="N24"/>
  <c r="H6"/>
  <c r="H8"/>
  <c r="H25"/>
  <c r="J23"/>
  <c r="H32"/>
  <c r="J30"/>
  <c r="I31"/>
  <c r="H7"/>
  <c r="H10"/>
  <c r="H35"/>
  <c r="J33"/>
  <c r="L31"/>
  <c r="L24"/>
  <c r="H28"/>
  <c r="M23"/>
  <c r="K25"/>
  <c r="I34"/>
  <c r="K32"/>
  <c r="M30"/>
  <c r="J26"/>
  <c r="J29"/>
  <c r="N25"/>
  <c r="K35"/>
  <c r="M33"/>
  <c r="K28"/>
  <c r="N32"/>
  <c r="M26"/>
  <c r="L27"/>
  <c r="J36"/>
  <c r="L34"/>
  <c r="N27"/>
  <c r="M35"/>
  <c r="L36"/>
  <c r="N34"/>
  <c r="M28"/>
  <c r="L29"/>
  <c r="I32"/>
  <c r="K30"/>
  <c r="H33"/>
  <c r="J31"/>
  <c r="J24"/>
  <c r="H26"/>
  <c r="K23"/>
  <c r="L35"/>
  <c r="N33"/>
  <c r="L28"/>
  <c r="M27"/>
  <c r="K36"/>
  <c r="M34"/>
  <c r="N26"/>
  <c r="K29"/>
  <c r="H11"/>
  <c r="J25"/>
  <c r="J32"/>
  <c r="I33"/>
  <c r="K31"/>
  <c r="K24"/>
  <c r="H34"/>
  <c r="L30"/>
  <c r="H27"/>
  <c r="L23"/>
  <c r="H13"/>
  <c r="H30"/>
  <c r="H23"/>
  <c r="L11"/>
  <c r="N9"/>
  <c r="M10"/>
  <c r="K12"/>
  <c r="N16"/>
  <c r="M17"/>
  <c r="M15"/>
  <c r="L16"/>
  <c r="K17"/>
  <c r="N7"/>
  <c r="K10"/>
  <c r="L9"/>
  <c r="N14"/>
  <c r="I12"/>
  <c r="M8"/>
  <c r="J11"/>
  <c r="N10"/>
  <c r="N17"/>
  <c r="M11"/>
  <c r="L12"/>
  <c r="I8"/>
  <c r="K13"/>
  <c r="I15"/>
  <c r="H16"/>
  <c r="J14"/>
  <c r="J7"/>
  <c r="K6"/>
  <c r="H14"/>
  <c r="I6"/>
  <c r="I13"/>
  <c r="J6"/>
  <c r="I7"/>
  <c r="J13"/>
  <c r="H15"/>
  <c r="I14"/>
  <c r="M9"/>
  <c r="J12"/>
  <c r="N15"/>
  <c r="M16"/>
  <c r="N8"/>
  <c r="K11"/>
  <c r="L10"/>
  <c r="L17"/>
  <c r="K14"/>
  <c r="L13"/>
  <c r="H17"/>
  <c r="J8"/>
  <c r="I16"/>
  <c r="L6"/>
  <c r="K7"/>
  <c r="I9"/>
  <c r="J15"/>
  <c r="N6"/>
  <c r="M7"/>
  <c r="J10"/>
  <c r="N13"/>
  <c r="L15"/>
  <c r="K16"/>
  <c r="J17"/>
  <c r="K9"/>
  <c r="M14"/>
  <c r="L8"/>
  <c r="I11"/>
  <c r="H18"/>
  <c r="K8"/>
  <c r="M6"/>
  <c r="L7"/>
  <c r="I10"/>
  <c r="M13"/>
  <c r="K15"/>
  <c r="J16"/>
  <c r="I17"/>
  <c r="J9"/>
  <c r="L14"/>
  <c r="M18"/>
  <c r="L18"/>
  <c r="K18"/>
  <c r="J18"/>
  <c r="H19"/>
  <c r="I18"/>
  <c r="I19"/>
  <c r="AL5"/>
  <c r="L19"/>
  <c r="J19"/>
  <c r="K19"/>
  <c r="L84" i="12"/>
  <c r="M89"/>
  <c r="K70"/>
  <c r="J77"/>
  <c r="M68"/>
  <c r="J62"/>
  <c r="L54"/>
  <c r="M53"/>
  <c r="M44"/>
  <c r="J92"/>
  <c r="K76"/>
  <c r="K61"/>
  <c r="J47"/>
  <c r="K40"/>
  <c r="L39"/>
  <c r="M38"/>
  <c r="J32"/>
  <c r="J26"/>
  <c r="K25"/>
  <c r="L24"/>
  <c r="M23"/>
  <c r="K91"/>
  <c r="K85"/>
  <c r="L75"/>
  <c r="L60"/>
  <c r="K46"/>
  <c r="L90"/>
  <c r="J56"/>
  <c r="K16"/>
  <c r="J71"/>
  <c r="K31"/>
  <c r="L30"/>
  <c r="M29"/>
  <c r="M8"/>
  <c r="K10"/>
  <c r="J86"/>
  <c r="M14"/>
  <c r="J17"/>
  <c r="J11"/>
  <c r="M74"/>
  <c r="M59"/>
  <c r="L45"/>
  <c r="L15"/>
  <c r="L9"/>
  <c r="I91"/>
  <c r="M87"/>
  <c r="I85"/>
  <c r="J75"/>
  <c r="J60"/>
  <c r="I46"/>
  <c r="M42"/>
  <c r="J90"/>
  <c r="K74"/>
  <c r="I70"/>
  <c r="J69"/>
  <c r="J54"/>
  <c r="K59"/>
  <c r="I55"/>
  <c r="I40"/>
  <c r="J45"/>
  <c r="J30"/>
  <c r="L82"/>
  <c r="K89"/>
  <c r="K83"/>
  <c r="K68"/>
  <c r="L73"/>
  <c r="M66"/>
  <c r="L58"/>
  <c r="L52"/>
  <c r="M51"/>
  <c r="K44"/>
  <c r="J84"/>
  <c r="J24"/>
  <c r="K14"/>
  <c r="M6"/>
  <c r="L13"/>
  <c r="J15"/>
  <c r="I76"/>
  <c r="I61"/>
  <c r="L37"/>
  <c r="M21"/>
  <c r="L7"/>
  <c r="J9"/>
  <c r="M72"/>
  <c r="M57"/>
  <c r="L43"/>
  <c r="K29"/>
  <c r="L28"/>
  <c r="M27"/>
  <c r="L22"/>
  <c r="M12"/>
  <c r="I16"/>
  <c r="I10"/>
  <c r="L88"/>
  <c r="K38"/>
  <c r="M36"/>
  <c r="I31"/>
  <c r="K23"/>
  <c r="K8"/>
  <c r="K88"/>
  <c r="I84"/>
  <c r="L72"/>
  <c r="L57"/>
  <c r="K43"/>
  <c r="L87"/>
  <c r="I75"/>
  <c r="I60"/>
  <c r="L42"/>
  <c r="L27"/>
  <c r="I90"/>
  <c r="K82"/>
  <c r="J74"/>
  <c r="I69"/>
  <c r="J68"/>
  <c r="J53"/>
  <c r="J59"/>
  <c r="I54"/>
  <c r="I39"/>
  <c r="I45"/>
  <c r="L36"/>
  <c r="J23"/>
  <c r="I15"/>
  <c r="L6"/>
  <c r="J8"/>
  <c r="J83"/>
  <c r="K67"/>
  <c r="K73"/>
  <c r="K58"/>
  <c r="J44"/>
  <c r="L81"/>
  <c r="J89"/>
  <c r="K37"/>
  <c r="L21"/>
  <c r="K13"/>
  <c r="K7"/>
  <c r="I9"/>
  <c r="L51"/>
  <c r="I30"/>
  <c r="J29"/>
  <c r="K28"/>
  <c r="K22"/>
  <c r="L12"/>
  <c r="J14"/>
  <c r="K90"/>
  <c r="I86"/>
  <c r="L74"/>
  <c r="I71"/>
  <c r="J70"/>
  <c r="J55"/>
  <c r="L59"/>
  <c r="I56"/>
  <c r="I41"/>
  <c r="K45"/>
  <c r="L83"/>
  <c r="L89"/>
  <c r="K69"/>
  <c r="I77"/>
  <c r="M73"/>
  <c r="M67"/>
  <c r="I62"/>
  <c r="M58"/>
  <c r="L53"/>
  <c r="M52"/>
  <c r="L44"/>
  <c r="L29"/>
  <c r="I92"/>
  <c r="M88"/>
  <c r="K84"/>
  <c r="J76"/>
  <c r="J61"/>
  <c r="I47"/>
  <c r="M43"/>
  <c r="K39"/>
  <c r="L38"/>
  <c r="M37"/>
  <c r="J25"/>
  <c r="M13"/>
  <c r="M7"/>
  <c r="K9"/>
  <c r="L14"/>
  <c r="J10"/>
  <c r="M28"/>
  <c r="M22"/>
  <c r="K75"/>
  <c r="K60"/>
  <c r="J46"/>
  <c r="I32"/>
  <c r="J31"/>
  <c r="K30"/>
  <c r="L23"/>
  <c r="K15"/>
  <c r="L8"/>
  <c r="J91"/>
  <c r="J85"/>
  <c r="K24"/>
  <c r="I17"/>
  <c r="J16"/>
  <c r="I11"/>
  <c r="I89"/>
  <c r="I83"/>
  <c r="K66"/>
  <c r="J73"/>
  <c r="J58"/>
  <c r="I44"/>
  <c r="J88"/>
  <c r="K72"/>
  <c r="K57"/>
  <c r="J43"/>
  <c r="K36"/>
  <c r="J28"/>
  <c r="J22"/>
  <c r="K87"/>
  <c r="K81"/>
  <c r="K42"/>
  <c r="I74"/>
  <c r="I59"/>
  <c r="I29"/>
  <c r="K12"/>
  <c r="I68"/>
  <c r="J52"/>
  <c r="I53"/>
  <c r="K6"/>
  <c r="I8"/>
  <c r="J82"/>
  <c r="J67"/>
  <c r="I38"/>
  <c r="I14"/>
  <c r="K27"/>
  <c r="K21"/>
  <c r="J13"/>
  <c r="J7"/>
  <c r="K92"/>
  <c r="L76"/>
  <c r="L61"/>
  <c r="K47"/>
  <c r="K41"/>
  <c r="L40"/>
  <c r="M39"/>
  <c r="L91"/>
  <c r="M75"/>
  <c r="M60"/>
  <c r="L46"/>
  <c r="L31"/>
  <c r="M90"/>
  <c r="K86"/>
  <c r="M45"/>
  <c r="K71"/>
  <c r="M30"/>
  <c r="K26"/>
  <c r="M15"/>
  <c r="L10"/>
  <c r="L16"/>
  <c r="K17"/>
  <c r="L85"/>
  <c r="K32"/>
  <c r="L55"/>
  <c r="M24"/>
  <c r="M9"/>
  <c r="K77"/>
  <c r="M69"/>
  <c r="K62"/>
  <c r="M54"/>
  <c r="L25"/>
  <c r="K11"/>
  <c r="I82"/>
  <c r="I67"/>
  <c r="J66"/>
  <c r="J51"/>
  <c r="I52"/>
  <c r="I37"/>
  <c r="I73"/>
  <c r="I58"/>
  <c r="I88"/>
  <c r="J72"/>
  <c r="J57"/>
  <c r="I43"/>
  <c r="J42"/>
  <c r="I28"/>
  <c r="J27"/>
  <c r="J21"/>
  <c r="I13"/>
  <c r="I7"/>
  <c r="J12"/>
  <c r="J87"/>
  <c r="J6"/>
  <c r="J81"/>
  <c r="I51" i="11"/>
  <c r="J50"/>
  <c r="I33"/>
  <c r="J58"/>
  <c r="I46"/>
  <c r="I64"/>
  <c r="J63"/>
  <c r="J32"/>
  <c r="I38"/>
  <c r="J37"/>
  <c r="I59"/>
  <c r="J45"/>
  <c r="I66"/>
  <c r="J65"/>
  <c r="K64"/>
  <c r="L63"/>
  <c r="J34"/>
  <c r="I40"/>
  <c r="J39"/>
  <c r="K38"/>
  <c r="L37"/>
  <c r="L58"/>
  <c r="I61"/>
  <c r="K59"/>
  <c r="J47"/>
  <c r="I35"/>
  <c r="L32"/>
  <c r="K46"/>
  <c r="I53"/>
  <c r="J52"/>
  <c r="K51"/>
  <c r="L50"/>
  <c r="J60"/>
  <c r="I48"/>
  <c r="K48"/>
  <c r="J54"/>
  <c r="K53"/>
  <c r="L52"/>
  <c r="M51"/>
  <c r="M46"/>
  <c r="J62"/>
  <c r="M33"/>
  <c r="J67"/>
  <c r="K66"/>
  <c r="L65"/>
  <c r="M64"/>
  <c r="J36"/>
  <c r="J41"/>
  <c r="K40"/>
  <c r="L39"/>
  <c r="M38"/>
  <c r="L60"/>
  <c r="K61"/>
  <c r="J49"/>
  <c r="L34"/>
  <c r="L59"/>
  <c r="J61"/>
  <c r="I49"/>
  <c r="M32"/>
  <c r="I41"/>
  <c r="K39"/>
  <c r="K47"/>
  <c r="I54"/>
  <c r="J53"/>
  <c r="K52"/>
  <c r="L51"/>
  <c r="M50"/>
  <c r="J35"/>
  <c r="L38"/>
  <c r="I62"/>
  <c r="K60"/>
  <c r="J48"/>
  <c r="M45"/>
  <c r="I36"/>
  <c r="L33"/>
  <c r="I67"/>
  <c r="J66"/>
  <c r="K65"/>
  <c r="L64"/>
  <c r="M63"/>
  <c r="J40"/>
  <c r="M37"/>
  <c r="I45"/>
  <c r="I37"/>
  <c r="I50"/>
  <c r="I58"/>
  <c r="I32"/>
  <c r="I63"/>
  <c r="I60"/>
  <c r="K58"/>
  <c r="J46"/>
  <c r="I34"/>
  <c r="I65"/>
  <c r="J64"/>
  <c r="K63"/>
  <c r="J33"/>
  <c r="I39"/>
  <c r="J38"/>
  <c r="K37"/>
  <c r="K50"/>
  <c r="J59"/>
  <c r="I47"/>
  <c r="K45"/>
  <c r="I52"/>
  <c r="J51"/>
  <c r="K62"/>
  <c r="M47"/>
  <c r="L35"/>
  <c r="K67"/>
  <c r="L66"/>
  <c r="M65"/>
  <c r="K41"/>
  <c r="L40"/>
  <c r="M39"/>
  <c r="L61"/>
  <c r="M34"/>
  <c r="K49"/>
  <c r="K54"/>
  <c r="L53"/>
  <c r="M52"/>
  <c r="I6"/>
  <c r="I7"/>
  <c r="I26"/>
  <c r="J25"/>
  <c r="K24"/>
  <c r="K6"/>
  <c r="K11"/>
  <c r="K19"/>
  <c r="J7"/>
  <c r="J12"/>
  <c r="I13"/>
  <c r="I21"/>
  <c r="I20"/>
  <c r="I12"/>
  <c r="I25"/>
  <c r="J24"/>
  <c r="J6"/>
  <c r="J11"/>
  <c r="K15"/>
  <c r="K28"/>
  <c r="L27"/>
  <c r="M26"/>
  <c r="L9"/>
  <c r="K10"/>
  <c r="K23"/>
  <c r="M21"/>
  <c r="M8"/>
  <c r="L14"/>
  <c r="L22"/>
  <c r="M13"/>
  <c r="L19"/>
  <c r="K7"/>
  <c r="K12"/>
  <c r="J13"/>
  <c r="I22"/>
  <c r="K20"/>
  <c r="J8"/>
  <c r="I14"/>
  <c r="I27"/>
  <c r="J26"/>
  <c r="K25"/>
  <c r="L24"/>
  <c r="L6"/>
  <c r="L11"/>
  <c r="I8"/>
  <c r="I9"/>
  <c r="J15"/>
  <c r="K22"/>
  <c r="M20"/>
  <c r="L8"/>
  <c r="K14"/>
  <c r="J28"/>
  <c r="K27"/>
  <c r="L26"/>
  <c r="M25"/>
  <c r="L21"/>
  <c r="M7"/>
  <c r="M12"/>
  <c r="L13"/>
  <c r="K9"/>
  <c r="J10"/>
  <c r="I23"/>
  <c r="L20"/>
  <c r="J14"/>
  <c r="I28"/>
  <c r="J27"/>
  <c r="K26"/>
  <c r="L25"/>
  <c r="M24"/>
  <c r="M6"/>
  <c r="J9"/>
  <c r="M11"/>
  <c r="K21"/>
  <c r="M19"/>
  <c r="L7"/>
  <c r="K8"/>
  <c r="L12"/>
  <c r="K13"/>
  <c r="I11"/>
  <c r="I24"/>
  <c r="I15"/>
  <c r="BM5" i="18" l="1"/>
  <c r="BC5" i="16"/>
  <c r="AZ15" i="15"/>
  <c r="A10" i="39"/>
  <c r="AZ16" i="15"/>
  <c r="A11" i="39"/>
  <c r="A2" i="42"/>
  <c r="F12" i="41"/>
  <c r="F10"/>
  <c r="F11"/>
  <c r="AZ17" i="15"/>
  <c r="A12" i="39"/>
  <c r="BN16" i="18"/>
  <c r="A11" i="42"/>
  <c r="F3" s="1"/>
  <c r="BN15" i="18"/>
  <c r="A10" i="42"/>
  <c r="BH5" i="17"/>
  <c r="BN17" i="18"/>
  <c r="A12" i="42"/>
  <c r="Q5" i="28"/>
  <c r="BL15" i="18"/>
  <c r="BL17"/>
  <c r="BL16"/>
  <c r="BF16" i="17"/>
  <c r="BG5"/>
  <c r="BF17"/>
  <c r="BF15"/>
  <c r="BB16" i="16"/>
  <c r="BD15"/>
  <c r="A10" i="40"/>
  <c r="F4" s="1"/>
  <c r="A12"/>
  <c r="BD17" i="16"/>
  <c r="A11" i="40"/>
  <c r="BD16" i="16"/>
  <c r="BB15"/>
  <c r="BB17"/>
  <c r="L6" i="31"/>
  <c r="O6" s="1"/>
  <c r="L6" i="28"/>
  <c r="N6" s="1"/>
  <c r="P6" s="1"/>
  <c r="L6" i="29"/>
  <c r="O6" s="1"/>
  <c r="M6"/>
  <c r="S6" s="1"/>
  <c r="Q5"/>
  <c r="R5"/>
  <c r="AY5" i="15"/>
  <c r="N6" i="31"/>
  <c r="P6" s="1"/>
  <c r="AZ5" i="15"/>
  <c r="AX17"/>
  <c r="AX16"/>
  <c r="AX15"/>
  <c r="AT18" i="14"/>
  <c r="AT20"/>
  <c r="AT19"/>
  <c r="AK15" i="13"/>
  <c r="AK16"/>
  <c r="AK17"/>
  <c r="N12" i="1"/>
  <c r="A9" i="38"/>
  <c r="AU17" i="14"/>
  <c r="AU15"/>
  <c r="A7" i="38"/>
  <c r="A3"/>
  <c r="AU11" i="14"/>
  <c r="A2" i="38"/>
  <c r="AU10" i="14"/>
  <c r="D1" i="39"/>
  <c r="F9"/>
  <c r="AD5" i="41"/>
  <c r="AD6"/>
  <c r="D1"/>
  <c r="I2"/>
  <c r="K4" s="1"/>
  <c r="F4"/>
  <c r="AG4"/>
  <c r="F3"/>
  <c r="AG3"/>
  <c r="I1"/>
  <c r="F2"/>
  <c r="AD4"/>
  <c r="F5"/>
  <c r="F6"/>
  <c r="F7"/>
  <c r="F8"/>
  <c r="F9"/>
  <c r="A5" i="38"/>
  <c r="AU13" i="14"/>
  <c r="AU16"/>
  <c r="A8" i="38"/>
  <c r="K5" i="27"/>
  <c r="N4"/>
  <c r="P4" s="1"/>
  <c r="AO12"/>
  <c r="AO10"/>
  <c r="A4" i="38"/>
  <c r="AU12" i="14"/>
  <c r="S4" i="27"/>
  <c r="A6" i="38"/>
  <c r="AU14" i="14"/>
  <c r="BL14" i="18"/>
  <c r="BF14" i="17"/>
  <c r="BB14" i="16"/>
  <c r="AX14" i="15"/>
  <c r="S6" i="20"/>
  <c r="G2"/>
  <c r="AX7" i="15"/>
  <c r="W3" i="14"/>
  <c r="AS11" s="1"/>
  <c r="AX8" i="15"/>
  <c r="AX9"/>
  <c r="AX10"/>
  <c r="AX11"/>
  <c r="AX12"/>
  <c r="U6" i="20"/>
  <c r="BL13" i="18"/>
  <c r="BL11"/>
  <c r="BL7"/>
  <c r="BL9"/>
  <c r="BL8"/>
  <c r="BL10"/>
  <c r="BF9" i="17"/>
  <c r="BF12"/>
  <c r="BF10"/>
  <c r="BF8"/>
  <c r="BF13"/>
  <c r="BF11"/>
  <c r="BB13" i="16"/>
  <c r="BB12"/>
  <c r="BB7"/>
  <c r="BB10"/>
  <c r="BB9"/>
  <c r="BB8"/>
  <c r="AQ8" i="14"/>
  <c r="AT8" l="1"/>
  <c r="AD4" i="42"/>
  <c r="D1"/>
  <c r="F8" i="39"/>
  <c r="F2" i="42"/>
  <c r="F8"/>
  <c r="AG4"/>
  <c r="F9"/>
  <c r="I1"/>
  <c r="AG3"/>
  <c r="AG3" i="39"/>
  <c r="BN5" i="18"/>
  <c r="AD5" i="42"/>
  <c r="I2" i="39"/>
  <c r="K4" s="1"/>
  <c r="F6" i="42"/>
  <c r="F7"/>
  <c r="F5"/>
  <c r="F4"/>
  <c r="I2"/>
  <c r="K4" s="1"/>
  <c r="M4" s="1"/>
  <c r="F5" i="39"/>
  <c r="F3"/>
  <c r="AD6" i="42"/>
  <c r="F6" i="39"/>
  <c r="I1"/>
  <c r="F4"/>
  <c r="AG4"/>
  <c r="AK7" s="1"/>
  <c r="F11"/>
  <c r="AD6"/>
  <c r="AD5" i="40"/>
  <c r="BD5" i="16"/>
  <c r="AU20" i="14"/>
  <c r="A12" i="38"/>
  <c r="F7" i="40"/>
  <c r="F3"/>
  <c r="AD4"/>
  <c r="F10" i="39"/>
  <c r="AU19" i="14"/>
  <c r="A11" i="38"/>
  <c r="F8" i="40"/>
  <c r="F5"/>
  <c r="F12"/>
  <c r="F12" i="39"/>
  <c r="AU18" i="14"/>
  <c r="A10" i="38"/>
  <c r="F11" i="42"/>
  <c r="F10"/>
  <c r="F12"/>
  <c r="F7" i="39"/>
  <c r="F2"/>
  <c r="AD4"/>
  <c r="AD5"/>
  <c r="F6" i="40"/>
  <c r="D1"/>
  <c r="AG4"/>
  <c r="F2"/>
  <c r="F11"/>
  <c r="F9"/>
  <c r="AG3"/>
  <c r="I2"/>
  <c r="K4" s="1"/>
  <c r="M4" s="1"/>
  <c r="I1"/>
  <c r="F10"/>
  <c r="AD6"/>
  <c r="K7" i="31"/>
  <c r="M7" s="1"/>
  <c r="K7" i="28"/>
  <c r="L7" s="1"/>
  <c r="O7" s="1"/>
  <c r="O6"/>
  <c r="Q6"/>
  <c r="R6"/>
  <c r="N6" i="29"/>
  <c r="P6" s="1"/>
  <c r="K7"/>
  <c r="R6" i="31"/>
  <c r="Q6"/>
  <c r="AS19" i="14"/>
  <c r="AS20"/>
  <c r="AS18"/>
  <c r="AN17" i="13"/>
  <c r="AN16"/>
  <c r="AN15"/>
  <c r="AK7" i="41"/>
  <c r="AO12" s="1"/>
  <c r="I3" i="39"/>
  <c r="L4" i="42"/>
  <c r="I3" i="41"/>
  <c r="F4" i="38"/>
  <c r="L4" i="41"/>
  <c r="M4"/>
  <c r="S4" s="1"/>
  <c r="AK7" i="42"/>
  <c r="R4" i="27"/>
  <c r="Q4"/>
  <c r="M5"/>
  <c r="S5" s="1"/>
  <c r="L5"/>
  <c r="L4" i="39"/>
  <c r="O4" s="1"/>
  <c r="M4"/>
  <c r="AK8" i="13"/>
  <c r="AN8" s="1"/>
  <c r="AK12"/>
  <c r="AN12" s="1"/>
  <c r="AK11"/>
  <c r="AN11" s="1"/>
  <c r="AK9"/>
  <c r="AN9" s="1"/>
  <c r="AK13"/>
  <c r="AN13" s="1"/>
  <c r="AK14"/>
  <c r="AN14" s="1"/>
  <c r="AK7"/>
  <c r="AN7" s="1"/>
  <c r="AK10"/>
  <c r="AN10" s="1"/>
  <c r="AS17" i="14"/>
  <c r="O20" i="1"/>
  <c r="AS12" i="14"/>
  <c r="AS10"/>
  <c r="AX5" i="15"/>
  <c r="BL5" i="18"/>
  <c r="T2" s="1"/>
  <c r="BF5" i="17"/>
  <c r="Q2" s="1"/>
  <c r="BB5" i="16"/>
  <c r="P2" s="1"/>
  <c r="O15" i="1" s="1"/>
  <c r="AS13" i="14"/>
  <c r="AS14"/>
  <c r="AS16"/>
  <c r="AS15"/>
  <c r="F3" i="38" l="1"/>
  <c r="I2"/>
  <c r="K4" s="1"/>
  <c r="F8"/>
  <c r="F9"/>
  <c r="AD6"/>
  <c r="AG3"/>
  <c r="F5"/>
  <c r="F2"/>
  <c r="I1"/>
  <c r="I3" s="1"/>
  <c r="AU8" i="14"/>
  <c r="AD5" i="38"/>
  <c r="F7"/>
  <c r="D1"/>
  <c r="AK7" s="1"/>
  <c r="AO10" s="1"/>
  <c r="I3" i="42"/>
  <c r="S4"/>
  <c r="F6" i="38"/>
  <c r="AD4"/>
  <c r="AG4"/>
  <c r="F12"/>
  <c r="AK7" i="40"/>
  <c r="AO10" s="1"/>
  <c r="AO15" i="13"/>
  <c r="A10" i="35"/>
  <c r="S4" i="40"/>
  <c r="F11" i="38"/>
  <c r="AO17" i="13"/>
  <c r="A12" i="35"/>
  <c r="F10" i="38"/>
  <c r="AO16" i="13"/>
  <c r="A11" i="35"/>
  <c r="L7" i="31"/>
  <c r="O7" s="1"/>
  <c r="L4" i="40"/>
  <c r="O4" s="1"/>
  <c r="I3"/>
  <c r="M7" i="28"/>
  <c r="S7" s="1"/>
  <c r="M7" i="29"/>
  <c r="L7"/>
  <c r="R6"/>
  <c r="Q6"/>
  <c r="N7" i="28"/>
  <c r="K8"/>
  <c r="S7" i="31"/>
  <c r="AO10" i="41"/>
  <c r="A9" i="35"/>
  <c r="AO14" i="13"/>
  <c r="O4" i="41"/>
  <c r="N4"/>
  <c r="P4" s="1"/>
  <c r="K5"/>
  <c r="A5" i="35"/>
  <c r="AO10" i="13"/>
  <c r="N5" i="27"/>
  <c r="P5" s="1"/>
  <c r="K6"/>
  <c r="AO12" i="42"/>
  <c r="AO10"/>
  <c r="M4" i="38"/>
  <c r="L4"/>
  <c r="O4" s="1"/>
  <c r="A2" i="35"/>
  <c r="AO7" i="13"/>
  <c r="AN5"/>
  <c r="AO13"/>
  <c r="A8" i="35"/>
  <c r="A4"/>
  <c r="AO9" i="13"/>
  <c r="AO12" i="39"/>
  <c r="AO10"/>
  <c r="A6" i="35"/>
  <c r="AO11" i="13"/>
  <c r="AO12"/>
  <c r="A7" i="35"/>
  <c r="N4" i="39"/>
  <c r="P4" s="1"/>
  <c r="K5"/>
  <c r="O4" i="42"/>
  <c r="N4"/>
  <c r="P4" s="1"/>
  <c r="K5"/>
  <c r="S4" i="39"/>
  <c r="A3" i="35"/>
  <c r="AO8" i="13"/>
  <c r="O5" i="27"/>
  <c r="AK5" i="13"/>
  <c r="T3"/>
  <c r="O16" i="1"/>
  <c r="O17"/>
  <c r="AS8" i="14"/>
  <c r="O2" s="1"/>
  <c r="O2" i="15"/>
  <c r="AO12" i="40" l="1"/>
  <c r="K5"/>
  <c r="N4"/>
  <c r="P4" s="1"/>
  <c r="Q4" s="1"/>
  <c r="S4" i="38"/>
  <c r="F11" i="35"/>
  <c r="F10"/>
  <c r="F12"/>
  <c r="I2"/>
  <c r="K4" s="1"/>
  <c r="N7" i="31"/>
  <c r="H7" s="1"/>
  <c r="K8"/>
  <c r="L8" s="1"/>
  <c r="H7" i="28"/>
  <c r="AO12" i="38"/>
  <c r="P7" i="28"/>
  <c r="R7" s="1"/>
  <c r="L8"/>
  <c r="M8"/>
  <c r="S8" s="1"/>
  <c r="O7" i="29"/>
  <c r="K8"/>
  <c r="N7"/>
  <c r="H7" s="1"/>
  <c r="S7"/>
  <c r="AO5" i="13"/>
  <c r="AG4" i="35"/>
  <c r="AM10" i="13"/>
  <c r="AM17"/>
  <c r="AM16"/>
  <c r="AM15"/>
  <c r="R4" i="39"/>
  <c r="Q4"/>
  <c r="K5" i="38"/>
  <c r="N4"/>
  <c r="P4" s="1"/>
  <c r="M5" i="40"/>
  <c r="S5" s="1"/>
  <c r="L5"/>
  <c r="O5" s="1"/>
  <c r="L4" i="35"/>
  <c r="O4" s="1"/>
  <c r="M4"/>
  <c r="AM13" i="13"/>
  <c r="AM7"/>
  <c r="L5" i="39"/>
  <c r="M5"/>
  <c r="O5"/>
  <c r="AM11" i="13"/>
  <c r="AM12"/>
  <c r="AM8"/>
  <c r="AM9"/>
  <c r="AM14"/>
  <c r="L5" i="42"/>
  <c r="M5"/>
  <c r="S5" s="1"/>
  <c r="M5" i="41"/>
  <c r="S5" s="1"/>
  <c r="L5"/>
  <c r="O5" s="1"/>
  <c r="R4"/>
  <c r="Q4"/>
  <c r="Q4" i="42"/>
  <c r="R4"/>
  <c r="I1" i="35"/>
  <c r="I3" s="1"/>
  <c r="F4"/>
  <c r="F2"/>
  <c r="D1"/>
  <c r="AG3"/>
  <c r="AD5"/>
  <c r="F3"/>
  <c r="AD6"/>
  <c r="AD4"/>
  <c r="F5"/>
  <c r="F6"/>
  <c r="F7"/>
  <c r="F8"/>
  <c r="F9"/>
  <c r="L6" i="27"/>
  <c r="M6"/>
  <c r="S6" s="1"/>
  <c r="R5"/>
  <c r="Q5"/>
  <c r="R4" i="40"/>
  <c r="O14" i="1"/>
  <c r="P14" s="1"/>
  <c r="O13"/>
  <c r="M8" i="31" l="1"/>
  <c r="S8" s="1"/>
  <c r="P7"/>
  <c r="R7" s="1"/>
  <c r="Q7" i="28"/>
  <c r="P7" i="29"/>
  <c r="Q7" s="1"/>
  <c r="L8"/>
  <c r="O8" s="1"/>
  <c r="M8"/>
  <c r="S8" s="1"/>
  <c r="O8" i="28"/>
  <c r="N8"/>
  <c r="P8" s="1"/>
  <c r="K9"/>
  <c r="O8" i="31"/>
  <c r="K9"/>
  <c r="N8"/>
  <c r="AK7" i="35"/>
  <c r="AO12" s="1"/>
  <c r="AM5" i="13"/>
  <c r="K2" s="1"/>
  <c r="O12" i="1" s="1"/>
  <c r="P12" s="1"/>
  <c r="S4" i="35"/>
  <c r="S5" i="39"/>
  <c r="K6" i="40"/>
  <c r="N5"/>
  <c r="P5" s="1"/>
  <c r="Q4" i="38"/>
  <c r="R4"/>
  <c r="AO10" i="35"/>
  <c r="M5" i="38"/>
  <c r="L5"/>
  <c r="O5" i="42"/>
  <c r="K6"/>
  <c r="N5"/>
  <c r="P5" s="1"/>
  <c r="O6" i="27"/>
  <c r="N6"/>
  <c r="P6" s="1"/>
  <c r="K7"/>
  <c r="K6" i="39"/>
  <c r="N5"/>
  <c r="P5" s="1"/>
  <c r="N5" i="41"/>
  <c r="P5" s="1"/>
  <c r="K6"/>
  <c r="N4" i="35"/>
  <c r="P4" s="1"/>
  <c r="K5"/>
  <c r="P7" i="10"/>
  <c r="M13"/>
  <c r="M12"/>
  <c r="M11"/>
  <c r="M9"/>
  <c r="M8"/>
  <c r="L7"/>
  <c r="G12" i="9"/>
  <c r="G10"/>
  <c r="G9"/>
  <c r="P13" i="1"/>
  <c r="P15"/>
  <c r="P16"/>
  <c r="P17"/>
  <c r="P20"/>
  <c r="M7"/>
  <c r="N7" i="10" l="1"/>
  <c r="O7" s="1"/>
  <c r="P8" i="31"/>
  <c r="R8" s="1"/>
  <c r="Q7"/>
  <c r="R7" i="29"/>
  <c r="L9" i="28"/>
  <c r="M9"/>
  <c r="S9" s="1"/>
  <c r="R8"/>
  <c r="Q8"/>
  <c r="N8" i="29"/>
  <c r="P8" s="1"/>
  <c r="K9"/>
  <c r="M9" i="31"/>
  <c r="S9" s="1"/>
  <c r="L9"/>
  <c r="O9" s="1"/>
  <c r="R4" i="35"/>
  <c r="Q4"/>
  <c r="R5" i="39"/>
  <c r="Q5"/>
  <c r="S5" i="38"/>
  <c r="L5" i="35"/>
  <c r="O5" s="1"/>
  <c r="M5"/>
  <c r="S5" s="1"/>
  <c r="M7" i="27"/>
  <c r="L7"/>
  <c r="Q5" i="42"/>
  <c r="R5"/>
  <c r="R5" i="41"/>
  <c r="Q5"/>
  <c r="L6" i="42"/>
  <c r="M6"/>
  <c r="S6" s="1"/>
  <c r="R5" i="40"/>
  <c r="Q5"/>
  <c r="L6" i="41"/>
  <c r="O6" s="1"/>
  <c r="M6"/>
  <c r="S6" s="1"/>
  <c r="L6" i="39"/>
  <c r="O6" s="1"/>
  <c r="M6"/>
  <c r="O5" i="38"/>
  <c r="N5"/>
  <c r="P5" s="1"/>
  <c r="K6"/>
  <c r="M6" i="40"/>
  <c r="S6" s="1"/>
  <c r="L6"/>
  <c r="O6" s="1"/>
  <c r="R6" i="27"/>
  <c r="Q6"/>
  <c r="L5" i="10"/>
  <c r="N5"/>
  <c r="P5"/>
  <c r="O10"/>
  <c r="M10"/>
  <c r="O12"/>
  <c r="O11"/>
  <c r="O8"/>
  <c r="O9"/>
  <c r="O13"/>
  <c r="M7"/>
  <c r="F7"/>
  <c r="E13" l="1"/>
  <c r="E11"/>
  <c r="Q8" i="31"/>
  <c r="L9" i="29"/>
  <c r="O9" s="1"/>
  <c r="M9"/>
  <c r="S9" s="1"/>
  <c r="Q8"/>
  <c r="R8"/>
  <c r="O9" i="28"/>
  <c r="K10"/>
  <c r="N9"/>
  <c r="P9" s="1"/>
  <c r="K10" i="31"/>
  <c r="N9"/>
  <c r="P9" s="1"/>
  <c r="Q5" i="38"/>
  <c r="R5"/>
  <c r="O7" i="27"/>
  <c r="K8"/>
  <c r="N7"/>
  <c r="H7" s="1"/>
  <c r="S6" i="39"/>
  <c r="O6" i="42"/>
  <c r="N6"/>
  <c r="P6" s="1"/>
  <c r="K7"/>
  <c r="S7" i="27"/>
  <c r="N6" i="39"/>
  <c r="P6" s="1"/>
  <c r="K7"/>
  <c r="K7" i="40"/>
  <c r="N6"/>
  <c r="P6" s="1"/>
  <c r="M6" i="38"/>
  <c r="S6" s="1"/>
  <c r="L6"/>
  <c r="O6" s="1"/>
  <c r="K7" i="41"/>
  <c r="N6"/>
  <c r="P6" s="1"/>
  <c r="K6" i="35"/>
  <c r="N5"/>
  <c r="P5" s="1"/>
  <c r="M5" i="10"/>
  <c r="O5"/>
  <c r="F10" s="1"/>
  <c r="E5"/>
  <c r="F11"/>
  <c r="F12"/>
  <c r="F6"/>
  <c r="F4"/>
  <c r="E7"/>
  <c r="E12" l="1"/>
  <c r="E10"/>
  <c r="G11" s="1"/>
  <c r="Q9" i="28"/>
  <c r="R9"/>
  <c r="M10"/>
  <c r="S10" s="1"/>
  <c r="L10"/>
  <c r="O10" s="1"/>
  <c r="K10" i="29"/>
  <c r="N9"/>
  <c r="P9" s="1"/>
  <c r="Q9" i="31"/>
  <c r="R9"/>
  <c r="L10"/>
  <c r="M10"/>
  <c r="Q6" i="39"/>
  <c r="R6"/>
  <c r="R6" i="41"/>
  <c r="Q6"/>
  <c r="L7" i="40"/>
  <c r="M7"/>
  <c r="M6" i="35"/>
  <c r="L6"/>
  <c r="O6" s="1"/>
  <c r="M7" i="39"/>
  <c r="L7"/>
  <c r="M7" i="41"/>
  <c r="L7"/>
  <c r="O7" s="1"/>
  <c r="P7" i="27"/>
  <c r="M8"/>
  <c r="S8" s="1"/>
  <c r="L8"/>
  <c r="R5" i="35"/>
  <c r="Q5"/>
  <c r="K7" i="38"/>
  <c r="N6"/>
  <c r="P6" s="1"/>
  <c r="L7" i="42"/>
  <c r="M7"/>
  <c r="R6"/>
  <c r="Q6"/>
  <c r="Q6" i="40"/>
  <c r="R6"/>
  <c r="E4" i="10"/>
  <c r="E6"/>
  <c r="T7" i="5"/>
  <c r="Q7"/>
  <c r="I9"/>
  <c r="G5" i="10" l="1"/>
  <c r="R9" i="29"/>
  <c r="Q9"/>
  <c r="M10"/>
  <c r="S10" s="1"/>
  <c r="L10"/>
  <c r="O10" s="1"/>
  <c r="K11" i="28"/>
  <c r="N10"/>
  <c r="P10" s="1"/>
  <c r="S10" i="31"/>
  <c r="O10"/>
  <c r="K11"/>
  <c r="N10"/>
  <c r="P10" s="1"/>
  <c r="Q6" i="38"/>
  <c r="R6"/>
  <c r="S7" i="40"/>
  <c r="S7" i="42"/>
  <c r="S7" i="41"/>
  <c r="O7" i="42"/>
  <c r="K8"/>
  <c r="N7"/>
  <c r="H7" s="1"/>
  <c r="O7" i="40"/>
  <c r="N7"/>
  <c r="H7" s="1"/>
  <c r="K8"/>
  <c r="O7" i="39"/>
  <c r="N7"/>
  <c r="H7" s="1"/>
  <c r="K8"/>
  <c r="L7" i="38"/>
  <c r="M7"/>
  <c r="S7" i="39"/>
  <c r="N7" i="41"/>
  <c r="H7" s="1"/>
  <c r="K8"/>
  <c r="O8" i="27"/>
  <c r="K9"/>
  <c r="N8"/>
  <c r="P8" s="1"/>
  <c r="N6" i="35"/>
  <c r="P6" s="1"/>
  <c r="K7"/>
  <c r="Q7" i="27"/>
  <c r="R7"/>
  <c r="S6" i="35"/>
  <c r="C2" i="10"/>
  <c r="V7" i="5"/>
  <c r="U7"/>
  <c r="E2" i="10"/>
  <c r="I13" i="5"/>
  <c r="I46"/>
  <c r="I31"/>
  <c r="I20"/>
  <c r="I35"/>
  <c r="I24"/>
  <c r="N5"/>
  <c r="P7"/>
  <c r="W7" s="1"/>
  <c r="S7"/>
  <c r="R7"/>
  <c r="Q2"/>
  <c r="T5"/>
  <c r="O7" i="4"/>
  <c r="F7" i="3"/>
  <c r="R10" i="28" l="1"/>
  <c r="Q10"/>
  <c r="L11"/>
  <c r="M11"/>
  <c r="K11" i="29"/>
  <c r="N10"/>
  <c r="P10" s="1"/>
  <c r="Q10" i="31"/>
  <c r="R10"/>
  <c r="L11"/>
  <c r="M11"/>
  <c r="S11" s="1"/>
  <c r="Y16" i="5"/>
  <c r="Y17"/>
  <c r="Y15"/>
  <c r="Q16" i="10"/>
  <c r="U16" s="1"/>
  <c r="Q15"/>
  <c r="U15" s="1"/>
  <c r="Q17"/>
  <c r="U17" s="1"/>
  <c r="P7" i="39"/>
  <c r="R7" s="1"/>
  <c r="R6" i="35"/>
  <c r="Q6"/>
  <c r="L8" i="41"/>
  <c r="M8"/>
  <c r="S8" s="1"/>
  <c r="M8" i="40"/>
  <c r="S8" s="1"/>
  <c r="L8"/>
  <c r="O8" s="1"/>
  <c r="P7" i="42"/>
  <c r="P7" i="40"/>
  <c r="Q8" i="27"/>
  <c r="R8"/>
  <c r="O7" i="38"/>
  <c r="K8"/>
  <c r="N7"/>
  <c r="H7" s="1"/>
  <c r="M8" i="42"/>
  <c r="S8" s="1"/>
  <c r="L8"/>
  <c r="L9" i="27"/>
  <c r="O9" s="1"/>
  <c r="M9"/>
  <c r="M8" i="39"/>
  <c r="L8"/>
  <c r="L7" i="35"/>
  <c r="O7" s="1"/>
  <c r="M7"/>
  <c r="S7" i="38"/>
  <c r="P7" i="41"/>
  <c r="I42" i="5"/>
  <c r="H31"/>
  <c r="G20"/>
  <c r="Q10" i="10"/>
  <c r="U10" s="1"/>
  <c r="Q14"/>
  <c r="U14" s="1"/>
  <c r="Q11"/>
  <c r="U11" s="1"/>
  <c r="Q8"/>
  <c r="U8" s="1"/>
  <c r="Q12"/>
  <c r="U12" s="1"/>
  <c r="Q9"/>
  <c r="Q13"/>
  <c r="Q7"/>
  <c r="Y14" i="5"/>
  <c r="N19" i="1"/>
  <c r="Y8" i="5"/>
  <c r="Y12"/>
  <c r="Y11"/>
  <c r="Y9"/>
  <c r="Y13"/>
  <c r="Y10"/>
  <c r="O14" i="3"/>
  <c r="Y7" i="5"/>
  <c r="M7" i="3"/>
  <c r="M5" s="1"/>
  <c r="F9" i="4"/>
  <c r="R5" i="5"/>
  <c r="G10" s="1"/>
  <c r="U5"/>
  <c r="H13"/>
  <c r="I12"/>
  <c r="H42"/>
  <c r="I30"/>
  <c r="H46"/>
  <c r="I34"/>
  <c r="I23"/>
  <c r="H24"/>
  <c r="H20"/>
  <c r="I45"/>
  <c r="H35"/>
  <c r="I19"/>
  <c r="H9"/>
  <c r="I8"/>
  <c r="O5"/>
  <c r="F9"/>
  <c r="Q5"/>
  <c r="F12" s="1"/>
  <c r="S5"/>
  <c r="F10" s="1"/>
  <c r="W5"/>
  <c r="P5"/>
  <c r="F13" s="1"/>
  <c r="V5"/>
  <c r="O2" i="4"/>
  <c r="T7" s="1"/>
  <c r="G8"/>
  <c r="F6"/>
  <c r="G6"/>
  <c r="G9"/>
  <c r="G5"/>
  <c r="Q7"/>
  <c r="P5"/>
  <c r="R7"/>
  <c r="F5" i="3"/>
  <c r="F13"/>
  <c r="K7"/>
  <c r="K5" s="1"/>
  <c r="Q10" i="29" l="1"/>
  <c r="R10"/>
  <c r="L11"/>
  <c r="O11" s="1"/>
  <c r="M11"/>
  <c r="S11" s="1"/>
  <c r="S11" i="28"/>
  <c r="O11"/>
  <c r="N11"/>
  <c r="P11" s="1"/>
  <c r="K12"/>
  <c r="W7" i="10"/>
  <c r="X7" s="1"/>
  <c r="U7"/>
  <c r="W13"/>
  <c r="U13"/>
  <c r="W9"/>
  <c r="U9"/>
  <c r="O11" i="31"/>
  <c r="N11"/>
  <c r="P11" s="1"/>
  <c r="K12"/>
  <c r="T15" i="4"/>
  <c r="T17"/>
  <c r="T16"/>
  <c r="W17" i="10"/>
  <c r="W15"/>
  <c r="W16"/>
  <c r="P7" i="38"/>
  <c r="R7" s="1"/>
  <c r="Q7" i="39"/>
  <c r="Q7" i="41"/>
  <c r="R7"/>
  <c r="K9" i="40"/>
  <c r="N8"/>
  <c r="P8" s="1"/>
  <c r="S9" i="27"/>
  <c r="W12" i="10"/>
  <c r="W11"/>
  <c r="N9" i="27"/>
  <c r="P9" s="1"/>
  <c r="K10"/>
  <c r="W14" i="10"/>
  <c r="O8" i="42"/>
  <c r="K9"/>
  <c r="N8"/>
  <c r="P8" s="1"/>
  <c r="O8" i="41"/>
  <c r="K9"/>
  <c r="N8"/>
  <c r="P8" s="1"/>
  <c r="W10" i="10"/>
  <c r="S7" i="35"/>
  <c r="R7" i="40"/>
  <c r="Q7"/>
  <c r="R7" i="42"/>
  <c r="Q7"/>
  <c r="W8" i="10"/>
  <c r="N7" i="35"/>
  <c r="H7" s="1"/>
  <c r="K8"/>
  <c r="X13" i="10"/>
  <c r="A8" i="26"/>
  <c r="O8" i="39"/>
  <c r="K9"/>
  <c r="N8"/>
  <c r="P8" s="1"/>
  <c r="M8" i="38"/>
  <c r="L8"/>
  <c r="O8" s="1"/>
  <c r="A4" i="26"/>
  <c r="X9" i="10"/>
  <c r="S8" i="39"/>
  <c r="Q2" i="10"/>
  <c r="R7" s="1"/>
  <c r="Q3"/>
  <c r="S7" s="1"/>
  <c r="F6" i="5"/>
  <c r="I39"/>
  <c r="H28"/>
  <c r="G17"/>
  <c r="I40"/>
  <c r="H29"/>
  <c r="G18"/>
  <c r="I41"/>
  <c r="H30"/>
  <c r="G19"/>
  <c r="G25" i="4"/>
  <c r="F16"/>
  <c r="T14"/>
  <c r="E11" i="3"/>
  <c r="E7"/>
  <c r="T8" i="4"/>
  <c r="T12"/>
  <c r="T11"/>
  <c r="T9"/>
  <c r="T13"/>
  <c r="T10"/>
  <c r="O10" i="3"/>
  <c r="O12"/>
  <c r="O9"/>
  <c r="O11"/>
  <c r="O8"/>
  <c r="O13"/>
  <c r="F6"/>
  <c r="F12"/>
  <c r="E13"/>
  <c r="F10"/>
  <c r="Q5" i="10"/>
  <c r="F7" i="5"/>
  <c r="F8"/>
  <c r="F11"/>
  <c r="F44"/>
  <c r="F29"/>
  <c r="G32"/>
  <c r="G21"/>
  <c r="G39"/>
  <c r="G6"/>
  <c r="F40"/>
  <c r="G28"/>
  <c r="G43"/>
  <c r="F33"/>
  <c r="F22"/>
  <c r="F18"/>
  <c r="Y5"/>
  <c r="F21"/>
  <c r="F17"/>
  <c r="F32"/>
  <c r="F39"/>
  <c r="F28"/>
  <c r="F43"/>
  <c r="I11"/>
  <c r="H12"/>
  <c r="H45"/>
  <c r="G35"/>
  <c r="I33"/>
  <c r="H19"/>
  <c r="G24"/>
  <c r="I22"/>
  <c r="G42"/>
  <c r="I29"/>
  <c r="G31"/>
  <c r="I18"/>
  <c r="G13"/>
  <c r="H41"/>
  <c r="G46"/>
  <c r="I44"/>
  <c r="H34"/>
  <c r="H23"/>
  <c r="G9"/>
  <c r="H8"/>
  <c r="I7"/>
  <c r="H10"/>
  <c r="G11"/>
  <c r="G40"/>
  <c r="F34"/>
  <c r="H21"/>
  <c r="F45"/>
  <c r="H43"/>
  <c r="G33"/>
  <c r="G22"/>
  <c r="F19"/>
  <c r="F41"/>
  <c r="G44"/>
  <c r="G29"/>
  <c r="H32"/>
  <c r="G7"/>
  <c r="H39"/>
  <c r="F30"/>
  <c r="H17"/>
  <c r="F23"/>
  <c r="H6"/>
  <c r="I10"/>
  <c r="H11"/>
  <c r="G12"/>
  <c r="G8"/>
  <c r="G41"/>
  <c r="H44"/>
  <c r="G30"/>
  <c r="F35"/>
  <c r="I21"/>
  <c r="G45"/>
  <c r="I28"/>
  <c r="I32"/>
  <c r="H18"/>
  <c r="H22"/>
  <c r="F42"/>
  <c r="H40"/>
  <c r="F46"/>
  <c r="H33"/>
  <c r="I17"/>
  <c r="G23"/>
  <c r="I43"/>
  <c r="F31"/>
  <c r="G34"/>
  <c r="F24"/>
  <c r="F20"/>
  <c r="H7"/>
  <c r="I6"/>
  <c r="R5" i="4"/>
  <c r="E6"/>
  <c r="O5"/>
  <c r="N5"/>
  <c r="Q5"/>
  <c r="M5"/>
  <c r="E5" i="3"/>
  <c r="F11"/>
  <c r="X7" i="5" l="1"/>
  <c r="O5" i="3"/>
  <c r="R8" i="10"/>
  <c r="R12"/>
  <c r="R16"/>
  <c r="R9"/>
  <c r="R13"/>
  <c r="R17"/>
  <c r="R11"/>
  <c r="R15"/>
  <c r="R10"/>
  <c r="R14"/>
  <c r="X16"/>
  <c r="A11" i="26"/>
  <c r="X15" i="10"/>
  <c r="A10" i="26"/>
  <c r="X17" i="10"/>
  <c r="A12" i="26"/>
  <c r="M12" i="28"/>
  <c r="S12" s="1"/>
  <c r="L12"/>
  <c r="O12" s="1"/>
  <c r="Q11"/>
  <c r="R11"/>
  <c r="N11" i="29"/>
  <c r="P11" s="1"/>
  <c r="K12"/>
  <c r="V14" i="10"/>
  <c r="T7"/>
  <c r="V7"/>
  <c r="W5"/>
  <c r="V11"/>
  <c r="V17"/>
  <c r="V12"/>
  <c r="V8"/>
  <c r="V9"/>
  <c r="V10"/>
  <c r="V16"/>
  <c r="A2" i="26"/>
  <c r="V13" i="10"/>
  <c r="S17"/>
  <c r="T8"/>
  <c r="T16"/>
  <c r="T9"/>
  <c r="T17"/>
  <c r="T12"/>
  <c r="T13"/>
  <c r="T15"/>
  <c r="T10"/>
  <c r="T14"/>
  <c r="T11"/>
  <c r="U5"/>
  <c r="V15"/>
  <c r="M12" i="31"/>
  <c r="L12"/>
  <c r="O12" s="1"/>
  <c r="R11"/>
  <c r="Q11"/>
  <c r="X17" i="5"/>
  <c r="X15"/>
  <c r="X16"/>
  <c r="S16" i="10"/>
  <c r="S15"/>
  <c r="Q7" i="38"/>
  <c r="Q8" i="39"/>
  <c r="R8"/>
  <c r="Q9" i="27"/>
  <c r="R9"/>
  <c r="R8" i="41"/>
  <c r="Q8"/>
  <c r="M10" i="27"/>
  <c r="S10" s="1"/>
  <c r="L10"/>
  <c r="O10" s="1"/>
  <c r="S8" i="38"/>
  <c r="L9" i="41"/>
  <c r="M9"/>
  <c r="S9" s="1"/>
  <c r="K9" i="38"/>
  <c r="N8"/>
  <c r="P8" s="1"/>
  <c r="A6" i="26"/>
  <c r="X11" i="10"/>
  <c r="R8" i="40"/>
  <c r="Q8"/>
  <c r="Q8" i="42"/>
  <c r="R8"/>
  <c r="A3" i="26"/>
  <c r="X8" i="10"/>
  <c r="P7" i="35"/>
  <c r="M9" i="42"/>
  <c r="S9" s="1"/>
  <c r="L9"/>
  <c r="O9"/>
  <c r="A7" i="26"/>
  <c r="X12" i="10"/>
  <c r="M9" i="40"/>
  <c r="S9" s="1"/>
  <c r="L9"/>
  <c r="M9" i="39"/>
  <c r="L9"/>
  <c r="O9" s="1"/>
  <c r="X10" i="10"/>
  <c r="A5" i="26"/>
  <c r="X14" i="10"/>
  <c r="A9" i="26"/>
  <c r="M8" i="35"/>
  <c r="S8" s="1"/>
  <c r="L8"/>
  <c r="N9" i="1"/>
  <c r="X11" i="5"/>
  <c r="AA11" s="1"/>
  <c r="X12"/>
  <c r="AA12" s="1"/>
  <c r="AA7"/>
  <c r="X9"/>
  <c r="AA9" s="1"/>
  <c r="X13"/>
  <c r="AA13" s="1"/>
  <c r="X10"/>
  <c r="AA10" s="1"/>
  <c r="X14"/>
  <c r="AA14" s="1"/>
  <c r="X8"/>
  <c r="AA8" s="1"/>
  <c r="T5" i="4"/>
  <c r="E28"/>
  <c r="G26"/>
  <c r="E25"/>
  <c r="F24"/>
  <c r="F18"/>
  <c r="F27"/>
  <c r="G14"/>
  <c r="E16"/>
  <c r="G17"/>
  <c r="E19"/>
  <c r="F15"/>
  <c r="G24"/>
  <c r="G23"/>
  <c r="F14"/>
  <c r="E23"/>
  <c r="E17"/>
  <c r="E26"/>
  <c r="E14"/>
  <c r="F17"/>
  <c r="F26"/>
  <c r="E24"/>
  <c r="E18"/>
  <c r="F23"/>
  <c r="E15"/>
  <c r="E27"/>
  <c r="S14" i="10"/>
  <c r="S8"/>
  <c r="S12"/>
  <c r="S10"/>
  <c r="S11"/>
  <c r="S9"/>
  <c r="S13"/>
  <c r="E4" i="3"/>
  <c r="E4" i="4"/>
  <c r="E7"/>
  <c r="E5"/>
  <c r="E9"/>
  <c r="G4"/>
  <c r="G7"/>
  <c r="F5"/>
  <c r="F8"/>
  <c r="F4"/>
  <c r="E8"/>
  <c r="F7"/>
  <c r="E6" i="3"/>
  <c r="E10"/>
  <c r="E12"/>
  <c r="R5" i="10" l="1"/>
  <c r="S13" i="4"/>
  <c r="S14"/>
  <c r="S10"/>
  <c r="S9"/>
  <c r="S16"/>
  <c r="S12"/>
  <c r="S17"/>
  <c r="S11"/>
  <c r="S7"/>
  <c r="S8"/>
  <c r="S15"/>
  <c r="N7" i="3"/>
  <c r="N15"/>
  <c r="Q15" s="1"/>
  <c r="R15" s="1"/>
  <c r="N16"/>
  <c r="Q16" s="1"/>
  <c r="R16" s="1"/>
  <c r="N17"/>
  <c r="Q17" s="1"/>
  <c r="R17" s="1"/>
  <c r="F12" i="26"/>
  <c r="F11"/>
  <c r="F10"/>
  <c r="L12" i="29"/>
  <c r="M12"/>
  <c r="S12" s="1"/>
  <c r="R11"/>
  <c r="Q11"/>
  <c r="K13" i="28"/>
  <c r="N12"/>
  <c r="P12" s="1"/>
  <c r="T5" i="10"/>
  <c r="V5"/>
  <c r="K13" i="31"/>
  <c r="N12"/>
  <c r="P12" s="1"/>
  <c r="S12"/>
  <c r="AA16" i="5"/>
  <c r="AA15"/>
  <c r="AA17"/>
  <c r="AD6" i="26"/>
  <c r="X5" i="10"/>
  <c r="R8" i="38"/>
  <c r="Q8"/>
  <c r="R7" i="35"/>
  <c r="Q7"/>
  <c r="F3" i="26"/>
  <c r="A7" i="36"/>
  <c r="AB12" i="5"/>
  <c r="O9" i="40"/>
  <c r="K10"/>
  <c r="N9"/>
  <c r="P9" s="1"/>
  <c r="F9" i="26"/>
  <c r="AD5"/>
  <c r="L9" i="38"/>
  <c r="M9"/>
  <c r="S9" s="1"/>
  <c r="AB11" i="5"/>
  <c r="A6" i="36"/>
  <c r="F4" i="26"/>
  <c r="A3" i="36"/>
  <c r="AB8" i="5"/>
  <c r="F7" i="26"/>
  <c r="F2"/>
  <c r="O9" i="41"/>
  <c r="K10"/>
  <c r="N9"/>
  <c r="P9" s="1"/>
  <c r="F8" i="26"/>
  <c r="AB14" i="5"/>
  <c r="A9" i="36"/>
  <c r="F6" i="26"/>
  <c r="AG3"/>
  <c r="AB10" i="5"/>
  <c r="A5" i="36"/>
  <c r="O8" i="35"/>
  <c r="K9"/>
  <c r="N8"/>
  <c r="P8" s="1"/>
  <c r="I1" i="26"/>
  <c r="AG4"/>
  <c r="AB13" i="5"/>
  <c r="A8" i="36"/>
  <c r="K10" i="42"/>
  <c r="N9"/>
  <c r="P9" s="1"/>
  <c r="F5" i="26"/>
  <c r="AD4"/>
  <c r="A4" i="36"/>
  <c r="AB9" i="5"/>
  <c r="N9" i="39"/>
  <c r="P9" s="1"/>
  <c r="K10"/>
  <c r="D1" i="26"/>
  <c r="I2"/>
  <c r="K4" s="1"/>
  <c r="K11" i="27"/>
  <c r="N10"/>
  <c r="P10" s="1"/>
  <c r="A2" i="36"/>
  <c r="AB7" i="5"/>
  <c r="S9" i="39"/>
  <c r="N8" i="1"/>
  <c r="Q3" i="5"/>
  <c r="Z16" s="1"/>
  <c r="V8" i="4"/>
  <c r="V12"/>
  <c r="V9"/>
  <c r="V13"/>
  <c r="V10"/>
  <c r="V14"/>
  <c r="V11"/>
  <c r="V7"/>
  <c r="I2" i="10"/>
  <c r="S5"/>
  <c r="AB15" i="5" l="1"/>
  <c r="A10" i="36"/>
  <c r="D1" s="1"/>
  <c r="AB17" i="5"/>
  <c r="A12" i="36"/>
  <c r="F10"/>
  <c r="F12"/>
  <c r="AB16" i="5"/>
  <c r="A11" i="36"/>
  <c r="Q12" i="28"/>
  <c r="R12"/>
  <c r="M13"/>
  <c r="S13" s="1"/>
  <c r="L13"/>
  <c r="O12" i="29"/>
  <c r="K13"/>
  <c r="N12"/>
  <c r="P12" s="1"/>
  <c r="AA5" i="5"/>
  <c r="AB5"/>
  <c r="Q12" i="31"/>
  <c r="R12"/>
  <c r="M13"/>
  <c r="S13" s="1"/>
  <c r="L13"/>
  <c r="O13" s="1"/>
  <c r="Z17" i="5"/>
  <c r="Z15"/>
  <c r="V17" i="4"/>
  <c r="V15"/>
  <c r="V16"/>
  <c r="Q9" i="39"/>
  <c r="R9"/>
  <c r="Q9" i="42"/>
  <c r="R9"/>
  <c r="A5" i="33"/>
  <c r="W10" i="4"/>
  <c r="M10" i="39"/>
  <c r="S10" s="1"/>
  <c r="L10"/>
  <c r="O10" s="1"/>
  <c r="W13" i="4"/>
  <c r="A8" i="33"/>
  <c r="A7"/>
  <c r="W12" i="4"/>
  <c r="AG4" i="36"/>
  <c r="AD5"/>
  <c r="I2"/>
  <c r="K4" s="1"/>
  <c r="AD6"/>
  <c r="AG3"/>
  <c r="AD4"/>
  <c r="I1"/>
  <c r="F3"/>
  <c r="F4"/>
  <c r="F2"/>
  <c r="F5"/>
  <c r="F6"/>
  <c r="F7"/>
  <c r="F8"/>
  <c r="F9"/>
  <c r="I3" i="26"/>
  <c r="Q8" i="35"/>
  <c r="R8"/>
  <c r="R9" i="40"/>
  <c r="Q9"/>
  <c r="Q10" i="27"/>
  <c r="R10"/>
  <c r="M9" i="35"/>
  <c r="S9" s="1"/>
  <c r="L9"/>
  <c r="O9" s="1"/>
  <c r="M10" i="40"/>
  <c r="S10" s="1"/>
  <c r="L10"/>
  <c r="O9" i="38"/>
  <c r="N9"/>
  <c r="P9" s="1"/>
  <c r="K10"/>
  <c r="A4" i="33"/>
  <c r="W9" i="4"/>
  <c r="A3" i="33"/>
  <c r="W8" i="4"/>
  <c r="R9" i="41"/>
  <c r="Q9"/>
  <c r="A2" i="33"/>
  <c r="W7" i="4"/>
  <c r="V5"/>
  <c r="M11" i="27"/>
  <c r="S11" s="1"/>
  <c r="L11"/>
  <c r="A6" i="33"/>
  <c r="W11" i="4"/>
  <c r="M4" i="26"/>
  <c r="S4" s="1"/>
  <c r="L4"/>
  <c r="O4" s="1"/>
  <c r="A9" i="33"/>
  <c r="W14" i="4"/>
  <c r="AK7" i="26"/>
  <c r="M10" i="42"/>
  <c r="L10"/>
  <c r="O10" s="1"/>
  <c r="M10" i="41"/>
  <c r="S10" s="1"/>
  <c r="L10"/>
  <c r="N14" i="3"/>
  <c r="Q14" s="1"/>
  <c r="N7" i="1"/>
  <c r="O19"/>
  <c r="P19" s="1"/>
  <c r="N8" i="3"/>
  <c r="N12"/>
  <c r="Q12" s="1"/>
  <c r="N9"/>
  <c r="Q9" s="1"/>
  <c r="N13"/>
  <c r="Q13" s="1"/>
  <c r="N10"/>
  <c r="Q10" s="1"/>
  <c r="N11"/>
  <c r="Q11" s="1"/>
  <c r="X5" i="5"/>
  <c r="W17" i="4" l="1"/>
  <c r="A12" i="33"/>
  <c r="F11" i="36"/>
  <c r="W15" i="4"/>
  <c r="A10" i="33"/>
  <c r="AD6" s="1"/>
  <c r="W16" i="4"/>
  <c r="A11" i="33"/>
  <c r="Q12" i="29"/>
  <c r="R12"/>
  <c r="M13"/>
  <c r="S13" s="1"/>
  <c r="L13"/>
  <c r="O13" s="1"/>
  <c r="O13" i="28"/>
  <c r="N13"/>
  <c r="P13" s="1"/>
  <c r="K14"/>
  <c r="Q8" i="3"/>
  <c r="K14" i="31"/>
  <c r="N13"/>
  <c r="P13" s="1"/>
  <c r="L4" i="36"/>
  <c r="O4" s="1"/>
  <c r="M4"/>
  <c r="K11" i="39"/>
  <c r="N10"/>
  <c r="P10" s="1"/>
  <c r="AO10" i="26"/>
  <c r="AO12"/>
  <c r="O11" i="27"/>
  <c r="K12"/>
  <c r="N11"/>
  <c r="P11" s="1"/>
  <c r="S10" i="42"/>
  <c r="R11" i="3"/>
  <c r="A6" i="32"/>
  <c r="R14" i="3"/>
  <c r="A9" i="32"/>
  <c r="R10" i="3"/>
  <c r="A5" i="32"/>
  <c r="O10" i="41"/>
  <c r="K11"/>
  <c r="N10"/>
  <c r="P10" s="1"/>
  <c r="L10" i="38"/>
  <c r="M10"/>
  <c r="S10" s="1"/>
  <c r="I3" i="36"/>
  <c r="R9" i="38"/>
  <c r="Q9"/>
  <c r="N9" i="35"/>
  <c r="P9" s="1"/>
  <c r="K10"/>
  <c r="R13" i="3"/>
  <c r="A8" i="32"/>
  <c r="N4" i="26"/>
  <c r="P4" s="1"/>
  <c r="K5"/>
  <c r="AG4" i="33"/>
  <c r="I2"/>
  <c r="K4" s="1"/>
  <c r="D1"/>
  <c r="F8"/>
  <c r="R9" i="3"/>
  <c r="A4" i="32"/>
  <c r="AK7" i="36"/>
  <c r="R8" i="3"/>
  <c r="A3" i="32"/>
  <c r="R12" i="3"/>
  <c r="A7" i="32"/>
  <c r="K11" i="42"/>
  <c r="N10"/>
  <c r="P10" s="1"/>
  <c r="O10" i="40"/>
  <c r="K11"/>
  <c r="N10"/>
  <c r="P10" s="1"/>
  <c r="Q7" i="3"/>
  <c r="A2" i="32" s="1"/>
  <c r="N5" i="3"/>
  <c r="Z14" i="5"/>
  <c r="Z11"/>
  <c r="Z10"/>
  <c r="Z12"/>
  <c r="Z8"/>
  <c r="Z13"/>
  <c r="Z9"/>
  <c r="Z7"/>
  <c r="M3" i="3"/>
  <c r="P7" s="1"/>
  <c r="O3" i="4"/>
  <c r="S5"/>
  <c r="F9" i="33" l="1"/>
  <c r="F5"/>
  <c r="F4"/>
  <c r="AD4"/>
  <c r="F6"/>
  <c r="AD5"/>
  <c r="I1"/>
  <c r="F10"/>
  <c r="F7"/>
  <c r="F3"/>
  <c r="F2"/>
  <c r="F12"/>
  <c r="AG3"/>
  <c r="AK7" s="1"/>
  <c r="AO10" s="1"/>
  <c r="S4" i="36"/>
  <c r="W5" i="4"/>
  <c r="F11" i="33"/>
  <c r="M14" i="28"/>
  <c r="S14" s="1"/>
  <c r="L14"/>
  <c r="O14" s="1"/>
  <c r="R13"/>
  <c r="Q13"/>
  <c r="K14" i="29"/>
  <c r="N13"/>
  <c r="P13" s="1"/>
  <c r="P8" i="3"/>
  <c r="Q13" i="31"/>
  <c r="R13"/>
  <c r="L14"/>
  <c r="M14"/>
  <c r="S14" s="1"/>
  <c r="U17" i="4"/>
  <c r="U15"/>
  <c r="U16"/>
  <c r="I3" i="33"/>
  <c r="P14" i="3"/>
  <c r="P16"/>
  <c r="P15"/>
  <c r="P17"/>
  <c r="Q10" i="42"/>
  <c r="R10"/>
  <c r="Q4" i="26"/>
  <c r="R4"/>
  <c r="L4" i="33"/>
  <c r="M4"/>
  <c r="I2" i="32"/>
  <c r="K4" s="1"/>
  <c r="AD5"/>
  <c r="AD6"/>
  <c r="AD4"/>
  <c r="F2"/>
  <c r="AG4"/>
  <c r="F3"/>
  <c r="I1"/>
  <c r="D1"/>
  <c r="F4"/>
  <c r="F5"/>
  <c r="F6"/>
  <c r="F7"/>
  <c r="F8"/>
  <c r="F9"/>
  <c r="L5" i="26"/>
  <c r="O5" s="1"/>
  <c r="M5"/>
  <c r="L11" i="42"/>
  <c r="M11"/>
  <c r="S11" s="1"/>
  <c r="O10" i="38"/>
  <c r="K11"/>
  <c r="N10"/>
  <c r="P10" s="1"/>
  <c r="AG3" i="32"/>
  <c r="Q10" i="39"/>
  <c r="R10"/>
  <c r="R10" i="40"/>
  <c r="Q10"/>
  <c r="Q9" i="35"/>
  <c r="R9"/>
  <c r="L11" i="41"/>
  <c r="O11" s="1"/>
  <c r="M11"/>
  <c r="S11" s="1"/>
  <c r="M11" i="39"/>
  <c r="S11" s="1"/>
  <c r="L11"/>
  <c r="O11" s="1"/>
  <c r="R10" i="41"/>
  <c r="Q10"/>
  <c r="L11" i="40"/>
  <c r="M11"/>
  <c r="S11" s="1"/>
  <c r="AO12" i="36"/>
  <c r="AO10"/>
  <c r="Q11" i="27"/>
  <c r="R11"/>
  <c r="L10" i="35"/>
  <c r="M10"/>
  <c r="S10" s="1"/>
  <c r="L12" i="27"/>
  <c r="O12" s="1"/>
  <c r="M12"/>
  <c r="K5" i="36"/>
  <c r="N4"/>
  <c r="P4" s="1"/>
  <c r="R7" i="3"/>
  <c r="R5" s="1"/>
  <c r="Q5"/>
  <c r="U14" i="4"/>
  <c r="U13"/>
  <c r="U10"/>
  <c r="U8"/>
  <c r="U11"/>
  <c r="U12"/>
  <c r="U9"/>
  <c r="P9" i="3"/>
  <c r="P13"/>
  <c r="P12"/>
  <c r="P10"/>
  <c r="P11"/>
  <c r="U7" i="4"/>
  <c r="Z5" i="5"/>
  <c r="H2" s="1"/>
  <c r="I3" i="32" l="1"/>
  <c r="S4" i="33"/>
  <c r="P5" i="3"/>
  <c r="G2" s="1"/>
  <c r="AO12" i="33"/>
  <c r="Q13" i="29"/>
  <c r="R13"/>
  <c r="L14"/>
  <c r="O14" s="1"/>
  <c r="M14"/>
  <c r="S14" s="1"/>
  <c r="N14" i="28"/>
  <c r="P14" s="1"/>
  <c r="K15"/>
  <c r="K15" i="31"/>
  <c r="N14"/>
  <c r="P14" s="1"/>
  <c r="O14"/>
  <c r="O10" i="35"/>
  <c r="K11"/>
  <c r="N10"/>
  <c r="P10" s="1"/>
  <c r="M4" i="32"/>
  <c r="S4" s="1"/>
  <c r="L4"/>
  <c r="R10" i="38"/>
  <c r="Q10"/>
  <c r="K6" i="26"/>
  <c r="N5"/>
  <c r="P5" s="1"/>
  <c r="Q4" i="36"/>
  <c r="R4"/>
  <c r="M11" i="38"/>
  <c r="S11" s="1"/>
  <c r="L11"/>
  <c r="O11" s="1"/>
  <c r="O4" i="33"/>
  <c r="K5"/>
  <c r="N4"/>
  <c r="P4" s="1"/>
  <c r="N11" i="41"/>
  <c r="P11" s="1"/>
  <c r="K12"/>
  <c r="L5" i="36"/>
  <c r="M5"/>
  <c r="S5" s="1"/>
  <c r="AK7" i="32"/>
  <c r="O11" i="40"/>
  <c r="N11"/>
  <c r="P11" s="1"/>
  <c r="K12"/>
  <c r="S12" i="27"/>
  <c r="N11" i="39"/>
  <c r="P11" s="1"/>
  <c r="K12"/>
  <c r="K13" i="27"/>
  <c r="N12"/>
  <c r="P12" s="1"/>
  <c r="O11" i="42"/>
  <c r="N11"/>
  <c r="P11" s="1"/>
  <c r="K12"/>
  <c r="S5" i="26"/>
  <c r="U5" i="4"/>
  <c r="O7" i="1"/>
  <c r="O9"/>
  <c r="P9" s="1"/>
  <c r="L15" i="28" l="1"/>
  <c r="O15" s="1"/>
  <c r="M15"/>
  <c r="S15" s="1"/>
  <c r="R14"/>
  <c r="Q14"/>
  <c r="N14" i="29"/>
  <c r="P14" s="1"/>
  <c r="K15"/>
  <c r="Q14" i="31"/>
  <c r="R14"/>
  <c r="L15"/>
  <c r="O15" s="1"/>
  <c r="M15"/>
  <c r="S15" s="1"/>
  <c r="R11" i="42"/>
  <c r="Q11"/>
  <c r="M12" i="40"/>
  <c r="S12" s="1"/>
  <c r="L12"/>
  <c r="O12" s="1"/>
  <c r="M6" i="26"/>
  <c r="S6" s="1"/>
  <c r="L6"/>
  <c r="O6" s="1"/>
  <c r="R11" i="41"/>
  <c r="Q11"/>
  <c r="M13" i="27"/>
  <c r="S13" s="1"/>
  <c r="L13"/>
  <c r="AO10" i="32"/>
  <c r="AO12"/>
  <c r="Q5" i="26"/>
  <c r="R5"/>
  <c r="M12" i="42"/>
  <c r="L12"/>
  <c r="O12" s="1"/>
  <c r="M12" i="39"/>
  <c r="L12"/>
  <c r="O12" s="1"/>
  <c r="K12" i="38"/>
  <c r="N11"/>
  <c r="P11" s="1"/>
  <c r="R11" i="39"/>
  <c r="Q11"/>
  <c r="O5" i="36"/>
  <c r="N5"/>
  <c r="P5" s="1"/>
  <c r="K6"/>
  <c r="O4" i="32"/>
  <c r="K5"/>
  <c r="N4"/>
  <c r="P4" s="1"/>
  <c r="R12" i="27"/>
  <c r="Q12"/>
  <c r="L12" i="41"/>
  <c r="M12"/>
  <c r="R10" i="35"/>
  <c r="Q10"/>
  <c r="Q4" i="33"/>
  <c r="R4"/>
  <c r="L11" i="35"/>
  <c r="O11" s="1"/>
  <c r="M11"/>
  <c r="R11" i="40"/>
  <c r="Q11"/>
  <c r="L5" i="33"/>
  <c r="O5" s="1"/>
  <c r="M5"/>
  <c r="S5" s="1"/>
  <c r="G2" i="4"/>
  <c r="M15" i="29" l="1"/>
  <c r="S15" s="1"/>
  <c r="L15"/>
  <c r="O15" s="1"/>
  <c r="R14"/>
  <c r="Q14"/>
  <c r="K16" i="28"/>
  <c r="N15"/>
  <c r="P15" s="1"/>
  <c r="K16" i="31"/>
  <c r="N15"/>
  <c r="P15" s="1"/>
  <c r="Q4" i="32"/>
  <c r="R4"/>
  <c r="K6" i="33"/>
  <c r="N5"/>
  <c r="P5" s="1"/>
  <c r="M5" i="32"/>
  <c r="S5" s="1"/>
  <c r="L5"/>
  <c r="L12" i="38"/>
  <c r="M12"/>
  <c r="S12" s="1"/>
  <c r="K13" i="42"/>
  <c r="N12"/>
  <c r="N6" i="26"/>
  <c r="P6" s="1"/>
  <c r="K7"/>
  <c r="R5" i="36"/>
  <c r="Q5"/>
  <c r="S12" i="39"/>
  <c r="M6" i="36"/>
  <c r="S6" s="1"/>
  <c r="L6"/>
  <c r="K13" i="39"/>
  <c r="N12"/>
  <c r="P12" s="1"/>
  <c r="S12" i="41"/>
  <c r="S11" i="35"/>
  <c r="O12" i="41"/>
  <c r="K13"/>
  <c r="N12"/>
  <c r="P12" s="1"/>
  <c r="O13" i="27"/>
  <c r="N13"/>
  <c r="P13" s="1"/>
  <c r="K14"/>
  <c r="N12" i="40"/>
  <c r="P12" s="1"/>
  <c r="K13"/>
  <c r="N11" i="35"/>
  <c r="P11" s="1"/>
  <c r="K12"/>
  <c r="P12" i="42"/>
  <c r="S12"/>
  <c r="Q11" i="38"/>
  <c r="R11"/>
  <c r="O8" i="1"/>
  <c r="P8" s="1"/>
  <c r="P7"/>
  <c r="R15" i="28" l="1"/>
  <c r="Q15"/>
  <c r="M16"/>
  <c r="S16" s="1"/>
  <c r="L16"/>
  <c r="O16" s="1"/>
  <c r="K16" i="29"/>
  <c r="N15"/>
  <c r="P15" s="1"/>
  <c r="Q15" i="31"/>
  <c r="R15"/>
  <c r="L16"/>
  <c r="M16"/>
  <c r="S16" s="1"/>
  <c r="R12" i="41"/>
  <c r="Q12"/>
  <c r="Q11" i="35"/>
  <c r="R11"/>
  <c r="Q12" i="39"/>
  <c r="R12"/>
  <c r="Q12" i="40"/>
  <c r="R12"/>
  <c r="L14" i="27"/>
  <c r="O14" s="1"/>
  <c r="M14"/>
  <c r="S14" s="1"/>
  <c r="O12" i="38"/>
  <c r="K13"/>
  <c r="N12"/>
  <c r="P12" s="1"/>
  <c r="Q13" i="27"/>
  <c r="R13"/>
  <c r="O5" i="32"/>
  <c r="K6"/>
  <c r="N5"/>
  <c r="P5" s="1"/>
  <c r="R5" i="33"/>
  <c r="Q5"/>
  <c r="Q6" i="26"/>
  <c r="R6"/>
  <c r="L6" i="33"/>
  <c r="O6" s="1"/>
  <c r="M6"/>
  <c r="S6" s="1"/>
  <c r="R12" i="42"/>
  <c r="Q12"/>
  <c r="L13" i="39"/>
  <c r="O13" s="1"/>
  <c r="M13"/>
  <c r="S13" s="1"/>
  <c r="L7" i="26"/>
  <c r="O7" s="1"/>
  <c r="M7"/>
  <c r="M12" i="35"/>
  <c r="S12" s="1"/>
  <c r="L12"/>
  <c r="O12" s="1"/>
  <c r="M13" i="41"/>
  <c r="S13" s="1"/>
  <c r="L13"/>
  <c r="O13" s="1"/>
  <c r="O6" i="36"/>
  <c r="N6"/>
  <c r="P6" s="1"/>
  <c r="K7"/>
  <c r="M13" i="40"/>
  <c r="L13"/>
  <c r="O13" s="1"/>
  <c r="M13" i="42"/>
  <c r="L13"/>
  <c r="O13" s="1"/>
  <c r="AB4" i="12"/>
  <c r="AA4"/>
  <c r="Q15" i="29" l="1"/>
  <c r="R15"/>
  <c r="L16"/>
  <c r="O16" s="1"/>
  <c r="M16"/>
  <c r="K17" i="28"/>
  <c r="N16"/>
  <c r="P16" s="1"/>
  <c r="K17" i="31"/>
  <c r="N16"/>
  <c r="P16" s="1"/>
  <c r="O16"/>
  <c r="K14" i="40"/>
  <c r="N13"/>
  <c r="P13" s="1"/>
  <c r="N13" i="39"/>
  <c r="P13" s="1"/>
  <c r="K14"/>
  <c r="R12" i="38"/>
  <c r="Q12"/>
  <c r="S13" i="40"/>
  <c r="L7" i="36"/>
  <c r="M7"/>
  <c r="M13" i="38"/>
  <c r="S13" s="1"/>
  <c r="L13"/>
  <c r="Q6" i="36"/>
  <c r="R6"/>
  <c r="S7" i="26"/>
  <c r="K13" i="35"/>
  <c r="N12"/>
  <c r="P12" s="1"/>
  <c r="N13" i="42"/>
  <c r="P13" s="1"/>
  <c r="K14"/>
  <c r="K8" i="26"/>
  <c r="N7"/>
  <c r="H7" s="1"/>
  <c r="N6" i="33"/>
  <c r="P6" s="1"/>
  <c r="K7"/>
  <c r="M6" i="32"/>
  <c r="L6"/>
  <c r="R5"/>
  <c r="Q5"/>
  <c r="S13" i="42"/>
  <c r="K14" i="41"/>
  <c r="N13"/>
  <c r="P13" s="1"/>
  <c r="N14" i="27"/>
  <c r="P14" s="1"/>
  <c r="K15"/>
  <c r="H11" i="12"/>
  <c r="M86"/>
  <c r="K56"/>
  <c r="I26"/>
  <c r="L71"/>
  <c r="J41"/>
  <c r="H21"/>
  <c r="H36"/>
  <c r="H51"/>
  <c r="H66"/>
  <c r="H81"/>
  <c r="H12"/>
  <c r="H27"/>
  <c r="H42"/>
  <c r="H57"/>
  <c r="H72"/>
  <c r="H87"/>
  <c r="AI7"/>
  <c r="AI6"/>
  <c r="AI9"/>
  <c r="AI11"/>
  <c r="AI12"/>
  <c r="AI10"/>
  <c r="AI8"/>
  <c r="Q16" i="28" l="1"/>
  <c r="R16"/>
  <c r="L17"/>
  <c r="M17"/>
  <c r="S17" s="1"/>
  <c r="S16" i="29"/>
  <c r="N16"/>
  <c r="P16" s="1"/>
  <c r="K17"/>
  <c r="P7" i="26"/>
  <c r="R7" s="1"/>
  <c r="Q16" i="31"/>
  <c r="R16"/>
  <c r="M17"/>
  <c r="S17" s="1"/>
  <c r="L17"/>
  <c r="O17" s="1"/>
  <c r="AH14" i="12"/>
  <c r="AH15"/>
  <c r="AH16"/>
  <c r="R13" i="40"/>
  <c r="Q13"/>
  <c r="Q12" i="35"/>
  <c r="R12"/>
  <c r="L8" i="26"/>
  <c r="M8"/>
  <c r="Q13" i="42"/>
  <c r="R13"/>
  <c r="L14"/>
  <c r="O14" s="1"/>
  <c r="M14"/>
  <c r="S14" s="1"/>
  <c r="Q6" i="33"/>
  <c r="R6"/>
  <c r="L15" i="27"/>
  <c r="O15" s="1"/>
  <c r="M15"/>
  <c r="O13" i="38"/>
  <c r="K14"/>
  <c r="N13"/>
  <c r="P13" s="1"/>
  <c r="L14" i="39"/>
  <c r="O14" s="1"/>
  <c r="M14"/>
  <c r="S14" s="1"/>
  <c r="Q13"/>
  <c r="R13"/>
  <c r="Q13" i="41"/>
  <c r="R13"/>
  <c r="S6" i="32"/>
  <c r="L13" i="35"/>
  <c r="O13" s="1"/>
  <c r="M13"/>
  <c r="S13" s="1"/>
  <c r="S7" i="36"/>
  <c r="R14" i="27"/>
  <c r="Q14"/>
  <c r="O6" i="32"/>
  <c r="N6"/>
  <c r="P6" s="1"/>
  <c r="K7"/>
  <c r="M14" i="41"/>
  <c r="S14" s="1"/>
  <c r="L14"/>
  <c r="O14" s="1"/>
  <c r="M7" i="33"/>
  <c r="L7"/>
  <c r="O7" i="36"/>
  <c r="K8"/>
  <c r="N7"/>
  <c r="H7" s="1"/>
  <c r="M14" i="40"/>
  <c r="S14" s="1"/>
  <c r="L14"/>
  <c r="O14" s="1"/>
  <c r="N11" i="1"/>
  <c r="AH7" i="12"/>
  <c r="AK7" s="1"/>
  <c r="AH11"/>
  <c r="AK11" s="1"/>
  <c r="AH9"/>
  <c r="AK9" s="1"/>
  <c r="AH13"/>
  <c r="AK13" s="1"/>
  <c r="AH10"/>
  <c r="AK10" s="1"/>
  <c r="AH6"/>
  <c r="AK6" s="1"/>
  <c r="AH8"/>
  <c r="AK8" s="1"/>
  <c r="AH12"/>
  <c r="AK12" s="1"/>
  <c r="AI4"/>
  <c r="M17" i="29" l="1"/>
  <c r="S17" s="1"/>
  <c r="L17"/>
  <c r="O17" s="1"/>
  <c r="Q16"/>
  <c r="R16"/>
  <c r="O17" i="28"/>
  <c r="N17"/>
  <c r="P17" s="1"/>
  <c r="K18"/>
  <c r="Q7" i="26"/>
  <c r="K18" i="31"/>
  <c r="N17"/>
  <c r="P17" s="1"/>
  <c r="AK16" i="12"/>
  <c r="AK15"/>
  <c r="AK14"/>
  <c r="P7" i="36"/>
  <c r="Q7" s="1"/>
  <c r="R13" i="38"/>
  <c r="Q13"/>
  <c r="K9" i="26"/>
  <c r="N8"/>
  <c r="R6" i="32"/>
  <c r="Q6"/>
  <c r="AL12" i="12"/>
  <c r="A8" i="37"/>
  <c r="S7" i="33"/>
  <c r="L14" i="38"/>
  <c r="M14"/>
  <c r="S14" s="1"/>
  <c r="A3" i="37"/>
  <c r="AL7" i="12"/>
  <c r="A2" i="37"/>
  <c r="AL6" i="12"/>
  <c r="K15" i="40"/>
  <c r="N14"/>
  <c r="P14" s="1"/>
  <c r="K15" i="41"/>
  <c r="N14"/>
  <c r="P14" s="1"/>
  <c r="N14" i="42"/>
  <c r="P14" s="1"/>
  <c r="K15"/>
  <c r="O7" i="33"/>
  <c r="K8"/>
  <c r="N7"/>
  <c r="H7" s="1"/>
  <c r="A6" i="37"/>
  <c r="AL10" i="12"/>
  <c r="S15" i="27"/>
  <c r="N15"/>
  <c r="P15" s="1"/>
  <c r="K16"/>
  <c r="A9" i="37"/>
  <c r="AL13" i="12"/>
  <c r="L7" i="32"/>
  <c r="O7" s="1"/>
  <c r="M7"/>
  <c r="A5" i="37"/>
  <c r="AL9" i="12"/>
  <c r="M8" i="36"/>
  <c r="S8" s="1"/>
  <c r="L8"/>
  <c r="O8" s="1"/>
  <c r="N13" i="35"/>
  <c r="P13" s="1"/>
  <c r="K14"/>
  <c r="O8" i="26"/>
  <c r="A4" i="37"/>
  <c r="AL8" i="12"/>
  <c r="AL11"/>
  <c r="A7" i="37"/>
  <c r="N14" i="39"/>
  <c r="P14" s="1"/>
  <c r="K15"/>
  <c r="S8" i="26"/>
  <c r="P8"/>
  <c r="U3" i="12"/>
  <c r="AJ13" s="1"/>
  <c r="AH4"/>
  <c r="AK4" l="1"/>
  <c r="AL16"/>
  <c r="A12" i="37"/>
  <c r="AL14" i="12"/>
  <c r="A10" i="37"/>
  <c r="AL15" i="12"/>
  <c r="A11" i="37"/>
  <c r="F12" s="1"/>
  <c r="M18" i="28"/>
  <c r="L18"/>
  <c r="O18" s="1"/>
  <c r="R17"/>
  <c r="Q17"/>
  <c r="K18" i="29"/>
  <c r="N17"/>
  <c r="P17" s="1"/>
  <c r="R17" i="31"/>
  <c r="Q17"/>
  <c r="L18"/>
  <c r="M18"/>
  <c r="S18" s="1"/>
  <c r="AJ14" i="12"/>
  <c r="AJ15"/>
  <c r="AJ16"/>
  <c r="R7" i="36"/>
  <c r="R8" i="26"/>
  <c r="Q8"/>
  <c r="S7" i="32"/>
  <c r="L14" i="35"/>
  <c r="O14" s="1"/>
  <c r="M14"/>
  <c r="S14" s="1"/>
  <c r="N7" i="32"/>
  <c r="H7" s="1"/>
  <c r="K8"/>
  <c r="L15" i="41"/>
  <c r="M15"/>
  <c r="S15" s="1"/>
  <c r="Q14" i="40"/>
  <c r="R14"/>
  <c r="R14" i="39"/>
  <c r="Q14"/>
  <c r="M15" i="40"/>
  <c r="L15"/>
  <c r="O15" s="1"/>
  <c r="R13" i="35"/>
  <c r="Q13"/>
  <c r="Q15" i="27"/>
  <c r="R15"/>
  <c r="M15" i="39"/>
  <c r="S15" s="1"/>
  <c r="L15"/>
  <c r="M16" i="27"/>
  <c r="S16" s="1"/>
  <c r="L16"/>
  <c r="O14" i="38"/>
  <c r="N14"/>
  <c r="P14" s="1"/>
  <c r="K15"/>
  <c r="N8" i="36"/>
  <c r="P8" s="1"/>
  <c r="K9"/>
  <c r="L8" i="33"/>
  <c r="O8" s="1"/>
  <c r="M8"/>
  <c r="M15" i="42"/>
  <c r="L15"/>
  <c r="O15" s="1"/>
  <c r="F2" i="37"/>
  <c r="AG4"/>
  <c r="I2"/>
  <c r="K4" s="1"/>
  <c r="D1"/>
  <c r="F5"/>
  <c r="F6"/>
  <c r="F9"/>
  <c r="P7" i="33"/>
  <c r="L9" i="26"/>
  <c r="M9"/>
  <c r="S9" s="1"/>
  <c r="R14" i="42"/>
  <c r="Q14"/>
  <c r="R14" i="41"/>
  <c r="Q14"/>
  <c r="AJ11" i="12"/>
  <c r="AJ12"/>
  <c r="AJ8"/>
  <c r="AJ10"/>
  <c r="AJ7"/>
  <c r="AJ9"/>
  <c r="AJ6"/>
  <c r="AD6" i="37" l="1"/>
  <c r="AL4" i="12"/>
  <c r="F11" i="37"/>
  <c r="F7"/>
  <c r="AD4"/>
  <c r="F3"/>
  <c r="AD5"/>
  <c r="F10"/>
  <c r="F8"/>
  <c r="AG3"/>
  <c r="AK7" s="1"/>
  <c r="F4"/>
  <c r="I1"/>
  <c r="I3" s="1"/>
  <c r="Q17" i="29"/>
  <c r="R17"/>
  <c r="M18"/>
  <c r="L18"/>
  <c r="O18" s="1"/>
  <c r="K19" i="28"/>
  <c r="N18"/>
  <c r="P18" s="1"/>
  <c r="S18"/>
  <c r="O18" i="31"/>
  <c r="N18"/>
  <c r="P18" s="1"/>
  <c r="K19"/>
  <c r="P7" i="32"/>
  <c r="R7" s="1"/>
  <c r="Q8" i="36"/>
  <c r="R8"/>
  <c r="K15" i="35"/>
  <c r="N14"/>
  <c r="P14" s="1"/>
  <c r="Q7" i="33"/>
  <c r="R7"/>
  <c r="L15" i="38"/>
  <c r="O15" s="1"/>
  <c r="M15"/>
  <c r="S15" s="1"/>
  <c r="R14"/>
  <c r="Q14"/>
  <c r="S8" i="33"/>
  <c r="O16" i="27"/>
  <c r="N16"/>
  <c r="P16" s="1"/>
  <c r="K17"/>
  <c r="O15" i="41"/>
  <c r="N15"/>
  <c r="P15" s="1"/>
  <c r="K16"/>
  <c r="M9" i="36"/>
  <c r="S9" s="1"/>
  <c r="L9"/>
  <c r="K16" i="40"/>
  <c r="N15"/>
  <c r="P15" s="1"/>
  <c r="L8" i="32"/>
  <c r="O8" s="1"/>
  <c r="M8"/>
  <c r="S8" s="1"/>
  <c r="K10" i="26"/>
  <c r="N9"/>
  <c r="P9" s="1"/>
  <c r="M4" i="37"/>
  <c r="S4" s="1"/>
  <c r="L4"/>
  <c r="O4" s="1"/>
  <c r="N15" i="42"/>
  <c r="P15" s="1"/>
  <c r="K16"/>
  <c r="S15"/>
  <c r="O9" i="26"/>
  <c r="N8" i="33"/>
  <c r="P8" s="1"/>
  <c r="K9"/>
  <c r="O15" i="39"/>
  <c r="N15"/>
  <c r="P15" s="1"/>
  <c r="K16"/>
  <c r="S15" i="40"/>
  <c r="AJ4" i="12"/>
  <c r="J2" s="1"/>
  <c r="Q18" i="28" l="1"/>
  <c r="R18"/>
  <c r="M19"/>
  <c r="S19" s="1"/>
  <c r="L19"/>
  <c r="O19" s="1"/>
  <c r="N18" i="29"/>
  <c r="P18" s="1"/>
  <c r="K19"/>
  <c r="S18"/>
  <c r="M19" i="31"/>
  <c r="L19"/>
  <c r="O19" s="1"/>
  <c r="R18"/>
  <c r="Q18"/>
  <c r="Q7" i="32"/>
  <c r="R8" i="33"/>
  <c r="Q8"/>
  <c r="R15" i="40"/>
  <c r="Q15"/>
  <c r="R15" i="41"/>
  <c r="Q15"/>
  <c r="N4" i="37"/>
  <c r="P4" s="1"/>
  <c r="K5"/>
  <c r="L16" i="39"/>
  <c r="M16"/>
  <c r="M16" i="42"/>
  <c r="S16" s="1"/>
  <c r="L16"/>
  <c r="Q15" i="39"/>
  <c r="R15"/>
  <c r="K9" i="32"/>
  <c r="N8"/>
  <c r="P8" s="1"/>
  <c r="M17" i="27"/>
  <c r="S17" s="1"/>
  <c r="L17"/>
  <c r="Q14" i="35"/>
  <c r="R14"/>
  <c r="R16" i="27"/>
  <c r="Q16"/>
  <c r="M16" i="40"/>
  <c r="S16" s="1"/>
  <c r="L16"/>
  <c r="O16" s="1"/>
  <c r="M15" i="35"/>
  <c r="S15" s="1"/>
  <c r="L15"/>
  <c r="O15" s="1"/>
  <c r="L9" i="33"/>
  <c r="O9" s="1"/>
  <c r="M9"/>
  <c r="S9" s="1"/>
  <c r="O9" i="36"/>
  <c r="K10"/>
  <c r="N9"/>
  <c r="P9" s="1"/>
  <c r="R9" i="26"/>
  <c r="Q9"/>
  <c r="K16" i="38"/>
  <c r="N15"/>
  <c r="P15" s="1"/>
  <c r="Q15" i="42"/>
  <c r="R15"/>
  <c r="L10" i="26"/>
  <c r="O10" s="1"/>
  <c r="M10"/>
  <c r="M16" i="41"/>
  <c r="S16" s="1"/>
  <c r="L16"/>
  <c r="O16" s="1"/>
  <c r="AO12" i="37"/>
  <c r="AO10"/>
  <c r="O11" i="1"/>
  <c r="P11" s="1"/>
  <c r="BC7" i="19"/>
  <c r="BC5" s="1"/>
  <c r="AD5"/>
  <c r="R18" i="29" l="1"/>
  <c r="Q18"/>
  <c r="M19"/>
  <c r="L19"/>
  <c r="O19" s="1"/>
  <c r="N19" i="28"/>
  <c r="P19" s="1"/>
  <c r="K20"/>
  <c r="N19" i="31"/>
  <c r="P19" s="1"/>
  <c r="K20"/>
  <c r="S19"/>
  <c r="R4" i="37"/>
  <c r="Q4"/>
  <c r="L9" i="32"/>
  <c r="M9"/>
  <c r="S9" s="1"/>
  <c r="Q15" i="38"/>
  <c r="R15"/>
  <c r="N16" i="41"/>
  <c r="P16" s="1"/>
  <c r="K17"/>
  <c r="M16" i="38"/>
  <c r="L16"/>
  <c r="K10" i="33"/>
  <c r="N9"/>
  <c r="P9" s="1"/>
  <c r="X15" i="19"/>
  <c r="W365"/>
  <c r="X323"/>
  <c r="V338"/>
  <c r="X336"/>
  <c r="V366"/>
  <c r="X364"/>
  <c r="V353"/>
  <c r="W337"/>
  <c r="W352"/>
  <c r="X295"/>
  <c r="V310"/>
  <c r="X308"/>
  <c r="W281"/>
  <c r="V325"/>
  <c r="W268"/>
  <c r="X239"/>
  <c r="W309"/>
  <c r="X280"/>
  <c r="V254"/>
  <c r="X252"/>
  <c r="V241"/>
  <c r="V282"/>
  <c r="X267"/>
  <c r="W296"/>
  <c r="W212"/>
  <c r="X183"/>
  <c r="V269"/>
  <c r="V198"/>
  <c r="X196"/>
  <c r="X224"/>
  <c r="V185"/>
  <c r="W240"/>
  <c r="X211"/>
  <c r="W225"/>
  <c r="V213"/>
  <c r="W197"/>
  <c r="W184"/>
  <c r="W253"/>
  <c r="V226"/>
  <c r="V129"/>
  <c r="X155"/>
  <c r="V170"/>
  <c r="X168"/>
  <c r="V157"/>
  <c r="W141"/>
  <c r="W128"/>
  <c r="W169"/>
  <c r="W156"/>
  <c r="V142"/>
  <c r="X140"/>
  <c r="V73"/>
  <c r="X127"/>
  <c r="X99"/>
  <c r="V114"/>
  <c r="X112"/>
  <c r="V101"/>
  <c r="W85"/>
  <c r="W72"/>
  <c r="V86"/>
  <c r="X84"/>
  <c r="W57"/>
  <c r="W44"/>
  <c r="W100"/>
  <c r="X71"/>
  <c r="X43"/>
  <c r="W113"/>
  <c r="V58"/>
  <c r="X56"/>
  <c r="V45"/>
  <c r="K16" i="35"/>
  <c r="N15"/>
  <c r="P15" s="1"/>
  <c r="O16" i="42"/>
  <c r="N16"/>
  <c r="P16" s="1"/>
  <c r="K17"/>
  <c r="Q9" i="36"/>
  <c r="R9"/>
  <c r="X351" i="19"/>
  <c r="P127"/>
  <c r="S211"/>
  <c r="V295"/>
  <c r="N71"/>
  <c r="Q155"/>
  <c r="T239"/>
  <c r="W323"/>
  <c r="O99"/>
  <c r="U267"/>
  <c r="M43"/>
  <c r="R183"/>
  <c r="S10" i="26"/>
  <c r="K11"/>
  <c r="N10"/>
  <c r="P10" s="1"/>
  <c r="L10" i="36"/>
  <c r="M10"/>
  <c r="S10" s="1"/>
  <c r="O17" i="27"/>
  <c r="N17"/>
  <c r="P17" s="1"/>
  <c r="K18"/>
  <c r="S16" i="39"/>
  <c r="K17" i="40"/>
  <c r="N16"/>
  <c r="P16" s="1"/>
  <c r="O16" i="39"/>
  <c r="N16"/>
  <c r="P16" s="1"/>
  <c r="K17"/>
  <c r="R8" i="32"/>
  <c r="Q8"/>
  <c r="L5" i="37"/>
  <c r="O5" s="1"/>
  <c r="M5"/>
  <c r="S5" s="1"/>
  <c r="L15" i="19"/>
  <c r="V17"/>
  <c r="V30"/>
  <c r="W16"/>
  <c r="X28"/>
  <c r="W29"/>
  <c r="BN15" l="1"/>
  <c r="BN16"/>
  <c r="BN17"/>
  <c r="N18" i="1"/>
  <c r="L20" i="28"/>
  <c r="O20" s="1"/>
  <c r="M20"/>
  <c r="R19"/>
  <c r="Q19"/>
  <c r="K20" i="29"/>
  <c r="N19"/>
  <c r="P19" s="1"/>
  <c r="S19"/>
  <c r="Q19" i="31"/>
  <c r="R19"/>
  <c r="L20"/>
  <c r="O20" s="1"/>
  <c r="M20"/>
  <c r="R16" i="39"/>
  <c r="Q16"/>
  <c r="Q16" i="41"/>
  <c r="R16"/>
  <c r="Q16" i="42"/>
  <c r="R16"/>
  <c r="R17" i="27"/>
  <c r="Q17"/>
  <c r="R9" i="33"/>
  <c r="Q9"/>
  <c r="Q10" i="26"/>
  <c r="R10"/>
  <c r="M17" i="42"/>
  <c r="S17" s="1"/>
  <c r="L17"/>
  <c r="M18" i="27"/>
  <c r="S18" s="1"/>
  <c r="L18"/>
  <c r="M17" i="39"/>
  <c r="L17"/>
  <c r="L16" i="35"/>
  <c r="O16" s="1"/>
  <c r="M16"/>
  <c r="S16" s="1"/>
  <c r="M10" i="33"/>
  <c r="S10" s="1"/>
  <c r="L10"/>
  <c r="O10" s="1"/>
  <c r="O9" i="32"/>
  <c r="K10"/>
  <c r="N9"/>
  <c r="P9" s="1"/>
  <c r="Q16" i="40"/>
  <c r="R16"/>
  <c r="O10" i="36"/>
  <c r="K11"/>
  <c r="N10"/>
  <c r="P10" s="1"/>
  <c r="O16" i="38"/>
  <c r="N16"/>
  <c r="P16" s="1"/>
  <c r="K17"/>
  <c r="R15" i="35"/>
  <c r="Q15"/>
  <c r="N5" i="37"/>
  <c r="P5" s="1"/>
  <c r="K6"/>
  <c r="L17" i="40"/>
  <c r="O17" s="1"/>
  <c r="M17"/>
  <c r="S17" s="1"/>
  <c r="S16" i="38"/>
  <c r="L11" i="26"/>
  <c r="O11" s="1"/>
  <c r="M11"/>
  <c r="L17" i="41"/>
  <c r="O17" s="1"/>
  <c r="M17"/>
  <c r="S17" s="1"/>
  <c r="BN12" i="19"/>
  <c r="BQ12" s="1"/>
  <c r="BN13"/>
  <c r="BQ13" s="1"/>
  <c r="BN7"/>
  <c r="BQ7" s="1"/>
  <c r="BN10"/>
  <c r="BQ10" s="1"/>
  <c r="BN11"/>
  <c r="BQ11" s="1"/>
  <c r="BN14"/>
  <c r="BQ14" s="1"/>
  <c r="BN9"/>
  <c r="BQ9" s="1"/>
  <c r="BN8"/>
  <c r="BQ8" s="1"/>
  <c r="BQ17" l="1"/>
  <c r="BR17" s="1"/>
  <c r="BQ16"/>
  <c r="BR16" s="1"/>
  <c r="BQ15"/>
  <c r="BR15" s="1"/>
  <c r="Q19" i="29"/>
  <c r="R19"/>
  <c r="L20"/>
  <c r="M20"/>
  <c r="S20" s="1"/>
  <c r="S20" i="28"/>
  <c r="K21"/>
  <c r="N20"/>
  <c r="P20" s="1"/>
  <c r="S20" i="31"/>
  <c r="K21"/>
  <c r="N20"/>
  <c r="P20" s="1"/>
  <c r="Q16" i="38"/>
  <c r="R16"/>
  <c r="L17"/>
  <c r="O17" s="1"/>
  <c r="M17"/>
  <c r="A6" i="43"/>
  <c r="BR11" i="19"/>
  <c r="K18" i="41"/>
  <c r="N17"/>
  <c r="P17" s="1"/>
  <c r="N17" i="40"/>
  <c r="P17" s="1"/>
  <c r="K18"/>
  <c r="A5" i="43"/>
  <c r="BR10" i="19"/>
  <c r="M6" i="37"/>
  <c r="S6" s="1"/>
  <c r="L6"/>
  <c r="L11" i="36"/>
  <c r="O11" s="1"/>
  <c r="M11"/>
  <c r="S11" s="1"/>
  <c r="K11" i="33"/>
  <c r="N10"/>
  <c r="P10" s="1"/>
  <c r="N18" i="27"/>
  <c r="P18" s="1"/>
  <c r="K19"/>
  <c r="R5" i="37"/>
  <c r="Q5"/>
  <c r="A2" i="43"/>
  <c r="BR7" i="19"/>
  <c r="BQ5"/>
  <c r="S11" i="26"/>
  <c r="BR13" i="19"/>
  <c r="A8" i="43"/>
  <c r="K12" i="26"/>
  <c r="N11"/>
  <c r="P11" s="1"/>
  <c r="O17" i="42"/>
  <c r="K18"/>
  <c r="N17"/>
  <c r="P17" s="1"/>
  <c r="Q9" i="32"/>
  <c r="R9"/>
  <c r="N16" i="35"/>
  <c r="P16" s="1"/>
  <c r="K17"/>
  <c r="A3" i="43"/>
  <c r="BR8" i="19"/>
  <c r="A4" i="43"/>
  <c r="BR9" i="19"/>
  <c r="L10" i="32"/>
  <c r="M10"/>
  <c r="S10" s="1"/>
  <c r="O17" i="39"/>
  <c r="N17"/>
  <c r="P17" s="1"/>
  <c r="K18"/>
  <c r="BR12" i="19"/>
  <c r="A7" i="43"/>
  <c r="BR14" i="19"/>
  <c r="A9" i="43"/>
  <c r="S17" i="39"/>
  <c r="Q10" i="36"/>
  <c r="R10"/>
  <c r="O18" i="27"/>
  <c r="AE3" i="19"/>
  <c r="BP11" s="1"/>
  <c r="BN5"/>
  <c r="BP15" l="1"/>
  <c r="BP17"/>
  <c r="BP16"/>
  <c r="M21" i="28"/>
  <c r="S21" s="1"/>
  <c r="L21"/>
  <c r="Q20"/>
  <c r="R20"/>
  <c r="O20" i="29"/>
  <c r="N20"/>
  <c r="P20" s="1"/>
  <c r="K21"/>
  <c r="R20" i="31"/>
  <c r="Q20"/>
  <c r="M21"/>
  <c r="S21" s="1"/>
  <c r="L21"/>
  <c r="O21" s="1"/>
  <c r="BR5" i="19"/>
  <c r="AD6" i="43"/>
  <c r="R17" i="39"/>
  <c r="Q17"/>
  <c r="Q16" i="35"/>
  <c r="R16"/>
  <c r="N11" i="36"/>
  <c r="P11" s="1"/>
  <c r="K12"/>
  <c r="M18" i="41"/>
  <c r="S18" s="1"/>
  <c r="L18"/>
  <c r="O18" s="1"/>
  <c r="O6" i="37"/>
  <c r="K7"/>
  <c r="N6"/>
  <c r="P6" s="1"/>
  <c r="L18" i="42"/>
  <c r="M18"/>
  <c r="S18" s="1"/>
  <c r="L18" i="39"/>
  <c r="M18"/>
  <c r="S18" s="1"/>
  <c r="L17" i="35"/>
  <c r="O17" s="1"/>
  <c r="M17"/>
  <c r="S17" s="1"/>
  <c r="O10" i="32"/>
  <c r="K11"/>
  <c r="N10"/>
  <c r="P10" s="1"/>
  <c r="M19" i="27"/>
  <c r="L19"/>
  <c r="D1" i="43"/>
  <c r="Q18" i="27"/>
  <c r="R18"/>
  <c r="S17" i="38"/>
  <c r="R10" i="33"/>
  <c r="Q10"/>
  <c r="M11"/>
  <c r="L11"/>
  <c r="O11" s="1"/>
  <c r="M18" i="40"/>
  <c r="L18"/>
  <c r="O18" s="1"/>
  <c r="N17" i="38"/>
  <c r="P17" s="1"/>
  <c r="K18"/>
  <c r="R11" i="26"/>
  <c r="Q11"/>
  <c r="F3" i="43"/>
  <c r="AG4"/>
  <c r="AD4"/>
  <c r="I1"/>
  <c r="I2"/>
  <c r="K4" s="1"/>
  <c r="AD5"/>
  <c r="F4"/>
  <c r="AG3"/>
  <c r="F2"/>
  <c r="F5"/>
  <c r="F6"/>
  <c r="F7"/>
  <c r="F8"/>
  <c r="F9"/>
  <c r="Q17" i="40"/>
  <c r="R17"/>
  <c r="Q17" i="42"/>
  <c r="R17"/>
  <c r="M12" i="26"/>
  <c r="L12"/>
  <c r="R17" i="41"/>
  <c r="Q17"/>
  <c r="BP14" i="19"/>
  <c r="BP12"/>
  <c r="BP9"/>
  <c r="BP7"/>
  <c r="BP10"/>
  <c r="BP13"/>
  <c r="BP8"/>
  <c r="L21" i="29" l="1"/>
  <c r="O21" s="1"/>
  <c r="M21"/>
  <c r="S21" s="1"/>
  <c r="R20"/>
  <c r="Q20"/>
  <c r="O21" i="28"/>
  <c r="N21"/>
  <c r="P21" s="1"/>
  <c r="K22"/>
  <c r="K22" i="31"/>
  <c r="N21"/>
  <c r="P21" s="1"/>
  <c r="AK7" i="43"/>
  <c r="AO12" s="1"/>
  <c r="R17" i="38"/>
  <c r="Q17"/>
  <c r="M18"/>
  <c r="S18" s="1"/>
  <c r="L18"/>
  <c r="K20" i="27"/>
  <c r="N19"/>
  <c r="M4" i="43"/>
  <c r="L4"/>
  <c r="O4" s="1"/>
  <c r="S19" i="27"/>
  <c r="P19"/>
  <c r="O18" i="39"/>
  <c r="N18"/>
  <c r="P18" s="1"/>
  <c r="K19"/>
  <c r="R10" i="32"/>
  <c r="Q10"/>
  <c r="M12" i="36"/>
  <c r="S12" s="1"/>
  <c r="L12"/>
  <c r="Q11"/>
  <c r="R11"/>
  <c r="Q6" i="37"/>
  <c r="R6"/>
  <c r="S12" i="26"/>
  <c r="K19" i="40"/>
  <c r="N18"/>
  <c r="P18" s="1"/>
  <c r="L11" i="32"/>
  <c r="O11" s="1"/>
  <c r="M11"/>
  <c r="S11" s="1"/>
  <c r="O18" i="42"/>
  <c r="N18"/>
  <c r="P18" s="1"/>
  <c r="K19"/>
  <c r="S18" i="40"/>
  <c r="L7" i="37"/>
  <c r="O7" s="1"/>
  <c r="M7"/>
  <c r="K13" i="26"/>
  <c r="N12"/>
  <c r="P12" s="1"/>
  <c r="I3" i="43"/>
  <c r="O12" i="26"/>
  <c r="K12" i="33"/>
  <c r="N11"/>
  <c r="P11" s="1"/>
  <c r="S11"/>
  <c r="O19" i="27"/>
  <c r="N17" i="35"/>
  <c r="P17" s="1"/>
  <c r="K18"/>
  <c r="N18" i="41"/>
  <c r="P18" s="1"/>
  <c r="K19"/>
  <c r="BP5" i="19"/>
  <c r="U2" s="1"/>
  <c r="AO10" i="43" l="1"/>
  <c r="M22" i="28"/>
  <c r="S22" s="1"/>
  <c r="L22"/>
  <c r="O22" s="1"/>
  <c r="R21"/>
  <c r="Q21"/>
  <c r="K22" i="29"/>
  <c r="N21"/>
  <c r="P21" s="1"/>
  <c r="Q21" i="31"/>
  <c r="R21"/>
  <c r="M22"/>
  <c r="L22"/>
  <c r="O22" s="1"/>
  <c r="Q12" i="26"/>
  <c r="R12"/>
  <c r="Q18" i="40"/>
  <c r="R18"/>
  <c r="L12" i="33"/>
  <c r="M12"/>
  <c r="S7" i="37"/>
  <c r="M19" i="42"/>
  <c r="S19" s="1"/>
  <c r="L19"/>
  <c r="O19" s="1"/>
  <c r="L13" i="26"/>
  <c r="O13" s="1"/>
  <c r="M13"/>
  <c r="R11" i="33"/>
  <c r="Q11"/>
  <c r="M19" i="39"/>
  <c r="L19"/>
  <c r="O19" s="1"/>
  <c r="M19" i="41"/>
  <c r="S19" s="1"/>
  <c r="L19"/>
  <c r="Q18" i="39"/>
  <c r="R18"/>
  <c r="M20" i="27"/>
  <c r="S20" s="1"/>
  <c r="L20"/>
  <c r="R18" i="41"/>
  <c r="Q18"/>
  <c r="K8" i="37"/>
  <c r="N7"/>
  <c r="H7" s="1"/>
  <c r="N11" i="32"/>
  <c r="P11" s="1"/>
  <c r="K12"/>
  <c r="O18" i="38"/>
  <c r="N18"/>
  <c r="P18" s="1"/>
  <c r="K19"/>
  <c r="Q19" i="27"/>
  <c r="R19"/>
  <c r="R17" i="35"/>
  <c r="Q17"/>
  <c r="L19" i="40"/>
  <c r="O19" s="1"/>
  <c r="M19"/>
  <c r="O12" i="36"/>
  <c r="K13"/>
  <c r="N12"/>
  <c r="P12" s="1"/>
  <c r="S4" i="43"/>
  <c r="L18" i="35"/>
  <c r="O18" s="1"/>
  <c r="M18"/>
  <c r="S18" s="1"/>
  <c r="R18" i="42"/>
  <c r="Q18"/>
  <c r="N4" i="43"/>
  <c r="P4" s="1"/>
  <c r="K5"/>
  <c r="O18" i="1"/>
  <c r="P18" s="1"/>
  <c r="Q21" i="29" l="1"/>
  <c r="R21"/>
  <c r="L22"/>
  <c r="O22" s="1"/>
  <c r="M22"/>
  <c r="N22" i="28"/>
  <c r="P22" s="1"/>
  <c r="K23"/>
  <c r="N22" i="31"/>
  <c r="P22" s="1"/>
  <c r="K23"/>
  <c r="S22"/>
  <c r="N19" i="40"/>
  <c r="P19" s="1"/>
  <c r="K20"/>
  <c r="M12" i="32"/>
  <c r="S12" s="1"/>
  <c r="L12"/>
  <c r="P7" i="37"/>
  <c r="Q11" i="32"/>
  <c r="R11"/>
  <c r="O19" i="41"/>
  <c r="N19"/>
  <c r="P19" s="1"/>
  <c r="K20"/>
  <c r="S12" i="33"/>
  <c r="K19" i="35"/>
  <c r="N18"/>
  <c r="P18" s="1"/>
  <c r="S13" i="26"/>
  <c r="O12" i="33"/>
  <c r="K13"/>
  <c r="N12"/>
  <c r="P12" s="1"/>
  <c r="Q12" i="36"/>
  <c r="R12"/>
  <c r="M13"/>
  <c r="L13"/>
  <c r="O13" s="1"/>
  <c r="K14" i="26"/>
  <c r="N13"/>
  <c r="P13" s="1"/>
  <c r="Q4" i="43"/>
  <c r="R4"/>
  <c r="M5"/>
  <c r="S5" s="1"/>
  <c r="L5"/>
  <c r="O5" s="1"/>
  <c r="M8" i="37"/>
  <c r="S8" s="1"/>
  <c r="L8"/>
  <c r="L19" i="38"/>
  <c r="M19"/>
  <c r="S19" s="1"/>
  <c r="N19" i="39"/>
  <c r="P19" s="1"/>
  <c r="K20"/>
  <c r="R18" i="38"/>
  <c r="Q18"/>
  <c r="O20" i="27"/>
  <c r="K21"/>
  <c r="N20"/>
  <c r="P20" s="1"/>
  <c r="S19" i="39"/>
  <c r="K20" i="42"/>
  <c r="N19"/>
  <c r="P19" s="1"/>
  <c r="S19" i="40"/>
  <c r="M23" i="28" l="1"/>
  <c r="S23" s="1"/>
  <c r="L23"/>
  <c r="O23" s="1"/>
  <c r="Q22"/>
  <c r="R22"/>
  <c r="S22" i="29"/>
  <c r="N22"/>
  <c r="P22" s="1"/>
  <c r="K23"/>
  <c r="R22" i="31"/>
  <c r="Q22"/>
  <c r="M23"/>
  <c r="L23"/>
  <c r="O23" s="1"/>
  <c r="Q12" i="33"/>
  <c r="R12"/>
  <c r="R19" i="39"/>
  <c r="Q19"/>
  <c r="R19" i="40"/>
  <c r="Q19"/>
  <c r="Q13" i="26"/>
  <c r="R13"/>
  <c r="Q18" i="35"/>
  <c r="R18"/>
  <c r="R7" i="37"/>
  <c r="Q7"/>
  <c r="Q19" i="42"/>
  <c r="R19"/>
  <c r="K6" i="43"/>
  <c r="N5"/>
  <c r="P5" s="1"/>
  <c r="K14" i="36"/>
  <c r="N13"/>
  <c r="P13" s="1"/>
  <c r="L20" i="42"/>
  <c r="O20" s="1"/>
  <c r="M20"/>
  <c r="S20" s="1"/>
  <c r="M20" i="39"/>
  <c r="S20" s="1"/>
  <c r="L20"/>
  <c r="M19" i="35"/>
  <c r="S19" s="1"/>
  <c r="L19"/>
  <c r="O12" i="32"/>
  <c r="K13"/>
  <c r="N12"/>
  <c r="P12" s="1"/>
  <c r="S13" i="36"/>
  <c r="R20" i="27"/>
  <c r="Q20"/>
  <c r="O19" i="38"/>
  <c r="N19"/>
  <c r="P19" s="1"/>
  <c r="K20"/>
  <c r="M21" i="27"/>
  <c r="L21"/>
  <c r="O21" s="1"/>
  <c r="O8" i="37"/>
  <c r="N8"/>
  <c r="P8" s="1"/>
  <c r="K9"/>
  <c r="L13" i="33"/>
  <c r="O13" s="1"/>
  <c r="M13"/>
  <c r="S13" s="1"/>
  <c r="L20" i="41"/>
  <c r="O20" s="1"/>
  <c r="M20"/>
  <c r="S20" s="1"/>
  <c r="M20" i="40"/>
  <c r="L20"/>
  <c r="O20" s="1"/>
  <c r="M14" i="26"/>
  <c r="S14" s="1"/>
  <c r="L14"/>
  <c r="O14" s="1"/>
  <c r="Q19" i="41"/>
  <c r="R19"/>
  <c r="AO11" i="23"/>
  <c r="M23" i="29" l="1"/>
  <c r="S23" s="1"/>
  <c r="L23"/>
  <c r="Q22"/>
  <c r="R22"/>
  <c r="N23" i="28"/>
  <c r="P23" s="1"/>
  <c r="K24"/>
  <c r="N23" i="31"/>
  <c r="P23" s="1"/>
  <c r="K24"/>
  <c r="S23"/>
  <c r="O20" i="39"/>
  <c r="N20"/>
  <c r="P20" s="1"/>
  <c r="K21"/>
  <c r="L6" i="43"/>
  <c r="M6"/>
  <c r="S6" s="1"/>
  <c r="Q13" i="36"/>
  <c r="R13"/>
  <c r="R12" i="32"/>
  <c r="Q12"/>
  <c r="K21" i="42"/>
  <c r="N20"/>
  <c r="P20" s="1"/>
  <c r="Q8" i="37"/>
  <c r="R8"/>
  <c r="K21" i="41"/>
  <c r="N20"/>
  <c r="P20" s="1"/>
  <c r="K22" i="27"/>
  <c r="N21"/>
  <c r="K15" i="26"/>
  <c r="N14"/>
  <c r="P14" s="1"/>
  <c r="S21" i="27"/>
  <c r="P21"/>
  <c r="L20" i="38"/>
  <c r="M20"/>
  <c r="S20" s="1"/>
  <c r="L13" i="32"/>
  <c r="M13"/>
  <c r="S13" s="1"/>
  <c r="Q19" i="38"/>
  <c r="R19"/>
  <c r="K21" i="40"/>
  <c r="N20"/>
  <c r="P20" s="1"/>
  <c r="K14" i="33"/>
  <c r="N13"/>
  <c r="P13" s="1"/>
  <c r="S20" i="40"/>
  <c r="L9" i="37"/>
  <c r="M9"/>
  <c r="S9" s="1"/>
  <c r="O19" i="35"/>
  <c r="K20"/>
  <c r="N19"/>
  <c r="P19" s="1"/>
  <c r="L14" i="36"/>
  <c r="O14" s="1"/>
  <c r="M14"/>
  <c r="S14" s="1"/>
  <c r="Q5" i="43"/>
  <c r="R5"/>
  <c r="I4" i="22"/>
  <c r="F10" s="1"/>
  <c r="V5" i="23"/>
  <c r="M24" i="28" l="1"/>
  <c r="S24" s="1"/>
  <c r="L24"/>
  <c r="O24" s="1"/>
  <c r="Q23"/>
  <c r="R23"/>
  <c r="O23" i="29"/>
  <c r="K24"/>
  <c r="N23"/>
  <c r="P23" s="1"/>
  <c r="R23" i="31"/>
  <c r="Q23"/>
  <c r="L24"/>
  <c r="O24" s="1"/>
  <c r="M24"/>
  <c r="R20" i="40"/>
  <c r="Q20"/>
  <c r="R20" i="41"/>
  <c r="Q20"/>
  <c r="Q19" i="35"/>
  <c r="R19"/>
  <c r="L14" i="33"/>
  <c r="O14" s="1"/>
  <c r="M14"/>
  <c r="O20" i="38"/>
  <c r="K21"/>
  <c r="N20"/>
  <c r="P20" s="1"/>
  <c r="L21" i="41"/>
  <c r="M21"/>
  <c r="S21" s="1"/>
  <c r="Q21" i="27"/>
  <c r="R21"/>
  <c r="R13" i="33"/>
  <c r="Q13"/>
  <c r="L20" i="35"/>
  <c r="O20" s="1"/>
  <c r="M20"/>
  <c r="S20" s="1"/>
  <c r="L21" i="40"/>
  <c r="O21" s="1"/>
  <c r="M21"/>
  <c r="O6" i="43"/>
  <c r="K7"/>
  <c r="N6"/>
  <c r="P6" s="1"/>
  <c r="R20" i="42"/>
  <c r="Q20"/>
  <c r="M21" i="39"/>
  <c r="S21" s="1"/>
  <c r="L21"/>
  <c r="O21" s="1"/>
  <c r="N14" i="36"/>
  <c r="P14" s="1"/>
  <c r="K15"/>
  <c r="R20" i="39"/>
  <c r="Q20"/>
  <c r="Q14" i="26"/>
  <c r="R14"/>
  <c r="O9" i="37"/>
  <c r="K10"/>
  <c r="N9"/>
  <c r="P9" s="1"/>
  <c r="M15" i="26"/>
  <c r="L15"/>
  <c r="O15" s="1"/>
  <c r="M21" i="42"/>
  <c r="L21"/>
  <c r="O21" s="1"/>
  <c r="O13" i="32"/>
  <c r="N13"/>
  <c r="P13" s="1"/>
  <c r="K14"/>
  <c r="L22" i="27"/>
  <c r="M22"/>
  <c r="S22" s="1"/>
  <c r="AO8" i="23"/>
  <c r="AT87"/>
  <c r="AR56"/>
  <c r="AP24"/>
  <c r="AS71"/>
  <c r="AQ40"/>
  <c r="Q23" i="29" l="1"/>
  <c r="R23"/>
  <c r="L24"/>
  <c r="O24" s="1"/>
  <c r="M24"/>
  <c r="K25" i="28"/>
  <c r="N24"/>
  <c r="P24" s="1"/>
  <c r="S24" i="31"/>
  <c r="N24"/>
  <c r="P24" s="1"/>
  <c r="K25"/>
  <c r="Q9" i="37"/>
  <c r="R9"/>
  <c r="L10"/>
  <c r="O10" s="1"/>
  <c r="M10"/>
  <c r="S10" s="1"/>
  <c r="S14" i="33"/>
  <c r="Q13" i="32"/>
  <c r="R13"/>
  <c r="N21" i="39"/>
  <c r="P21" s="1"/>
  <c r="K22"/>
  <c r="S21" i="40"/>
  <c r="K15" i="33"/>
  <c r="N14"/>
  <c r="P14" s="1"/>
  <c r="K22" i="42"/>
  <c r="N21"/>
  <c r="P21" s="1"/>
  <c r="N21" i="40"/>
  <c r="P21" s="1"/>
  <c r="K22"/>
  <c r="S21" i="42"/>
  <c r="O21" i="41"/>
  <c r="K22"/>
  <c r="N21"/>
  <c r="P21" s="1"/>
  <c r="R20" i="38"/>
  <c r="Q20"/>
  <c r="R6" i="43"/>
  <c r="Q6"/>
  <c r="N20" i="35"/>
  <c r="P20" s="1"/>
  <c r="K21"/>
  <c r="L21" i="38"/>
  <c r="O21" s="1"/>
  <c r="M21"/>
  <c r="S21" s="1"/>
  <c r="O22" i="27"/>
  <c r="N22"/>
  <c r="P22" s="1"/>
  <c r="K23"/>
  <c r="K16" i="26"/>
  <c r="N15"/>
  <c r="P15" s="1"/>
  <c r="L14" i="32"/>
  <c r="M14"/>
  <c r="S14" s="1"/>
  <c r="S15" i="26"/>
  <c r="L15" i="36"/>
  <c r="O15" s="1"/>
  <c r="M15"/>
  <c r="L7" i="43"/>
  <c r="O7" s="1"/>
  <c r="M7"/>
  <c r="R14" i="36"/>
  <c r="Q14"/>
  <c r="Z5" i="23"/>
  <c r="Q24" i="28" l="1"/>
  <c r="R24"/>
  <c r="L25"/>
  <c r="M25"/>
  <c r="S25" s="1"/>
  <c r="S24" i="29"/>
  <c r="N24"/>
  <c r="P24" s="1"/>
  <c r="K25"/>
  <c r="Q24" i="31"/>
  <c r="R24"/>
  <c r="M25"/>
  <c r="L25"/>
  <c r="R21" i="40"/>
  <c r="Q21"/>
  <c r="R14" i="33"/>
  <c r="Q14"/>
  <c r="Q15" i="26"/>
  <c r="R15"/>
  <c r="R21" i="41"/>
  <c r="Q21"/>
  <c r="L22" i="42"/>
  <c r="O22" s="1"/>
  <c r="M22"/>
  <c r="S15" i="36"/>
  <c r="M23" i="27"/>
  <c r="S23" s="1"/>
  <c r="L23"/>
  <c r="O23" s="1"/>
  <c r="S7" i="43"/>
  <c r="O14" i="32"/>
  <c r="N14"/>
  <c r="P14" s="1"/>
  <c r="K15"/>
  <c r="K22" i="38"/>
  <c r="N21"/>
  <c r="P21" s="1"/>
  <c r="N7" i="43"/>
  <c r="H7" s="1"/>
  <c r="K8"/>
  <c r="M21" i="35"/>
  <c r="S21" s="1"/>
  <c r="L21"/>
  <c r="O21" s="1"/>
  <c r="M22" i="41"/>
  <c r="S22" s="1"/>
  <c r="L22"/>
  <c r="O22" s="1"/>
  <c r="Q20" i="35"/>
  <c r="R20"/>
  <c r="M15" i="33"/>
  <c r="L15"/>
  <c r="O15" s="1"/>
  <c r="Q21" i="42"/>
  <c r="R21"/>
  <c r="M16" i="26"/>
  <c r="S16" s="1"/>
  <c r="L16"/>
  <c r="O16" s="1"/>
  <c r="N15" i="36"/>
  <c r="P15" s="1"/>
  <c r="K16"/>
  <c r="R22" i="27"/>
  <c r="Q22"/>
  <c r="L22" i="40"/>
  <c r="M22"/>
  <c r="S22" s="1"/>
  <c r="L22" i="39"/>
  <c r="O22" s="1"/>
  <c r="M22"/>
  <c r="K11" i="37"/>
  <c r="N10"/>
  <c r="P10" s="1"/>
  <c r="R21" i="39"/>
  <c r="Q21"/>
  <c r="AT9" i="23"/>
  <c r="AT41"/>
  <c r="AQ81"/>
  <c r="AS42"/>
  <c r="AS95"/>
  <c r="AR74"/>
  <c r="AQ12"/>
  <c r="AQ66"/>
  <c r="AS16"/>
  <c r="AQ75"/>
  <c r="AT31"/>
  <c r="AS10"/>
  <c r="AQ60"/>
  <c r="AS79"/>
  <c r="AS26"/>
  <c r="AQ18"/>
  <c r="AR33"/>
  <c r="AR80"/>
  <c r="AR17"/>
  <c r="AS64"/>
  <c r="AT94"/>
  <c r="AQ28"/>
  <c r="AR65"/>
  <c r="AS89"/>
  <c r="AR27"/>
  <c r="AR96"/>
  <c r="AQ34"/>
  <c r="AR43"/>
  <c r="AT78"/>
  <c r="AR49"/>
  <c r="AS32"/>
  <c r="AQ97"/>
  <c r="AQ50"/>
  <c r="AR11"/>
  <c r="AS58"/>
  <c r="AT63"/>
  <c r="AS48"/>
  <c r="AR90"/>
  <c r="AQ91"/>
  <c r="AT15"/>
  <c r="AT47"/>
  <c r="AT25"/>
  <c r="AT57"/>
  <c r="AT72"/>
  <c r="M25" i="29" l="1"/>
  <c r="S25" s="1"/>
  <c r="L25"/>
  <c r="Q24"/>
  <c r="R24"/>
  <c r="O25" i="28"/>
  <c r="N25"/>
  <c r="P25" s="1"/>
  <c r="K26"/>
  <c r="O25" i="31"/>
  <c r="N25"/>
  <c r="P25" s="1"/>
  <c r="K26"/>
  <c r="S25"/>
  <c r="R15" i="36"/>
  <c r="Q15"/>
  <c r="S22" i="39"/>
  <c r="S15" i="33"/>
  <c r="M8" i="43"/>
  <c r="S8" s="1"/>
  <c r="L8"/>
  <c r="O8" s="1"/>
  <c r="N22" i="39"/>
  <c r="P22" s="1"/>
  <c r="K23"/>
  <c r="N16" i="26"/>
  <c r="P16" s="1"/>
  <c r="K17"/>
  <c r="Q21" i="38"/>
  <c r="R21"/>
  <c r="K24" i="27"/>
  <c r="N23"/>
  <c r="P23" s="1"/>
  <c r="O22" i="40"/>
  <c r="K23"/>
  <c r="N22"/>
  <c r="P22" s="1"/>
  <c r="M22" i="38"/>
  <c r="S22" s="1"/>
  <c r="L22"/>
  <c r="O22" s="1"/>
  <c r="L15" i="32"/>
  <c r="M15"/>
  <c r="S15" s="1"/>
  <c r="O15"/>
  <c r="R14"/>
  <c r="Q14"/>
  <c r="Q10" i="37"/>
  <c r="R10"/>
  <c r="L11"/>
  <c r="M11"/>
  <c r="M16" i="36"/>
  <c r="S16" s="1"/>
  <c r="L16"/>
  <c r="K16" i="33"/>
  <c r="N15"/>
  <c r="P15" s="1"/>
  <c r="K22" i="35"/>
  <c r="N21"/>
  <c r="P21" s="1"/>
  <c r="P7" i="43"/>
  <c r="S22" i="42"/>
  <c r="K23" i="41"/>
  <c r="N22"/>
  <c r="P22" s="1"/>
  <c r="N22" i="42"/>
  <c r="P22" s="1"/>
  <c r="K23"/>
  <c r="W5" i="23"/>
  <c r="M26" i="28" l="1"/>
  <c r="L26"/>
  <c r="O26" s="1"/>
  <c r="Q25"/>
  <c r="R25"/>
  <c r="O25" i="29"/>
  <c r="K26"/>
  <c r="N25"/>
  <c r="P25" s="1"/>
  <c r="Q25" i="31"/>
  <c r="R25"/>
  <c r="L26"/>
  <c r="O26" s="1"/>
  <c r="M26"/>
  <c r="R22" i="39"/>
  <c r="Q22"/>
  <c r="Q15" i="33"/>
  <c r="R15"/>
  <c r="R22" i="42"/>
  <c r="Q22"/>
  <c r="S11" i="37"/>
  <c r="N15" i="32"/>
  <c r="P15" s="1"/>
  <c r="K16"/>
  <c r="L24" i="27"/>
  <c r="M24"/>
  <c r="S24" s="1"/>
  <c r="K9" i="43"/>
  <c r="N8"/>
  <c r="P8" s="1"/>
  <c r="R7"/>
  <c r="Q7"/>
  <c r="R21" i="35"/>
  <c r="Q21"/>
  <c r="N22" i="38"/>
  <c r="P22" s="1"/>
  <c r="K23"/>
  <c r="O11" i="37"/>
  <c r="N11"/>
  <c r="P11" s="1"/>
  <c r="K12"/>
  <c r="M23" i="42"/>
  <c r="L23"/>
  <c r="L22" i="35"/>
  <c r="M22"/>
  <c r="S22" s="1"/>
  <c r="L17" i="26"/>
  <c r="O17" s="1"/>
  <c r="M17"/>
  <c r="S17" s="1"/>
  <c r="Q22" i="40"/>
  <c r="R22"/>
  <c r="R22" i="41"/>
  <c r="Q22"/>
  <c r="M16" i="33"/>
  <c r="S16" s="1"/>
  <c r="L16"/>
  <c r="M23" i="40"/>
  <c r="L23"/>
  <c r="O23" s="1"/>
  <c r="M23" i="39"/>
  <c r="S23" s="1"/>
  <c r="L23"/>
  <c r="O23" s="1"/>
  <c r="R16" i="26"/>
  <c r="Q16"/>
  <c r="L23" i="41"/>
  <c r="M23"/>
  <c r="S23" s="1"/>
  <c r="O16" i="36"/>
  <c r="K17"/>
  <c r="N16"/>
  <c r="P16" s="1"/>
  <c r="Q23" i="27"/>
  <c r="R23"/>
  <c r="AS72" i="23"/>
  <c r="AQ41"/>
  <c r="AT88"/>
  <c r="AR57"/>
  <c r="AP25"/>
  <c r="AO9"/>
  <c r="Q25" i="29" l="1"/>
  <c r="R25"/>
  <c r="L26"/>
  <c r="M26"/>
  <c r="S26" s="1"/>
  <c r="K27" i="28"/>
  <c r="N26"/>
  <c r="P26" s="1"/>
  <c r="S26"/>
  <c r="S26" i="31"/>
  <c r="K27"/>
  <c r="N26"/>
  <c r="P26" s="1"/>
  <c r="R11" i="37"/>
  <c r="Q11"/>
  <c r="M17" i="36"/>
  <c r="S17" s="1"/>
  <c r="L17"/>
  <c r="O17" s="1"/>
  <c r="S23" i="42"/>
  <c r="L12" i="37"/>
  <c r="O12" s="1"/>
  <c r="M12"/>
  <c r="S12" s="1"/>
  <c r="N23" i="40"/>
  <c r="P23" s="1"/>
  <c r="K24"/>
  <c r="Q8" i="43"/>
  <c r="R8"/>
  <c r="O23" i="41"/>
  <c r="K24"/>
  <c r="N23"/>
  <c r="P23" s="1"/>
  <c r="S23" i="40"/>
  <c r="O16" i="33"/>
  <c r="N16"/>
  <c r="P16" s="1"/>
  <c r="K17"/>
  <c r="K18" i="26"/>
  <c r="N17"/>
  <c r="P17" s="1"/>
  <c r="L23" i="38"/>
  <c r="M23"/>
  <c r="M9" i="43"/>
  <c r="S9" s="1"/>
  <c r="L9"/>
  <c r="R22" i="38"/>
  <c r="Q22"/>
  <c r="O22" i="35"/>
  <c r="N22"/>
  <c r="P22" s="1"/>
  <c r="K23"/>
  <c r="O24" i="27"/>
  <c r="N24"/>
  <c r="P24" s="1"/>
  <c r="K25"/>
  <c r="R16" i="36"/>
  <c r="Q16"/>
  <c r="N23" i="39"/>
  <c r="P23" s="1"/>
  <c r="K24"/>
  <c r="O23" i="42"/>
  <c r="K24"/>
  <c r="N23"/>
  <c r="P23" s="1"/>
  <c r="L16" i="32"/>
  <c r="O16" s="1"/>
  <c r="M16"/>
  <c r="S16" s="1"/>
  <c r="Q15"/>
  <c r="R15"/>
  <c r="AC5" i="23"/>
  <c r="R26" i="28" l="1"/>
  <c r="Q26"/>
  <c r="M27"/>
  <c r="S27" s="1"/>
  <c r="L27"/>
  <c r="O27" s="1"/>
  <c r="O26" i="29"/>
  <c r="N26"/>
  <c r="P26" s="1"/>
  <c r="K27"/>
  <c r="Q26" i="31"/>
  <c r="R26"/>
  <c r="M27"/>
  <c r="S27" s="1"/>
  <c r="L27"/>
  <c r="O27" s="1"/>
  <c r="Q23" i="42"/>
  <c r="R23"/>
  <c r="R23" i="39"/>
  <c r="Q23"/>
  <c r="M18" i="26"/>
  <c r="S18" s="1"/>
  <c r="L18"/>
  <c r="O18" s="1"/>
  <c r="R22" i="35"/>
  <c r="Q22"/>
  <c r="M17" i="33"/>
  <c r="S17" s="1"/>
  <c r="L17"/>
  <c r="R16"/>
  <c r="Q16"/>
  <c r="R24" i="27"/>
  <c r="Q24"/>
  <c r="M23" i="35"/>
  <c r="S23" s="1"/>
  <c r="L23"/>
  <c r="O23" s="1"/>
  <c r="O23" i="38"/>
  <c r="N23"/>
  <c r="P23" s="1"/>
  <c r="K24"/>
  <c r="L24" i="39"/>
  <c r="M24"/>
  <c r="N16" i="32"/>
  <c r="P16" s="1"/>
  <c r="K17"/>
  <c r="M25" i="27"/>
  <c r="S25" s="1"/>
  <c r="L25"/>
  <c r="O9" i="43"/>
  <c r="N9"/>
  <c r="P9" s="1"/>
  <c r="K10"/>
  <c r="M24" i="40"/>
  <c r="L24"/>
  <c r="O24" s="1"/>
  <c r="K18" i="36"/>
  <c r="N17"/>
  <c r="P17" s="1"/>
  <c r="Q23" i="40"/>
  <c r="R23"/>
  <c r="L24" i="42"/>
  <c r="M24"/>
  <c r="S24" s="1"/>
  <c r="S23" i="38"/>
  <c r="R23" i="41"/>
  <c r="Q23"/>
  <c r="Q17" i="26"/>
  <c r="R17"/>
  <c r="L24" i="41"/>
  <c r="O24" s="1"/>
  <c r="M24"/>
  <c r="S24" s="1"/>
  <c r="K13" i="37"/>
  <c r="N12"/>
  <c r="P12" s="1"/>
  <c r="X5" i="23"/>
  <c r="AP26" s="1"/>
  <c r="AQ42" l="1"/>
  <c r="AO10"/>
  <c r="AT89"/>
  <c r="AS73"/>
  <c r="AR58"/>
  <c r="M27" i="29"/>
  <c r="S27" s="1"/>
  <c r="L27"/>
  <c r="O27" s="1"/>
  <c r="R26"/>
  <c r="Q26"/>
  <c r="N27" i="28"/>
  <c r="P27" s="1"/>
  <c r="K28"/>
  <c r="K28" i="31"/>
  <c r="N27"/>
  <c r="P27" s="1"/>
  <c r="R16" i="32"/>
  <c r="Q16"/>
  <c r="S24" i="39"/>
  <c r="K25" i="41"/>
  <c r="N24"/>
  <c r="P24" s="1"/>
  <c r="O24" i="42"/>
  <c r="N24"/>
  <c r="P24" s="1"/>
  <c r="K25"/>
  <c r="M10" i="43"/>
  <c r="S10" s="1"/>
  <c r="L10"/>
  <c r="O24" i="39"/>
  <c r="K25"/>
  <c r="N24"/>
  <c r="P24" s="1"/>
  <c r="K19" i="26"/>
  <c r="N18"/>
  <c r="P18" s="1"/>
  <c r="Q23" i="38"/>
  <c r="R23"/>
  <c r="S24" i="40"/>
  <c r="Q9" i="43"/>
  <c r="R9"/>
  <c r="M24" i="38"/>
  <c r="S24" s="1"/>
  <c r="L24"/>
  <c r="O24" s="1"/>
  <c r="Q17" i="36"/>
  <c r="R17"/>
  <c r="O25" i="27"/>
  <c r="N25"/>
  <c r="P25" s="1"/>
  <c r="K26"/>
  <c r="O17" i="33"/>
  <c r="N17"/>
  <c r="P17" s="1"/>
  <c r="K18"/>
  <c r="R12" i="37"/>
  <c r="Q12"/>
  <c r="L18" i="36"/>
  <c r="O18" s="1"/>
  <c r="M18"/>
  <c r="S18" s="1"/>
  <c r="M13" i="37"/>
  <c r="S13" s="1"/>
  <c r="L13"/>
  <c r="N24" i="40"/>
  <c r="P24" s="1"/>
  <c r="K25"/>
  <c r="L17" i="32"/>
  <c r="M17"/>
  <c r="S17" s="1"/>
  <c r="K24" i="35"/>
  <c r="N23"/>
  <c r="P23" s="1"/>
  <c r="AA22" i="23" l="1"/>
  <c r="AA21"/>
  <c r="AA18"/>
  <c r="AA19"/>
  <c r="AA20"/>
  <c r="AA8"/>
  <c r="AD8" s="1"/>
  <c r="A3" i="30" s="1"/>
  <c r="AA12" i="23"/>
  <c r="AD12" s="1"/>
  <c r="A7" i="30" s="1"/>
  <c r="AA16" i="23"/>
  <c r="AD16" s="1"/>
  <c r="AA7"/>
  <c r="AD7" s="1"/>
  <c r="A2" i="30" s="1"/>
  <c r="AA15" i="23"/>
  <c r="AD15" s="1"/>
  <c r="AA9"/>
  <c r="AD9" s="1"/>
  <c r="A4" i="30" s="1"/>
  <c r="AA13" i="23"/>
  <c r="AD13" s="1"/>
  <c r="AE13" s="1"/>
  <c r="AA17"/>
  <c r="AD17" s="1"/>
  <c r="C11" i="22"/>
  <c r="AA10" i="23"/>
  <c r="AD10" s="1"/>
  <c r="AE10" s="1"/>
  <c r="AA14"/>
  <c r="AD14" s="1"/>
  <c r="A9" i="30" s="1"/>
  <c r="AA11" i="23"/>
  <c r="AD11" s="1"/>
  <c r="AE11" s="1"/>
  <c r="M28" i="28"/>
  <c r="S28" s="1"/>
  <c r="L28"/>
  <c r="O28" s="1"/>
  <c r="R27"/>
  <c r="Q27"/>
  <c r="K28" i="29"/>
  <c r="N27"/>
  <c r="P27" s="1"/>
  <c r="R27" i="31"/>
  <c r="Q27"/>
  <c r="L28"/>
  <c r="O28" s="1"/>
  <c r="M28"/>
  <c r="Q24" i="40"/>
  <c r="R24"/>
  <c r="R24" i="39"/>
  <c r="Q24"/>
  <c r="Q24" i="42"/>
  <c r="R24"/>
  <c r="M19" i="26"/>
  <c r="S19" s="1"/>
  <c r="L19"/>
  <c r="R24" i="41"/>
  <c r="Q24"/>
  <c r="Q25" i="27"/>
  <c r="R25"/>
  <c r="M25" i="39"/>
  <c r="S25" s="1"/>
  <c r="L25"/>
  <c r="O25" s="1"/>
  <c r="L25" i="41"/>
  <c r="M25"/>
  <c r="O13" i="37"/>
  <c r="K14"/>
  <c r="N13"/>
  <c r="P13" s="1"/>
  <c r="R18" i="26"/>
  <c r="Q18"/>
  <c r="O17" i="32"/>
  <c r="N17"/>
  <c r="P17" s="1"/>
  <c r="K18"/>
  <c r="O10" i="43"/>
  <c r="K11"/>
  <c r="N10"/>
  <c r="P10" s="1"/>
  <c r="R23" i="35"/>
  <c r="Q23"/>
  <c r="M26" i="27"/>
  <c r="S26" s="1"/>
  <c r="L26"/>
  <c r="L24" i="35"/>
  <c r="O24" s="1"/>
  <c r="M24"/>
  <c r="S24" s="1"/>
  <c r="Q17" i="33"/>
  <c r="R17"/>
  <c r="N18" i="36"/>
  <c r="P18" s="1"/>
  <c r="K19"/>
  <c r="L25" i="40"/>
  <c r="M25"/>
  <c r="S25" s="1"/>
  <c r="M18" i="33"/>
  <c r="S18" s="1"/>
  <c r="L18"/>
  <c r="O18" s="1"/>
  <c r="K25" i="38"/>
  <c r="N24"/>
  <c r="P24" s="1"/>
  <c r="M25" i="42"/>
  <c r="S25" s="1"/>
  <c r="L25"/>
  <c r="O25" s="1"/>
  <c r="AE9" i="23" l="1"/>
  <c r="AE15"/>
  <c r="A10" i="30"/>
  <c r="AE16" i="23"/>
  <c r="A11" i="30"/>
  <c r="AE17" i="23"/>
  <c r="A12" i="30"/>
  <c r="A5"/>
  <c r="AE12" i="23"/>
  <c r="A8" i="30"/>
  <c r="AD21" i="23"/>
  <c r="AE21" s="1"/>
  <c r="AE8"/>
  <c r="AD22"/>
  <c r="AE22" s="1"/>
  <c r="AD20"/>
  <c r="AE20" s="1"/>
  <c r="AD19"/>
  <c r="AE19" s="1"/>
  <c r="AD18"/>
  <c r="AE18" s="1"/>
  <c r="AE14"/>
  <c r="A6" i="30"/>
  <c r="AA5" i="23"/>
  <c r="AE7"/>
  <c r="J3"/>
  <c r="AB9" s="1"/>
  <c r="Q27" i="29"/>
  <c r="R27"/>
  <c r="L28"/>
  <c r="O28" s="1"/>
  <c r="M28"/>
  <c r="S28" s="1"/>
  <c r="K29" i="28"/>
  <c r="N28"/>
  <c r="P28" s="1"/>
  <c r="S28" i="31"/>
  <c r="K29"/>
  <c r="N28"/>
  <c r="P28" s="1"/>
  <c r="N25" i="42"/>
  <c r="P25" s="1"/>
  <c r="K26"/>
  <c r="O26" i="27"/>
  <c r="N26"/>
  <c r="P26" s="1"/>
  <c r="K27"/>
  <c r="K20" i="26"/>
  <c r="N19"/>
  <c r="P19" s="1"/>
  <c r="O25" i="40"/>
  <c r="N25"/>
  <c r="P25" s="1"/>
  <c r="K26"/>
  <c r="R18" i="36"/>
  <c r="Q18"/>
  <c r="L25" i="38"/>
  <c r="M25"/>
  <c r="S25" s="1"/>
  <c r="R13" i="37"/>
  <c r="Q13"/>
  <c r="M19" i="36"/>
  <c r="S19" s="1"/>
  <c r="L19"/>
  <c r="K26" i="39"/>
  <c r="N25"/>
  <c r="P25" s="1"/>
  <c r="L11" i="43"/>
  <c r="O11" s="1"/>
  <c r="M11"/>
  <c r="L14" i="37"/>
  <c r="O14"/>
  <c r="M14"/>
  <c r="S14" s="1"/>
  <c r="R10" i="43"/>
  <c r="Q10"/>
  <c r="R24" i="38"/>
  <c r="Q24"/>
  <c r="K19" i="33"/>
  <c r="N18"/>
  <c r="P18" s="1"/>
  <c r="N24" i="35"/>
  <c r="P24" s="1"/>
  <c r="K25"/>
  <c r="M18" i="32"/>
  <c r="S18" s="1"/>
  <c r="L18"/>
  <c r="S25" i="41"/>
  <c r="Q17" i="32"/>
  <c r="R17"/>
  <c r="O25" i="41"/>
  <c r="N25"/>
  <c r="P25" s="1"/>
  <c r="K26"/>
  <c r="O19" i="26"/>
  <c r="F11" i="30" l="1"/>
  <c r="F12"/>
  <c r="F10"/>
  <c r="AG3"/>
  <c r="F3"/>
  <c r="AE5" i="23"/>
  <c r="F8" i="30"/>
  <c r="AG4"/>
  <c r="F7"/>
  <c r="AB22" i="23"/>
  <c r="AB21"/>
  <c r="AB11"/>
  <c r="I1" i="30"/>
  <c r="AB19" i="23"/>
  <c r="AB14"/>
  <c r="F6" i="30"/>
  <c r="F4"/>
  <c r="AD5"/>
  <c r="AB12" i="23"/>
  <c r="F2" i="30"/>
  <c r="F9"/>
  <c r="F5"/>
  <c r="AD4"/>
  <c r="I2"/>
  <c r="K4" s="1"/>
  <c r="M4" s="1"/>
  <c r="AD6"/>
  <c r="D1"/>
  <c r="AD5" i="23"/>
  <c r="AB18"/>
  <c r="AB20"/>
  <c r="AB17"/>
  <c r="AB8"/>
  <c r="AB7"/>
  <c r="AB13"/>
  <c r="AB10"/>
  <c r="AB16"/>
  <c r="AB15"/>
  <c r="R28" i="28"/>
  <c r="Q28"/>
  <c r="M29"/>
  <c r="S29" s="1"/>
  <c r="L29"/>
  <c r="N28" i="29"/>
  <c r="P28" s="1"/>
  <c r="K29"/>
  <c r="R28" i="31"/>
  <c r="Q28"/>
  <c r="M29"/>
  <c r="L29"/>
  <c r="Q25" i="41"/>
  <c r="R25"/>
  <c r="R18" i="33"/>
  <c r="Q18"/>
  <c r="N14" i="37"/>
  <c r="P14" s="1"/>
  <c r="K15"/>
  <c r="R19" i="26"/>
  <c r="Q19"/>
  <c r="R25" i="40"/>
  <c r="Q25"/>
  <c r="L19" i="33"/>
  <c r="O19" s="1"/>
  <c r="M19"/>
  <c r="S19" s="1"/>
  <c r="L20" i="26"/>
  <c r="O20" s="1"/>
  <c r="M20"/>
  <c r="S20" s="1"/>
  <c r="S11" i="43"/>
  <c r="N11"/>
  <c r="P11" s="1"/>
  <c r="K12"/>
  <c r="O25" i="38"/>
  <c r="N25"/>
  <c r="P25" s="1"/>
  <c r="K26"/>
  <c r="L27" i="27"/>
  <c r="M27"/>
  <c r="S27" s="1"/>
  <c r="R26"/>
  <c r="Q26"/>
  <c r="R24" i="35"/>
  <c r="Q24"/>
  <c r="O18" i="32"/>
  <c r="K19"/>
  <c r="N18"/>
  <c r="P18" s="1"/>
  <c r="M26" i="41"/>
  <c r="L26"/>
  <c r="M26" i="39"/>
  <c r="S26" s="1"/>
  <c r="L26"/>
  <c r="O26" s="1"/>
  <c r="R25"/>
  <c r="Q25"/>
  <c r="L25" i="35"/>
  <c r="O25" s="1"/>
  <c r="M25"/>
  <c r="S25" s="1"/>
  <c r="O19" i="36"/>
  <c r="K20"/>
  <c r="N19"/>
  <c r="P19" s="1"/>
  <c r="M26" i="40"/>
  <c r="L26"/>
  <c r="O26" s="1"/>
  <c r="M26" i="42"/>
  <c r="L26"/>
  <c r="O26" s="1"/>
  <c r="Q25"/>
  <c r="R25"/>
  <c r="I3" i="30" l="1"/>
  <c r="AK7"/>
  <c r="AO10" s="1"/>
  <c r="S4"/>
  <c r="L4"/>
  <c r="N4" s="1"/>
  <c r="P4" s="1"/>
  <c r="AB5" i="23"/>
  <c r="C4" s="1"/>
  <c r="F11" i="22" s="1"/>
  <c r="M29" i="29"/>
  <c r="S29" s="1"/>
  <c r="L29"/>
  <c r="O29" s="1"/>
  <c r="R28"/>
  <c r="Q28"/>
  <c r="O29" i="28"/>
  <c r="N29"/>
  <c r="P29" s="1"/>
  <c r="K30"/>
  <c r="K30" i="31"/>
  <c r="N29"/>
  <c r="P29" s="1"/>
  <c r="S29"/>
  <c r="O29"/>
  <c r="R11" i="43"/>
  <c r="Q11"/>
  <c r="R18" i="32"/>
  <c r="Q18"/>
  <c r="K27" i="40"/>
  <c r="N26"/>
  <c r="P26" s="1"/>
  <c r="M19" i="32"/>
  <c r="L19"/>
  <c r="O19" s="1"/>
  <c r="K28" i="27"/>
  <c r="N27"/>
  <c r="P27" s="1"/>
  <c r="R25" i="38"/>
  <c r="Q25"/>
  <c r="K21" i="26"/>
  <c r="N20"/>
  <c r="P20" s="1"/>
  <c r="M15" i="37"/>
  <c r="L15"/>
  <c r="R14"/>
  <c r="Q14"/>
  <c r="R19" i="36"/>
  <c r="Q19"/>
  <c r="N26" i="39"/>
  <c r="P26" s="1"/>
  <c r="K27"/>
  <c r="K26" i="35"/>
  <c r="N25"/>
  <c r="P25" s="1"/>
  <c r="M12" i="43"/>
  <c r="S12" s="1"/>
  <c r="L12"/>
  <c r="O12" s="1"/>
  <c r="K27" i="42"/>
  <c r="N26"/>
  <c r="P26" s="1"/>
  <c r="O26" i="41"/>
  <c r="K27"/>
  <c r="N26"/>
  <c r="P26" s="1"/>
  <c r="K20" i="33"/>
  <c r="N19"/>
  <c r="P19" s="1"/>
  <c r="S26" i="40"/>
  <c r="L26" i="38"/>
  <c r="M26"/>
  <c r="S26" s="1"/>
  <c r="L20" i="36"/>
  <c r="O20" s="1"/>
  <c r="M20"/>
  <c r="S20" s="1"/>
  <c r="S26" i="42"/>
  <c r="S26" i="41"/>
  <c r="O27" i="27"/>
  <c r="AO12" i="30" l="1"/>
  <c r="F11" i="25"/>
  <c r="B15" s="1"/>
  <c r="O4" i="30"/>
  <c r="K5"/>
  <c r="M5" s="1"/>
  <c r="M30" i="28"/>
  <c r="L30"/>
  <c r="O30" s="1"/>
  <c r="R29"/>
  <c r="Q29"/>
  <c r="K30" i="29"/>
  <c r="N29"/>
  <c r="P29" s="1"/>
  <c r="R4" i="30"/>
  <c r="Q4"/>
  <c r="Q29" i="31"/>
  <c r="R29"/>
  <c r="M30"/>
  <c r="S30" s="1"/>
  <c r="L30"/>
  <c r="O30" s="1"/>
  <c r="Q26" i="40"/>
  <c r="R26"/>
  <c r="R26" i="41"/>
  <c r="Q26"/>
  <c r="N20" i="36"/>
  <c r="P20" s="1"/>
  <c r="K21"/>
  <c r="L27" i="41"/>
  <c r="M27"/>
  <c r="S27" s="1"/>
  <c r="L26" i="35"/>
  <c r="M26"/>
  <c r="S26" s="1"/>
  <c r="S15" i="37"/>
  <c r="S19" i="32"/>
  <c r="R20" i="26"/>
  <c r="Q20"/>
  <c r="R26" i="39"/>
  <c r="Q26"/>
  <c r="M27"/>
  <c r="L27"/>
  <c r="O27" s="1"/>
  <c r="O26" i="38"/>
  <c r="K27"/>
  <c r="N26"/>
  <c r="P26" s="1"/>
  <c r="M21" i="26"/>
  <c r="S21" s="1"/>
  <c r="L21"/>
  <c r="O21" s="1"/>
  <c r="M27" i="42"/>
  <c r="L27"/>
  <c r="M27" i="40"/>
  <c r="L27"/>
  <c r="O27" s="1"/>
  <c r="Q26" i="42"/>
  <c r="R26"/>
  <c r="R27" i="27"/>
  <c r="Q27"/>
  <c r="Q19" i="33"/>
  <c r="R19"/>
  <c r="K13" i="43"/>
  <c r="N12"/>
  <c r="P12" s="1"/>
  <c r="M20" i="33"/>
  <c r="L20"/>
  <c r="O20" s="1"/>
  <c r="M28" i="27"/>
  <c r="S28" s="1"/>
  <c r="L28"/>
  <c r="O28" s="1"/>
  <c r="Q25" i="35"/>
  <c r="R25"/>
  <c r="O15" i="37"/>
  <c r="K16"/>
  <c r="N15"/>
  <c r="P15" s="1"/>
  <c r="K20" i="32"/>
  <c r="N19"/>
  <c r="P19" s="1"/>
  <c r="F12" i="22"/>
  <c r="C12"/>
  <c r="F15" i="25" l="1"/>
  <c r="L5" i="30"/>
  <c r="O5" s="1"/>
  <c r="Q29" i="29"/>
  <c r="R29"/>
  <c r="M30"/>
  <c r="S30" s="1"/>
  <c r="L30"/>
  <c r="K31" i="28"/>
  <c r="N30"/>
  <c r="P30" s="1"/>
  <c r="S30"/>
  <c r="C14" i="22"/>
  <c r="N30" i="31"/>
  <c r="P30" s="1"/>
  <c r="K31"/>
  <c r="S5" i="30"/>
  <c r="R15" i="37"/>
  <c r="Q15"/>
  <c r="R19" i="32"/>
  <c r="Q19"/>
  <c r="Q26" i="38"/>
  <c r="R26"/>
  <c r="M13" i="43"/>
  <c r="S13" s="1"/>
  <c r="L13"/>
  <c r="O13" s="1"/>
  <c r="N27" i="40"/>
  <c r="P27" s="1"/>
  <c r="K28"/>
  <c r="L27" i="38"/>
  <c r="M27"/>
  <c r="S27" s="1"/>
  <c r="O27" i="41"/>
  <c r="N27"/>
  <c r="P27" s="1"/>
  <c r="K28"/>
  <c r="L21" i="36"/>
  <c r="M21"/>
  <c r="S21" s="1"/>
  <c r="R20"/>
  <c r="Q20"/>
  <c r="Q12" i="43"/>
  <c r="R12"/>
  <c r="S27" i="40"/>
  <c r="O27" i="42"/>
  <c r="N27"/>
  <c r="P27" s="1"/>
  <c r="K28"/>
  <c r="M20" i="32"/>
  <c r="S20" s="1"/>
  <c r="L20"/>
  <c r="S27" i="42"/>
  <c r="K28" i="39"/>
  <c r="N27"/>
  <c r="P27" s="1"/>
  <c r="S27"/>
  <c r="K29" i="27"/>
  <c r="N28"/>
  <c r="P28" s="1"/>
  <c r="L16" i="37"/>
  <c r="O16" s="1"/>
  <c r="M16"/>
  <c r="S16" s="1"/>
  <c r="K21" i="33"/>
  <c r="N20"/>
  <c r="P20" s="1"/>
  <c r="K22" i="26"/>
  <c r="N21"/>
  <c r="P21" s="1"/>
  <c r="S20" i="33"/>
  <c r="O26" i="35"/>
  <c r="K27"/>
  <c r="N26"/>
  <c r="P26" s="1"/>
  <c r="F14" i="22"/>
  <c r="N5" i="30" l="1"/>
  <c r="P5" s="1"/>
  <c r="Q5" s="1"/>
  <c r="K6"/>
  <c r="M6" s="1"/>
  <c r="S6" s="1"/>
  <c r="R30" i="28"/>
  <c r="Q30"/>
  <c r="M31"/>
  <c r="S31" s="1"/>
  <c r="L31"/>
  <c r="O30" i="29"/>
  <c r="N30"/>
  <c r="P30" s="1"/>
  <c r="K31"/>
  <c r="L31" i="31"/>
  <c r="O31" s="1"/>
  <c r="M31"/>
  <c r="S31" s="1"/>
  <c r="Q30"/>
  <c r="R30"/>
  <c r="Q27" i="42"/>
  <c r="R27"/>
  <c r="R20" i="33"/>
  <c r="Q20"/>
  <c r="M27" i="35"/>
  <c r="S27" s="1"/>
  <c r="L27"/>
  <c r="L28" i="39"/>
  <c r="M28"/>
  <c r="M28" i="41"/>
  <c r="S28" s="1"/>
  <c r="L28"/>
  <c r="N13" i="43"/>
  <c r="P13" s="1"/>
  <c r="K14"/>
  <c r="Q27" i="40"/>
  <c r="R27"/>
  <c r="Q27" i="41"/>
  <c r="R27"/>
  <c r="K17" i="37"/>
  <c r="N16"/>
  <c r="P16" s="1"/>
  <c r="R28" i="27"/>
  <c r="Q28"/>
  <c r="Q21" i="26"/>
  <c r="R21"/>
  <c r="O27" i="38"/>
  <c r="K28"/>
  <c r="N27"/>
  <c r="P27" s="1"/>
  <c r="O20" i="32"/>
  <c r="K21"/>
  <c r="N20"/>
  <c r="P20" s="1"/>
  <c r="M29" i="27"/>
  <c r="S29" s="1"/>
  <c r="L29"/>
  <c r="L22" i="26"/>
  <c r="O22" s="1"/>
  <c r="M22"/>
  <c r="S22" s="1"/>
  <c r="M28" i="42"/>
  <c r="S28" s="1"/>
  <c r="L28"/>
  <c r="O28" s="1"/>
  <c r="M28" i="40"/>
  <c r="S28" s="1"/>
  <c r="L28"/>
  <c r="R27" i="39"/>
  <c r="Q27"/>
  <c r="R26" i="35"/>
  <c r="Q26"/>
  <c r="L21" i="33"/>
  <c r="M21"/>
  <c r="S21" s="1"/>
  <c r="O21" i="36"/>
  <c r="K22"/>
  <c r="N21"/>
  <c r="P21" s="1"/>
  <c r="R5" i="11"/>
  <c r="M9" s="1"/>
  <c r="R5" i="30" l="1"/>
  <c r="L6"/>
  <c r="N6" s="1"/>
  <c r="P6" s="1"/>
  <c r="M31" i="29"/>
  <c r="S31" s="1"/>
  <c r="L31"/>
  <c r="O31" s="1"/>
  <c r="R30"/>
  <c r="Q30"/>
  <c r="O31" i="28"/>
  <c r="N31"/>
  <c r="P31" s="1"/>
  <c r="K32"/>
  <c r="N31" i="31"/>
  <c r="P31" s="1"/>
  <c r="K32"/>
  <c r="O21" i="33"/>
  <c r="K22"/>
  <c r="N21"/>
  <c r="P21" s="1"/>
  <c r="N28" i="42"/>
  <c r="P28" s="1"/>
  <c r="K29"/>
  <c r="L21" i="32"/>
  <c r="M21"/>
  <c r="S21" s="1"/>
  <c r="O21"/>
  <c r="M28" i="38"/>
  <c r="S28" s="1"/>
  <c r="L28"/>
  <c r="O28" s="1"/>
  <c r="S28" i="39"/>
  <c r="M17" i="37"/>
  <c r="S17" s="1"/>
  <c r="L17"/>
  <c r="O17" s="1"/>
  <c r="K23" i="26"/>
  <c r="N22"/>
  <c r="P22" s="1"/>
  <c r="O28" i="39"/>
  <c r="K29"/>
  <c r="N28"/>
  <c r="P28" s="1"/>
  <c r="R21" i="36"/>
  <c r="Q21"/>
  <c r="M22"/>
  <c r="L22"/>
  <c r="O28" i="40"/>
  <c r="K29"/>
  <c r="N28"/>
  <c r="P28" s="1"/>
  <c r="O29" i="27"/>
  <c r="K30"/>
  <c r="N29"/>
  <c r="P29" s="1"/>
  <c r="O27" i="35"/>
  <c r="N27"/>
  <c r="P27" s="1"/>
  <c r="K28"/>
  <c r="R20" i="32"/>
  <c r="Q20"/>
  <c r="L14" i="43"/>
  <c r="M14"/>
  <c r="S14" s="1"/>
  <c r="R13"/>
  <c r="Q13"/>
  <c r="R16" i="37"/>
  <c r="Q16"/>
  <c r="O28" i="41"/>
  <c r="N28"/>
  <c r="P28" s="1"/>
  <c r="K29"/>
  <c r="R27" i="38"/>
  <c r="Q27"/>
  <c r="L54" i="11"/>
  <c r="L23"/>
  <c r="M35"/>
  <c r="M27"/>
  <c r="L15"/>
  <c r="M14"/>
  <c r="L10"/>
  <c r="L28"/>
  <c r="M66"/>
  <c r="L67"/>
  <c r="L41"/>
  <c r="M53"/>
  <c r="M40"/>
  <c r="M48"/>
  <c r="L36"/>
  <c r="M22"/>
  <c r="L62"/>
  <c r="O6" i="30" l="1"/>
  <c r="K7"/>
  <c r="L7" s="1"/>
  <c r="M32" i="28"/>
  <c r="L32"/>
  <c r="O32" s="1"/>
  <c r="R31"/>
  <c r="Q31"/>
  <c r="K32" i="29"/>
  <c r="N31"/>
  <c r="P31" s="1"/>
  <c r="Q6" i="30"/>
  <c r="R6"/>
  <c r="M32" i="31"/>
  <c r="S32" s="1"/>
  <c r="L32"/>
  <c r="R31"/>
  <c r="Q31"/>
  <c r="AE17" i="11"/>
  <c r="AE16"/>
  <c r="AE15"/>
  <c r="R27" i="35"/>
  <c r="Q27"/>
  <c r="O22" i="36"/>
  <c r="N22"/>
  <c r="P22" s="1"/>
  <c r="K23"/>
  <c r="L23" i="26"/>
  <c r="O23" s="1"/>
  <c r="M23"/>
  <c r="S23" s="1"/>
  <c r="S22" i="36"/>
  <c r="Q28" i="40"/>
  <c r="R28"/>
  <c r="M29" i="39"/>
  <c r="S29" s="1"/>
  <c r="L29"/>
  <c r="O29" s="1"/>
  <c r="N17" i="37"/>
  <c r="P17" s="1"/>
  <c r="K18"/>
  <c r="R28" i="41"/>
  <c r="Q28"/>
  <c r="L30" i="27"/>
  <c r="O30" s="1"/>
  <c r="M30"/>
  <c r="S30" s="1"/>
  <c r="K22" i="32"/>
  <c r="N21"/>
  <c r="P21" s="1"/>
  <c r="Q29" i="27"/>
  <c r="R29"/>
  <c r="L29" i="41"/>
  <c r="O29" s="1"/>
  <c r="M29"/>
  <c r="S29" s="1"/>
  <c r="O14" i="43"/>
  <c r="K15"/>
  <c r="N14"/>
  <c r="P14" s="1"/>
  <c r="L29" i="42"/>
  <c r="M29"/>
  <c r="S29" s="1"/>
  <c r="R28"/>
  <c r="Q28"/>
  <c r="Q21" i="33"/>
  <c r="R21"/>
  <c r="R22" i="26"/>
  <c r="Q22"/>
  <c r="N28" i="38"/>
  <c r="P28" s="1"/>
  <c r="K29"/>
  <c r="L22" i="33"/>
  <c r="O22" s="1"/>
  <c r="M22"/>
  <c r="R28" i="39"/>
  <c r="Q28"/>
  <c r="M29" i="40"/>
  <c r="L29"/>
  <c r="O29" s="1"/>
  <c r="L28" i="35"/>
  <c r="O28" s="1"/>
  <c r="M28"/>
  <c r="S28" s="1"/>
  <c r="N10" i="1"/>
  <c r="AE8" i="11"/>
  <c r="AH8" s="1"/>
  <c r="AE11"/>
  <c r="AH11" s="1"/>
  <c r="AE13"/>
  <c r="AH13" s="1"/>
  <c r="AE7"/>
  <c r="AH7" s="1"/>
  <c r="AE14"/>
  <c r="AH14" s="1"/>
  <c r="AE9"/>
  <c r="AH9" s="1"/>
  <c r="AE12"/>
  <c r="AH12" s="1"/>
  <c r="AE10"/>
  <c r="AH10" s="1"/>
  <c r="M7" i="30" l="1"/>
  <c r="S7" s="1"/>
  <c r="Q31" i="29"/>
  <c r="R31"/>
  <c r="L32"/>
  <c r="M32"/>
  <c r="S32" s="1"/>
  <c r="K33" i="28"/>
  <c r="N32"/>
  <c r="P32" s="1"/>
  <c r="S32"/>
  <c r="O32" i="31"/>
  <c r="K33"/>
  <c r="N32"/>
  <c r="P32" s="1"/>
  <c r="O7" i="30"/>
  <c r="K8"/>
  <c r="N7"/>
  <c r="AH15" i="11"/>
  <c r="AH16"/>
  <c r="AH17"/>
  <c r="R22" i="36"/>
  <c r="Q22"/>
  <c r="R17" i="37"/>
  <c r="Q17"/>
  <c r="A6" i="34"/>
  <c r="AI11" i="11"/>
  <c r="Q21" i="32"/>
  <c r="R21"/>
  <c r="A3" i="34"/>
  <c r="AI8" i="11"/>
  <c r="M15" i="43"/>
  <c r="L15"/>
  <c r="O15" s="1"/>
  <c r="L22" i="32"/>
  <c r="O22" s="1"/>
  <c r="M22"/>
  <c r="S22" s="1"/>
  <c r="A5" i="34"/>
  <c r="AI10" i="11"/>
  <c r="N29" i="39"/>
  <c r="P29" s="1"/>
  <c r="K30"/>
  <c r="K24" i="26"/>
  <c r="N23"/>
  <c r="P23" s="1"/>
  <c r="L23" i="36"/>
  <c r="M23"/>
  <c r="S23" s="1"/>
  <c r="AI13" i="11"/>
  <c r="A8" i="34"/>
  <c r="N29" i="40"/>
  <c r="P29" s="1"/>
  <c r="K30"/>
  <c r="S29"/>
  <c r="AI12" i="11"/>
  <c r="A7" i="34"/>
  <c r="S22" i="33"/>
  <c r="K31" i="27"/>
  <c r="N30"/>
  <c r="P30" s="1"/>
  <c r="A4" i="34"/>
  <c r="AI9" i="11"/>
  <c r="A9" i="34"/>
  <c r="AI14" i="11"/>
  <c r="K29" i="35"/>
  <c r="N28"/>
  <c r="P28" s="1"/>
  <c r="N22" i="33"/>
  <c r="P22" s="1"/>
  <c r="K23"/>
  <c r="N29" i="41"/>
  <c r="P29" s="1"/>
  <c r="K30"/>
  <c r="Q14" i="43"/>
  <c r="R14"/>
  <c r="A2" i="34"/>
  <c r="AI7" i="11"/>
  <c r="L29" i="38"/>
  <c r="M29"/>
  <c r="S29" s="1"/>
  <c r="R28"/>
  <c r="Q28"/>
  <c r="O29" i="42"/>
  <c r="K30"/>
  <c r="N29"/>
  <c r="P29" s="1"/>
  <c r="M18" i="37"/>
  <c r="S18" s="1"/>
  <c r="L18"/>
  <c r="O18" s="1"/>
  <c r="AE5" i="11"/>
  <c r="AF5"/>
  <c r="T3"/>
  <c r="AG12" s="1"/>
  <c r="AH5" l="1"/>
  <c r="AI16"/>
  <c r="A11" i="34"/>
  <c r="AI17" i="11"/>
  <c r="A12" i="34"/>
  <c r="AI15" i="11"/>
  <c r="AI5" s="1"/>
  <c r="A10" i="34"/>
  <c r="F11" s="1"/>
  <c r="H7" i="30"/>
  <c r="R32" i="28"/>
  <c r="Q32"/>
  <c r="M33"/>
  <c r="S33" s="1"/>
  <c r="L33"/>
  <c r="O33" s="1"/>
  <c r="O32" i="29"/>
  <c r="N32"/>
  <c r="P32" s="1"/>
  <c r="K33"/>
  <c r="L8" i="30"/>
  <c r="O8" s="1"/>
  <c r="M8"/>
  <c r="S8" s="1"/>
  <c r="P7"/>
  <c r="R32" i="31"/>
  <c r="Q32"/>
  <c r="L33"/>
  <c r="M33"/>
  <c r="S33" s="1"/>
  <c r="AG17" i="11"/>
  <c r="AG16"/>
  <c r="AG15"/>
  <c r="R22" i="33"/>
  <c r="Q22"/>
  <c r="M30" i="41"/>
  <c r="S30" s="1"/>
  <c r="L30"/>
  <c r="O30" s="1"/>
  <c r="N18" i="37"/>
  <c r="P18" s="1"/>
  <c r="K19"/>
  <c r="M31" i="27"/>
  <c r="S31" s="1"/>
  <c r="L31"/>
  <c r="O31"/>
  <c r="O29" i="38"/>
  <c r="K30"/>
  <c r="N29"/>
  <c r="P29" s="1"/>
  <c r="L23" i="33"/>
  <c r="O23" s="1"/>
  <c r="M23"/>
  <c r="S23" s="1"/>
  <c r="O23" i="36"/>
  <c r="K24"/>
  <c r="N23"/>
  <c r="P23" s="1"/>
  <c r="Q23" i="26"/>
  <c r="R23"/>
  <c r="K23" i="32"/>
  <c r="N22"/>
  <c r="P22" s="1"/>
  <c r="Q29" i="41"/>
  <c r="R29"/>
  <c r="M24" i="26"/>
  <c r="S24" s="1"/>
  <c r="L24"/>
  <c r="O24" s="1"/>
  <c r="Q30" i="27"/>
  <c r="R30"/>
  <c r="M30" i="40"/>
  <c r="S30" s="1"/>
  <c r="L30"/>
  <c r="L30" i="39"/>
  <c r="M30"/>
  <c r="S30" s="1"/>
  <c r="N15" i="43"/>
  <c r="P15" s="1"/>
  <c r="K16"/>
  <c r="Q29" i="40"/>
  <c r="R29"/>
  <c r="R29" i="39"/>
  <c r="Q29"/>
  <c r="S15" i="43"/>
  <c r="Q28" i="35"/>
  <c r="R28"/>
  <c r="Q29" i="42"/>
  <c r="R29"/>
  <c r="L30"/>
  <c r="O30" s="1"/>
  <c r="M30"/>
  <c r="S30" s="1"/>
  <c r="I2" i="34"/>
  <c r="K4" s="1"/>
  <c r="F2"/>
  <c r="I1"/>
  <c r="AD5"/>
  <c r="AD4"/>
  <c r="AG4"/>
  <c r="F3"/>
  <c r="D1"/>
  <c r="AD6"/>
  <c r="AG3"/>
  <c r="F4"/>
  <c r="F5"/>
  <c r="F6"/>
  <c r="F7"/>
  <c r="F8"/>
  <c r="F9"/>
  <c r="L29" i="35"/>
  <c r="O29" s="1"/>
  <c r="M29"/>
  <c r="S29" s="1"/>
  <c r="AG10" i="11"/>
  <c r="AG7"/>
  <c r="AG8"/>
  <c r="AG11"/>
  <c r="AG9"/>
  <c r="AG14"/>
  <c r="AG13"/>
  <c r="F10" i="34" l="1"/>
  <c r="F12"/>
  <c r="M33" i="29"/>
  <c r="S33" s="1"/>
  <c r="L33"/>
  <c r="R32"/>
  <c r="Q32"/>
  <c r="N33" i="28"/>
  <c r="P33" s="1"/>
  <c r="K34"/>
  <c r="K34" i="31"/>
  <c r="N33"/>
  <c r="P33" s="1"/>
  <c r="Q7" i="30"/>
  <c r="R7"/>
  <c r="O33" i="31"/>
  <c r="K9" i="30"/>
  <c r="N8"/>
  <c r="P8" s="1"/>
  <c r="AK7" i="34"/>
  <c r="AO12" s="1"/>
  <c r="R15" i="43"/>
  <c r="Q15"/>
  <c r="O30" i="40"/>
  <c r="K31"/>
  <c r="N30"/>
  <c r="P30" s="1"/>
  <c r="N30" i="42"/>
  <c r="P30" s="1"/>
  <c r="K31"/>
  <c r="M19" i="37"/>
  <c r="S19" s="1"/>
  <c r="L19"/>
  <c r="O19" s="1"/>
  <c r="R18"/>
  <c r="Q18"/>
  <c r="Q29" i="38"/>
  <c r="R29"/>
  <c r="R22" i="32"/>
  <c r="Q22"/>
  <c r="M23"/>
  <c r="S23" s="1"/>
  <c r="L23"/>
  <c r="K24" i="33"/>
  <c r="N23"/>
  <c r="P23" s="1"/>
  <c r="I3" i="34"/>
  <c r="L16" i="43"/>
  <c r="M16"/>
  <c r="L30" i="38"/>
  <c r="O30" s="1"/>
  <c r="M30"/>
  <c r="S30" s="1"/>
  <c r="N30" i="41"/>
  <c r="P30" s="1"/>
  <c r="K31"/>
  <c r="Q23" i="36"/>
  <c r="R23"/>
  <c r="L4" i="34"/>
  <c r="O4" s="1"/>
  <c r="M4"/>
  <c r="S4" s="1"/>
  <c r="L24" i="36"/>
  <c r="M24"/>
  <c r="S24" s="1"/>
  <c r="O24"/>
  <c r="AO10" i="34"/>
  <c r="K25" i="26"/>
  <c r="N24"/>
  <c r="P24" s="1"/>
  <c r="K30" i="35"/>
  <c r="N29"/>
  <c r="P29" s="1"/>
  <c r="O30" i="39"/>
  <c r="K31"/>
  <c r="N30"/>
  <c r="P30" s="1"/>
  <c r="K32" i="27"/>
  <c r="N31"/>
  <c r="P31" s="1"/>
  <c r="AG5" i="11"/>
  <c r="L2" s="1"/>
  <c r="O10" i="1" s="1"/>
  <c r="N21" s="1"/>
  <c r="M34" i="28" l="1"/>
  <c r="S34" s="1"/>
  <c r="L34"/>
  <c r="O34" s="1"/>
  <c r="Q33"/>
  <c r="R33"/>
  <c r="O33" i="29"/>
  <c r="K34"/>
  <c r="N33"/>
  <c r="P33" s="1"/>
  <c r="R8" i="30"/>
  <c r="Q8"/>
  <c r="L9"/>
  <c r="M9"/>
  <c r="S9" s="1"/>
  <c r="R33" i="31"/>
  <c r="Q33"/>
  <c r="M34"/>
  <c r="L34"/>
  <c r="O34" s="1"/>
  <c r="R31" i="27"/>
  <c r="Q31"/>
  <c r="R24" i="26"/>
  <c r="Q24"/>
  <c r="K31" i="38"/>
  <c r="N30"/>
  <c r="P30" s="1"/>
  <c r="M32" i="27"/>
  <c r="S32" s="1"/>
  <c r="L32"/>
  <c r="M25" i="26"/>
  <c r="S25" s="1"/>
  <c r="L25"/>
  <c r="O25" s="1"/>
  <c r="K5" i="34"/>
  <c r="N4"/>
  <c r="P4" s="1"/>
  <c r="S16" i="43"/>
  <c r="L31" i="42"/>
  <c r="O31" s="1"/>
  <c r="M31"/>
  <c r="S31" s="1"/>
  <c r="R30" i="39"/>
  <c r="Q30"/>
  <c r="O16" i="43"/>
  <c r="K17"/>
  <c r="N16"/>
  <c r="P16" s="1"/>
  <c r="R30" i="42"/>
  <c r="Q30"/>
  <c r="M31" i="39"/>
  <c r="L31"/>
  <c r="O31" s="1"/>
  <c r="R30" i="40"/>
  <c r="Q30"/>
  <c r="Q23" i="33"/>
  <c r="R23"/>
  <c r="L31" i="40"/>
  <c r="O31" s="1"/>
  <c r="M31"/>
  <c r="L31" i="41"/>
  <c r="M31"/>
  <c r="S31" s="1"/>
  <c r="R30"/>
  <c r="Q30"/>
  <c r="M24" i="33"/>
  <c r="L24"/>
  <c r="O24" s="1"/>
  <c r="R29" i="35"/>
  <c r="Q29"/>
  <c r="N24" i="36"/>
  <c r="P24" s="1"/>
  <c r="K25"/>
  <c r="O23" i="32"/>
  <c r="N23"/>
  <c r="P23" s="1"/>
  <c r="K24"/>
  <c r="N19" i="37"/>
  <c r="P19" s="1"/>
  <c r="K20"/>
  <c r="L30" i="35"/>
  <c r="O30" s="1"/>
  <c r="M30"/>
  <c r="P10" i="1"/>
  <c r="N22"/>
  <c r="Q33" i="29" l="1"/>
  <c r="R33"/>
  <c r="L34"/>
  <c r="M34"/>
  <c r="K35" i="28"/>
  <c r="N34"/>
  <c r="P34" s="1"/>
  <c r="P21" i="1"/>
  <c r="P22"/>
  <c r="K10" i="30"/>
  <c r="N9"/>
  <c r="P9" s="1"/>
  <c r="O9"/>
  <c r="K35" i="31"/>
  <c r="N34"/>
  <c r="P34"/>
  <c r="S34"/>
  <c r="Q16" i="43"/>
  <c r="R16"/>
  <c r="R4" i="34"/>
  <c r="Q4"/>
  <c r="L24" i="32"/>
  <c r="M24"/>
  <c r="N31" i="40"/>
  <c r="P31" s="1"/>
  <c r="K32"/>
  <c r="R30" i="38"/>
  <c r="Q30"/>
  <c r="R24" i="36"/>
  <c r="Q24"/>
  <c r="L31" i="38"/>
  <c r="O31" s="1"/>
  <c r="M31"/>
  <c r="S31" s="1"/>
  <c r="S24" i="33"/>
  <c r="L25" i="36"/>
  <c r="M25"/>
  <c r="S25" s="1"/>
  <c r="M17" i="43"/>
  <c r="L17"/>
  <c r="O17" s="1"/>
  <c r="S30" i="35"/>
  <c r="K31"/>
  <c r="N30"/>
  <c r="P30" s="1"/>
  <c r="O31" i="41"/>
  <c r="N31"/>
  <c r="P31" s="1"/>
  <c r="K32"/>
  <c r="L5" i="34"/>
  <c r="M5"/>
  <c r="S5" s="1"/>
  <c r="L20" i="37"/>
  <c r="O20" s="1"/>
  <c r="M20"/>
  <c r="N31" i="39"/>
  <c r="P31" s="1"/>
  <c r="K32"/>
  <c r="R19" i="37"/>
  <c r="Q19"/>
  <c r="N24" i="33"/>
  <c r="P24" s="1"/>
  <c r="K25"/>
  <c r="S31" i="40"/>
  <c r="S31" i="39"/>
  <c r="K26" i="26"/>
  <c r="N25"/>
  <c r="P25" s="1"/>
  <c r="R23" i="32"/>
  <c r="Q23"/>
  <c r="N31" i="42"/>
  <c r="P31" s="1"/>
  <c r="K32"/>
  <c r="O32" i="27"/>
  <c r="N32"/>
  <c r="P32" s="1"/>
  <c r="K33"/>
  <c r="Q34" i="28" l="1"/>
  <c r="R34"/>
  <c r="M35"/>
  <c r="L35"/>
  <c r="O35" s="1"/>
  <c r="S34" i="29"/>
  <c r="O34"/>
  <c r="N34"/>
  <c r="P34" s="1"/>
  <c r="K35"/>
  <c r="Q34" i="31"/>
  <c r="R34"/>
  <c r="L35"/>
  <c r="O35" s="1"/>
  <c r="M35"/>
  <c r="S35" s="1"/>
  <c r="R9" i="30"/>
  <c r="Q9"/>
  <c r="M10"/>
  <c r="S10" s="1"/>
  <c r="L10"/>
  <c r="O10" s="1"/>
  <c r="R31" i="40"/>
  <c r="Q31"/>
  <c r="Q24" i="33"/>
  <c r="R24"/>
  <c r="R30" i="35"/>
  <c r="Q30"/>
  <c r="O5" i="34"/>
  <c r="N5"/>
  <c r="P5" s="1"/>
  <c r="K6"/>
  <c r="S24" i="32"/>
  <c r="Q25" i="26"/>
  <c r="R25"/>
  <c r="L33" i="27"/>
  <c r="O33" s="1"/>
  <c r="M33"/>
  <c r="S33" s="1"/>
  <c r="L26" i="26"/>
  <c r="O26" s="1"/>
  <c r="M26"/>
  <c r="S26" s="1"/>
  <c r="M32" i="41"/>
  <c r="S32" s="1"/>
  <c r="L32"/>
  <c r="N17" i="43"/>
  <c r="P17" s="1"/>
  <c r="K18"/>
  <c r="N31" i="38"/>
  <c r="P31" s="1"/>
  <c r="K32"/>
  <c r="O24" i="32"/>
  <c r="K25"/>
  <c r="N24"/>
  <c r="P24" s="1"/>
  <c r="Q31" i="41"/>
  <c r="R31"/>
  <c r="S17" i="43"/>
  <c r="R31" i="39"/>
  <c r="Q31"/>
  <c r="L32"/>
  <c r="M32"/>
  <c r="L32" i="42"/>
  <c r="O32" s="1"/>
  <c r="M32"/>
  <c r="O25" i="36"/>
  <c r="N25"/>
  <c r="P25" s="1"/>
  <c r="K26"/>
  <c r="Q31" i="42"/>
  <c r="R31"/>
  <c r="S20" i="37"/>
  <c r="M31" i="35"/>
  <c r="S31" s="1"/>
  <c r="L31"/>
  <c r="O31"/>
  <c r="R32" i="27"/>
  <c r="Q32"/>
  <c r="M25" i="33"/>
  <c r="S25" s="1"/>
  <c r="L25"/>
  <c r="K21" i="37"/>
  <c r="N20"/>
  <c r="P20" s="1"/>
  <c r="M32" i="40"/>
  <c r="L32"/>
  <c r="O32" s="1"/>
  <c r="M35" i="29" l="1"/>
  <c r="S35" s="1"/>
  <c r="L35"/>
  <c r="R34"/>
  <c r="Q34"/>
  <c r="N35" i="28"/>
  <c r="P35" s="1"/>
  <c r="K36"/>
  <c r="S35"/>
  <c r="N35" i="31"/>
  <c r="P35" s="1"/>
  <c r="K36"/>
  <c r="N10" i="30"/>
  <c r="P10" s="1"/>
  <c r="K11"/>
  <c r="R20" i="37"/>
  <c r="Q20"/>
  <c r="Q24" i="32"/>
  <c r="R24"/>
  <c r="R5" i="34"/>
  <c r="Q5"/>
  <c r="L26" i="36"/>
  <c r="O26" s="1"/>
  <c r="M26"/>
  <c r="S26" s="1"/>
  <c r="K33" i="40"/>
  <c r="N32"/>
  <c r="P32" s="1"/>
  <c r="S32"/>
  <c r="K32" i="35"/>
  <c r="N31"/>
  <c r="P31" s="1"/>
  <c r="L18" i="43"/>
  <c r="M18"/>
  <c r="S18" s="1"/>
  <c r="L21" i="37"/>
  <c r="O21" s="1"/>
  <c r="M21"/>
  <c r="S32" i="42"/>
  <c r="K34" i="27"/>
  <c r="N33"/>
  <c r="P33" s="1"/>
  <c r="R17" i="43"/>
  <c r="Q17"/>
  <c r="O25" i="33"/>
  <c r="N25"/>
  <c r="P25" s="1"/>
  <c r="K26"/>
  <c r="N32" i="42"/>
  <c r="P32" s="1"/>
  <c r="K33"/>
  <c r="O32" i="41"/>
  <c r="N32"/>
  <c r="P32" s="1"/>
  <c r="K33"/>
  <c r="Q31" i="38"/>
  <c r="R31"/>
  <c r="S32" i="39"/>
  <c r="O32"/>
  <c r="K33"/>
  <c r="N32"/>
  <c r="P32" s="1"/>
  <c r="L25" i="32"/>
  <c r="M25"/>
  <c r="S25" s="1"/>
  <c r="Q25" i="36"/>
  <c r="R25"/>
  <c r="L32" i="38"/>
  <c r="O32" s="1"/>
  <c r="M32"/>
  <c r="S32" s="1"/>
  <c r="K27" i="26"/>
  <c r="N26"/>
  <c r="P26" s="1"/>
  <c r="O6" i="34"/>
  <c r="M6"/>
  <c r="S6" s="1"/>
  <c r="L6"/>
  <c r="R35" i="28" l="1"/>
  <c r="Q35"/>
  <c r="L36"/>
  <c r="M36"/>
  <c r="S36" s="1"/>
  <c r="O35" i="29"/>
  <c r="K36"/>
  <c r="N35"/>
  <c r="P35" s="1"/>
  <c r="M11" i="30"/>
  <c r="S11" s="1"/>
  <c r="L11"/>
  <c r="O11" s="1"/>
  <c r="R10"/>
  <c r="Q10"/>
  <c r="M36" i="31"/>
  <c r="S36" s="1"/>
  <c r="L36"/>
  <c r="Q35"/>
  <c r="R35"/>
  <c r="R32" i="39"/>
  <c r="Q32"/>
  <c r="Q32" i="42"/>
  <c r="R32"/>
  <c r="R31" i="35"/>
  <c r="Q31"/>
  <c r="N26" i="36"/>
  <c r="P26" s="1"/>
  <c r="K27"/>
  <c r="M33" i="42"/>
  <c r="S33" s="1"/>
  <c r="L33"/>
  <c r="L34" i="27"/>
  <c r="M34"/>
  <c r="S34" s="1"/>
  <c r="K33" i="38"/>
  <c r="N32"/>
  <c r="P32" s="1"/>
  <c r="M32" i="35"/>
  <c r="S32" s="1"/>
  <c r="L32"/>
  <c r="M27" i="26"/>
  <c r="S27" s="1"/>
  <c r="L27"/>
  <c r="O27" s="1"/>
  <c r="M33" i="39"/>
  <c r="S33" s="1"/>
  <c r="L33"/>
  <c r="O33" s="1"/>
  <c r="N6" i="34"/>
  <c r="P6" s="1"/>
  <c r="K7"/>
  <c r="L26" i="33"/>
  <c r="O26" s="1"/>
  <c r="M26"/>
  <c r="S26" s="1"/>
  <c r="Q32" i="40"/>
  <c r="R32"/>
  <c r="R25" i="33"/>
  <c r="Q25"/>
  <c r="S21" i="37"/>
  <c r="R26" i="26"/>
  <c r="Q26"/>
  <c r="O25" i="32"/>
  <c r="K26"/>
  <c r="N25"/>
  <c r="P25" s="1"/>
  <c r="L33" i="41"/>
  <c r="M33"/>
  <c r="S33" s="1"/>
  <c r="N21" i="37"/>
  <c r="P21" s="1"/>
  <c r="K22"/>
  <c r="M33" i="40"/>
  <c r="S33" s="1"/>
  <c r="L33"/>
  <c r="R32" i="41"/>
  <c r="Q32"/>
  <c r="Q33" i="27"/>
  <c r="R33"/>
  <c r="O18" i="43"/>
  <c r="N18"/>
  <c r="P18" s="1"/>
  <c r="K19"/>
  <c r="Q35" i="29" l="1"/>
  <c r="R35"/>
  <c r="M36"/>
  <c r="S36" s="1"/>
  <c r="L36"/>
  <c r="O36" i="28"/>
  <c r="K37"/>
  <c r="N36"/>
  <c r="P36" s="1"/>
  <c r="K12" i="30"/>
  <c r="N11"/>
  <c r="P11" s="1"/>
  <c r="O36" i="31"/>
  <c r="K37"/>
  <c r="N36"/>
  <c r="P36" s="1"/>
  <c r="R21" i="37"/>
  <c r="Q21"/>
  <c r="K27" i="33"/>
  <c r="N26"/>
  <c r="P26" s="1"/>
  <c r="M7" i="34"/>
  <c r="L7"/>
  <c r="O32" i="35"/>
  <c r="N32"/>
  <c r="P32" s="1"/>
  <c r="K33"/>
  <c r="L27" i="36"/>
  <c r="M27"/>
  <c r="R26"/>
  <c r="Q26"/>
  <c r="R32" i="38"/>
  <c r="Q32"/>
  <c r="R25" i="32"/>
  <c r="Q25"/>
  <c r="M26"/>
  <c r="S26" s="1"/>
  <c r="L26"/>
  <c r="O26" s="1"/>
  <c r="K34" i="39"/>
  <c r="N33"/>
  <c r="P33" s="1"/>
  <c r="L33" i="38"/>
  <c r="O33" s="1"/>
  <c r="M33"/>
  <c r="S33" s="1"/>
  <c r="Q6" i="34"/>
  <c r="R6"/>
  <c r="O33" i="40"/>
  <c r="N33"/>
  <c r="P33" s="1"/>
  <c r="K34"/>
  <c r="M19" i="43"/>
  <c r="S19" s="1"/>
  <c r="L19"/>
  <c r="O34" i="27"/>
  <c r="N34"/>
  <c r="P34" s="1"/>
  <c r="K35"/>
  <c r="R18" i="43"/>
  <c r="Q18"/>
  <c r="M22" i="37"/>
  <c r="S22" s="1"/>
  <c r="L22"/>
  <c r="K28" i="26"/>
  <c r="N27"/>
  <c r="P27" s="1"/>
  <c r="O33" i="42"/>
  <c r="K34"/>
  <c r="N33"/>
  <c r="P33" s="1"/>
  <c r="O33" i="41"/>
  <c r="K34"/>
  <c r="N33"/>
  <c r="P33" s="1"/>
  <c r="R36" i="28" l="1"/>
  <c r="Q36"/>
  <c r="M37"/>
  <c r="S37" s="1"/>
  <c r="L37"/>
  <c r="O36" i="29"/>
  <c r="N36"/>
  <c r="P36" s="1"/>
  <c r="K37"/>
  <c r="M37" i="31"/>
  <c r="S37" s="1"/>
  <c r="L37"/>
  <c r="R36"/>
  <c r="Q36"/>
  <c r="Q11" i="30"/>
  <c r="R11"/>
  <c r="L12"/>
  <c r="O12" s="1"/>
  <c r="M12"/>
  <c r="S12" s="1"/>
  <c r="R32" i="35"/>
  <c r="Q32"/>
  <c r="Q33" i="41"/>
  <c r="R33"/>
  <c r="O22" i="37"/>
  <c r="K23"/>
  <c r="N22"/>
  <c r="P22" s="1"/>
  <c r="M34" i="41"/>
  <c r="S34" s="1"/>
  <c r="L34"/>
  <c r="O34" s="1"/>
  <c r="L34" i="40"/>
  <c r="M34"/>
  <c r="N33" i="38"/>
  <c r="P33" s="1"/>
  <c r="K34"/>
  <c r="R33" i="39"/>
  <c r="Q33"/>
  <c r="O7" i="34"/>
  <c r="N7"/>
  <c r="H7" s="1"/>
  <c r="K8"/>
  <c r="R33" i="42"/>
  <c r="Q33"/>
  <c r="L34" i="39"/>
  <c r="O34" s="1"/>
  <c r="M34"/>
  <c r="S7" i="34"/>
  <c r="R26" i="33"/>
  <c r="Q26"/>
  <c r="R34" i="27"/>
  <c r="Q34"/>
  <c r="K27" i="32"/>
  <c r="N26"/>
  <c r="P26" s="1"/>
  <c r="S27" i="36"/>
  <c r="M27" i="33"/>
  <c r="S27" s="1"/>
  <c r="L27"/>
  <c r="O27" s="1"/>
  <c r="Q27" i="26"/>
  <c r="R27"/>
  <c r="O27" i="36"/>
  <c r="K28"/>
  <c r="N27"/>
  <c r="P27" s="1"/>
  <c r="R33" i="40"/>
  <c r="Q33"/>
  <c r="L34" i="42"/>
  <c r="O34" s="1"/>
  <c r="M34"/>
  <c r="M35" i="27"/>
  <c r="L35"/>
  <c r="O35" s="1"/>
  <c r="M28" i="26"/>
  <c r="S28" s="1"/>
  <c r="L28"/>
  <c r="O28" s="1"/>
  <c r="O19" i="43"/>
  <c r="N19"/>
  <c r="P19" s="1"/>
  <c r="K20"/>
  <c r="L33" i="35"/>
  <c r="O33" s="1"/>
  <c r="M33"/>
  <c r="S33" s="1"/>
  <c r="P7" i="34" l="1"/>
  <c r="R7" s="1"/>
  <c r="L37" i="29"/>
  <c r="O37" s="1"/>
  <c r="M37"/>
  <c r="S37" s="1"/>
  <c r="R36"/>
  <c r="Q36"/>
  <c r="O37" i="28"/>
  <c r="N37"/>
  <c r="P37" s="1"/>
  <c r="K38"/>
  <c r="K13" i="30"/>
  <c r="N12"/>
  <c r="P12" s="1"/>
  <c r="O37" i="31"/>
  <c r="K38"/>
  <c r="N37"/>
  <c r="P37" s="1"/>
  <c r="Q27" i="36"/>
  <c r="R27"/>
  <c r="N33" i="35"/>
  <c r="P33" s="1"/>
  <c r="K34"/>
  <c r="N35" i="27"/>
  <c r="P35" s="1"/>
  <c r="K36"/>
  <c r="L28" i="36"/>
  <c r="M28"/>
  <c r="S28" s="1"/>
  <c r="L20" i="43"/>
  <c r="O20" s="1"/>
  <c r="M20"/>
  <c r="S20" s="1"/>
  <c r="S35" i="27"/>
  <c r="R22" i="37"/>
  <c r="Q22"/>
  <c r="R19" i="43"/>
  <c r="Q19"/>
  <c r="L27" i="32"/>
  <c r="M27"/>
  <c r="S27" s="1"/>
  <c r="S34" i="42"/>
  <c r="N34" i="39"/>
  <c r="P34" s="1"/>
  <c r="K35"/>
  <c r="L34" i="38"/>
  <c r="M34"/>
  <c r="S34" s="1"/>
  <c r="L23" i="37"/>
  <c r="O23" s="1"/>
  <c r="M23"/>
  <c r="Q33" i="38"/>
  <c r="R33"/>
  <c r="R26" i="32"/>
  <c r="Q26"/>
  <c r="S34" i="39"/>
  <c r="N34" i="42"/>
  <c r="P34" s="1"/>
  <c r="K35"/>
  <c r="K29" i="26"/>
  <c r="N28"/>
  <c r="P28" s="1"/>
  <c r="K28" i="33"/>
  <c r="N27"/>
  <c r="P27" s="1"/>
  <c r="S34" i="40"/>
  <c r="M8" i="34"/>
  <c r="S8" s="1"/>
  <c r="L8"/>
  <c r="O34" i="40"/>
  <c r="K35"/>
  <c r="N34"/>
  <c r="P34" s="1"/>
  <c r="N34" i="41"/>
  <c r="P34" s="1"/>
  <c r="K35"/>
  <c r="Q7" i="34" l="1"/>
  <c r="M38" i="28"/>
  <c r="S38" s="1"/>
  <c r="L38"/>
  <c r="O38" s="1"/>
  <c r="R37"/>
  <c r="Q37"/>
  <c r="K38" i="29"/>
  <c r="N37"/>
  <c r="P37" s="1"/>
  <c r="Q37" i="31"/>
  <c r="R37"/>
  <c r="M38"/>
  <c r="S38" s="1"/>
  <c r="L38"/>
  <c r="O38" s="1"/>
  <c r="R12" i="30"/>
  <c r="Q12"/>
  <c r="M13"/>
  <c r="S13" s="1"/>
  <c r="L13"/>
  <c r="O13" s="1"/>
  <c r="Q34" i="42"/>
  <c r="R34"/>
  <c r="O8" i="34"/>
  <c r="N8"/>
  <c r="P8" s="1"/>
  <c r="K9"/>
  <c r="M35" i="42"/>
  <c r="L35"/>
  <c r="Q27" i="33"/>
  <c r="R27"/>
  <c r="O34" i="38"/>
  <c r="N34"/>
  <c r="P34" s="1"/>
  <c r="K35"/>
  <c r="L28" i="33"/>
  <c r="O28" s="1"/>
  <c r="M28"/>
  <c r="M35" i="39"/>
  <c r="S35" s="1"/>
  <c r="L35"/>
  <c r="O35" s="1"/>
  <c r="O28" i="36"/>
  <c r="N28"/>
  <c r="P28" s="1"/>
  <c r="K29"/>
  <c r="L35" i="41"/>
  <c r="O35" s="1"/>
  <c r="M35"/>
  <c r="S35" s="1"/>
  <c r="R28" i="26"/>
  <c r="Q28"/>
  <c r="M36" i="27"/>
  <c r="S36" s="1"/>
  <c r="L36"/>
  <c r="O36" s="1"/>
  <c r="R34" i="41"/>
  <c r="Q34"/>
  <c r="S23" i="37"/>
  <c r="M35" i="40"/>
  <c r="S35" s="1"/>
  <c r="L35"/>
  <c r="O35" s="1"/>
  <c r="M29" i="26"/>
  <c r="S29" s="1"/>
  <c r="L29"/>
  <c r="O29" s="1"/>
  <c r="Q35" i="27"/>
  <c r="R35"/>
  <c r="L34" i="35"/>
  <c r="O34" s="1"/>
  <c r="M34"/>
  <c r="S34" s="1"/>
  <c r="Q33"/>
  <c r="R33"/>
  <c r="Q34" i="40"/>
  <c r="R34"/>
  <c r="N23" i="37"/>
  <c r="P23" s="1"/>
  <c r="K24"/>
  <c r="O27" i="32"/>
  <c r="N27"/>
  <c r="P27" s="1"/>
  <c r="K28"/>
  <c r="R34" i="39"/>
  <c r="Q34"/>
  <c r="N20" i="43"/>
  <c r="P20" s="1"/>
  <c r="K21"/>
  <c r="Q37" i="29" l="1"/>
  <c r="R37"/>
  <c r="M38"/>
  <c r="S38" s="1"/>
  <c r="L38"/>
  <c r="K39" i="28"/>
  <c r="N38"/>
  <c r="P38" s="1"/>
  <c r="K39" i="31"/>
  <c r="N38"/>
  <c r="P38" s="1"/>
  <c r="K14" i="30"/>
  <c r="N13"/>
  <c r="P13" s="1"/>
  <c r="R20" i="43"/>
  <c r="Q20"/>
  <c r="O35" i="42"/>
  <c r="K36"/>
  <c r="N35"/>
  <c r="P35" s="1"/>
  <c r="R23" i="37"/>
  <c r="Q23"/>
  <c r="K30" i="26"/>
  <c r="N29"/>
  <c r="P29" s="1"/>
  <c r="K36" i="41"/>
  <c r="N35"/>
  <c r="P35" s="1"/>
  <c r="S28" i="33"/>
  <c r="S35" i="42"/>
  <c r="R28" i="36"/>
  <c r="Q28"/>
  <c r="L35" i="38"/>
  <c r="O35" s="1"/>
  <c r="M35"/>
  <c r="S35" s="1"/>
  <c r="L28" i="32"/>
  <c r="M28"/>
  <c r="S28" s="1"/>
  <c r="M29" i="36"/>
  <c r="S29" s="1"/>
  <c r="L29"/>
  <c r="N28" i="33"/>
  <c r="P28" s="1"/>
  <c r="K29"/>
  <c r="M9" i="34"/>
  <c r="S9" s="1"/>
  <c r="L9"/>
  <c r="O9" s="1"/>
  <c r="R8"/>
  <c r="Q8"/>
  <c r="Q34" i="38"/>
  <c r="R34"/>
  <c r="K35" i="35"/>
  <c r="N34"/>
  <c r="P34" s="1"/>
  <c r="Q27" i="32"/>
  <c r="R27"/>
  <c r="N36" i="27"/>
  <c r="P36" s="1"/>
  <c r="K37"/>
  <c r="N35" i="40"/>
  <c r="P35" s="1"/>
  <c r="K36"/>
  <c r="M24" i="37"/>
  <c r="S24" s="1"/>
  <c r="L24"/>
  <c r="O24" s="1"/>
  <c r="M21" i="43"/>
  <c r="S21" s="1"/>
  <c r="L21"/>
  <c r="O21" s="1"/>
  <c r="N35" i="39"/>
  <c r="P35" s="1"/>
  <c r="K36"/>
  <c r="R38" i="28" l="1"/>
  <c r="Q38"/>
  <c r="M39"/>
  <c r="S39" s="1"/>
  <c r="L39"/>
  <c r="O38" i="29"/>
  <c r="N38"/>
  <c r="P38" s="1"/>
  <c r="K39"/>
  <c r="Q13" i="30"/>
  <c r="R13"/>
  <c r="L14"/>
  <c r="O14" s="1"/>
  <c r="M14"/>
  <c r="S14" s="1"/>
  <c r="R38" i="31"/>
  <c r="Q38"/>
  <c r="M39"/>
  <c r="S39" s="1"/>
  <c r="L39"/>
  <c r="O39" s="1"/>
  <c r="R28" i="33"/>
  <c r="Q28"/>
  <c r="Q35" i="42"/>
  <c r="R35"/>
  <c r="R36" i="27"/>
  <c r="Q36"/>
  <c r="R35" i="40"/>
  <c r="Q35"/>
  <c r="N21" i="43"/>
  <c r="P21" s="1"/>
  <c r="K22"/>
  <c r="L37" i="27"/>
  <c r="M37"/>
  <c r="O29" i="36"/>
  <c r="K30"/>
  <c r="N29"/>
  <c r="P29" s="1"/>
  <c r="K25" i="37"/>
  <c r="N24"/>
  <c r="P24" s="1"/>
  <c r="O28" i="32"/>
  <c r="K29"/>
  <c r="N28"/>
  <c r="P28" s="1"/>
  <c r="R34" i="35"/>
  <c r="Q34"/>
  <c r="K10" i="34"/>
  <c r="N9"/>
  <c r="P9" s="1"/>
  <c r="M36" i="42"/>
  <c r="L36"/>
  <c r="O36" s="1"/>
  <c r="Q35" i="41"/>
  <c r="R35"/>
  <c r="R35" i="39"/>
  <c r="Q35"/>
  <c r="L30" i="26"/>
  <c r="M30"/>
  <c r="S30" s="1"/>
  <c r="M35" i="35"/>
  <c r="S35" s="1"/>
  <c r="L35"/>
  <c r="L36" i="39"/>
  <c r="O36"/>
  <c r="M36"/>
  <c r="L36" i="40"/>
  <c r="M36"/>
  <c r="S36" s="1"/>
  <c r="L29" i="33"/>
  <c r="O29" s="1"/>
  <c r="M29"/>
  <c r="S29" s="1"/>
  <c r="N35" i="38"/>
  <c r="P35" s="1"/>
  <c r="K36"/>
  <c r="M36" i="41"/>
  <c r="L36"/>
  <c r="O36" s="1"/>
  <c r="Q29" i="26"/>
  <c r="R29"/>
  <c r="L39" i="29" l="1"/>
  <c r="O39" s="1"/>
  <c r="M39"/>
  <c r="S39" s="1"/>
  <c r="R38"/>
  <c r="Q38"/>
  <c r="O39" i="28"/>
  <c r="N39"/>
  <c r="P39" s="1"/>
  <c r="K40"/>
  <c r="K15" i="30"/>
  <c r="N14"/>
  <c r="P14" s="1"/>
  <c r="K40" i="31"/>
  <c r="N39"/>
  <c r="P39" s="1"/>
  <c r="Q29" i="36"/>
  <c r="R29"/>
  <c r="R9" i="34"/>
  <c r="Q9"/>
  <c r="M25" i="37"/>
  <c r="S25" s="1"/>
  <c r="L25"/>
  <c r="S36" i="41"/>
  <c r="S36" i="39"/>
  <c r="M10" i="34"/>
  <c r="S10" s="1"/>
  <c r="L10"/>
  <c r="M36" i="38"/>
  <c r="S36" s="1"/>
  <c r="L36"/>
  <c r="O36" s="1"/>
  <c r="M30" i="36"/>
  <c r="S30" s="1"/>
  <c r="L30"/>
  <c r="O30" s="1"/>
  <c r="Q35" i="38"/>
  <c r="R35"/>
  <c r="N36" i="39"/>
  <c r="P36" s="1"/>
  <c r="K37"/>
  <c r="R28" i="32"/>
  <c r="Q28"/>
  <c r="S37" i="27"/>
  <c r="R24" i="37"/>
  <c r="Q24"/>
  <c r="O36" i="40"/>
  <c r="K37"/>
  <c r="N36"/>
  <c r="P36" s="1"/>
  <c r="O35" i="35"/>
  <c r="N35"/>
  <c r="P35" s="1"/>
  <c r="K36"/>
  <c r="L29" i="32"/>
  <c r="O29" s="1"/>
  <c r="M29"/>
  <c r="O37" i="27"/>
  <c r="K38"/>
  <c r="N37"/>
  <c r="P37" s="1"/>
  <c r="S36" i="42"/>
  <c r="N36" i="41"/>
  <c r="P36" s="1"/>
  <c r="K37"/>
  <c r="K31" i="26"/>
  <c r="N30"/>
  <c r="P30" s="1"/>
  <c r="K30" i="33"/>
  <c r="N29"/>
  <c r="P29" s="1"/>
  <c r="O30" i="26"/>
  <c r="N36" i="42"/>
  <c r="P36" s="1"/>
  <c r="K37"/>
  <c r="L22" i="43"/>
  <c r="O22" s="1"/>
  <c r="M22"/>
  <c r="S22" s="1"/>
  <c r="R21"/>
  <c r="Q21"/>
  <c r="M40" i="28" l="1"/>
  <c r="L40"/>
  <c r="O40" s="1"/>
  <c r="R39"/>
  <c r="Q39"/>
  <c r="K40" i="29"/>
  <c r="N39"/>
  <c r="P39" s="1"/>
  <c r="Q39" i="31"/>
  <c r="R39"/>
  <c r="L40"/>
  <c r="O40" s="1"/>
  <c r="M40"/>
  <c r="Q14" i="30"/>
  <c r="R14"/>
  <c r="L15"/>
  <c r="M15"/>
  <c r="S15" s="1"/>
  <c r="R36" i="41"/>
  <c r="Q36"/>
  <c r="Q36" i="42"/>
  <c r="R36"/>
  <c r="Q37" i="27"/>
  <c r="R37"/>
  <c r="R36" i="39"/>
  <c r="Q36"/>
  <c r="Q29" i="33"/>
  <c r="R29"/>
  <c r="R30" i="26"/>
  <c r="Q30"/>
  <c r="M37" i="40"/>
  <c r="S37" s="1"/>
  <c r="L37"/>
  <c r="M37" i="39"/>
  <c r="S37" s="1"/>
  <c r="L37"/>
  <c r="O37" s="1"/>
  <c r="K37" i="38"/>
  <c r="N36"/>
  <c r="P36" s="1"/>
  <c r="O25" i="37"/>
  <c r="N25"/>
  <c r="P25" s="1"/>
  <c r="K26"/>
  <c r="Q36" i="40"/>
  <c r="R36"/>
  <c r="M31" i="26"/>
  <c r="S31" s="1"/>
  <c r="L31"/>
  <c r="O31" s="1"/>
  <c r="L30" i="33"/>
  <c r="O30" s="1"/>
  <c r="M30"/>
  <c r="M38" i="27"/>
  <c r="S38" s="1"/>
  <c r="L38"/>
  <c r="N22" i="43"/>
  <c r="P22" s="1"/>
  <c r="K23"/>
  <c r="L37" i="41"/>
  <c r="O37" s="1"/>
  <c r="M37"/>
  <c r="S29" i="32"/>
  <c r="O10" i="34"/>
  <c r="K11"/>
  <c r="N10"/>
  <c r="P10" s="1"/>
  <c r="K30" i="32"/>
  <c r="N29"/>
  <c r="P29" s="1"/>
  <c r="M37" i="42"/>
  <c r="L37"/>
  <c r="L36" i="35"/>
  <c r="O36" s="1"/>
  <c r="M36"/>
  <c r="S36" s="1"/>
  <c r="R35"/>
  <c r="Q35"/>
  <c r="N30" i="36"/>
  <c r="P30" s="1"/>
  <c r="K31"/>
  <c r="Q39" i="29" l="1"/>
  <c r="R39"/>
  <c r="M40"/>
  <c r="S40" s="1"/>
  <c r="L40"/>
  <c r="K41" i="28"/>
  <c r="N40"/>
  <c r="P40" s="1"/>
  <c r="S40"/>
  <c r="O15" i="30"/>
  <c r="K16"/>
  <c r="N15"/>
  <c r="P15" s="1"/>
  <c r="S40" i="31"/>
  <c r="N40"/>
  <c r="P40" s="1"/>
  <c r="K41"/>
  <c r="L11" i="34"/>
  <c r="M11"/>
  <c r="S11" s="1"/>
  <c r="N37" i="39"/>
  <c r="P37" s="1"/>
  <c r="K38"/>
  <c r="R29" i="32"/>
  <c r="Q29"/>
  <c r="M26" i="37"/>
  <c r="S26" s="1"/>
  <c r="L26"/>
  <c r="O37" i="40"/>
  <c r="N37"/>
  <c r="P37" s="1"/>
  <c r="K38"/>
  <c r="R25" i="37"/>
  <c r="Q25"/>
  <c r="O38" i="27"/>
  <c r="N38"/>
  <c r="P38" s="1"/>
  <c r="K39"/>
  <c r="K37" i="35"/>
  <c r="N36"/>
  <c r="P36" s="1"/>
  <c r="R30" i="36"/>
  <c r="Q30"/>
  <c r="K31" i="33"/>
  <c r="N30"/>
  <c r="P30" s="1"/>
  <c r="L31" i="36"/>
  <c r="M31"/>
  <c r="S31" s="1"/>
  <c r="S37" i="42"/>
  <c r="S37" i="41"/>
  <c r="S30" i="33"/>
  <c r="L30" i="32"/>
  <c r="O30" s="1"/>
  <c r="M30"/>
  <c r="S30" s="1"/>
  <c r="K38" i="41"/>
  <c r="N37"/>
  <c r="P37" s="1"/>
  <c r="Q36" i="38"/>
  <c r="R36"/>
  <c r="O37" i="42"/>
  <c r="K38"/>
  <c r="N37"/>
  <c r="P37" s="1"/>
  <c r="Q10" i="34"/>
  <c r="R10"/>
  <c r="M23" i="43"/>
  <c r="S23" s="1"/>
  <c r="L23"/>
  <c r="O23" s="1"/>
  <c r="K32" i="26"/>
  <c r="N31"/>
  <c r="P31" s="1"/>
  <c r="L37" i="38"/>
  <c r="O37" s="1"/>
  <c r="M37"/>
  <c r="S37" s="1"/>
  <c r="R22" i="43"/>
  <c r="Q22"/>
  <c r="R40" i="28" l="1"/>
  <c r="Q40"/>
  <c r="M41"/>
  <c r="S41" s="1"/>
  <c r="L41"/>
  <c r="O40" i="29"/>
  <c r="N40"/>
  <c r="P40" s="1"/>
  <c r="K41"/>
  <c r="R40" i="31"/>
  <c r="Q40"/>
  <c r="M41"/>
  <c r="L41"/>
  <c r="O41" s="1"/>
  <c r="Q15" i="30"/>
  <c r="R15"/>
  <c r="L16"/>
  <c r="M16"/>
  <c r="S16" s="1"/>
  <c r="R37" i="41"/>
  <c r="Q37"/>
  <c r="R38" i="27"/>
  <c r="Q38"/>
  <c r="M38" i="41"/>
  <c r="S38" s="1"/>
  <c r="L38"/>
  <c r="Q30" i="33"/>
  <c r="R30"/>
  <c r="Q36" i="35"/>
  <c r="R36"/>
  <c r="K38" i="38"/>
  <c r="N37"/>
  <c r="P37" s="1"/>
  <c r="M39" i="27"/>
  <c r="L39"/>
  <c r="O39" s="1"/>
  <c r="O26" i="37"/>
  <c r="K27"/>
  <c r="N26"/>
  <c r="P26" s="1"/>
  <c r="L38" i="42"/>
  <c r="O38" s="1"/>
  <c r="M38"/>
  <c r="K31" i="32"/>
  <c r="N30"/>
  <c r="P30" s="1"/>
  <c r="L32" i="26"/>
  <c r="O32" s="1"/>
  <c r="M32"/>
  <c r="S32" s="1"/>
  <c r="N23" i="43"/>
  <c r="P23" s="1"/>
  <c r="K24"/>
  <c r="M31" i="33"/>
  <c r="S31" s="1"/>
  <c r="L31"/>
  <c r="O31" s="1"/>
  <c r="R31" i="26"/>
  <c r="Q31"/>
  <c r="O31" i="36"/>
  <c r="N31"/>
  <c r="P31" s="1"/>
  <c r="K32"/>
  <c r="L38" i="39"/>
  <c r="O38" s="1"/>
  <c r="M38"/>
  <c r="S38" s="1"/>
  <c r="M38" i="40"/>
  <c r="S38" s="1"/>
  <c r="L38"/>
  <c r="O38" s="1"/>
  <c r="R37" i="39"/>
  <c r="Q37"/>
  <c r="Q37" i="40"/>
  <c r="R37"/>
  <c r="Q37" i="42"/>
  <c r="R37"/>
  <c r="L37" i="35"/>
  <c r="M37"/>
  <c r="S37" s="1"/>
  <c r="O11" i="34"/>
  <c r="N11"/>
  <c r="P11" s="1"/>
  <c r="K12"/>
  <c r="M41" i="29" l="1"/>
  <c r="S41" s="1"/>
  <c r="L41"/>
  <c r="O41" s="1"/>
  <c r="R40"/>
  <c r="Q40"/>
  <c r="O41" i="28"/>
  <c r="N41"/>
  <c r="P41" s="1"/>
  <c r="K42"/>
  <c r="K17" i="30"/>
  <c r="N16"/>
  <c r="P16" s="1"/>
  <c r="N41" i="31"/>
  <c r="P41" s="1"/>
  <c r="K42"/>
  <c r="S41"/>
  <c r="O16" i="30"/>
  <c r="R11" i="34"/>
  <c r="Q11"/>
  <c r="M32" i="36"/>
  <c r="S32" s="1"/>
  <c r="L32"/>
  <c r="L24" i="43"/>
  <c r="O24" s="1"/>
  <c r="M24"/>
  <c r="S24" s="1"/>
  <c r="S38" i="42"/>
  <c r="N32" i="26"/>
  <c r="P32" s="1"/>
  <c r="K33"/>
  <c r="R30" i="32"/>
  <c r="Q30"/>
  <c r="R31" i="36"/>
  <c r="Q31"/>
  <c r="N31" i="33"/>
  <c r="P31" s="1"/>
  <c r="K32"/>
  <c r="L31" i="32"/>
  <c r="O31" s="1"/>
  <c r="M31"/>
  <c r="K40" i="27"/>
  <c r="N39"/>
  <c r="P39" s="1"/>
  <c r="O38" i="41"/>
  <c r="N38"/>
  <c r="P38" s="1"/>
  <c r="K39"/>
  <c r="L12" i="34"/>
  <c r="O12" s="1"/>
  <c r="M12"/>
  <c r="S12" s="1"/>
  <c r="K39" i="39"/>
  <c r="N38"/>
  <c r="P38" s="1"/>
  <c r="S39" i="27"/>
  <c r="R37" i="38"/>
  <c r="Q37"/>
  <c r="R23" i="43"/>
  <c r="Q23"/>
  <c r="K39" i="42"/>
  <c r="N38"/>
  <c r="P38" s="1"/>
  <c r="L38" i="38"/>
  <c r="M38"/>
  <c r="S38" s="1"/>
  <c r="Q26" i="37"/>
  <c r="R26"/>
  <c r="O37" i="35"/>
  <c r="N37"/>
  <c r="P37" s="1"/>
  <c r="K38"/>
  <c r="K39" i="40"/>
  <c r="N38"/>
  <c r="P38" s="1"/>
  <c r="L27" i="37"/>
  <c r="M27"/>
  <c r="S27" s="1"/>
  <c r="M42" i="28" l="1"/>
  <c r="L42"/>
  <c r="O42" s="1"/>
  <c r="R41"/>
  <c r="Q41"/>
  <c r="K42" i="29"/>
  <c r="N41"/>
  <c r="P41" s="1"/>
  <c r="Q41" i="31"/>
  <c r="R41"/>
  <c r="M42"/>
  <c r="L42"/>
  <c r="R16" i="30"/>
  <c r="Q16"/>
  <c r="L17"/>
  <c r="O17" s="1"/>
  <c r="M17"/>
  <c r="S17" s="1"/>
  <c r="Q38" i="42"/>
  <c r="R38"/>
  <c r="Q31" i="33"/>
  <c r="R31"/>
  <c r="R38" i="40"/>
  <c r="Q38"/>
  <c r="O38" i="38"/>
  <c r="N38"/>
  <c r="P38" s="1"/>
  <c r="K39"/>
  <c r="R38" i="39"/>
  <c r="Q38"/>
  <c r="Q39" i="27"/>
  <c r="R39"/>
  <c r="L39" i="40"/>
  <c r="O39" s="1"/>
  <c r="M39"/>
  <c r="L38" i="35"/>
  <c r="O38" s="1"/>
  <c r="M38"/>
  <c r="M39" i="42"/>
  <c r="S39" s="1"/>
  <c r="L39"/>
  <c r="O39" s="1"/>
  <c r="M39" i="39"/>
  <c r="S39" s="1"/>
  <c r="L39"/>
  <c r="O39" s="1"/>
  <c r="M40" i="27"/>
  <c r="S40" s="1"/>
  <c r="L40"/>
  <c r="O40"/>
  <c r="K25" i="43"/>
  <c r="N24"/>
  <c r="P24" s="1"/>
  <c r="O27" i="37"/>
  <c r="K28"/>
  <c r="N27"/>
  <c r="P27" s="1"/>
  <c r="R37" i="35"/>
  <c r="Q37"/>
  <c r="O32" i="36"/>
  <c r="N32"/>
  <c r="P32" s="1"/>
  <c r="K33"/>
  <c r="S31" i="32"/>
  <c r="M33" i="26"/>
  <c r="S33" s="1"/>
  <c r="L33"/>
  <c r="O33" s="1"/>
  <c r="R32"/>
  <c r="Q32"/>
  <c r="Q38" i="41"/>
  <c r="R38"/>
  <c r="K13" i="34"/>
  <c r="N12"/>
  <c r="P12" s="1"/>
  <c r="K32" i="32"/>
  <c r="N31"/>
  <c r="P31" s="1"/>
  <c r="L39" i="41"/>
  <c r="O39" s="1"/>
  <c r="M39"/>
  <c r="L32" i="33"/>
  <c r="O32" s="1"/>
  <c r="M32"/>
  <c r="Q41" i="29" l="1"/>
  <c r="R41"/>
  <c r="M42"/>
  <c r="S42" s="1"/>
  <c r="L42"/>
  <c r="K43" i="28"/>
  <c r="N42"/>
  <c r="P42" s="1"/>
  <c r="S42"/>
  <c r="K18" i="30"/>
  <c r="N17"/>
  <c r="P17" s="1"/>
  <c r="O42" i="31"/>
  <c r="N42"/>
  <c r="P42" s="1"/>
  <c r="K43"/>
  <c r="S42"/>
  <c r="R38" i="38"/>
  <c r="Q38"/>
  <c r="M13" i="34"/>
  <c r="S13" s="1"/>
  <c r="L13"/>
  <c r="S39" i="40"/>
  <c r="R24" i="43"/>
  <c r="Q24"/>
  <c r="N39" i="42"/>
  <c r="P39" s="1"/>
  <c r="K40"/>
  <c r="N39" i="40"/>
  <c r="P39" s="1"/>
  <c r="K40"/>
  <c r="M28" i="37"/>
  <c r="L28"/>
  <c r="O28" s="1"/>
  <c r="N39" i="39"/>
  <c r="P39" s="1"/>
  <c r="K40"/>
  <c r="N32" i="33"/>
  <c r="P32" s="1"/>
  <c r="K33"/>
  <c r="Q31" i="32"/>
  <c r="R31"/>
  <c r="S39" i="41"/>
  <c r="M33" i="36"/>
  <c r="S33" s="1"/>
  <c r="L33"/>
  <c r="O33" s="1"/>
  <c r="M25" i="43"/>
  <c r="S25" s="1"/>
  <c r="L25"/>
  <c r="K40" i="41"/>
  <c r="N39"/>
  <c r="P39" s="1"/>
  <c r="R32" i="36"/>
  <c r="Q32"/>
  <c r="N40" i="27"/>
  <c r="P40" s="1"/>
  <c r="K41"/>
  <c r="R12" i="34"/>
  <c r="Q12"/>
  <c r="S32" i="33"/>
  <c r="M32" i="32"/>
  <c r="S32" s="1"/>
  <c r="L32"/>
  <c r="O32" s="1"/>
  <c r="K34" i="26"/>
  <c r="N33"/>
  <c r="P33" s="1"/>
  <c r="S38" i="35"/>
  <c r="R27" i="37"/>
  <c r="Q27"/>
  <c r="K39" i="35"/>
  <c r="N38"/>
  <c r="P38" s="1"/>
  <c r="M39" i="38"/>
  <c r="S39" s="1"/>
  <c r="L39"/>
  <c r="O39" s="1"/>
  <c r="R42" i="28" l="1"/>
  <c r="Q42"/>
  <c r="M43"/>
  <c r="L43"/>
  <c r="O43" s="1"/>
  <c r="O42" i="29"/>
  <c r="N42"/>
  <c r="P42" s="1"/>
  <c r="K43"/>
  <c r="Q42" i="31"/>
  <c r="R42"/>
  <c r="M43"/>
  <c r="S43" s="1"/>
  <c r="L43"/>
  <c r="O43" s="1"/>
  <c r="Q17" i="30"/>
  <c r="R17"/>
  <c r="M18"/>
  <c r="S18" s="1"/>
  <c r="L18"/>
  <c r="O18" s="1"/>
  <c r="R38" i="35"/>
  <c r="Q38"/>
  <c r="Q39" i="41"/>
  <c r="R39"/>
  <c r="Q39" i="40"/>
  <c r="R39"/>
  <c r="R39" i="39"/>
  <c r="Q39"/>
  <c r="N28" i="37"/>
  <c r="P28" s="1"/>
  <c r="K29"/>
  <c r="Q32" i="33"/>
  <c r="R32"/>
  <c r="S28" i="37"/>
  <c r="R40" i="27"/>
  <c r="Q40"/>
  <c r="L40" i="39"/>
  <c r="M40"/>
  <c r="S40" s="1"/>
  <c r="M39" i="35"/>
  <c r="S39" s="1"/>
  <c r="L39"/>
  <c r="K33" i="32"/>
  <c r="N32"/>
  <c r="P32" s="1"/>
  <c r="M40" i="41"/>
  <c r="S40" s="1"/>
  <c r="L40"/>
  <c r="O40" s="1"/>
  <c r="O25" i="43"/>
  <c r="N25"/>
  <c r="P25" s="1"/>
  <c r="K26"/>
  <c r="M40" i="40"/>
  <c r="S40" s="1"/>
  <c r="L40"/>
  <c r="O40" s="1"/>
  <c r="O13" i="34"/>
  <c r="N13"/>
  <c r="P13" s="1"/>
  <c r="K14"/>
  <c r="N33" i="36"/>
  <c r="P33" s="1"/>
  <c r="K34"/>
  <c r="K40" i="38"/>
  <c r="N39"/>
  <c r="P39" s="1"/>
  <c r="L33" i="33"/>
  <c r="M33"/>
  <c r="S33" s="1"/>
  <c r="Q33" i="26"/>
  <c r="R33"/>
  <c r="L34"/>
  <c r="M34"/>
  <c r="S34" s="1"/>
  <c r="M41" i="27"/>
  <c r="L41"/>
  <c r="O41" s="1"/>
  <c r="L40" i="42"/>
  <c r="O40" s="1"/>
  <c r="M40"/>
  <c r="R39"/>
  <c r="Q39"/>
  <c r="L43" i="29" l="1"/>
  <c r="O43" s="1"/>
  <c r="M43"/>
  <c r="S43" s="1"/>
  <c r="R42"/>
  <c r="Q42"/>
  <c r="N43" i="28"/>
  <c r="P43" s="1"/>
  <c r="K44"/>
  <c r="S43"/>
  <c r="N43" i="31"/>
  <c r="P43" s="1"/>
  <c r="K44"/>
  <c r="N18" i="30"/>
  <c r="P18" s="1"/>
  <c r="K19"/>
  <c r="S41" i="27"/>
  <c r="N40" i="40"/>
  <c r="P40" s="1"/>
  <c r="K41"/>
  <c r="K35" i="26"/>
  <c r="N34"/>
  <c r="P34" s="1"/>
  <c r="K41" i="42"/>
  <c r="N40"/>
  <c r="P40" s="1"/>
  <c r="N40" i="41"/>
  <c r="P40" s="1"/>
  <c r="K41"/>
  <c r="R32" i="32"/>
  <c r="Q32"/>
  <c r="K42" i="27"/>
  <c r="N41"/>
  <c r="P41" s="1"/>
  <c r="O33" i="33"/>
  <c r="K34"/>
  <c r="N33"/>
  <c r="P33" s="1"/>
  <c r="Q28" i="37"/>
  <c r="R28"/>
  <c r="M33" i="32"/>
  <c r="S33" s="1"/>
  <c r="L33"/>
  <c r="O33" s="1"/>
  <c r="Q39" i="38"/>
  <c r="R39"/>
  <c r="O34" i="26"/>
  <c r="M40" i="38"/>
  <c r="S40" s="1"/>
  <c r="L40"/>
  <c r="O40" s="1"/>
  <c r="M34" i="36"/>
  <c r="S34" s="1"/>
  <c r="L34"/>
  <c r="L26" i="43"/>
  <c r="O26" s="1"/>
  <c r="M26"/>
  <c r="S26" s="1"/>
  <c r="O39" i="35"/>
  <c r="K40"/>
  <c r="N39"/>
  <c r="P39" s="1"/>
  <c r="R25" i="43"/>
  <c r="Q25"/>
  <c r="Q33" i="36"/>
  <c r="R33"/>
  <c r="S40" i="42"/>
  <c r="L14" i="34"/>
  <c r="O14" s="1"/>
  <c r="M14"/>
  <c r="S14" s="1"/>
  <c r="M29" i="37"/>
  <c r="S29" s="1"/>
  <c r="L29"/>
  <c r="R13" i="34"/>
  <c r="Q13"/>
  <c r="O40" i="39"/>
  <c r="N40"/>
  <c r="P40" s="1"/>
  <c r="K41"/>
  <c r="R43" i="28" l="1"/>
  <c r="Q43"/>
  <c r="M44"/>
  <c r="S44" s="1"/>
  <c r="L44"/>
  <c r="O44" s="1"/>
  <c r="K44" i="29"/>
  <c r="N43"/>
  <c r="P43" s="1"/>
  <c r="M19" i="30"/>
  <c r="S19" s="1"/>
  <c r="L19"/>
  <c r="R18"/>
  <c r="Q18"/>
  <c r="M44" i="31"/>
  <c r="L44"/>
  <c r="O44" s="1"/>
  <c r="Q43"/>
  <c r="R43"/>
  <c r="Q41" i="27"/>
  <c r="R41"/>
  <c r="Q33" i="33"/>
  <c r="R33"/>
  <c r="M34"/>
  <c r="L34"/>
  <c r="O34" s="1"/>
  <c r="K15" i="34"/>
  <c r="N14"/>
  <c r="P14" s="1"/>
  <c r="N40" i="38"/>
  <c r="P40" s="1"/>
  <c r="K41"/>
  <c r="O29" i="37"/>
  <c r="N29"/>
  <c r="P29" s="1"/>
  <c r="K30"/>
  <c r="N26" i="43"/>
  <c r="P26" s="1"/>
  <c r="K27"/>
  <c r="M41" i="42"/>
  <c r="S41" s="1"/>
  <c r="L41"/>
  <c r="R34" i="26"/>
  <c r="Q34"/>
  <c r="O34" i="36"/>
  <c r="N34"/>
  <c r="P34" s="1"/>
  <c r="K35"/>
  <c r="K34" i="32"/>
  <c r="N33"/>
  <c r="P33" s="1"/>
  <c r="M42" i="27"/>
  <c r="L42"/>
  <c r="O42" s="1"/>
  <c r="L35" i="26"/>
  <c r="O35" s="1"/>
  <c r="M35"/>
  <c r="S35" s="1"/>
  <c r="R39" i="35"/>
  <c r="Q39"/>
  <c r="L41" i="40"/>
  <c r="O41" s="1"/>
  <c r="M41"/>
  <c r="M41" i="39"/>
  <c r="S41" s="1"/>
  <c r="L41"/>
  <c r="O41" s="1"/>
  <c r="L40" i="35"/>
  <c r="O40" s="1"/>
  <c r="M40"/>
  <c r="S40" s="1"/>
  <c r="Q40" i="40"/>
  <c r="R40"/>
  <c r="Q40" i="42"/>
  <c r="R40"/>
  <c r="L41" i="41"/>
  <c r="O41" s="1"/>
  <c r="M41"/>
  <c r="S41" s="1"/>
  <c r="R40" i="39"/>
  <c r="Q40"/>
  <c r="Q40" i="41"/>
  <c r="R40"/>
  <c r="Q43" i="29" l="1"/>
  <c r="R43"/>
  <c r="L44"/>
  <c r="M44"/>
  <c r="S44" s="1"/>
  <c r="K45" i="28"/>
  <c r="N44"/>
  <c r="P44" s="1"/>
  <c r="S44" i="31"/>
  <c r="N44"/>
  <c r="P44" s="1"/>
  <c r="K45"/>
  <c r="O19" i="30"/>
  <c r="K20"/>
  <c r="N19"/>
  <c r="P19" s="1"/>
  <c r="Q33" i="32"/>
  <c r="R33"/>
  <c r="N40" i="35"/>
  <c r="P40" s="1"/>
  <c r="K41"/>
  <c r="M34" i="32"/>
  <c r="S34" s="1"/>
  <c r="L34"/>
  <c r="O34" s="1"/>
  <c r="M27" i="43"/>
  <c r="S27" s="1"/>
  <c r="L27"/>
  <c r="O27" s="1"/>
  <c r="M15" i="34"/>
  <c r="S15" s="1"/>
  <c r="L15"/>
  <c r="R26" i="43"/>
  <c r="Q26"/>
  <c r="R34" i="36"/>
  <c r="Q34"/>
  <c r="L30" i="37"/>
  <c r="M30"/>
  <c r="S30" s="1"/>
  <c r="N34" i="33"/>
  <c r="P34" s="1"/>
  <c r="K35"/>
  <c r="Q29" i="37"/>
  <c r="R29"/>
  <c r="S34" i="33"/>
  <c r="S42" i="27"/>
  <c r="K36" i="26"/>
  <c r="N35"/>
  <c r="P35" s="1"/>
  <c r="K42" i="40"/>
  <c r="N41"/>
  <c r="P41" s="1"/>
  <c r="O41" i="42"/>
  <c r="K42"/>
  <c r="N41"/>
  <c r="P41" s="1"/>
  <c r="K42" i="41"/>
  <c r="N41"/>
  <c r="P41" s="1"/>
  <c r="M35" i="36"/>
  <c r="S35" s="1"/>
  <c r="L35"/>
  <c r="O35" s="1"/>
  <c r="N41" i="39"/>
  <c r="P41" s="1"/>
  <c r="K42"/>
  <c r="S41" i="40"/>
  <c r="N42" i="27"/>
  <c r="P42" s="1"/>
  <c r="K43"/>
  <c r="L41" i="38"/>
  <c r="O41" s="1"/>
  <c r="M41"/>
  <c r="S41" s="1"/>
  <c r="Q40"/>
  <c r="R40"/>
  <c r="Q14" i="34"/>
  <c r="R14"/>
  <c r="R44" i="28" l="1"/>
  <c r="Q44"/>
  <c r="M45"/>
  <c r="S45" s="1"/>
  <c r="L45"/>
  <c r="O44" i="29"/>
  <c r="N44"/>
  <c r="P44" s="1"/>
  <c r="K45"/>
  <c r="R44" i="31"/>
  <c r="Q44"/>
  <c r="M20" i="30"/>
  <c r="S20" s="1"/>
  <c r="L20"/>
  <c r="M45" i="31"/>
  <c r="L45"/>
  <c r="O45"/>
  <c r="R19" i="30"/>
  <c r="Q19"/>
  <c r="R34" i="33"/>
  <c r="Q34"/>
  <c r="R42" i="27"/>
  <c r="Q42"/>
  <c r="R41" i="41"/>
  <c r="Q41"/>
  <c r="M36" i="26"/>
  <c r="S36" s="1"/>
  <c r="L36"/>
  <c r="L42" i="42"/>
  <c r="O42" s="1"/>
  <c r="M42"/>
  <c r="S42" s="1"/>
  <c r="R41" i="40"/>
  <c r="Q41"/>
  <c r="R41" i="39"/>
  <c r="Q41"/>
  <c r="K35" i="32"/>
  <c r="N34"/>
  <c r="P34" s="1"/>
  <c r="L43" i="27"/>
  <c r="O43" s="1"/>
  <c r="M43"/>
  <c r="S43" s="1"/>
  <c r="M42" i="39"/>
  <c r="S42" s="1"/>
  <c r="L42"/>
  <c r="N41" i="38"/>
  <c r="P41" s="1"/>
  <c r="K42"/>
  <c r="K36" i="36"/>
  <c r="N35"/>
  <c r="P35" s="1"/>
  <c r="L42" i="40"/>
  <c r="O42" s="1"/>
  <c r="M42"/>
  <c r="Q35" i="26"/>
  <c r="R35"/>
  <c r="M35" i="33"/>
  <c r="S35" s="1"/>
  <c r="L35"/>
  <c r="O15" i="34"/>
  <c r="K16"/>
  <c r="N15"/>
  <c r="P15" s="1"/>
  <c r="L41" i="35"/>
  <c r="M41"/>
  <c r="S41" s="1"/>
  <c r="R40"/>
  <c r="Q40"/>
  <c r="M42" i="41"/>
  <c r="S42" s="1"/>
  <c r="L42"/>
  <c r="N27" i="43"/>
  <c r="P27" s="1"/>
  <c r="K28"/>
  <c r="Q41" i="42"/>
  <c r="R41"/>
  <c r="O30" i="37"/>
  <c r="N30"/>
  <c r="P30" s="1"/>
  <c r="K31"/>
  <c r="M45" i="29" l="1"/>
  <c r="S45" s="1"/>
  <c r="L45"/>
  <c r="R44"/>
  <c r="Q44"/>
  <c r="O45" i="28"/>
  <c r="N45"/>
  <c r="P45" s="1"/>
  <c r="K46"/>
  <c r="S45" i="31"/>
  <c r="N45"/>
  <c r="P45" s="1"/>
  <c r="K46"/>
  <c r="O20" i="30"/>
  <c r="N20"/>
  <c r="P20" s="1"/>
  <c r="K21"/>
  <c r="R41" i="38"/>
  <c r="Q41"/>
  <c r="N36" i="26"/>
  <c r="P36" s="1"/>
  <c r="K37"/>
  <c r="O35" i="33"/>
  <c r="K36"/>
  <c r="N35"/>
  <c r="P35" s="1"/>
  <c r="L36" i="36"/>
  <c r="O36" s="1"/>
  <c r="M36"/>
  <c r="S36" s="1"/>
  <c r="L28" i="43"/>
  <c r="O28" s="1"/>
  <c r="M28"/>
  <c r="O42" i="41"/>
  <c r="N42"/>
  <c r="P42" s="1"/>
  <c r="K43"/>
  <c r="L31" i="37"/>
  <c r="M31"/>
  <c r="S31" s="1"/>
  <c r="O42" i="39"/>
  <c r="K43"/>
  <c r="N42"/>
  <c r="P42" s="1"/>
  <c r="O41" i="35"/>
  <c r="K42"/>
  <c r="N41"/>
  <c r="P41" s="1"/>
  <c r="S42" i="40"/>
  <c r="R15" i="34"/>
  <c r="Q15"/>
  <c r="R27" i="43"/>
  <c r="Q27"/>
  <c r="M16" i="34"/>
  <c r="L16"/>
  <c r="O16" s="1"/>
  <c r="K43" i="40"/>
  <c r="N42"/>
  <c r="P42" s="1"/>
  <c r="K44" i="27"/>
  <c r="N43"/>
  <c r="P43" s="1"/>
  <c r="Q35" i="36"/>
  <c r="R35"/>
  <c r="R34" i="32"/>
  <c r="Q34"/>
  <c r="K43" i="42"/>
  <c r="N42"/>
  <c r="P42" s="1"/>
  <c r="R30" i="37"/>
  <c r="Q30"/>
  <c r="L42" i="38"/>
  <c r="M42"/>
  <c r="S42" s="1"/>
  <c r="L35" i="32"/>
  <c r="O35" s="1"/>
  <c r="M35"/>
  <c r="S35" s="1"/>
  <c r="O36" i="26"/>
  <c r="M46" i="28" l="1"/>
  <c r="S46" s="1"/>
  <c r="L46"/>
  <c r="O46" s="1"/>
  <c r="Q45"/>
  <c r="R45"/>
  <c r="O45" i="29"/>
  <c r="K46"/>
  <c r="N45"/>
  <c r="P45" s="1"/>
  <c r="Q45" i="31"/>
  <c r="R45"/>
  <c r="M46"/>
  <c r="L46"/>
  <c r="O46" s="1"/>
  <c r="Q20" i="30"/>
  <c r="R20"/>
  <c r="L21"/>
  <c r="M21"/>
  <c r="S21" s="1"/>
  <c r="Q42" i="40"/>
  <c r="R42"/>
  <c r="R41" i="35"/>
  <c r="Q41"/>
  <c r="L43" i="41"/>
  <c r="M43"/>
  <c r="S43" s="1"/>
  <c r="K37" i="36"/>
  <c r="N36"/>
  <c r="P36" s="1"/>
  <c r="Q35" i="33"/>
  <c r="R35"/>
  <c r="Q42" i="41"/>
  <c r="R42"/>
  <c r="O42" i="38"/>
  <c r="K43"/>
  <c r="N42"/>
  <c r="P42" s="1"/>
  <c r="L36" i="33"/>
  <c r="O36" s="1"/>
  <c r="M36"/>
  <c r="K36" i="32"/>
  <c r="N35"/>
  <c r="P35" s="1"/>
  <c r="K17" i="34"/>
  <c r="N16"/>
  <c r="Q42" i="39"/>
  <c r="R42"/>
  <c r="S28" i="43"/>
  <c r="Q43" i="27"/>
  <c r="R43"/>
  <c r="M44"/>
  <c r="S44" s="1"/>
  <c r="L44"/>
  <c r="M43" i="39"/>
  <c r="S43" s="1"/>
  <c r="L43"/>
  <c r="O43"/>
  <c r="M37" i="26"/>
  <c r="S37" s="1"/>
  <c r="L37"/>
  <c r="O37" s="1"/>
  <c r="Q36"/>
  <c r="R36"/>
  <c r="S16" i="34"/>
  <c r="P16"/>
  <c r="L42" i="35"/>
  <c r="O42" s="1"/>
  <c r="M42"/>
  <c r="N28" i="43"/>
  <c r="P28" s="1"/>
  <c r="K29"/>
  <c r="R42" i="42"/>
  <c r="Q42"/>
  <c r="M43"/>
  <c r="S43" s="1"/>
  <c r="L43"/>
  <c r="L43" i="40"/>
  <c r="M43"/>
  <c r="S43" s="1"/>
  <c r="O31" i="37"/>
  <c r="N31"/>
  <c r="P31" s="1"/>
  <c r="K32"/>
  <c r="Q45" i="29" l="1"/>
  <c r="R45"/>
  <c r="L46"/>
  <c r="M46"/>
  <c r="S46" s="1"/>
  <c r="K47" i="28"/>
  <c r="N46"/>
  <c r="P46" s="1"/>
  <c r="O21" i="30"/>
  <c r="N21"/>
  <c r="P21" s="1"/>
  <c r="K22"/>
  <c r="K47" i="31"/>
  <c r="N46"/>
  <c r="P46" s="1"/>
  <c r="S46"/>
  <c r="R28" i="43"/>
  <c r="Q28"/>
  <c r="R36" i="36"/>
  <c r="Q36"/>
  <c r="R42" i="38"/>
  <c r="Q42"/>
  <c r="M37" i="36"/>
  <c r="S37" s="1"/>
  <c r="L37"/>
  <c r="L32" i="37"/>
  <c r="M32"/>
  <c r="O44" i="27"/>
  <c r="N44"/>
  <c r="P44" s="1"/>
  <c r="K45"/>
  <c r="M43" i="38"/>
  <c r="S43" s="1"/>
  <c r="L43"/>
  <c r="O43" s="1"/>
  <c r="R16" i="34"/>
  <c r="Q16"/>
  <c r="M17"/>
  <c r="S17" s="1"/>
  <c r="L17"/>
  <c r="O43" i="41"/>
  <c r="K44"/>
  <c r="N43"/>
  <c r="P43" s="1"/>
  <c r="Q35" i="32"/>
  <c r="R35"/>
  <c r="M29" i="43"/>
  <c r="S29" s="1"/>
  <c r="L29"/>
  <c r="O29" s="1"/>
  <c r="S42" i="35"/>
  <c r="K38" i="26"/>
  <c r="N37"/>
  <c r="P37" s="1"/>
  <c r="M36" i="32"/>
  <c r="S36" s="1"/>
  <c r="L36"/>
  <c r="Q31" i="37"/>
  <c r="R31"/>
  <c r="O43" i="40"/>
  <c r="N43"/>
  <c r="P43" s="1"/>
  <c r="K44"/>
  <c r="K44" i="39"/>
  <c r="N43"/>
  <c r="P43" s="1"/>
  <c r="K37" i="33"/>
  <c r="N36"/>
  <c r="P36" s="1"/>
  <c r="O43" i="42"/>
  <c r="N43"/>
  <c r="P43" s="1"/>
  <c r="K44"/>
  <c r="K43" i="35"/>
  <c r="N42"/>
  <c r="P42" s="1"/>
  <c r="S36" i="33"/>
  <c r="R46" i="28" l="1"/>
  <c r="Q46"/>
  <c r="M47"/>
  <c r="S47" s="1"/>
  <c r="L47"/>
  <c r="O47" s="1"/>
  <c r="O46" i="29"/>
  <c r="N46"/>
  <c r="P46" s="1"/>
  <c r="K47"/>
  <c r="R46" i="31"/>
  <c r="Q46"/>
  <c r="M47"/>
  <c r="S47" s="1"/>
  <c r="L47"/>
  <c r="M22" i="30"/>
  <c r="S22" s="1"/>
  <c r="L22"/>
  <c r="R21"/>
  <c r="Q21"/>
  <c r="R42" i="35"/>
  <c r="Q42"/>
  <c r="R37" i="26"/>
  <c r="Q37"/>
  <c r="O37" i="36"/>
  <c r="K38"/>
  <c r="N37"/>
  <c r="P37" s="1"/>
  <c r="Q43" i="41"/>
  <c r="R43"/>
  <c r="K44" i="38"/>
  <c r="N43"/>
  <c r="P43" s="1"/>
  <c r="M44" i="39"/>
  <c r="S44" s="1"/>
  <c r="L44"/>
  <c r="O44" s="1"/>
  <c r="L43" i="35"/>
  <c r="M43"/>
  <c r="L44" i="40"/>
  <c r="O44" s="1"/>
  <c r="M44"/>
  <c r="S44" s="1"/>
  <c r="L38" i="26"/>
  <c r="O38" s="1"/>
  <c r="M38"/>
  <c r="S38" s="1"/>
  <c r="L44" i="42"/>
  <c r="O44" s="1"/>
  <c r="M44"/>
  <c r="S44" s="1"/>
  <c r="M44" i="41"/>
  <c r="S44" s="1"/>
  <c r="L44"/>
  <c r="Q43" i="42"/>
  <c r="R43"/>
  <c r="L45" i="27"/>
  <c r="M45"/>
  <c r="O45"/>
  <c r="R44"/>
  <c r="Q44"/>
  <c r="Q43" i="40"/>
  <c r="R43"/>
  <c r="N29" i="43"/>
  <c r="P29" s="1"/>
  <c r="K30"/>
  <c r="O17" i="34"/>
  <c r="K18"/>
  <c r="N17"/>
  <c r="P17" s="1"/>
  <c r="R36" i="33"/>
  <c r="Q36"/>
  <c r="M37"/>
  <c r="S37" s="1"/>
  <c r="L37"/>
  <c r="O36" i="32"/>
  <c r="K37"/>
  <c r="N36"/>
  <c r="P36" s="1"/>
  <c r="S32" i="37"/>
  <c r="R43" i="39"/>
  <c r="Q43"/>
  <c r="O32" i="37"/>
  <c r="K33"/>
  <c r="N32"/>
  <c r="P32" s="1"/>
  <c r="M47" i="29" l="1"/>
  <c r="S47" s="1"/>
  <c r="L47"/>
  <c r="O47" s="1"/>
  <c r="R46"/>
  <c r="Q46"/>
  <c r="N47" i="28"/>
  <c r="P47" s="1"/>
  <c r="K48"/>
  <c r="K23" i="30"/>
  <c r="N22"/>
  <c r="P22" s="1"/>
  <c r="O22"/>
  <c r="O47" i="31"/>
  <c r="K48"/>
  <c r="N47"/>
  <c r="P47" s="1"/>
  <c r="Q32" i="37"/>
  <c r="R32"/>
  <c r="S43" i="35"/>
  <c r="R37" i="36"/>
  <c r="Q37"/>
  <c r="R36" i="32"/>
  <c r="Q36"/>
  <c r="M18" i="34"/>
  <c r="S18" s="1"/>
  <c r="L18"/>
  <c r="O18" s="1"/>
  <c r="M37" i="32"/>
  <c r="S37" s="1"/>
  <c r="L37"/>
  <c r="S45" i="27"/>
  <c r="K45" i="42"/>
  <c r="N44"/>
  <c r="P44" s="1"/>
  <c r="O43" i="35"/>
  <c r="N43"/>
  <c r="P43" s="1"/>
  <c r="K44"/>
  <c r="L33" i="37"/>
  <c r="O33" s="1"/>
  <c r="M33"/>
  <c r="S33" s="1"/>
  <c r="L30" i="43"/>
  <c r="O30" s="1"/>
  <c r="M30"/>
  <c r="N45" i="27"/>
  <c r="P45" s="1"/>
  <c r="K46"/>
  <c r="M38" i="36"/>
  <c r="S38" s="1"/>
  <c r="L38"/>
  <c r="O38" s="1"/>
  <c r="R29" i="43"/>
  <c r="Q29"/>
  <c r="N44" i="39"/>
  <c r="P44" s="1"/>
  <c r="K45"/>
  <c r="O44" i="41"/>
  <c r="N44"/>
  <c r="P44" s="1"/>
  <c r="K45"/>
  <c r="O37" i="33"/>
  <c r="K38"/>
  <c r="N37"/>
  <c r="P37" s="1"/>
  <c r="N38" i="26"/>
  <c r="P38" s="1"/>
  <c r="K39"/>
  <c r="Q43" i="38"/>
  <c r="R43"/>
  <c r="M44"/>
  <c r="S44" s="1"/>
  <c r="L44"/>
  <c r="O44" s="1"/>
  <c r="R17" i="34"/>
  <c r="Q17"/>
  <c r="K45" i="40"/>
  <c r="N44"/>
  <c r="P44" s="1"/>
  <c r="M48" i="28" l="1"/>
  <c r="S48" s="1"/>
  <c r="L48"/>
  <c r="O48" s="1"/>
  <c r="R47"/>
  <c r="Q47"/>
  <c r="K48" i="29"/>
  <c r="N47"/>
  <c r="P47" s="1"/>
  <c r="R47" i="31"/>
  <c r="Q47"/>
  <c r="L48"/>
  <c r="O48" s="1"/>
  <c r="M48"/>
  <c r="R22" i="30"/>
  <c r="Q22"/>
  <c r="L23"/>
  <c r="M23"/>
  <c r="Q43" i="35"/>
  <c r="R43"/>
  <c r="Q44" i="42"/>
  <c r="R44"/>
  <c r="M38" i="33"/>
  <c r="S38" s="1"/>
  <c r="L38"/>
  <c r="O38" s="1"/>
  <c r="K31" i="43"/>
  <c r="N30"/>
  <c r="P30" s="1"/>
  <c r="L45" i="42"/>
  <c r="O45" s="1"/>
  <c r="M45"/>
  <c r="S45" s="1"/>
  <c r="R38" i="26"/>
  <c r="Q38"/>
  <c r="N44" i="38"/>
  <c r="P44" s="1"/>
  <c r="K45"/>
  <c r="R45" i="27"/>
  <c r="Q45"/>
  <c r="Q44" i="41"/>
  <c r="R44"/>
  <c r="N33" i="37"/>
  <c r="P33" s="1"/>
  <c r="K34"/>
  <c r="O37" i="32"/>
  <c r="K38"/>
  <c r="N37"/>
  <c r="P37" s="1"/>
  <c r="Q44" i="40"/>
  <c r="R44"/>
  <c r="L46" i="27"/>
  <c r="M46"/>
  <c r="S46" s="1"/>
  <c r="L44" i="35"/>
  <c r="M44"/>
  <c r="S44" s="1"/>
  <c r="L45" i="41"/>
  <c r="M45"/>
  <c r="S45" s="1"/>
  <c r="N38" i="36"/>
  <c r="P38" s="1"/>
  <c r="K39"/>
  <c r="M45" i="40"/>
  <c r="L45"/>
  <c r="O45" s="1"/>
  <c r="L39" i="26"/>
  <c r="O39" s="1"/>
  <c r="M39"/>
  <c r="S39" s="1"/>
  <c r="M45" i="39"/>
  <c r="S45" s="1"/>
  <c r="L45"/>
  <c r="O45" s="1"/>
  <c r="Q44"/>
  <c r="R44"/>
  <c r="S30" i="43"/>
  <c r="K19" i="34"/>
  <c r="N18"/>
  <c r="P18" s="1"/>
  <c r="Q37" i="33"/>
  <c r="R37"/>
  <c r="Q47" i="29" l="1"/>
  <c r="R47"/>
  <c r="M48"/>
  <c r="S48" s="1"/>
  <c r="L48"/>
  <c r="K49" i="28"/>
  <c r="N48"/>
  <c r="P48" s="1"/>
  <c r="O23" i="30"/>
  <c r="N23"/>
  <c r="P23" s="1"/>
  <c r="K24"/>
  <c r="S48" i="31"/>
  <c r="K49"/>
  <c r="N48"/>
  <c r="P48" s="1"/>
  <c r="S23" i="30"/>
  <c r="O45" i="41"/>
  <c r="K46"/>
  <c r="N45"/>
  <c r="P45" s="1"/>
  <c r="L38" i="32"/>
  <c r="O38" s="1"/>
  <c r="M38"/>
  <c r="S38" s="1"/>
  <c r="M45" i="38"/>
  <c r="S45" s="1"/>
  <c r="L45"/>
  <c r="O45" s="1"/>
  <c r="M31" i="43"/>
  <c r="S31" s="1"/>
  <c r="L31"/>
  <c r="O31" s="1"/>
  <c r="R44" i="38"/>
  <c r="Q44"/>
  <c r="N38" i="33"/>
  <c r="P38" s="1"/>
  <c r="K39"/>
  <c r="L19" i="34"/>
  <c r="M19"/>
  <c r="S19" s="1"/>
  <c r="O44" i="35"/>
  <c r="K45"/>
  <c r="N44"/>
  <c r="P44" s="1"/>
  <c r="L34" i="37"/>
  <c r="O34" s="1"/>
  <c r="M34"/>
  <c r="R33"/>
  <c r="Q33"/>
  <c r="Q18" i="34"/>
  <c r="R18"/>
  <c r="S45" i="40"/>
  <c r="O46" i="27"/>
  <c r="N46"/>
  <c r="P46" s="1"/>
  <c r="K47"/>
  <c r="R30" i="43"/>
  <c r="Q30"/>
  <c r="K40" i="26"/>
  <c r="N39"/>
  <c r="P39" s="1"/>
  <c r="K46" i="40"/>
  <c r="N45"/>
  <c r="P45" s="1"/>
  <c r="N45" i="39"/>
  <c r="P45" s="1"/>
  <c r="K46"/>
  <c r="M39" i="36"/>
  <c r="S39" s="1"/>
  <c r="L39"/>
  <c r="R38"/>
  <c r="Q38"/>
  <c r="K46" i="42"/>
  <c r="N45"/>
  <c r="P45" s="1"/>
  <c r="Q37" i="32"/>
  <c r="R37"/>
  <c r="R48" i="28" l="1"/>
  <c r="Q48"/>
  <c r="M49"/>
  <c r="S49" s="1"/>
  <c r="L49"/>
  <c r="O48" i="29"/>
  <c r="N48"/>
  <c r="P48" s="1"/>
  <c r="K49"/>
  <c r="Q48" i="31"/>
  <c r="R48"/>
  <c r="R23" i="30"/>
  <c r="Q23"/>
  <c r="M49" i="31"/>
  <c r="L49"/>
  <c r="L24" i="30"/>
  <c r="M24"/>
  <c r="S24" s="1"/>
  <c r="Q45" i="40"/>
  <c r="R45"/>
  <c r="R46" i="27"/>
  <c r="Q46"/>
  <c r="S34" i="37"/>
  <c r="M39" i="33"/>
  <c r="S39" s="1"/>
  <c r="L39"/>
  <c r="O39" s="1"/>
  <c r="Q38"/>
  <c r="R38"/>
  <c r="R45" i="42"/>
  <c r="Q45"/>
  <c r="L46"/>
  <c r="M46"/>
  <c r="S46" s="1"/>
  <c r="M46" i="40"/>
  <c r="S46" s="1"/>
  <c r="L46"/>
  <c r="N34" i="37"/>
  <c r="P34" s="1"/>
  <c r="K35"/>
  <c r="R39" i="26"/>
  <c r="Q39"/>
  <c r="Q44" i="35"/>
  <c r="R44"/>
  <c r="M40" i="26"/>
  <c r="S40" s="1"/>
  <c r="L40"/>
  <c r="O40" s="1"/>
  <c r="M45" i="35"/>
  <c r="S45" s="1"/>
  <c r="L45"/>
  <c r="N38" i="32"/>
  <c r="P38" s="1"/>
  <c r="K39"/>
  <c r="Q45" i="41"/>
  <c r="R45"/>
  <c r="M46"/>
  <c r="S46" s="1"/>
  <c r="L46"/>
  <c r="O46" s="1"/>
  <c r="R45" i="39"/>
  <c r="Q45"/>
  <c r="O39" i="36"/>
  <c r="K40"/>
  <c r="N39"/>
  <c r="P39" s="1"/>
  <c r="N31" i="43"/>
  <c r="P31" s="1"/>
  <c r="K32"/>
  <c r="L46" i="39"/>
  <c r="M46"/>
  <c r="S46" s="1"/>
  <c r="M47" i="27"/>
  <c r="L47"/>
  <c r="O47" s="1"/>
  <c r="O19" i="34"/>
  <c r="K20"/>
  <c r="N19"/>
  <c r="P19" s="1"/>
  <c r="N45" i="38"/>
  <c r="P45" s="1"/>
  <c r="K46"/>
  <c r="M49" i="29" l="1"/>
  <c r="S49" s="1"/>
  <c r="L49"/>
  <c r="O49" s="1"/>
  <c r="R48"/>
  <c r="Q48"/>
  <c r="O49" i="28"/>
  <c r="N49"/>
  <c r="P49" s="1"/>
  <c r="K50"/>
  <c r="O24" i="30"/>
  <c r="N24"/>
  <c r="P24" s="1"/>
  <c r="K25"/>
  <c r="O49" i="31"/>
  <c r="K50"/>
  <c r="N49"/>
  <c r="P49" s="1"/>
  <c r="S49"/>
  <c r="K40" i="33"/>
  <c r="N39"/>
  <c r="P39" s="1"/>
  <c r="M20" i="34"/>
  <c r="S20" s="1"/>
  <c r="L20"/>
  <c r="O20" s="1"/>
  <c r="Q34" i="37"/>
  <c r="R34"/>
  <c r="Q38" i="32"/>
  <c r="R38"/>
  <c r="Q39" i="36"/>
  <c r="R39"/>
  <c r="M40"/>
  <c r="S40" s="1"/>
  <c r="L40"/>
  <c r="K48" i="27"/>
  <c r="N47"/>
  <c r="P47" s="1"/>
  <c r="L39" i="32"/>
  <c r="M39"/>
  <c r="S39" s="1"/>
  <c r="O46" i="42"/>
  <c r="K47"/>
  <c r="N46"/>
  <c r="P46" s="1"/>
  <c r="S47" i="27"/>
  <c r="L46" i="38"/>
  <c r="O46" s="1"/>
  <c r="M46"/>
  <c r="O45" i="35"/>
  <c r="N45"/>
  <c r="P45" s="1"/>
  <c r="K46"/>
  <c r="R45" i="38"/>
  <c r="Q45"/>
  <c r="O46" i="39"/>
  <c r="K47"/>
  <c r="N46"/>
  <c r="P46" s="1"/>
  <c r="N46" i="41"/>
  <c r="P46" s="1"/>
  <c r="K47"/>
  <c r="M35" i="37"/>
  <c r="L35"/>
  <c r="O35" s="1"/>
  <c r="Q19" i="34"/>
  <c r="R19"/>
  <c r="L32" i="43"/>
  <c r="O32" s="1"/>
  <c r="M32"/>
  <c r="R31"/>
  <c r="Q31"/>
  <c r="K41" i="26"/>
  <c r="N40"/>
  <c r="P40" s="1"/>
  <c r="O46" i="40"/>
  <c r="N46"/>
  <c r="P46" s="1"/>
  <c r="K47"/>
  <c r="L50" i="28" l="1"/>
  <c r="O50" s="1"/>
  <c r="M50"/>
  <c r="R49"/>
  <c r="Q49"/>
  <c r="K50" i="29"/>
  <c r="N49"/>
  <c r="P49" s="1"/>
  <c r="R49" i="31"/>
  <c r="Q49"/>
  <c r="L50"/>
  <c r="O50" s="1"/>
  <c r="M50"/>
  <c r="M25" i="30"/>
  <c r="L25"/>
  <c r="R24"/>
  <c r="Q24"/>
  <c r="Q47" i="27"/>
  <c r="R47"/>
  <c r="Q46" i="40"/>
  <c r="R46"/>
  <c r="N32" i="43"/>
  <c r="P32" s="1"/>
  <c r="K33"/>
  <c r="M47" i="39"/>
  <c r="S47" s="1"/>
  <c r="L47"/>
  <c r="O47" s="1"/>
  <c r="S46" i="38"/>
  <c r="O39" i="32"/>
  <c r="N39"/>
  <c r="P39" s="1"/>
  <c r="K40"/>
  <c r="Q46" i="39"/>
  <c r="R46"/>
  <c r="N46" i="38"/>
  <c r="P46" s="1"/>
  <c r="K47"/>
  <c r="Q40" i="26"/>
  <c r="R40"/>
  <c r="L41"/>
  <c r="O41" s="1"/>
  <c r="M41"/>
  <c r="S41" s="1"/>
  <c r="L48" i="27"/>
  <c r="O48" s="1"/>
  <c r="M48"/>
  <c r="S48" s="1"/>
  <c r="S35" i="37"/>
  <c r="M46" i="35"/>
  <c r="L46"/>
  <c r="O46" s="1"/>
  <c r="S32" i="43"/>
  <c r="L47" i="41"/>
  <c r="M47"/>
  <c r="L47" i="40"/>
  <c r="O47" s="1"/>
  <c r="M47"/>
  <c r="N35" i="37"/>
  <c r="P35" s="1"/>
  <c r="K36"/>
  <c r="O40" i="36"/>
  <c r="K41"/>
  <c r="N40"/>
  <c r="P40" s="1"/>
  <c r="R46" i="42"/>
  <c r="Q46"/>
  <c r="K21" i="34"/>
  <c r="N20"/>
  <c r="P20" s="1"/>
  <c r="R45" i="35"/>
  <c r="Q45"/>
  <c r="M47" i="42"/>
  <c r="S47" s="1"/>
  <c r="L47"/>
  <c r="Q39" i="33"/>
  <c r="R39"/>
  <c r="Q46" i="41"/>
  <c r="R46"/>
  <c r="M40" i="33"/>
  <c r="S40" s="1"/>
  <c r="L40"/>
  <c r="O40" s="1"/>
  <c r="Q49" i="29" l="1"/>
  <c r="R49"/>
  <c r="L50"/>
  <c r="O50" s="1"/>
  <c r="M50"/>
  <c r="S50" s="1"/>
  <c r="S50" i="28"/>
  <c r="K51"/>
  <c r="N50"/>
  <c r="P50" s="1"/>
  <c r="O25" i="30"/>
  <c r="K26"/>
  <c r="N25"/>
  <c r="P25" s="1"/>
  <c r="S25"/>
  <c r="S50" i="31"/>
  <c r="K51"/>
  <c r="N50"/>
  <c r="P50" s="1"/>
  <c r="R46" i="38"/>
  <c r="Q46"/>
  <c r="Q35" i="37"/>
  <c r="R35"/>
  <c r="Q32" i="43"/>
  <c r="R32"/>
  <c r="N47" i="39"/>
  <c r="P47" s="1"/>
  <c r="K48"/>
  <c r="L41" i="36"/>
  <c r="M41"/>
  <c r="S41" s="1"/>
  <c r="L36" i="37"/>
  <c r="M36"/>
  <c r="S36" s="1"/>
  <c r="O47" i="42"/>
  <c r="N47"/>
  <c r="P47" s="1"/>
  <c r="K48"/>
  <c r="N40" i="33"/>
  <c r="P40" s="1"/>
  <c r="K41"/>
  <c r="O47" i="41"/>
  <c r="K48"/>
  <c r="N47"/>
  <c r="P47" s="1"/>
  <c r="M40" i="32"/>
  <c r="S40" s="1"/>
  <c r="L40"/>
  <c r="O40" s="1"/>
  <c r="M33" i="43"/>
  <c r="L33"/>
  <c r="O33" s="1"/>
  <c r="R39" i="32"/>
  <c r="Q39"/>
  <c r="R20" i="34"/>
  <c r="Q20"/>
  <c r="M21"/>
  <c r="S21" s="1"/>
  <c r="L21"/>
  <c r="K47" i="35"/>
  <c r="N46"/>
  <c r="P46" s="1"/>
  <c r="S47" i="40"/>
  <c r="S46" i="35"/>
  <c r="K42" i="26"/>
  <c r="N41"/>
  <c r="P41" s="1"/>
  <c r="N47" i="40"/>
  <c r="P47" s="1"/>
  <c r="K48"/>
  <c r="R40" i="36"/>
  <c r="Q40"/>
  <c r="S47" i="41"/>
  <c r="L47" i="38"/>
  <c r="M47"/>
  <c r="S47" s="1"/>
  <c r="N48" i="27"/>
  <c r="P48" s="1"/>
  <c r="K49"/>
  <c r="M51" i="28" l="1"/>
  <c r="S51" s="1"/>
  <c r="L51"/>
  <c r="O51" s="1"/>
  <c r="R50"/>
  <c r="Q50"/>
  <c r="N50" i="29"/>
  <c r="P50" s="1"/>
  <c r="K51"/>
  <c r="M51" i="31"/>
  <c r="L51"/>
  <c r="O51" s="1"/>
  <c r="Q50"/>
  <c r="R50"/>
  <c r="Q25" i="30"/>
  <c r="R25"/>
  <c r="M26"/>
  <c r="S26" s="1"/>
  <c r="L26"/>
  <c r="O26" s="1"/>
  <c r="R41" i="26"/>
  <c r="Q41"/>
  <c r="R40" i="33"/>
  <c r="Q40"/>
  <c r="L48" i="39"/>
  <c r="O48" s="1"/>
  <c r="M48"/>
  <c r="S48" s="1"/>
  <c r="R47"/>
  <c r="Q47"/>
  <c r="O21" i="34"/>
  <c r="K22"/>
  <c r="N21"/>
  <c r="P21" s="1"/>
  <c r="S33" i="43"/>
  <c r="O47" i="38"/>
  <c r="N47"/>
  <c r="P47" s="1"/>
  <c r="K48"/>
  <c r="L42" i="26"/>
  <c r="O42" s="1"/>
  <c r="M42"/>
  <c r="S42" s="1"/>
  <c r="R47" i="42"/>
  <c r="Q47"/>
  <c r="R46" i="35"/>
  <c r="Q46"/>
  <c r="Q47" i="40"/>
  <c r="R47"/>
  <c r="Q47" i="41"/>
  <c r="R47"/>
  <c r="M48"/>
  <c r="S48" s="1"/>
  <c r="L48"/>
  <c r="O36" i="37"/>
  <c r="K37"/>
  <c r="N36"/>
  <c r="P36" s="1"/>
  <c r="K41" i="32"/>
  <c r="N40"/>
  <c r="P40" s="1"/>
  <c r="L48" i="42"/>
  <c r="O48" s="1"/>
  <c r="M48"/>
  <c r="M49" i="27"/>
  <c r="L49"/>
  <c r="O49" s="1"/>
  <c r="L48" i="40"/>
  <c r="M48"/>
  <c r="S48" s="1"/>
  <c r="R48" i="27"/>
  <c r="Q48"/>
  <c r="L47" i="35"/>
  <c r="M47"/>
  <c r="S47" s="1"/>
  <c r="N33" i="43"/>
  <c r="P33" s="1"/>
  <c r="K34"/>
  <c r="M41" i="33"/>
  <c r="S41" s="1"/>
  <c r="L41"/>
  <c r="O41" s="1"/>
  <c r="O41" i="36"/>
  <c r="N41"/>
  <c r="P41" s="1"/>
  <c r="K42"/>
  <c r="M51" i="29" l="1"/>
  <c r="L51"/>
  <c r="O51" s="1"/>
  <c r="R50"/>
  <c r="Q50"/>
  <c r="N51" i="28"/>
  <c r="P51" s="1"/>
  <c r="K52"/>
  <c r="K52" i="31"/>
  <c r="N51"/>
  <c r="P51" s="1"/>
  <c r="K27" i="30"/>
  <c r="N26"/>
  <c r="P26" s="1"/>
  <c r="S51" i="31"/>
  <c r="R33" i="43"/>
  <c r="Q33"/>
  <c r="R47" i="38"/>
  <c r="Q47"/>
  <c r="K49" i="42"/>
  <c r="N48"/>
  <c r="P48" s="1"/>
  <c r="S49" i="27"/>
  <c r="Q41" i="36"/>
  <c r="R41"/>
  <c r="O47" i="35"/>
  <c r="N47"/>
  <c r="P47" s="1"/>
  <c r="K48"/>
  <c r="O48" i="41"/>
  <c r="N48"/>
  <c r="P48" s="1"/>
  <c r="K49"/>
  <c r="L34" i="43"/>
  <c r="O34" s="1"/>
  <c r="M34"/>
  <c r="K50" i="27"/>
  <c r="N49"/>
  <c r="P49" s="1"/>
  <c r="L37" i="37"/>
  <c r="O37" s="1"/>
  <c r="M37"/>
  <c r="S37" s="1"/>
  <c r="L42" i="36"/>
  <c r="M42"/>
  <c r="S42" s="1"/>
  <c r="S48" i="42"/>
  <c r="N48" i="39"/>
  <c r="P48" s="1"/>
  <c r="K49"/>
  <c r="Q21" i="34"/>
  <c r="R21"/>
  <c r="K42" i="33"/>
  <c r="N41"/>
  <c r="P41" s="1"/>
  <c r="M22" i="34"/>
  <c r="S22" s="1"/>
  <c r="L22"/>
  <c r="O22" s="1"/>
  <c r="R40" i="32"/>
  <c r="Q40"/>
  <c r="O48" i="40"/>
  <c r="N48"/>
  <c r="P48" s="1"/>
  <c r="K49"/>
  <c r="M41" i="32"/>
  <c r="S41" s="1"/>
  <c r="L41"/>
  <c r="O41" s="1"/>
  <c r="K43" i="26"/>
  <c r="N42"/>
  <c r="P42" s="1"/>
  <c r="R36" i="37"/>
  <c r="Q36"/>
  <c r="M48" i="38"/>
  <c r="S48" s="1"/>
  <c r="L48"/>
  <c r="L52" i="28" l="1"/>
  <c r="O52" s="1"/>
  <c r="M52"/>
  <c r="S52" s="1"/>
  <c r="R51"/>
  <c r="Q51"/>
  <c r="K52" i="29"/>
  <c r="N51"/>
  <c r="P51" s="1"/>
  <c r="S51"/>
  <c r="Q51" i="31"/>
  <c r="R51"/>
  <c r="Q26" i="30"/>
  <c r="R26"/>
  <c r="L27"/>
  <c r="O27" s="1"/>
  <c r="M27"/>
  <c r="S27" s="1"/>
  <c r="M52" i="31"/>
  <c r="S52" s="1"/>
  <c r="L52"/>
  <c r="O52" s="1"/>
  <c r="Q49" i="27"/>
  <c r="R49"/>
  <c r="Q42" i="26"/>
  <c r="R42"/>
  <c r="Q48" i="41"/>
  <c r="R48"/>
  <c r="M43" i="26"/>
  <c r="S43" s="1"/>
  <c r="L43"/>
  <c r="M49" i="39"/>
  <c r="S49" s="1"/>
  <c r="L49"/>
  <c r="O49" s="1"/>
  <c r="N37" i="37"/>
  <c r="P37" s="1"/>
  <c r="K38"/>
  <c r="L49" i="41"/>
  <c r="O49" s="1"/>
  <c r="M49"/>
  <c r="Q48" i="39"/>
  <c r="R48"/>
  <c r="L48" i="35"/>
  <c r="O48" s="1"/>
  <c r="M48"/>
  <c r="S48" s="1"/>
  <c r="L49" i="42"/>
  <c r="M49"/>
  <c r="S49" s="1"/>
  <c r="Q48"/>
  <c r="R48"/>
  <c r="M50" i="27"/>
  <c r="S50" s="1"/>
  <c r="L50"/>
  <c r="O50" s="1"/>
  <c r="Q47" i="35"/>
  <c r="R47"/>
  <c r="K42" i="32"/>
  <c r="N41"/>
  <c r="P41" s="1"/>
  <c r="K23" i="34"/>
  <c r="N22"/>
  <c r="P22" s="1"/>
  <c r="O48" i="38"/>
  <c r="K49"/>
  <c r="N48"/>
  <c r="P48" s="1"/>
  <c r="S34" i="43"/>
  <c r="Q41" i="33"/>
  <c r="R41"/>
  <c r="M49" i="40"/>
  <c r="S49" s="1"/>
  <c r="L49"/>
  <c r="Q48"/>
  <c r="R48"/>
  <c r="L42" i="33"/>
  <c r="O42" s="1"/>
  <c r="M42"/>
  <c r="O42" i="36"/>
  <c r="N42"/>
  <c r="P42" s="1"/>
  <c r="K43"/>
  <c r="N34" i="43"/>
  <c r="P34" s="1"/>
  <c r="K35"/>
  <c r="R51" i="29" l="1"/>
  <c r="Q51"/>
  <c r="M52"/>
  <c r="S52" s="1"/>
  <c r="L52"/>
  <c r="K53" i="28"/>
  <c r="N52"/>
  <c r="P52" s="1"/>
  <c r="K28" i="30"/>
  <c r="N27"/>
  <c r="P27" s="1"/>
  <c r="N52" i="31"/>
  <c r="P52" s="1"/>
  <c r="K53"/>
  <c r="R34" i="43"/>
  <c r="Q34"/>
  <c r="O49" i="42"/>
  <c r="K50"/>
  <c r="N49"/>
  <c r="P49" s="1"/>
  <c r="K50" i="41"/>
  <c r="N49"/>
  <c r="P49" s="1"/>
  <c r="S42" i="33"/>
  <c r="L42" i="32"/>
  <c r="M42"/>
  <c r="S42" s="1"/>
  <c r="O42"/>
  <c r="S49" i="41"/>
  <c r="K44" i="26"/>
  <c r="N43"/>
  <c r="P43" s="1"/>
  <c r="R48" i="38"/>
  <c r="Q48"/>
  <c r="L38" i="37"/>
  <c r="O38" s="1"/>
  <c r="M38"/>
  <c r="S38" s="1"/>
  <c r="Q37"/>
  <c r="R37"/>
  <c r="M35" i="43"/>
  <c r="L35"/>
  <c r="O35" s="1"/>
  <c r="L49" i="38"/>
  <c r="M49"/>
  <c r="S49" s="1"/>
  <c r="L43" i="36"/>
  <c r="O43" s="1"/>
  <c r="M43"/>
  <c r="S43" s="1"/>
  <c r="O49" i="40"/>
  <c r="N49"/>
  <c r="P49" s="1"/>
  <c r="K50"/>
  <c r="N50" i="27"/>
  <c r="P50" s="1"/>
  <c r="K51"/>
  <c r="K49" i="35"/>
  <c r="N48"/>
  <c r="P48" s="1"/>
  <c r="Q22" i="34"/>
  <c r="R22"/>
  <c r="N49" i="39"/>
  <c r="P49" s="1"/>
  <c r="K50"/>
  <c r="R42" i="36"/>
  <c r="Q42"/>
  <c r="L23" i="34"/>
  <c r="M23"/>
  <c r="S23" s="1"/>
  <c r="N42" i="33"/>
  <c r="P42" s="1"/>
  <c r="K43"/>
  <c r="Q41" i="32"/>
  <c r="R41"/>
  <c r="O43" i="26"/>
  <c r="R52" i="28" l="1"/>
  <c r="Q52"/>
  <c r="M53"/>
  <c r="S53" s="1"/>
  <c r="L53"/>
  <c r="O53" s="1"/>
  <c r="O52" i="29"/>
  <c r="N52"/>
  <c r="P52" s="1"/>
  <c r="K53"/>
  <c r="M53" i="31"/>
  <c r="S53" s="1"/>
  <c r="L53"/>
  <c r="O53" s="1"/>
  <c r="Q52"/>
  <c r="R52"/>
  <c r="Q27" i="30"/>
  <c r="R27"/>
  <c r="L28"/>
  <c r="M28"/>
  <c r="S28" s="1"/>
  <c r="Q42" i="33"/>
  <c r="R42"/>
  <c r="Q43" i="26"/>
  <c r="R43"/>
  <c r="R49" i="39"/>
  <c r="Q49"/>
  <c r="L43" i="33"/>
  <c r="M43"/>
  <c r="S35" i="43"/>
  <c r="L44" i="26"/>
  <c r="O44" s="1"/>
  <c r="M44"/>
  <c r="S44" s="1"/>
  <c r="R49" i="41"/>
  <c r="Q49"/>
  <c r="L50"/>
  <c r="M50"/>
  <c r="S50" s="1"/>
  <c r="R49" i="42"/>
  <c r="Q49"/>
  <c r="R48" i="35"/>
  <c r="Q48"/>
  <c r="L49"/>
  <c r="O49"/>
  <c r="M49"/>
  <c r="S49" s="1"/>
  <c r="M50" i="42"/>
  <c r="S50" s="1"/>
  <c r="L50"/>
  <c r="O50" s="1"/>
  <c r="O23" i="34"/>
  <c r="K24"/>
  <c r="N23"/>
  <c r="P23" s="1"/>
  <c r="K44" i="36"/>
  <c r="N43"/>
  <c r="P43" s="1"/>
  <c r="L51" i="27"/>
  <c r="M51"/>
  <c r="S51" s="1"/>
  <c r="R50"/>
  <c r="Q50"/>
  <c r="O49" i="38"/>
  <c r="N49"/>
  <c r="P49" s="1"/>
  <c r="K50"/>
  <c r="K39" i="37"/>
  <c r="N38"/>
  <c r="P38" s="1"/>
  <c r="M50" i="39"/>
  <c r="S50" s="1"/>
  <c r="L50"/>
  <c r="O50" s="1"/>
  <c r="M50" i="40"/>
  <c r="S50" s="1"/>
  <c r="L50"/>
  <c r="O50" s="1"/>
  <c r="N42" i="32"/>
  <c r="P42" s="1"/>
  <c r="K43"/>
  <c r="R49" i="40"/>
  <c r="Q49"/>
  <c r="N35" i="43"/>
  <c r="P35" s="1"/>
  <c r="K36"/>
  <c r="M53" i="29" l="1"/>
  <c r="S53" s="1"/>
  <c r="L53"/>
  <c r="O53" s="1"/>
  <c r="R52"/>
  <c r="Q52"/>
  <c r="K54" i="28"/>
  <c r="N53"/>
  <c r="P53" s="1"/>
  <c r="O28" i="30"/>
  <c r="N28"/>
  <c r="P28" s="1"/>
  <c r="K29"/>
  <c r="N53" i="31"/>
  <c r="P53" s="1"/>
  <c r="K54"/>
  <c r="R35" i="43"/>
  <c r="Q35"/>
  <c r="M43" i="32"/>
  <c r="S43" s="1"/>
  <c r="L43"/>
  <c r="M39" i="37"/>
  <c r="S39" s="1"/>
  <c r="L39"/>
  <c r="O39"/>
  <c r="M50" i="38"/>
  <c r="L50"/>
  <c r="O50" i="41"/>
  <c r="N50"/>
  <c r="P50" s="1"/>
  <c r="K51"/>
  <c r="S43" i="33"/>
  <c r="Q49" i="38"/>
  <c r="R49"/>
  <c r="M44" i="36"/>
  <c r="S44" s="1"/>
  <c r="L44"/>
  <c r="O43" i="33"/>
  <c r="N43"/>
  <c r="P43" s="1"/>
  <c r="K44"/>
  <c r="Q23" i="34"/>
  <c r="R23"/>
  <c r="K50" i="35"/>
  <c r="N49"/>
  <c r="P49" s="1"/>
  <c r="Q42" i="32"/>
  <c r="R42"/>
  <c r="N50" i="39"/>
  <c r="P50" s="1"/>
  <c r="K51"/>
  <c r="M24" i="34"/>
  <c r="S24" s="1"/>
  <c r="L24"/>
  <c r="Q38" i="37"/>
  <c r="R38"/>
  <c r="N51" i="27"/>
  <c r="P51" s="1"/>
  <c r="K52"/>
  <c r="K51" i="40"/>
  <c r="N50"/>
  <c r="P50" s="1"/>
  <c r="R43" i="36"/>
  <c r="Q43"/>
  <c r="L36" i="43"/>
  <c r="O36" s="1"/>
  <c r="M36"/>
  <c r="O51" i="27"/>
  <c r="K45" i="26"/>
  <c r="N44"/>
  <c r="P44" s="1"/>
  <c r="K51" i="42"/>
  <c r="N50"/>
  <c r="P50" s="1"/>
  <c r="R53" i="28" l="1"/>
  <c r="Q53"/>
  <c r="M54"/>
  <c r="S54" s="1"/>
  <c r="L54"/>
  <c r="O54" s="1"/>
  <c r="K54" i="29"/>
  <c r="N53"/>
  <c r="P53" s="1"/>
  <c r="L54" i="31"/>
  <c r="O54" s="1"/>
  <c r="M54"/>
  <c r="R53"/>
  <c r="Q53"/>
  <c r="M29" i="30"/>
  <c r="L29"/>
  <c r="R28"/>
  <c r="Q28"/>
  <c r="Q43" i="33"/>
  <c r="R43"/>
  <c r="R49" i="35"/>
  <c r="Q49"/>
  <c r="N36" i="43"/>
  <c r="P36" s="1"/>
  <c r="K37"/>
  <c r="L50" i="35"/>
  <c r="O50" s="1"/>
  <c r="M50"/>
  <c r="S50" s="1"/>
  <c r="S50" i="38"/>
  <c r="Q50" i="42"/>
  <c r="R50"/>
  <c r="O24" i="34"/>
  <c r="K25"/>
  <c r="N24"/>
  <c r="P24" s="1"/>
  <c r="R44" i="26"/>
  <c r="Q44"/>
  <c r="M51" i="39"/>
  <c r="S51" s="1"/>
  <c r="L51"/>
  <c r="O51" s="1"/>
  <c r="M51" i="40"/>
  <c r="S51" s="1"/>
  <c r="L51"/>
  <c r="O51" s="1"/>
  <c r="L51" i="42"/>
  <c r="M51"/>
  <c r="S51" s="1"/>
  <c r="K40" i="37"/>
  <c r="N39"/>
  <c r="P39" s="1"/>
  <c r="Q50" i="39"/>
  <c r="R50"/>
  <c r="L51" i="41"/>
  <c r="O51" s="1"/>
  <c r="M51"/>
  <c r="O43" i="32"/>
  <c r="N43"/>
  <c r="P43" s="1"/>
  <c r="K44"/>
  <c r="Q50" i="41"/>
  <c r="R50"/>
  <c r="Q51" i="27"/>
  <c r="R51"/>
  <c r="O44" i="36"/>
  <c r="K45"/>
  <c r="N44"/>
  <c r="P44" s="1"/>
  <c r="Q50" i="40"/>
  <c r="R50"/>
  <c r="L44" i="33"/>
  <c r="M44"/>
  <c r="L45" i="26"/>
  <c r="M45"/>
  <c r="S45" s="1"/>
  <c r="L52" i="27"/>
  <c r="O52" s="1"/>
  <c r="M52"/>
  <c r="S52" s="1"/>
  <c r="S36" i="43"/>
  <c r="O50" i="38"/>
  <c r="K51"/>
  <c r="N50"/>
  <c r="P50" s="1"/>
  <c r="Q53" i="29" l="1"/>
  <c r="R53"/>
  <c r="L54"/>
  <c r="O54" s="1"/>
  <c r="M54"/>
  <c r="K55" i="28"/>
  <c r="N54"/>
  <c r="P54" s="1"/>
  <c r="O29" i="30"/>
  <c r="N29"/>
  <c r="P29" s="1"/>
  <c r="K30"/>
  <c r="S29"/>
  <c r="S54" i="31"/>
  <c r="N54"/>
  <c r="P54" s="1"/>
  <c r="K55"/>
  <c r="R50" i="38"/>
  <c r="Q50"/>
  <c r="Q24" i="34"/>
  <c r="R24"/>
  <c r="M44" i="32"/>
  <c r="S44" s="1"/>
  <c r="L44"/>
  <c r="K46" i="26"/>
  <c r="N45"/>
  <c r="P45" s="1"/>
  <c r="S44" i="33"/>
  <c r="K52" i="41"/>
  <c r="N51"/>
  <c r="P51" s="1"/>
  <c r="K52" i="40"/>
  <c r="N51"/>
  <c r="P51" s="1"/>
  <c r="M25" i="34"/>
  <c r="S25" s="1"/>
  <c r="L25"/>
  <c r="K51" i="35"/>
  <c r="N50"/>
  <c r="P50" s="1"/>
  <c r="R36" i="43"/>
  <c r="Q36"/>
  <c r="O44" i="33"/>
  <c r="K45"/>
  <c r="N44"/>
  <c r="P44" s="1"/>
  <c r="M37" i="43"/>
  <c r="L37"/>
  <c r="O37" s="1"/>
  <c r="R44" i="36"/>
  <c r="Q44"/>
  <c r="S51" i="41"/>
  <c r="R39" i="37"/>
  <c r="Q39"/>
  <c r="N51" i="39"/>
  <c r="P51" s="1"/>
  <c r="K52"/>
  <c r="Q43" i="32"/>
  <c r="R43"/>
  <c r="M40" i="37"/>
  <c r="S40" s="1"/>
  <c r="L40"/>
  <c r="K53" i="27"/>
  <c r="N52"/>
  <c r="P52" s="1"/>
  <c r="O45" i="26"/>
  <c r="M45" i="36"/>
  <c r="S45" s="1"/>
  <c r="L45"/>
  <c r="O45" s="1"/>
  <c r="L51" i="38"/>
  <c r="M51"/>
  <c r="S51" s="1"/>
  <c r="O51" i="42"/>
  <c r="K52"/>
  <c r="N51"/>
  <c r="P51" s="1"/>
  <c r="Q54" i="28" l="1"/>
  <c r="R54"/>
  <c r="M55"/>
  <c r="S55" s="1"/>
  <c r="L55"/>
  <c r="O55" s="1"/>
  <c r="S54" i="29"/>
  <c r="N54"/>
  <c r="P54" s="1"/>
  <c r="K55"/>
  <c r="Q54" i="31"/>
  <c r="R54"/>
  <c r="R29" i="30"/>
  <c r="Q29"/>
  <c r="L30"/>
  <c r="M30"/>
  <c r="S30" s="1"/>
  <c r="M55" i="31"/>
  <c r="L55"/>
  <c r="Q44" i="33"/>
  <c r="R44"/>
  <c r="R45" i="26"/>
  <c r="Q45"/>
  <c r="R51" i="42"/>
  <c r="Q51"/>
  <c r="M52"/>
  <c r="S52" s="1"/>
  <c r="L52"/>
  <c r="O52" s="1"/>
  <c r="S37" i="43"/>
  <c r="M46" i="26"/>
  <c r="S46" s="1"/>
  <c r="L46"/>
  <c r="O46" s="1"/>
  <c r="R51" i="40"/>
  <c r="Q51"/>
  <c r="O44" i="32"/>
  <c r="K45"/>
  <c r="N44"/>
  <c r="P44" s="1"/>
  <c r="R51" i="41"/>
  <c r="Q51"/>
  <c r="M45" i="33"/>
  <c r="S45" s="1"/>
  <c r="L45"/>
  <c r="O45" s="1"/>
  <c r="O51" i="38"/>
  <c r="K52"/>
  <c r="N51"/>
  <c r="P51" s="1"/>
  <c r="Q52" i="27"/>
  <c r="R52"/>
  <c r="O25" i="34"/>
  <c r="N25"/>
  <c r="P25" s="1"/>
  <c r="K26"/>
  <c r="M53" i="27"/>
  <c r="S53" s="1"/>
  <c r="L53"/>
  <c r="O53" s="1"/>
  <c r="O40" i="37"/>
  <c r="K41"/>
  <c r="N40"/>
  <c r="P40" s="1"/>
  <c r="L52" i="39"/>
  <c r="M52"/>
  <c r="S52" s="1"/>
  <c r="L52" i="40"/>
  <c r="O52" s="1"/>
  <c r="M52"/>
  <c r="S52" s="1"/>
  <c r="K46" i="36"/>
  <c r="N45"/>
  <c r="P45" s="1"/>
  <c r="M52" i="41"/>
  <c r="S52" s="1"/>
  <c r="L52"/>
  <c r="R50" i="35"/>
  <c r="Q50"/>
  <c r="Q51" i="39"/>
  <c r="R51"/>
  <c r="N37" i="43"/>
  <c r="P37" s="1"/>
  <c r="K38"/>
  <c r="M51" i="35"/>
  <c r="S51" s="1"/>
  <c r="L51"/>
  <c r="O51" s="1"/>
  <c r="L55" i="29" l="1"/>
  <c r="M55"/>
  <c r="R54"/>
  <c r="Q54"/>
  <c r="N55" i="28"/>
  <c r="P55" s="1"/>
  <c r="K56"/>
  <c r="O55" i="31"/>
  <c r="N55"/>
  <c r="P55" s="1"/>
  <c r="K56"/>
  <c r="S55"/>
  <c r="O30" i="30"/>
  <c r="K31"/>
  <c r="N30"/>
  <c r="P30" s="1"/>
  <c r="R37" i="43"/>
  <c r="Q37"/>
  <c r="M26" i="34"/>
  <c r="S26" s="1"/>
  <c r="L26"/>
  <c r="Q25"/>
  <c r="R25"/>
  <c r="K46" i="33"/>
  <c r="N45"/>
  <c r="P45" s="1"/>
  <c r="Q40" i="37"/>
  <c r="R40"/>
  <c r="R45" i="36"/>
  <c r="Q45"/>
  <c r="L41" i="37"/>
  <c r="O41" s="1"/>
  <c r="M41"/>
  <c r="S41" s="1"/>
  <c r="N46" i="26"/>
  <c r="P46" s="1"/>
  <c r="K47"/>
  <c r="N51" i="35"/>
  <c r="P51" s="1"/>
  <c r="K52"/>
  <c r="O52" i="41"/>
  <c r="N52"/>
  <c r="P52" s="1"/>
  <c r="K53"/>
  <c r="O52" i="39"/>
  <c r="N52"/>
  <c r="P52" s="1"/>
  <c r="K53"/>
  <c r="L38" i="43"/>
  <c r="O38" s="1"/>
  <c r="M38"/>
  <c r="S38" s="1"/>
  <c r="M46" i="36"/>
  <c r="L46"/>
  <c r="O46" s="1"/>
  <c r="R44" i="32"/>
  <c r="Q44"/>
  <c r="Q51" i="38"/>
  <c r="R51"/>
  <c r="K54" i="27"/>
  <c r="N53"/>
  <c r="P53" s="1"/>
  <c r="M52" i="38"/>
  <c r="S52" s="1"/>
  <c r="L52"/>
  <c r="O52" s="1"/>
  <c r="L45" i="32"/>
  <c r="M45"/>
  <c r="S45" s="1"/>
  <c r="N52" i="40"/>
  <c r="P52" s="1"/>
  <c r="K53"/>
  <c r="K53" i="42"/>
  <c r="N52"/>
  <c r="P52" s="1"/>
  <c r="M56" i="28" l="1"/>
  <c r="L56"/>
  <c r="O56" s="1"/>
  <c r="R55"/>
  <c r="Q55"/>
  <c r="S55" i="29"/>
  <c r="O55"/>
  <c r="K56"/>
  <c r="N55"/>
  <c r="P55" s="1"/>
  <c r="R30" i="30"/>
  <c r="Q30"/>
  <c r="L31"/>
  <c r="M31"/>
  <c r="S31" s="1"/>
  <c r="R55" i="31"/>
  <c r="Q55"/>
  <c r="L56"/>
  <c r="M56"/>
  <c r="S56" s="1"/>
  <c r="R45" i="33"/>
  <c r="Q45"/>
  <c r="R46" i="26"/>
  <c r="Q46"/>
  <c r="K53" i="38"/>
  <c r="N52"/>
  <c r="P52" s="1"/>
  <c r="L46" i="33"/>
  <c r="O46" s="1"/>
  <c r="M46"/>
  <c r="R52" i="39"/>
  <c r="Q52"/>
  <c r="K47" i="36"/>
  <c r="N46"/>
  <c r="P46" s="1"/>
  <c r="L53" i="41"/>
  <c r="O53" s="1"/>
  <c r="M53"/>
  <c r="S53" s="1"/>
  <c r="R52"/>
  <c r="Q52"/>
  <c r="K42" i="37"/>
  <c r="N41"/>
  <c r="P41" s="1"/>
  <c r="R52" i="42"/>
  <c r="Q52"/>
  <c r="L53"/>
  <c r="O53" s="1"/>
  <c r="M53"/>
  <c r="S46" i="36"/>
  <c r="M54" i="27"/>
  <c r="S54" s="1"/>
  <c r="L54"/>
  <c r="O54"/>
  <c r="O26" i="34"/>
  <c r="K27"/>
  <c r="N26"/>
  <c r="P26" s="1"/>
  <c r="Q52" i="40"/>
  <c r="R52"/>
  <c r="L52" i="35"/>
  <c r="O52" s="1"/>
  <c r="M52"/>
  <c r="R51"/>
  <c r="Q51"/>
  <c r="R53" i="27"/>
  <c r="Q53"/>
  <c r="M53" i="40"/>
  <c r="L53"/>
  <c r="O53" s="1"/>
  <c r="K39" i="43"/>
  <c r="N38"/>
  <c r="P38" s="1"/>
  <c r="O45" i="32"/>
  <c r="K46"/>
  <c r="N45"/>
  <c r="P45" s="1"/>
  <c r="M53" i="39"/>
  <c r="S53" s="1"/>
  <c r="L53"/>
  <c r="O53" s="1"/>
  <c r="M47" i="26"/>
  <c r="S47" s="1"/>
  <c r="L47"/>
  <c r="O47" s="1"/>
  <c r="L56" i="29" l="1"/>
  <c r="M56"/>
  <c r="Q55"/>
  <c r="R55"/>
  <c r="K57" i="28"/>
  <c r="N56"/>
  <c r="P56" s="1"/>
  <c r="S56"/>
  <c r="O56" i="31"/>
  <c r="N56"/>
  <c r="P56" s="1"/>
  <c r="K57"/>
  <c r="N31" i="30"/>
  <c r="P31" s="1"/>
  <c r="K32"/>
  <c r="O31"/>
  <c r="Q46" i="36"/>
  <c r="R46"/>
  <c r="R45" i="32"/>
  <c r="Q45"/>
  <c r="M46"/>
  <c r="S46" s="1"/>
  <c r="L46"/>
  <c r="O46" s="1"/>
  <c r="M27" i="34"/>
  <c r="S27" s="1"/>
  <c r="L27"/>
  <c r="S53" i="42"/>
  <c r="S46" i="33"/>
  <c r="R38" i="43"/>
  <c r="Q38"/>
  <c r="N53" i="42"/>
  <c r="P53" s="1"/>
  <c r="K54"/>
  <c r="K47" i="33"/>
  <c r="N46"/>
  <c r="P46" s="1"/>
  <c r="Q52" i="38"/>
  <c r="R52"/>
  <c r="M39" i="43"/>
  <c r="L39"/>
  <c r="O39" s="1"/>
  <c r="S52" i="35"/>
  <c r="K54" i="41"/>
  <c r="N53"/>
  <c r="P53" s="1"/>
  <c r="N54" i="27"/>
  <c r="P54" s="1"/>
  <c r="K55"/>
  <c r="L53" i="38"/>
  <c r="O53" s="1"/>
  <c r="M53"/>
  <c r="S53" s="1"/>
  <c r="Q41" i="37"/>
  <c r="R41"/>
  <c r="L47" i="36"/>
  <c r="O47" s="1"/>
  <c r="M47"/>
  <c r="S47" s="1"/>
  <c r="K48" i="26"/>
  <c r="N47"/>
  <c r="P47" s="1"/>
  <c r="N53" i="39"/>
  <c r="P53" s="1"/>
  <c r="K54"/>
  <c r="N53" i="40"/>
  <c r="P53" s="1"/>
  <c r="K54"/>
  <c r="N52" i="35"/>
  <c r="P52" s="1"/>
  <c r="K53"/>
  <c r="S53" i="40"/>
  <c r="L42" i="37"/>
  <c r="M42"/>
  <c r="S42" s="1"/>
  <c r="R26" i="34"/>
  <c r="Q26"/>
  <c r="R56" i="28" l="1"/>
  <c r="Q56"/>
  <c r="M57"/>
  <c r="S57" s="1"/>
  <c r="L57"/>
  <c r="O57" s="1"/>
  <c r="S56" i="29"/>
  <c r="O56"/>
  <c r="K57"/>
  <c r="N56"/>
  <c r="P56" s="1"/>
  <c r="L32" i="30"/>
  <c r="O32" s="1"/>
  <c r="M32"/>
  <c r="S32" s="1"/>
  <c r="Q31"/>
  <c r="R31"/>
  <c r="M57" i="31"/>
  <c r="L57"/>
  <c r="O57" s="1"/>
  <c r="R56"/>
  <c r="Q56"/>
  <c r="R53" i="42"/>
  <c r="Q53"/>
  <c r="Q52" i="35"/>
  <c r="R52"/>
  <c r="R47" i="26"/>
  <c r="Q47"/>
  <c r="O42" i="37"/>
  <c r="N42"/>
  <c r="P42" s="1"/>
  <c r="K43"/>
  <c r="N53" i="38"/>
  <c r="P53" s="1"/>
  <c r="K54"/>
  <c r="N39" i="43"/>
  <c r="P39" s="1"/>
  <c r="K40"/>
  <c r="Q53" i="40"/>
  <c r="R53"/>
  <c r="L48" i="26"/>
  <c r="O48" s="1"/>
  <c r="M48"/>
  <c r="S48" s="1"/>
  <c r="M53" i="35"/>
  <c r="S53" s="1"/>
  <c r="L53"/>
  <c r="O53" s="1"/>
  <c r="M55" i="27"/>
  <c r="S55" s="1"/>
  <c r="L55"/>
  <c r="O55"/>
  <c r="S39" i="43"/>
  <c r="N46" i="32"/>
  <c r="P46" s="1"/>
  <c r="K47"/>
  <c r="Q46" i="33"/>
  <c r="R46"/>
  <c r="Q54" i="27"/>
  <c r="R54"/>
  <c r="L54" i="40"/>
  <c r="O54" s="1"/>
  <c r="M54"/>
  <c r="S54" s="1"/>
  <c r="K48" i="36"/>
  <c r="N47"/>
  <c r="P47" s="1"/>
  <c r="R53" i="41"/>
  <c r="Q53"/>
  <c r="M54"/>
  <c r="S54" s="1"/>
  <c r="L54"/>
  <c r="L54" i="39"/>
  <c r="O54" s="1"/>
  <c r="M54"/>
  <c r="S54" s="1"/>
  <c r="L47" i="33"/>
  <c r="M47"/>
  <c r="R53" i="39"/>
  <c r="Q53"/>
  <c r="M54" i="42"/>
  <c r="L54"/>
  <c r="O27" i="34"/>
  <c r="N27"/>
  <c r="P27" s="1"/>
  <c r="K28"/>
  <c r="M57" i="29" l="1"/>
  <c r="S57" s="1"/>
  <c r="L57"/>
  <c r="O57" s="1"/>
  <c r="R56"/>
  <c r="Q56"/>
  <c r="N57" i="28"/>
  <c r="P57" s="1"/>
  <c r="K58"/>
  <c r="N57" i="31"/>
  <c r="P57" s="1"/>
  <c r="K58"/>
  <c r="S57"/>
  <c r="N32" i="30"/>
  <c r="P32" s="1"/>
  <c r="K33"/>
  <c r="R42" i="37"/>
  <c r="Q42"/>
  <c r="M28" i="34"/>
  <c r="L28"/>
  <c r="K55" i="39"/>
  <c r="N54"/>
  <c r="P54" s="1"/>
  <c r="S54" i="42"/>
  <c r="N48" i="26"/>
  <c r="P48" s="1"/>
  <c r="K49"/>
  <c r="K56" i="27"/>
  <c r="N55"/>
  <c r="P55" s="1"/>
  <c r="O47" i="33"/>
  <c r="K48"/>
  <c r="N47"/>
  <c r="P47" s="1"/>
  <c r="O54" i="41"/>
  <c r="N54"/>
  <c r="P54" s="1"/>
  <c r="K55"/>
  <c r="N54" i="40"/>
  <c r="P54" s="1"/>
  <c r="K55"/>
  <c r="S47" i="33"/>
  <c r="Q47" i="36"/>
  <c r="R47"/>
  <c r="L40" i="43"/>
  <c r="O40" s="1"/>
  <c r="M40"/>
  <c r="S40" s="1"/>
  <c r="Q27" i="34"/>
  <c r="R27"/>
  <c r="L48" i="36"/>
  <c r="O48" s="1"/>
  <c r="M48"/>
  <c r="L47" i="32"/>
  <c r="O47" s="1"/>
  <c r="M47"/>
  <c r="S47" s="1"/>
  <c r="N53" i="35"/>
  <c r="P53" s="1"/>
  <c r="K54"/>
  <c r="Q46" i="32"/>
  <c r="R46"/>
  <c r="M54" i="38"/>
  <c r="S54" s="1"/>
  <c r="L54"/>
  <c r="O54" s="1"/>
  <c r="O54" i="42"/>
  <c r="N54"/>
  <c r="P54" s="1"/>
  <c r="K55"/>
  <c r="R53" i="38"/>
  <c r="Q53"/>
  <c r="R39" i="43"/>
  <c r="Q39"/>
  <c r="M43" i="37"/>
  <c r="S43" s="1"/>
  <c r="L43"/>
  <c r="M58" i="28" l="1"/>
  <c r="L58"/>
  <c r="O58" s="1"/>
  <c r="R57"/>
  <c r="Q57"/>
  <c r="K58" i="29"/>
  <c r="N57"/>
  <c r="P57" s="1"/>
  <c r="M33" i="30"/>
  <c r="S33" s="1"/>
  <c r="L33"/>
  <c r="O33" s="1"/>
  <c r="Q32"/>
  <c r="R32"/>
  <c r="Q57" i="31"/>
  <c r="R57"/>
  <c r="M58"/>
  <c r="L58"/>
  <c r="R54" i="42"/>
  <c r="Q54"/>
  <c r="R54" i="41"/>
  <c r="Q54"/>
  <c r="N48" i="36"/>
  <c r="P48" s="1"/>
  <c r="K49"/>
  <c r="K55" i="38"/>
  <c r="N54"/>
  <c r="P54" s="1"/>
  <c r="K48" i="32"/>
  <c r="N47"/>
  <c r="P47" s="1"/>
  <c r="N40" i="43"/>
  <c r="P40" s="1"/>
  <c r="K41"/>
  <c r="S48" i="36"/>
  <c r="R54" i="39"/>
  <c r="Q54"/>
  <c r="Q47" i="33"/>
  <c r="R47"/>
  <c r="L48"/>
  <c r="M48"/>
  <c r="S48" s="1"/>
  <c r="M55" i="42"/>
  <c r="L55"/>
  <c r="O55" s="1"/>
  <c r="M54" i="35"/>
  <c r="S54" s="1"/>
  <c r="L54"/>
  <c r="M55" i="39"/>
  <c r="S55" s="1"/>
  <c r="L55"/>
  <c r="O55" s="1"/>
  <c r="Q55" i="27"/>
  <c r="R55"/>
  <c r="O28" i="34"/>
  <c r="N28"/>
  <c r="P28" s="1"/>
  <c r="K29"/>
  <c r="Q54" i="40"/>
  <c r="R54"/>
  <c r="M56" i="27"/>
  <c r="S56" s="1"/>
  <c r="L56"/>
  <c r="O56" s="1"/>
  <c r="S28" i="34"/>
  <c r="R53" i="35"/>
  <c r="Q53"/>
  <c r="M55" i="40"/>
  <c r="L55"/>
  <c r="O55" s="1"/>
  <c r="O43" i="37"/>
  <c r="N43"/>
  <c r="P43" s="1"/>
  <c r="K44"/>
  <c r="M55" i="41"/>
  <c r="L55"/>
  <c r="M49" i="26"/>
  <c r="S49" s="1"/>
  <c r="L49"/>
  <c r="O49" s="1"/>
  <c r="R48"/>
  <c r="Q48"/>
  <c r="Q57" i="29" l="1"/>
  <c r="R57"/>
  <c r="L58"/>
  <c r="O58" s="1"/>
  <c r="M58"/>
  <c r="S58" s="1"/>
  <c r="K59" i="28"/>
  <c r="N58"/>
  <c r="P58" s="1"/>
  <c r="S58"/>
  <c r="S58" i="31"/>
  <c r="N58"/>
  <c r="P58" s="1"/>
  <c r="K59"/>
  <c r="O58"/>
  <c r="K34" i="30"/>
  <c r="N33"/>
  <c r="P33" s="1"/>
  <c r="Q28" i="34"/>
  <c r="R28"/>
  <c r="R54" i="38"/>
  <c r="Q54"/>
  <c r="R43" i="37"/>
  <c r="Q43"/>
  <c r="L55" i="38"/>
  <c r="O55" s="1"/>
  <c r="M55"/>
  <c r="S55" s="1"/>
  <c r="K57" i="27"/>
  <c r="N56"/>
  <c r="P56" s="1"/>
  <c r="K56" i="42"/>
  <c r="N55"/>
  <c r="P55" s="1"/>
  <c r="L49" i="36"/>
  <c r="O49" s="1"/>
  <c r="M49"/>
  <c r="Q48"/>
  <c r="R48"/>
  <c r="L44" i="37"/>
  <c r="M44"/>
  <c r="S55" i="42"/>
  <c r="K50" i="26"/>
  <c r="N49"/>
  <c r="P49" s="1"/>
  <c r="N55" i="40"/>
  <c r="P55" s="1"/>
  <c r="K56"/>
  <c r="M41" i="43"/>
  <c r="L41"/>
  <c r="O41" s="1"/>
  <c r="R40"/>
  <c r="Q40"/>
  <c r="R47" i="32"/>
  <c r="Q47"/>
  <c r="S55" i="40"/>
  <c r="N55" i="39"/>
  <c r="P55" s="1"/>
  <c r="K56"/>
  <c r="O48" i="33"/>
  <c r="N48"/>
  <c r="P48" s="1"/>
  <c r="K49"/>
  <c r="O55" i="41"/>
  <c r="K56"/>
  <c r="N55"/>
  <c r="P55" s="1"/>
  <c r="S55"/>
  <c r="M29" i="34"/>
  <c r="S29" s="1"/>
  <c r="L29"/>
  <c r="O54" i="35"/>
  <c r="N54"/>
  <c r="P54" s="1"/>
  <c r="K55"/>
  <c r="M48" i="32"/>
  <c r="S48" s="1"/>
  <c r="L48"/>
  <c r="O48" s="1"/>
  <c r="R58" i="28" l="1"/>
  <c r="Q58"/>
  <c r="M59"/>
  <c r="S59" s="1"/>
  <c r="L59"/>
  <c r="N58" i="29"/>
  <c r="P58" s="1"/>
  <c r="K59"/>
  <c r="R58" i="31"/>
  <c r="Q58"/>
  <c r="Q33" i="30"/>
  <c r="R33"/>
  <c r="M34"/>
  <c r="S34" s="1"/>
  <c r="L34"/>
  <c r="L59" i="31"/>
  <c r="M59"/>
  <c r="S59" s="1"/>
  <c r="Q55" i="41"/>
  <c r="R55"/>
  <c r="Q49" i="26"/>
  <c r="R49"/>
  <c r="R48" i="33"/>
  <c r="Q48"/>
  <c r="M50" i="26"/>
  <c r="S50" s="1"/>
  <c r="L50"/>
  <c r="S49" i="36"/>
  <c r="N55" i="38"/>
  <c r="P55" s="1"/>
  <c r="K56"/>
  <c r="Q55" i="42"/>
  <c r="R55"/>
  <c r="N49" i="36"/>
  <c r="P49" s="1"/>
  <c r="K50"/>
  <c r="M49" i="33"/>
  <c r="S49" s="1"/>
  <c r="L49"/>
  <c r="O49" s="1"/>
  <c r="O29" i="34"/>
  <c r="K30"/>
  <c r="N29"/>
  <c r="P29" s="1"/>
  <c r="N48" i="32"/>
  <c r="P48" s="1"/>
  <c r="K49"/>
  <c r="L56" i="39"/>
  <c r="M56"/>
  <c r="S56" s="1"/>
  <c r="R55"/>
  <c r="Q55"/>
  <c r="N41" i="43"/>
  <c r="P41" s="1"/>
  <c r="K42"/>
  <c r="S44" i="37"/>
  <c r="M56" i="42"/>
  <c r="S56" s="1"/>
  <c r="L56"/>
  <c r="O56" s="1"/>
  <c r="R56" i="27"/>
  <c r="Q56"/>
  <c r="Q55" i="40"/>
  <c r="R55"/>
  <c r="S41" i="43"/>
  <c r="O44" i="37"/>
  <c r="K45"/>
  <c r="N44"/>
  <c r="P44" s="1"/>
  <c r="M55" i="35"/>
  <c r="S55" s="1"/>
  <c r="L55"/>
  <c r="M56" i="41"/>
  <c r="S56" s="1"/>
  <c r="L56"/>
  <c r="O56" s="1"/>
  <c r="M56" i="40"/>
  <c r="S56" s="1"/>
  <c r="L56"/>
  <c r="O56" s="1"/>
  <c r="M57" i="27"/>
  <c r="S57" s="1"/>
  <c r="L57"/>
  <c r="O57" s="1"/>
  <c r="R54" i="35"/>
  <c r="Q54"/>
  <c r="L59" i="29" l="1"/>
  <c r="O59" s="1"/>
  <c r="M59"/>
  <c r="S59" s="1"/>
  <c r="R58"/>
  <c r="Q58"/>
  <c r="O59" i="28"/>
  <c r="N59"/>
  <c r="P59" s="1"/>
  <c r="K60"/>
  <c r="O59" i="31"/>
  <c r="N59"/>
  <c r="P59" s="1"/>
  <c r="K60"/>
  <c r="O34" i="30"/>
  <c r="N34"/>
  <c r="P34" s="1"/>
  <c r="K35"/>
  <c r="R49" i="36"/>
  <c r="Q49"/>
  <c r="Q48" i="32"/>
  <c r="R48"/>
  <c r="K58" i="27"/>
  <c r="N57"/>
  <c r="P57" s="1"/>
  <c r="O55" i="35"/>
  <c r="N55"/>
  <c r="P55" s="1"/>
  <c r="K56"/>
  <c r="L42" i="43"/>
  <c r="O42" s="1"/>
  <c r="M42"/>
  <c r="Q29" i="34"/>
  <c r="R29"/>
  <c r="L30"/>
  <c r="O30" s="1"/>
  <c r="M30"/>
  <c r="S30" s="1"/>
  <c r="R44" i="37"/>
  <c r="Q44"/>
  <c r="N50" i="26"/>
  <c r="P50" s="1"/>
  <c r="K51"/>
  <c r="L56" i="38"/>
  <c r="M56"/>
  <c r="S56" s="1"/>
  <c r="Q55"/>
  <c r="R55"/>
  <c r="L45" i="37"/>
  <c r="O45" s="1"/>
  <c r="M45"/>
  <c r="K57" i="42"/>
  <c r="N56"/>
  <c r="P56" s="1"/>
  <c r="N49" i="33"/>
  <c r="P49" s="1"/>
  <c r="K50"/>
  <c r="R41" i="43"/>
  <c r="Q41"/>
  <c r="O56" i="39"/>
  <c r="N56"/>
  <c r="P56" s="1"/>
  <c r="K57"/>
  <c r="K57" i="40"/>
  <c r="N56"/>
  <c r="P56" s="1"/>
  <c r="N56" i="41"/>
  <c r="P56" s="1"/>
  <c r="K57"/>
  <c r="L49" i="32"/>
  <c r="M49"/>
  <c r="S49" s="1"/>
  <c r="M50" i="36"/>
  <c r="S50" s="1"/>
  <c r="L50"/>
  <c r="O50" i="26"/>
  <c r="M60" i="28" l="1"/>
  <c r="S60" s="1"/>
  <c r="L60"/>
  <c r="O60" s="1"/>
  <c r="R59"/>
  <c r="Q59"/>
  <c r="K60" i="29"/>
  <c r="N59"/>
  <c r="P59" s="1"/>
  <c r="L35" i="30"/>
  <c r="O35" s="1"/>
  <c r="M35"/>
  <c r="S35" s="1"/>
  <c r="R34"/>
  <c r="Q34"/>
  <c r="L60" i="31"/>
  <c r="O60" s="1"/>
  <c r="M60"/>
  <c r="Q59"/>
  <c r="R59"/>
  <c r="R55" i="35"/>
  <c r="Q55"/>
  <c r="R56" i="41"/>
  <c r="Q56"/>
  <c r="M50" i="33"/>
  <c r="L50"/>
  <c r="O50" s="1"/>
  <c r="K31" i="34"/>
  <c r="N30"/>
  <c r="P30" s="1"/>
  <c r="R57" i="27"/>
  <c r="Q57"/>
  <c r="Q56" i="42"/>
  <c r="R56"/>
  <c r="O56" i="38"/>
  <c r="N56"/>
  <c r="P56" s="1"/>
  <c r="K57"/>
  <c r="O50" i="36"/>
  <c r="N50"/>
  <c r="P50" s="1"/>
  <c r="K51"/>
  <c r="M57" i="39"/>
  <c r="S57" s="1"/>
  <c r="L57"/>
  <c r="O57" s="1"/>
  <c r="L57" i="42"/>
  <c r="O57" s="1"/>
  <c r="M57"/>
  <c r="S57" s="1"/>
  <c r="L51" i="26"/>
  <c r="M51"/>
  <c r="L58" i="27"/>
  <c r="M58"/>
  <c r="S58" s="1"/>
  <c r="R56" i="39"/>
  <c r="Q56"/>
  <c r="S42" i="43"/>
  <c r="Q56" i="40"/>
  <c r="R56"/>
  <c r="M57"/>
  <c r="S57" s="1"/>
  <c r="L57"/>
  <c r="S45" i="37"/>
  <c r="Q50" i="26"/>
  <c r="R50"/>
  <c r="K46" i="37"/>
  <c r="N45"/>
  <c r="P45" s="1"/>
  <c r="K43" i="43"/>
  <c r="N42"/>
  <c r="P42" s="1"/>
  <c r="Q49" i="33"/>
  <c r="R49"/>
  <c r="O49" i="32"/>
  <c r="N49"/>
  <c r="P49" s="1"/>
  <c r="K50"/>
  <c r="L57" i="41"/>
  <c r="O57" s="1"/>
  <c r="M57"/>
  <c r="L56" i="35"/>
  <c r="O56" s="1"/>
  <c r="M56"/>
  <c r="S56" s="1"/>
  <c r="Q59" i="29" l="1"/>
  <c r="R59"/>
  <c r="L60"/>
  <c r="O60" s="1"/>
  <c r="M60"/>
  <c r="K61" i="28"/>
  <c r="N60"/>
  <c r="P60" s="1"/>
  <c r="S60" i="31"/>
  <c r="N60"/>
  <c r="P60" s="1"/>
  <c r="K61"/>
  <c r="K36" i="30"/>
  <c r="N35"/>
  <c r="P35" s="1"/>
  <c r="Q45" i="37"/>
  <c r="R45"/>
  <c r="L57" i="38"/>
  <c r="M57"/>
  <c r="S57" s="1"/>
  <c r="M31" i="34"/>
  <c r="S31" s="1"/>
  <c r="L31"/>
  <c r="R56" i="38"/>
  <c r="Q56"/>
  <c r="K52" i="26"/>
  <c r="N51"/>
  <c r="P51" s="1"/>
  <c r="K51" i="33"/>
  <c r="N50"/>
  <c r="P50" s="1"/>
  <c r="O58" i="27"/>
  <c r="N58"/>
  <c r="P58" s="1"/>
  <c r="K59"/>
  <c r="N57" i="39"/>
  <c r="P57" s="1"/>
  <c r="K58"/>
  <c r="S50" i="33"/>
  <c r="R42" i="43"/>
  <c r="Q42"/>
  <c r="K57" i="35"/>
  <c r="N56"/>
  <c r="P56" s="1"/>
  <c r="Q49" i="32"/>
  <c r="R49"/>
  <c r="N57" i="42"/>
  <c r="P57" s="1"/>
  <c r="K58"/>
  <c r="O57" i="40"/>
  <c r="N57"/>
  <c r="P57" s="1"/>
  <c r="K58"/>
  <c r="S57" i="41"/>
  <c r="M43" i="43"/>
  <c r="S43" s="1"/>
  <c r="L43"/>
  <c r="O43" s="1"/>
  <c r="K58" i="41"/>
  <c r="N57"/>
  <c r="P57" s="1"/>
  <c r="O51" i="26"/>
  <c r="M50" i="32"/>
  <c r="L50"/>
  <c r="O50" s="1"/>
  <c r="M46" i="37"/>
  <c r="S46" s="1"/>
  <c r="L46"/>
  <c r="O46" s="1"/>
  <c r="S51" i="26"/>
  <c r="L51" i="36"/>
  <c r="O51" s="1"/>
  <c r="M51"/>
  <c r="S51" s="1"/>
  <c r="Q50"/>
  <c r="R50"/>
  <c r="R30" i="34"/>
  <c r="Q30"/>
  <c r="Q60" i="28" l="1"/>
  <c r="R60"/>
  <c r="L61"/>
  <c r="M61"/>
  <c r="S61" s="1"/>
  <c r="S60" i="29"/>
  <c r="N60"/>
  <c r="P60" s="1"/>
  <c r="K61"/>
  <c r="Q60" i="31"/>
  <c r="R60"/>
  <c r="R35" i="30"/>
  <c r="Q35"/>
  <c r="M36"/>
  <c r="S36" s="1"/>
  <c r="L36"/>
  <c r="O36" s="1"/>
  <c r="M61" i="31"/>
  <c r="S61" s="1"/>
  <c r="L61"/>
  <c r="O61" s="1"/>
  <c r="Q50" i="33"/>
  <c r="R50"/>
  <c r="N50" i="32"/>
  <c r="P50" s="1"/>
  <c r="K51"/>
  <c r="Q57" i="39"/>
  <c r="R57"/>
  <c r="Q56" i="35"/>
  <c r="R56"/>
  <c r="M59" i="27"/>
  <c r="S59" s="1"/>
  <c r="L59"/>
  <c r="O59" s="1"/>
  <c r="Q58"/>
  <c r="R58"/>
  <c r="O31" i="34"/>
  <c r="K32"/>
  <c r="N31"/>
  <c r="P31" s="1"/>
  <c r="R57" i="40"/>
  <c r="Q57"/>
  <c r="Q57" i="41"/>
  <c r="R57"/>
  <c r="M57" i="35"/>
  <c r="S57" s="1"/>
  <c r="L57"/>
  <c r="N46" i="37"/>
  <c r="P46" s="1"/>
  <c r="K47"/>
  <c r="M58" i="41"/>
  <c r="S58" s="1"/>
  <c r="L58"/>
  <c r="N51" i="36"/>
  <c r="P51" s="1"/>
  <c r="K52"/>
  <c r="S50" i="32"/>
  <c r="M58" i="40"/>
  <c r="S58" s="1"/>
  <c r="L58"/>
  <c r="O58" s="1"/>
  <c r="L58" i="42"/>
  <c r="O58" s="1"/>
  <c r="M58"/>
  <c r="S58" s="1"/>
  <c r="L51" i="33"/>
  <c r="M51"/>
  <c r="S51" s="1"/>
  <c r="O57" i="38"/>
  <c r="K58"/>
  <c r="N57"/>
  <c r="P57" s="1"/>
  <c r="R57" i="42"/>
  <c r="Q57"/>
  <c r="Q51" i="26"/>
  <c r="R51"/>
  <c r="N43" i="43"/>
  <c r="P43" s="1"/>
  <c r="K44"/>
  <c r="M58" i="39"/>
  <c r="L58"/>
  <c r="M52" i="26"/>
  <c r="S52" s="1"/>
  <c r="L52"/>
  <c r="O52" s="1"/>
  <c r="M61" i="29" l="1"/>
  <c r="S61" s="1"/>
  <c r="L61"/>
  <c r="R60"/>
  <c r="Q60"/>
  <c r="O61" i="28"/>
  <c r="N61"/>
  <c r="P61" s="1"/>
  <c r="K62"/>
  <c r="N36" i="30"/>
  <c r="P36" s="1"/>
  <c r="K37"/>
  <c r="N61" i="31"/>
  <c r="P61" s="1"/>
  <c r="K62"/>
  <c r="R31" i="34"/>
  <c r="Q31"/>
  <c r="R46" i="37"/>
  <c r="Q46"/>
  <c r="M32" i="34"/>
  <c r="S32" s="1"/>
  <c r="L32"/>
  <c r="O32" s="1"/>
  <c r="O58" i="39"/>
  <c r="N58"/>
  <c r="P58" s="1"/>
  <c r="K59"/>
  <c r="R50" i="32"/>
  <c r="Q50"/>
  <c r="O57" i="35"/>
  <c r="N57"/>
  <c r="P57" s="1"/>
  <c r="K58"/>
  <c r="O51" i="33"/>
  <c r="N51"/>
  <c r="P51" s="1"/>
  <c r="K52"/>
  <c r="R43" i="43"/>
  <c r="Q43"/>
  <c r="M52" i="36"/>
  <c r="S52" s="1"/>
  <c r="L52"/>
  <c r="L51" i="32"/>
  <c r="M51"/>
  <c r="S51" s="1"/>
  <c r="Q51" i="36"/>
  <c r="R51"/>
  <c r="S58" i="39"/>
  <c r="M58" i="38"/>
  <c r="S58" s="1"/>
  <c r="L58"/>
  <c r="O58" s="1"/>
  <c r="K59" i="40"/>
  <c r="N58"/>
  <c r="P58" s="1"/>
  <c r="M47" i="37"/>
  <c r="S47" s="1"/>
  <c r="L47"/>
  <c r="O47" s="1"/>
  <c r="L44" i="43"/>
  <c r="O44" s="1"/>
  <c r="M44"/>
  <c r="N52" i="26"/>
  <c r="P52" s="1"/>
  <c r="K53"/>
  <c r="K59" i="42"/>
  <c r="N58"/>
  <c r="P58" s="1"/>
  <c r="O58" i="41"/>
  <c r="N58"/>
  <c r="P58" s="1"/>
  <c r="K59"/>
  <c r="K60" i="27"/>
  <c r="N59"/>
  <c r="P59" s="1"/>
  <c r="Q57" i="38"/>
  <c r="R57"/>
  <c r="M62" i="28" l="1"/>
  <c r="S62" s="1"/>
  <c r="L62"/>
  <c r="O62" s="1"/>
  <c r="Q61"/>
  <c r="R61"/>
  <c r="O61" i="29"/>
  <c r="K62"/>
  <c r="N61"/>
  <c r="P61" s="1"/>
  <c r="L62" i="31"/>
  <c r="M62"/>
  <c r="S62" s="1"/>
  <c r="R61"/>
  <c r="Q61"/>
  <c r="L37" i="30"/>
  <c r="M37"/>
  <c r="R36"/>
  <c r="Q36"/>
  <c r="R59" i="27"/>
  <c r="Q59"/>
  <c r="R52" i="26"/>
  <c r="Q52"/>
  <c r="L59" i="40"/>
  <c r="M59"/>
  <c r="S59" s="1"/>
  <c r="M60" i="27"/>
  <c r="S60" s="1"/>
  <c r="L60"/>
  <c r="O60" s="1"/>
  <c r="S44" i="43"/>
  <c r="O51" i="32"/>
  <c r="K52"/>
  <c r="N51"/>
  <c r="P51" s="1"/>
  <c r="L58" i="35"/>
  <c r="O58" s="1"/>
  <c r="M58"/>
  <c r="S58" s="1"/>
  <c r="Q57"/>
  <c r="R57"/>
  <c r="K33" i="34"/>
  <c r="N32"/>
  <c r="P32" s="1"/>
  <c r="Q58" i="41"/>
  <c r="R58"/>
  <c r="K45" i="43"/>
  <c r="N44"/>
  <c r="P44" s="1"/>
  <c r="R58" i="39"/>
  <c r="Q58"/>
  <c r="Q58" i="42"/>
  <c r="R58"/>
  <c r="K48" i="37"/>
  <c r="N47"/>
  <c r="P47" s="1"/>
  <c r="Q58" i="40"/>
  <c r="R58"/>
  <c r="L59" i="41"/>
  <c r="M59"/>
  <c r="S59" s="1"/>
  <c r="N58" i="38"/>
  <c r="P58" s="1"/>
  <c r="K59"/>
  <c r="O52" i="36"/>
  <c r="K53"/>
  <c r="N52"/>
  <c r="P52" s="1"/>
  <c r="M59" i="42"/>
  <c r="S59" s="1"/>
  <c r="L59"/>
  <c r="L52" i="33"/>
  <c r="M52"/>
  <c r="L59" i="39"/>
  <c r="M59"/>
  <c r="S59" s="1"/>
  <c r="M53" i="26"/>
  <c r="S53" s="1"/>
  <c r="L53"/>
  <c r="R51" i="33"/>
  <c r="Q51"/>
  <c r="Q61" i="29" l="1"/>
  <c r="R61"/>
  <c r="L62"/>
  <c r="O62" s="1"/>
  <c r="M62"/>
  <c r="K63" i="28"/>
  <c r="N62"/>
  <c r="P62" s="1"/>
  <c r="S37" i="30"/>
  <c r="O37"/>
  <c r="K38"/>
  <c r="N37"/>
  <c r="P37" s="1"/>
  <c r="O62" i="31"/>
  <c r="K63"/>
  <c r="N62"/>
  <c r="P62" s="1"/>
  <c r="R44" i="43"/>
  <c r="Q44"/>
  <c r="R52" i="36"/>
  <c r="Q52"/>
  <c r="M45" i="43"/>
  <c r="L45"/>
  <c r="O45" s="1"/>
  <c r="Q47" i="37"/>
  <c r="R47"/>
  <c r="N58" i="35"/>
  <c r="P58" s="1"/>
  <c r="K59"/>
  <c r="R51" i="32"/>
  <c r="Q51"/>
  <c r="Q32" i="34"/>
  <c r="R32"/>
  <c r="L52" i="32"/>
  <c r="M52"/>
  <c r="S52" s="1"/>
  <c r="O59" i="40"/>
  <c r="N59"/>
  <c r="P59" s="1"/>
  <c r="K60"/>
  <c r="R58" i="38"/>
  <c r="Q58"/>
  <c r="M33" i="34"/>
  <c r="S33" s="1"/>
  <c r="L33"/>
  <c r="O33" s="1"/>
  <c r="M53" i="36"/>
  <c r="L53"/>
  <c r="L48" i="37"/>
  <c r="O48" s="1"/>
  <c r="M48"/>
  <c r="S48" s="1"/>
  <c r="O59" i="39"/>
  <c r="N59"/>
  <c r="P59" s="1"/>
  <c r="K60"/>
  <c r="L59" i="38"/>
  <c r="M59"/>
  <c r="S59" s="1"/>
  <c r="S52" i="33"/>
  <c r="O52"/>
  <c r="N52"/>
  <c r="P52" s="1"/>
  <c r="K53"/>
  <c r="O59" i="42"/>
  <c r="N59"/>
  <c r="P59" s="1"/>
  <c r="K60"/>
  <c r="O59" i="41"/>
  <c r="K60"/>
  <c r="N59"/>
  <c r="P59" s="1"/>
  <c r="K54" i="26"/>
  <c r="N53"/>
  <c r="P53" s="1"/>
  <c r="O53"/>
  <c r="N60" i="27"/>
  <c r="P60" s="1"/>
  <c r="K61"/>
  <c r="Q62" i="28" l="1"/>
  <c r="R62"/>
  <c r="M63"/>
  <c r="S63" s="1"/>
  <c r="L63"/>
  <c r="O63" s="1"/>
  <c r="S62" i="29"/>
  <c r="N62"/>
  <c r="P62" s="1"/>
  <c r="K63"/>
  <c r="Q37" i="30"/>
  <c r="R37"/>
  <c r="R62" i="31"/>
  <c r="Q62"/>
  <c r="M38" i="30"/>
  <c r="S38" s="1"/>
  <c r="L38"/>
  <c r="O38" s="1"/>
  <c r="M63" i="31"/>
  <c r="S63" s="1"/>
  <c r="L63"/>
  <c r="O63" s="1"/>
  <c r="R52" i="33"/>
  <c r="Q52"/>
  <c r="R59" i="39"/>
  <c r="Q59"/>
  <c r="N33" i="34"/>
  <c r="P33" s="1"/>
  <c r="K34"/>
  <c r="O52" i="32"/>
  <c r="K53"/>
  <c r="N52"/>
  <c r="P52" s="1"/>
  <c r="M61" i="27"/>
  <c r="S61" s="1"/>
  <c r="L61"/>
  <c r="O61" s="1"/>
  <c r="L60" i="42"/>
  <c r="O60" s="1"/>
  <c r="M60"/>
  <c r="O53" i="36"/>
  <c r="K54"/>
  <c r="N53"/>
  <c r="P53" s="1"/>
  <c r="Q59" i="41"/>
  <c r="R59"/>
  <c r="N45" i="43"/>
  <c r="P45" s="1"/>
  <c r="K46"/>
  <c r="Q53" i="26"/>
  <c r="R53"/>
  <c r="M54"/>
  <c r="S54" s="1"/>
  <c r="L54"/>
  <c r="M60" i="41"/>
  <c r="S60" s="1"/>
  <c r="L60"/>
  <c r="S45" i="43"/>
  <c r="Q60" i="27"/>
  <c r="R60"/>
  <c r="M53" i="33"/>
  <c r="S53" s="1"/>
  <c r="L53"/>
  <c r="K49" i="37"/>
  <c r="N48"/>
  <c r="P48" s="1"/>
  <c r="M60" i="40"/>
  <c r="L60"/>
  <c r="Q59"/>
  <c r="R59"/>
  <c r="M59" i="35"/>
  <c r="L59"/>
  <c r="O59" s="1"/>
  <c r="Q58"/>
  <c r="R58"/>
  <c r="R59" i="42"/>
  <c r="Q59"/>
  <c r="O59" i="38"/>
  <c r="K60"/>
  <c r="N59"/>
  <c r="P59" s="1"/>
  <c r="S53" i="36"/>
  <c r="L60" i="39"/>
  <c r="O60" s="1"/>
  <c r="M60"/>
  <c r="M63" i="29" l="1"/>
  <c r="S63" s="1"/>
  <c r="L63"/>
  <c r="R62"/>
  <c r="Q62"/>
  <c r="N63" i="28"/>
  <c r="P63" s="1"/>
  <c r="K64"/>
  <c r="N38" i="30"/>
  <c r="P38" s="1"/>
  <c r="K39"/>
  <c r="K64" i="31"/>
  <c r="N63"/>
  <c r="P63" s="1"/>
  <c r="R45" i="43"/>
  <c r="Q45"/>
  <c r="N54" i="26"/>
  <c r="P54" s="1"/>
  <c r="K55"/>
  <c r="M54" i="36"/>
  <c r="S54" s="1"/>
  <c r="L54"/>
  <c r="O54" s="1"/>
  <c r="S60" i="39"/>
  <c r="M53" i="32"/>
  <c r="S53" s="1"/>
  <c r="L53"/>
  <c r="O53" s="1"/>
  <c r="O60" i="40"/>
  <c r="N60"/>
  <c r="P60" s="1"/>
  <c r="K61"/>
  <c r="S60" i="42"/>
  <c r="O60" i="41"/>
  <c r="N60"/>
  <c r="P60" s="1"/>
  <c r="K61"/>
  <c r="K61" i="39"/>
  <c r="N60"/>
  <c r="P60" s="1"/>
  <c r="S60" i="40"/>
  <c r="L46" i="43"/>
  <c r="M46"/>
  <c r="S46" s="1"/>
  <c r="L34" i="34"/>
  <c r="O34" s="1"/>
  <c r="M34"/>
  <c r="S34" s="1"/>
  <c r="Q33"/>
  <c r="R33"/>
  <c r="Q53" i="36"/>
  <c r="R53"/>
  <c r="L49" i="37"/>
  <c r="O49" s="1"/>
  <c r="M49"/>
  <c r="S49" s="1"/>
  <c r="R59" i="38"/>
  <c r="Q59"/>
  <c r="N59" i="35"/>
  <c r="P59" s="1"/>
  <c r="K60"/>
  <c r="O53" i="33"/>
  <c r="N53"/>
  <c r="P53" s="1"/>
  <c r="K54"/>
  <c r="O54" i="26"/>
  <c r="K62" i="27"/>
  <c r="N61"/>
  <c r="P61" s="1"/>
  <c r="R48" i="37"/>
  <c r="Q48"/>
  <c r="K61" i="42"/>
  <c r="N60"/>
  <c r="P60" s="1"/>
  <c r="L60" i="38"/>
  <c r="O60" s="1"/>
  <c r="M60"/>
  <c r="S60" s="1"/>
  <c r="S59" i="35"/>
  <c r="Q52" i="32"/>
  <c r="R52"/>
  <c r="M64" i="28" l="1"/>
  <c r="L64"/>
  <c r="O64" s="1"/>
  <c r="Q63"/>
  <c r="R63"/>
  <c r="O63" i="29"/>
  <c r="K64"/>
  <c r="N63"/>
  <c r="P63" s="1"/>
  <c r="Q63" i="31"/>
  <c r="R63"/>
  <c r="L64"/>
  <c r="M64"/>
  <c r="S64" s="1"/>
  <c r="L39" i="30"/>
  <c r="M39"/>
  <c r="S39" s="1"/>
  <c r="R38"/>
  <c r="Q38"/>
  <c r="R60" i="42"/>
  <c r="Q60"/>
  <c r="Q60" i="39"/>
  <c r="R60"/>
  <c r="Q60" i="40"/>
  <c r="R60"/>
  <c r="Q59" i="35"/>
  <c r="R59"/>
  <c r="L61" i="40"/>
  <c r="O61" s="1"/>
  <c r="M61"/>
  <c r="Q61" i="27"/>
  <c r="R61"/>
  <c r="K55" i="36"/>
  <c r="N54"/>
  <c r="P54" s="1"/>
  <c r="L60" i="35"/>
  <c r="M60"/>
  <c r="S60" s="1"/>
  <c r="L62" i="27"/>
  <c r="O62" s="1"/>
  <c r="M62"/>
  <c r="S62" s="1"/>
  <c r="M61" i="39"/>
  <c r="S61" s="1"/>
  <c r="L61"/>
  <c r="O61" s="1"/>
  <c r="K61" i="38"/>
  <c r="N60"/>
  <c r="P60" s="1"/>
  <c r="M54" i="33"/>
  <c r="S54" s="1"/>
  <c r="L54"/>
  <c r="K35" i="34"/>
  <c r="N34"/>
  <c r="P34" s="1"/>
  <c r="L61" i="41"/>
  <c r="M61"/>
  <c r="S61" s="1"/>
  <c r="M55" i="26"/>
  <c r="S55" s="1"/>
  <c r="L55"/>
  <c r="R54"/>
  <c r="Q54"/>
  <c r="Q60" i="41"/>
  <c r="R60"/>
  <c r="K54" i="32"/>
  <c r="N53"/>
  <c r="P53" s="1"/>
  <c r="Q53" i="33"/>
  <c r="R53"/>
  <c r="N49" i="37"/>
  <c r="P49" s="1"/>
  <c r="K50"/>
  <c r="M61" i="42"/>
  <c r="S61" s="1"/>
  <c r="L61"/>
  <c r="O46" i="43"/>
  <c r="K47"/>
  <c r="N46"/>
  <c r="P46" s="1"/>
  <c r="Q63" i="29" l="1"/>
  <c r="R63"/>
  <c r="L64"/>
  <c r="O64" s="1"/>
  <c r="M64"/>
  <c r="K65" i="28"/>
  <c r="N64"/>
  <c r="P64" s="1"/>
  <c r="S64"/>
  <c r="O39" i="30"/>
  <c r="K40"/>
  <c r="N39"/>
  <c r="P39" s="1"/>
  <c r="O64" i="31"/>
  <c r="N64"/>
  <c r="P64" s="1"/>
  <c r="K65"/>
  <c r="M61" i="38"/>
  <c r="S61" s="1"/>
  <c r="L61"/>
  <c r="O60" i="35"/>
  <c r="K61"/>
  <c r="N60"/>
  <c r="P60" s="1"/>
  <c r="R54" i="36"/>
  <c r="Q54"/>
  <c r="R46" i="43"/>
  <c r="Q46"/>
  <c r="K56" i="26"/>
  <c r="N55"/>
  <c r="P55" s="1"/>
  <c r="M47" i="43"/>
  <c r="L47"/>
  <c r="O47" s="1"/>
  <c r="O61" i="42"/>
  <c r="N61"/>
  <c r="P61" s="1"/>
  <c r="K62"/>
  <c r="O61" i="41"/>
  <c r="K62"/>
  <c r="N61"/>
  <c r="P61" s="1"/>
  <c r="K62" i="39"/>
  <c r="N61"/>
  <c r="P61" s="1"/>
  <c r="M55" i="36"/>
  <c r="L55"/>
  <c r="Q34" i="34"/>
  <c r="R34"/>
  <c r="L50" i="37"/>
  <c r="M50"/>
  <c r="S50" s="1"/>
  <c r="M35" i="34"/>
  <c r="S35" s="1"/>
  <c r="L35"/>
  <c r="Q53" i="32"/>
  <c r="R53"/>
  <c r="M54"/>
  <c r="S54" s="1"/>
  <c r="L54"/>
  <c r="O54" s="1"/>
  <c r="O54" i="33"/>
  <c r="N54"/>
  <c r="P54" s="1"/>
  <c r="K55"/>
  <c r="R49" i="37"/>
  <c r="Q49"/>
  <c r="O55" i="26"/>
  <c r="N62" i="27"/>
  <c r="P62" s="1"/>
  <c r="K63"/>
  <c r="S61" i="40"/>
  <c r="Q60" i="38"/>
  <c r="R60"/>
  <c r="K62" i="40"/>
  <c r="N61"/>
  <c r="P61" s="1"/>
  <c r="Q64" i="28" l="1"/>
  <c r="R64"/>
  <c r="L65"/>
  <c r="O65" s="1"/>
  <c r="M65"/>
  <c r="S64" i="29"/>
  <c r="N64"/>
  <c r="P64" s="1"/>
  <c r="K65"/>
  <c r="L65" i="31"/>
  <c r="O65" s="1"/>
  <c r="M65"/>
  <c r="R64"/>
  <c r="Q64"/>
  <c r="Q39" i="30"/>
  <c r="R39"/>
  <c r="M40"/>
  <c r="S40" s="1"/>
  <c r="L40"/>
  <c r="R61" i="42"/>
  <c r="Q61"/>
  <c r="Q61" i="40"/>
  <c r="R61"/>
  <c r="M62"/>
  <c r="L62"/>
  <c r="O62" s="1"/>
  <c r="O55" i="36"/>
  <c r="K56"/>
  <c r="N55"/>
  <c r="P55" s="1"/>
  <c r="S55"/>
  <c r="L55" i="33"/>
  <c r="O55" s="1"/>
  <c r="M55"/>
  <c r="R61" i="39"/>
  <c r="Q61"/>
  <c r="R54" i="33"/>
  <c r="Q54"/>
  <c r="R60" i="35"/>
  <c r="Q60"/>
  <c r="O35" i="34"/>
  <c r="N35"/>
  <c r="P35" s="1"/>
  <c r="K36"/>
  <c r="R61" i="41"/>
  <c r="Q61"/>
  <c r="S47" i="43"/>
  <c r="M61" i="35"/>
  <c r="L61"/>
  <c r="O61" s="1"/>
  <c r="R55" i="26"/>
  <c r="Q55"/>
  <c r="Q62" i="27"/>
  <c r="R62"/>
  <c r="K55" i="32"/>
  <c r="N54"/>
  <c r="P54" s="1"/>
  <c r="M56" i="26"/>
  <c r="S56" s="1"/>
  <c r="L56"/>
  <c r="O56" s="1"/>
  <c r="O61" i="38"/>
  <c r="N61"/>
  <c r="P61" s="1"/>
  <c r="K62"/>
  <c r="L62" i="39"/>
  <c r="M62"/>
  <c r="S62" s="1"/>
  <c r="N47" i="43"/>
  <c r="P47" s="1"/>
  <c r="K48"/>
  <c r="M63" i="27"/>
  <c r="S63" s="1"/>
  <c r="L63"/>
  <c r="O63" s="1"/>
  <c r="O50" i="37"/>
  <c r="K51"/>
  <c r="N50"/>
  <c r="P50" s="1"/>
  <c r="M62" i="41"/>
  <c r="S62" s="1"/>
  <c r="L62"/>
  <c r="L62" i="42"/>
  <c r="O62" s="1"/>
  <c r="M62"/>
  <c r="S62" s="1"/>
  <c r="M65" i="29" l="1"/>
  <c r="S65" s="1"/>
  <c r="L65"/>
  <c r="R64"/>
  <c r="Q64"/>
  <c r="S65" i="28"/>
  <c r="N65"/>
  <c r="P65" s="1"/>
  <c r="K66"/>
  <c r="S65" i="31"/>
  <c r="O40" i="30"/>
  <c r="N40"/>
  <c r="P40" s="1"/>
  <c r="K41"/>
  <c r="N65" i="31"/>
  <c r="P65" s="1"/>
  <c r="K66"/>
  <c r="R47" i="43"/>
  <c r="Q47"/>
  <c r="Q55" i="36"/>
  <c r="R55"/>
  <c r="K63" i="42"/>
  <c r="N62"/>
  <c r="P62" s="1"/>
  <c r="M36" i="34"/>
  <c r="S36" s="1"/>
  <c r="L36"/>
  <c r="R35"/>
  <c r="Q35"/>
  <c r="O62" i="41"/>
  <c r="N62"/>
  <c r="P62" s="1"/>
  <c r="K63"/>
  <c r="M48" i="43"/>
  <c r="S48" s="1"/>
  <c r="L48"/>
  <c r="O48" s="1"/>
  <c r="N56" i="26"/>
  <c r="P56" s="1"/>
  <c r="K57"/>
  <c r="K62" i="35"/>
  <c r="N61"/>
  <c r="P61" s="1"/>
  <c r="S55" i="33"/>
  <c r="N62" i="40"/>
  <c r="P62" s="1"/>
  <c r="K63"/>
  <c r="R54" i="32"/>
  <c r="Q54"/>
  <c r="S61" i="35"/>
  <c r="N55" i="33"/>
  <c r="P55" s="1"/>
  <c r="K56"/>
  <c r="S62" i="40"/>
  <c r="M51" i="37"/>
  <c r="L51"/>
  <c r="O51" s="1"/>
  <c r="O62" i="39"/>
  <c r="K63"/>
  <c r="N62"/>
  <c r="P62" s="1"/>
  <c r="L55" i="32"/>
  <c r="M55"/>
  <c r="S55" s="1"/>
  <c r="M62" i="38"/>
  <c r="S62" s="1"/>
  <c r="L62"/>
  <c r="O62" s="1"/>
  <c r="R61"/>
  <c r="Q61"/>
  <c r="R50" i="37"/>
  <c r="Q50"/>
  <c r="K64" i="27"/>
  <c r="N63"/>
  <c r="P63" s="1"/>
  <c r="L56" i="36"/>
  <c r="O56" s="1"/>
  <c r="M56"/>
  <c r="S56" s="1"/>
  <c r="L66" i="28" l="1"/>
  <c r="M66"/>
  <c r="S66" s="1"/>
  <c r="R65"/>
  <c r="Q65"/>
  <c r="O65" i="29"/>
  <c r="K66"/>
  <c r="N65"/>
  <c r="P65" s="1"/>
  <c r="Q65" i="31"/>
  <c r="R65"/>
  <c r="L66"/>
  <c r="O66" s="1"/>
  <c r="M66"/>
  <c r="L41" i="30"/>
  <c r="O41" s="1"/>
  <c r="M41"/>
  <c r="S41" s="1"/>
  <c r="R40"/>
  <c r="Q40"/>
  <c r="Q62" i="40"/>
  <c r="R62"/>
  <c r="R61" i="35"/>
  <c r="Q61"/>
  <c r="R55" i="33"/>
  <c r="Q55"/>
  <c r="S51" i="37"/>
  <c r="M64" i="27"/>
  <c r="S64" s="1"/>
  <c r="L64"/>
  <c r="O64" s="1"/>
  <c r="M63" i="40"/>
  <c r="L63"/>
  <c r="O63" s="1"/>
  <c r="O36" i="34"/>
  <c r="K37"/>
  <c r="N36"/>
  <c r="P36" s="1"/>
  <c r="K49" i="43"/>
  <c r="N48"/>
  <c r="P48" s="1"/>
  <c r="R62" i="42"/>
  <c r="Q62"/>
  <c r="Q63" i="27"/>
  <c r="R63"/>
  <c r="O55" i="32"/>
  <c r="K56"/>
  <c r="N55"/>
  <c r="P55" s="1"/>
  <c r="M56" i="33"/>
  <c r="L56"/>
  <c r="O56" s="1"/>
  <c r="M63" i="39"/>
  <c r="L63"/>
  <c r="O63" s="1"/>
  <c r="L63" i="41"/>
  <c r="M63"/>
  <c r="S63" s="1"/>
  <c r="M63" i="42"/>
  <c r="S63" s="1"/>
  <c r="L63"/>
  <c r="O63" s="1"/>
  <c r="R62" i="41"/>
  <c r="Q62"/>
  <c r="R62" i="39"/>
  <c r="Q62"/>
  <c r="L62" i="35"/>
  <c r="M62"/>
  <c r="S62" s="1"/>
  <c r="N56" i="36"/>
  <c r="P56" s="1"/>
  <c r="K57"/>
  <c r="K63" i="38"/>
  <c r="N62"/>
  <c r="P62" s="1"/>
  <c r="N51" i="37"/>
  <c r="P51" s="1"/>
  <c r="K52"/>
  <c r="M57" i="26"/>
  <c r="S57" s="1"/>
  <c r="L57"/>
  <c r="O57" s="1"/>
  <c r="R56"/>
  <c r="Q56"/>
  <c r="Q65" i="29" l="1"/>
  <c r="R65"/>
  <c r="M66"/>
  <c r="S66" s="1"/>
  <c r="L66"/>
  <c r="O66" i="28"/>
  <c r="K67"/>
  <c r="N66"/>
  <c r="P66" s="1"/>
  <c r="K42" i="30"/>
  <c r="N41"/>
  <c r="P41" s="1"/>
  <c r="S66" i="31"/>
  <c r="N66"/>
  <c r="P66" s="1"/>
  <c r="K67"/>
  <c r="R51" i="37"/>
  <c r="Q51"/>
  <c r="R36" i="34"/>
  <c r="Q36"/>
  <c r="M37"/>
  <c r="S37" s="1"/>
  <c r="L37"/>
  <c r="S56" i="33"/>
  <c r="R62" i="38"/>
  <c r="Q62"/>
  <c r="M63"/>
  <c r="S63" s="1"/>
  <c r="L63"/>
  <c r="S63" i="39"/>
  <c r="L52" i="37"/>
  <c r="O52" s="1"/>
  <c r="M52"/>
  <c r="S52" s="1"/>
  <c r="O63" i="41"/>
  <c r="N63"/>
  <c r="P63" s="1"/>
  <c r="K64"/>
  <c r="M56" i="32"/>
  <c r="S56" s="1"/>
  <c r="L56"/>
  <c r="O56" s="1"/>
  <c r="K64" i="39"/>
  <c r="N63"/>
  <c r="P63" s="1"/>
  <c r="L57" i="36"/>
  <c r="O57" s="1"/>
  <c r="M57"/>
  <c r="S57" s="1"/>
  <c r="N63" i="40"/>
  <c r="P63" s="1"/>
  <c r="K64"/>
  <c r="R56" i="36"/>
  <c r="Q56"/>
  <c r="N63" i="42"/>
  <c r="P63" s="1"/>
  <c r="K64"/>
  <c r="N56" i="33"/>
  <c r="P56" s="1"/>
  <c r="K57"/>
  <c r="S63" i="40"/>
  <c r="R48" i="43"/>
  <c r="Q48"/>
  <c r="Q55" i="32"/>
  <c r="R55"/>
  <c r="M49" i="43"/>
  <c r="L49"/>
  <c r="N64" i="27"/>
  <c r="P64" s="1"/>
  <c r="K65"/>
  <c r="K58" i="26"/>
  <c r="N57"/>
  <c r="P57" s="1"/>
  <c r="O62" i="35"/>
  <c r="K63"/>
  <c r="N62"/>
  <c r="P62" s="1"/>
  <c r="R66" i="28" l="1"/>
  <c r="Q66"/>
  <c r="M67"/>
  <c r="S67" s="1"/>
  <c r="L67"/>
  <c r="O66" i="29"/>
  <c r="N66"/>
  <c r="P66" s="1"/>
  <c r="K67"/>
  <c r="Q66" i="31"/>
  <c r="R66"/>
  <c r="L67"/>
  <c r="O67" s="1"/>
  <c r="M67"/>
  <c r="R41" i="30"/>
  <c r="Q41"/>
  <c r="M42"/>
  <c r="S42" s="1"/>
  <c r="L42"/>
  <c r="R63" i="39"/>
  <c r="Q63"/>
  <c r="Q56" i="33"/>
  <c r="R56"/>
  <c r="R57" i="26"/>
  <c r="Q57"/>
  <c r="M64" i="39"/>
  <c r="S64" s="1"/>
  <c r="L64"/>
  <c r="R62" i="35"/>
  <c r="Q62"/>
  <c r="S49" i="43"/>
  <c r="L58" i="26"/>
  <c r="O58" s="1"/>
  <c r="M58"/>
  <c r="S58" s="1"/>
  <c r="K53" i="37"/>
  <c r="N52"/>
  <c r="P52" s="1"/>
  <c r="M64" i="40"/>
  <c r="S64" s="1"/>
  <c r="L64"/>
  <c r="O64" s="1"/>
  <c r="N56" i="32"/>
  <c r="P56" s="1"/>
  <c r="K57"/>
  <c r="O37" i="34"/>
  <c r="N37"/>
  <c r="P37" s="1"/>
  <c r="K38"/>
  <c r="Q63" i="40"/>
  <c r="R63"/>
  <c r="Q64" i="27"/>
  <c r="R64"/>
  <c r="O49" i="43"/>
  <c r="N49"/>
  <c r="P49" s="1"/>
  <c r="K50"/>
  <c r="M57" i="33"/>
  <c r="S57" s="1"/>
  <c r="L57"/>
  <c r="O57" s="1"/>
  <c r="L64" i="41"/>
  <c r="M64"/>
  <c r="S64" s="1"/>
  <c r="O63" i="38"/>
  <c r="N63"/>
  <c r="P63" s="1"/>
  <c r="K64"/>
  <c r="O65" i="27"/>
  <c r="L65"/>
  <c r="M65"/>
  <c r="S65" s="1"/>
  <c r="Q63" i="41"/>
  <c r="R63"/>
  <c r="L63" i="35"/>
  <c r="O63" s="1"/>
  <c r="M63"/>
  <c r="S63" s="1"/>
  <c r="M64" i="42"/>
  <c r="S64" s="1"/>
  <c r="L64"/>
  <c r="N57" i="36"/>
  <c r="P57" s="1"/>
  <c r="K58"/>
  <c r="Q63" i="42"/>
  <c r="R63"/>
  <c r="M67" i="29" l="1"/>
  <c r="S67" s="1"/>
  <c r="L67"/>
  <c r="O67" s="1"/>
  <c r="R66"/>
  <c r="Q66"/>
  <c r="O67" i="28"/>
  <c r="N67"/>
  <c r="P67" s="1"/>
  <c r="K68"/>
  <c r="S67" i="31"/>
  <c r="N67"/>
  <c r="P67" s="1"/>
  <c r="K68"/>
  <c r="O42" i="30"/>
  <c r="N42"/>
  <c r="P42" s="1"/>
  <c r="K43"/>
  <c r="R49" i="43"/>
  <c r="Q49"/>
  <c r="R37" i="34"/>
  <c r="Q37"/>
  <c r="L53" i="37"/>
  <c r="O53" s="1"/>
  <c r="M53"/>
  <c r="S53" s="1"/>
  <c r="O64" i="39"/>
  <c r="N64"/>
  <c r="P64" s="1"/>
  <c r="K65"/>
  <c r="R63" i="38"/>
  <c r="Q63"/>
  <c r="L57" i="32"/>
  <c r="O57" s="1"/>
  <c r="M57"/>
  <c r="S57" s="1"/>
  <c r="Q56"/>
  <c r="R56"/>
  <c r="K59" i="26"/>
  <c r="N58"/>
  <c r="P58" s="1"/>
  <c r="M38" i="34"/>
  <c r="S38" s="1"/>
  <c r="L38"/>
  <c r="L64" i="38"/>
  <c r="O64" s="1"/>
  <c r="M64"/>
  <c r="S64" s="1"/>
  <c r="M50" i="43"/>
  <c r="S50" s="1"/>
  <c r="L50"/>
  <c r="N63" i="35"/>
  <c r="P63" s="1"/>
  <c r="K64"/>
  <c r="M58" i="36"/>
  <c r="S58" s="1"/>
  <c r="L58"/>
  <c r="O58" s="1"/>
  <c r="O64" i="41"/>
  <c r="N64"/>
  <c r="P64" s="1"/>
  <c r="K65"/>
  <c r="K65" i="40"/>
  <c r="N64"/>
  <c r="P64" s="1"/>
  <c r="R57" i="36"/>
  <c r="Q57"/>
  <c r="O64" i="42"/>
  <c r="K65"/>
  <c r="N64"/>
  <c r="P64" s="1"/>
  <c r="N65" i="27"/>
  <c r="P65" s="1"/>
  <c r="K66"/>
  <c r="N57" i="33"/>
  <c r="P57" s="1"/>
  <c r="K58"/>
  <c r="R52" i="37"/>
  <c r="Q52"/>
  <c r="M68" i="28" l="1"/>
  <c r="S68" s="1"/>
  <c r="L68"/>
  <c r="O68" s="1"/>
  <c r="R67"/>
  <c r="Q67"/>
  <c r="K68" i="29"/>
  <c r="N67"/>
  <c r="P67" s="1"/>
  <c r="Q67" i="31"/>
  <c r="R67"/>
  <c r="L43" i="30"/>
  <c r="M43"/>
  <c r="S43" s="1"/>
  <c r="R42"/>
  <c r="Q42"/>
  <c r="M68" i="31"/>
  <c r="L68"/>
  <c r="R64" i="41"/>
  <c r="Q64"/>
  <c r="M65" i="42"/>
  <c r="S65" s="1"/>
  <c r="L65"/>
  <c r="R63" i="35"/>
  <c r="Q63"/>
  <c r="Q57" i="33"/>
  <c r="R57"/>
  <c r="M66" i="27"/>
  <c r="S66" s="1"/>
  <c r="L66"/>
  <c r="O66" s="1"/>
  <c r="L65" i="40"/>
  <c r="M65"/>
  <c r="S65" s="1"/>
  <c r="Q64" i="42"/>
  <c r="R64"/>
  <c r="K59" i="36"/>
  <c r="N58"/>
  <c r="P58" s="1"/>
  <c r="N64" i="38"/>
  <c r="P64" s="1"/>
  <c r="K65"/>
  <c r="M58" i="33"/>
  <c r="L58"/>
  <c r="O38" i="34"/>
  <c r="K39"/>
  <c r="N38"/>
  <c r="P38" s="1"/>
  <c r="K58" i="32"/>
  <c r="N57"/>
  <c r="P57" s="1"/>
  <c r="N53" i="37"/>
  <c r="P53" s="1"/>
  <c r="K54"/>
  <c r="Q64" i="40"/>
  <c r="R64"/>
  <c r="M64" i="35"/>
  <c r="L64"/>
  <c r="O64" s="1"/>
  <c r="R58" i="26"/>
  <c r="Q58"/>
  <c r="Q65" i="27"/>
  <c r="R65"/>
  <c r="L65" i="41"/>
  <c r="M65"/>
  <c r="S65" s="1"/>
  <c r="O50" i="43"/>
  <c r="N50"/>
  <c r="P50" s="1"/>
  <c r="K51"/>
  <c r="M59" i="26"/>
  <c r="S59" s="1"/>
  <c r="L59"/>
  <c r="O59" s="1"/>
  <c r="M65" i="39"/>
  <c r="S65" s="1"/>
  <c r="L65"/>
  <c r="O65" s="1"/>
  <c r="R64"/>
  <c r="Q64"/>
  <c r="Q67" i="29" l="1"/>
  <c r="R67"/>
  <c r="L68"/>
  <c r="O68" s="1"/>
  <c r="M68"/>
  <c r="S68" s="1"/>
  <c r="K69" i="28"/>
  <c r="N68"/>
  <c r="P68" s="1"/>
  <c r="K69" i="31"/>
  <c r="N68"/>
  <c r="P68" s="1"/>
  <c r="S68"/>
  <c r="O43" i="30"/>
  <c r="N43"/>
  <c r="P43" s="1"/>
  <c r="K44"/>
  <c r="O68" i="31"/>
  <c r="R38" i="34"/>
  <c r="Q38"/>
  <c r="L59" i="36"/>
  <c r="O59" s="1"/>
  <c r="M59"/>
  <c r="S59" s="1"/>
  <c r="Q58"/>
  <c r="R58"/>
  <c r="N64" i="35"/>
  <c r="P64" s="1"/>
  <c r="K65"/>
  <c r="N65" i="39"/>
  <c r="P65" s="1"/>
  <c r="K66"/>
  <c r="S64" i="35"/>
  <c r="M39" i="34"/>
  <c r="S39" s="1"/>
  <c r="L39"/>
  <c r="L51" i="43"/>
  <c r="M51"/>
  <c r="S51" s="1"/>
  <c r="O65" i="41"/>
  <c r="K66"/>
  <c r="N65"/>
  <c r="P65" s="1"/>
  <c r="Q50" i="43"/>
  <c r="R50"/>
  <c r="O58" i="33"/>
  <c r="K59"/>
  <c r="N58"/>
  <c r="P58" s="1"/>
  <c r="K60" i="26"/>
  <c r="N59"/>
  <c r="P59" s="1"/>
  <c r="L54" i="37"/>
  <c r="M54"/>
  <c r="S58" i="33"/>
  <c r="O65" i="40"/>
  <c r="N65"/>
  <c r="P65" s="1"/>
  <c r="K66"/>
  <c r="O65" i="42"/>
  <c r="K66"/>
  <c r="N65"/>
  <c r="P65" s="1"/>
  <c r="Q53" i="37"/>
  <c r="R53"/>
  <c r="M65" i="38"/>
  <c r="S65" s="1"/>
  <c r="L65"/>
  <c r="R64"/>
  <c r="Q64"/>
  <c r="N66" i="27"/>
  <c r="P66" s="1"/>
  <c r="K67"/>
  <c r="R57" i="32"/>
  <c r="Q57"/>
  <c r="M58"/>
  <c r="S58" s="1"/>
  <c r="L58"/>
  <c r="R68" i="28" l="1"/>
  <c r="Q68"/>
  <c r="M69"/>
  <c r="S69" s="1"/>
  <c r="L69"/>
  <c r="O69" s="1"/>
  <c r="N68" i="29"/>
  <c r="P68" s="1"/>
  <c r="K69"/>
  <c r="L44" i="30"/>
  <c r="M44"/>
  <c r="S44" s="1"/>
  <c r="Q43"/>
  <c r="R43"/>
  <c r="R68" i="31"/>
  <c r="Q68"/>
  <c r="L69"/>
  <c r="O69" s="1"/>
  <c r="M69"/>
  <c r="S69" s="1"/>
  <c r="R64" i="35"/>
  <c r="Q64"/>
  <c r="Q58" i="33"/>
  <c r="R58"/>
  <c r="R65" i="41"/>
  <c r="Q65"/>
  <c r="L66" i="40"/>
  <c r="O66" s="1"/>
  <c r="M66"/>
  <c r="S66" s="1"/>
  <c r="L60" i="26"/>
  <c r="O60" s="1"/>
  <c r="M60"/>
  <c r="S60" s="1"/>
  <c r="O58" i="32"/>
  <c r="N58"/>
  <c r="P58" s="1"/>
  <c r="K59"/>
  <c r="O65" i="38"/>
  <c r="K66"/>
  <c r="N65"/>
  <c r="P65" s="1"/>
  <c r="L59" i="33"/>
  <c r="O59" s="1"/>
  <c r="M59"/>
  <c r="S59" s="1"/>
  <c r="O51" i="43"/>
  <c r="N51"/>
  <c r="P51" s="1"/>
  <c r="K52"/>
  <c r="M67" i="27"/>
  <c r="S67" s="1"/>
  <c r="L67"/>
  <c r="O67" s="1"/>
  <c r="M66" i="42"/>
  <c r="S66" s="1"/>
  <c r="L66"/>
  <c r="O66" s="1"/>
  <c r="O54" i="37"/>
  <c r="N54"/>
  <c r="P54" s="1"/>
  <c r="K55"/>
  <c r="O39" i="34"/>
  <c r="K40"/>
  <c r="N39"/>
  <c r="P39" s="1"/>
  <c r="R65" i="42"/>
  <c r="Q65"/>
  <c r="S54" i="37"/>
  <c r="R66" i="27"/>
  <c r="Q66"/>
  <c r="R59" i="26"/>
  <c r="Q59"/>
  <c r="L66" i="41"/>
  <c r="O66" s="1"/>
  <c r="M66"/>
  <c r="S66" s="1"/>
  <c r="L66" i="39"/>
  <c r="M66"/>
  <c r="N59" i="36"/>
  <c r="P59" s="1"/>
  <c r="K60"/>
  <c r="R65" i="39"/>
  <c r="Q65"/>
  <c r="R65" i="40"/>
  <c r="Q65"/>
  <c r="M65" i="35"/>
  <c r="S65" s="1"/>
  <c r="L65"/>
  <c r="O65" s="1"/>
  <c r="M69" i="29" l="1"/>
  <c r="S69" s="1"/>
  <c r="L69"/>
  <c r="O69" s="1"/>
  <c r="R68"/>
  <c r="Q68"/>
  <c r="N69" i="28"/>
  <c r="P69" s="1"/>
  <c r="K70"/>
  <c r="K70" i="31"/>
  <c r="N69"/>
  <c r="P69" s="1"/>
  <c r="O44" i="30"/>
  <c r="K45"/>
  <c r="N44"/>
  <c r="P44" s="1"/>
  <c r="R59" i="36"/>
  <c r="Q59"/>
  <c r="K66" i="35"/>
  <c r="N65"/>
  <c r="P65" s="1"/>
  <c r="O66" i="39"/>
  <c r="K67"/>
  <c r="N66"/>
  <c r="P66" s="1"/>
  <c r="L52" i="43"/>
  <c r="O52" s="1"/>
  <c r="M52"/>
  <c r="R51"/>
  <c r="Q51"/>
  <c r="L59" i="32"/>
  <c r="O59" s="1"/>
  <c r="M59"/>
  <c r="S59" s="1"/>
  <c r="K67" i="40"/>
  <c r="N66"/>
  <c r="P66" s="1"/>
  <c r="R58" i="32"/>
  <c r="Q58"/>
  <c r="Q54" i="37"/>
  <c r="R54"/>
  <c r="N66" i="41"/>
  <c r="P66" s="1"/>
  <c r="K67"/>
  <c r="K67" i="42"/>
  <c r="N66"/>
  <c r="P66" s="1"/>
  <c r="Q39" i="34"/>
  <c r="R39"/>
  <c r="M60" i="36"/>
  <c r="S60" s="1"/>
  <c r="L60"/>
  <c r="O60" s="1"/>
  <c r="M40" i="34"/>
  <c r="L40"/>
  <c r="O40" s="1"/>
  <c r="K60" i="33"/>
  <c r="N59"/>
  <c r="P59" s="1"/>
  <c r="Q65" i="38"/>
  <c r="R65"/>
  <c r="K61" i="26"/>
  <c r="N60"/>
  <c r="P60" s="1"/>
  <c r="K68" i="27"/>
  <c r="N67"/>
  <c r="P67" s="1"/>
  <c r="S66" i="39"/>
  <c r="M55" i="37"/>
  <c r="S55" s="1"/>
  <c r="L55"/>
  <c r="M66" i="38"/>
  <c r="S66" s="1"/>
  <c r="L66"/>
  <c r="M70" i="28" l="1"/>
  <c r="S70" s="1"/>
  <c r="L70"/>
  <c r="O70" s="1"/>
  <c r="R69"/>
  <c r="Q69"/>
  <c r="K70" i="29"/>
  <c r="N69"/>
  <c r="P69" s="1"/>
  <c r="R44" i="30"/>
  <c r="Q44"/>
  <c r="L45"/>
  <c r="M45"/>
  <c r="S45" s="1"/>
  <c r="R69" i="31"/>
  <c r="Q69"/>
  <c r="L70"/>
  <c r="M70"/>
  <c r="S70" s="1"/>
  <c r="R66" i="39"/>
  <c r="Q66"/>
  <c r="Q66" i="42"/>
  <c r="R66"/>
  <c r="M68" i="27"/>
  <c r="S68" s="1"/>
  <c r="L68"/>
  <c r="K41" i="34"/>
  <c r="N40"/>
  <c r="P40" s="1"/>
  <c r="L67" i="42"/>
  <c r="O67" s="1"/>
  <c r="M67"/>
  <c r="S67" s="1"/>
  <c r="M67" i="40"/>
  <c r="S67" s="1"/>
  <c r="L67"/>
  <c r="K53" i="43"/>
  <c r="N52"/>
  <c r="P52" s="1"/>
  <c r="R60" i="26"/>
  <c r="Q60"/>
  <c r="S40" i="34"/>
  <c r="L67" i="41"/>
  <c r="O67" s="1"/>
  <c r="M67"/>
  <c r="S67" s="1"/>
  <c r="R67" i="27"/>
  <c r="Q67"/>
  <c r="O66" i="38"/>
  <c r="N66"/>
  <c r="P66" s="1"/>
  <c r="K67"/>
  <c r="L61" i="26"/>
  <c r="O61" s="1"/>
  <c r="M61"/>
  <c r="S61" s="1"/>
  <c r="N60" i="36"/>
  <c r="P60" s="1"/>
  <c r="K61"/>
  <c r="M67" i="39"/>
  <c r="L67"/>
  <c r="O67" s="1"/>
  <c r="R66" i="41"/>
  <c r="Q66"/>
  <c r="O55" i="37"/>
  <c r="N55"/>
  <c r="P55" s="1"/>
  <c r="K56"/>
  <c r="N59" i="32"/>
  <c r="P59" s="1"/>
  <c r="K60"/>
  <c r="R65" i="35"/>
  <c r="Q65"/>
  <c r="Q59" i="33"/>
  <c r="R59"/>
  <c r="M66" i="35"/>
  <c r="S66" s="1"/>
  <c r="L66"/>
  <c r="M60" i="33"/>
  <c r="S60" s="1"/>
  <c r="L60"/>
  <c r="Q66" i="40"/>
  <c r="R66"/>
  <c r="S52" i="43"/>
  <c r="Q69" i="29" l="1"/>
  <c r="R69"/>
  <c r="L70"/>
  <c r="M70"/>
  <c r="S70" s="1"/>
  <c r="K71" i="28"/>
  <c r="N70"/>
  <c r="P70" s="1"/>
  <c r="K71" i="31"/>
  <c r="N70"/>
  <c r="P70" s="1"/>
  <c r="O45" i="30"/>
  <c r="K46"/>
  <c r="N45"/>
  <c r="P45" s="1"/>
  <c r="O70" i="31"/>
  <c r="R55" i="37"/>
  <c r="Q55"/>
  <c r="L67" i="38"/>
  <c r="O67" s="1"/>
  <c r="M67"/>
  <c r="O60" i="33"/>
  <c r="N60"/>
  <c r="P60" s="1"/>
  <c r="K61"/>
  <c r="M60" i="32"/>
  <c r="S60" s="1"/>
  <c r="L60"/>
  <c r="K68" i="39"/>
  <c r="N67"/>
  <c r="P67" s="1"/>
  <c r="O66" i="35"/>
  <c r="K67"/>
  <c r="N66"/>
  <c r="P66" s="1"/>
  <c r="L56" i="37"/>
  <c r="M56"/>
  <c r="L61" i="36"/>
  <c r="O61"/>
  <c r="M61"/>
  <c r="Q60"/>
  <c r="R60"/>
  <c r="L41" i="34"/>
  <c r="O41" s="1"/>
  <c r="M41"/>
  <c r="S41" s="1"/>
  <c r="M53" i="43"/>
  <c r="S53" s="1"/>
  <c r="L53"/>
  <c r="O53" s="1"/>
  <c r="O68" i="27"/>
  <c r="K69"/>
  <c r="N68"/>
  <c r="P68" s="1"/>
  <c r="R52" i="43"/>
  <c r="Q52"/>
  <c r="O67" i="40"/>
  <c r="K68"/>
  <c r="N67"/>
  <c r="P67" s="1"/>
  <c r="K62" i="26"/>
  <c r="N61"/>
  <c r="P61" s="1"/>
  <c r="K68" i="41"/>
  <c r="N67"/>
  <c r="P67" s="1"/>
  <c r="R40" i="34"/>
  <c r="Q40"/>
  <c r="R66" i="38"/>
  <c r="Q66"/>
  <c r="Q59" i="32"/>
  <c r="R59"/>
  <c r="S67" i="39"/>
  <c r="N67" i="42"/>
  <c r="P67" s="1"/>
  <c r="K68"/>
  <c r="R70" i="28" l="1"/>
  <c r="Q70"/>
  <c r="L71"/>
  <c r="O71" s="1"/>
  <c r="M71"/>
  <c r="S71" s="1"/>
  <c r="O70" i="29"/>
  <c r="N70"/>
  <c r="P70" s="1"/>
  <c r="K71"/>
  <c r="Q45" i="30"/>
  <c r="R45"/>
  <c r="L46"/>
  <c r="O46" s="1"/>
  <c r="M46"/>
  <c r="S46" s="1"/>
  <c r="Q70" i="31"/>
  <c r="R70"/>
  <c r="L71"/>
  <c r="M71"/>
  <c r="S71" s="1"/>
  <c r="Q67" i="41"/>
  <c r="R67"/>
  <c r="O56" i="37"/>
  <c r="K57"/>
  <c r="N56"/>
  <c r="L61" i="33"/>
  <c r="O61" s="1"/>
  <c r="M61"/>
  <c r="Q60"/>
  <c r="R60"/>
  <c r="R61" i="26"/>
  <c r="Q61"/>
  <c r="M69" i="27"/>
  <c r="S69" s="1"/>
  <c r="L69"/>
  <c r="O69" s="1"/>
  <c r="M67" i="35"/>
  <c r="S67" s="1"/>
  <c r="L67"/>
  <c r="O67" s="1"/>
  <c r="Q66"/>
  <c r="R66"/>
  <c r="M62" i="26"/>
  <c r="S62" s="1"/>
  <c r="L62"/>
  <c r="O62" s="1"/>
  <c r="R67" i="40"/>
  <c r="Q67"/>
  <c r="S61" i="36"/>
  <c r="S67" i="38"/>
  <c r="R68" i="27"/>
  <c r="Q68"/>
  <c r="K42" i="34"/>
  <c r="N41"/>
  <c r="P41" s="1"/>
  <c r="M68" i="40"/>
  <c r="S68" s="1"/>
  <c r="L68"/>
  <c r="O68" s="1"/>
  <c r="N53" i="43"/>
  <c r="P53" s="1"/>
  <c r="K54"/>
  <c r="M68" i="39"/>
  <c r="L68"/>
  <c r="O68" s="1"/>
  <c r="K68" i="38"/>
  <c r="N67"/>
  <c r="P67" s="1"/>
  <c r="R67" i="39"/>
  <c r="Q67"/>
  <c r="L68" i="41"/>
  <c r="M68"/>
  <c r="S68" s="1"/>
  <c r="M68" i="42"/>
  <c r="L68"/>
  <c r="O68" s="1"/>
  <c r="K62" i="36"/>
  <c r="N61"/>
  <c r="P61" s="1"/>
  <c r="O60" i="32"/>
  <c r="K61"/>
  <c r="N60"/>
  <c r="P60" s="1"/>
  <c r="R67" i="42"/>
  <c r="Q67"/>
  <c r="P56" i="37"/>
  <c r="S56"/>
  <c r="M71" i="29" l="1"/>
  <c r="S71" s="1"/>
  <c r="L71"/>
  <c r="O71" s="1"/>
  <c r="R70"/>
  <c r="Q70"/>
  <c r="N71" i="28"/>
  <c r="P71" s="1"/>
  <c r="K72"/>
  <c r="K72" i="31"/>
  <c r="N71"/>
  <c r="P71" s="1"/>
  <c r="K47" i="30"/>
  <c r="N46"/>
  <c r="P46" s="1"/>
  <c r="O71" i="31"/>
  <c r="Q61" i="36"/>
  <c r="R61"/>
  <c r="R53" i="43"/>
  <c r="Q53"/>
  <c r="K69" i="39"/>
  <c r="N68"/>
  <c r="P68" s="1"/>
  <c r="S68" i="42"/>
  <c r="S68" i="39"/>
  <c r="M42" i="34"/>
  <c r="L42"/>
  <c r="N68" i="42"/>
  <c r="P68" s="1"/>
  <c r="K69"/>
  <c r="S61" i="33"/>
  <c r="R60" i="32"/>
  <c r="Q60"/>
  <c r="L61"/>
  <c r="O61" s="1"/>
  <c r="M61"/>
  <c r="O68" i="41"/>
  <c r="N68"/>
  <c r="P68" s="1"/>
  <c r="K69"/>
  <c r="L54" i="43"/>
  <c r="O54" s="1"/>
  <c r="M54"/>
  <c r="N62" i="26"/>
  <c r="P62" s="1"/>
  <c r="K63"/>
  <c r="K70" i="27"/>
  <c r="N69"/>
  <c r="P69" s="1"/>
  <c r="K62" i="33"/>
  <c r="N61"/>
  <c r="P61" s="1"/>
  <c r="Q67" i="38"/>
  <c r="R67"/>
  <c r="L57" i="37"/>
  <c r="O57" s="1"/>
  <c r="M57"/>
  <c r="S57" s="1"/>
  <c r="M62" i="36"/>
  <c r="S62" s="1"/>
  <c r="L62"/>
  <c r="N68" i="40"/>
  <c r="P68" s="1"/>
  <c r="K69"/>
  <c r="R56" i="37"/>
  <c r="Q56"/>
  <c r="M68" i="38"/>
  <c r="L68"/>
  <c r="O68" s="1"/>
  <c r="Q41" i="34"/>
  <c r="R41"/>
  <c r="K68" i="35"/>
  <c r="N67"/>
  <c r="P67" s="1"/>
  <c r="M72" i="28" l="1"/>
  <c r="S72" s="1"/>
  <c r="L72"/>
  <c r="O72" s="1"/>
  <c r="R71"/>
  <c r="Q71"/>
  <c r="K72" i="29"/>
  <c r="N71"/>
  <c r="P71" s="1"/>
  <c r="R46" i="30"/>
  <c r="Q46"/>
  <c r="L47"/>
  <c r="O47" s="1"/>
  <c r="M47"/>
  <c r="S47" s="1"/>
  <c r="Q71" i="31"/>
  <c r="R71"/>
  <c r="L72"/>
  <c r="M72"/>
  <c r="S72" s="1"/>
  <c r="Q68" i="39"/>
  <c r="R68"/>
  <c r="M62" i="33"/>
  <c r="S62" s="1"/>
  <c r="L62"/>
  <c r="Q68" i="42"/>
  <c r="R68"/>
  <c r="Q68" i="41"/>
  <c r="R68"/>
  <c r="M70" i="27"/>
  <c r="S70" s="1"/>
  <c r="L70"/>
  <c r="M69" i="42"/>
  <c r="S69" s="1"/>
  <c r="L69"/>
  <c r="R61" i="33"/>
  <c r="Q61"/>
  <c r="K69" i="38"/>
  <c r="N68"/>
  <c r="P68" s="1"/>
  <c r="S68"/>
  <c r="N57" i="37"/>
  <c r="P57" s="1"/>
  <c r="K58"/>
  <c r="M63" i="26"/>
  <c r="L63"/>
  <c r="O63" s="1"/>
  <c r="M69" i="39"/>
  <c r="L69"/>
  <c r="O69" s="1"/>
  <c r="Q62" i="26"/>
  <c r="R62"/>
  <c r="S61" i="32"/>
  <c r="O42" i="34"/>
  <c r="K43"/>
  <c r="N42"/>
  <c r="P42" s="1"/>
  <c r="O62" i="36"/>
  <c r="K63"/>
  <c r="N62"/>
  <c r="P62" s="1"/>
  <c r="R67" i="35"/>
  <c r="Q67"/>
  <c r="S54" i="43"/>
  <c r="K62" i="32"/>
  <c r="N61"/>
  <c r="P61" s="1"/>
  <c r="S42" i="34"/>
  <c r="R69" i="27"/>
  <c r="Q69"/>
  <c r="M68" i="35"/>
  <c r="S68" s="1"/>
  <c r="L68"/>
  <c r="M69" i="40"/>
  <c r="S69" s="1"/>
  <c r="L69"/>
  <c r="L69" i="41"/>
  <c r="M69"/>
  <c r="R68" i="40"/>
  <c r="Q68"/>
  <c r="K55" i="43"/>
  <c r="N54"/>
  <c r="P54" s="1"/>
  <c r="Q71" i="29" l="1"/>
  <c r="R71"/>
  <c r="L72"/>
  <c r="M72"/>
  <c r="S72" s="1"/>
  <c r="K73" i="28"/>
  <c r="N72"/>
  <c r="P72" s="1"/>
  <c r="K73" i="31"/>
  <c r="N72"/>
  <c r="P72" s="1"/>
  <c r="N47" i="30"/>
  <c r="P47" s="1"/>
  <c r="K48"/>
  <c r="O72" i="31"/>
  <c r="Q61" i="32"/>
  <c r="R61"/>
  <c r="Q54" i="43"/>
  <c r="R54"/>
  <c r="S69" i="41"/>
  <c r="O69"/>
  <c r="K70"/>
  <c r="N69"/>
  <c r="P69" s="1"/>
  <c r="L69" i="38"/>
  <c r="O69" s="1"/>
  <c r="M69"/>
  <c r="Q68"/>
  <c r="R68"/>
  <c r="O68" i="35"/>
  <c r="N68"/>
  <c r="P68" s="1"/>
  <c r="K69"/>
  <c r="M55" i="43"/>
  <c r="S55" s="1"/>
  <c r="L55"/>
  <c r="O55" s="1"/>
  <c r="K64" i="26"/>
  <c r="N63"/>
  <c r="P63" s="1"/>
  <c r="Q42" i="34"/>
  <c r="R42"/>
  <c r="M63" i="36"/>
  <c r="S63" s="1"/>
  <c r="L63"/>
  <c r="O69" i="40"/>
  <c r="N69"/>
  <c r="P69" s="1"/>
  <c r="K70"/>
  <c r="S63" i="26"/>
  <c r="R62" i="36"/>
  <c r="Q62"/>
  <c r="M58" i="37"/>
  <c r="S58" s="1"/>
  <c r="L58"/>
  <c r="O69" i="42"/>
  <c r="K70"/>
  <c r="N69"/>
  <c r="P69" s="1"/>
  <c r="R57" i="37"/>
  <c r="Q57"/>
  <c r="O62" i="33"/>
  <c r="N62"/>
  <c r="P62" s="1"/>
  <c r="K63"/>
  <c r="N70" i="27"/>
  <c r="P70" s="1"/>
  <c r="K71"/>
  <c r="L62" i="32"/>
  <c r="O62" s="1"/>
  <c r="M62"/>
  <c r="S62" s="1"/>
  <c r="K70" i="39"/>
  <c r="N69"/>
  <c r="P69" s="1"/>
  <c r="L43" i="34"/>
  <c r="M43"/>
  <c r="S43" s="1"/>
  <c r="S69" i="39"/>
  <c r="O70" i="27"/>
  <c r="R72" i="28" l="1"/>
  <c r="Q72"/>
  <c r="L73"/>
  <c r="O73" s="1"/>
  <c r="M73"/>
  <c r="S73" s="1"/>
  <c r="O72" i="29"/>
  <c r="N72"/>
  <c r="P72" s="1"/>
  <c r="K73"/>
  <c r="M48" i="30"/>
  <c r="S48" s="1"/>
  <c r="L48"/>
  <c r="R47"/>
  <c r="Q47"/>
  <c r="Q72" i="31"/>
  <c r="R72"/>
  <c r="M73"/>
  <c r="L73"/>
  <c r="R68" i="35"/>
  <c r="Q68"/>
  <c r="M70" i="41"/>
  <c r="S70" s="1"/>
  <c r="L70"/>
  <c r="R69" i="39"/>
  <c r="Q69"/>
  <c r="M70" i="42"/>
  <c r="L70"/>
  <c r="O70" s="1"/>
  <c r="Q63" i="26"/>
  <c r="R63"/>
  <c r="R69" i="42"/>
  <c r="Q69"/>
  <c r="M71" i="27"/>
  <c r="L71"/>
  <c r="O71" s="1"/>
  <c r="L70" i="40"/>
  <c r="O70" s="1"/>
  <c r="M70"/>
  <c r="S70" s="1"/>
  <c r="L64" i="26"/>
  <c r="O64" s="1"/>
  <c r="M64"/>
  <c r="S64" s="1"/>
  <c r="R69" i="41"/>
  <c r="Q69"/>
  <c r="N62" i="32"/>
  <c r="P62" s="1"/>
  <c r="K63"/>
  <c r="Q69" i="40"/>
  <c r="R69"/>
  <c r="R70" i="27"/>
  <c r="Q70"/>
  <c r="O43" i="34"/>
  <c r="K44"/>
  <c r="N43"/>
  <c r="P43" s="1"/>
  <c r="M63" i="33"/>
  <c r="S63" s="1"/>
  <c r="L63"/>
  <c r="O63" s="1"/>
  <c r="O58" i="37"/>
  <c r="N58"/>
  <c r="P58" s="1"/>
  <c r="K59"/>
  <c r="N55" i="43"/>
  <c r="P55" s="1"/>
  <c r="K56"/>
  <c r="S69" i="38"/>
  <c r="O63" i="36"/>
  <c r="K64"/>
  <c r="N63"/>
  <c r="P63" s="1"/>
  <c r="N69" i="38"/>
  <c r="P69" s="1"/>
  <c r="K70"/>
  <c r="Q62" i="33"/>
  <c r="R62"/>
  <c r="M70" i="39"/>
  <c r="L70"/>
  <c r="O70" s="1"/>
  <c r="L69" i="35"/>
  <c r="O69" s="1"/>
  <c r="M69"/>
  <c r="S69" s="1"/>
  <c r="L73" i="29" l="1"/>
  <c r="O73" s="1"/>
  <c r="M73"/>
  <c r="R72"/>
  <c r="Q72"/>
  <c r="N73" i="28"/>
  <c r="P73" s="1"/>
  <c r="K74"/>
  <c r="O73" i="31"/>
  <c r="N73"/>
  <c r="P73" s="1"/>
  <c r="K74"/>
  <c r="S73"/>
  <c r="O48" i="30"/>
  <c r="N48"/>
  <c r="P48" s="1"/>
  <c r="K49"/>
  <c r="R55" i="43"/>
  <c r="Q55"/>
  <c r="M44" i="34"/>
  <c r="S44" s="1"/>
  <c r="L44"/>
  <c r="K71" i="42"/>
  <c r="N70"/>
  <c r="P70" s="1"/>
  <c r="R69" i="38"/>
  <c r="Q69"/>
  <c r="L56" i="43"/>
  <c r="O56" s="1"/>
  <c r="M56"/>
  <c r="M59" i="37"/>
  <c r="S59" s="1"/>
  <c r="L59"/>
  <c r="K72" i="27"/>
  <c r="N71"/>
  <c r="S70" i="42"/>
  <c r="R58" i="37"/>
  <c r="Q58"/>
  <c r="P71" i="27"/>
  <c r="S71"/>
  <c r="R43" i="34"/>
  <c r="Q43"/>
  <c r="M70" i="38"/>
  <c r="S70" s="1"/>
  <c r="L70"/>
  <c r="N69" i="35"/>
  <c r="P69" s="1"/>
  <c r="K70"/>
  <c r="R63" i="36"/>
  <c r="Q63"/>
  <c r="N70" i="39"/>
  <c r="P70" s="1"/>
  <c r="K71"/>
  <c r="L64" i="36"/>
  <c r="O64" s="1"/>
  <c r="M64"/>
  <c r="S64" s="1"/>
  <c r="S70" i="39"/>
  <c r="K65" i="26"/>
  <c r="N64"/>
  <c r="P64" s="1"/>
  <c r="O70" i="41"/>
  <c r="N70"/>
  <c r="P70" s="1"/>
  <c r="K71"/>
  <c r="N63" i="33"/>
  <c r="P63" s="1"/>
  <c r="K64"/>
  <c r="M63" i="32"/>
  <c r="S63" s="1"/>
  <c r="L63"/>
  <c r="O63" s="1"/>
  <c r="R62"/>
  <c r="Q62"/>
  <c r="K71" i="40"/>
  <c r="N70"/>
  <c r="P70" s="1"/>
  <c r="L74" i="28" l="1"/>
  <c r="O74" s="1"/>
  <c r="M74"/>
  <c r="S74" s="1"/>
  <c r="R73"/>
  <c r="Q73"/>
  <c r="S73" i="29"/>
  <c r="K74"/>
  <c r="N73"/>
  <c r="P73" s="1"/>
  <c r="L49" i="30"/>
  <c r="O49" s="1"/>
  <c r="M49"/>
  <c r="R73" i="31"/>
  <c r="Q73"/>
  <c r="R48" i="30"/>
  <c r="Q48"/>
  <c r="L74" i="31"/>
  <c r="M74"/>
  <c r="S74" s="1"/>
  <c r="Q70" i="42"/>
  <c r="R70"/>
  <c r="Q63" i="33"/>
  <c r="R63"/>
  <c r="L71" i="40"/>
  <c r="M71"/>
  <c r="S71" s="1"/>
  <c r="M71" i="41"/>
  <c r="S71" s="1"/>
  <c r="L71"/>
  <c r="M71" i="39"/>
  <c r="S71" s="1"/>
  <c r="L71"/>
  <c r="O71" s="1"/>
  <c r="R64" i="26"/>
  <c r="Q64"/>
  <c r="L72" i="27"/>
  <c r="M72"/>
  <c r="S72" s="1"/>
  <c r="R70" i="41"/>
  <c r="Q70"/>
  <c r="N64" i="36"/>
  <c r="P64" s="1"/>
  <c r="K65"/>
  <c r="N63" i="32"/>
  <c r="P63" s="1"/>
  <c r="K64"/>
  <c r="M65" i="26"/>
  <c r="S65" s="1"/>
  <c r="L65"/>
  <c r="O65" s="1"/>
  <c r="O59" i="37"/>
  <c r="K60"/>
  <c r="N59"/>
  <c r="P59" s="1"/>
  <c r="M71" i="42"/>
  <c r="S71" s="1"/>
  <c r="L71"/>
  <c r="R71" i="27"/>
  <c r="Q71"/>
  <c r="O44" i="34"/>
  <c r="K45"/>
  <c r="N44"/>
  <c r="P44" s="1"/>
  <c r="Q70" i="39"/>
  <c r="R70"/>
  <c r="M70" i="35"/>
  <c r="S70" s="1"/>
  <c r="L70"/>
  <c r="O70"/>
  <c r="M64" i="33"/>
  <c r="S64" s="1"/>
  <c r="L64"/>
  <c r="R69" i="35"/>
  <c r="Q69"/>
  <c r="S56" i="43"/>
  <c r="Q70" i="40"/>
  <c r="R70"/>
  <c r="O70" i="38"/>
  <c r="K71"/>
  <c r="N70"/>
  <c r="P70" s="1"/>
  <c r="K57" i="43"/>
  <c r="N56"/>
  <c r="P56" s="1"/>
  <c r="M74" i="29" l="1"/>
  <c r="L74"/>
  <c r="O74" s="1"/>
  <c r="Q73"/>
  <c r="R73"/>
  <c r="K75" i="28"/>
  <c r="N74"/>
  <c r="P74" s="1"/>
  <c r="K75" i="31"/>
  <c r="N74"/>
  <c r="P74" s="1"/>
  <c r="O74"/>
  <c r="S49" i="30"/>
  <c r="K50"/>
  <c r="N49"/>
  <c r="P49" s="1"/>
  <c r="Q56" i="43"/>
  <c r="R56"/>
  <c r="R70" i="38"/>
  <c r="Q70"/>
  <c r="O71" i="41"/>
  <c r="K72"/>
  <c r="N71"/>
  <c r="P71" s="1"/>
  <c r="O72" i="27"/>
  <c r="K73"/>
  <c r="N72"/>
  <c r="P72" s="1"/>
  <c r="M57" i="43"/>
  <c r="L57"/>
  <c r="O57" s="1"/>
  <c r="K66" i="26"/>
  <c r="N65"/>
  <c r="P65" s="1"/>
  <c r="N70" i="35"/>
  <c r="P70" s="1"/>
  <c r="K71"/>
  <c r="O71" i="42"/>
  <c r="K72"/>
  <c r="N71"/>
  <c r="P71" s="1"/>
  <c r="M64" i="32"/>
  <c r="S64" s="1"/>
  <c r="L64"/>
  <c r="O64" s="1"/>
  <c r="O71" i="40"/>
  <c r="K72"/>
  <c r="N71"/>
  <c r="P71" s="1"/>
  <c r="R63" i="32"/>
  <c r="Q63"/>
  <c r="Q59" i="37"/>
  <c r="R59"/>
  <c r="L65" i="36"/>
  <c r="M65"/>
  <c r="S65" s="1"/>
  <c r="O65"/>
  <c r="R64"/>
  <c r="Q64"/>
  <c r="N71" i="39"/>
  <c r="P71" s="1"/>
  <c r="K72"/>
  <c r="R44" i="34"/>
  <c r="Q44"/>
  <c r="L60" i="37"/>
  <c r="M60"/>
  <c r="S60" s="1"/>
  <c r="L71" i="38"/>
  <c r="O71" s="1"/>
  <c r="M71"/>
  <c r="S71" s="1"/>
  <c r="O64" i="33"/>
  <c r="K65"/>
  <c r="N64"/>
  <c r="P64" s="1"/>
  <c r="L45" i="34"/>
  <c r="O45" s="1"/>
  <c r="M45"/>
  <c r="Q74" i="28" l="1"/>
  <c r="R74"/>
  <c r="M75"/>
  <c r="S75" s="1"/>
  <c r="L75"/>
  <c r="O75" s="1"/>
  <c r="N74" i="29"/>
  <c r="P74" s="1"/>
  <c r="K75"/>
  <c r="S74"/>
  <c r="R49" i="30"/>
  <c r="Q49"/>
  <c r="M50"/>
  <c r="S50" s="1"/>
  <c r="L50"/>
  <c r="O50" s="1"/>
  <c r="R74" i="31"/>
  <c r="Q74"/>
  <c r="L75"/>
  <c r="M75"/>
  <c r="S75" s="1"/>
  <c r="R70" i="35"/>
  <c r="Q70"/>
  <c r="K46" i="34"/>
  <c r="N45"/>
  <c r="O60" i="37"/>
  <c r="K61"/>
  <c r="N60"/>
  <c r="P60" s="1"/>
  <c r="Q71" i="41"/>
  <c r="R71"/>
  <c r="R65" i="26"/>
  <c r="Q65"/>
  <c r="M65" i="33"/>
  <c r="S65" s="1"/>
  <c r="L65"/>
  <c r="O65" s="1"/>
  <c r="K65" i="32"/>
  <c r="N64"/>
  <c r="P64" s="1"/>
  <c r="M66" i="26"/>
  <c r="S66" s="1"/>
  <c r="L66"/>
  <c r="O66" s="1"/>
  <c r="M72" i="41"/>
  <c r="S72" s="1"/>
  <c r="L72"/>
  <c r="R64" i="33"/>
  <c r="Q64"/>
  <c r="N65" i="36"/>
  <c r="P65" s="1"/>
  <c r="K66"/>
  <c r="M72" i="39"/>
  <c r="S72" s="1"/>
  <c r="L72"/>
  <c r="O72" s="1"/>
  <c r="Q71" i="42"/>
  <c r="R71"/>
  <c r="K58" i="43"/>
  <c r="N57"/>
  <c r="P57" s="1"/>
  <c r="R71" i="39"/>
  <c r="Q71"/>
  <c r="M72" i="42"/>
  <c r="S72" s="1"/>
  <c r="L72"/>
  <c r="O72" s="1"/>
  <c r="S57" i="43"/>
  <c r="K72" i="38"/>
  <c r="N71"/>
  <c r="P71" s="1"/>
  <c r="R72" i="27"/>
  <c r="Q72"/>
  <c r="Q71" i="40"/>
  <c r="R71"/>
  <c r="S45" i="34"/>
  <c r="P45"/>
  <c r="M72" i="40"/>
  <c r="S72" s="1"/>
  <c r="L72"/>
  <c r="O72" s="1"/>
  <c r="M71" i="35"/>
  <c r="L71"/>
  <c r="L73" i="27"/>
  <c r="O73" s="1"/>
  <c r="M73"/>
  <c r="R74" i="29" l="1"/>
  <c r="Q74"/>
  <c r="M75"/>
  <c r="S75" s="1"/>
  <c r="L75"/>
  <c r="N75" i="28"/>
  <c r="P75" s="1"/>
  <c r="K76"/>
  <c r="N75" i="31"/>
  <c r="P75" s="1"/>
  <c r="K76"/>
  <c r="K51" i="30"/>
  <c r="N50"/>
  <c r="P50" s="1"/>
  <c r="O75" i="31"/>
  <c r="Q57" i="43"/>
  <c r="R57"/>
  <c r="Q64" i="32"/>
  <c r="R64"/>
  <c r="R60" i="37"/>
  <c r="Q60"/>
  <c r="R65" i="36"/>
  <c r="Q65"/>
  <c r="L58" i="43"/>
  <c r="M58"/>
  <c r="S73" i="27"/>
  <c r="M61" i="37"/>
  <c r="S61" s="1"/>
  <c r="L61"/>
  <c r="K73" i="40"/>
  <c r="N72"/>
  <c r="P72" s="1"/>
  <c r="M72" i="38"/>
  <c r="S72" s="1"/>
  <c r="L72"/>
  <c r="K74" i="27"/>
  <c r="N73"/>
  <c r="P73" s="1"/>
  <c r="O72" i="41"/>
  <c r="N72"/>
  <c r="P72" s="1"/>
  <c r="K73"/>
  <c r="N65" i="33"/>
  <c r="P65" s="1"/>
  <c r="K66"/>
  <c r="Q45" i="34"/>
  <c r="R45"/>
  <c r="L65" i="32"/>
  <c r="M65"/>
  <c r="S65" s="1"/>
  <c r="O71" i="35"/>
  <c r="N71"/>
  <c r="P71" s="1"/>
  <c r="K72"/>
  <c r="N72" i="42"/>
  <c r="P72" s="1"/>
  <c r="K73"/>
  <c r="S71" i="35"/>
  <c r="K73" i="39"/>
  <c r="N72"/>
  <c r="P72" s="1"/>
  <c r="M46" i="34"/>
  <c r="S46" s="1"/>
  <c r="L46"/>
  <c r="O46"/>
  <c r="K67" i="26"/>
  <c r="N66"/>
  <c r="P66" s="1"/>
  <c r="R71" i="38"/>
  <c r="Q71"/>
  <c r="M66" i="36"/>
  <c r="S66" s="1"/>
  <c r="L66"/>
  <c r="O66" s="1"/>
  <c r="M76" i="28" l="1"/>
  <c r="S76" s="1"/>
  <c r="L76"/>
  <c r="O76" s="1"/>
  <c r="Q75"/>
  <c r="R75"/>
  <c r="O75" i="29"/>
  <c r="K76"/>
  <c r="N75"/>
  <c r="P75" s="1"/>
  <c r="R50" i="30"/>
  <c r="Q50"/>
  <c r="L51"/>
  <c r="O51" s="1"/>
  <c r="M51"/>
  <c r="L76" i="31"/>
  <c r="M76"/>
  <c r="Q75"/>
  <c r="R75"/>
  <c r="Q73" i="27"/>
  <c r="R73"/>
  <c r="Q72" i="40"/>
  <c r="R72"/>
  <c r="R65" i="33"/>
  <c r="Q65"/>
  <c r="N66" i="36"/>
  <c r="P66" s="1"/>
  <c r="K67"/>
  <c r="L73" i="41"/>
  <c r="O73" s="1"/>
  <c r="M73"/>
  <c r="L73" i="40"/>
  <c r="M73"/>
  <c r="S73" s="1"/>
  <c r="K47" i="34"/>
  <c r="N46"/>
  <c r="P46" s="1"/>
  <c r="Q72" i="41"/>
  <c r="R72"/>
  <c r="O61" i="37"/>
  <c r="N61"/>
  <c r="P61" s="1"/>
  <c r="K62"/>
  <c r="L72" i="35"/>
  <c r="M72"/>
  <c r="S72" s="1"/>
  <c r="Q71"/>
  <c r="R71"/>
  <c r="R72" i="39"/>
  <c r="Q72"/>
  <c r="M73"/>
  <c r="S73" s="1"/>
  <c r="L73"/>
  <c r="O73" s="1"/>
  <c r="O65" i="32"/>
  <c r="N65"/>
  <c r="P65" s="1"/>
  <c r="K66"/>
  <c r="M74" i="27"/>
  <c r="S74" s="1"/>
  <c r="L74"/>
  <c r="R66" i="26"/>
  <c r="Q66"/>
  <c r="M67"/>
  <c r="L67"/>
  <c r="O67" s="1"/>
  <c r="M73" i="42"/>
  <c r="S73" s="1"/>
  <c r="L73"/>
  <c r="O72" i="38"/>
  <c r="N72"/>
  <c r="P72" s="1"/>
  <c r="K73"/>
  <c r="S58" i="43"/>
  <c r="Q72" i="42"/>
  <c r="R72"/>
  <c r="L66" i="33"/>
  <c r="O66" s="1"/>
  <c r="M66"/>
  <c r="O58" i="43"/>
  <c r="K59"/>
  <c r="N58"/>
  <c r="P58" s="1"/>
  <c r="Q75" i="29" l="1"/>
  <c r="R75"/>
  <c r="L76"/>
  <c r="O76" s="1"/>
  <c r="M76"/>
  <c r="K77" i="28"/>
  <c r="N76"/>
  <c r="P76" s="1"/>
  <c r="S51" i="30"/>
  <c r="N51"/>
  <c r="P51" s="1"/>
  <c r="K52"/>
  <c r="O76" i="31"/>
  <c r="K77"/>
  <c r="N76"/>
  <c r="P76" s="1"/>
  <c r="S76"/>
  <c r="R58" i="43"/>
  <c r="Q58"/>
  <c r="M66" i="32"/>
  <c r="S66" s="1"/>
  <c r="L66"/>
  <c r="L67" i="36"/>
  <c r="O67" s="1"/>
  <c r="M67"/>
  <c r="S67" s="1"/>
  <c r="R66"/>
  <c r="Q66"/>
  <c r="K68" i="26"/>
  <c r="N67"/>
  <c r="P67" s="1"/>
  <c r="M59" i="43"/>
  <c r="L59"/>
  <c r="O59" s="1"/>
  <c r="S67" i="26"/>
  <c r="M47" i="34"/>
  <c r="S47" s="1"/>
  <c r="L47"/>
  <c r="L73" i="38"/>
  <c r="O73" s="1"/>
  <c r="M73"/>
  <c r="S73" s="1"/>
  <c r="O72" i="35"/>
  <c r="N72"/>
  <c r="P72" s="1"/>
  <c r="K73"/>
  <c r="R72" i="38"/>
  <c r="Q72"/>
  <c r="K74" i="39"/>
  <c r="N73"/>
  <c r="P73" s="1"/>
  <c r="M62" i="37"/>
  <c r="S62" s="1"/>
  <c r="L62"/>
  <c r="O73" i="40"/>
  <c r="K74"/>
  <c r="N73"/>
  <c r="P73" s="1"/>
  <c r="Q61" i="37"/>
  <c r="R61"/>
  <c r="S73" i="41"/>
  <c r="Q65" i="32"/>
  <c r="R65"/>
  <c r="S66" i="33"/>
  <c r="K75" i="27"/>
  <c r="N74"/>
  <c r="P74" s="1"/>
  <c r="N66" i="33"/>
  <c r="P66" s="1"/>
  <c r="K67"/>
  <c r="O73" i="42"/>
  <c r="N73"/>
  <c r="P73" s="1"/>
  <c r="K74"/>
  <c r="O74" i="27"/>
  <c r="R46" i="34"/>
  <c r="Q46"/>
  <c r="K74" i="41"/>
  <c r="N73"/>
  <c r="P73" s="1"/>
  <c r="Q76" i="28" l="1"/>
  <c r="R76"/>
  <c r="M77"/>
  <c r="S77" s="1"/>
  <c r="L77"/>
  <c r="O77" s="1"/>
  <c r="S76" i="29"/>
  <c r="N76"/>
  <c r="P76" s="1"/>
  <c r="K77"/>
  <c r="Q51" i="30"/>
  <c r="R51"/>
  <c r="L77" i="31"/>
  <c r="M77"/>
  <c r="S77" s="1"/>
  <c r="L52" i="30"/>
  <c r="O52" s="1"/>
  <c r="M52"/>
  <c r="Q76" i="31"/>
  <c r="R76"/>
  <c r="R73" i="41"/>
  <c r="Q73"/>
  <c r="L74" i="40"/>
  <c r="O74" s="1"/>
  <c r="M74"/>
  <c r="S74" s="1"/>
  <c r="M73" i="35"/>
  <c r="S73" s="1"/>
  <c r="L73"/>
  <c r="O73"/>
  <c r="Q72"/>
  <c r="R72"/>
  <c r="R67" i="26"/>
  <c r="Q67"/>
  <c r="O62" i="37"/>
  <c r="K63"/>
  <c r="N62"/>
  <c r="P62" s="1"/>
  <c r="Q66" i="33"/>
  <c r="R66"/>
  <c r="M74" i="42"/>
  <c r="S74" s="1"/>
  <c r="L74"/>
  <c r="O74" s="1"/>
  <c r="N59" i="43"/>
  <c r="P59" s="1"/>
  <c r="K60"/>
  <c r="N67" i="36"/>
  <c r="P67" s="1"/>
  <c r="K68"/>
  <c r="R73" i="42"/>
  <c r="Q73"/>
  <c r="L67" i="33"/>
  <c r="M67"/>
  <c r="S67" s="1"/>
  <c r="M74" i="41"/>
  <c r="S74" s="1"/>
  <c r="L74"/>
  <c r="O74" s="1"/>
  <c r="S59" i="43"/>
  <c r="O66" i="32"/>
  <c r="N66"/>
  <c r="P66" s="1"/>
  <c r="K67"/>
  <c r="R73" i="39"/>
  <c r="Q73"/>
  <c r="R74" i="27"/>
  <c r="Q74"/>
  <c r="L74" i="39"/>
  <c r="M74"/>
  <c r="K74" i="38"/>
  <c r="N73"/>
  <c r="P73" s="1"/>
  <c r="L75" i="27"/>
  <c r="O75" s="1"/>
  <c r="M75"/>
  <c r="S75" s="1"/>
  <c r="O47" i="34"/>
  <c r="N47"/>
  <c r="P47" s="1"/>
  <c r="K48"/>
  <c r="M68" i="26"/>
  <c r="S68" s="1"/>
  <c r="L68"/>
  <c r="O68" s="1"/>
  <c r="Q73" i="40"/>
  <c r="R73"/>
  <c r="M77" i="29" l="1"/>
  <c r="S77" s="1"/>
  <c r="L77"/>
  <c r="O77" s="1"/>
  <c r="Q76"/>
  <c r="R76"/>
  <c r="N77" i="28"/>
  <c r="P77" s="1"/>
  <c r="K78"/>
  <c r="S52" i="30"/>
  <c r="K53"/>
  <c r="N52"/>
  <c r="P52" s="1"/>
  <c r="O77" i="31"/>
  <c r="N77"/>
  <c r="P77" s="1"/>
  <c r="K78"/>
  <c r="R59" i="43"/>
  <c r="Q59"/>
  <c r="Q73" i="38"/>
  <c r="R73"/>
  <c r="M67" i="32"/>
  <c r="S67" s="1"/>
  <c r="L67"/>
  <c r="O67" s="1"/>
  <c r="L68" i="36"/>
  <c r="O68" s="1"/>
  <c r="M68"/>
  <c r="S68" s="1"/>
  <c r="R62" i="37"/>
  <c r="Q62"/>
  <c r="K74" i="35"/>
  <c r="N73"/>
  <c r="P73" s="1"/>
  <c r="L60" i="43"/>
  <c r="O60" s="1"/>
  <c r="M60"/>
  <c r="M63" i="37"/>
  <c r="S63" s="1"/>
  <c r="L63"/>
  <c r="R67" i="36"/>
  <c r="Q67"/>
  <c r="K76" i="27"/>
  <c r="N75"/>
  <c r="P75" s="1"/>
  <c r="N74" i="41"/>
  <c r="P74" s="1"/>
  <c r="K75"/>
  <c r="K69" i="26"/>
  <c r="N68"/>
  <c r="P68" s="1"/>
  <c r="R66" i="32"/>
  <c r="Q66"/>
  <c r="O67" i="33"/>
  <c r="N67"/>
  <c r="P67" s="1"/>
  <c r="K68"/>
  <c r="N74" i="42"/>
  <c r="P74" s="1"/>
  <c r="K75"/>
  <c r="N74" i="40"/>
  <c r="P74" s="1"/>
  <c r="K75"/>
  <c r="M74" i="38"/>
  <c r="S74" s="1"/>
  <c r="L74"/>
  <c r="M48" i="34"/>
  <c r="S48" s="1"/>
  <c r="L48"/>
  <c r="O48" s="1"/>
  <c r="S74" i="39"/>
  <c r="Q47" i="34"/>
  <c r="R47"/>
  <c r="O74" i="39"/>
  <c r="K75"/>
  <c r="N74"/>
  <c r="P74" s="1"/>
  <c r="M78" i="28" l="1"/>
  <c r="S78" s="1"/>
  <c r="L78"/>
  <c r="O78" s="1"/>
  <c r="Q77"/>
  <c r="R77"/>
  <c r="K78" i="29"/>
  <c r="N77"/>
  <c r="P77" s="1"/>
  <c r="R52" i="30"/>
  <c r="Q52"/>
  <c r="L78" i="31"/>
  <c r="O78" s="1"/>
  <c r="M78"/>
  <c r="Q77"/>
  <c r="R77"/>
  <c r="L53" i="30"/>
  <c r="M53"/>
  <c r="S53" s="1"/>
  <c r="R74" i="39"/>
  <c r="Q74"/>
  <c r="Q74" i="41"/>
  <c r="R74"/>
  <c r="N68" i="36"/>
  <c r="P68" s="1"/>
  <c r="K69"/>
  <c r="R75" i="27"/>
  <c r="Q75"/>
  <c r="K61" i="43"/>
  <c r="N60"/>
  <c r="P60" s="1"/>
  <c r="Q73" i="35"/>
  <c r="R73"/>
  <c r="N67" i="32"/>
  <c r="P67" s="1"/>
  <c r="K68"/>
  <c r="R67" i="33"/>
  <c r="Q67"/>
  <c r="O74" i="38"/>
  <c r="K75"/>
  <c r="N74"/>
  <c r="P74" s="1"/>
  <c r="L76" i="27"/>
  <c r="M76"/>
  <c r="S76" s="1"/>
  <c r="K49" i="34"/>
  <c r="N48"/>
  <c r="P48" s="1"/>
  <c r="L68" i="33"/>
  <c r="O68" s="1"/>
  <c r="M68"/>
  <c r="S68" s="1"/>
  <c r="M75" i="39"/>
  <c r="S75" s="1"/>
  <c r="L75"/>
  <c r="O75" s="1"/>
  <c r="L74" i="35"/>
  <c r="O74" s="1"/>
  <c r="M74"/>
  <c r="S74" s="1"/>
  <c r="O75" i="40"/>
  <c r="M75"/>
  <c r="S75" s="1"/>
  <c r="L75"/>
  <c r="Q68" i="26"/>
  <c r="R68"/>
  <c r="O63" i="37"/>
  <c r="K64"/>
  <c r="N63"/>
  <c r="P63" s="1"/>
  <c r="Q74" i="40"/>
  <c r="R74"/>
  <c r="M75" i="42"/>
  <c r="S75" s="1"/>
  <c r="L75"/>
  <c r="M69" i="26"/>
  <c r="S69" s="1"/>
  <c r="L69"/>
  <c r="O69" s="1"/>
  <c r="R74" i="42"/>
  <c r="Q74"/>
  <c r="L75" i="41"/>
  <c r="M75"/>
  <c r="S60" i="43"/>
  <c r="Q77" i="29" l="1"/>
  <c r="R77"/>
  <c r="L78"/>
  <c r="O78" s="1"/>
  <c r="M78"/>
  <c r="K79" i="28"/>
  <c r="N78"/>
  <c r="P78" s="1"/>
  <c r="O53" i="30"/>
  <c r="N53"/>
  <c r="P53" s="1"/>
  <c r="K54"/>
  <c r="S78" i="31"/>
  <c r="K79"/>
  <c r="N78"/>
  <c r="P78" s="1"/>
  <c r="Q63" i="37"/>
  <c r="R63"/>
  <c r="N68" i="33"/>
  <c r="P68" s="1"/>
  <c r="K69"/>
  <c r="Q48" i="34"/>
  <c r="R48"/>
  <c r="R67" i="32"/>
  <c r="Q67"/>
  <c r="S75" i="41"/>
  <c r="M64" i="37"/>
  <c r="L64"/>
  <c r="K70" i="26"/>
  <c r="N69"/>
  <c r="P69" s="1"/>
  <c r="K75" i="35"/>
  <c r="N74"/>
  <c r="P74" s="1"/>
  <c r="M49" i="34"/>
  <c r="S49" s="1"/>
  <c r="L49"/>
  <c r="O49" s="1"/>
  <c r="M68" i="32"/>
  <c r="S68" s="1"/>
  <c r="L68"/>
  <c r="M69" i="36"/>
  <c r="S69" s="1"/>
  <c r="L69"/>
  <c r="R68"/>
  <c r="Q68"/>
  <c r="Q60" i="43"/>
  <c r="R60"/>
  <c r="O75" i="42"/>
  <c r="N75"/>
  <c r="P75" s="1"/>
  <c r="K76"/>
  <c r="K76" i="39"/>
  <c r="N75"/>
  <c r="P75" s="1"/>
  <c r="O76" i="27"/>
  <c r="N76"/>
  <c r="P76" s="1"/>
  <c r="K77"/>
  <c r="Q74" i="38"/>
  <c r="R74"/>
  <c r="L75"/>
  <c r="O75" s="1"/>
  <c r="M75"/>
  <c r="S75" s="1"/>
  <c r="N75" i="40"/>
  <c r="P75" s="1"/>
  <c r="K76"/>
  <c r="O75" i="41"/>
  <c r="K76"/>
  <c r="N75"/>
  <c r="P75" s="1"/>
  <c r="M61" i="43"/>
  <c r="L61"/>
  <c r="O61" s="1"/>
  <c r="Q78" i="28" l="1"/>
  <c r="R78"/>
  <c r="L79"/>
  <c r="M79"/>
  <c r="S79" s="1"/>
  <c r="S78" i="29"/>
  <c r="N78"/>
  <c r="P78" s="1"/>
  <c r="K79"/>
  <c r="R78" i="31"/>
  <c r="Q78"/>
  <c r="L79"/>
  <c r="O79" s="1"/>
  <c r="M79"/>
  <c r="S79" s="1"/>
  <c r="M54" i="30"/>
  <c r="L54"/>
  <c r="O54" s="1"/>
  <c r="Q53"/>
  <c r="R53"/>
  <c r="Q75" i="41"/>
  <c r="R75"/>
  <c r="R74" i="35"/>
  <c r="Q74"/>
  <c r="R75" i="39"/>
  <c r="Q75"/>
  <c r="N61" i="43"/>
  <c r="P61" s="1"/>
  <c r="K62"/>
  <c r="L76" i="39"/>
  <c r="M76"/>
  <c r="S76" s="1"/>
  <c r="O69" i="36"/>
  <c r="K70"/>
  <c r="N69"/>
  <c r="P69" s="1"/>
  <c r="M75" i="35"/>
  <c r="S75" s="1"/>
  <c r="L75"/>
  <c r="O75" s="1"/>
  <c r="Q69" i="26"/>
  <c r="R69"/>
  <c r="R75" i="42"/>
  <c r="Q75"/>
  <c r="O68" i="32"/>
  <c r="N68"/>
  <c r="P68" s="1"/>
  <c r="K69"/>
  <c r="L70" i="26"/>
  <c r="O70" s="1"/>
  <c r="M70"/>
  <c r="S70" s="1"/>
  <c r="M77" i="27"/>
  <c r="S77" s="1"/>
  <c r="L77"/>
  <c r="O77" s="1"/>
  <c r="S64" i="37"/>
  <c r="L76" i="40"/>
  <c r="O76" s="1"/>
  <c r="M76"/>
  <c r="S76" s="1"/>
  <c r="S61" i="43"/>
  <c r="N75" i="38"/>
  <c r="P75" s="1"/>
  <c r="K76"/>
  <c r="M76" i="42"/>
  <c r="S76" s="1"/>
  <c r="L76"/>
  <c r="O76" s="1"/>
  <c r="M76" i="41"/>
  <c r="S76" s="1"/>
  <c r="L76"/>
  <c r="O76" s="1"/>
  <c r="O64" i="37"/>
  <c r="N64"/>
  <c r="P64" s="1"/>
  <c r="K65"/>
  <c r="M69" i="33"/>
  <c r="S69" s="1"/>
  <c r="L69"/>
  <c r="O69" s="1"/>
  <c r="Q68"/>
  <c r="R68"/>
  <c r="R76" i="27"/>
  <c r="Q76"/>
  <c r="K50" i="34"/>
  <c r="N49"/>
  <c r="P49" s="1"/>
  <c r="R75" i="40"/>
  <c r="Q75"/>
  <c r="M79" i="29" l="1"/>
  <c r="L79"/>
  <c r="R78"/>
  <c r="Q78"/>
  <c r="O79" i="28"/>
  <c r="N79"/>
  <c r="P79" s="1"/>
  <c r="K80"/>
  <c r="S54" i="30"/>
  <c r="K55"/>
  <c r="N54"/>
  <c r="P54" s="1"/>
  <c r="N79" i="31"/>
  <c r="P79" s="1"/>
  <c r="K80"/>
  <c r="R64" i="37"/>
  <c r="Q64"/>
  <c r="R61" i="43"/>
  <c r="Q61"/>
  <c r="R49" i="34"/>
  <c r="Q49"/>
  <c r="K77" i="42"/>
  <c r="N76"/>
  <c r="P76" s="1"/>
  <c r="K77" i="40"/>
  <c r="N76"/>
  <c r="P76" s="1"/>
  <c r="K71" i="26"/>
  <c r="N70"/>
  <c r="P70" s="1"/>
  <c r="L62" i="43"/>
  <c r="O62"/>
  <c r="M62"/>
  <c r="L69" i="32"/>
  <c r="O69" s="1"/>
  <c r="M69"/>
  <c r="S69" s="1"/>
  <c r="K76" i="35"/>
  <c r="N75"/>
  <c r="P75" s="1"/>
  <c r="R68" i="32"/>
  <c r="Q68"/>
  <c r="R69" i="36"/>
  <c r="Q69"/>
  <c r="Q75" i="38"/>
  <c r="R75"/>
  <c r="N76" i="41"/>
  <c r="P76" s="1"/>
  <c r="K77"/>
  <c r="N77" i="27"/>
  <c r="P77" s="1"/>
  <c r="K78"/>
  <c r="L70" i="36"/>
  <c r="O70" s="1"/>
  <c r="M70"/>
  <c r="M50" i="34"/>
  <c r="S50" s="1"/>
  <c r="L50"/>
  <c r="L76" i="38"/>
  <c r="O76" s="1"/>
  <c r="M76"/>
  <c r="M65" i="37"/>
  <c r="L65"/>
  <c r="O65" s="1"/>
  <c r="N69" i="33"/>
  <c r="P69" s="1"/>
  <c r="K70"/>
  <c r="O76" i="39"/>
  <c r="N76"/>
  <c r="P76" s="1"/>
  <c r="K77"/>
  <c r="M80" i="28" l="1"/>
  <c r="S80" s="1"/>
  <c r="L80"/>
  <c r="O80" s="1"/>
  <c r="R79"/>
  <c r="Q79"/>
  <c r="O79" i="29"/>
  <c r="K80"/>
  <c r="N79"/>
  <c r="P79" s="1"/>
  <c r="S79"/>
  <c r="R54" i="30"/>
  <c r="Q54"/>
  <c r="M80" i="31"/>
  <c r="S80" s="1"/>
  <c r="L80"/>
  <c r="R79"/>
  <c r="Q79"/>
  <c r="M55" i="30"/>
  <c r="S55" s="1"/>
  <c r="L55"/>
  <c r="Q76" i="42"/>
  <c r="R76"/>
  <c r="R69" i="33"/>
  <c r="Q69"/>
  <c r="S70" i="36"/>
  <c r="K70" i="32"/>
  <c r="N69"/>
  <c r="P69" s="1"/>
  <c r="N70" i="36"/>
  <c r="P70" s="1"/>
  <c r="K71"/>
  <c r="S62" i="43"/>
  <c r="M77" i="42"/>
  <c r="L77"/>
  <c r="O77" s="1"/>
  <c r="R76" i="39"/>
  <c r="Q76"/>
  <c r="S76" i="38"/>
  <c r="K77"/>
  <c r="N76"/>
  <c r="P76" s="1"/>
  <c r="L77" i="41"/>
  <c r="M77"/>
  <c r="S77" s="1"/>
  <c r="N65" i="37"/>
  <c r="P65" s="1"/>
  <c r="K66"/>
  <c r="S65"/>
  <c r="M77" i="39"/>
  <c r="S77" s="1"/>
  <c r="L77"/>
  <c r="O77" s="1"/>
  <c r="L78" i="27"/>
  <c r="M78"/>
  <c r="S78" s="1"/>
  <c r="Q77"/>
  <c r="R77"/>
  <c r="N62" i="43"/>
  <c r="P62" s="1"/>
  <c r="K63"/>
  <c r="R70" i="26"/>
  <c r="Q70"/>
  <c r="R76" i="41"/>
  <c r="Q76"/>
  <c r="L76" i="35"/>
  <c r="M76"/>
  <c r="S76" s="1"/>
  <c r="M71" i="26"/>
  <c r="S71" s="1"/>
  <c r="L71"/>
  <c r="O71" s="1"/>
  <c r="Q76" i="40"/>
  <c r="R76"/>
  <c r="R75" i="35"/>
  <c r="Q75"/>
  <c r="M70" i="33"/>
  <c r="S70" s="1"/>
  <c r="L70"/>
  <c r="O50" i="34"/>
  <c r="K51"/>
  <c r="N50"/>
  <c r="P50" s="1"/>
  <c r="M77" i="40"/>
  <c r="L77"/>
  <c r="O77" s="1"/>
  <c r="Q79" i="29" l="1"/>
  <c r="R79"/>
  <c r="L80"/>
  <c r="O80" s="1"/>
  <c r="M80"/>
  <c r="K81" i="28"/>
  <c r="N80"/>
  <c r="P80" s="1"/>
  <c r="N55" i="30"/>
  <c r="P55" s="1"/>
  <c r="K56"/>
  <c r="O80" i="31"/>
  <c r="K81"/>
  <c r="N80"/>
  <c r="P80" s="1"/>
  <c r="O55" i="30"/>
  <c r="R65" i="37"/>
  <c r="Q65"/>
  <c r="Q62" i="43"/>
  <c r="R62"/>
  <c r="R76" i="38"/>
  <c r="Q76"/>
  <c r="R69" i="32"/>
  <c r="Q69"/>
  <c r="M70"/>
  <c r="S70" s="1"/>
  <c r="L70"/>
  <c r="L51" i="34"/>
  <c r="O51" s="1"/>
  <c r="M51"/>
  <c r="S51" s="1"/>
  <c r="O77" i="41"/>
  <c r="K78"/>
  <c r="N77"/>
  <c r="P77" s="1"/>
  <c r="N77" i="42"/>
  <c r="P77" s="1"/>
  <c r="K78"/>
  <c r="R70" i="36"/>
  <c r="Q70"/>
  <c r="L77" i="38"/>
  <c r="O77" s="1"/>
  <c r="M77"/>
  <c r="S77" s="1"/>
  <c r="S77" i="40"/>
  <c r="O76" i="35"/>
  <c r="N76"/>
  <c r="P76" s="1"/>
  <c r="K77"/>
  <c r="M71" i="36"/>
  <c r="L71"/>
  <c r="O71" s="1"/>
  <c r="Q50" i="34"/>
  <c r="R50"/>
  <c r="N78" i="27"/>
  <c r="P78" s="1"/>
  <c r="K79"/>
  <c r="K72" i="26"/>
  <c r="N71"/>
  <c r="P71" s="1"/>
  <c r="M63" i="43"/>
  <c r="S63" s="1"/>
  <c r="L63"/>
  <c r="O63" s="1"/>
  <c r="N77" i="39"/>
  <c r="P77" s="1"/>
  <c r="K78"/>
  <c r="S77" i="42"/>
  <c r="O70" i="33"/>
  <c r="N70"/>
  <c r="P70" s="1"/>
  <c r="K71"/>
  <c r="N77" i="40"/>
  <c r="P77" s="1"/>
  <c r="K78"/>
  <c r="O78" i="27"/>
  <c r="L66" i="37"/>
  <c r="M66"/>
  <c r="Q80" i="28" l="1"/>
  <c r="R80"/>
  <c r="M81"/>
  <c r="S81" s="1"/>
  <c r="L81"/>
  <c r="O81" s="1"/>
  <c r="S80" i="29"/>
  <c r="N80"/>
  <c r="P80" s="1"/>
  <c r="K81"/>
  <c r="R80" i="31"/>
  <c r="Q80"/>
  <c r="M81"/>
  <c r="L81"/>
  <c r="M56" i="30"/>
  <c r="S56" s="1"/>
  <c r="L56"/>
  <c r="Q55"/>
  <c r="R55"/>
  <c r="R77" i="40"/>
  <c r="Q77"/>
  <c r="L78"/>
  <c r="O78" s="1"/>
  <c r="M78"/>
  <c r="S78" s="1"/>
  <c r="R77" i="41"/>
  <c r="Q77"/>
  <c r="M71" i="33"/>
  <c r="S71" s="1"/>
  <c r="L71"/>
  <c r="O71" s="1"/>
  <c r="M78" i="41"/>
  <c r="S78" s="1"/>
  <c r="L78"/>
  <c r="N63" i="43"/>
  <c r="P63" s="1"/>
  <c r="K64"/>
  <c r="K72" i="36"/>
  <c r="N71"/>
  <c r="P71" s="1"/>
  <c r="Q71" i="26"/>
  <c r="R71"/>
  <c r="S71" i="36"/>
  <c r="N77" i="38"/>
  <c r="P77" s="1"/>
  <c r="K78"/>
  <c r="Q70" i="33"/>
  <c r="R70"/>
  <c r="S66" i="37"/>
  <c r="L72" i="26"/>
  <c r="O72" s="1"/>
  <c r="M72"/>
  <c r="S72" s="1"/>
  <c r="M77" i="35"/>
  <c r="S77" s="1"/>
  <c r="L77"/>
  <c r="R77" i="42"/>
  <c r="Q77"/>
  <c r="L79" i="27"/>
  <c r="O79" s="1"/>
  <c r="M79"/>
  <c r="R76" i="35"/>
  <c r="Q76"/>
  <c r="N51" i="34"/>
  <c r="P51" s="1"/>
  <c r="K52"/>
  <c r="O66" i="37"/>
  <c r="K67"/>
  <c r="N66"/>
  <c r="P66" s="1"/>
  <c r="L78" i="39"/>
  <c r="M78"/>
  <c r="S78" s="1"/>
  <c r="R78" i="27"/>
  <c r="Q78"/>
  <c r="L78" i="42"/>
  <c r="O78" s="1"/>
  <c r="M78"/>
  <c r="S78" s="1"/>
  <c r="O70" i="32"/>
  <c r="K71"/>
  <c r="N70"/>
  <c r="P70" s="1"/>
  <c r="R77" i="39"/>
  <c r="Q77"/>
  <c r="M81" i="29" l="1"/>
  <c r="L81"/>
  <c r="Q80"/>
  <c r="R80"/>
  <c r="N81" i="28"/>
  <c r="P81" s="1"/>
  <c r="K82"/>
  <c r="O56" i="30"/>
  <c r="N56"/>
  <c r="P56" s="1"/>
  <c r="K57"/>
  <c r="N81" i="31"/>
  <c r="P81" s="1"/>
  <c r="K82"/>
  <c r="S81"/>
  <c r="O81"/>
  <c r="Q71" i="36"/>
  <c r="R71"/>
  <c r="R66" i="37"/>
  <c r="Q66"/>
  <c r="K79" i="42"/>
  <c r="N78"/>
  <c r="P78" s="1"/>
  <c r="M52" i="34"/>
  <c r="L52"/>
  <c r="Q51"/>
  <c r="R51"/>
  <c r="O77" i="35"/>
  <c r="N77"/>
  <c r="P77" s="1"/>
  <c r="K78"/>
  <c r="L72" i="36"/>
  <c r="O72" s="1"/>
  <c r="M72"/>
  <c r="S72" s="1"/>
  <c r="L78" i="38"/>
  <c r="M78"/>
  <c r="S78" s="1"/>
  <c r="L64" i="43"/>
  <c r="O64" s="1"/>
  <c r="M64"/>
  <c r="S64" s="1"/>
  <c r="R63"/>
  <c r="Q63"/>
  <c r="Q70" i="32"/>
  <c r="R70"/>
  <c r="L71"/>
  <c r="O71" s="1"/>
  <c r="M71"/>
  <c r="S71" s="1"/>
  <c r="O78" i="41"/>
  <c r="N78"/>
  <c r="P78" s="1"/>
  <c r="K79"/>
  <c r="K79" i="40"/>
  <c r="N78"/>
  <c r="P78" s="1"/>
  <c r="R77" i="38"/>
  <c r="Q77"/>
  <c r="S79" i="27"/>
  <c r="L67" i="37"/>
  <c r="O67" s="1"/>
  <c r="M67"/>
  <c r="S67" s="1"/>
  <c r="N79" i="27"/>
  <c r="P79" s="1"/>
  <c r="K80"/>
  <c r="O78" i="39"/>
  <c r="K79"/>
  <c r="N78"/>
  <c r="P78" s="1"/>
  <c r="N72" i="26"/>
  <c r="P72" s="1"/>
  <c r="K73"/>
  <c r="K72" i="33"/>
  <c r="N71"/>
  <c r="P71" s="1"/>
  <c r="M82" i="28" l="1"/>
  <c r="S82" s="1"/>
  <c r="L82"/>
  <c r="O82" s="1"/>
  <c r="R81"/>
  <c r="Q81"/>
  <c r="O81" i="29"/>
  <c r="K82"/>
  <c r="N81"/>
  <c r="P81" s="1"/>
  <c r="S81"/>
  <c r="R81" i="31"/>
  <c r="Q81"/>
  <c r="M82"/>
  <c r="S82" s="1"/>
  <c r="L82"/>
  <c r="M57" i="30"/>
  <c r="L57"/>
  <c r="O57" s="1"/>
  <c r="Q56"/>
  <c r="R56"/>
  <c r="Q71" i="33"/>
  <c r="R71"/>
  <c r="L72"/>
  <c r="M72"/>
  <c r="S72" s="1"/>
  <c r="L79" i="40"/>
  <c r="M79"/>
  <c r="S79" s="1"/>
  <c r="O52" i="34"/>
  <c r="K53"/>
  <c r="N52"/>
  <c r="P52" s="1"/>
  <c r="R72" i="26"/>
  <c r="Q72"/>
  <c r="K68" i="37"/>
  <c r="N67"/>
  <c r="P67" s="1"/>
  <c r="M73" i="26"/>
  <c r="S73" s="1"/>
  <c r="L73"/>
  <c r="O73" s="1"/>
  <c r="L79" i="41"/>
  <c r="O79" s="1"/>
  <c r="M79"/>
  <c r="S52" i="34"/>
  <c r="Q78" i="42"/>
  <c r="R78"/>
  <c r="Q78" i="41"/>
  <c r="R78"/>
  <c r="N72" i="36"/>
  <c r="P72" s="1"/>
  <c r="K73"/>
  <c r="M78" i="35"/>
  <c r="L78"/>
  <c r="O78" s="1"/>
  <c r="L79" i="42"/>
  <c r="O79" s="1"/>
  <c r="M79"/>
  <c r="S79" s="1"/>
  <c r="R77" i="35"/>
  <c r="Q77"/>
  <c r="R78" i="39"/>
  <c r="Q78"/>
  <c r="M79"/>
  <c r="S79" s="1"/>
  <c r="L79"/>
  <c r="O79" s="1"/>
  <c r="K65" i="43"/>
  <c r="N64"/>
  <c r="P64" s="1"/>
  <c r="R79" i="27"/>
  <c r="Q79"/>
  <c r="M80"/>
  <c r="S80" s="1"/>
  <c r="L80"/>
  <c r="K72" i="32"/>
  <c r="N71"/>
  <c r="P71" s="1"/>
  <c r="Q78" i="40"/>
  <c r="R78"/>
  <c r="O78" i="38"/>
  <c r="N78"/>
  <c r="P78" s="1"/>
  <c r="K79"/>
  <c r="Q81" i="29" l="1"/>
  <c r="R81"/>
  <c r="L82"/>
  <c r="O82" s="1"/>
  <c r="M82"/>
  <c r="K83" i="28"/>
  <c r="N82"/>
  <c r="P82" s="1"/>
  <c r="K58" i="30"/>
  <c r="N57"/>
  <c r="P57" s="1"/>
  <c r="O82" i="31"/>
  <c r="N82"/>
  <c r="P82" s="1"/>
  <c r="K83"/>
  <c r="S57" i="30"/>
  <c r="L79" i="38"/>
  <c r="O79" s="1"/>
  <c r="M79"/>
  <c r="S79" s="1"/>
  <c r="N78" i="35"/>
  <c r="K79"/>
  <c r="M53" i="34"/>
  <c r="S53" s="1"/>
  <c r="L53"/>
  <c r="Q71" i="32"/>
  <c r="R71"/>
  <c r="M72"/>
  <c r="S72" s="1"/>
  <c r="L72"/>
  <c r="O72" s="1"/>
  <c r="K80" i="39"/>
  <c r="N79"/>
  <c r="P79" s="1"/>
  <c r="N79" i="42"/>
  <c r="P79" s="1"/>
  <c r="K80"/>
  <c r="K74" i="26"/>
  <c r="N73"/>
  <c r="P73" s="1"/>
  <c r="R67" i="37"/>
  <c r="Q67"/>
  <c r="O79" i="40"/>
  <c r="N79"/>
  <c r="P79" s="1"/>
  <c r="K80"/>
  <c r="R78" i="38"/>
  <c r="Q78"/>
  <c r="P78" i="35"/>
  <c r="S78"/>
  <c r="Q52" i="34"/>
  <c r="R52"/>
  <c r="M68" i="37"/>
  <c r="S68" s="1"/>
  <c r="L68"/>
  <c r="L73" i="36"/>
  <c r="M73"/>
  <c r="S73" s="1"/>
  <c r="O73"/>
  <c r="S79" i="41"/>
  <c r="O72" i="33"/>
  <c r="K73"/>
  <c r="N72"/>
  <c r="P72" s="1"/>
  <c r="O80" i="27"/>
  <c r="N80"/>
  <c r="P80" s="1"/>
  <c r="K81"/>
  <c r="R72" i="36"/>
  <c r="Q72"/>
  <c r="R64" i="43"/>
  <c r="Q64"/>
  <c r="L65"/>
  <c r="O65" s="1"/>
  <c r="M65"/>
  <c r="N79" i="41"/>
  <c r="P79" s="1"/>
  <c r="K80"/>
  <c r="Q82" i="28" l="1"/>
  <c r="R82"/>
  <c r="M83"/>
  <c r="S83" s="1"/>
  <c r="L83"/>
  <c r="O83" s="1"/>
  <c r="S82" i="29"/>
  <c r="N82"/>
  <c r="P82" s="1"/>
  <c r="K83"/>
  <c r="Q57" i="30"/>
  <c r="R57"/>
  <c r="M83" i="31"/>
  <c r="L83"/>
  <c r="R82"/>
  <c r="Q82"/>
  <c r="L58" i="30"/>
  <c r="M58"/>
  <c r="Q79" i="41"/>
  <c r="R79"/>
  <c r="R80" i="27"/>
  <c r="Q80"/>
  <c r="N73" i="36"/>
  <c r="P73" s="1"/>
  <c r="K74"/>
  <c r="M80" i="42"/>
  <c r="S80" s="1"/>
  <c r="L80"/>
  <c r="O80" s="1"/>
  <c r="R79"/>
  <c r="Q79"/>
  <c r="O53" i="34"/>
  <c r="K54"/>
  <c r="N53"/>
  <c r="P53" s="1"/>
  <c r="R79" i="40"/>
  <c r="Q79"/>
  <c r="R79" i="39"/>
  <c r="Q79"/>
  <c r="L80"/>
  <c r="M80"/>
  <c r="S80" s="1"/>
  <c r="M79" i="35"/>
  <c r="L79"/>
  <c r="O79" s="1"/>
  <c r="M81" i="27"/>
  <c r="S81" s="1"/>
  <c r="L81"/>
  <c r="O81" s="1"/>
  <c r="K66" i="43"/>
  <c r="N65"/>
  <c r="P65" s="1"/>
  <c r="Q72" i="33"/>
  <c r="R72"/>
  <c r="O68" i="37"/>
  <c r="N68"/>
  <c r="P68" s="1"/>
  <c r="K69"/>
  <c r="L80" i="40"/>
  <c r="O80" s="1"/>
  <c r="M80"/>
  <c r="M73" i="33"/>
  <c r="S73" s="1"/>
  <c r="L73"/>
  <c r="O73" s="1"/>
  <c r="M80" i="41"/>
  <c r="S80" s="1"/>
  <c r="L80"/>
  <c r="O80" s="1"/>
  <c r="N72" i="32"/>
  <c r="P72" s="1"/>
  <c r="K73"/>
  <c r="R78" i="35"/>
  <c r="Q78"/>
  <c r="Q73" i="26"/>
  <c r="R73"/>
  <c r="S65" i="43"/>
  <c r="M74" i="26"/>
  <c r="S74" s="1"/>
  <c r="L74"/>
  <c r="O74" s="1"/>
  <c r="N79" i="38"/>
  <c r="P79" s="1"/>
  <c r="K80"/>
  <c r="M83" i="29" l="1"/>
  <c r="S83" s="1"/>
  <c r="L83"/>
  <c r="O83" s="1"/>
  <c r="Q82"/>
  <c r="R82"/>
  <c r="N83" i="28"/>
  <c r="P83" s="1"/>
  <c r="K84"/>
  <c r="S58" i="30"/>
  <c r="O83" i="31"/>
  <c r="N83"/>
  <c r="P83" s="1"/>
  <c r="K84"/>
  <c r="S83"/>
  <c r="O58" i="30"/>
  <c r="N58"/>
  <c r="P58" s="1"/>
  <c r="K59"/>
  <c r="R65" i="43"/>
  <c r="Q65"/>
  <c r="R68" i="37"/>
  <c r="Q68"/>
  <c r="K81" i="42"/>
  <c r="N80"/>
  <c r="P80" s="1"/>
  <c r="M80" i="38"/>
  <c r="S80" s="1"/>
  <c r="L80"/>
  <c r="R53" i="34"/>
  <c r="Q53"/>
  <c r="L74" i="36"/>
  <c r="O74" s="1"/>
  <c r="M74"/>
  <c r="S74" s="1"/>
  <c r="Q73"/>
  <c r="R73"/>
  <c r="R79" i="38"/>
  <c r="Q79"/>
  <c r="K80" i="35"/>
  <c r="N79"/>
  <c r="P79" s="1"/>
  <c r="M54" i="34"/>
  <c r="S54" s="1"/>
  <c r="L54"/>
  <c r="O54" s="1"/>
  <c r="M73" i="32"/>
  <c r="S73" s="1"/>
  <c r="L73"/>
  <c r="O73" s="1"/>
  <c r="R72"/>
  <c r="Q72"/>
  <c r="L66" i="43"/>
  <c r="O66" s="1"/>
  <c r="M66"/>
  <c r="S66" s="1"/>
  <c r="O80" i="39"/>
  <c r="K81"/>
  <c r="N80"/>
  <c r="P80" s="1"/>
  <c r="K74" i="33"/>
  <c r="N73"/>
  <c r="P73" s="1"/>
  <c r="N80" i="41"/>
  <c r="P80" s="1"/>
  <c r="K81"/>
  <c r="K81" i="40"/>
  <c r="N80"/>
  <c r="P80" s="1"/>
  <c r="S79" i="35"/>
  <c r="N74" i="26"/>
  <c r="P74" s="1"/>
  <c r="K75"/>
  <c r="S80" i="40"/>
  <c r="L69" i="37"/>
  <c r="O69" s="1"/>
  <c r="M69"/>
  <c r="S69" s="1"/>
  <c r="N81" i="27"/>
  <c r="P81" s="1"/>
  <c r="K82"/>
  <c r="M84" i="28" l="1"/>
  <c r="S84" s="1"/>
  <c r="L84"/>
  <c r="O84" s="1"/>
  <c r="Q83"/>
  <c r="R83"/>
  <c r="K84" i="29"/>
  <c r="N83"/>
  <c r="P83" s="1"/>
  <c r="Q58" i="30"/>
  <c r="R58"/>
  <c r="Q83" i="31"/>
  <c r="R83"/>
  <c r="M84"/>
  <c r="S84" s="1"/>
  <c r="L84"/>
  <c r="O84" s="1"/>
  <c r="M59" i="30"/>
  <c r="S59" s="1"/>
  <c r="L59"/>
  <c r="Q79" i="35"/>
  <c r="R79"/>
  <c r="M81" i="39"/>
  <c r="S81" s="1"/>
  <c r="L81"/>
  <c r="O81" s="1"/>
  <c r="N73" i="32"/>
  <c r="P73" s="1"/>
  <c r="K74"/>
  <c r="O80" i="38"/>
  <c r="K81"/>
  <c r="N80"/>
  <c r="P80" s="1"/>
  <c r="M82" i="27"/>
  <c r="S82" s="1"/>
  <c r="L82"/>
  <c r="O82" s="1"/>
  <c r="Q80" i="42"/>
  <c r="R80"/>
  <c r="N69" i="37"/>
  <c r="P69" s="1"/>
  <c r="K70"/>
  <c r="M81" i="40"/>
  <c r="S81" s="1"/>
  <c r="L81"/>
  <c r="L81" i="41"/>
  <c r="M81"/>
  <c r="S81" s="1"/>
  <c r="K55" i="34"/>
  <c r="N54"/>
  <c r="P54" s="1"/>
  <c r="L81" i="42"/>
  <c r="O81" s="1"/>
  <c r="M81"/>
  <c r="S81" s="1"/>
  <c r="R80" i="41"/>
  <c r="Q80"/>
  <c r="N66" i="43"/>
  <c r="P66" s="1"/>
  <c r="K67"/>
  <c r="Q80" i="40"/>
  <c r="R80"/>
  <c r="M75" i="26"/>
  <c r="S75" s="1"/>
  <c r="L75"/>
  <c r="O75" s="1"/>
  <c r="R73" i="33"/>
  <c r="Q73"/>
  <c r="N74" i="36"/>
  <c r="P74" s="1"/>
  <c r="K75"/>
  <c r="R74" i="26"/>
  <c r="Q74"/>
  <c r="M74" i="33"/>
  <c r="S74" s="1"/>
  <c r="L74"/>
  <c r="O74" s="1"/>
  <c r="L80" i="35"/>
  <c r="M80"/>
  <c r="S80" s="1"/>
  <c r="R81" i="27"/>
  <c r="Q81"/>
  <c r="R80" i="39"/>
  <c r="Q80"/>
  <c r="Q83" i="29" l="1"/>
  <c r="R83"/>
  <c r="M84"/>
  <c r="S84" s="1"/>
  <c r="L84"/>
  <c r="K85" i="28"/>
  <c r="N84"/>
  <c r="P84" s="1"/>
  <c r="K85" i="31"/>
  <c r="N84"/>
  <c r="P84" s="1"/>
  <c r="K60" i="30"/>
  <c r="N59"/>
  <c r="P59" s="1"/>
  <c r="O59"/>
  <c r="R69" i="37"/>
  <c r="Q69"/>
  <c r="R54" i="34"/>
  <c r="Q54"/>
  <c r="M74" i="32"/>
  <c r="S74" s="1"/>
  <c r="L74"/>
  <c r="Q73"/>
  <c r="R73"/>
  <c r="R66" i="43"/>
  <c r="Q66"/>
  <c r="N82" i="27"/>
  <c r="P82" s="1"/>
  <c r="K83"/>
  <c r="N81" i="42"/>
  <c r="P81" s="1"/>
  <c r="K82"/>
  <c r="L75" i="36"/>
  <c r="M75"/>
  <c r="S75" s="1"/>
  <c r="L67" i="43"/>
  <c r="O67" s="1"/>
  <c r="M67"/>
  <c r="O81" i="41"/>
  <c r="K82"/>
  <c r="N81"/>
  <c r="P81" s="1"/>
  <c r="N81" i="39"/>
  <c r="P81" s="1"/>
  <c r="K82"/>
  <c r="R74" i="36"/>
  <c r="Q74"/>
  <c r="M55" i="34"/>
  <c r="S55" s="1"/>
  <c r="L55"/>
  <c r="O55" s="1"/>
  <c r="O80" i="35"/>
  <c r="K81"/>
  <c r="N80"/>
  <c r="P80" s="1"/>
  <c r="K75" i="33"/>
  <c r="N74"/>
  <c r="P74" s="1"/>
  <c r="O81" i="40"/>
  <c r="N81"/>
  <c r="P81" s="1"/>
  <c r="K82"/>
  <c r="K76" i="26"/>
  <c r="N75"/>
  <c r="P75" s="1"/>
  <c r="R80" i="38"/>
  <c r="Q80"/>
  <c r="M70" i="37"/>
  <c r="S70" s="1"/>
  <c r="L70"/>
  <c r="O70" s="1"/>
  <c r="L81" i="38"/>
  <c r="M81"/>
  <c r="S81" s="1"/>
  <c r="R84" i="28" l="1"/>
  <c r="Q84"/>
  <c r="M85"/>
  <c r="S85" s="1"/>
  <c r="L85"/>
  <c r="O84" i="29"/>
  <c r="K85"/>
  <c r="N84"/>
  <c r="P84" s="1"/>
  <c r="R59" i="30"/>
  <c r="Q59"/>
  <c r="L60"/>
  <c r="O60" s="1"/>
  <c r="M60"/>
  <c r="S60" s="1"/>
  <c r="R84" i="31"/>
  <c r="Q84"/>
  <c r="M85"/>
  <c r="S85" s="1"/>
  <c r="L85"/>
  <c r="R80" i="35"/>
  <c r="Q80"/>
  <c r="L82" i="39"/>
  <c r="M82"/>
  <c r="S82" s="1"/>
  <c r="Q81"/>
  <c r="R81"/>
  <c r="O75" i="36"/>
  <c r="K76"/>
  <c r="N75"/>
  <c r="P75" s="1"/>
  <c r="Q81" i="41"/>
  <c r="R81"/>
  <c r="L82" i="42"/>
  <c r="O82" s="1"/>
  <c r="M82"/>
  <c r="S82" s="1"/>
  <c r="O74" i="32"/>
  <c r="K75"/>
  <c r="N74"/>
  <c r="P74" s="1"/>
  <c r="R81" i="42"/>
  <c r="Q81"/>
  <c r="R81" i="40"/>
  <c r="Q81"/>
  <c r="N55" i="34"/>
  <c r="P55" s="1"/>
  <c r="K56"/>
  <c r="L83" i="27"/>
  <c r="M83"/>
  <c r="R82"/>
  <c r="Q82"/>
  <c r="L76" i="26"/>
  <c r="O76" s="1"/>
  <c r="M76"/>
  <c r="S76" s="1"/>
  <c r="O81" i="38"/>
  <c r="K82"/>
  <c r="N81"/>
  <c r="P81" s="1"/>
  <c r="M82" i="40"/>
  <c r="S82" s="1"/>
  <c r="L82"/>
  <c r="M82" i="41"/>
  <c r="S82" s="1"/>
  <c r="L82"/>
  <c r="N70" i="37"/>
  <c r="P70" s="1"/>
  <c r="K71"/>
  <c r="S67" i="43"/>
  <c r="N67"/>
  <c r="P67" s="1"/>
  <c r="K68"/>
  <c r="Q75" i="26"/>
  <c r="R75"/>
  <c r="M81" i="35"/>
  <c r="S81" s="1"/>
  <c r="L81"/>
  <c r="R74" i="33"/>
  <c r="Q74"/>
  <c r="M75"/>
  <c r="S75" s="1"/>
  <c r="L75"/>
  <c r="O75" s="1"/>
  <c r="R84" i="29" l="1"/>
  <c r="Q84"/>
  <c r="M85"/>
  <c r="S85" s="1"/>
  <c r="L85"/>
  <c r="O85" s="1"/>
  <c r="O85" i="28"/>
  <c r="N85"/>
  <c r="P85" s="1"/>
  <c r="K86"/>
  <c r="K61" i="30"/>
  <c r="N60"/>
  <c r="P60" s="1"/>
  <c r="O85" i="31"/>
  <c r="N85"/>
  <c r="P85" s="1"/>
  <c r="K86"/>
  <c r="Q74" i="32"/>
  <c r="R74"/>
  <c r="O81" i="35"/>
  <c r="K82"/>
  <c r="N81"/>
  <c r="P81" s="1"/>
  <c r="M71" i="37"/>
  <c r="S71" s="1"/>
  <c r="L71"/>
  <c r="O71" s="1"/>
  <c r="K84" i="27"/>
  <c r="N83"/>
  <c r="P83" s="1"/>
  <c r="L75" i="32"/>
  <c r="O75" s="1"/>
  <c r="M75"/>
  <c r="M76" i="36"/>
  <c r="L76"/>
  <c r="O76" s="1"/>
  <c r="Q70" i="37"/>
  <c r="R70"/>
  <c r="M56" i="34"/>
  <c r="S56" s="1"/>
  <c r="L56"/>
  <c r="O56" s="1"/>
  <c r="R55"/>
  <c r="Q55"/>
  <c r="O82" i="41"/>
  <c r="N82"/>
  <c r="P82" s="1"/>
  <c r="K83"/>
  <c r="K77" i="26"/>
  <c r="N76"/>
  <c r="P76" s="1"/>
  <c r="N75" i="33"/>
  <c r="P75" s="1"/>
  <c r="K76"/>
  <c r="L68" i="43"/>
  <c r="O68" s="1"/>
  <c r="M68"/>
  <c r="O82" i="40"/>
  <c r="K83"/>
  <c r="N82"/>
  <c r="P82" s="1"/>
  <c r="K83" i="42"/>
  <c r="N82"/>
  <c r="P82" s="1"/>
  <c r="R67" i="43"/>
  <c r="Q67"/>
  <c r="L82" i="38"/>
  <c r="O82" s="1"/>
  <c r="M82"/>
  <c r="S82" s="1"/>
  <c r="S83" i="27"/>
  <c r="O82" i="39"/>
  <c r="N82"/>
  <c r="P82" s="1"/>
  <c r="K83"/>
  <c r="R81" i="38"/>
  <c r="Q81"/>
  <c r="O83" i="27"/>
  <c r="R75" i="36"/>
  <c r="Q75"/>
  <c r="M86" i="28" l="1"/>
  <c r="S86" s="1"/>
  <c r="L86"/>
  <c r="R85"/>
  <c r="Q85"/>
  <c r="K86" i="29"/>
  <c r="N85"/>
  <c r="P85" s="1"/>
  <c r="M86" i="31"/>
  <c r="S86" s="1"/>
  <c r="L86"/>
  <c r="O86" s="1"/>
  <c r="R85"/>
  <c r="Q85"/>
  <c r="R60" i="30"/>
  <c r="Q60"/>
  <c r="M61"/>
  <c r="S61" s="1"/>
  <c r="L61"/>
  <c r="Q82" i="40"/>
  <c r="R82"/>
  <c r="L83"/>
  <c r="M83"/>
  <c r="S83" s="1"/>
  <c r="M77" i="26"/>
  <c r="S77" s="1"/>
  <c r="L77"/>
  <c r="O77" s="1"/>
  <c r="N82" i="38"/>
  <c r="P82" s="1"/>
  <c r="K83"/>
  <c r="S68" i="43"/>
  <c r="M83" i="39"/>
  <c r="S83" s="1"/>
  <c r="L83"/>
  <c r="O83" s="1"/>
  <c r="K72" i="37"/>
  <c r="N71"/>
  <c r="P71" s="1"/>
  <c r="R82" i="39"/>
  <c r="Q82"/>
  <c r="N68" i="43"/>
  <c r="P68" s="1"/>
  <c r="K69"/>
  <c r="N76" i="36"/>
  <c r="P76" s="1"/>
  <c r="K77"/>
  <c r="Q82" i="42"/>
  <c r="R82"/>
  <c r="L76" i="33"/>
  <c r="O76" s="1"/>
  <c r="M76"/>
  <c r="S76" i="36"/>
  <c r="Q81" i="35"/>
  <c r="R81"/>
  <c r="R76" i="26"/>
  <c r="Q76"/>
  <c r="K57" i="34"/>
  <c r="N56"/>
  <c r="P56" s="1"/>
  <c r="S75" i="32"/>
  <c r="L82" i="35"/>
  <c r="M82"/>
  <c r="S82" s="1"/>
  <c r="Q83" i="27"/>
  <c r="R83"/>
  <c r="N75" i="32"/>
  <c r="P75" s="1"/>
  <c r="K76"/>
  <c r="Q75" i="33"/>
  <c r="R75"/>
  <c r="L83" i="41"/>
  <c r="O83" s="1"/>
  <c r="M83"/>
  <c r="S83" s="1"/>
  <c r="M83" i="42"/>
  <c r="S83" s="1"/>
  <c r="L83"/>
  <c r="O83" s="1"/>
  <c r="R82" i="41"/>
  <c r="Q82"/>
  <c r="L84" i="27"/>
  <c r="O84" s="1"/>
  <c r="M84"/>
  <c r="S84" s="1"/>
  <c r="Q85" i="29" l="1"/>
  <c r="R85"/>
  <c r="L86"/>
  <c r="M86"/>
  <c r="S86" s="1"/>
  <c r="O86" i="28"/>
  <c r="K87"/>
  <c r="N86"/>
  <c r="P86" s="1"/>
  <c r="N61" i="30"/>
  <c r="P61" s="1"/>
  <c r="K62"/>
  <c r="O61"/>
  <c r="K87" i="31"/>
  <c r="N86"/>
  <c r="P86" s="1"/>
  <c r="R68" i="43"/>
  <c r="Q68"/>
  <c r="R82" i="38"/>
  <c r="Q82"/>
  <c r="L72" i="37"/>
  <c r="M72"/>
  <c r="S72" s="1"/>
  <c r="R71"/>
  <c r="Q71"/>
  <c r="K85" i="27"/>
  <c r="N84"/>
  <c r="P84" s="1"/>
  <c r="K84" i="41"/>
  <c r="N83"/>
  <c r="P83" s="1"/>
  <c r="O82" i="35"/>
  <c r="N82"/>
  <c r="P82" s="1"/>
  <c r="K83"/>
  <c r="L77" i="36"/>
  <c r="M77"/>
  <c r="S77" s="1"/>
  <c r="K78" i="26"/>
  <c r="N77"/>
  <c r="P77" s="1"/>
  <c r="R76" i="36"/>
  <c r="Q76"/>
  <c r="K84" i="39"/>
  <c r="N83"/>
  <c r="P83" s="1"/>
  <c r="R75" i="32"/>
  <c r="Q75"/>
  <c r="L69" i="43"/>
  <c r="O69" s="1"/>
  <c r="M69"/>
  <c r="S69" s="1"/>
  <c r="M76" i="32"/>
  <c r="S76" s="1"/>
  <c r="L76"/>
  <c r="O83" i="40"/>
  <c r="N83"/>
  <c r="P83" s="1"/>
  <c r="K84"/>
  <c r="R56" i="34"/>
  <c r="Q56"/>
  <c r="N83" i="42"/>
  <c r="P83" s="1"/>
  <c r="K84"/>
  <c r="M57" i="34"/>
  <c r="S57" s="1"/>
  <c r="L57"/>
  <c r="S76" i="33"/>
  <c r="N76"/>
  <c r="P76" s="1"/>
  <c r="K77"/>
  <c r="L83" i="38"/>
  <c r="M83"/>
  <c r="S83" s="1"/>
  <c r="R86" i="28" l="1"/>
  <c r="Q86"/>
  <c r="M87"/>
  <c r="S87" s="1"/>
  <c r="L87"/>
  <c r="O87" s="1"/>
  <c r="O86" i="29"/>
  <c r="N86"/>
  <c r="P86" s="1"/>
  <c r="K87"/>
  <c r="Q86" i="31"/>
  <c r="R86"/>
  <c r="L87"/>
  <c r="M87"/>
  <c r="S87" s="1"/>
  <c r="L62" i="30"/>
  <c r="O62" s="1"/>
  <c r="M62"/>
  <c r="Q61"/>
  <c r="R61"/>
  <c r="R76" i="33"/>
  <c r="Q76"/>
  <c r="R83" i="40"/>
  <c r="Q83"/>
  <c r="O77" i="36"/>
  <c r="K78"/>
  <c r="N77"/>
  <c r="P77" s="1"/>
  <c r="R83" i="39"/>
  <c r="Q83"/>
  <c r="L83" i="35"/>
  <c r="O83"/>
  <c r="M83"/>
  <c r="S83" s="1"/>
  <c r="R82"/>
  <c r="Q82"/>
  <c r="O76" i="32"/>
  <c r="N76"/>
  <c r="P76" s="1"/>
  <c r="K77"/>
  <c r="L84" i="39"/>
  <c r="M84"/>
  <c r="S84" s="1"/>
  <c r="M84" i="42"/>
  <c r="S84" s="1"/>
  <c r="L84"/>
  <c r="O72" i="37"/>
  <c r="K73"/>
  <c r="N72"/>
  <c r="P72" s="1"/>
  <c r="Q83" i="42"/>
  <c r="R83"/>
  <c r="Q83" i="41"/>
  <c r="R83"/>
  <c r="M77" i="33"/>
  <c r="S77" s="1"/>
  <c r="L77"/>
  <c r="Q77" i="26"/>
  <c r="R77"/>
  <c r="M84" i="41"/>
  <c r="S84" s="1"/>
  <c r="L84"/>
  <c r="O84" s="1"/>
  <c r="O83" i="38"/>
  <c r="K84"/>
  <c r="N83"/>
  <c r="P83" s="1"/>
  <c r="R84" i="27"/>
  <c r="Q84"/>
  <c r="O57" i="34"/>
  <c r="K58"/>
  <c r="N57"/>
  <c r="P57" s="1"/>
  <c r="N69" i="43"/>
  <c r="P69" s="1"/>
  <c r="K70"/>
  <c r="L78" i="26"/>
  <c r="O78" s="1"/>
  <c r="M78"/>
  <c r="S78" s="1"/>
  <c r="L84" i="40"/>
  <c r="O84" s="1"/>
  <c r="M84"/>
  <c r="L85" i="27"/>
  <c r="M85"/>
  <c r="O85"/>
  <c r="M87" i="29" l="1"/>
  <c r="S87" s="1"/>
  <c r="L87"/>
  <c r="O87" s="1"/>
  <c r="R86"/>
  <c r="Q86"/>
  <c r="N87" i="28"/>
  <c r="P87" s="1"/>
  <c r="K88"/>
  <c r="S62" i="30"/>
  <c r="O87" i="31"/>
  <c r="K88"/>
  <c r="N87"/>
  <c r="P87" s="1"/>
  <c r="N62" i="30"/>
  <c r="P62" s="1"/>
  <c r="K63"/>
  <c r="R76" i="32"/>
  <c r="Q76"/>
  <c r="Q77" i="36"/>
  <c r="R77"/>
  <c r="L73" i="37"/>
  <c r="O73" s="1"/>
  <c r="M73"/>
  <c r="S73" s="1"/>
  <c r="N78" i="26"/>
  <c r="P78" s="1"/>
  <c r="K79"/>
  <c r="O77" i="33"/>
  <c r="K78"/>
  <c r="N77"/>
  <c r="P77" s="1"/>
  <c r="M78" i="36"/>
  <c r="S78" s="1"/>
  <c r="L78"/>
  <c r="S85" i="27"/>
  <c r="L70" i="43"/>
  <c r="M70"/>
  <c r="S70" s="1"/>
  <c r="L84" i="38"/>
  <c r="M84"/>
  <c r="S84" s="1"/>
  <c r="O84" i="42"/>
  <c r="K85"/>
  <c r="N84"/>
  <c r="P84" s="1"/>
  <c r="R72" i="37"/>
  <c r="Q72"/>
  <c r="R69" i="43"/>
  <c r="Q69"/>
  <c r="Q57" i="34"/>
  <c r="R57"/>
  <c r="N84" i="41"/>
  <c r="P84" s="1"/>
  <c r="K85"/>
  <c r="S84" i="40"/>
  <c r="M58" i="34"/>
  <c r="L58"/>
  <c r="O58" s="1"/>
  <c r="O84" i="39"/>
  <c r="K85"/>
  <c r="N84"/>
  <c r="P84" s="1"/>
  <c r="N83" i="35"/>
  <c r="P83" s="1"/>
  <c r="K84"/>
  <c r="Q83" i="38"/>
  <c r="R83"/>
  <c r="N85" i="27"/>
  <c r="P85" s="1"/>
  <c r="K86"/>
  <c r="K85" i="40"/>
  <c r="N84"/>
  <c r="P84" s="1"/>
  <c r="L77" i="32"/>
  <c r="O77" s="1"/>
  <c r="M77"/>
  <c r="S77" s="1"/>
  <c r="M88" i="28" l="1"/>
  <c r="S88" s="1"/>
  <c r="L88"/>
  <c r="R87"/>
  <c r="Q87"/>
  <c r="K88" i="29"/>
  <c r="N87"/>
  <c r="P87" s="1"/>
  <c r="Q62" i="30"/>
  <c r="R62"/>
  <c r="L63"/>
  <c r="O63" s="1"/>
  <c r="M63"/>
  <c r="R87" i="31"/>
  <c r="Q87"/>
  <c r="L88"/>
  <c r="M88"/>
  <c r="Q78" i="26"/>
  <c r="R78"/>
  <c r="R83" i="35"/>
  <c r="Q83"/>
  <c r="Q84" i="41"/>
  <c r="R84"/>
  <c r="M85" i="42"/>
  <c r="S85" s="1"/>
  <c r="L85"/>
  <c r="O78" i="36"/>
  <c r="N78"/>
  <c r="P78" s="1"/>
  <c r="K79"/>
  <c r="N73" i="37"/>
  <c r="P73" s="1"/>
  <c r="K74"/>
  <c r="Q85" i="27"/>
  <c r="R85"/>
  <c r="L85" i="40"/>
  <c r="O85" s="1"/>
  <c r="M85"/>
  <c r="S85" s="1"/>
  <c r="M85" i="39"/>
  <c r="S85" s="1"/>
  <c r="L85"/>
  <c r="O85" s="1"/>
  <c r="M86" i="27"/>
  <c r="S86" s="1"/>
  <c r="L86"/>
  <c r="Q84" i="40"/>
  <c r="R84"/>
  <c r="R77" i="33"/>
  <c r="Q77"/>
  <c r="Q84" i="42"/>
  <c r="R84"/>
  <c r="N58" i="34"/>
  <c r="P58" s="1"/>
  <c r="K59"/>
  <c r="O84" i="38"/>
  <c r="N84"/>
  <c r="P84" s="1"/>
  <c r="K85"/>
  <c r="L78" i="33"/>
  <c r="M78"/>
  <c r="S78" s="1"/>
  <c r="N77" i="32"/>
  <c r="P77" s="1"/>
  <c r="K78"/>
  <c r="S58" i="34"/>
  <c r="Q84" i="39"/>
  <c r="R84"/>
  <c r="L85" i="41"/>
  <c r="M85"/>
  <c r="S85" s="1"/>
  <c r="L84" i="35"/>
  <c r="M84"/>
  <c r="S84" s="1"/>
  <c r="O70" i="43"/>
  <c r="N70"/>
  <c r="P70" s="1"/>
  <c r="K71"/>
  <c r="M79" i="26"/>
  <c r="S79" s="1"/>
  <c r="L79"/>
  <c r="O79" s="1"/>
  <c r="Q87" i="29" l="1"/>
  <c r="R87"/>
  <c r="L88"/>
  <c r="O88" s="1"/>
  <c r="M88"/>
  <c r="O88" i="28"/>
  <c r="K89"/>
  <c r="N88"/>
  <c r="P88" s="1"/>
  <c r="K89" i="31"/>
  <c r="N88"/>
  <c r="S63" i="30"/>
  <c r="K64"/>
  <c r="N63"/>
  <c r="P63" s="1"/>
  <c r="O88" i="31"/>
  <c r="P88"/>
  <c r="S88"/>
  <c r="R70" i="43"/>
  <c r="Q70"/>
  <c r="K86" i="40"/>
  <c r="N85"/>
  <c r="P85" s="1"/>
  <c r="O85" i="42"/>
  <c r="N85"/>
  <c r="P85" s="1"/>
  <c r="K86"/>
  <c r="M78" i="32"/>
  <c r="S78" s="1"/>
  <c r="L78"/>
  <c r="L71" i="43"/>
  <c r="M71"/>
  <c r="S71" s="1"/>
  <c r="O71"/>
  <c r="L59" i="34"/>
  <c r="O59" s="1"/>
  <c r="M59"/>
  <c r="S59" s="1"/>
  <c r="Q77" i="32"/>
  <c r="R77"/>
  <c r="M74" i="37"/>
  <c r="S74" s="1"/>
  <c r="L74"/>
  <c r="R58" i="34"/>
  <c r="Q58"/>
  <c r="O86" i="27"/>
  <c r="K87"/>
  <c r="N86"/>
  <c r="P86" s="1"/>
  <c r="O84" i="35"/>
  <c r="K85"/>
  <c r="N84"/>
  <c r="P84" s="1"/>
  <c r="R73" i="37"/>
  <c r="Q73"/>
  <c r="N85" i="39"/>
  <c r="P85" s="1"/>
  <c r="K86"/>
  <c r="K80" i="26"/>
  <c r="N79"/>
  <c r="P79" s="1"/>
  <c r="O85" i="41"/>
  <c r="K86"/>
  <c r="N85"/>
  <c r="P85" s="1"/>
  <c r="O78" i="33"/>
  <c r="K79"/>
  <c r="N78"/>
  <c r="P78" s="1"/>
  <c r="L79" i="36"/>
  <c r="M79"/>
  <c r="S79" s="1"/>
  <c r="L85" i="38"/>
  <c r="M85"/>
  <c r="S85" s="1"/>
  <c r="R78" i="36"/>
  <c r="Q78"/>
  <c r="R84" i="38"/>
  <c r="Q84"/>
  <c r="Q88" i="28" l="1"/>
  <c r="R88"/>
  <c r="L89"/>
  <c r="M89"/>
  <c r="S89" s="1"/>
  <c r="S88" i="29"/>
  <c r="N88"/>
  <c r="P88" s="1"/>
  <c r="K89"/>
  <c r="Q63" i="30"/>
  <c r="R63"/>
  <c r="R88" i="31"/>
  <c r="Q88"/>
  <c r="L64" i="30"/>
  <c r="M64"/>
  <c r="S64" s="1"/>
  <c r="M89" i="31"/>
  <c r="S89" s="1"/>
  <c r="L89"/>
  <c r="R86" i="27"/>
  <c r="Q86"/>
  <c r="O79" i="36"/>
  <c r="K80"/>
  <c r="N79"/>
  <c r="P79" s="1"/>
  <c r="L80" i="26"/>
  <c r="O80" s="1"/>
  <c r="M80"/>
  <c r="S80" s="1"/>
  <c r="L86" i="39"/>
  <c r="M86"/>
  <c r="S86" s="1"/>
  <c r="L79" i="33"/>
  <c r="O79" s="1"/>
  <c r="M79"/>
  <c r="S79" s="1"/>
  <c r="R85" i="42"/>
  <c r="Q85"/>
  <c r="R85" i="39"/>
  <c r="Q85"/>
  <c r="N59" i="34"/>
  <c r="P59" s="1"/>
  <c r="K60"/>
  <c r="R78" i="33"/>
  <c r="Q78"/>
  <c r="L87" i="27"/>
  <c r="O87" s="1"/>
  <c r="M87"/>
  <c r="S87" s="1"/>
  <c r="L86" i="42"/>
  <c r="O86" s="1"/>
  <c r="M86"/>
  <c r="S86" s="1"/>
  <c r="R85" i="40"/>
  <c r="Q85"/>
  <c r="R84" i="35"/>
  <c r="Q84"/>
  <c r="O74" i="37"/>
  <c r="K75"/>
  <c r="N74"/>
  <c r="P74" s="1"/>
  <c r="M86" i="40"/>
  <c r="L86"/>
  <c r="O86" s="1"/>
  <c r="R85" i="41"/>
  <c r="Q85"/>
  <c r="M86"/>
  <c r="S86" s="1"/>
  <c r="L86"/>
  <c r="O85" i="38"/>
  <c r="K86"/>
  <c r="N85"/>
  <c r="P85" s="1"/>
  <c r="M85" i="35"/>
  <c r="S85" s="1"/>
  <c r="L85"/>
  <c r="N71" i="43"/>
  <c r="P71" s="1"/>
  <c r="K72"/>
  <c r="Q79" i="26"/>
  <c r="R79"/>
  <c r="O78" i="32"/>
  <c r="N78"/>
  <c r="P78" s="1"/>
  <c r="K79"/>
  <c r="M89" i="29" l="1"/>
  <c r="S89" s="1"/>
  <c r="L89"/>
  <c r="R88"/>
  <c r="Q88"/>
  <c r="O89" i="28"/>
  <c r="N89"/>
  <c r="P89" s="1"/>
  <c r="K90"/>
  <c r="O89" i="31"/>
  <c r="N89"/>
  <c r="P89" s="1"/>
  <c r="K90"/>
  <c r="O64" i="30"/>
  <c r="N64"/>
  <c r="P64" s="1"/>
  <c r="K65"/>
  <c r="L72" i="43"/>
  <c r="O72" s="1"/>
  <c r="M72"/>
  <c r="S72" s="1"/>
  <c r="R71"/>
  <c r="Q71"/>
  <c r="L79" i="32"/>
  <c r="O79" s="1"/>
  <c r="M79"/>
  <c r="S79" s="1"/>
  <c r="O85" i="35"/>
  <c r="K86"/>
  <c r="N85"/>
  <c r="P85" s="1"/>
  <c r="N87" i="27"/>
  <c r="P87" s="1"/>
  <c r="K88"/>
  <c r="N80" i="26"/>
  <c r="P80" s="1"/>
  <c r="K81"/>
  <c r="R79" i="36"/>
  <c r="Q79"/>
  <c r="R85" i="38"/>
  <c r="Q85"/>
  <c r="K87" i="40"/>
  <c r="N86"/>
  <c r="P86" s="1"/>
  <c r="M80" i="36"/>
  <c r="S80" s="1"/>
  <c r="L80"/>
  <c r="O80" s="1"/>
  <c r="R78" i="32"/>
  <c r="Q78"/>
  <c r="L86" i="38"/>
  <c r="O86" s="1"/>
  <c r="M86"/>
  <c r="S86" s="1"/>
  <c r="S86" i="40"/>
  <c r="L60" i="34"/>
  <c r="O60" s="1"/>
  <c r="M60"/>
  <c r="S60" s="1"/>
  <c r="K80" i="33"/>
  <c r="N79"/>
  <c r="P79" s="1"/>
  <c r="Q74" i="37"/>
  <c r="R74"/>
  <c r="Q59" i="34"/>
  <c r="R59"/>
  <c r="O86" i="41"/>
  <c r="N86"/>
  <c r="P86" s="1"/>
  <c r="K87"/>
  <c r="M75" i="37"/>
  <c r="S75" s="1"/>
  <c r="L75"/>
  <c r="O75" s="1"/>
  <c r="K87" i="42"/>
  <c r="N86"/>
  <c r="P86" s="1"/>
  <c r="O86" i="39"/>
  <c r="N86"/>
  <c r="P86" s="1"/>
  <c r="K87"/>
  <c r="M90" i="28" l="1"/>
  <c r="S90" s="1"/>
  <c r="L90"/>
  <c r="O90" s="1"/>
  <c r="Q89"/>
  <c r="R89"/>
  <c r="O89" i="29"/>
  <c r="K90"/>
  <c r="N89"/>
  <c r="P89" s="1"/>
  <c r="L65" i="30"/>
  <c r="O65" s="1"/>
  <c r="M65"/>
  <c r="S65" s="1"/>
  <c r="Q64"/>
  <c r="R64"/>
  <c r="L90" i="31"/>
  <c r="M90"/>
  <c r="S90" s="1"/>
  <c r="Q89"/>
  <c r="R89"/>
  <c r="R86" i="42"/>
  <c r="Q86"/>
  <c r="K61" i="34"/>
  <c r="N60"/>
  <c r="P60" s="1"/>
  <c r="M87" i="42"/>
  <c r="S87" s="1"/>
  <c r="L87"/>
  <c r="O87" s="1"/>
  <c r="Q86" i="40"/>
  <c r="R86"/>
  <c r="N80" i="36"/>
  <c r="P80" s="1"/>
  <c r="K81"/>
  <c r="L81" i="26"/>
  <c r="O81" s="1"/>
  <c r="M81"/>
  <c r="R80"/>
  <c r="Q80"/>
  <c r="K80" i="32"/>
  <c r="N79"/>
  <c r="P79" s="1"/>
  <c r="K76" i="37"/>
  <c r="N75"/>
  <c r="P75" s="1"/>
  <c r="L88" i="27"/>
  <c r="M88"/>
  <c r="S88" s="1"/>
  <c r="M87" i="40"/>
  <c r="L87"/>
  <c r="O87" s="1"/>
  <c r="Q87" i="27"/>
  <c r="R87"/>
  <c r="Q79" i="33"/>
  <c r="R79"/>
  <c r="M87" i="39"/>
  <c r="S87" s="1"/>
  <c r="L87"/>
  <c r="O87" s="1"/>
  <c r="L87" i="41"/>
  <c r="O87" s="1"/>
  <c r="M87"/>
  <c r="L80" i="33"/>
  <c r="O80" s="1"/>
  <c r="M80"/>
  <c r="K87" i="38"/>
  <c r="N86"/>
  <c r="P86" s="1"/>
  <c r="R85" i="35"/>
  <c r="Q85"/>
  <c r="R86" i="41"/>
  <c r="Q86"/>
  <c r="L86" i="35"/>
  <c r="O86" s="1"/>
  <c r="M86"/>
  <c r="R86" i="39"/>
  <c r="Q86"/>
  <c r="N72" i="43"/>
  <c r="P72" s="1"/>
  <c r="K73"/>
  <c r="Q89" i="29" l="1"/>
  <c r="R89"/>
  <c r="L90"/>
  <c r="M90"/>
  <c r="S90" s="1"/>
  <c r="K91" i="28"/>
  <c r="N90"/>
  <c r="P90" s="1"/>
  <c r="O90" i="31"/>
  <c r="K91"/>
  <c r="N90"/>
  <c r="P90" s="1"/>
  <c r="K66" i="30"/>
  <c r="N65"/>
  <c r="P65" s="1"/>
  <c r="Q86" i="38"/>
  <c r="R86"/>
  <c r="K88" i="40"/>
  <c r="N87"/>
  <c r="P87" s="1"/>
  <c r="R72" i="43"/>
  <c r="Q72"/>
  <c r="S86" i="35"/>
  <c r="L87" i="38"/>
  <c r="M87"/>
  <c r="S87" s="1"/>
  <c r="N87" i="39"/>
  <c r="P87" s="1"/>
  <c r="K88"/>
  <c r="S87" i="40"/>
  <c r="N80" i="33"/>
  <c r="P80" s="1"/>
  <c r="K81"/>
  <c r="K88" i="42"/>
  <c r="N87"/>
  <c r="P87" s="1"/>
  <c r="N86" i="35"/>
  <c r="P86" s="1"/>
  <c r="K87"/>
  <c r="S80" i="33"/>
  <c r="O88" i="27"/>
  <c r="N88"/>
  <c r="P88" s="1"/>
  <c r="K89"/>
  <c r="S81" i="26"/>
  <c r="R60" i="34"/>
  <c r="Q60"/>
  <c r="Q75" i="37"/>
  <c r="R75"/>
  <c r="K82" i="26"/>
  <c r="N81"/>
  <c r="P81" s="1"/>
  <c r="L73" i="43"/>
  <c r="M73"/>
  <c r="S73" s="1"/>
  <c r="O73"/>
  <c r="S87" i="41"/>
  <c r="L76" i="37"/>
  <c r="O76" s="1"/>
  <c r="M76"/>
  <c r="L81" i="36"/>
  <c r="M81"/>
  <c r="S81" s="1"/>
  <c r="M61" i="34"/>
  <c r="S61" s="1"/>
  <c r="L61"/>
  <c r="R80" i="36"/>
  <c r="Q80"/>
  <c r="Q79" i="32"/>
  <c r="R79"/>
  <c r="K88" i="41"/>
  <c r="N87"/>
  <c r="P87" s="1"/>
  <c r="M80" i="32"/>
  <c r="S80" s="1"/>
  <c r="L80"/>
  <c r="O80" s="1"/>
  <c r="R90" i="28" l="1"/>
  <c r="Q90"/>
  <c r="M91"/>
  <c r="S91" s="1"/>
  <c r="L91"/>
  <c r="O90" i="29"/>
  <c r="N90"/>
  <c r="P90" s="1"/>
  <c r="K91"/>
  <c r="R65" i="30"/>
  <c r="Q65"/>
  <c r="L66"/>
  <c r="O66" s="1"/>
  <c r="M66"/>
  <c r="R90" i="31"/>
  <c r="Q90"/>
  <c r="L91"/>
  <c r="M91"/>
  <c r="S91" s="1"/>
  <c r="Q86" i="35"/>
  <c r="R86"/>
  <c r="Q87" i="41"/>
  <c r="R87"/>
  <c r="Q88" i="27"/>
  <c r="R88"/>
  <c r="L81" i="33"/>
  <c r="M81"/>
  <c r="R81" i="26"/>
  <c r="Q81"/>
  <c r="M88" i="41"/>
  <c r="S88" s="1"/>
  <c r="L88"/>
  <c r="O81" i="36"/>
  <c r="N81"/>
  <c r="P81" s="1"/>
  <c r="K82"/>
  <c r="N73" i="43"/>
  <c r="P73" s="1"/>
  <c r="K74"/>
  <c r="M82" i="26"/>
  <c r="S82" s="1"/>
  <c r="L82"/>
  <c r="O82" s="1"/>
  <c r="N76" i="37"/>
  <c r="P76" s="1"/>
  <c r="K77"/>
  <c r="N80" i="32"/>
  <c r="P80" s="1"/>
  <c r="K81"/>
  <c r="O61" i="34"/>
  <c r="K62"/>
  <c r="N61"/>
  <c r="P61" s="1"/>
  <c r="Q87" i="40"/>
  <c r="R87"/>
  <c r="R80" i="33"/>
  <c r="Q80"/>
  <c r="M87" i="35"/>
  <c r="S87" s="1"/>
  <c r="L87"/>
  <c r="O87" s="1"/>
  <c r="L88" i="39"/>
  <c r="M88"/>
  <c r="S88" s="1"/>
  <c r="R87"/>
  <c r="Q87"/>
  <c r="M88" i="40"/>
  <c r="L88"/>
  <c r="O88" s="1"/>
  <c r="Q87" i="42"/>
  <c r="R87"/>
  <c r="S76" i="37"/>
  <c r="L89" i="27"/>
  <c r="O89" s="1"/>
  <c r="M89"/>
  <c r="S89" s="1"/>
  <c r="L88" i="42"/>
  <c r="O88" s="1"/>
  <c r="M88"/>
  <c r="S88" s="1"/>
  <c r="O87" i="38"/>
  <c r="K88"/>
  <c r="N87"/>
  <c r="P87" s="1"/>
  <c r="M91" i="29" l="1"/>
  <c r="S91" s="1"/>
  <c r="L91"/>
  <c r="O91" s="1"/>
  <c r="R90"/>
  <c r="Q90"/>
  <c r="O91" i="28"/>
  <c r="N91"/>
  <c r="P91" s="1"/>
  <c r="K92"/>
  <c r="N91" i="31"/>
  <c r="P91" s="1"/>
  <c r="K92"/>
  <c r="S66" i="30"/>
  <c r="N66"/>
  <c r="P66" s="1"/>
  <c r="K67"/>
  <c r="O91" i="31"/>
  <c r="R73" i="43"/>
  <c r="Q73"/>
  <c r="S81" i="33"/>
  <c r="R80" i="32"/>
  <c r="Q80"/>
  <c r="M82" i="36"/>
  <c r="S82" s="1"/>
  <c r="L82"/>
  <c r="O81" i="33"/>
  <c r="K82"/>
  <c r="N81"/>
  <c r="P81" s="1"/>
  <c r="R81" i="36"/>
  <c r="Q81"/>
  <c r="S88" i="40"/>
  <c r="L81" i="32"/>
  <c r="O81" s="1"/>
  <c r="M81"/>
  <c r="S81" s="1"/>
  <c r="M77" i="37"/>
  <c r="S77" s="1"/>
  <c r="L77"/>
  <c r="L88" i="38"/>
  <c r="O88" s="1"/>
  <c r="M88"/>
  <c r="S88" s="1"/>
  <c r="Q76" i="37"/>
  <c r="R76"/>
  <c r="O88" i="41"/>
  <c r="N88"/>
  <c r="P88" s="1"/>
  <c r="K89"/>
  <c r="R61" i="34"/>
  <c r="Q61"/>
  <c r="K83" i="26"/>
  <c r="N82"/>
  <c r="P82" s="1"/>
  <c r="N89" i="27"/>
  <c r="P89" s="1"/>
  <c r="K90"/>
  <c r="O88" i="39"/>
  <c r="K89"/>
  <c r="N88"/>
  <c r="P88" s="1"/>
  <c r="Q87" i="38"/>
  <c r="R87"/>
  <c r="L62" i="34"/>
  <c r="M62"/>
  <c r="S62" s="1"/>
  <c r="K89" i="42"/>
  <c r="N88"/>
  <c r="P88" s="1"/>
  <c r="K89" i="40"/>
  <c r="N88"/>
  <c r="P88" s="1"/>
  <c r="N87" i="35"/>
  <c r="P87" s="1"/>
  <c r="K88"/>
  <c r="L74" i="43"/>
  <c r="O74" s="1"/>
  <c r="M74"/>
  <c r="S74" s="1"/>
  <c r="M92" i="28" l="1"/>
  <c r="S92" s="1"/>
  <c r="L92"/>
  <c r="O92" s="1"/>
  <c r="R91"/>
  <c r="Q91"/>
  <c r="K92" i="29"/>
  <c r="N91"/>
  <c r="P91" s="1"/>
  <c r="R66" i="30"/>
  <c r="Q66"/>
  <c r="M67"/>
  <c r="S67" s="1"/>
  <c r="L67"/>
  <c r="O67" s="1"/>
  <c r="L92" i="31"/>
  <c r="M92"/>
  <c r="S92" s="1"/>
  <c r="R91"/>
  <c r="Q91"/>
  <c r="Q88" i="40"/>
  <c r="R88"/>
  <c r="R81" i="33"/>
  <c r="Q81"/>
  <c r="Q82" i="26"/>
  <c r="R82"/>
  <c r="K82" i="32"/>
  <c r="N81"/>
  <c r="P81" s="1"/>
  <c r="O82" i="36"/>
  <c r="N82"/>
  <c r="P82" s="1"/>
  <c r="K83"/>
  <c r="N74" i="43"/>
  <c r="P74" s="1"/>
  <c r="K75"/>
  <c r="O62" i="34"/>
  <c r="K63"/>
  <c r="N62"/>
  <c r="P62" s="1"/>
  <c r="M88" i="35"/>
  <c r="L88"/>
  <c r="L83" i="26"/>
  <c r="O83" s="1"/>
  <c r="M83"/>
  <c r="S83" s="1"/>
  <c r="R88" i="39"/>
  <c r="Q88"/>
  <c r="N88" i="38"/>
  <c r="P88" s="1"/>
  <c r="K89"/>
  <c r="R87" i="35"/>
  <c r="Q87"/>
  <c r="L89" i="40"/>
  <c r="O89" s="1"/>
  <c r="M89"/>
  <c r="M89" i="39"/>
  <c r="L89"/>
  <c r="O89" s="1"/>
  <c r="L89" i="41"/>
  <c r="M89"/>
  <c r="S89" s="1"/>
  <c r="O77" i="37"/>
  <c r="N77"/>
  <c r="P77" s="1"/>
  <c r="K78"/>
  <c r="Q88" i="42"/>
  <c r="R88"/>
  <c r="R88" i="41"/>
  <c r="Q88"/>
  <c r="L89" i="42"/>
  <c r="O89" s="1"/>
  <c r="M89"/>
  <c r="S89" s="1"/>
  <c r="M90" i="27"/>
  <c r="S90" s="1"/>
  <c r="L90"/>
  <c r="L82" i="33"/>
  <c r="O82" s="1"/>
  <c r="M82"/>
  <c r="R89" i="27"/>
  <c r="Q89"/>
  <c r="Q91" i="29" l="1"/>
  <c r="R91"/>
  <c r="L92"/>
  <c r="O92" s="1"/>
  <c r="M92"/>
  <c r="K93" i="28"/>
  <c r="N92"/>
  <c r="P92" s="1"/>
  <c r="O92" i="31"/>
  <c r="K93"/>
  <c r="N92"/>
  <c r="P92" s="1"/>
  <c r="K68" i="30"/>
  <c r="N67"/>
  <c r="P67" s="1"/>
  <c r="Q81" i="32"/>
  <c r="R81"/>
  <c r="R62" i="34"/>
  <c r="Q62"/>
  <c r="O90" i="27"/>
  <c r="N90"/>
  <c r="P90" s="1"/>
  <c r="K91"/>
  <c r="S89" i="39"/>
  <c r="L63" i="34"/>
  <c r="M63"/>
  <c r="S63" s="1"/>
  <c r="M82" i="32"/>
  <c r="S82" s="1"/>
  <c r="L82"/>
  <c r="R88" i="38"/>
  <c r="Q88"/>
  <c r="M78" i="37"/>
  <c r="S78" s="1"/>
  <c r="L78"/>
  <c r="R77"/>
  <c r="Q77"/>
  <c r="S89" i="40"/>
  <c r="L75" i="43"/>
  <c r="M75"/>
  <c r="R74"/>
  <c r="Q74"/>
  <c r="N89" i="40"/>
  <c r="P89" s="1"/>
  <c r="K90"/>
  <c r="K84" i="26"/>
  <c r="N83"/>
  <c r="P83" s="1"/>
  <c r="L83" i="36"/>
  <c r="M83"/>
  <c r="R82"/>
  <c r="Q82"/>
  <c r="N82" i="33"/>
  <c r="P82" s="1"/>
  <c r="K83"/>
  <c r="N89" i="39"/>
  <c r="P89" s="1"/>
  <c r="K90"/>
  <c r="N89" i="42"/>
  <c r="P89" s="1"/>
  <c r="K90"/>
  <c r="O89" i="41"/>
  <c r="K90"/>
  <c r="N89"/>
  <c r="P89" s="1"/>
  <c r="O88" i="35"/>
  <c r="K89"/>
  <c r="N88"/>
  <c r="P88" s="1"/>
  <c r="S82" i="33"/>
  <c r="M89" i="38"/>
  <c r="L89"/>
  <c r="O89" s="1"/>
  <c r="S88" i="35"/>
  <c r="Q92" i="28" l="1"/>
  <c r="R92"/>
  <c r="L93"/>
  <c r="M93"/>
  <c r="S93" s="1"/>
  <c r="S92" i="29"/>
  <c r="N92"/>
  <c r="P92" s="1"/>
  <c r="K93"/>
  <c r="R67" i="30"/>
  <c r="Q67"/>
  <c r="M68"/>
  <c r="S68" s="1"/>
  <c r="L68"/>
  <c r="Q92" i="31"/>
  <c r="R92"/>
  <c r="M93"/>
  <c r="S93" s="1"/>
  <c r="L93"/>
  <c r="R88" i="35"/>
  <c r="Q88"/>
  <c r="R89" i="39"/>
  <c r="Q89"/>
  <c r="O83" i="36"/>
  <c r="N83"/>
  <c r="P83" s="1"/>
  <c r="K84"/>
  <c r="S89" i="38"/>
  <c r="R82" i="33"/>
  <c r="Q82"/>
  <c r="L90" i="42"/>
  <c r="O90" s="1"/>
  <c r="M90"/>
  <c r="S83" i="36"/>
  <c r="S75" i="43"/>
  <c r="L91" i="27"/>
  <c r="O91" s="1"/>
  <c r="M91"/>
  <c r="S91" s="1"/>
  <c r="R90"/>
  <c r="Q90"/>
  <c r="Q83" i="26"/>
  <c r="R83"/>
  <c r="O82" i="32"/>
  <c r="N82"/>
  <c r="P82" s="1"/>
  <c r="K83"/>
  <c r="R89" i="40"/>
  <c r="Q89"/>
  <c r="R89" i="42"/>
  <c r="Q89"/>
  <c r="O75" i="43"/>
  <c r="N75"/>
  <c r="P75" s="1"/>
  <c r="K76"/>
  <c r="L90" i="39"/>
  <c r="O90" s="1"/>
  <c r="M90"/>
  <c r="M83" i="33"/>
  <c r="L83"/>
  <c r="O83" s="1"/>
  <c r="L90" i="40"/>
  <c r="M90"/>
  <c r="R89" i="41"/>
  <c r="Q89"/>
  <c r="O63" i="34"/>
  <c r="K64"/>
  <c r="N63"/>
  <c r="P63" s="1"/>
  <c r="M89" i="35"/>
  <c r="S89" s="1"/>
  <c r="L89"/>
  <c r="L84" i="26"/>
  <c r="O84" s="1"/>
  <c r="M84"/>
  <c r="S84" s="1"/>
  <c r="K90" i="38"/>
  <c r="N89"/>
  <c r="P89" s="1"/>
  <c r="M90" i="41"/>
  <c r="S90" s="1"/>
  <c r="L90"/>
  <c r="O78" i="37"/>
  <c r="K79"/>
  <c r="N78"/>
  <c r="P78" s="1"/>
  <c r="M93" i="29" l="1"/>
  <c r="L93"/>
  <c r="R92"/>
  <c r="Q92"/>
  <c r="O93" i="28"/>
  <c r="N93"/>
  <c r="P93" s="1"/>
  <c r="K94"/>
  <c r="O93" i="31"/>
  <c r="N93"/>
  <c r="P93" s="1"/>
  <c r="K94"/>
  <c r="O68" i="30"/>
  <c r="K69"/>
  <c r="N68"/>
  <c r="P68" s="1"/>
  <c r="R75" i="43"/>
  <c r="Q75"/>
  <c r="Q89" i="38"/>
  <c r="R89"/>
  <c r="R83" i="36"/>
  <c r="Q83"/>
  <c r="M84"/>
  <c r="S84" s="1"/>
  <c r="L84"/>
  <c r="O84" s="1"/>
  <c r="Q63" i="34"/>
  <c r="R63"/>
  <c r="K84" i="33"/>
  <c r="N83"/>
  <c r="P83" s="1"/>
  <c r="S83"/>
  <c r="S90" i="39"/>
  <c r="M64" i="34"/>
  <c r="S64" s="1"/>
  <c r="L64"/>
  <c r="M90" i="38"/>
  <c r="S90" s="1"/>
  <c r="L90"/>
  <c r="S90" i="42"/>
  <c r="K91" i="39"/>
  <c r="N90"/>
  <c r="P90" s="1"/>
  <c r="K91" i="42"/>
  <c r="N90"/>
  <c r="P90" s="1"/>
  <c r="Q82" i="32"/>
  <c r="R82"/>
  <c r="K92" i="27"/>
  <c r="N91"/>
  <c r="P91" s="1"/>
  <c r="M79" i="37"/>
  <c r="S79" s="1"/>
  <c r="L79"/>
  <c r="O79" s="1"/>
  <c r="S90" i="40"/>
  <c r="O89" i="35"/>
  <c r="N89"/>
  <c r="P89" s="1"/>
  <c r="K90"/>
  <c r="O90" i="40"/>
  <c r="K91"/>
  <c r="N90"/>
  <c r="P90" s="1"/>
  <c r="R78" i="37"/>
  <c r="Q78"/>
  <c r="L83" i="32"/>
  <c r="M83"/>
  <c r="S83" s="1"/>
  <c r="K85" i="26"/>
  <c r="N84"/>
  <c r="P84" s="1"/>
  <c r="L76" i="43"/>
  <c r="M76"/>
  <c r="S76" s="1"/>
  <c r="O90" i="41"/>
  <c r="N90"/>
  <c r="P90" s="1"/>
  <c r="K91"/>
  <c r="M94" i="28" l="1"/>
  <c r="S94" s="1"/>
  <c r="L94"/>
  <c r="O94" s="1"/>
  <c r="R93"/>
  <c r="Q93"/>
  <c r="O93" i="29"/>
  <c r="K94"/>
  <c r="N93"/>
  <c r="P93" s="1"/>
  <c r="S93"/>
  <c r="R68" i="30"/>
  <c r="Q68"/>
  <c r="M69"/>
  <c r="L69"/>
  <c r="O69" s="1"/>
  <c r="M94" i="31"/>
  <c r="S94" s="1"/>
  <c r="L94"/>
  <c r="O94" s="1"/>
  <c r="R93"/>
  <c r="Q93"/>
  <c r="R90" i="40"/>
  <c r="Q90"/>
  <c r="R90" i="39"/>
  <c r="Q90"/>
  <c r="Q84" i="26"/>
  <c r="R84"/>
  <c r="M91" i="39"/>
  <c r="L91"/>
  <c r="O91" s="1"/>
  <c r="N84" i="36"/>
  <c r="P84" s="1"/>
  <c r="K85"/>
  <c r="R83" i="33"/>
  <c r="Q83"/>
  <c r="R89" i="35"/>
  <c r="Q89"/>
  <c r="M92" i="27"/>
  <c r="S92" s="1"/>
  <c r="L92"/>
  <c r="Q91"/>
  <c r="R91"/>
  <c r="L91" i="41"/>
  <c r="M91"/>
  <c r="S91" s="1"/>
  <c r="O83" i="32"/>
  <c r="K84"/>
  <c r="N83"/>
  <c r="P83" s="1"/>
  <c r="O90" i="38"/>
  <c r="N90"/>
  <c r="P90" s="1"/>
  <c r="K91"/>
  <c r="R90" i="41"/>
  <c r="Q90"/>
  <c r="M84" i="33"/>
  <c r="S84" s="1"/>
  <c r="L84"/>
  <c r="R90" i="42"/>
  <c r="Q90"/>
  <c r="O64" i="34"/>
  <c r="K65"/>
  <c r="N64"/>
  <c r="P64" s="1"/>
  <c r="L85" i="26"/>
  <c r="O85" s="1"/>
  <c r="M85"/>
  <c r="S85" s="1"/>
  <c r="M91" i="42"/>
  <c r="S91" s="1"/>
  <c r="L91"/>
  <c r="L90" i="35"/>
  <c r="M90"/>
  <c r="S90" s="1"/>
  <c r="O76" i="43"/>
  <c r="N76"/>
  <c r="P76" s="1"/>
  <c r="K77"/>
  <c r="L91" i="40"/>
  <c r="M91"/>
  <c r="S91" s="1"/>
  <c r="N79" i="37"/>
  <c r="P79" s="1"/>
  <c r="K80"/>
  <c r="Q93" i="29" l="1"/>
  <c r="R93"/>
  <c r="L94"/>
  <c r="O94" s="1"/>
  <c r="M94"/>
  <c r="S94" s="1"/>
  <c r="K95" i="28"/>
  <c r="N94"/>
  <c r="P94" s="1"/>
  <c r="N69" i="30"/>
  <c r="P69" s="1"/>
  <c r="K70"/>
  <c r="S69"/>
  <c r="N94" i="31"/>
  <c r="P94" s="1"/>
  <c r="K95"/>
  <c r="O90" i="35"/>
  <c r="N90"/>
  <c r="P90" s="1"/>
  <c r="K91"/>
  <c r="K92" i="39"/>
  <c r="N91"/>
  <c r="P91" s="1"/>
  <c r="Q83" i="32"/>
  <c r="R83"/>
  <c r="O91" i="40"/>
  <c r="N91"/>
  <c r="P91" s="1"/>
  <c r="K92"/>
  <c r="O84" i="33"/>
  <c r="N84"/>
  <c r="P84" s="1"/>
  <c r="K85"/>
  <c r="M84" i="32"/>
  <c r="S84" s="1"/>
  <c r="L84"/>
  <c r="S91" i="39"/>
  <c r="M80" i="37"/>
  <c r="S80" s="1"/>
  <c r="L80"/>
  <c r="R76" i="43"/>
  <c r="Q76"/>
  <c r="K86" i="26"/>
  <c r="N85"/>
  <c r="P85" s="1"/>
  <c r="R64" i="34"/>
  <c r="Q64"/>
  <c r="O91" i="41"/>
  <c r="K92"/>
  <c r="N91"/>
  <c r="P91" s="1"/>
  <c r="R90" i="38"/>
  <c r="Q90"/>
  <c r="L77" i="43"/>
  <c r="O77" s="1"/>
  <c r="M77"/>
  <c r="S77" s="1"/>
  <c r="M65" i="34"/>
  <c r="S65" s="1"/>
  <c r="L65"/>
  <c r="L91" i="38"/>
  <c r="M91"/>
  <c r="S91" s="1"/>
  <c r="L85" i="36"/>
  <c r="O85" s="1"/>
  <c r="M85"/>
  <c r="R84"/>
  <c r="Q84"/>
  <c r="R79" i="37"/>
  <c r="Q79"/>
  <c r="O91" i="42"/>
  <c r="N91"/>
  <c r="P91" s="1"/>
  <c r="K92"/>
  <c r="O92" i="27"/>
  <c r="K93"/>
  <c r="N92"/>
  <c r="P92" s="1"/>
  <c r="Q94" i="28" l="1"/>
  <c r="R94"/>
  <c r="M95"/>
  <c r="S95" s="1"/>
  <c r="L95"/>
  <c r="N94" i="29"/>
  <c r="P94" s="1"/>
  <c r="K95"/>
  <c r="M95" i="31"/>
  <c r="L95"/>
  <c r="O95" s="1"/>
  <c r="Q94"/>
  <c r="R94"/>
  <c r="Q69" i="30"/>
  <c r="R69"/>
  <c r="M70"/>
  <c r="S70" s="1"/>
  <c r="L70"/>
  <c r="Q91" i="39"/>
  <c r="R91"/>
  <c r="R85" i="26"/>
  <c r="Q85"/>
  <c r="O84" i="32"/>
  <c r="N84"/>
  <c r="P84" s="1"/>
  <c r="K85"/>
  <c r="Q91" i="42"/>
  <c r="R91"/>
  <c r="N85" i="36"/>
  <c r="P85" s="1"/>
  <c r="K86"/>
  <c r="M86" i="26"/>
  <c r="S86" s="1"/>
  <c r="L86"/>
  <c r="O86" s="1"/>
  <c r="L92" i="42"/>
  <c r="O92" s="1"/>
  <c r="M92"/>
  <c r="S92" s="1"/>
  <c r="S85" i="36"/>
  <c r="N77" i="43"/>
  <c r="P77" s="1"/>
  <c r="K78"/>
  <c r="M85" i="33"/>
  <c r="S85" s="1"/>
  <c r="L85"/>
  <c r="O85" s="1"/>
  <c r="R92" i="27"/>
  <c r="Q92"/>
  <c r="O91" i="38"/>
  <c r="N91"/>
  <c r="P91" s="1"/>
  <c r="K92"/>
  <c r="R84" i="33"/>
  <c r="Q84"/>
  <c r="L92" i="39"/>
  <c r="M92"/>
  <c r="S92" s="1"/>
  <c r="R91" i="41"/>
  <c r="Q91"/>
  <c r="O65" i="34"/>
  <c r="N65"/>
  <c r="P65" s="1"/>
  <c r="K66"/>
  <c r="M92" i="41"/>
  <c r="L92"/>
  <c r="O92" s="1"/>
  <c r="O80" i="37"/>
  <c r="N80"/>
  <c r="P80" s="1"/>
  <c r="K81"/>
  <c r="M91" i="35"/>
  <c r="S91" s="1"/>
  <c r="L91"/>
  <c r="M92" i="40"/>
  <c r="S92" s="1"/>
  <c r="L92"/>
  <c r="O92" s="1"/>
  <c r="R90" i="35"/>
  <c r="Q90"/>
  <c r="L93" i="27"/>
  <c r="O93" s="1"/>
  <c r="M93"/>
  <c r="R91" i="40"/>
  <c r="Q91"/>
  <c r="M95" i="29" l="1"/>
  <c r="S95" s="1"/>
  <c r="L95"/>
  <c r="R94"/>
  <c r="Q94"/>
  <c r="O95" i="28"/>
  <c r="N95"/>
  <c r="P95" s="1"/>
  <c r="K96"/>
  <c r="N95" i="31"/>
  <c r="P95" s="1"/>
  <c r="K96"/>
  <c r="O70" i="30"/>
  <c r="N70"/>
  <c r="P70" s="1"/>
  <c r="K71"/>
  <c r="S95" i="31"/>
  <c r="R85" i="36"/>
  <c r="Q85"/>
  <c r="K93" i="40"/>
  <c r="N92"/>
  <c r="P92" s="1"/>
  <c r="N92" i="41"/>
  <c r="P92" s="1"/>
  <c r="K93"/>
  <c r="O92" i="39"/>
  <c r="N92"/>
  <c r="P92" s="1"/>
  <c r="K93"/>
  <c r="N85" i="33"/>
  <c r="P85" s="1"/>
  <c r="K86"/>
  <c r="O91" i="35"/>
  <c r="K92"/>
  <c r="N91"/>
  <c r="P91" s="1"/>
  <c r="M66" i="34"/>
  <c r="S66" s="1"/>
  <c r="L66"/>
  <c r="S93" i="27"/>
  <c r="S92" i="41"/>
  <c r="K93" i="42"/>
  <c r="N92"/>
  <c r="P92" s="1"/>
  <c r="L85" i="32"/>
  <c r="O85" s="1"/>
  <c r="M85"/>
  <c r="S85" s="1"/>
  <c r="R84"/>
  <c r="Q84"/>
  <c r="Q65" i="34"/>
  <c r="R65"/>
  <c r="L92" i="38"/>
  <c r="O92" s="1"/>
  <c r="M92"/>
  <c r="S92" s="1"/>
  <c r="L78" i="43"/>
  <c r="O78" s="1"/>
  <c r="M78"/>
  <c r="S78" s="1"/>
  <c r="K87" i="26"/>
  <c r="N86"/>
  <c r="P86" s="1"/>
  <c r="K94" i="27"/>
  <c r="N93"/>
  <c r="P93" s="1"/>
  <c r="M81" i="37"/>
  <c r="S81" s="1"/>
  <c r="L81"/>
  <c r="R80"/>
  <c r="Q80"/>
  <c r="M86" i="36"/>
  <c r="S86" s="1"/>
  <c r="L86"/>
  <c r="R91" i="38"/>
  <c r="Q91"/>
  <c r="R77" i="43"/>
  <c r="Q77"/>
  <c r="M96" i="28" l="1"/>
  <c r="S96" s="1"/>
  <c r="L96"/>
  <c r="O96" s="1"/>
  <c r="Q95"/>
  <c r="R95"/>
  <c r="O95" i="29"/>
  <c r="K96"/>
  <c r="N95"/>
  <c r="P95" s="1"/>
  <c r="R95" i="31"/>
  <c r="Q95"/>
  <c r="M71" i="30"/>
  <c r="L71"/>
  <c r="R70"/>
  <c r="Q70"/>
  <c r="M96" i="31"/>
  <c r="L96"/>
  <c r="Q93" i="27"/>
  <c r="R93"/>
  <c r="R92" i="39"/>
  <c r="Q92"/>
  <c r="O66" i="34"/>
  <c r="N66"/>
  <c r="P66" s="1"/>
  <c r="K67"/>
  <c r="K86" i="32"/>
  <c r="N85"/>
  <c r="P85" s="1"/>
  <c r="K93" i="38"/>
  <c r="N92"/>
  <c r="P92" s="1"/>
  <c r="Q91" i="35"/>
  <c r="R91"/>
  <c r="L93" i="41"/>
  <c r="M93"/>
  <c r="S93" s="1"/>
  <c r="Q86" i="26"/>
  <c r="R86"/>
  <c r="L93" i="42"/>
  <c r="O93" s="1"/>
  <c r="M93"/>
  <c r="S93" s="1"/>
  <c r="L92" i="35"/>
  <c r="M92"/>
  <c r="Q92" i="42"/>
  <c r="R92"/>
  <c r="Q92" i="40"/>
  <c r="R92"/>
  <c r="R92" i="41"/>
  <c r="Q92"/>
  <c r="M86" i="33"/>
  <c r="S86" s="1"/>
  <c r="L86"/>
  <c r="O86" s="1"/>
  <c r="M93" i="40"/>
  <c r="L93"/>
  <c r="O93" s="1"/>
  <c r="M94" i="27"/>
  <c r="S94" s="1"/>
  <c r="L94"/>
  <c r="O86" i="36"/>
  <c r="N86"/>
  <c r="P86" s="1"/>
  <c r="K87"/>
  <c r="R85" i="33"/>
  <c r="Q85"/>
  <c r="M87" i="26"/>
  <c r="S87" s="1"/>
  <c r="L87"/>
  <c r="O87" s="1"/>
  <c r="O81" i="37"/>
  <c r="K82"/>
  <c r="N81"/>
  <c r="P81" s="1"/>
  <c r="N78" i="43"/>
  <c r="P78" s="1"/>
  <c r="K79"/>
  <c r="M93" i="39"/>
  <c r="S93" s="1"/>
  <c r="L93"/>
  <c r="O93" s="1"/>
  <c r="Q95" i="29" l="1"/>
  <c r="R95"/>
  <c r="L96"/>
  <c r="O96" s="1"/>
  <c r="M96"/>
  <c r="S96" s="1"/>
  <c r="K97" i="28"/>
  <c r="N96"/>
  <c r="P96" s="1"/>
  <c r="N96" i="31"/>
  <c r="P96" s="1"/>
  <c r="K97"/>
  <c r="S96"/>
  <c r="O71" i="30"/>
  <c r="N71"/>
  <c r="P71" s="1"/>
  <c r="K72"/>
  <c r="S71"/>
  <c r="O96" i="31"/>
  <c r="R78" i="43"/>
  <c r="Q78"/>
  <c r="S93" i="40"/>
  <c r="L86" i="32"/>
  <c r="M86"/>
  <c r="S86" s="1"/>
  <c r="R81" i="37"/>
  <c r="Q81"/>
  <c r="M87" i="36"/>
  <c r="L87"/>
  <c r="M67" i="34"/>
  <c r="S67" s="1"/>
  <c r="L67"/>
  <c r="M79" i="43"/>
  <c r="S79" s="1"/>
  <c r="L79"/>
  <c r="N93" i="40"/>
  <c r="P93" s="1"/>
  <c r="K94"/>
  <c r="M82" i="37"/>
  <c r="S82" s="1"/>
  <c r="L82"/>
  <c r="Q86" i="36"/>
  <c r="R86"/>
  <c r="N86" i="33"/>
  <c r="P86" s="1"/>
  <c r="K87"/>
  <c r="S92" i="35"/>
  <c r="O93" i="41"/>
  <c r="K94"/>
  <c r="N93"/>
  <c r="P93" s="1"/>
  <c r="O92" i="35"/>
  <c r="N92"/>
  <c r="P92" s="1"/>
  <c r="K93"/>
  <c r="R66" i="34"/>
  <c r="Q66"/>
  <c r="O94" i="27"/>
  <c r="N94"/>
  <c r="P94" s="1"/>
  <c r="K95"/>
  <c r="R92" i="38"/>
  <c r="Q92"/>
  <c r="N93" i="42"/>
  <c r="P93" s="1"/>
  <c r="K94"/>
  <c r="M93" i="38"/>
  <c r="L93"/>
  <c r="O93" s="1"/>
  <c r="N93" i="39"/>
  <c r="P93" s="1"/>
  <c r="K94"/>
  <c r="K88" i="26"/>
  <c r="N87"/>
  <c r="P87" s="1"/>
  <c r="Q85" i="32"/>
  <c r="R85"/>
  <c r="Q96" i="28" l="1"/>
  <c r="R96"/>
  <c r="M97"/>
  <c r="S97" s="1"/>
  <c r="L97"/>
  <c r="N96" i="29"/>
  <c r="P96" s="1"/>
  <c r="K97"/>
  <c r="Q71" i="30"/>
  <c r="R71"/>
  <c r="L72"/>
  <c r="M72"/>
  <c r="S72" s="1"/>
  <c r="R96" i="31"/>
  <c r="Q96"/>
  <c r="L97"/>
  <c r="M97"/>
  <c r="S97" s="1"/>
  <c r="Q93" i="40"/>
  <c r="R93"/>
  <c r="R92" i="35"/>
  <c r="Q92"/>
  <c r="R93" i="41"/>
  <c r="Q93"/>
  <c r="K94" i="38"/>
  <c r="N93"/>
  <c r="P93" s="1"/>
  <c r="S93"/>
  <c r="M94" i="40"/>
  <c r="L94"/>
  <c r="Q87" i="26"/>
  <c r="R87"/>
  <c r="O79" i="43"/>
  <c r="N79"/>
  <c r="P79" s="1"/>
  <c r="K80"/>
  <c r="R93" i="42"/>
  <c r="Q93"/>
  <c r="O86" i="32"/>
  <c r="N86"/>
  <c r="P86" s="1"/>
  <c r="K87"/>
  <c r="L94" i="42"/>
  <c r="M94"/>
  <c r="L93" i="35"/>
  <c r="M93"/>
  <c r="L87" i="33"/>
  <c r="M87"/>
  <c r="S87" s="1"/>
  <c r="M88" i="26"/>
  <c r="S88" s="1"/>
  <c r="L88"/>
  <c r="O88" s="1"/>
  <c r="L94" i="39"/>
  <c r="O94" s="1"/>
  <c r="M94"/>
  <c r="S94" s="1"/>
  <c r="O67" i="34"/>
  <c r="N67"/>
  <c r="P67" s="1"/>
  <c r="K68"/>
  <c r="R93" i="39"/>
  <c r="Q93"/>
  <c r="R94" i="27"/>
  <c r="Q94"/>
  <c r="M94" i="41"/>
  <c r="S94" s="1"/>
  <c r="L94"/>
  <c r="O82" i="37"/>
  <c r="K83"/>
  <c r="N82"/>
  <c r="P82" s="1"/>
  <c r="O87" i="36"/>
  <c r="N87"/>
  <c r="P87" s="1"/>
  <c r="K88"/>
  <c r="R86" i="33"/>
  <c r="Q86"/>
  <c r="L95" i="27"/>
  <c r="M95"/>
  <c r="O95"/>
  <c r="S87" i="36"/>
  <c r="M97" i="29" l="1"/>
  <c r="S97" s="1"/>
  <c r="L97"/>
  <c r="R96"/>
  <c r="Q96"/>
  <c r="O97" i="28"/>
  <c r="N97"/>
  <c r="P97" s="1"/>
  <c r="K98"/>
  <c r="K98" i="31"/>
  <c r="N97"/>
  <c r="P97" s="1"/>
  <c r="O72" i="30"/>
  <c r="N72"/>
  <c r="P72" s="1"/>
  <c r="K73"/>
  <c r="O97" i="31"/>
  <c r="R87" i="36"/>
  <c r="Q87"/>
  <c r="R93" i="38"/>
  <c r="Q93"/>
  <c r="R79" i="43"/>
  <c r="Q79"/>
  <c r="K95" i="39"/>
  <c r="N94"/>
  <c r="P94" s="1"/>
  <c r="S94" i="42"/>
  <c r="O94"/>
  <c r="K95"/>
  <c r="N94"/>
  <c r="P94" s="1"/>
  <c r="L94" i="38"/>
  <c r="M94"/>
  <c r="S94" s="1"/>
  <c r="R82" i="37"/>
  <c r="Q82"/>
  <c r="K89" i="26"/>
  <c r="N88"/>
  <c r="P88" s="1"/>
  <c r="L87" i="32"/>
  <c r="O87" s="1"/>
  <c r="M87"/>
  <c r="S87" s="1"/>
  <c r="Q86"/>
  <c r="R86"/>
  <c r="S95" i="27"/>
  <c r="L83" i="37"/>
  <c r="O83" s="1"/>
  <c r="M83"/>
  <c r="S83" s="1"/>
  <c r="M68" i="34"/>
  <c r="S68" s="1"/>
  <c r="L68"/>
  <c r="O68" s="1"/>
  <c r="O94" i="40"/>
  <c r="K95"/>
  <c r="N94"/>
  <c r="P94" s="1"/>
  <c r="Q67" i="34"/>
  <c r="R67"/>
  <c r="O94" i="41"/>
  <c r="N94"/>
  <c r="P94" s="1"/>
  <c r="K95"/>
  <c r="O87" i="33"/>
  <c r="N87"/>
  <c r="P87" s="1"/>
  <c r="K88"/>
  <c r="S94" i="40"/>
  <c r="S93" i="35"/>
  <c r="N95" i="27"/>
  <c r="P95" s="1"/>
  <c r="K96"/>
  <c r="L88" i="36"/>
  <c r="O88" s="1"/>
  <c r="M88"/>
  <c r="S88" s="1"/>
  <c r="O93" i="35"/>
  <c r="N93"/>
  <c r="P93" s="1"/>
  <c r="K94"/>
  <c r="L80" i="43"/>
  <c r="O80" s="1"/>
  <c r="M80"/>
  <c r="S80" s="1"/>
  <c r="M98" i="28" l="1"/>
  <c r="L98"/>
  <c r="O98" s="1"/>
  <c r="Q97"/>
  <c r="R97"/>
  <c r="O97" i="29"/>
  <c r="K98"/>
  <c r="N97"/>
  <c r="P97" s="1"/>
  <c r="M73" i="30"/>
  <c r="S73" s="1"/>
  <c r="L73"/>
  <c r="O73" s="1"/>
  <c r="Q72"/>
  <c r="R72"/>
  <c r="Q97" i="31"/>
  <c r="R97"/>
  <c r="M98"/>
  <c r="S98" s="1"/>
  <c r="L98"/>
  <c r="Q95" i="27"/>
  <c r="R95"/>
  <c r="Q94" i="42"/>
  <c r="R94"/>
  <c r="R93" i="35"/>
  <c r="Q93"/>
  <c r="Q94" i="40"/>
  <c r="R94"/>
  <c r="Q94" i="39"/>
  <c r="R94"/>
  <c r="Q94" i="41"/>
  <c r="R94"/>
  <c r="M95" i="39"/>
  <c r="L95"/>
  <c r="O95" s="1"/>
  <c r="O94" i="38"/>
  <c r="K95"/>
  <c r="N94"/>
  <c r="P94" s="1"/>
  <c r="L95" i="41"/>
  <c r="M95"/>
  <c r="S95" s="1"/>
  <c r="L94" i="35"/>
  <c r="O94" s="1"/>
  <c r="M94"/>
  <c r="S94" s="1"/>
  <c r="K69" i="34"/>
  <c r="N68"/>
  <c r="P68" s="1"/>
  <c r="N87" i="32"/>
  <c r="P87" s="1"/>
  <c r="K88"/>
  <c r="M95" i="42"/>
  <c r="S95" s="1"/>
  <c r="L95"/>
  <c r="R88" i="26"/>
  <c r="Q88"/>
  <c r="Q87" i="33"/>
  <c r="R87"/>
  <c r="L95" i="40"/>
  <c r="O95" s="1"/>
  <c r="M95"/>
  <c r="M89" i="26"/>
  <c r="S89" s="1"/>
  <c r="L89"/>
  <c r="O89" s="1"/>
  <c r="N80" i="43"/>
  <c r="P80" s="1"/>
  <c r="K81"/>
  <c r="L88" i="33"/>
  <c r="M88"/>
  <c r="S88" s="1"/>
  <c r="N83" i="37"/>
  <c r="P83" s="1"/>
  <c r="K84"/>
  <c r="K89" i="36"/>
  <c r="N88"/>
  <c r="P88" s="1"/>
  <c r="M96" i="27"/>
  <c r="S96" s="1"/>
  <c r="L96"/>
  <c r="O96" s="1"/>
  <c r="Q97" i="29" l="1"/>
  <c r="R97"/>
  <c r="L98"/>
  <c r="M98"/>
  <c r="S98" s="1"/>
  <c r="K99" i="28"/>
  <c r="N98"/>
  <c r="P98" s="1"/>
  <c r="S98"/>
  <c r="K99" i="31"/>
  <c r="N98"/>
  <c r="P98" s="1"/>
  <c r="O98"/>
  <c r="K74" i="30"/>
  <c r="N73"/>
  <c r="P73" s="1"/>
  <c r="R80" i="43"/>
  <c r="Q80"/>
  <c r="L69" i="34"/>
  <c r="M69"/>
  <c r="S69" s="1"/>
  <c r="R88" i="36"/>
  <c r="Q88"/>
  <c r="L89"/>
  <c r="M89"/>
  <c r="S89" s="1"/>
  <c r="K90" i="26"/>
  <c r="N89"/>
  <c r="P89" s="1"/>
  <c r="N95" i="39"/>
  <c r="P95" s="1"/>
  <c r="K96"/>
  <c r="M81" i="43"/>
  <c r="L81"/>
  <c r="O81" s="1"/>
  <c r="M84" i="37"/>
  <c r="L84"/>
  <c r="O95" i="42"/>
  <c r="N95"/>
  <c r="P95" s="1"/>
  <c r="K96"/>
  <c r="N94" i="35"/>
  <c r="P94" s="1"/>
  <c r="K95"/>
  <c r="S95" i="39"/>
  <c r="R87" i="32"/>
  <c r="Q87"/>
  <c r="R83" i="37"/>
  <c r="Q83"/>
  <c r="S95" i="40"/>
  <c r="L88" i="32"/>
  <c r="M88"/>
  <c r="S88" s="1"/>
  <c r="O95" i="41"/>
  <c r="K96"/>
  <c r="N95"/>
  <c r="P95" s="1"/>
  <c r="R94" i="38"/>
  <c r="Q94"/>
  <c r="N96" i="27"/>
  <c r="P96" s="1"/>
  <c r="K97"/>
  <c r="O88" i="33"/>
  <c r="N88"/>
  <c r="P88" s="1"/>
  <c r="K89"/>
  <c r="N95" i="40"/>
  <c r="P95" s="1"/>
  <c r="K96"/>
  <c r="R68" i="34"/>
  <c r="Q68"/>
  <c r="L95" i="38"/>
  <c r="O95" s="1"/>
  <c r="M95"/>
  <c r="S95" s="1"/>
  <c r="R98" i="28" l="1"/>
  <c r="Q98"/>
  <c r="M99"/>
  <c r="S99" s="1"/>
  <c r="L99"/>
  <c r="O98" i="29"/>
  <c r="K99"/>
  <c r="N98"/>
  <c r="P98" s="1"/>
  <c r="R73" i="30"/>
  <c r="Q73"/>
  <c r="M74"/>
  <c r="S74" s="1"/>
  <c r="L74"/>
  <c r="R98" i="31"/>
  <c r="Q98"/>
  <c r="L99"/>
  <c r="M99"/>
  <c r="S99" s="1"/>
  <c r="R95" i="40"/>
  <c r="Q95"/>
  <c r="S84" i="37"/>
  <c r="R95" i="39"/>
  <c r="Q95"/>
  <c r="O89" i="36"/>
  <c r="N89"/>
  <c r="P89" s="1"/>
  <c r="K90"/>
  <c r="R96" i="27"/>
  <c r="Q96"/>
  <c r="M95" i="35"/>
  <c r="S95" s="1"/>
  <c r="L95"/>
  <c r="O95" s="1"/>
  <c r="N81" i="43"/>
  <c r="P81" s="1"/>
  <c r="K82"/>
  <c r="R94" i="35"/>
  <c r="Q94"/>
  <c r="S81" i="43"/>
  <c r="M89" i="33"/>
  <c r="L89"/>
  <c r="O89" s="1"/>
  <c r="M96" i="41"/>
  <c r="S96" s="1"/>
  <c r="L96"/>
  <c r="N95" i="38"/>
  <c r="P95" s="1"/>
  <c r="K96"/>
  <c r="L97" i="27"/>
  <c r="O97" s="1"/>
  <c r="M97"/>
  <c r="S97" s="1"/>
  <c r="O88" i="32"/>
  <c r="N88"/>
  <c r="P88" s="1"/>
  <c r="K89"/>
  <c r="L96" i="40"/>
  <c r="O96" s="1"/>
  <c r="M96"/>
  <c r="S96" s="1"/>
  <c r="L96" i="42"/>
  <c r="O96" s="1"/>
  <c r="M96"/>
  <c r="L96" i="39"/>
  <c r="O96" s="1"/>
  <c r="M96"/>
  <c r="Q95" i="41"/>
  <c r="R95"/>
  <c r="R95" i="42"/>
  <c r="Q95"/>
  <c r="O69" i="34"/>
  <c r="K70"/>
  <c r="N69"/>
  <c r="P69" s="1"/>
  <c r="Q89" i="26"/>
  <c r="R89"/>
  <c r="Q88" i="33"/>
  <c r="R88"/>
  <c r="O84" i="37"/>
  <c r="K85"/>
  <c r="N84"/>
  <c r="P84" s="1"/>
  <c r="M90" i="26"/>
  <c r="S90" s="1"/>
  <c r="L90"/>
  <c r="Q98" i="29" l="1"/>
  <c r="R98"/>
  <c r="M99"/>
  <c r="S99" s="1"/>
  <c r="L99"/>
  <c r="O99" s="1"/>
  <c r="O99" i="28"/>
  <c r="N99"/>
  <c r="P99" s="1"/>
  <c r="K100"/>
  <c r="K100" i="31"/>
  <c r="N99"/>
  <c r="P99" s="1"/>
  <c r="O74" i="30"/>
  <c r="N74"/>
  <c r="P74" s="1"/>
  <c r="K75"/>
  <c r="O99" i="31"/>
  <c r="R81" i="43"/>
  <c r="Q81"/>
  <c r="R84" i="37"/>
  <c r="Q84"/>
  <c r="Q89" i="36"/>
  <c r="R89"/>
  <c r="L70" i="34"/>
  <c r="O70" s="1"/>
  <c r="M70"/>
  <c r="S70" s="1"/>
  <c r="M85" i="37"/>
  <c r="S85" s="1"/>
  <c r="L85"/>
  <c r="O85" s="1"/>
  <c r="R88" i="32"/>
  <c r="Q88"/>
  <c r="L82" i="43"/>
  <c r="M82"/>
  <c r="S82" s="1"/>
  <c r="S96" i="42"/>
  <c r="K90" i="33"/>
  <c r="N89"/>
  <c r="P89" s="1"/>
  <c r="K91" i="26"/>
  <c r="N90"/>
  <c r="P90" s="1"/>
  <c r="K97" i="39"/>
  <c r="N96"/>
  <c r="P96" s="1"/>
  <c r="K97" i="42"/>
  <c r="N96"/>
  <c r="P96" s="1"/>
  <c r="S89" i="33"/>
  <c r="N95" i="35"/>
  <c r="P95" s="1"/>
  <c r="K96"/>
  <c r="K98" i="27"/>
  <c r="N97"/>
  <c r="P97" s="1"/>
  <c r="O90" i="26"/>
  <c r="K97" i="40"/>
  <c r="N96"/>
  <c r="P96" s="1"/>
  <c r="M96" i="38"/>
  <c r="S96" s="1"/>
  <c r="L96"/>
  <c r="Q95"/>
  <c r="R95"/>
  <c r="Q69" i="34"/>
  <c r="R69"/>
  <c r="S96" i="39"/>
  <c r="L89" i="32"/>
  <c r="O89" s="1"/>
  <c r="M89"/>
  <c r="S89" s="1"/>
  <c r="O96" i="41"/>
  <c r="N96"/>
  <c r="P96" s="1"/>
  <c r="K97"/>
  <c r="M90" i="36"/>
  <c r="S90" s="1"/>
  <c r="L90"/>
  <c r="O90" s="1"/>
  <c r="M100" i="28" l="1"/>
  <c r="S100" s="1"/>
  <c r="L100"/>
  <c r="O100" s="1"/>
  <c r="Q99"/>
  <c r="R99"/>
  <c r="N99" i="29"/>
  <c r="P99" s="1"/>
  <c r="K100"/>
  <c r="M75" i="30"/>
  <c r="S75" s="1"/>
  <c r="L75"/>
  <c r="Q74"/>
  <c r="R74"/>
  <c r="Q99" i="31"/>
  <c r="R99"/>
  <c r="M100"/>
  <c r="S100" s="1"/>
  <c r="L100"/>
  <c r="R89" i="33"/>
  <c r="Q89"/>
  <c r="Q96" i="39"/>
  <c r="R96"/>
  <c r="R96" i="42"/>
  <c r="Q96"/>
  <c r="Q97" i="27"/>
  <c r="R97"/>
  <c r="Q96" i="41"/>
  <c r="R96"/>
  <c r="M98" i="27"/>
  <c r="S98" s="1"/>
  <c r="L98"/>
  <c r="M97" i="39"/>
  <c r="S97" s="1"/>
  <c r="L97"/>
  <c r="O97" s="1"/>
  <c r="O82" i="43"/>
  <c r="N82"/>
  <c r="P82" s="1"/>
  <c r="K83"/>
  <c r="N70" i="34"/>
  <c r="P70" s="1"/>
  <c r="K71"/>
  <c r="R90" i="26"/>
  <c r="Q90"/>
  <c r="Q95" i="35"/>
  <c r="R95"/>
  <c r="M91" i="26"/>
  <c r="S91" s="1"/>
  <c r="L91"/>
  <c r="O91" s="1"/>
  <c r="K90" i="32"/>
  <c r="N89"/>
  <c r="P89" s="1"/>
  <c r="Q96" i="40"/>
  <c r="R96"/>
  <c r="L90" i="33"/>
  <c r="O90" s="1"/>
  <c r="M90"/>
  <c r="S90" s="1"/>
  <c r="K86" i="37"/>
  <c r="N85"/>
  <c r="P85" s="1"/>
  <c r="L96" i="35"/>
  <c r="O96" s="1"/>
  <c r="M96"/>
  <c r="S96" s="1"/>
  <c r="K91" i="36"/>
  <c r="N90"/>
  <c r="P90" s="1"/>
  <c r="O96" i="38"/>
  <c r="N96"/>
  <c r="P96" s="1"/>
  <c r="K97"/>
  <c r="M97" i="40"/>
  <c r="L97"/>
  <c r="O97" s="1"/>
  <c r="L97" i="41"/>
  <c r="M97"/>
  <c r="S97" s="1"/>
  <c r="M97" i="42"/>
  <c r="S97" s="1"/>
  <c r="L97"/>
  <c r="L100" i="29" l="1"/>
  <c r="O100" s="1"/>
  <c r="M100"/>
  <c r="R99"/>
  <c r="Q99"/>
  <c r="K101" i="28"/>
  <c r="N100"/>
  <c r="P100" s="1"/>
  <c r="O100" i="31"/>
  <c r="K101"/>
  <c r="N100"/>
  <c r="P100" s="1"/>
  <c r="O75" i="30"/>
  <c r="K76"/>
  <c r="N75"/>
  <c r="P75" s="1"/>
  <c r="R90" i="36"/>
  <c r="Q90"/>
  <c r="S97" i="40"/>
  <c r="K97" i="35"/>
  <c r="N96"/>
  <c r="P96" s="1"/>
  <c r="L97" i="38"/>
  <c r="M97"/>
  <c r="S97" s="1"/>
  <c r="O97" i="42"/>
  <c r="K98"/>
  <c r="N97"/>
  <c r="P97" s="1"/>
  <c r="N97" i="40"/>
  <c r="P97" s="1"/>
  <c r="K98"/>
  <c r="N97" i="39"/>
  <c r="P97" s="1"/>
  <c r="K98"/>
  <c r="R89" i="32"/>
  <c r="Q89"/>
  <c r="R85" i="37"/>
  <c r="Q85"/>
  <c r="M90" i="32"/>
  <c r="S90" s="1"/>
  <c r="L90"/>
  <c r="L71" i="34"/>
  <c r="M71"/>
  <c r="S71" s="1"/>
  <c r="K99" i="27"/>
  <c r="N98"/>
  <c r="P98" s="1"/>
  <c r="R70" i="34"/>
  <c r="Q70"/>
  <c r="R96" i="38"/>
  <c r="Q96"/>
  <c r="L86" i="37"/>
  <c r="O86" s="1"/>
  <c r="M86"/>
  <c r="K92" i="26"/>
  <c r="N91"/>
  <c r="P91" s="1"/>
  <c r="M83" i="43"/>
  <c r="L83"/>
  <c r="O98" i="27"/>
  <c r="R82" i="43"/>
  <c r="Q82"/>
  <c r="O97" i="41"/>
  <c r="K98"/>
  <c r="N97"/>
  <c r="P97" s="1"/>
  <c r="M91" i="36"/>
  <c r="S91" s="1"/>
  <c r="L91"/>
  <c r="O91" s="1"/>
  <c r="K91" i="33"/>
  <c r="N90"/>
  <c r="P90" s="1"/>
  <c r="Q100" i="28" l="1"/>
  <c r="R100"/>
  <c r="L101"/>
  <c r="M101"/>
  <c r="S101" s="1"/>
  <c r="S100" i="29"/>
  <c r="K101"/>
  <c r="N100"/>
  <c r="P100" s="1"/>
  <c r="Q75" i="30"/>
  <c r="R75"/>
  <c r="L76"/>
  <c r="M76"/>
  <c r="S76" s="1"/>
  <c r="R100" i="31"/>
  <c r="Q100"/>
  <c r="M101"/>
  <c r="S101" s="1"/>
  <c r="L101"/>
  <c r="R97" i="40"/>
  <c r="Q97"/>
  <c r="Q97" i="41"/>
  <c r="R97"/>
  <c r="M98"/>
  <c r="S98" s="1"/>
  <c r="L98"/>
  <c r="L92" i="26"/>
  <c r="M92"/>
  <c r="L99" i="27"/>
  <c r="O99" s="1"/>
  <c r="M99"/>
  <c r="R90" i="33"/>
  <c r="Q90"/>
  <c r="S86" i="37"/>
  <c r="L98" i="39"/>
  <c r="O98" s="1"/>
  <c r="M98"/>
  <c r="O97" i="38"/>
  <c r="N97"/>
  <c r="P97" s="1"/>
  <c r="K98"/>
  <c r="R96" i="35"/>
  <c r="Q96"/>
  <c r="Q97" i="39"/>
  <c r="R97"/>
  <c r="O90" i="32"/>
  <c r="K91"/>
  <c r="N90"/>
  <c r="P90" s="1"/>
  <c r="M98" i="40"/>
  <c r="L98"/>
  <c r="O98" s="1"/>
  <c r="M97" i="35"/>
  <c r="S97" s="1"/>
  <c r="L97"/>
  <c r="O97" s="1"/>
  <c r="S83" i="43"/>
  <c r="M91" i="33"/>
  <c r="S91" s="1"/>
  <c r="L91"/>
  <c r="O91" s="1"/>
  <c r="N86" i="37"/>
  <c r="P86" s="1"/>
  <c r="K87"/>
  <c r="O71" i="34"/>
  <c r="N71"/>
  <c r="P71" s="1"/>
  <c r="K72"/>
  <c r="K92" i="36"/>
  <c r="N91"/>
  <c r="P91" s="1"/>
  <c r="O83" i="43"/>
  <c r="N83"/>
  <c r="P83" s="1"/>
  <c r="K84"/>
  <c r="Q97" i="42"/>
  <c r="R97"/>
  <c r="Q91" i="26"/>
  <c r="R91"/>
  <c r="M98" i="42"/>
  <c r="S98" s="1"/>
  <c r="L98"/>
  <c r="Q98" i="27"/>
  <c r="R98"/>
  <c r="M101" i="29" l="1"/>
  <c r="S101" s="1"/>
  <c r="L101"/>
  <c r="R100"/>
  <c r="Q100"/>
  <c r="O101" i="28"/>
  <c r="N101"/>
  <c r="P101" s="1"/>
  <c r="K102"/>
  <c r="K102" i="31"/>
  <c r="N101"/>
  <c r="P101" s="1"/>
  <c r="O76" i="30"/>
  <c r="N76"/>
  <c r="P76" s="1"/>
  <c r="K77"/>
  <c r="O101" i="31"/>
  <c r="R83" i="43"/>
  <c r="Q83"/>
  <c r="Q86" i="37"/>
  <c r="R86"/>
  <c r="O98" i="42"/>
  <c r="K99"/>
  <c r="N98"/>
  <c r="P98" s="1"/>
  <c r="S92" i="26"/>
  <c r="R91" i="36"/>
  <c r="Q91"/>
  <c r="N91" i="33"/>
  <c r="P91" s="1"/>
  <c r="K92"/>
  <c r="K99" i="40"/>
  <c r="N98"/>
  <c r="P98" s="1"/>
  <c r="K93" i="26"/>
  <c r="N92"/>
  <c r="P92" s="1"/>
  <c r="S98" i="40"/>
  <c r="M98" i="38"/>
  <c r="S98" s="1"/>
  <c r="L98"/>
  <c r="O98" i="41"/>
  <c r="N98"/>
  <c r="P98" s="1"/>
  <c r="K99"/>
  <c r="Q71" i="34"/>
  <c r="R71"/>
  <c r="L91" i="32"/>
  <c r="M91"/>
  <c r="R90"/>
  <c r="Q90"/>
  <c r="S98" i="39"/>
  <c r="S99" i="27"/>
  <c r="Q97" i="38"/>
  <c r="R97"/>
  <c r="L84" i="43"/>
  <c r="O84" s="1"/>
  <c r="M84"/>
  <c r="S84" s="1"/>
  <c r="L87" i="37"/>
  <c r="O87" s="1"/>
  <c r="M87"/>
  <c r="S87" s="1"/>
  <c r="K98" i="35"/>
  <c r="N97"/>
  <c r="P97" s="1"/>
  <c r="K100" i="27"/>
  <c r="N99"/>
  <c r="P99" s="1"/>
  <c r="L92" i="36"/>
  <c r="M92"/>
  <c r="S92" s="1"/>
  <c r="L72" i="34"/>
  <c r="O72" s="1"/>
  <c r="M72"/>
  <c r="S72" s="1"/>
  <c r="N98" i="39"/>
  <c r="P98" s="1"/>
  <c r="K99"/>
  <c r="O92" i="26"/>
  <c r="M102" i="28" l="1"/>
  <c r="S102" s="1"/>
  <c r="L102"/>
  <c r="O102" s="1"/>
  <c r="Q101"/>
  <c r="R101"/>
  <c r="O101" i="29"/>
  <c r="N101"/>
  <c r="P101" s="1"/>
  <c r="K102"/>
  <c r="L77" i="30"/>
  <c r="O77" s="1"/>
  <c r="M77"/>
  <c r="R76"/>
  <c r="Q76"/>
  <c r="Q101" i="31"/>
  <c r="R101"/>
  <c r="L102"/>
  <c r="M102"/>
  <c r="S102" s="1"/>
  <c r="R92" i="26"/>
  <c r="Q92"/>
  <c r="Q98" i="40"/>
  <c r="R98"/>
  <c r="R98" i="39"/>
  <c r="Q98"/>
  <c r="L99" i="41"/>
  <c r="O99" s="1"/>
  <c r="M99"/>
  <c r="S99" s="1"/>
  <c r="M93" i="26"/>
  <c r="L93"/>
  <c r="O93" s="1"/>
  <c r="Q98" i="42"/>
  <c r="R98"/>
  <c r="Q98" i="41"/>
  <c r="R98"/>
  <c r="L99" i="40"/>
  <c r="M99"/>
  <c r="S99" s="1"/>
  <c r="L99" i="42"/>
  <c r="O99" s="1"/>
  <c r="M99"/>
  <c r="S99" s="1"/>
  <c r="N87" i="37"/>
  <c r="P87" s="1"/>
  <c r="K88"/>
  <c r="O92" i="36"/>
  <c r="N92"/>
  <c r="P92" s="1"/>
  <c r="K93"/>
  <c r="M99" i="39"/>
  <c r="S99" s="1"/>
  <c r="L99"/>
  <c r="O99"/>
  <c r="M100" i="27"/>
  <c r="S100" s="1"/>
  <c r="L100"/>
  <c r="O100" s="1"/>
  <c r="N84" i="43"/>
  <c r="P84" s="1"/>
  <c r="K85"/>
  <c r="O98" i="38"/>
  <c r="N98"/>
  <c r="P98" s="1"/>
  <c r="K99"/>
  <c r="L92" i="33"/>
  <c r="M92"/>
  <c r="Q91"/>
  <c r="R91"/>
  <c r="R97" i="35"/>
  <c r="Q97"/>
  <c r="S91" i="32"/>
  <c r="M98" i="35"/>
  <c r="S98" s="1"/>
  <c r="L98"/>
  <c r="O91" i="32"/>
  <c r="K92"/>
  <c r="N91"/>
  <c r="P91" s="1"/>
  <c r="Q99" i="27"/>
  <c r="R99"/>
  <c r="N72" i="34"/>
  <c r="P72" s="1"/>
  <c r="K73"/>
  <c r="L102" i="29" l="1"/>
  <c r="O102" s="1"/>
  <c r="M102"/>
  <c r="S102" s="1"/>
  <c r="R101"/>
  <c r="Q101"/>
  <c r="K103" i="28"/>
  <c r="N102"/>
  <c r="P102" s="1"/>
  <c r="N102" i="31"/>
  <c r="P102" s="1"/>
  <c r="K103"/>
  <c r="O102"/>
  <c r="S77" i="30"/>
  <c r="K78"/>
  <c r="N77"/>
  <c r="P77" s="1"/>
  <c r="Q91" i="32"/>
  <c r="R91"/>
  <c r="R92" i="36"/>
  <c r="Q92"/>
  <c r="O99" i="40"/>
  <c r="N99"/>
  <c r="P99" s="1"/>
  <c r="K100"/>
  <c r="N100" i="27"/>
  <c r="P100" s="1"/>
  <c r="K101"/>
  <c r="L73" i="34"/>
  <c r="M73"/>
  <c r="M92" i="32"/>
  <c r="S92" s="1"/>
  <c r="L92"/>
  <c r="O98" i="35"/>
  <c r="N98"/>
  <c r="P98" s="1"/>
  <c r="K99"/>
  <c r="S92" i="33"/>
  <c r="M88" i="37"/>
  <c r="S88" s="1"/>
  <c r="L88"/>
  <c r="N99" i="41"/>
  <c r="P99" s="1"/>
  <c r="K100"/>
  <c r="R87" i="37"/>
  <c r="Q87"/>
  <c r="R72" i="34"/>
  <c r="Q72"/>
  <c r="M99" i="38"/>
  <c r="L99"/>
  <c r="R98"/>
  <c r="Q98"/>
  <c r="N99" i="39"/>
  <c r="P99" s="1"/>
  <c r="K100"/>
  <c r="N99" i="42"/>
  <c r="P99" s="1"/>
  <c r="K100"/>
  <c r="N93" i="26"/>
  <c r="P93" s="1"/>
  <c r="K94"/>
  <c r="O92" i="33"/>
  <c r="N92"/>
  <c r="P92" s="1"/>
  <c r="K93"/>
  <c r="M85" i="43"/>
  <c r="L85"/>
  <c r="O85" s="1"/>
  <c r="M93" i="36"/>
  <c r="S93" s="1"/>
  <c r="L93"/>
  <c r="S93" i="26"/>
  <c r="R84" i="43"/>
  <c r="Q84"/>
  <c r="Q102" i="28" l="1"/>
  <c r="R102"/>
  <c r="M103"/>
  <c r="S103" s="1"/>
  <c r="L103"/>
  <c r="N102" i="29"/>
  <c r="P102" s="1"/>
  <c r="K103"/>
  <c r="Q77" i="30"/>
  <c r="R77"/>
  <c r="L78"/>
  <c r="O78" s="1"/>
  <c r="M78"/>
  <c r="L103" i="31"/>
  <c r="O103" s="1"/>
  <c r="M103"/>
  <c r="S103" s="1"/>
  <c r="Q102"/>
  <c r="R102"/>
  <c r="Q92" i="33"/>
  <c r="R92"/>
  <c r="R100" i="27"/>
  <c r="Q100"/>
  <c r="Q98" i="35"/>
  <c r="R98"/>
  <c r="M100" i="40"/>
  <c r="S100" s="1"/>
  <c r="L100"/>
  <c r="O100" s="1"/>
  <c r="R99"/>
  <c r="Q99"/>
  <c r="Q99" i="41"/>
  <c r="R99"/>
  <c r="O92" i="32"/>
  <c r="N92"/>
  <c r="P92" s="1"/>
  <c r="K93"/>
  <c r="S85" i="43"/>
  <c r="L100" i="39"/>
  <c r="M100"/>
  <c r="L99" i="35"/>
  <c r="M99"/>
  <c r="S99" s="1"/>
  <c r="M93" i="33"/>
  <c r="S93" s="1"/>
  <c r="L93"/>
  <c r="O99" i="38"/>
  <c r="K100"/>
  <c r="N99"/>
  <c r="R99" i="39"/>
  <c r="Q99"/>
  <c r="S99" i="38"/>
  <c r="P99"/>
  <c r="S73" i="34"/>
  <c r="Q93" i="26"/>
  <c r="R93"/>
  <c r="M100" i="41"/>
  <c r="S100" s="1"/>
  <c r="L100"/>
  <c r="O93" i="36"/>
  <c r="K94"/>
  <c r="N93"/>
  <c r="P93" s="1"/>
  <c r="M94" i="26"/>
  <c r="S94" s="1"/>
  <c r="L94"/>
  <c r="O94" s="1"/>
  <c r="O88" i="37"/>
  <c r="N88"/>
  <c r="P88" s="1"/>
  <c r="K89"/>
  <c r="M100" i="42"/>
  <c r="S100" s="1"/>
  <c r="L100"/>
  <c r="O100" s="1"/>
  <c r="O73" i="34"/>
  <c r="N73"/>
  <c r="P73" s="1"/>
  <c r="K74"/>
  <c r="N85" i="43"/>
  <c r="P85" s="1"/>
  <c r="K86"/>
  <c r="R99" i="42"/>
  <c r="Q99"/>
  <c r="M101" i="27"/>
  <c r="L101"/>
  <c r="O101" s="1"/>
  <c r="M103" i="29" l="1"/>
  <c r="S103" s="1"/>
  <c r="L103"/>
  <c r="R102"/>
  <c r="Q102"/>
  <c r="O103" i="28"/>
  <c r="N103"/>
  <c r="P103" s="1"/>
  <c r="K104"/>
  <c r="K104" i="31"/>
  <c r="N103"/>
  <c r="P103" s="1"/>
  <c r="S78" i="30"/>
  <c r="N78"/>
  <c r="P78" s="1"/>
  <c r="K79"/>
  <c r="R85" i="43"/>
  <c r="Q85"/>
  <c r="R73" i="34"/>
  <c r="Q73"/>
  <c r="O93" i="33"/>
  <c r="N93"/>
  <c r="P93" s="1"/>
  <c r="K94"/>
  <c r="L93" i="32"/>
  <c r="O93" s="1"/>
  <c r="M93"/>
  <c r="S93" s="1"/>
  <c r="K101" i="40"/>
  <c r="N100"/>
  <c r="P100" s="1"/>
  <c r="K101" i="42"/>
  <c r="N100"/>
  <c r="P100" s="1"/>
  <c r="L94" i="36"/>
  <c r="M94"/>
  <c r="S94" s="1"/>
  <c r="L86" i="43"/>
  <c r="O86" s="1"/>
  <c r="M86"/>
  <c r="R88" i="37"/>
  <c r="Q88"/>
  <c r="O100" i="41"/>
  <c r="N100"/>
  <c r="P100" s="1"/>
  <c r="K101"/>
  <c r="O99" i="35"/>
  <c r="N99"/>
  <c r="P99" s="1"/>
  <c r="K100"/>
  <c r="Q92" i="32"/>
  <c r="R92"/>
  <c r="S100" i="39"/>
  <c r="R93" i="36"/>
  <c r="Q93"/>
  <c r="M74" i="34"/>
  <c r="S74" s="1"/>
  <c r="L74"/>
  <c r="O74" s="1"/>
  <c r="O100" i="39"/>
  <c r="K101"/>
  <c r="N100"/>
  <c r="P100" s="1"/>
  <c r="Q99" i="38"/>
  <c r="R99"/>
  <c r="L89" i="37"/>
  <c r="M89"/>
  <c r="S89" s="1"/>
  <c r="K102" i="27"/>
  <c r="N101"/>
  <c r="P101" s="1"/>
  <c r="K95" i="26"/>
  <c r="N94"/>
  <c r="P94" s="1"/>
  <c r="L100" i="38"/>
  <c r="O100" s="1"/>
  <c r="M100"/>
  <c r="S100" s="1"/>
  <c r="S101" i="27"/>
  <c r="M104" i="28" l="1"/>
  <c r="L104"/>
  <c r="O104" s="1"/>
  <c r="Q103"/>
  <c r="R103"/>
  <c r="O103" i="29"/>
  <c r="N103"/>
  <c r="P103" s="1"/>
  <c r="K104"/>
  <c r="R78" i="30"/>
  <c r="Q78"/>
  <c r="M79"/>
  <c r="L79"/>
  <c r="R103" i="31"/>
  <c r="Q103"/>
  <c r="L104"/>
  <c r="M104"/>
  <c r="S104" s="1"/>
  <c r="Q100" i="39"/>
  <c r="R100"/>
  <c r="R101" i="27"/>
  <c r="Q101"/>
  <c r="O89" i="37"/>
  <c r="N89"/>
  <c r="P89" s="1"/>
  <c r="K90"/>
  <c r="N100" i="38"/>
  <c r="P100" s="1"/>
  <c r="K101"/>
  <c r="L101" i="41"/>
  <c r="M101"/>
  <c r="S101" s="1"/>
  <c r="K94" i="32"/>
  <c r="N93"/>
  <c r="P93" s="1"/>
  <c r="Q100" i="41"/>
  <c r="R100"/>
  <c r="O94" i="36"/>
  <c r="N94"/>
  <c r="P94" s="1"/>
  <c r="K95"/>
  <c r="L94" i="33"/>
  <c r="O94" s="1"/>
  <c r="M94"/>
  <c r="S94" s="1"/>
  <c r="R93"/>
  <c r="Q93"/>
  <c r="Q100" i="42"/>
  <c r="R100"/>
  <c r="L101"/>
  <c r="M101"/>
  <c r="S101" s="1"/>
  <c r="Q100" i="40"/>
  <c r="R100"/>
  <c r="M95" i="26"/>
  <c r="L95"/>
  <c r="O95" s="1"/>
  <c r="M101" i="39"/>
  <c r="S101" s="1"/>
  <c r="L101"/>
  <c r="O101" s="1"/>
  <c r="N74" i="34"/>
  <c r="P74" s="1"/>
  <c r="K75"/>
  <c r="L100" i="35"/>
  <c r="M100"/>
  <c r="S100" s="1"/>
  <c r="S86" i="43"/>
  <c r="L101" i="40"/>
  <c r="O101" s="1"/>
  <c r="M101"/>
  <c r="R94" i="26"/>
  <c r="Q94"/>
  <c r="R99" i="35"/>
  <c r="Q99"/>
  <c r="M102" i="27"/>
  <c r="S102" s="1"/>
  <c r="L102"/>
  <c r="O102" s="1"/>
  <c r="N86" i="43"/>
  <c r="P86" s="1"/>
  <c r="K87"/>
  <c r="L104" i="29" l="1"/>
  <c r="M104"/>
  <c r="S104" s="1"/>
  <c r="R103"/>
  <c r="Q103"/>
  <c r="K105" i="28"/>
  <c r="N104"/>
  <c r="P104" s="1"/>
  <c r="S104"/>
  <c r="K105" i="31"/>
  <c r="N104"/>
  <c r="P104" s="1"/>
  <c r="O79" i="30"/>
  <c r="K80"/>
  <c r="N79"/>
  <c r="P79" s="1"/>
  <c r="S79"/>
  <c r="O104" i="31"/>
  <c r="R100" i="38"/>
  <c r="Q100"/>
  <c r="R86" i="43"/>
  <c r="Q86"/>
  <c r="K96" i="26"/>
  <c r="N95"/>
  <c r="P95" s="1"/>
  <c r="L90" i="37"/>
  <c r="M90"/>
  <c r="S90" s="1"/>
  <c r="Q89"/>
  <c r="R89"/>
  <c r="Q93" i="32"/>
  <c r="R93"/>
  <c r="R74" i="34"/>
  <c r="Q74"/>
  <c r="L94" i="32"/>
  <c r="M94"/>
  <c r="S94" s="1"/>
  <c r="S95" i="26"/>
  <c r="K95" i="33"/>
  <c r="N94"/>
  <c r="P94" s="1"/>
  <c r="O100" i="35"/>
  <c r="N100"/>
  <c r="P100" s="1"/>
  <c r="K101"/>
  <c r="M87" i="43"/>
  <c r="S87" s="1"/>
  <c r="L87"/>
  <c r="O87" s="1"/>
  <c r="L75" i="34"/>
  <c r="M75"/>
  <c r="S75" s="1"/>
  <c r="K103" i="27"/>
  <c r="N102"/>
  <c r="P102" s="1"/>
  <c r="S101" i="40"/>
  <c r="N101"/>
  <c r="P101" s="1"/>
  <c r="K102"/>
  <c r="N101" i="39"/>
  <c r="P101" s="1"/>
  <c r="K102"/>
  <c r="O101" i="42"/>
  <c r="N101"/>
  <c r="P101" s="1"/>
  <c r="K102"/>
  <c r="L95" i="36"/>
  <c r="M95"/>
  <c r="O101" i="41"/>
  <c r="K102"/>
  <c r="N101"/>
  <c r="P101" s="1"/>
  <c r="R94" i="36"/>
  <c r="Q94"/>
  <c r="L101" i="38"/>
  <c r="O101" s="1"/>
  <c r="M101"/>
  <c r="S101" s="1"/>
  <c r="R104" i="28" l="1"/>
  <c r="Q104"/>
  <c r="M105"/>
  <c r="S105" s="1"/>
  <c r="L105"/>
  <c r="O104" i="29"/>
  <c r="K105"/>
  <c r="N104"/>
  <c r="P104" s="1"/>
  <c r="Q79" i="30"/>
  <c r="R79"/>
  <c r="M80"/>
  <c r="S80" s="1"/>
  <c r="L80"/>
  <c r="Q104" i="31"/>
  <c r="R104"/>
  <c r="M105"/>
  <c r="S105" s="1"/>
  <c r="L105"/>
  <c r="R95" i="26"/>
  <c r="Q95"/>
  <c r="Q101" i="40"/>
  <c r="R101"/>
  <c r="M101" i="35"/>
  <c r="S101" s="1"/>
  <c r="L101"/>
  <c r="O94" i="32"/>
  <c r="K95"/>
  <c r="N94"/>
  <c r="P94" s="1"/>
  <c r="O90" i="37"/>
  <c r="K91"/>
  <c r="N90"/>
  <c r="P90" s="1"/>
  <c r="O95" i="36"/>
  <c r="K96"/>
  <c r="N95"/>
  <c r="P95" s="1"/>
  <c r="Q100" i="35"/>
  <c r="R100"/>
  <c r="R102" i="27"/>
  <c r="Q102"/>
  <c r="M103"/>
  <c r="L103"/>
  <c r="O103" s="1"/>
  <c r="L96" i="26"/>
  <c r="O96" s="1"/>
  <c r="M96"/>
  <c r="S96" s="1"/>
  <c r="N101" i="38"/>
  <c r="P101" s="1"/>
  <c r="K102"/>
  <c r="L102" i="42"/>
  <c r="O102" s="1"/>
  <c r="M102"/>
  <c r="S102" s="1"/>
  <c r="Q94" i="33"/>
  <c r="R94"/>
  <c r="R101" i="39"/>
  <c r="Q101"/>
  <c r="O75" i="34"/>
  <c r="N75"/>
  <c r="P75" s="1"/>
  <c r="K76"/>
  <c r="M95" i="33"/>
  <c r="S95" s="1"/>
  <c r="L95"/>
  <c r="O95" s="1"/>
  <c r="R101" i="41"/>
  <c r="Q101"/>
  <c r="L102" i="39"/>
  <c r="O102" s="1"/>
  <c r="M102"/>
  <c r="S102" s="1"/>
  <c r="R101" i="42"/>
  <c r="Q101"/>
  <c r="M102" i="41"/>
  <c r="S102" s="1"/>
  <c r="L102"/>
  <c r="M102" i="40"/>
  <c r="L102"/>
  <c r="O102" s="1"/>
  <c r="S95" i="36"/>
  <c r="N87" i="43"/>
  <c r="P87" s="1"/>
  <c r="K88"/>
  <c r="Q104" i="29" l="1"/>
  <c r="R104"/>
  <c r="L105"/>
  <c r="O105" s="1"/>
  <c r="M105"/>
  <c r="S105" s="1"/>
  <c r="O105" i="28"/>
  <c r="K106"/>
  <c r="N105"/>
  <c r="P105" s="1"/>
  <c r="O105" i="31"/>
  <c r="N105"/>
  <c r="P105" s="1"/>
  <c r="K106"/>
  <c r="O80" i="30"/>
  <c r="N80"/>
  <c r="P80" s="1"/>
  <c r="K81"/>
  <c r="L95" i="32"/>
  <c r="O95" s="1"/>
  <c r="M95"/>
  <c r="S95" s="1"/>
  <c r="R87" i="43"/>
  <c r="Q87"/>
  <c r="N95" i="33"/>
  <c r="P95" s="1"/>
  <c r="K96"/>
  <c r="K97" i="26"/>
  <c r="N96"/>
  <c r="P96" s="1"/>
  <c r="S102" i="40"/>
  <c r="O102" i="41"/>
  <c r="N102"/>
  <c r="P102" s="1"/>
  <c r="K103"/>
  <c r="L88" i="43"/>
  <c r="M88"/>
  <c r="L96" i="36"/>
  <c r="O96" s="1"/>
  <c r="M96"/>
  <c r="S96" s="1"/>
  <c r="O101" i="35"/>
  <c r="N101"/>
  <c r="P101" s="1"/>
  <c r="K102"/>
  <c r="R95" i="36"/>
  <c r="Q95"/>
  <c r="M76" i="34"/>
  <c r="S76" s="1"/>
  <c r="L76"/>
  <c r="K104" i="27"/>
  <c r="N103"/>
  <c r="Q90" i="37"/>
  <c r="R90"/>
  <c r="R75" i="34"/>
  <c r="Q75"/>
  <c r="N102" i="42"/>
  <c r="P102" s="1"/>
  <c r="K103"/>
  <c r="S103" i="27"/>
  <c r="P103"/>
  <c r="K103" i="40"/>
  <c r="N102"/>
  <c r="P102" s="1"/>
  <c r="N102" i="39"/>
  <c r="P102" s="1"/>
  <c r="K103"/>
  <c r="L102" i="38"/>
  <c r="O102" s="1"/>
  <c r="M102"/>
  <c r="S102" s="1"/>
  <c r="L91" i="37"/>
  <c r="O91" s="1"/>
  <c r="M91"/>
  <c r="S91" s="1"/>
  <c r="R101" i="38"/>
  <c r="Q101"/>
  <c r="R94" i="32"/>
  <c r="Q94"/>
  <c r="Q105" i="28" l="1"/>
  <c r="R105"/>
  <c r="M106"/>
  <c r="L106"/>
  <c r="O106" s="1"/>
  <c r="N105" i="29"/>
  <c r="P105" s="1"/>
  <c r="K106"/>
  <c r="R80" i="30"/>
  <c r="Q80"/>
  <c r="L81"/>
  <c r="O81" s="1"/>
  <c r="M81"/>
  <c r="M106" i="31"/>
  <c r="S106" s="1"/>
  <c r="L106"/>
  <c r="O106" s="1"/>
  <c r="R105"/>
  <c r="Q105"/>
  <c r="Q102" i="40"/>
  <c r="R102"/>
  <c r="Q102" i="42"/>
  <c r="R102"/>
  <c r="N96" i="36"/>
  <c r="P96" s="1"/>
  <c r="K97"/>
  <c r="M103" i="39"/>
  <c r="S103" s="1"/>
  <c r="L103"/>
  <c r="O103" s="1"/>
  <c r="S88" i="43"/>
  <c r="M97" i="26"/>
  <c r="L97"/>
  <c r="O97" s="1"/>
  <c r="Q102" i="39"/>
  <c r="R102"/>
  <c r="O88" i="43"/>
  <c r="N88"/>
  <c r="P88" s="1"/>
  <c r="K89"/>
  <c r="L96" i="33"/>
  <c r="M96"/>
  <c r="L102" i="35"/>
  <c r="O102" s="1"/>
  <c r="M102"/>
  <c r="S102" s="1"/>
  <c r="L103" i="41"/>
  <c r="O103" s="1"/>
  <c r="M103"/>
  <c r="S103" s="1"/>
  <c r="R95" i="33"/>
  <c r="Q95"/>
  <c r="M103" i="40"/>
  <c r="S103" s="1"/>
  <c r="L103"/>
  <c r="Q102" i="41"/>
  <c r="R102"/>
  <c r="Q103" i="27"/>
  <c r="R103"/>
  <c r="Q101" i="35"/>
  <c r="R101"/>
  <c r="N91" i="37"/>
  <c r="P91" s="1"/>
  <c r="K92"/>
  <c r="M104" i="27"/>
  <c r="S104" s="1"/>
  <c r="L104"/>
  <c r="L103" i="42"/>
  <c r="M103"/>
  <c r="S103" s="1"/>
  <c r="O76" i="34"/>
  <c r="N76"/>
  <c r="P76" s="1"/>
  <c r="K77"/>
  <c r="K103" i="38"/>
  <c r="N102"/>
  <c r="P102" s="1"/>
  <c r="R96" i="26"/>
  <c r="Q96"/>
  <c r="K96" i="32"/>
  <c r="N95"/>
  <c r="P95" s="1"/>
  <c r="L106" i="29" l="1"/>
  <c r="O106" s="1"/>
  <c r="M106"/>
  <c r="R105"/>
  <c r="Q105"/>
  <c r="K107" i="28"/>
  <c r="N106"/>
  <c r="P106" s="1"/>
  <c r="S106"/>
  <c r="N106" i="31"/>
  <c r="P106" s="1"/>
  <c r="K107"/>
  <c r="S81" i="30"/>
  <c r="N81"/>
  <c r="P81" s="1"/>
  <c r="K82"/>
  <c r="R88" i="43"/>
  <c r="Q88"/>
  <c r="N103" i="39"/>
  <c r="P103" s="1"/>
  <c r="K104"/>
  <c r="O103" i="40"/>
  <c r="N103"/>
  <c r="P103" s="1"/>
  <c r="K104"/>
  <c r="M103" i="38"/>
  <c r="S103" s="1"/>
  <c r="L103"/>
  <c r="M92" i="37"/>
  <c r="L92"/>
  <c r="O92" s="1"/>
  <c r="M77" i="34"/>
  <c r="S77" s="1"/>
  <c r="L77"/>
  <c r="N102" i="35"/>
  <c r="P102" s="1"/>
  <c r="K103"/>
  <c r="L97" i="36"/>
  <c r="O97" s="1"/>
  <c r="M97"/>
  <c r="S97" s="1"/>
  <c r="R96"/>
  <c r="Q96"/>
  <c r="R95" i="32"/>
  <c r="Q95"/>
  <c r="O96" i="33"/>
  <c r="N96"/>
  <c r="K97"/>
  <c r="S97" i="26"/>
  <c r="R91" i="37"/>
  <c r="Q91"/>
  <c r="K98" i="26"/>
  <c r="N97"/>
  <c r="P97" s="1"/>
  <c r="L96" i="32"/>
  <c r="M96"/>
  <c r="S96" s="1"/>
  <c r="Q76" i="34"/>
  <c r="R76"/>
  <c r="S96" i="33"/>
  <c r="P96"/>
  <c r="R102" i="38"/>
  <c r="Q102"/>
  <c r="M89" i="43"/>
  <c r="S89" s="1"/>
  <c r="L89"/>
  <c r="O89" s="1"/>
  <c r="O103" i="42"/>
  <c r="N103"/>
  <c r="P103" s="1"/>
  <c r="K104"/>
  <c r="O104" i="27"/>
  <c r="K105"/>
  <c r="N104"/>
  <c r="P104" s="1"/>
  <c r="K104" i="41"/>
  <c r="N103"/>
  <c r="P103" s="1"/>
  <c r="Q106" i="28" l="1"/>
  <c r="R106"/>
  <c r="L107"/>
  <c r="M107"/>
  <c r="S107" s="1"/>
  <c r="S106" i="29"/>
  <c r="K107"/>
  <c r="N106"/>
  <c r="P106" s="1"/>
  <c r="Q81" i="30"/>
  <c r="R81"/>
  <c r="L82"/>
  <c r="M82"/>
  <c r="S82" s="1"/>
  <c r="L107" i="31"/>
  <c r="M107"/>
  <c r="Q106"/>
  <c r="R106"/>
  <c r="Q97" i="26"/>
  <c r="R97"/>
  <c r="N92" i="37"/>
  <c r="P92" s="1"/>
  <c r="K93"/>
  <c r="M104" i="41"/>
  <c r="S104" s="1"/>
  <c r="L104"/>
  <c r="N89" i="43"/>
  <c r="P89" s="1"/>
  <c r="K90"/>
  <c r="M105" i="27"/>
  <c r="L105"/>
  <c r="O105" s="1"/>
  <c r="M103" i="35"/>
  <c r="L103"/>
  <c r="O103" s="1"/>
  <c r="Q102"/>
  <c r="R102"/>
  <c r="L104" i="40"/>
  <c r="O104" s="1"/>
  <c r="M104"/>
  <c r="R103"/>
  <c r="Q103"/>
  <c r="R103" i="42"/>
  <c r="Q103"/>
  <c r="Q96" i="33"/>
  <c r="R96"/>
  <c r="O77" i="34"/>
  <c r="N77"/>
  <c r="P77" s="1"/>
  <c r="K78"/>
  <c r="L104" i="39"/>
  <c r="O104" s="1"/>
  <c r="M104"/>
  <c r="S104" s="1"/>
  <c r="L98" i="26"/>
  <c r="M98"/>
  <c r="S98" s="1"/>
  <c r="L104" i="42"/>
  <c r="O104" s="1"/>
  <c r="M104"/>
  <c r="S104" s="1"/>
  <c r="R103" i="39"/>
  <c r="Q103"/>
  <c r="Q103" i="41"/>
  <c r="R103"/>
  <c r="L97" i="33"/>
  <c r="M97"/>
  <c r="S97" s="1"/>
  <c r="S92" i="37"/>
  <c r="R104" i="27"/>
  <c r="Q104"/>
  <c r="O96" i="32"/>
  <c r="N96"/>
  <c r="P96" s="1"/>
  <c r="K97"/>
  <c r="N97" i="36"/>
  <c r="P97" s="1"/>
  <c r="K98"/>
  <c r="O103" i="38"/>
  <c r="N103"/>
  <c r="P103" s="1"/>
  <c r="K104"/>
  <c r="M107" i="29" l="1"/>
  <c r="L107"/>
  <c r="O107" s="1"/>
  <c r="Q106"/>
  <c r="R106"/>
  <c r="O107" i="28"/>
  <c r="N107"/>
  <c r="P107" s="1"/>
  <c r="K108"/>
  <c r="S107" i="31"/>
  <c r="O107"/>
  <c r="N107"/>
  <c r="P107" s="1"/>
  <c r="K108"/>
  <c r="O82" i="30"/>
  <c r="N82"/>
  <c r="P82" s="1"/>
  <c r="K83"/>
  <c r="R96" i="32"/>
  <c r="Q96"/>
  <c r="K99" i="26"/>
  <c r="N98"/>
  <c r="P98" s="1"/>
  <c r="L90" i="43"/>
  <c r="O90" s="1"/>
  <c r="M90"/>
  <c r="R89"/>
  <c r="Q89"/>
  <c r="R103" i="38"/>
  <c r="Q103"/>
  <c r="O104" i="41"/>
  <c r="N104"/>
  <c r="P104" s="1"/>
  <c r="K105"/>
  <c r="K105" i="39"/>
  <c r="N104"/>
  <c r="P104" s="1"/>
  <c r="N103" i="35"/>
  <c r="P103" s="1"/>
  <c r="K104"/>
  <c r="Q92" i="37"/>
  <c r="R92"/>
  <c r="M78" i="34"/>
  <c r="S78" s="1"/>
  <c r="L78"/>
  <c r="S103" i="35"/>
  <c r="L93" i="37"/>
  <c r="O93" s="1"/>
  <c r="M93"/>
  <c r="R77" i="34"/>
  <c r="Q77"/>
  <c r="L104" i="38"/>
  <c r="M104"/>
  <c r="S104" s="1"/>
  <c r="L98" i="36"/>
  <c r="O98" s="1"/>
  <c r="M98"/>
  <c r="S98" s="1"/>
  <c r="K105" i="42"/>
  <c r="N104"/>
  <c r="P104" s="1"/>
  <c r="L97" i="32"/>
  <c r="O97" s="1"/>
  <c r="M97"/>
  <c r="S97" s="1"/>
  <c r="O97" i="33"/>
  <c r="K98"/>
  <c r="N97"/>
  <c r="P97" s="1"/>
  <c r="O98" i="26"/>
  <c r="S104" i="40"/>
  <c r="N105" i="27"/>
  <c r="P105" s="1"/>
  <c r="K106"/>
  <c r="Q97" i="36"/>
  <c r="R97"/>
  <c r="K105" i="40"/>
  <c r="N104"/>
  <c r="P104" s="1"/>
  <c r="S105" i="27"/>
  <c r="M108" i="28" l="1"/>
  <c r="S108" s="1"/>
  <c r="L108"/>
  <c r="O108" s="1"/>
  <c r="R107"/>
  <c r="Q107"/>
  <c r="N107" i="29"/>
  <c r="P107" s="1"/>
  <c r="K108"/>
  <c r="S107"/>
  <c r="R107" i="31"/>
  <c r="Q107"/>
  <c r="L83" i="30"/>
  <c r="M83"/>
  <c r="M108" i="31"/>
  <c r="S108" s="1"/>
  <c r="L108"/>
  <c r="R82" i="30"/>
  <c r="Q82"/>
  <c r="Q104" i="39"/>
  <c r="R104"/>
  <c r="R105" i="27"/>
  <c r="Q105"/>
  <c r="M105" i="39"/>
  <c r="L105"/>
  <c r="O105" s="1"/>
  <c r="S90" i="43"/>
  <c r="R103" i="35"/>
  <c r="Q103"/>
  <c r="M106" i="27"/>
  <c r="S106" s="1"/>
  <c r="L106"/>
  <c r="O104" i="38"/>
  <c r="N104"/>
  <c r="P104" s="1"/>
  <c r="K105"/>
  <c r="O78" i="34"/>
  <c r="N78"/>
  <c r="P78" s="1"/>
  <c r="K79"/>
  <c r="L105" i="41"/>
  <c r="M105"/>
  <c r="Q104"/>
  <c r="R104"/>
  <c r="N90" i="43"/>
  <c r="P90" s="1"/>
  <c r="K91"/>
  <c r="R98" i="26"/>
  <c r="Q98"/>
  <c r="Q104" i="42"/>
  <c r="R104"/>
  <c r="M105"/>
  <c r="S105" s="1"/>
  <c r="L105"/>
  <c r="M99" i="26"/>
  <c r="L99"/>
  <c r="O99" s="1"/>
  <c r="Q104" i="40"/>
  <c r="R104"/>
  <c r="L105"/>
  <c r="O105" s="1"/>
  <c r="M105"/>
  <c r="S93" i="37"/>
  <c r="L104" i="35"/>
  <c r="M104"/>
  <c r="S104" s="1"/>
  <c r="N97" i="32"/>
  <c r="P97" s="1"/>
  <c r="K98"/>
  <c r="R97" i="33"/>
  <c r="Q97"/>
  <c r="M98"/>
  <c r="L98"/>
  <c r="N98" i="36"/>
  <c r="P98" s="1"/>
  <c r="K99"/>
  <c r="N93" i="37"/>
  <c r="P93" s="1"/>
  <c r="K94"/>
  <c r="R107" i="29" l="1"/>
  <c r="Q107"/>
  <c r="L108"/>
  <c r="O108" s="1"/>
  <c r="M108"/>
  <c r="S108" s="1"/>
  <c r="K109" i="28"/>
  <c r="N108"/>
  <c r="P108" s="1"/>
  <c r="N108" i="31"/>
  <c r="P108" s="1"/>
  <c r="K109"/>
  <c r="O108"/>
  <c r="S83" i="30"/>
  <c r="O83"/>
  <c r="N83"/>
  <c r="P83" s="1"/>
  <c r="K84"/>
  <c r="R90" i="43"/>
  <c r="Q90"/>
  <c r="R93" i="37"/>
  <c r="Q93"/>
  <c r="R104" i="38"/>
  <c r="Q104"/>
  <c r="R98" i="36"/>
  <c r="Q98"/>
  <c r="O98" i="33"/>
  <c r="N98"/>
  <c r="P98" s="1"/>
  <c r="K99"/>
  <c r="S99" i="26"/>
  <c r="L105" i="38"/>
  <c r="O105" s="1"/>
  <c r="M105"/>
  <c r="O105" i="42"/>
  <c r="N105"/>
  <c r="P105" s="1"/>
  <c r="K106"/>
  <c r="S105" i="40"/>
  <c r="L94" i="37"/>
  <c r="O94" s="1"/>
  <c r="M94"/>
  <c r="M98" i="32"/>
  <c r="S98" s="1"/>
  <c r="L98"/>
  <c r="N105" i="40"/>
  <c r="P105" s="1"/>
  <c r="K106"/>
  <c r="S105" i="41"/>
  <c r="N106" i="27"/>
  <c r="P106" s="1"/>
  <c r="K107"/>
  <c r="N105" i="39"/>
  <c r="P105" s="1"/>
  <c r="K106"/>
  <c r="S105"/>
  <c r="L79" i="34"/>
  <c r="M79"/>
  <c r="S79" s="1"/>
  <c r="O106" i="27"/>
  <c r="Q78" i="34"/>
  <c r="R78"/>
  <c r="K100" i="26"/>
  <c r="N99"/>
  <c r="P99" s="1"/>
  <c r="M91" i="43"/>
  <c r="L91"/>
  <c r="O91" s="1"/>
  <c r="Q97" i="32"/>
  <c r="R97"/>
  <c r="O105" i="41"/>
  <c r="N105"/>
  <c r="P105" s="1"/>
  <c r="K106"/>
  <c r="L99" i="36"/>
  <c r="M99"/>
  <c r="S99" s="1"/>
  <c r="O104" i="35"/>
  <c r="K105"/>
  <c r="N104"/>
  <c r="P104" s="1"/>
  <c r="S98" i="33"/>
  <c r="Q108" i="28" l="1"/>
  <c r="R108"/>
  <c r="M109"/>
  <c r="S109" s="1"/>
  <c r="L109"/>
  <c r="N108" i="29"/>
  <c r="P108" s="1"/>
  <c r="K109"/>
  <c r="Q83" i="30"/>
  <c r="R83"/>
  <c r="L84"/>
  <c r="M84"/>
  <c r="S84" s="1"/>
  <c r="L109" i="31"/>
  <c r="O109" s="1"/>
  <c r="M109"/>
  <c r="S109" s="1"/>
  <c r="R108"/>
  <c r="Q108"/>
  <c r="R99" i="26"/>
  <c r="Q99"/>
  <c r="R105" i="39"/>
  <c r="Q105"/>
  <c r="R105" i="41"/>
  <c r="Q105"/>
  <c r="Q104" i="35"/>
  <c r="R104"/>
  <c r="M107" i="27"/>
  <c r="L107"/>
  <c r="O107" s="1"/>
  <c r="S94" i="37"/>
  <c r="R106" i="27"/>
  <c r="Q106"/>
  <c r="N94" i="37"/>
  <c r="P94" s="1"/>
  <c r="K95"/>
  <c r="S105" i="38"/>
  <c r="L106" i="39"/>
  <c r="M106"/>
  <c r="S106" s="1"/>
  <c r="O98" i="32"/>
  <c r="N98"/>
  <c r="P98" s="1"/>
  <c r="K99"/>
  <c r="N105" i="38"/>
  <c r="P105" s="1"/>
  <c r="K106"/>
  <c r="M100" i="26"/>
  <c r="L100"/>
  <c r="O100" s="1"/>
  <c r="M105" i="35"/>
  <c r="S105" s="1"/>
  <c r="L105"/>
  <c r="Q105" i="40"/>
  <c r="R105"/>
  <c r="N91" i="43"/>
  <c r="P91" s="1"/>
  <c r="K92"/>
  <c r="O79" i="34"/>
  <c r="K80"/>
  <c r="N79"/>
  <c r="P79" s="1"/>
  <c r="O99" i="36"/>
  <c r="K100"/>
  <c r="N99"/>
  <c r="P99" s="1"/>
  <c r="S91" i="43"/>
  <c r="M106" i="40"/>
  <c r="S106" s="1"/>
  <c r="L106"/>
  <c r="O106" s="1"/>
  <c r="M106" i="41"/>
  <c r="S106" s="1"/>
  <c r="L106"/>
  <c r="M106" i="42"/>
  <c r="S106" s="1"/>
  <c r="L106"/>
  <c r="O106" s="1"/>
  <c r="L99" i="33"/>
  <c r="M99"/>
  <c r="S99" s="1"/>
  <c r="R105" i="42"/>
  <c r="Q105"/>
  <c r="R98" i="33"/>
  <c r="Q98"/>
  <c r="M109" i="29" l="1"/>
  <c r="S109" s="1"/>
  <c r="L109"/>
  <c r="O109" s="1"/>
  <c r="R108"/>
  <c r="Q108"/>
  <c r="O109" i="28"/>
  <c r="N109"/>
  <c r="P109" s="1"/>
  <c r="K110"/>
  <c r="K110" i="31"/>
  <c r="N109"/>
  <c r="P109" s="1"/>
  <c r="O84" i="30"/>
  <c r="N84"/>
  <c r="P84" s="1"/>
  <c r="K85"/>
  <c r="R94" i="37"/>
  <c r="Q94"/>
  <c r="R105" i="38"/>
  <c r="Q105"/>
  <c r="O105" i="35"/>
  <c r="N105"/>
  <c r="P105" s="1"/>
  <c r="K106"/>
  <c r="K107" i="42"/>
  <c r="N106"/>
  <c r="P106" s="1"/>
  <c r="O106" i="41"/>
  <c r="N106"/>
  <c r="P106" s="1"/>
  <c r="K107"/>
  <c r="M100" i="36"/>
  <c r="S100" s="1"/>
  <c r="L100"/>
  <c r="M99" i="32"/>
  <c r="S99" s="1"/>
  <c r="L99"/>
  <c r="R98"/>
  <c r="Q98"/>
  <c r="Q79" i="34"/>
  <c r="R79"/>
  <c r="K107" i="40"/>
  <c r="N106"/>
  <c r="P106" s="1"/>
  <c r="L80" i="34"/>
  <c r="M80"/>
  <c r="S80" s="1"/>
  <c r="O99" i="33"/>
  <c r="K100"/>
  <c r="N99"/>
  <c r="P99" s="1"/>
  <c r="K101" i="26"/>
  <c r="N100"/>
  <c r="P100" s="1"/>
  <c r="O106" i="39"/>
  <c r="N106"/>
  <c r="P106" s="1"/>
  <c r="K107"/>
  <c r="L92" i="43"/>
  <c r="O92" s="1"/>
  <c r="M92"/>
  <c r="S100" i="26"/>
  <c r="R91" i="43"/>
  <c r="Q91"/>
  <c r="M106" i="38"/>
  <c r="S106" s="1"/>
  <c r="L106"/>
  <c r="O106" s="1"/>
  <c r="N107" i="27"/>
  <c r="P107" s="1"/>
  <c r="K108"/>
  <c r="R99" i="36"/>
  <c r="Q99"/>
  <c r="L95" i="37"/>
  <c r="M95"/>
  <c r="S95" s="1"/>
  <c r="S107" i="27"/>
  <c r="M110" i="28" l="1"/>
  <c r="L110"/>
  <c r="O110" s="1"/>
  <c r="R109"/>
  <c r="Q109"/>
  <c r="N109" i="29"/>
  <c r="P109" s="1"/>
  <c r="K110"/>
  <c r="L85" i="30"/>
  <c r="O85" s="1"/>
  <c r="M85"/>
  <c r="S85" s="1"/>
  <c r="R84"/>
  <c r="Q84"/>
  <c r="R109" i="31"/>
  <c r="Q109"/>
  <c r="L110"/>
  <c r="O110" s="1"/>
  <c r="M110"/>
  <c r="S110" s="1"/>
  <c r="R100" i="26"/>
  <c r="Q100"/>
  <c r="Q107" i="27"/>
  <c r="R107"/>
  <c r="N106" i="38"/>
  <c r="P106" s="1"/>
  <c r="K107"/>
  <c r="N92" i="43"/>
  <c r="K93"/>
  <c r="M107" i="39"/>
  <c r="S107" s="1"/>
  <c r="L107"/>
  <c r="O107" s="1"/>
  <c r="O99" i="32"/>
  <c r="K100"/>
  <c r="N99"/>
  <c r="P99" s="1"/>
  <c r="L107" i="42"/>
  <c r="M107"/>
  <c r="S107" s="1"/>
  <c r="Q106" i="39"/>
  <c r="R106"/>
  <c r="O80" i="34"/>
  <c r="N80"/>
  <c r="P80" s="1"/>
  <c r="K81"/>
  <c r="L106" i="35"/>
  <c r="O106" s="1"/>
  <c r="M106"/>
  <c r="S106" s="1"/>
  <c r="R105"/>
  <c r="Q105"/>
  <c r="Q106" i="40"/>
  <c r="R106"/>
  <c r="O100" i="36"/>
  <c r="N100"/>
  <c r="P100" s="1"/>
  <c r="K101"/>
  <c r="O95" i="37"/>
  <c r="N95"/>
  <c r="P95" s="1"/>
  <c r="K96"/>
  <c r="M107" i="40"/>
  <c r="S107" s="1"/>
  <c r="L107"/>
  <c r="L108" i="27"/>
  <c r="O108" s="1"/>
  <c r="M108"/>
  <c r="S108" s="1"/>
  <c r="M101" i="26"/>
  <c r="S101" s="1"/>
  <c r="L101"/>
  <c r="L107" i="41"/>
  <c r="M107"/>
  <c r="S107" s="1"/>
  <c r="Q106"/>
  <c r="R106"/>
  <c r="R99" i="33"/>
  <c r="Q99"/>
  <c r="P92" i="43"/>
  <c r="S92"/>
  <c r="M100" i="33"/>
  <c r="S100" s="1"/>
  <c r="L100"/>
  <c r="O100" s="1"/>
  <c r="Q106" i="42"/>
  <c r="R106"/>
  <c r="L110" i="29" l="1"/>
  <c r="O110" s="1"/>
  <c r="M110"/>
  <c r="S110" s="1"/>
  <c r="R109"/>
  <c r="Q109"/>
  <c r="K111" i="28"/>
  <c r="N110"/>
  <c r="P110" s="1"/>
  <c r="S110"/>
  <c r="K111" i="31"/>
  <c r="N110"/>
  <c r="P110" s="1"/>
  <c r="K86" i="30"/>
  <c r="N85"/>
  <c r="P85" s="1"/>
  <c r="R92" i="43"/>
  <c r="Q92"/>
  <c r="K102" i="26"/>
  <c r="N101"/>
  <c r="P101" s="1"/>
  <c r="M93" i="43"/>
  <c r="L93"/>
  <c r="O93" s="1"/>
  <c r="L101" i="36"/>
  <c r="O101" s="1"/>
  <c r="M101"/>
  <c r="S101" s="1"/>
  <c r="O107" i="42"/>
  <c r="N107"/>
  <c r="P107" s="1"/>
  <c r="K108"/>
  <c r="R99" i="32"/>
  <c r="Q99"/>
  <c r="L107" i="38"/>
  <c r="M107"/>
  <c r="S107" s="1"/>
  <c r="R106"/>
  <c r="Q106"/>
  <c r="R80" i="34"/>
  <c r="Q80"/>
  <c r="R100" i="36"/>
  <c r="Q100"/>
  <c r="N108" i="27"/>
  <c r="P108" s="1"/>
  <c r="K109"/>
  <c r="M81" i="34"/>
  <c r="S81" s="1"/>
  <c r="L81"/>
  <c r="O81" s="1"/>
  <c r="O107" i="40"/>
  <c r="K108"/>
  <c r="N107"/>
  <c r="P107" s="1"/>
  <c r="O107" i="41"/>
  <c r="K108"/>
  <c r="N107"/>
  <c r="P107" s="1"/>
  <c r="N106" i="35"/>
  <c r="P106" s="1"/>
  <c r="K107"/>
  <c r="M100" i="32"/>
  <c r="S100" s="1"/>
  <c r="L100"/>
  <c r="N100" i="33"/>
  <c r="P100" s="1"/>
  <c r="K101"/>
  <c r="O101" i="26"/>
  <c r="L96" i="37"/>
  <c r="M96"/>
  <c r="N107" i="39"/>
  <c r="P107" s="1"/>
  <c r="K108"/>
  <c r="R95" i="37"/>
  <c r="Q95"/>
  <c r="Q110" i="28" l="1"/>
  <c r="R110"/>
  <c r="L111"/>
  <c r="O111" s="1"/>
  <c r="M111"/>
  <c r="S111" s="1"/>
  <c r="N110" i="29"/>
  <c r="P110" s="1"/>
  <c r="K111"/>
  <c r="Q85" i="30"/>
  <c r="R85"/>
  <c r="L86"/>
  <c r="O86" s="1"/>
  <c r="M86"/>
  <c r="R110" i="31"/>
  <c r="Q110"/>
  <c r="L111"/>
  <c r="M111"/>
  <c r="S111" s="1"/>
  <c r="Q108" i="27"/>
  <c r="R108"/>
  <c r="O107" i="38"/>
  <c r="N107"/>
  <c r="P107" s="1"/>
  <c r="K108"/>
  <c r="N101" i="36"/>
  <c r="P101" s="1"/>
  <c r="K102"/>
  <c r="R100" i="33"/>
  <c r="Q100"/>
  <c r="Q107" i="40"/>
  <c r="R107"/>
  <c r="O100" i="32"/>
  <c r="N100"/>
  <c r="P100" s="1"/>
  <c r="K101"/>
  <c r="M108" i="40"/>
  <c r="S108" s="1"/>
  <c r="L108"/>
  <c r="O108" s="1"/>
  <c r="N93" i="43"/>
  <c r="P93" s="1"/>
  <c r="K94"/>
  <c r="R107" i="42"/>
  <c r="Q107"/>
  <c r="S96" i="37"/>
  <c r="O96"/>
  <c r="N96"/>
  <c r="P96" s="1"/>
  <c r="K97"/>
  <c r="M108" i="41"/>
  <c r="L108"/>
  <c r="O108" s="1"/>
  <c r="M109" i="27"/>
  <c r="S109" s="1"/>
  <c r="L109"/>
  <c r="O109" s="1"/>
  <c r="L101" i="33"/>
  <c r="M101"/>
  <c r="S101" s="1"/>
  <c r="L108" i="39"/>
  <c r="O108" s="1"/>
  <c r="M108"/>
  <c r="S108" s="1"/>
  <c r="M108" i="42"/>
  <c r="S108" s="1"/>
  <c r="L108"/>
  <c r="O108" s="1"/>
  <c r="S93" i="43"/>
  <c r="Q101" i="26"/>
  <c r="R101"/>
  <c r="R106" i="35"/>
  <c r="Q106"/>
  <c r="N81" i="34"/>
  <c r="P81" s="1"/>
  <c r="K82"/>
  <c r="M102" i="26"/>
  <c r="S102" s="1"/>
  <c r="L102"/>
  <c r="O102" s="1"/>
  <c r="Q107" i="41"/>
  <c r="R107"/>
  <c r="R107" i="39"/>
  <c r="Q107"/>
  <c r="M107" i="35"/>
  <c r="S107" s="1"/>
  <c r="L107"/>
  <c r="O107" s="1"/>
  <c r="M111" i="29" l="1"/>
  <c r="L111"/>
  <c r="O111" s="1"/>
  <c r="R110"/>
  <c r="Q110"/>
  <c r="N111" i="28"/>
  <c r="P111" s="1"/>
  <c r="K112"/>
  <c r="K112" i="31"/>
  <c r="N111"/>
  <c r="P111" s="1"/>
  <c r="S86" i="30"/>
  <c r="K87"/>
  <c r="N86"/>
  <c r="P86" s="1"/>
  <c r="O111" i="31"/>
  <c r="N107" i="35"/>
  <c r="P107" s="1"/>
  <c r="K108"/>
  <c r="L82" i="34"/>
  <c r="O82" s="1"/>
  <c r="M82"/>
  <c r="S82" s="1"/>
  <c r="K109" i="40"/>
  <c r="N108"/>
  <c r="P108" s="1"/>
  <c r="Q81" i="34"/>
  <c r="R81"/>
  <c r="K109" i="42"/>
  <c r="N108"/>
  <c r="P108" s="1"/>
  <c r="K110" i="27"/>
  <c r="N109"/>
  <c r="P109" s="1"/>
  <c r="L102" i="36"/>
  <c r="O102" s="1"/>
  <c r="M102"/>
  <c r="S102" s="1"/>
  <c r="Q101"/>
  <c r="R101"/>
  <c r="R100" i="32"/>
  <c r="Q100"/>
  <c r="L108" i="38"/>
  <c r="M108"/>
  <c r="S108" s="1"/>
  <c r="R107"/>
  <c r="Q107"/>
  <c r="Q96" i="37"/>
  <c r="R96"/>
  <c r="L101" i="32"/>
  <c r="M101"/>
  <c r="S101" s="1"/>
  <c r="K109" i="41"/>
  <c r="N108"/>
  <c r="P108" s="1"/>
  <c r="N108" i="39"/>
  <c r="P108" s="1"/>
  <c r="K109"/>
  <c r="S108" i="41"/>
  <c r="L94" i="43"/>
  <c r="O94" s="1"/>
  <c r="M94"/>
  <c r="S94" s="1"/>
  <c r="N102" i="26"/>
  <c r="P102" s="1"/>
  <c r="K103"/>
  <c r="L97" i="37"/>
  <c r="O97" s="1"/>
  <c r="M97"/>
  <c r="S97" s="1"/>
  <c r="R93" i="43"/>
  <c r="Q93"/>
  <c r="O101" i="33"/>
  <c r="N101"/>
  <c r="P101" s="1"/>
  <c r="K102"/>
  <c r="L112" i="28" l="1"/>
  <c r="O112" s="1"/>
  <c r="M112"/>
  <c r="R111"/>
  <c r="Q111"/>
  <c r="N111" i="29"/>
  <c r="P111" s="1"/>
  <c r="K112"/>
  <c r="S111"/>
  <c r="R86" i="30"/>
  <c r="Q86"/>
  <c r="M87"/>
  <c r="S87" s="1"/>
  <c r="L87"/>
  <c r="Q111" i="31"/>
  <c r="R111"/>
  <c r="L112"/>
  <c r="M112"/>
  <c r="R108" i="41"/>
  <c r="Q108"/>
  <c r="Q108" i="39"/>
  <c r="R108"/>
  <c r="Q108" i="40"/>
  <c r="R108"/>
  <c r="R101" i="33"/>
  <c r="Q101"/>
  <c r="K103" i="36"/>
  <c r="N102"/>
  <c r="P102" s="1"/>
  <c r="L109" i="40"/>
  <c r="M109"/>
  <c r="S109" s="1"/>
  <c r="N97" i="37"/>
  <c r="P97" s="1"/>
  <c r="K98"/>
  <c r="M102" i="33"/>
  <c r="S102" s="1"/>
  <c r="L102"/>
  <c r="O102" s="1"/>
  <c r="R109" i="27"/>
  <c r="Q109"/>
  <c r="M109" i="39"/>
  <c r="S109" s="1"/>
  <c r="L109"/>
  <c r="O109" s="1"/>
  <c r="L103" i="26"/>
  <c r="M103"/>
  <c r="S103" s="1"/>
  <c r="M109" i="41"/>
  <c r="S109" s="1"/>
  <c r="L109"/>
  <c r="O108" i="38"/>
  <c r="K109"/>
  <c r="N108"/>
  <c r="P108" s="1"/>
  <c r="Q108" i="42"/>
  <c r="R108"/>
  <c r="N82" i="34"/>
  <c r="P82" s="1"/>
  <c r="K83"/>
  <c r="R102" i="26"/>
  <c r="Q102"/>
  <c r="M110" i="27"/>
  <c r="S110" s="1"/>
  <c r="L110"/>
  <c r="O110" s="1"/>
  <c r="N94" i="43"/>
  <c r="P94" s="1"/>
  <c r="K95"/>
  <c r="O101" i="32"/>
  <c r="N101"/>
  <c r="P101" s="1"/>
  <c r="K102"/>
  <c r="M109" i="42"/>
  <c r="S109" s="1"/>
  <c r="L109"/>
  <c r="L108" i="35"/>
  <c r="O108" s="1"/>
  <c r="M108"/>
  <c r="S108" s="1"/>
  <c r="Q107"/>
  <c r="R107"/>
  <c r="Q111" i="29" l="1"/>
  <c r="R111"/>
  <c r="L112"/>
  <c r="O112" s="1"/>
  <c r="M112"/>
  <c r="S112" s="1"/>
  <c r="S112" i="28"/>
  <c r="K113"/>
  <c r="N112"/>
  <c r="P112" s="1"/>
  <c r="S112" i="31"/>
  <c r="O112"/>
  <c r="K113"/>
  <c r="N112"/>
  <c r="P112" s="1"/>
  <c r="O87" i="30"/>
  <c r="K88"/>
  <c r="N87"/>
  <c r="P87" s="1"/>
  <c r="O109" i="42"/>
  <c r="K110"/>
  <c r="N109"/>
  <c r="P109" s="1"/>
  <c r="L83" i="34"/>
  <c r="M83"/>
  <c r="M95" i="43"/>
  <c r="L95"/>
  <c r="O95" s="1"/>
  <c r="N102" i="33"/>
  <c r="P102" s="1"/>
  <c r="K103"/>
  <c r="R94" i="43"/>
  <c r="Q94"/>
  <c r="N108" i="35"/>
  <c r="P108" s="1"/>
  <c r="K109"/>
  <c r="K104" i="26"/>
  <c r="N103"/>
  <c r="P103" s="1"/>
  <c r="R108" i="38"/>
  <c r="Q108"/>
  <c r="L98" i="37"/>
  <c r="M98"/>
  <c r="S98" s="1"/>
  <c r="R97"/>
  <c r="Q97"/>
  <c r="L109" i="38"/>
  <c r="O109" s="1"/>
  <c r="M109"/>
  <c r="S109" s="1"/>
  <c r="K110" i="39"/>
  <c r="N109"/>
  <c r="P109" s="1"/>
  <c r="M102" i="32"/>
  <c r="S102" s="1"/>
  <c r="L102"/>
  <c r="R101"/>
  <c r="Q101"/>
  <c r="O109" i="41"/>
  <c r="K110"/>
  <c r="N109"/>
  <c r="P109" s="1"/>
  <c r="O109" i="40"/>
  <c r="K110"/>
  <c r="N109"/>
  <c r="P109" s="1"/>
  <c r="R102" i="36"/>
  <c r="Q102"/>
  <c r="N110" i="27"/>
  <c r="P110" s="1"/>
  <c r="K111"/>
  <c r="R82" i="34"/>
  <c r="Q82"/>
  <c r="O103" i="26"/>
  <c r="M103" i="36"/>
  <c r="L103"/>
  <c r="O103" s="1"/>
  <c r="M113" i="28" l="1"/>
  <c r="S113" s="1"/>
  <c r="L113"/>
  <c r="R112"/>
  <c r="Q112"/>
  <c r="K113" i="29"/>
  <c r="N112"/>
  <c r="P112" s="1"/>
  <c r="Q112" i="31"/>
  <c r="R112"/>
  <c r="Q87" i="30"/>
  <c r="R87"/>
  <c r="L113" i="31"/>
  <c r="M113"/>
  <c r="S113" s="1"/>
  <c r="M88" i="30"/>
  <c r="S88" s="1"/>
  <c r="L88"/>
  <c r="O88" s="1"/>
  <c r="Q103" i="26"/>
  <c r="R103"/>
  <c r="R109" i="39"/>
  <c r="Q109"/>
  <c r="O98" i="37"/>
  <c r="N98"/>
  <c r="P98" s="1"/>
  <c r="K99"/>
  <c r="L111" i="27"/>
  <c r="M111"/>
  <c r="S111" s="1"/>
  <c r="M110" i="41"/>
  <c r="L110"/>
  <c r="O110" s="1"/>
  <c r="N109" i="38"/>
  <c r="P109" s="1"/>
  <c r="K110"/>
  <c r="N95" i="43"/>
  <c r="P95" s="1"/>
  <c r="K96"/>
  <c r="R110" i="27"/>
  <c r="Q110"/>
  <c r="K104" i="36"/>
  <c r="N103"/>
  <c r="L104" i="26"/>
  <c r="O104" s="1"/>
  <c r="M104"/>
  <c r="S104" s="1"/>
  <c r="M109" i="35"/>
  <c r="S109" s="1"/>
  <c r="L109"/>
  <c r="S95" i="43"/>
  <c r="Q108" i="35"/>
  <c r="R108"/>
  <c r="S83" i="34"/>
  <c r="R109" i="40"/>
  <c r="Q109"/>
  <c r="O102" i="32"/>
  <c r="N102"/>
  <c r="P102" s="1"/>
  <c r="K103"/>
  <c r="L110" i="40"/>
  <c r="O110" s="1"/>
  <c r="M110"/>
  <c r="O83" i="34"/>
  <c r="N83"/>
  <c r="P83" s="1"/>
  <c r="K84"/>
  <c r="P103" i="36"/>
  <c r="S103"/>
  <c r="R109" i="42"/>
  <c r="Q109"/>
  <c r="R109" i="41"/>
  <c r="Q109"/>
  <c r="L110" i="39"/>
  <c r="O110" s="1"/>
  <c r="M110"/>
  <c r="S110" s="1"/>
  <c r="M103" i="33"/>
  <c r="S103" s="1"/>
  <c r="L103"/>
  <c r="O103" s="1"/>
  <c r="M110" i="42"/>
  <c r="S110" s="1"/>
  <c r="L110"/>
  <c r="O110" s="1"/>
  <c r="R102" i="33"/>
  <c r="Q102"/>
  <c r="R112" i="29" l="1"/>
  <c r="Q112"/>
  <c r="L113"/>
  <c r="M113"/>
  <c r="S113" s="1"/>
  <c r="O113" i="28"/>
  <c r="N113"/>
  <c r="P113" s="1"/>
  <c r="K114"/>
  <c r="O113" i="31"/>
  <c r="K114"/>
  <c r="N113"/>
  <c r="P113" s="1"/>
  <c r="K89" i="30"/>
  <c r="N88"/>
  <c r="P88" s="1"/>
  <c r="R95" i="43"/>
  <c r="Q95"/>
  <c r="K112" i="27"/>
  <c r="N111"/>
  <c r="P111" s="1"/>
  <c r="R83" i="34"/>
  <c r="Q83"/>
  <c r="M110" i="38"/>
  <c r="S110" s="1"/>
  <c r="L110"/>
  <c r="L99" i="37"/>
  <c r="M99"/>
  <c r="S99" s="1"/>
  <c r="R98"/>
  <c r="Q98"/>
  <c r="N103" i="33"/>
  <c r="P103" s="1"/>
  <c r="K104"/>
  <c r="K111" i="40"/>
  <c r="N110"/>
  <c r="P110" s="1"/>
  <c r="K105" i="26"/>
  <c r="N104"/>
  <c r="P104" s="1"/>
  <c r="M103" i="32"/>
  <c r="S103" s="1"/>
  <c r="L103"/>
  <c r="R103" i="36"/>
  <c r="Q103"/>
  <c r="M104"/>
  <c r="S104" s="1"/>
  <c r="L104"/>
  <c r="O104" s="1"/>
  <c r="K111" i="41"/>
  <c r="N110"/>
  <c r="P110" s="1"/>
  <c r="Q109" i="38"/>
  <c r="R109"/>
  <c r="L84" i="34"/>
  <c r="M84"/>
  <c r="S84" s="1"/>
  <c r="S110" i="41"/>
  <c r="R102" i="32"/>
  <c r="Q102"/>
  <c r="N110" i="39"/>
  <c r="P110" s="1"/>
  <c r="K111"/>
  <c r="O109" i="35"/>
  <c r="N109"/>
  <c r="P109" s="1"/>
  <c r="K110"/>
  <c r="O111" i="27"/>
  <c r="S110" i="40"/>
  <c r="K111" i="42"/>
  <c r="N110"/>
  <c r="P110" s="1"/>
  <c r="L96" i="43"/>
  <c r="O96" s="1"/>
  <c r="M96"/>
  <c r="M114" i="28" l="1"/>
  <c r="L114"/>
  <c r="O114" s="1"/>
  <c r="Q113"/>
  <c r="R113"/>
  <c r="O113" i="29"/>
  <c r="N113"/>
  <c r="P113" s="1"/>
  <c r="K114"/>
  <c r="R88" i="30"/>
  <c r="Q88"/>
  <c r="M89"/>
  <c r="S89" s="1"/>
  <c r="L89"/>
  <c r="O89" s="1"/>
  <c r="Q113" i="31"/>
  <c r="R113"/>
  <c r="L114"/>
  <c r="M114"/>
  <c r="S114" s="1"/>
  <c r="R110" i="41"/>
  <c r="Q110"/>
  <c r="Q110" i="39"/>
  <c r="R110"/>
  <c r="O103" i="32"/>
  <c r="K104"/>
  <c r="N103"/>
  <c r="P103" s="1"/>
  <c r="S96" i="43"/>
  <c r="M110" i="35"/>
  <c r="S110" s="1"/>
  <c r="L110"/>
  <c r="O110" s="1"/>
  <c r="N104" i="36"/>
  <c r="P104" s="1"/>
  <c r="K105"/>
  <c r="O110" i="38"/>
  <c r="N110"/>
  <c r="P110" s="1"/>
  <c r="K111"/>
  <c r="R109" i="35"/>
  <c r="Q109"/>
  <c r="M111" i="40"/>
  <c r="S111" s="1"/>
  <c r="L111"/>
  <c r="N96" i="43"/>
  <c r="P96" s="1"/>
  <c r="K97"/>
  <c r="O84" i="34"/>
  <c r="N84"/>
  <c r="P84" s="1"/>
  <c r="K85"/>
  <c r="M104" i="33"/>
  <c r="S104" s="1"/>
  <c r="L104"/>
  <c r="O104" s="1"/>
  <c r="R103"/>
  <c r="Q103"/>
  <c r="Q111" i="27"/>
  <c r="R111"/>
  <c r="Q110" i="40"/>
  <c r="R110"/>
  <c r="M112" i="27"/>
  <c r="S112" s="1"/>
  <c r="L112"/>
  <c r="Q110" i="42"/>
  <c r="R110"/>
  <c r="M111" i="39"/>
  <c r="S111" s="1"/>
  <c r="L111"/>
  <c r="O111"/>
  <c r="M111" i="42"/>
  <c r="S111" s="1"/>
  <c r="L111"/>
  <c r="M111" i="41"/>
  <c r="S111" s="1"/>
  <c r="L111"/>
  <c r="Q104" i="26"/>
  <c r="R104"/>
  <c r="M105"/>
  <c r="S105" s="1"/>
  <c r="L105"/>
  <c r="O105" s="1"/>
  <c r="O99" i="37"/>
  <c r="N99"/>
  <c r="P99" s="1"/>
  <c r="K100"/>
  <c r="L114" i="29" l="1"/>
  <c r="M114"/>
  <c r="S114" s="1"/>
  <c r="R113"/>
  <c r="Q113"/>
  <c r="K115" i="28"/>
  <c r="N114"/>
  <c r="P114" s="1"/>
  <c r="S114"/>
  <c r="K115" i="31"/>
  <c r="N114"/>
  <c r="P114" s="1"/>
  <c r="K90" i="30"/>
  <c r="N89"/>
  <c r="P89" s="1"/>
  <c r="O114" i="31"/>
  <c r="R96" i="43"/>
  <c r="Q96"/>
  <c r="R110" i="38"/>
  <c r="Q110"/>
  <c r="Q103" i="32"/>
  <c r="R103"/>
  <c r="K112" i="39"/>
  <c r="N111"/>
  <c r="P111" s="1"/>
  <c r="M97" i="43"/>
  <c r="S97" s="1"/>
  <c r="L97"/>
  <c r="O97" s="1"/>
  <c r="L100" i="37"/>
  <c r="M100"/>
  <c r="S100" s="1"/>
  <c r="O111" i="41"/>
  <c r="K112"/>
  <c r="N111"/>
  <c r="P111" s="1"/>
  <c r="L105" i="36"/>
  <c r="M105"/>
  <c r="S105" s="1"/>
  <c r="M104" i="32"/>
  <c r="S104" s="1"/>
  <c r="L104"/>
  <c r="O104" s="1"/>
  <c r="R104" i="36"/>
  <c r="Q104"/>
  <c r="K105" i="33"/>
  <c r="N104"/>
  <c r="P104" s="1"/>
  <c r="K111" i="35"/>
  <c r="N110"/>
  <c r="P110" s="1"/>
  <c r="R99" i="37"/>
  <c r="Q99"/>
  <c r="O112" i="27"/>
  <c r="N112"/>
  <c r="P112" s="1"/>
  <c r="K113"/>
  <c r="O111" i="40"/>
  <c r="N111"/>
  <c r="P111" s="1"/>
  <c r="K112"/>
  <c r="O111" i="42"/>
  <c r="N111"/>
  <c r="P111" s="1"/>
  <c r="K112"/>
  <c r="K106" i="26"/>
  <c r="N105"/>
  <c r="P105" s="1"/>
  <c r="M85" i="34"/>
  <c r="S85" s="1"/>
  <c r="L85"/>
  <c r="O85" s="1"/>
  <c r="R84"/>
  <c r="Q84"/>
  <c r="M111" i="38"/>
  <c r="L111"/>
  <c r="R114" i="28" l="1"/>
  <c r="Q114"/>
  <c r="M115"/>
  <c r="S115" s="1"/>
  <c r="L115"/>
  <c r="O115" s="1"/>
  <c r="O114" i="29"/>
  <c r="K115"/>
  <c r="N114"/>
  <c r="P114" s="1"/>
  <c r="Q89" i="30"/>
  <c r="R89"/>
  <c r="M90"/>
  <c r="S90" s="1"/>
  <c r="L90"/>
  <c r="Q114" i="31"/>
  <c r="R114"/>
  <c r="M115"/>
  <c r="S115" s="1"/>
  <c r="L115"/>
  <c r="L112" i="40"/>
  <c r="O112" s="1"/>
  <c r="M112"/>
  <c r="N85" i="34"/>
  <c r="P85" s="1"/>
  <c r="K86"/>
  <c r="R111" i="39"/>
  <c r="Q111"/>
  <c r="R112" i="27"/>
  <c r="Q112"/>
  <c r="M112" i="41"/>
  <c r="S112" s="1"/>
  <c r="L112"/>
  <c r="L112" i="39"/>
  <c r="M112"/>
  <c r="Q111" i="41"/>
  <c r="R111"/>
  <c r="O111" i="38"/>
  <c r="N111"/>
  <c r="K112"/>
  <c r="M106" i="26"/>
  <c r="S106" s="1"/>
  <c r="L106"/>
  <c r="O106" s="1"/>
  <c r="P111" i="38"/>
  <c r="S111"/>
  <c r="M112" i="42"/>
  <c r="L112"/>
  <c r="O112" s="1"/>
  <c r="R105" i="26"/>
  <c r="Q105"/>
  <c r="L113" i="27"/>
  <c r="O113" s="1"/>
  <c r="M113"/>
  <c r="L105" i="33"/>
  <c r="M105"/>
  <c r="S105" s="1"/>
  <c r="R111" i="42"/>
  <c r="Q111"/>
  <c r="N104" i="32"/>
  <c r="P104" s="1"/>
  <c r="K105"/>
  <c r="O100" i="37"/>
  <c r="N100"/>
  <c r="P100" s="1"/>
  <c r="K101"/>
  <c r="R110" i="35"/>
  <c r="Q110"/>
  <c r="R111" i="40"/>
  <c r="Q111"/>
  <c r="M111" i="35"/>
  <c r="S111" s="1"/>
  <c r="L111"/>
  <c r="O111" s="1"/>
  <c r="N97" i="43"/>
  <c r="P97" s="1"/>
  <c r="K98"/>
  <c r="Q104" i="33"/>
  <c r="R104"/>
  <c r="O105" i="36"/>
  <c r="N105"/>
  <c r="P105" s="1"/>
  <c r="K106"/>
  <c r="Q114" i="29" l="1"/>
  <c r="R114"/>
  <c r="L115"/>
  <c r="M115"/>
  <c r="S115" s="1"/>
  <c r="N115" i="28"/>
  <c r="P115" s="1"/>
  <c r="K116"/>
  <c r="O115" i="31"/>
  <c r="N115"/>
  <c r="P115" s="1"/>
  <c r="K116"/>
  <c r="O90" i="30"/>
  <c r="N90"/>
  <c r="P90" s="1"/>
  <c r="K91"/>
  <c r="R97" i="43"/>
  <c r="Q97"/>
  <c r="M101" i="37"/>
  <c r="S101" s="1"/>
  <c r="L101"/>
  <c r="O105" i="33"/>
  <c r="K106"/>
  <c r="N105"/>
  <c r="P105" s="1"/>
  <c r="S112" i="42"/>
  <c r="R100" i="37"/>
  <c r="Q100"/>
  <c r="R111" i="38"/>
  <c r="Q111"/>
  <c r="Q105" i="36"/>
  <c r="R105"/>
  <c r="L105" i="32"/>
  <c r="O105" s="1"/>
  <c r="M105"/>
  <c r="S105" s="1"/>
  <c r="N113" i="27"/>
  <c r="P113" s="1"/>
  <c r="K114"/>
  <c r="S112" i="39"/>
  <c r="L86" i="34"/>
  <c r="M86"/>
  <c r="S86" s="1"/>
  <c r="R85"/>
  <c r="Q85"/>
  <c r="L106" i="36"/>
  <c r="M106"/>
  <c r="S106" s="1"/>
  <c r="O112" i="41"/>
  <c r="N112"/>
  <c r="P112" s="1"/>
  <c r="K113"/>
  <c r="R104" i="32"/>
  <c r="Q104"/>
  <c r="N106" i="26"/>
  <c r="P106" s="1"/>
  <c r="K107"/>
  <c r="L112" i="38"/>
  <c r="M112"/>
  <c r="S112" s="1"/>
  <c r="S112" i="40"/>
  <c r="N111" i="35"/>
  <c r="P111" s="1"/>
  <c r="K112"/>
  <c r="S113" i="27"/>
  <c r="O112" i="39"/>
  <c r="K113"/>
  <c r="N112"/>
  <c r="P112" s="1"/>
  <c r="L98" i="43"/>
  <c r="M98"/>
  <c r="S98" s="1"/>
  <c r="K113" i="42"/>
  <c r="N112"/>
  <c r="P112" s="1"/>
  <c r="K113" i="40"/>
  <c r="N112"/>
  <c r="P112" s="1"/>
  <c r="M116" i="28" l="1"/>
  <c r="S116" s="1"/>
  <c r="L116"/>
  <c r="O116" s="1"/>
  <c r="Q115"/>
  <c r="R115"/>
  <c r="O115" i="29"/>
  <c r="N115"/>
  <c r="P115" s="1"/>
  <c r="K116"/>
  <c r="M91" i="30"/>
  <c r="S91" s="1"/>
  <c r="L91"/>
  <c r="O91" s="1"/>
  <c r="R90"/>
  <c r="Q90"/>
  <c r="M116" i="31"/>
  <c r="S116" s="1"/>
  <c r="L116"/>
  <c r="O116" s="1"/>
  <c r="Q115"/>
  <c r="R115"/>
  <c r="Q112" i="42"/>
  <c r="R112"/>
  <c r="R112" i="39"/>
  <c r="Q112"/>
  <c r="Q112" i="40"/>
  <c r="R112"/>
  <c r="K106" i="32"/>
  <c r="N105"/>
  <c r="P105" s="1"/>
  <c r="Q105" i="33"/>
  <c r="R105"/>
  <c r="R112" i="41"/>
  <c r="Q112"/>
  <c r="L106" i="33"/>
  <c r="O106" s="1"/>
  <c r="M106"/>
  <c r="S106" s="1"/>
  <c r="Q111" i="35"/>
  <c r="R111"/>
  <c r="O98" i="43"/>
  <c r="N98"/>
  <c r="P98" s="1"/>
  <c r="K99"/>
  <c r="L113" i="41"/>
  <c r="M113"/>
  <c r="S113" s="1"/>
  <c r="M113" i="39"/>
  <c r="S113" s="1"/>
  <c r="L113"/>
  <c r="O86" i="34"/>
  <c r="N86"/>
  <c r="P86" s="1"/>
  <c r="K87"/>
  <c r="O112" i="38"/>
  <c r="K113"/>
  <c r="N112"/>
  <c r="P112" s="1"/>
  <c r="M114" i="27"/>
  <c r="S114" s="1"/>
  <c r="L114"/>
  <c r="O101" i="37"/>
  <c r="N101"/>
  <c r="P101" s="1"/>
  <c r="K102"/>
  <c r="M113" i="40"/>
  <c r="L113"/>
  <c r="O113" s="1"/>
  <c r="M107" i="26"/>
  <c r="L107"/>
  <c r="O106" i="36"/>
  <c r="N106"/>
  <c r="P106" s="1"/>
  <c r="K107"/>
  <c r="R106" i="26"/>
  <c r="Q106"/>
  <c r="Q113" i="27"/>
  <c r="R113"/>
  <c r="M113" i="42"/>
  <c r="S113" s="1"/>
  <c r="L113"/>
  <c r="O113" s="1"/>
  <c r="L112" i="35"/>
  <c r="M112"/>
  <c r="L116" i="29" l="1"/>
  <c r="O116" s="1"/>
  <c r="M116"/>
  <c r="S116" s="1"/>
  <c r="R115"/>
  <c r="Q115"/>
  <c r="K117" i="28"/>
  <c r="N116"/>
  <c r="P116" s="1"/>
  <c r="K117" i="31"/>
  <c r="N116"/>
  <c r="P116" s="1"/>
  <c r="K92" i="30"/>
  <c r="N91"/>
  <c r="P91" s="1"/>
  <c r="Q105" i="32"/>
  <c r="R105"/>
  <c r="R106" i="36"/>
  <c r="Q106"/>
  <c r="L87" i="34"/>
  <c r="M87"/>
  <c r="O113" i="39"/>
  <c r="K114"/>
  <c r="N113"/>
  <c r="P113" s="1"/>
  <c r="L106" i="32"/>
  <c r="O106" s="1"/>
  <c r="M106"/>
  <c r="M102" i="37"/>
  <c r="S102" s="1"/>
  <c r="L102"/>
  <c r="N113" i="42"/>
  <c r="P113" s="1"/>
  <c r="K114"/>
  <c r="K108" i="26"/>
  <c r="N107"/>
  <c r="O114" i="27"/>
  <c r="N114"/>
  <c r="P114" s="1"/>
  <c r="K115"/>
  <c r="P107" i="26"/>
  <c r="S107"/>
  <c r="N113" i="40"/>
  <c r="P113" s="1"/>
  <c r="K114"/>
  <c r="M113" i="38"/>
  <c r="S113" s="1"/>
  <c r="L113"/>
  <c r="O113" s="1"/>
  <c r="O113" i="41"/>
  <c r="N113"/>
  <c r="P113" s="1"/>
  <c r="K114"/>
  <c r="K107" i="33"/>
  <c r="N106"/>
  <c r="P106" s="1"/>
  <c r="R112" i="38"/>
  <c r="Q112"/>
  <c r="S112" i="35"/>
  <c r="O112"/>
  <c r="K113"/>
  <c r="N112"/>
  <c r="P112" s="1"/>
  <c r="L107" i="36"/>
  <c r="O107" s="1"/>
  <c r="M107"/>
  <c r="S107" s="1"/>
  <c r="S113" i="40"/>
  <c r="M99" i="43"/>
  <c r="S99" s="1"/>
  <c r="L99"/>
  <c r="R98"/>
  <c r="Q98"/>
  <c r="R86" i="34"/>
  <c r="Q86"/>
  <c r="R101" i="37"/>
  <c r="Q101"/>
  <c r="O107" i="26"/>
  <c r="Q116" i="28" l="1"/>
  <c r="R116"/>
  <c r="M117"/>
  <c r="S117" s="1"/>
  <c r="L117"/>
  <c r="N116" i="29"/>
  <c r="P116" s="1"/>
  <c r="K117"/>
  <c r="Q91" i="30"/>
  <c r="R91"/>
  <c r="L92"/>
  <c r="M92"/>
  <c r="S92" s="1"/>
  <c r="R116" i="31"/>
  <c r="Q116"/>
  <c r="M117"/>
  <c r="S117" s="1"/>
  <c r="L117"/>
  <c r="R112" i="35"/>
  <c r="Q112"/>
  <c r="Q106" i="33"/>
  <c r="R106"/>
  <c r="M114" i="40"/>
  <c r="L114"/>
  <c r="O114" s="1"/>
  <c r="L108" i="26"/>
  <c r="M108"/>
  <c r="S108" s="1"/>
  <c r="M107" i="33"/>
  <c r="S107" s="1"/>
  <c r="L107"/>
  <c r="M114" i="42"/>
  <c r="L114"/>
  <c r="L114" i="39"/>
  <c r="M114"/>
  <c r="S114" s="1"/>
  <c r="M114" i="41"/>
  <c r="S114" s="1"/>
  <c r="L114"/>
  <c r="O114" s="1"/>
  <c r="R113" i="42"/>
  <c r="Q113"/>
  <c r="R107" i="26"/>
  <c r="Q107"/>
  <c r="O102" i="37"/>
  <c r="N102"/>
  <c r="P102" s="1"/>
  <c r="K103"/>
  <c r="S87" i="34"/>
  <c r="M113" i="35"/>
  <c r="S113" s="1"/>
  <c r="L113"/>
  <c r="L115" i="27"/>
  <c r="O115" s="1"/>
  <c r="M115"/>
  <c r="S115" s="1"/>
  <c r="O87" i="34"/>
  <c r="N87"/>
  <c r="P87" s="1"/>
  <c r="K88"/>
  <c r="O99" i="43"/>
  <c r="N99"/>
  <c r="P99" s="1"/>
  <c r="K100"/>
  <c r="Q114" i="27"/>
  <c r="R114"/>
  <c r="Q113" i="40"/>
  <c r="R113"/>
  <c r="N113" i="38"/>
  <c r="P113" s="1"/>
  <c r="K114"/>
  <c r="S106" i="32"/>
  <c r="R113" i="41"/>
  <c r="Q113"/>
  <c r="N106" i="32"/>
  <c r="P106" s="1"/>
  <c r="K107"/>
  <c r="K108" i="36"/>
  <c r="N107"/>
  <c r="P107" s="1"/>
  <c r="Q113" i="39"/>
  <c r="R113"/>
  <c r="M117" i="29" l="1"/>
  <c r="S117" s="1"/>
  <c r="L117"/>
  <c r="O117" s="1"/>
  <c r="R116"/>
  <c r="Q116"/>
  <c r="O117" i="28"/>
  <c r="N117"/>
  <c r="P117" s="1"/>
  <c r="K118"/>
  <c r="N117" i="31"/>
  <c r="P117" s="1"/>
  <c r="K118"/>
  <c r="O92" i="30"/>
  <c r="N92"/>
  <c r="P92" s="1"/>
  <c r="K93"/>
  <c r="O117" i="31"/>
  <c r="R87" i="34"/>
  <c r="Q87"/>
  <c r="K109" i="26"/>
  <c r="N108"/>
  <c r="P108" s="1"/>
  <c r="R106" i="32"/>
  <c r="Q106"/>
  <c r="L100" i="43"/>
  <c r="M100"/>
  <c r="N115" i="27"/>
  <c r="P115" s="1"/>
  <c r="K116"/>
  <c r="O114" i="39"/>
  <c r="N114"/>
  <c r="P114" s="1"/>
  <c r="K115"/>
  <c r="K115" i="40"/>
  <c r="N114"/>
  <c r="P114" s="1"/>
  <c r="R99" i="43"/>
  <c r="Q99"/>
  <c r="O113" i="35"/>
  <c r="N113"/>
  <c r="P113" s="1"/>
  <c r="K114"/>
  <c r="O114" i="42"/>
  <c r="N114"/>
  <c r="P114" s="1"/>
  <c r="K115"/>
  <c r="S114" i="40"/>
  <c r="Q102" i="37"/>
  <c r="R102"/>
  <c r="S114" i="42"/>
  <c r="L114" i="38"/>
  <c r="O114" s="1"/>
  <c r="M114"/>
  <c r="S114" s="1"/>
  <c r="O107" i="33"/>
  <c r="K108"/>
  <c r="N107"/>
  <c r="P107" s="1"/>
  <c r="Q107" i="36"/>
  <c r="R107"/>
  <c r="M108"/>
  <c r="S108" s="1"/>
  <c r="L108"/>
  <c r="O108" s="1"/>
  <c r="R113" i="38"/>
  <c r="Q113"/>
  <c r="L88" i="34"/>
  <c r="M88"/>
  <c r="S88" s="1"/>
  <c r="L107" i="32"/>
  <c r="O107" s="1"/>
  <c r="M107"/>
  <c r="S107" s="1"/>
  <c r="M103" i="37"/>
  <c r="S103" s="1"/>
  <c r="L103"/>
  <c r="O103" s="1"/>
  <c r="N114" i="41"/>
  <c r="P114" s="1"/>
  <c r="K115"/>
  <c r="O108" i="26"/>
  <c r="M118" i="28" l="1"/>
  <c r="S118" s="1"/>
  <c r="L118"/>
  <c r="O118" s="1"/>
  <c r="R117"/>
  <c r="Q117"/>
  <c r="N117" i="29"/>
  <c r="P117" s="1"/>
  <c r="K118"/>
  <c r="L93" i="30"/>
  <c r="O93" s="1"/>
  <c r="M93"/>
  <c r="S93" s="1"/>
  <c r="R92"/>
  <c r="Q92"/>
  <c r="L118" i="31"/>
  <c r="M118"/>
  <c r="S118" s="1"/>
  <c r="Q117"/>
  <c r="R117"/>
  <c r="Q114" i="40"/>
  <c r="R114"/>
  <c r="S100" i="43"/>
  <c r="Q114" i="41"/>
  <c r="R114"/>
  <c r="N103" i="37"/>
  <c r="P103" s="1"/>
  <c r="K104"/>
  <c r="L115" i="42"/>
  <c r="O115" s="1"/>
  <c r="M115"/>
  <c r="S115" s="1"/>
  <c r="O100" i="43"/>
  <c r="N100"/>
  <c r="P100" s="1"/>
  <c r="K101"/>
  <c r="Q114" i="42"/>
  <c r="R114"/>
  <c r="L114" i="35"/>
  <c r="O114" s="1"/>
  <c r="M114"/>
  <c r="S114" s="1"/>
  <c r="N114" i="38"/>
  <c r="P114" s="1"/>
  <c r="K115"/>
  <c r="M115" i="40"/>
  <c r="S115" s="1"/>
  <c r="L115"/>
  <c r="R114" i="39"/>
  <c r="Q114"/>
  <c r="O88" i="34"/>
  <c r="K89"/>
  <c r="N88"/>
  <c r="P88" s="1"/>
  <c r="N108" i="36"/>
  <c r="P108" s="1"/>
  <c r="K109"/>
  <c r="N107" i="32"/>
  <c r="P107" s="1"/>
  <c r="K108"/>
  <c r="L115" i="39"/>
  <c r="O115" s="1"/>
  <c r="M115"/>
  <c r="S115" s="1"/>
  <c r="R108" i="26"/>
  <c r="Q108"/>
  <c r="L115" i="41"/>
  <c r="O115" s="1"/>
  <c r="M115"/>
  <c r="S115" s="1"/>
  <c r="R113" i="35"/>
  <c r="Q113"/>
  <c r="M109" i="26"/>
  <c r="L109"/>
  <c r="O109" s="1"/>
  <c r="Q107" i="33"/>
  <c r="R107"/>
  <c r="L108"/>
  <c r="O108" s="1"/>
  <c r="M108"/>
  <c r="S108" s="1"/>
  <c r="M116" i="27"/>
  <c r="S116" s="1"/>
  <c r="L116"/>
  <c r="Q115"/>
  <c r="R115"/>
  <c r="L118" i="29" l="1"/>
  <c r="M118"/>
  <c r="S118" s="1"/>
  <c r="R117"/>
  <c r="Q117"/>
  <c r="K119" i="28"/>
  <c r="N118"/>
  <c r="P118" s="1"/>
  <c r="O118" i="31"/>
  <c r="N118"/>
  <c r="P118" s="1"/>
  <c r="K119"/>
  <c r="K94" i="30"/>
  <c r="N93"/>
  <c r="P93" s="1"/>
  <c r="R100" i="43"/>
  <c r="Q100"/>
  <c r="L89" i="34"/>
  <c r="M89"/>
  <c r="S89" s="1"/>
  <c r="K109" i="33"/>
  <c r="N108"/>
  <c r="P108" s="1"/>
  <c r="M108" i="32"/>
  <c r="S108" s="1"/>
  <c r="L108"/>
  <c r="O108" s="1"/>
  <c r="L104" i="37"/>
  <c r="M104"/>
  <c r="R103"/>
  <c r="Q103"/>
  <c r="O115" i="40"/>
  <c r="K116"/>
  <c r="N115"/>
  <c r="P115" s="1"/>
  <c r="K116" i="41"/>
  <c r="N115"/>
  <c r="P115" s="1"/>
  <c r="L109" i="36"/>
  <c r="M109"/>
  <c r="M101" i="43"/>
  <c r="S101" s="1"/>
  <c r="L101"/>
  <c r="O101" s="1"/>
  <c r="R108" i="36"/>
  <c r="Q108"/>
  <c r="M115" i="38"/>
  <c r="L115"/>
  <c r="R114"/>
  <c r="Q114"/>
  <c r="S109" i="26"/>
  <c r="R107" i="32"/>
  <c r="Q107"/>
  <c r="O116" i="27"/>
  <c r="K117"/>
  <c r="N116"/>
  <c r="P116" s="1"/>
  <c r="K110" i="26"/>
  <c r="N109"/>
  <c r="P109" s="1"/>
  <c r="Q88" i="34"/>
  <c r="R88"/>
  <c r="N115" i="39"/>
  <c r="P115" s="1"/>
  <c r="K116"/>
  <c r="K115" i="35"/>
  <c r="N114"/>
  <c r="P114" s="1"/>
  <c r="N115" i="42"/>
  <c r="P115" s="1"/>
  <c r="K116"/>
  <c r="R118" i="28" l="1"/>
  <c r="Q118"/>
  <c r="M119"/>
  <c r="S119" s="1"/>
  <c r="L119"/>
  <c r="O119" s="1"/>
  <c r="O118" i="29"/>
  <c r="N118"/>
  <c r="P118" s="1"/>
  <c r="K119"/>
  <c r="R93" i="30"/>
  <c r="Q93"/>
  <c r="M94"/>
  <c r="S94" s="1"/>
  <c r="L94"/>
  <c r="L119" i="31"/>
  <c r="O119" s="1"/>
  <c r="M119"/>
  <c r="S119" s="1"/>
  <c r="R118"/>
  <c r="Q118"/>
  <c r="Q109" i="26"/>
  <c r="R109"/>
  <c r="R115" i="40"/>
  <c r="Q115"/>
  <c r="N108" i="32"/>
  <c r="P108" s="1"/>
  <c r="K109"/>
  <c r="N101" i="43"/>
  <c r="P101" s="1"/>
  <c r="K102"/>
  <c r="S115" i="38"/>
  <c r="L116" i="40"/>
  <c r="M116"/>
  <c r="L116" i="42"/>
  <c r="M116"/>
  <c r="S116" s="1"/>
  <c r="R108" i="33"/>
  <c r="Q108"/>
  <c r="R115" i="42"/>
  <c r="Q115"/>
  <c r="M110" i="26"/>
  <c r="S110" s="1"/>
  <c r="L110"/>
  <c r="O110" s="1"/>
  <c r="L109" i="33"/>
  <c r="O109" s="1"/>
  <c r="M109"/>
  <c r="S109" s="1"/>
  <c r="R114" i="35"/>
  <c r="Q114"/>
  <c r="R116" i="27"/>
  <c r="Q116"/>
  <c r="S109" i="36"/>
  <c r="L115" i="35"/>
  <c r="M115"/>
  <c r="S115" s="1"/>
  <c r="O115"/>
  <c r="M117" i="27"/>
  <c r="S117" s="1"/>
  <c r="L117"/>
  <c r="O117" s="1"/>
  <c r="O115" i="38"/>
  <c r="N115"/>
  <c r="P115" s="1"/>
  <c r="K116"/>
  <c r="O109" i="36"/>
  <c r="N109"/>
  <c r="P109" s="1"/>
  <c r="K110"/>
  <c r="S104" i="37"/>
  <c r="O89" i="34"/>
  <c r="N89"/>
  <c r="P89" s="1"/>
  <c r="K90"/>
  <c r="L116" i="39"/>
  <c r="M116"/>
  <c r="S116" s="1"/>
  <c r="Q115" i="41"/>
  <c r="R115"/>
  <c r="O104" i="37"/>
  <c r="K105"/>
  <c r="N104"/>
  <c r="P104" s="1"/>
  <c r="R115" i="39"/>
  <c r="Q115"/>
  <c r="M116" i="41"/>
  <c r="S116" s="1"/>
  <c r="L116"/>
  <c r="M119" i="29" l="1"/>
  <c r="S119" s="1"/>
  <c r="L119"/>
  <c r="O119" s="1"/>
  <c r="R118"/>
  <c r="Q118"/>
  <c r="N119" i="28"/>
  <c r="P119" s="1"/>
  <c r="K120"/>
  <c r="N119" i="31"/>
  <c r="P119" s="1"/>
  <c r="K120"/>
  <c r="O94" i="30"/>
  <c r="N94"/>
  <c r="P94" s="1"/>
  <c r="K95"/>
  <c r="Q104" i="37"/>
  <c r="R104"/>
  <c r="Q115" i="38"/>
  <c r="R115"/>
  <c r="O116" i="39"/>
  <c r="N116"/>
  <c r="P116" s="1"/>
  <c r="K117"/>
  <c r="L102" i="43"/>
  <c r="O102" s="1"/>
  <c r="M102"/>
  <c r="R101"/>
  <c r="Q101"/>
  <c r="Q109" i="36"/>
  <c r="R109"/>
  <c r="N109" i="33"/>
  <c r="P109" s="1"/>
  <c r="K110"/>
  <c r="L109" i="32"/>
  <c r="O109" s="1"/>
  <c r="M109"/>
  <c r="S109" s="1"/>
  <c r="R108"/>
  <c r="Q108"/>
  <c r="Q89" i="34"/>
  <c r="R89"/>
  <c r="L105" i="37"/>
  <c r="O105" s="1"/>
  <c r="M105"/>
  <c r="S105" s="1"/>
  <c r="O116" i="42"/>
  <c r="K117"/>
  <c r="N116"/>
  <c r="P116" s="1"/>
  <c r="N110" i="26"/>
  <c r="P110" s="1"/>
  <c r="K111"/>
  <c r="S116" i="40"/>
  <c r="K118" i="27"/>
  <c r="N117"/>
  <c r="P117" s="1"/>
  <c r="O116" i="40"/>
  <c r="K117"/>
  <c r="N116"/>
  <c r="P116" s="1"/>
  <c r="O116" i="41"/>
  <c r="N116"/>
  <c r="P116" s="1"/>
  <c r="K117"/>
  <c r="L110" i="36"/>
  <c r="O110" s="1"/>
  <c r="M110"/>
  <c r="S110" s="1"/>
  <c r="M90" i="34"/>
  <c r="S90" s="1"/>
  <c r="L90"/>
  <c r="O90" s="1"/>
  <c r="M116" i="38"/>
  <c r="S116" s="1"/>
  <c r="L116"/>
  <c r="K116" i="35"/>
  <c r="N115"/>
  <c r="P115" s="1"/>
  <c r="M120" i="28" l="1"/>
  <c r="L120"/>
  <c r="O120" s="1"/>
  <c r="R119"/>
  <c r="Q119"/>
  <c r="N119" i="29"/>
  <c r="P119" s="1"/>
  <c r="K120"/>
  <c r="R94" i="30"/>
  <c r="Q94"/>
  <c r="M95"/>
  <c r="S95" s="1"/>
  <c r="L95"/>
  <c r="O95" s="1"/>
  <c r="L120" i="31"/>
  <c r="O120" s="1"/>
  <c r="M120"/>
  <c r="S120" s="1"/>
  <c r="Q119"/>
  <c r="R119"/>
  <c r="Q116" i="40"/>
  <c r="R116"/>
  <c r="Q116" i="41"/>
  <c r="R116"/>
  <c r="N105" i="37"/>
  <c r="P105" s="1"/>
  <c r="K106"/>
  <c r="L110" i="33"/>
  <c r="O110" s="1"/>
  <c r="M110"/>
  <c r="S110" s="1"/>
  <c r="N102" i="43"/>
  <c r="P102" s="1"/>
  <c r="K103"/>
  <c r="R109" i="33"/>
  <c r="Q109"/>
  <c r="M117" i="39"/>
  <c r="S117" s="1"/>
  <c r="L117"/>
  <c r="R116"/>
  <c r="Q116"/>
  <c r="Q116" i="42"/>
  <c r="R116"/>
  <c r="Q110" i="26"/>
  <c r="R110"/>
  <c r="M117" i="40"/>
  <c r="S117" s="1"/>
  <c r="L117"/>
  <c r="O117" s="1"/>
  <c r="L117" i="42"/>
  <c r="O117" s="1"/>
  <c r="M117"/>
  <c r="S117" s="1"/>
  <c r="R117" i="27"/>
  <c r="Q117"/>
  <c r="M111" i="26"/>
  <c r="S111" s="1"/>
  <c r="L111"/>
  <c r="O111" s="1"/>
  <c r="N90" i="34"/>
  <c r="P90" s="1"/>
  <c r="K91"/>
  <c r="N110" i="36"/>
  <c r="P110" s="1"/>
  <c r="K111"/>
  <c r="M118" i="27"/>
  <c r="S118" s="1"/>
  <c r="L118"/>
  <c r="S102" i="43"/>
  <c r="R115" i="35"/>
  <c r="Q115"/>
  <c r="L116"/>
  <c r="O116" s="1"/>
  <c r="M116"/>
  <c r="S116" s="1"/>
  <c r="O116" i="38"/>
  <c r="N116"/>
  <c r="P116" s="1"/>
  <c r="K117"/>
  <c r="L117" i="41"/>
  <c r="M117"/>
  <c r="S117" s="1"/>
  <c r="N109" i="32"/>
  <c r="P109" s="1"/>
  <c r="K110"/>
  <c r="L120" i="29" l="1"/>
  <c r="M120"/>
  <c r="S120" s="1"/>
  <c r="R119"/>
  <c r="Q119"/>
  <c r="K121" i="28"/>
  <c r="N120"/>
  <c r="P120" s="1"/>
  <c r="S120"/>
  <c r="K121" i="31"/>
  <c r="N120"/>
  <c r="P120" s="1"/>
  <c r="K96" i="30"/>
  <c r="N95"/>
  <c r="P95" s="1"/>
  <c r="O118" i="27"/>
  <c r="N118"/>
  <c r="P118" s="1"/>
  <c r="K119"/>
  <c r="O117" i="41"/>
  <c r="N117"/>
  <c r="P117" s="1"/>
  <c r="K118"/>
  <c r="L117" i="38"/>
  <c r="O117" s="1"/>
  <c r="M117"/>
  <c r="S117" s="1"/>
  <c r="N117" i="40"/>
  <c r="P117" s="1"/>
  <c r="K118"/>
  <c r="R102" i="43"/>
  <c r="Q102"/>
  <c r="K112" i="26"/>
  <c r="N111"/>
  <c r="P111" s="1"/>
  <c r="O117" i="39"/>
  <c r="K118"/>
  <c r="N117"/>
  <c r="P117" s="1"/>
  <c r="N110" i="33"/>
  <c r="P110" s="1"/>
  <c r="K111"/>
  <c r="M106" i="37"/>
  <c r="S106" s="1"/>
  <c r="L106"/>
  <c r="R105"/>
  <c r="Q105"/>
  <c r="Q116" i="38"/>
  <c r="R116"/>
  <c r="M110" i="32"/>
  <c r="S110" s="1"/>
  <c r="L110"/>
  <c r="L111" i="36"/>
  <c r="M111"/>
  <c r="S111" s="1"/>
  <c r="Q110"/>
  <c r="R110"/>
  <c r="M103" i="43"/>
  <c r="S103" s="1"/>
  <c r="L103"/>
  <c r="O103" s="1"/>
  <c r="R109" i="32"/>
  <c r="Q109"/>
  <c r="K117" i="35"/>
  <c r="N116"/>
  <c r="P116" s="1"/>
  <c r="M91" i="34"/>
  <c r="S91" s="1"/>
  <c r="L91"/>
  <c r="R90"/>
  <c r="Q90"/>
  <c r="K118" i="42"/>
  <c r="N117"/>
  <c r="P117" s="1"/>
  <c r="R120" i="28" l="1"/>
  <c r="Q120"/>
  <c r="M121"/>
  <c r="S121" s="1"/>
  <c r="L121"/>
  <c r="O120" i="29"/>
  <c r="K121"/>
  <c r="N120"/>
  <c r="P120" s="1"/>
  <c r="Q95" i="30"/>
  <c r="R95"/>
  <c r="M96"/>
  <c r="S96" s="1"/>
  <c r="L96"/>
  <c r="R120" i="31"/>
  <c r="Q120"/>
  <c r="L121"/>
  <c r="O121" s="1"/>
  <c r="M121"/>
  <c r="S121" s="1"/>
  <c r="R117" i="39"/>
  <c r="Q117"/>
  <c r="R111" i="26"/>
  <c r="Q111"/>
  <c r="K118" i="38"/>
  <c r="N117"/>
  <c r="P117" s="1"/>
  <c r="Q116" i="35"/>
  <c r="R116"/>
  <c r="L117"/>
  <c r="O117" s="1"/>
  <c r="M117"/>
  <c r="S117" s="1"/>
  <c r="O106" i="37"/>
  <c r="K107"/>
  <c r="N106"/>
  <c r="P106" s="1"/>
  <c r="M112" i="26"/>
  <c r="S112" s="1"/>
  <c r="L112"/>
  <c r="L118" i="41"/>
  <c r="O118" s="1"/>
  <c r="M118"/>
  <c r="S118" s="1"/>
  <c r="N103" i="43"/>
  <c r="P103" s="1"/>
  <c r="K104"/>
  <c r="R117" i="41"/>
  <c r="Q117"/>
  <c r="R117" i="42"/>
  <c r="Q117"/>
  <c r="O111" i="36"/>
  <c r="K112"/>
  <c r="N111"/>
  <c r="P111" s="1"/>
  <c r="L118" i="42"/>
  <c r="O118" s="1"/>
  <c r="M118"/>
  <c r="O110" i="32"/>
  <c r="N110"/>
  <c r="P110" s="1"/>
  <c r="K111"/>
  <c r="M111" i="33"/>
  <c r="L111"/>
  <c r="O111" s="1"/>
  <c r="R110"/>
  <c r="Q110"/>
  <c r="L118" i="40"/>
  <c r="M118"/>
  <c r="M119" i="27"/>
  <c r="S119" s="1"/>
  <c r="L119"/>
  <c r="O119" s="1"/>
  <c r="R118"/>
  <c r="Q118"/>
  <c r="Q117" i="40"/>
  <c r="R117"/>
  <c r="O91" i="34"/>
  <c r="N91"/>
  <c r="P91" s="1"/>
  <c r="K92"/>
  <c r="M118" i="39"/>
  <c r="S118" s="1"/>
  <c r="L118"/>
  <c r="O118" s="1"/>
  <c r="Q120" i="29" l="1"/>
  <c r="R120"/>
  <c r="M121"/>
  <c r="S121" s="1"/>
  <c r="L121"/>
  <c r="O121" i="28"/>
  <c r="N121"/>
  <c r="P121" s="1"/>
  <c r="K122"/>
  <c r="K122" i="31"/>
  <c r="N121"/>
  <c r="P121" s="1"/>
  <c r="O96" i="30"/>
  <c r="N96"/>
  <c r="P96" s="1"/>
  <c r="K97"/>
  <c r="R91" i="34"/>
  <c r="Q91"/>
  <c r="S118" i="40"/>
  <c r="K113" i="26"/>
  <c r="N112"/>
  <c r="P112" s="1"/>
  <c r="K119" i="42"/>
  <c r="N118"/>
  <c r="P118" s="1"/>
  <c r="L104" i="43"/>
  <c r="M104"/>
  <c r="S104" s="1"/>
  <c r="N118" i="39"/>
  <c r="P118" s="1"/>
  <c r="K119"/>
  <c r="S118" i="42"/>
  <c r="R117" i="38"/>
  <c r="Q117"/>
  <c r="R103" i="43"/>
  <c r="Q103"/>
  <c r="L107" i="37"/>
  <c r="O107" s="1"/>
  <c r="M107"/>
  <c r="L118" i="38"/>
  <c r="O118" s="1"/>
  <c r="M118"/>
  <c r="S118" s="1"/>
  <c r="R111" i="36"/>
  <c r="Q111"/>
  <c r="K120" i="27"/>
  <c r="N119"/>
  <c r="P119" s="1"/>
  <c r="M112" i="36"/>
  <c r="S112" s="1"/>
  <c r="L112"/>
  <c r="O112" s="1"/>
  <c r="Q106" i="37"/>
  <c r="R106"/>
  <c r="L111" i="32"/>
  <c r="M111"/>
  <c r="S111" s="1"/>
  <c r="K119" i="41"/>
  <c r="N118"/>
  <c r="P118" s="1"/>
  <c r="K112" i="33"/>
  <c r="N111"/>
  <c r="P111" s="1"/>
  <c r="M92" i="34"/>
  <c r="S92" s="1"/>
  <c r="L92"/>
  <c r="O92" s="1"/>
  <c r="S111" i="33"/>
  <c r="R110" i="32"/>
  <c r="Q110"/>
  <c r="O118" i="40"/>
  <c r="N118"/>
  <c r="P118" s="1"/>
  <c r="K119"/>
  <c r="O112" i="26"/>
  <c r="N117" i="35"/>
  <c r="P117" s="1"/>
  <c r="K118"/>
  <c r="M122" i="28" l="1"/>
  <c r="L122"/>
  <c r="O122" s="1"/>
  <c r="Q121"/>
  <c r="R121"/>
  <c r="O121" i="29"/>
  <c r="N121"/>
  <c r="P121" s="1"/>
  <c r="K122"/>
  <c r="M97" i="30"/>
  <c r="S97" s="1"/>
  <c r="L97"/>
  <c r="O97" s="1"/>
  <c r="R96"/>
  <c r="Q96"/>
  <c r="Q121" i="31"/>
  <c r="R121"/>
  <c r="L122"/>
  <c r="M122"/>
  <c r="S122" s="1"/>
  <c r="R111" i="33"/>
  <c r="Q111"/>
  <c r="R118" i="40"/>
  <c r="Q118"/>
  <c r="Q118" i="42"/>
  <c r="R118"/>
  <c r="L118" i="35"/>
  <c r="O118" s="1"/>
  <c r="M118"/>
  <c r="S118" s="1"/>
  <c r="L119" i="42"/>
  <c r="M119"/>
  <c r="S119" s="1"/>
  <c r="R112" i="26"/>
  <c r="Q112"/>
  <c r="M112" i="33"/>
  <c r="S112" s="1"/>
  <c r="L112"/>
  <c r="O112" s="1"/>
  <c r="N112" i="36"/>
  <c r="P112" s="1"/>
  <c r="K113"/>
  <c r="N118" i="38"/>
  <c r="P118" s="1"/>
  <c r="K119"/>
  <c r="L113" i="26"/>
  <c r="O113" s="1"/>
  <c r="M113"/>
  <c r="S113" s="1"/>
  <c r="Q119" i="27"/>
  <c r="R119"/>
  <c r="S107" i="37"/>
  <c r="L119" i="39"/>
  <c r="O119" s="1"/>
  <c r="M119"/>
  <c r="S119" s="1"/>
  <c r="R118"/>
  <c r="Q118"/>
  <c r="R117" i="35"/>
  <c r="Q117"/>
  <c r="Q118" i="41"/>
  <c r="R118"/>
  <c r="L119"/>
  <c r="M119"/>
  <c r="S119" s="1"/>
  <c r="M120" i="27"/>
  <c r="S120" s="1"/>
  <c r="L120"/>
  <c r="K108" i="37"/>
  <c r="N107"/>
  <c r="P107" s="1"/>
  <c r="O111" i="32"/>
  <c r="K112"/>
  <c r="N111"/>
  <c r="P111" s="1"/>
  <c r="M119" i="40"/>
  <c r="L119"/>
  <c r="O119" s="1"/>
  <c r="N92" i="34"/>
  <c r="P92" s="1"/>
  <c r="K93"/>
  <c r="O104" i="43"/>
  <c r="N104"/>
  <c r="P104" s="1"/>
  <c r="K105"/>
  <c r="M122" i="29" l="1"/>
  <c r="S122" s="1"/>
  <c r="L122"/>
  <c r="O122" s="1"/>
  <c r="R121"/>
  <c r="Q121"/>
  <c r="K123" i="28"/>
  <c r="N122"/>
  <c r="P122" s="1"/>
  <c r="S122"/>
  <c r="N122" i="31"/>
  <c r="P122" s="1"/>
  <c r="K123"/>
  <c r="O122"/>
  <c r="K98" i="30"/>
  <c r="N97"/>
  <c r="P97" s="1"/>
  <c r="R92" i="34"/>
  <c r="Q92"/>
  <c r="L108" i="37"/>
  <c r="M108"/>
  <c r="S108" s="1"/>
  <c r="O120" i="27"/>
  <c r="N120"/>
  <c r="P120" s="1"/>
  <c r="K121"/>
  <c r="N112" i="33"/>
  <c r="P112" s="1"/>
  <c r="K113"/>
  <c r="S119" i="40"/>
  <c r="N119"/>
  <c r="P119" s="1"/>
  <c r="K120"/>
  <c r="K119" i="35"/>
  <c r="N118"/>
  <c r="P118" s="1"/>
  <c r="Q111" i="32"/>
  <c r="R111"/>
  <c r="O119" i="41"/>
  <c r="K120"/>
  <c r="N119"/>
  <c r="P119" s="1"/>
  <c r="K114" i="26"/>
  <c r="N113"/>
  <c r="P113" s="1"/>
  <c r="R104" i="43"/>
  <c r="Q104"/>
  <c r="L112" i="32"/>
  <c r="O112" s="1"/>
  <c r="M112"/>
  <c r="S112" s="1"/>
  <c r="N119" i="39"/>
  <c r="P119" s="1"/>
  <c r="K120"/>
  <c r="L119" i="38"/>
  <c r="M119"/>
  <c r="S119" s="1"/>
  <c r="R118"/>
  <c r="Q118"/>
  <c r="R107" i="37"/>
  <c r="Q107"/>
  <c r="L93" i="34"/>
  <c r="O93" s="1"/>
  <c r="M93"/>
  <c r="S93" s="1"/>
  <c r="L113" i="36"/>
  <c r="M113"/>
  <c r="S113" s="1"/>
  <c r="O119" i="42"/>
  <c r="K120"/>
  <c r="N119"/>
  <c r="P119" s="1"/>
  <c r="M105" i="43"/>
  <c r="S105" s="1"/>
  <c r="L105"/>
  <c r="R112" i="36"/>
  <c r="Q112"/>
  <c r="R122" i="28" l="1"/>
  <c r="Q122"/>
  <c r="M123"/>
  <c r="S123" s="1"/>
  <c r="L123"/>
  <c r="K123" i="29"/>
  <c r="N122"/>
  <c r="P122" s="1"/>
  <c r="R97" i="30"/>
  <c r="Q97"/>
  <c r="L98"/>
  <c r="M98"/>
  <c r="S98" s="1"/>
  <c r="M123" i="31"/>
  <c r="S123" s="1"/>
  <c r="L123"/>
  <c r="O123" s="1"/>
  <c r="R122"/>
  <c r="Q122"/>
  <c r="R119" i="40"/>
  <c r="Q119"/>
  <c r="R112" i="33"/>
  <c r="Q112"/>
  <c r="R118" i="35"/>
  <c r="Q118"/>
  <c r="L121" i="27"/>
  <c r="M121"/>
  <c r="R120"/>
  <c r="Q120"/>
  <c r="Q113" i="26"/>
  <c r="R113"/>
  <c r="M119" i="35"/>
  <c r="S119" s="1"/>
  <c r="L119"/>
  <c r="O119" s="1"/>
  <c r="O105" i="43"/>
  <c r="N105"/>
  <c r="P105" s="1"/>
  <c r="K106"/>
  <c r="L120" i="39"/>
  <c r="M120"/>
  <c r="S120" s="1"/>
  <c r="L114" i="26"/>
  <c r="O114" s="1"/>
  <c r="M114"/>
  <c r="S114" s="1"/>
  <c r="M120" i="40"/>
  <c r="S120" s="1"/>
  <c r="L120"/>
  <c r="Q119" i="41"/>
  <c r="R119"/>
  <c r="O113" i="36"/>
  <c r="K114"/>
  <c r="N113"/>
  <c r="P113" s="1"/>
  <c r="R119" i="42"/>
  <c r="Q119"/>
  <c r="M120" i="41"/>
  <c r="S120" s="1"/>
  <c r="L120"/>
  <c r="O108" i="37"/>
  <c r="K109"/>
  <c r="N108"/>
  <c r="P108" s="1"/>
  <c r="R119" i="39"/>
  <c r="Q119"/>
  <c r="L120" i="42"/>
  <c r="O120" s="1"/>
  <c r="M120"/>
  <c r="O119" i="38"/>
  <c r="N119"/>
  <c r="P119" s="1"/>
  <c r="K120"/>
  <c r="N93" i="34"/>
  <c r="P93" s="1"/>
  <c r="K94"/>
  <c r="N112" i="32"/>
  <c r="P112" s="1"/>
  <c r="K113"/>
  <c r="L113" i="33"/>
  <c r="O113" s="1"/>
  <c r="M113"/>
  <c r="S113" s="1"/>
  <c r="Q122" i="29" l="1"/>
  <c r="R122"/>
  <c r="M123"/>
  <c r="S123" s="1"/>
  <c r="L123"/>
  <c r="O123" s="1"/>
  <c r="O123" i="28"/>
  <c r="N123"/>
  <c r="P123" s="1"/>
  <c r="K124"/>
  <c r="K124" i="31"/>
  <c r="N123"/>
  <c r="P123" s="1"/>
  <c r="O98" i="30"/>
  <c r="K99"/>
  <c r="N98"/>
  <c r="P98" s="1"/>
  <c r="R112" i="32"/>
  <c r="Q112"/>
  <c r="K121" i="42"/>
  <c r="N120"/>
  <c r="P120" s="1"/>
  <c r="M94" i="34"/>
  <c r="L94"/>
  <c r="O94" s="1"/>
  <c r="S121" i="27"/>
  <c r="L113" i="32"/>
  <c r="M113"/>
  <c r="S113" s="1"/>
  <c r="S120" i="42"/>
  <c r="N119" i="35"/>
  <c r="P119" s="1"/>
  <c r="K120"/>
  <c r="N121" i="27"/>
  <c r="P121" s="1"/>
  <c r="K122"/>
  <c r="Q113" i="36"/>
  <c r="R113"/>
  <c r="L120" i="38"/>
  <c r="M120"/>
  <c r="N114" i="26"/>
  <c r="P114" s="1"/>
  <c r="K115"/>
  <c r="R108" i="37"/>
  <c r="Q108"/>
  <c r="M114" i="36"/>
  <c r="S114" s="1"/>
  <c r="L114"/>
  <c r="R93" i="34"/>
  <c r="Q93"/>
  <c r="M109" i="37"/>
  <c r="S109" s="1"/>
  <c r="L109"/>
  <c r="O109" s="1"/>
  <c r="O120" i="39"/>
  <c r="K121"/>
  <c r="N120"/>
  <c r="P120" s="1"/>
  <c r="R119" i="38"/>
  <c r="Q119"/>
  <c r="K114" i="33"/>
  <c r="N113"/>
  <c r="P113" s="1"/>
  <c r="O120" i="41"/>
  <c r="N120"/>
  <c r="P120" s="1"/>
  <c r="K121"/>
  <c r="L106" i="43"/>
  <c r="O106" s="1"/>
  <c r="M106"/>
  <c r="S106" s="1"/>
  <c r="R105"/>
  <c r="Q105"/>
  <c r="O120" i="40"/>
  <c r="N120"/>
  <c r="P120" s="1"/>
  <c r="K121"/>
  <c r="O121" i="27"/>
  <c r="M124" i="28" l="1"/>
  <c r="S124" s="1"/>
  <c r="L124"/>
  <c r="O124" s="1"/>
  <c r="Q123"/>
  <c r="R123"/>
  <c r="N123" i="29"/>
  <c r="P123" s="1"/>
  <c r="K124"/>
  <c r="Q98" i="30"/>
  <c r="R98"/>
  <c r="M99"/>
  <c r="S99" s="1"/>
  <c r="L99"/>
  <c r="O99" s="1"/>
  <c r="R123" i="31"/>
  <c r="Q123"/>
  <c r="L124"/>
  <c r="M124"/>
  <c r="R121" i="27"/>
  <c r="Q121"/>
  <c r="Q120" i="41"/>
  <c r="R120"/>
  <c r="L122" i="27"/>
  <c r="M122"/>
  <c r="S122" s="1"/>
  <c r="R113" i="33"/>
  <c r="Q113"/>
  <c r="N109" i="37"/>
  <c r="P109" s="1"/>
  <c r="K110"/>
  <c r="M115" i="26"/>
  <c r="S115" s="1"/>
  <c r="L115"/>
  <c r="O115" s="1"/>
  <c r="L120" i="35"/>
  <c r="O120" s="1"/>
  <c r="M120"/>
  <c r="S120" s="1"/>
  <c r="Q119"/>
  <c r="R119"/>
  <c r="N94" i="34"/>
  <c r="P94" s="1"/>
  <c r="K95"/>
  <c r="R114" i="26"/>
  <c r="Q114"/>
  <c r="S120" i="38"/>
  <c r="S94" i="34"/>
  <c r="L114" i="33"/>
  <c r="O114" s="1"/>
  <c r="M114"/>
  <c r="S114" s="1"/>
  <c r="Q120" i="42"/>
  <c r="R120"/>
  <c r="R120" i="39"/>
  <c r="Q120"/>
  <c r="O114" i="36"/>
  <c r="N114"/>
  <c r="P114" s="1"/>
  <c r="K115"/>
  <c r="M121" i="42"/>
  <c r="L121"/>
  <c r="O120" i="38"/>
  <c r="N120"/>
  <c r="P120" s="1"/>
  <c r="K121"/>
  <c r="N106" i="43"/>
  <c r="P106" s="1"/>
  <c r="K107"/>
  <c r="M121" i="40"/>
  <c r="S121" s="1"/>
  <c r="L121"/>
  <c r="O121" s="1"/>
  <c r="L121" i="41"/>
  <c r="O121" s="1"/>
  <c r="M121"/>
  <c r="L121" i="39"/>
  <c r="O121" s="1"/>
  <c r="M121"/>
  <c r="S121" s="1"/>
  <c r="O113" i="32"/>
  <c r="N113"/>
  <c r="P113" s="1"/>
  <c r="K114"/>
  <c r="R120" i="40"/>
  <c r="Q120"/>
  <c r="L124" i="29" l="1"/>
  <c r="O124" s="1"/>
  <c r="M124"/>
  <c r="R123"/>
  <c r="Q123"/>
  <c r="K125" i="28"/>
  <c r="N124"/>
  <c r="P124" s="1"/>
  <c r="O124" i="31"/>
  <c r="N124"/>
  <c r="P124" s="1"/>
  <c r="K125"/>
  <c r="K100" i="30"/>
  <c r="N99"/>
  <c r="P99" s="1"/>
  <c r="S124" i="31"/>
  <c r="R120" i="38"/>
  <c r="Q120"/>
  <c r="Q94" i="34"/>
  <c r="R94"/>
  <c r="R106" i="43"/>
  <c r="Q106"/>
  <c r="L121" i="38"/>
  <c r="O121" s="1"/>
  <c r="M121"/>
  <c r="S121" s="1"/>
  <c r="S121" i="41"/>
  <c r="L114" i="32"/>
  <c r="M114"/>
  <c r="O114"/>
  <c r="K121" i="35"/>
  <c r="N120"/>
  <c r="P120" s="1"/>
  <c r="Q113" i="32"/>
  <c r="R113"/>
  <c r="N121" i="40"/>
  <c r="P121" s="1"/>
  <c r="K122"/>
  <c r="S121" i="42"/>
  <c r="O122" i="27"/>
  <c r="N122"/>
  <c r="P122" s="1"/>
  <c r="K123"/>
  <c r="N121" i="41"/>
  <c r="P121" s="1"/>
  <c r="K122"/>
  <c r="O121" i="42"/>
  <c r="N121"/>
  <c r="P121" s="1"/>
  <c r="K122"/>
  <c r="L115" i="36"/>
  <c r="O115" s="1"/>
  <c r="M115"/>
  <c r="K115" i="33"/>
  <c r="N114"/>
  <c r="P114" s="1"/>
  <c r="L95" i="34"/>
  <c r="M95"/>
  <c r="S95" s="1"/>
  <c r="K116" i="26"/>
  <c r="N115"/>
  <c r="P115" s="1"/>
  <c r="M107" i="43"/>
  <c r="S107" s="1"/>
  <c r="L107"/>
  <c r="O107" s="1"/>
  <c r="R114" i="36"/>
  <c r="Q114"/>
  <c r="K122" i="39"/>
  <c r="N121"/>
  <c r="P121" s="1"/>
  <c r="M110" i="37"/>
  <c r="S110" s="1"/>
  <c r="L110"/>
  <c r="R109"/>
  <c r="Q109"/>
  <c r="Q124" i="28" l="1"/>
  <c r="R124"/>
  <c r="M125"/>
  <c r="S125" s="1"/>
  <c r="L125"/>
  <c r="O125" s="1"/>
  <c r="S124" i="29"/>
  <c r="N124"/>
  <c r="P124" s="1"/>
  <c r="K125"/>
  <c r="Q99" i="30"/>
  <c r="R99"/>
  <c r="L100"/>
  <c r="M100"/>
  <c r="S100" s="1"/>
  <c r="L125" i="31"/>
  <c r="O125" s="1"/>
  <c r="M125"/>
  <c r="S125" s="1"/>
  <c r="R124"/>
  <c r="Q124"/>
  <c r="Q121" i="41"/>
  <c r="R121"/>
  <c r="R121" i="42"/>
  <c r="Q121"/>
  <c r="R122" i="27"/>
  <c r="Q122"/>
  <c r="Q115" i="26"/>
  <c r="R115"/>
  <c r="K116" i="36"/>
  <c r="N115"/>
  <c r="P115" s="1"/>
  <c r="M121" i="35"/>
  <c r="S121" s="1"/>
  <c r="L121"/>
  <c r="N121" i="38"/>
  <c r="P121" s="1"/>
  <c r="K122"/>
  <c r="R121" i="39"/>
  <c r="Q121"/>
  <c r="L116" i="26"/>
  <c r="O116" s="1"/>
  <c r="M116"/>
  <c r="M122" i="42"/>
  <c r="L122"/>
  <c r="R120" i="35"/>
  <c r="Q120"/>
  <c r="S114" i="32"/>
  <c r="S115" i="36"/>
  <c r="O95" i="34"/>
  <c r="N95"/>
  <c r="P95" s="1"/>
  <c r="K96"/>
  <c r="M122" i="40"/>
  <c r="S122" s="1"/>
  <c r="L122"/>
  <c r="N114" i="32"/>
  <c r="P114" s="1"/>
  <c r="K115"/>
  <c r="O110" i="37"/>
  <c r="K111"/>
  <c r="N110"/>
  <c r="P110" s="1"/>
  <c r="L122" i="39"/>
  <c r="M122"/>
  <c r="S122" s="1"/>
  <c r="R114" i="33"/>
  <c r="Q114"/>
  <c r="L122" i="41"/>
  <c r="O122" s="1"/>
  <c r="M122"/>
  <c r="S122" s="1"/>
  <c r="L115" i="33"/>
  <c r="O115" s="1"/>
  <c r="M115"/>
  <c r="S115" s="1"/>
  <c r="R121" i="40"/>
  <c r="Q121"/>
  <c r="N107" i="43"/>
  <c r="P107" s="1"/>
  <c r="K108"/>
  <c r="L123" i="27"/>
  <c r="O123" s="1"/>
  <c r="M123"/>
  <c r="M125" i="29" l="1"/>
  <c r="S125" s="1"/>
  <c r="L125"/>
  <c r="R124"/>
  <c r="Q124"/>
  <c r="N125" i="28"/>
  <c r="P125" s="1"/>
  <c r="K126"/>
  <c r="N125" i="31"/>
  <c r="P125" s="1"/>
  <c r="K126"/>
  <c r="O100" i="30"/>
  <c r="N100"/>
  <c r="P100" s="1"/>
  <c r="K101"/>
  <c r="Q114" i="32"/>
  <c r="R114"/>
  <c r="R110" i="37"/>
  <c r="Q110"/>
  <c r="L108" i="43"/>
  <c r="M108"/>
  <c r="S108" s="1"/>
  <c r="O122" i="40"/>
  <c r="N122"/>
  <c r="P122" s="1"/>
  <c r="K123"/>
  <c r="O122" i="39"/>
  <c r="N122"/>
  <c r="P122" s="1"/>
  <c r="K123"/>
  <c r="M96" i="34"/>
  <c r="L96"/>
  <c r="O96" s="1"/>
  <c r="L122" i="38"/>
  <c r="O122" s="1"/>
  <c r="M122"/>
  <c r="S122" s="1"/>
  <c r="R121"/>
  <c r="Q121"/>
  <c r="R95" i="34"/>
  <c r="Q95"/>
  <c r="O122" i="42"/>
  <c r="K123"/>
  <c r="N122"/>
  <c r="P122" s="1"/>
  <c r="K124" i="27"/>
  <c r="N123"/>
  <c r="P123" s="1"/>
  <c r="M111" i="37"/>
  <c r="S111" s="1"/>
  <c r="L111"/>
  <c r="O111" s="1"/>
  <c r="S122" i="42"/>
  <c r="O121" i="35"/>
  <c r="N121"/>
  <c r="P121" s="1"/>
  <c r="K122"/>
  <c r="S123" i="27"/>
  <c r="K116" i="33"/>
  <c r="N115"/>
  <c r="P115" s="1"/>
  <c r="R115" i="36"/>
  <c r="Q115"/>
  <c r="S116" i="26"/>
  <c r="R107" i="43"/>
  <c r="Q107"/>
  <c r="K123" i="41"/>
  <c r="N122"/>
  <c r="P122" s="1"/>
  <c r="L115" i="32"/>
  <c r="M115"/>
  <c r="S115" s="1"/>
  <c r="K117" i="26"/>
  <c r="N116"/>
  <c r="P116" s="1"/>
  <c r="M116" i="36"/>
  <c r="S116" s="1"/>
  <c r="L116"/>
  <c r="O116" s="1"/>
  <c r="M126" i="28" l="1"/>
  <c r="L126"/>
  <c r="O126" s="1"/>
  <c r="Q125"/>
  <c r="R125"/>
  <c r="O125" i="29"/>
  <c r="N125"/>
  <c r="P125" s="1"/>
  <c r="K126"/>
  <c r="M101" i="30"/>
  <c r="S101" s="1"/>
  <c r="L101"/>
  <c r="O101" s="1"/>
  <c r="R100"/>
  <c r="Q100"/>
  <c r="L126" i="31"/>
  <c r="O126" s="1"/>
  <c r="M126"/>
  <c r="S126" s="1"/>
  <c r="R125"/>
  <c r="Q125"/>
  <c r="R123" i="27"/>
  <c r="Q123"/>
  <c r="R116" i="26"/>
  <c r="Q116"/>
  <c r="Q122" i="42"/>
  <c r="R122"/>
  <c r="R122" i="40"/>
  <c r="Q122"/>
  <c r="Q115" i="33"/>
  <c r="R115"/>
  <c r="Q122" i="41"/>
  <c r="R122"/>
  <c r="L123"/>
  <c r="M123"/>
  <c r="M116" i="33"/>
  <c r="S116" s="1"/>
  <c r="L116"/>
  <c r="O116" s="1"/>
  <c r="N96" i="34"/>
  <c r="P96" s="1"/>
  <c r="K97"/>
  <c r="M123" i="42"/>
  <c r="S123" s="1"/>
  <c r="L123"/>
  <c r="N122" i="38"/>
  <c r="P122" s="1"/>
  <c r="K123"/>
  <c r="N116" i="36"/>
  <c r="P116" s="1"/>
  <c r="K117"/>
  <c r="N111" i="37"/>
  <c r="P111" s="1"/>
  <c r="K112"/>
  <c r="S96" i="34"/>
  <c r="O108" i="43"/>
  <c r="N108"/>
  <c r="P108" s="1"/>
  <c r="K109"/>
  <c r="O115" i="32"/>
  <c r="N115"/>
  <c r="P115" s="1"/>
  <c r="K116"/>
  <c r="L123" i="39"/>
  <c r="O123" s="1"/>
  <c r="M123"/>
  <c r="R122"/>
  <c r="Q122"/>
  <c r="R121" i="35"/>
  <c r="Q121"/>
  <c r="L124" i="27"/>
  <c r="M124"/>
  <c r="S124" s="1"/>
  <c r="L122" i="35"/>
  <c r="M122"/>
  <c r="S122" s="1"/>
  <c r="M117" i="26"/>
  <c r="S117" s="1"/>
  <c r="L117"/>
  <c r="L123" i="40"/>
  <c r="M123"/>
  <c r="S123" s="1"/>
  <c r="L126" i="29" l="1"/>
  <c r="O126" s="1"/>
  <c r="M126"/>
  <c r="S126" s="1"/>
  <c r="R125"/>
  <c r="Q125"/>
  <c r="K127" i="28"/>
  <c r="N126"/>
  <c r="P126" s="1"/>
  <c r="S126"/>
  <c r="K127" i="31"/>
  <c r="N126"/>
  <c r="P126" s="1"/>
  <c r="K102" i="30"/>
  <c r="N101"/>
  <c r="P101" s="1"/>
  <c r="R116" i="36"/>
  <c r="Q116"/>
  <c r="K117" i="33"/>
  <c r="N116"/>
  <c r="P116" s="1"/>
  <c r="R108" i="43"/>
  <c r="Q108"/>
  <c r="L123" i="38"/>
  <c r="O123" s="1"/>
  <c r="M123"/>
  <c r="S123" s="1"/>
  <c r="K118" i="26"/>
  <c r="N117"/>
  <c r="P117" s="1"/>
  <c r="Q122" i="38"/>
  <c r="R122"/>
  <c r="S123" i="41"/>
  <c r="Q96" i="34"/>
  <c r="R96"/>
  <c r="O123" i="42"/>
  <c r="N123"/>
  <c r="P123" s="1"/>
  <c r="K124"/>
  <c r="O123" i="41"/>
  <c r="K124"/>
  <c r="N123"/>
  <c r="P123" s="1"/>
  <c r="O122" i="35"/>
  <c r="K123"/>
  <c r="N122"/>
  <c r="P122" s="1"/>
  <c r="S123" i="39"/>
  <c r="K124"/>
  <c r="N123"/>
  <c r="P123" s="1"/>
  <c r="O124" i="27"/>
  <c r="K125"/>
  <c r="N124"/>
  <c r="P124" s="1"/>
  <c r="L116" i="32"/>
  <c r="M116"/>
  <c r="S116" s="1"/>
  <c r="L112" i="37"/>
  <c r="M112"/>
  <c r="S112" s="1"/>
  <c r="L97" i="34"/>
  <c r="M97"/>
  <c r="S97" s="1"/>
  <c r="O97"/>
  <c r="M109" i="43"/>
  <c r="S109" s="1"/>
  <c r="L109"/>
  <c r="O109" s="1"/>
  <c r="Q111" i="37"/>
  <c r="R111"/>
  <c r="O123" i="40"/>
  <c r="N123"/>
  <c r="P123" s="1"/>
  <c r="K124"/>
  <c r="R115" i="32"/>
  <c r="Q115"/>
  <c r="O117" i="26"/>
  <c r="L117" i="36"/>
  <c r="M117"/>
  <c r="Q126" i="28" l="1"/>
  <c r="R126"/>
  <c r="L127"/>
  <c r="O127" s="1"/>
  <c r="M127"/>
  <c r="S127" s="1"/>
  <c r="N126" i="29"/>
  <c r="P126" s="1"/>
  <c r="K127"/>
  <c r="R101" i="30"/>
  <c r="Q101"/>
  <c r="L102"/>
  <c r="M102"/>
  <c r="S102" s="1"/>
  <c r="R126" i="31"/>
  <c r="Q126"/>
  <c r="L127"/>
  <c r="M127"/>
  <c r="S127" s="1"/>
  <c r="Q123" i="41"/>
  <c r="R123"/>
  <c r="M125" i="27"/>
  <c r="S125" s="1"/>
  <c r="L125"/>
  <c r="O125" s="1"/>
  <c r="O117" i="36"/>
  <c r="N117"/>
  <c r="P117" s="1"/>
  <c r="K118"/>
  <c r="O112" i="37"/>
  <c r="N112"/>
  <c r="P112" s="1"/>
  <c r="K113"/>
  <c r="M124" i="42"/>
  <c r="S124" s="1"/>
  <c r="L124"/>
  <c r="O124" s="1"/>
  <c r="O116" i="32"/>
  <c r="N116"/>
  <c r="P116" s="1"/>
  <c r="K117"/>
  <c r="M124" i="40"/>
  <c r="S124" s="1"/>
  <c r="L124"/>
  <c r="N123" i="38"/>
  <c r="P123" s="1"/>
  <c r="K124"/>
  <c r="R123" i="42"/>
  <c r="Q123"/>
  <c r="N109" i="43"/>
  <c r="P109" s="1"/>
  <c r="K110"/>
  <c r="N97" i="34"/>
  <c r="P97" s="1"/>
  <c r="K98"/>
  <c r="M124" i="41"/>
  <c r="S124" s="1"/>
  <c r="L124"/>
  <c r="R123" i="40"/>
  <c r="Q123"/>
  <c r="S117" i="36"/>
  <c r="L124" i="39"/>
  <c r="M124"/>
  <c r="S124" s="1"/>
  <c r="R123"/>
  <c r="Q123"/>
  <c r="R116" i="33"/>
  <c r="Q116"/>
  <c r="Q117" i="26"/>
  <c r="R117"/>
  <c r="M117" i="33"/>
  <c r="S117" s="1"/>
  <c r="L117"/>
  <c r="O117" s="1"/>
  <c r="R122" i="35"/>
  <c r="Q122"/>
  <c r="M118" i="26"/>
  <c r="S118" s="1"/>
  <c r="L118"/>
  <c r="Q124" i="27"/>
  <c r="R124"/>
  <c r="M123" i="35"/>
  <c r="S123" s="1"/>
  <c r="L123"/>
  <c r="O123" s="1"/>
  <c r="M127" i="29" l="1"/>
  <c r="S127" s="1"/>
  <c r="L127"/>
  <c r="R126"/>
  <c r="Q126"/>
  <c r="N127" i="28"/>
  <c r="P127" s="1"/>
  <c r="K128"/>
  <c r="N127" i="31"/>
  <c r="P127" s="1"/>
  <c r="K128"/>
  <c r="K103" i="30"/>
  <c r="N102"/>
  <c r="P102" s="1"/>
  <c r="O102"/>
  <c r="O127" i="31"/>
  <c r="Q116" i="32"/>
  <c r="R116"/>
  <c r="M118" i="36"/>
  <c r="L118"/>
  <c r="Q97" i="34"/>
  <c r="R97"/>
  <c r="K119" i="26"/>
  <c r="N118"/>
  <c r="P118" s="1"/>
  <c r="R109" i="43"/>
  <c r="Q109"/>
  <c r="Q117" i="36"/>
  <c r="R117"/>
  <c r="N123" i="35"/>
  <c r="P123" s="1"/>
  <c r="K124"/>
  <c r="O124" i="41"/>
  <c r="K125"/>
  <c r="N124"/>
  <c r="P124" s="1"/>
  <c r="M124" i="38"/>
  <c r="S124" s="1"/>
  <c r="L124"/>
  <c r="O124" s="1"/>
  <c r="K125" i="42"/>
  <c r="N124"/>
  <c r="P124" s="1"/>
  <c r="Q123" i="38"/>
  <c r="R123"/>
  <c r="N125" i="27"/>
  <c r="P125" s="1"/>
  <c r="K126"/>
  <c r="M98" i="34"/>
  <c r="S98" s="1"/>
  <c r="L98"/>
  <c r="O98" s="1"/>
  <c r="O124" i="40"/>
  <c r="K125"/>
  <c r="N124"/>
  <c r="P124" s="1"/>
  <c r="M113" i="37"/>
  <c r="S113" s="1"/>
  <c r="L113"/>
  <c r="O113" s="1"/>
  <c r="K118" i="33"/>
  <c r="N117"/>
  <c r="P117" s="1"/>
  <c r="Q112" i="37"/>
  <c r="R112"/>
  <c r="O124" i="39"/>
  <c r="N124"/>
  <c r="P124" s="1"/>
  <c r="K125"/>
  <c r="O118" i="26"/>
  <c r="L110" i="43"/>
  <c r="M110"/>
  <c r="S110" s="1"/>
  <c r="M117" i="32"/>
  <c r="S117" s="1"/>
  <c r="L117"/>
  <c r="O117" s="1"/>
  <c r="M128" i="28" l="1"/>
  <c r="L128"/>
  <c r="O128" s="1"/>
  <c r="Q127"/>
  <c r="R127"/>
  <c r="O127" i="29"/>
  <c r="N127"/>
  <c r="P127" s="1"/>
  <c r="K128"/>
  <c r="R102" i="30"/>
  <c r="Q102"/>
  <c r="M103"/>
  <c r="S103" s="1"/>
  <c r="L103"/>
  <c r="O103" s="1"/>
  <c r="L128" i="31"/>
  <c r="O128" s="1"/>
  <c r="M128"/>
  <c r="Q127"/>
  <c r="R127"/>
  <c r="R118" i="26"/>
  <c r="Q118"/>
  <c r="R124" i="40"/>
  <c r="Q124"/>
  <c r="L125" i="41"/>
  <c r="M125"/>
  <c r="S125" s="1"/>
  <c r="N117" i="32"/>
  <c r="P117" s="1"/>
  <c r="K118"/>
  <c r="M125" i="40"/>
  <c r="S125" s="1"/>
  <c r="L125"/>
  <c r="M119" i="26"/>
  <c r="S119" s="1"/>
  <c r="L119"/>
  <c r="O119" s="1"/>
  <c r="Q124" i="42"/>
  <c r="R124"/>
  <c r="L124" i="35"/>
  <c r="M124"/>
  <c r="S124" s="1"/>
  <c r="Q123"/>
  <c r="R123"/>
  <c r="R117" i="33"/>
  <c r="Q117"/>
  <c r="M125" i="42"/>
  <c r="S125" s="1"/>
  <c r="L125"/>
  <c r="O110" i="43"/>
  <c r="N110"/>
  <c r="P110" s="1"/>
  <c r="K111"/>
  <c r="M118" i="33"/>
  <c r="S118" s="1"/>
  <c r="L118"/>
  <c r="O118" s="1"/>
  <c r="K99" i="34"/>
  <c r="N98"/>
  <c r="P98" s="1"/>
  <c r="O118" i="36"/>
  <c r="K119"/>
  <c r="N118"/>
  <c r="P118" s="1"/>
  <c r="N113" i="37"/>
  <c r="P113" s="1"/>
  <c r="K114"/>
  <c r="N124" i="38"/>
  <c r="P124" s="1"/>
  <c r="K125"/>
  <c r="S118" i="36"/>
  <c r="Q125" i="27"/>
  <c r="R125"/>
  <c r="M125" i="39"/>
  <c r="S125" s="1"/>
  <c r="L125"/>
  <c r="O125" s="1"/>
  <c r="M126" i="27"/>
  <c r="S126" s="1"/>
  <c r="L126"/>
  <c r="R124" i="39"/>
  <c r="Q124"/>
  <c r="R124" i="41"/>
  <c r="Q124"/>
  <c r="L128" i="29" l="1"/>
  <c r="O128" s="1"/>
  <c r="M128"/>
  <c r="S128" s="1"/>
  <c r="R127"/>
  <c r="Q127"/>
  <c r="K129" i="28"/>
  <c r="N128"/>
  <c r="P128" s="1"/>
  <c r="S128"/>
  <c r="S128" i="31"/>
  <c r="K129"/>
  <c r="N128"/>
  <c r="P128" s="1"/>
  <c r="K104" i="30"/>
  <c r="N103"/>
  <c r="P103" s="1"/>
  <c r="R110" i="43"/>
  <c r="Q110"/>
  <c r="O124" i="35"/>
  <c r="N124"/>
  <c r="P124" s="1"/>
  <c r="K125"/>
  <c r="M118" i="32"/>
  <c r="S118" s="1"/>
  <c r="L118"/>
  <c r="R117"/>
  <c r="Q117"/>
  <c r="M125" i="38"/>
  <c r="L125"/>
  <c r="O125"/>
  <c r="M99" i="34"/>
  <c r="S99" s="1"/>
  <c r="L99"/>
  <c r="R124" i="38"/>
  <c r="Q124"/>
  <c r="O125" i="41"/>
  <c r="K126"/>
  <c r="N125"/>
  <c r="P125" s="1"/>
  <c r="R98" i="34"/>
  <c r="Q98"/>
  <c r="O125" i="42"/>
  <c r="N125"/>
  <c r="P125" s="1"/>
  <c r="K126"/>
  <c r="K126" i="39"/>
  <c r="N125"/>
  <c r="P125" s="1"/>
  <c r="M114" i="37"/>
  <c r="S114" s="1"/>
  <c r="L114"/>
  <c r="K119" i="33"/>
  <c r="N118"/>
  <c r="P118" s="1"/>
  <c r="K120" i="26"/>
  <c r="N119"/>
  <c r="P119" s="1"/>
  <c r="R113" i="37"/>
  <c r="Q113"/>
  <c r="O126" i="27"/>
  <c r="N126"/>
  <c r="P126" s="1"/>
  <c r="K127"/>
  <c r="M111" i="43"/>
  <c r="S111" s="1"/>
  <c r="L111"/>
  <c r="O111" s="1"/>
  <c r="O125" i="40"/>
  <c r="N125"/>
  <c r="P125" s="1"/>
  <c r="K126"/>
  <c r="R118" i="36"/>
  <c r="Q118"/>
  <c r="L119"/>
  <c r="O119" s="1"/>
  <c r="M119"/>
  <c r="Q128" i="28" l="1"/>
  <c r="R128"/>
  <c r="L129"/>
  <c r="O129" s="1"/>
  <c r="M129"/>
  <c r="S129" s="1"/>
  <c r="K129" i="29"/>
  <c r="N128"/>
  <c r="P128" s="1"/>
  <c r="R128" i="31"/>
  <c r="Q128"/>
  <c r="R103" i="30"/>
  <c r="Q103"/>
  <c r="L104"/>
  <c r="M104"/>
  <c r="S104" s="1"/>
  <c r="M129" i="31"/>
  <c r="S129" s="1"/>
  <c r="L129"/>
  <c r="Q119" i="26"/>
  <c r="R119"/>
  <c r="M126" i="42"/>
  <c r="S126" s="1"/>
  <c r="L126"/>
  <c r="O126" s="1"/>
  <c r="R125"/>
  <c r="Q125"/>
  <c r="O118" i="32"/>
  <c r="K119"/>
  <c r="N118"/>
  <c r="P118" s="1"/>
  <c r="Q118" i="33"/>
  <c r="R118"/>
  <c r="O99" i="34"/>
  <c r="N99"/>
  <c r="P99" s="1"/>
  <c r="K100"/>
  <c r="S119" i="36"/>
  <c r="N111" i="43"/>
  <c r="P111" s="1"/>
  <c r="K112"/>
  <c r="L120" i="26"/>
  <c r="O120" s="1"/>
  <c r="M120"/>
  <c r="K120" i="36"/>
  <c r="N119"/>
  <c r="P119" s="1"/>
  <c r="L127" i="27"/>
  <c r="O127" s="1"/>
  <c r="M127"/>
  <c r="L119" i="33"/>
  <c r="O119" s="1"/>
  <c r="M119"/>
  <c r="L125" i="35"/>
  <c r="O125" s="1"/>
  <c r="M125"/>
  <c r="S125" s="1"/>
  <c r="Q124"/>
  <c r="R124"/>
  <c r="L126" i="40"/>
  <c r="M126"/>
  <c r="S126" s="1"/>
  <c r="R125" i="41"/>
  <c r="Q125"/>
  <c r="N125" i="38"/>
  <c r="P125" s="1"/>
  <c r="K126"/>
  <c r="O114" i="37"/>
  <c r="N114"/>
  <c r="P114" s="1"/>
  <c r="K115"/>
  <c r="R125" i="39"/>
  <c r="Q125"/>
  <c r="M126" i="41"/>
  <c r="S126" s="1"/>
  <c r="L126"/>
  <c r="S125" i="38"/>
  <c r="R126" i="27"/>
  <c r="Q126"/>
  <c r="R125" i="40"/>
  <c r="Q125"/>
  <c r="L126" i="39"/>
  <c r="M126"/>
  <c r="S126" s="1"/>
  <c r="R128" i="29" l="1"/>
  <c r="Q128"/>
  <c r="L129"/>
  <c r="M129"/>
  <c r="S129" s="1"/>
  <c r="N129" i="28"/>
  <c r="P129" s="1"/>
  <c r="K130"/>
  <c r="N129" i="31"/>
  <c r="P129" s="1"/>
  <c r="K130"/>
  <c r="O104" i="30"/>
  <c r="K105"/>
  <c r="N104"/>
  <c r="P104" s="1"/>
  <c r="O129" i="31"/>
  <c r="R119" i="36"/>
  <c r="Q119"/>
  <c r="S127" i="27"/>
  <c r="K126" i="35"/>
  <c r="N125"/>
  <c r="P125" s="1"/>
  <c r="M120" i="36"/>
  <c r="S120" s="1"/>
  <c r="L120"/>
  <c r="O120" s="1"/>
  <c r="M100" i="34"/>
  <c r="S100" s="1"/>
  <c r="L100"/>
  <c r="R99"/>
  <c r="Q99"/>
  <c r="R111" i="43"/>
  <c r="Q111"/>
  <c r="S119" i="33"/>
  <c r="S120" i="26"/>
  <c r="O126" i="41"/>
  <c r="K127"/>
  <c r="N126"/>
  <c r="P126" s="1"/>
  <c r="O126" i="39"/>
  <c r="K127"/>
  <c r="N126"/>
  <c r="P126" s="1"/>
  <c r="L115" i="37"/>
  <c r="M115"/>
  <c r="S115" s="1"/>
  <c r="O126" i="40"/>
  <c r="N126"/>
  <c r="P126" s="1"/>
  <c r="K127"/>
  <c r="K120" i="33"/>
  <c r="N119"/>
  <c r="P119" s="1"/>
  <c r="K121" i="26"/>
  <c r="N120"/>
  <c r="P120" s="1"/>
  <c r="K127" i="42"/>
  <c r="N126"/>
  <c r="P126" s="1"/>
  <c r="R114" i="37"/>
  <c r="Q114"/>
  <c r="L112" i="43"/>
  <c r="M112"/>
  <c r="S112" s="1"/>
  <c r="R118" i="32"/>
  <c r="Q118"/>
  <c r="R125" i="38"/>
  <c r="Q125"/>
  <c r="M126"/>
  <c r="S126" s="1"/>
  <c r="L126"/>
  <c r="K128" i="27"/>
  <c r="N127"/>
  <c r="P127" s="1"/>
  <c r="M119" i="32"/>
  <c r="S119" s="1"/>
  <c r="L119"/>
  <c r="L130" i="28" l="1"/>
  <c r="O130" s="1"/>
  <c r="M130"/>
  <c r="R129"/>
  <c r="Q129"/>
  <c r="O129" i="29"/>
  <c r="N129"/>
  <c r="P129" s="1"/>
  <c r="K130"/>
  <c r="Q104" i="30"/>
  <c r="R104"/>
  <c r="L105"/>
  <c r="O105" s="1"/>
  <c r="M105"/>
  <c r="S105" s="1"/>
  <c r="M130" i="31"/>
  <c r="S130" s="1"/>
  <c r="L130"/>
  <c r="O130" s="1"/>
  <c r="Q129"/>
  <c r="R129"/>
  <c r="R120" i="26"/>
  <c r="Q120"/>
  <c r="R127" i="27"/>
  <c r="Q127"/>
  <c r="R119" i="33"/>
  <c r="Q119"/>
  <c r="M121" i="26"/>
  <c r="S121" s="1"/>
  <c r="L121"/>
  <c r="L127" i="39"/>
  <c r="O127" s="1"/>
  <c r="M127"/>
  <c r="S127" s="1"/>
  <c r="K121" i="36"/>
  <c r="N120"/>
  <c r="P120" s="1"/>
  <c r="M127" i="42"/>
  <c r="S127" s="1"/>
  <c r="L127"/>
  <c r="M128" i="27"/>
  <c r="S128" s="1"/>
  <c r="L128"/>
  <c r="O112" i="43"/>
  <c r="N112"/>
  <c r="P112" s="1"/>
  <c r="K113"/>
  <c r="M120" i="33"/>
  <c r="S120" s="1"/>
  <c r="L120"/>
  <c r="Q125" i="35"/>
  <c r="R125"/>
  <c r="R126" i="40"/>
  <c r="Q126"/>
  <c r="L127" i="41"/>
  <c r="M127"/>
  <c r="L126" i="35"/>
  <c r="M126"/>
  <c r="S126" s="1"/>
  <c r="Q126" i="42"/>
  <c r="R126"/>
  <c r="Q126" i="41"/>
  <c r="R126"/>
  <c r="O100" i="34"/>
  <c r="K101"/>
  <c r="N100"/>
  <c r="P100" s="1"/>
  <c r="O126" i="38"/>
  <c r="N126"/>
  <c r="P126" s="1"/>
  <c r="K127"/>
  <c r="L127" i="40"/>
  <c r="O127" s="1"/>
  <c r="M127"/>
  <c r="O119" i="32"/>
  <c r="K120"/>
  <c r="N119"/>
  <c r="P119" s="1"/>
  <c r="O115" i="37"/>
  <c r="N115"/>
  <c r="P115" s="1"/>
  <c r="K116"/>
  <c r="R126" i="39"/>
  <c r="Q126"/>
  <c r="M130" i="29" l="1"/>
  <c r="L130"/>
  <c r="O130" s="1"/>
  <c r="R129"/>
  <c r="Q129"/>
  <c r="S130" i="28"/>
  <c r="K131"/>
  <c r="N130"/>
  <c r="P130" s="1"/>
  <c r="N130" i="31"/>
  <c r="P130" s="1"/>
  <c r="K131"/>
  <c r="N105" i="30"/>
  <c r="P105" s="1"/>
  <c r="K106"/>
  <c r="Q126" i="38"/>
  <c r="R126"/>
  <c r="O127" i="42"/>
  <c r="K128"/>
  <c r="N127"/>
  <c r="P127" s="1"/>
  <c r="K122" i="26"/>
  <c r="N121"/>
  <c r="P121" s="1"/>
  <c r="R119" i="32"/>
  <c r="Q119"/>
  <c r="R120" i="36"/>
  <c r="Q120"/>
  <c r="O120" i="33"/>
  <c r="N120"/>
  <c r="P120" s="1"/>
  <c r="K121"/>
  <c r="M101" i="34"/>
  <c r="S101" s="1"/>
  <c r="L101"/>
  <c r="O101" s="1"/>
  <c r="S127" i="41"/>
  <c r="M113" i="43"/>
  <c r="S113" s="1"/>
  <c r="L113"/>
  <c r="O113" s="1"/>
  <c r="L121" i="36"/>
  <c r="M121"/>
  <c r="S121" s="1"/>
  <c r="M120" i="32"/>
  <c r="S120" s="1"/>
  <c r="L120"/>
  <c r="R112" i="43"/>
  <c r="Q112"/>
  <c r="S127" i="40"/>
  <c r="Q100" i="34"/>
  <c r="R100"/>
  <c r="O126" i="35"/>
  <c r="N126"/>
  <c r="P126" s="1"/>
  <c r="K127"/>
  <c r="O127" i="41"/>
  <c r="K128"/>
  <c r="N127"/>
  <c r="P127" s="1"/>
  <c r="L116" i="37"/>
  <c r="M116"/>
  <c r="S116" s="1"/>
  <c r="N127" i="40"/>
  <c r="P127" s="1"/>
  <c r="K128"/>
  <c r="O128" i="27"/>
  <c r="K129"/>
  <c r="N128"/>
  <c r="P128" s="1"/>
  <c r="N127" i="39"/>
  <c r="P127" s="1"/>
  <c r="K128"/>
  <c r="R115" i="37"/>
  <c r="Q115"/>
  <c r="M127" i="38"/>
  <c r="S127" s="1"/>
  <c r="L127"/>
  <c r="O127" s="1"/>
  <c r="O121" i="26"/>
  <c r="M131" i="28" l="1"/>
  <c r="S131" s="1"/>
  <c r="L131"/>
  <c r="Q130"/>
  <c r="R130"/>
  <c r="K131" i="29"/>
  <c r="N130"/>
  <c r="P130" s="1"/>
  <c r="S130"/>
  <c r="M106" i="30"/>
  <c r="S106" s="1"/>
  <c r="L106"/>
  <c r="Q105"/>
  <c r="R105"/>
  <c r="M131" i="31"/>
  <c r="S131" s="1"/>
  <c r="L131"/>
  <c r="O131" s="1"/>
  <c r="Q130"/>
  <c r="R130"/>
  <c r="Q127" i="40"/>
  <c r="R127"/>
  <c r="Q127" i="41"/>
  <c r="R127"/>
  <c r="N101" i="34"/>
  <c r="P101" s="1"/>
  <c r="K102"/>
  <c r="Q121" i="26"/>
  <c r="R121"/>
  <c r="R127" i="39"/>
  <c r="Q127"/>
  <c r="L121" i="33"/>
  <c r="M121"/>
  <c r="S121" s="1"/>
  <c r="O121"/>
  <c r="M122" i="26"/>
  <c r="S122" s="1"/>
  <c r="L122"/>
  <c r="O122" s="1"/>
  <c r="R127" i="42"/>
  <c r="Q127"/>
  <c r="L128" i="39"/>
  <c r="O128" s="1"/>
  <c r="M128"/>
  <c r="O116" i="37"/>
  <c r="K117"/>
  <c r="N116"/>
  <c r="P116" s="1"/>
  <c r="O121" i="36"/>
  <c r="N121"/>
  <c r="P121" s="1"/>
  <c r="K122"/>
  <c r="N113" i="43"/>
  <c r="P113" s="1"/>
  <c r="K114"/>
  <c r="M129" i="27"/>
  <c r="L129"/>
  <c r="O129" s="1"/>
  <c r="M128" i="42"/>
  <c r="S128" s="1"/>
  <c r="L128"/>
  <c r="O128" s="1"/>
  <c r="Q120" i="33"/>
  <c r="R120"/>
  <c r="K128" i="38"/>
  <c r="N127"/>
  <c r="P127" s="1"/>
  <c r="L127" i="35"/>
  <c r="M127"/>
  <c r="S127" s="1"/>
  <c r="R126"/>
  <c r="Q126"/>
  <c r="O120" i="32"/>
  <c r="K121"/>
  <c r="N120"/>
  <c r="P120" s="1"/>
  <c r="R128" i="27"/>
  <c r="Q128"/>
  <c r="M128" i="41"/>
  <c r="S128" s="1"/>
  <c r="L128"/>
  <c r="M128" i="40"/>
  <c r="S128" s="1"/>
  <c r="L128"/>
  <c r="Q130" i="29" l="1"/>
  <c r="R130"/>
  <c r="L131"/>
  <c r="M131"/>
  <c r="O131" i="28"/>
  <c r="N131"/>
  <c r="P131" s="1"/>
  <c r="K132"/>
  <c r="N131" i="31"/>
  <c r="P131" s="1"/>
  <c r="K132"/>
  <c r="O106" i="30"/>
  <c r="N106"/>
  <c r="P106" s="1"/>
  <c r="K107"/>
  <c r="Q116" i="37"/>
  <c r="R116"/>
  <c r="R127" i="38"/>
  <c r="Q127"/>
  <c r="N129" i="27"/>
  <c r="P129" s="1"/>
  <c r="K130"/>
  <c r="M117" i="37"/>
  <c r="S117" s="1"/>
  <c r="L117"/>
  <c r="O117" s="1"/>
  <c r="K123" i="26"/>
  <c r="N122"/>
  <c r="P122" s="1"/>
  <c r="Q120" i="32"/>
  <c r="R120"/>
  <c r="L128" i="38"/>
  <c r="M128"/>
  <c r="S128" s="1"/>
  <c r="S129" i="27"/>
  <c r="M102" i="34"/>
  <c r="S102" s="1"/>
  <c r="L102"/>
  <c r="O102"/>
  <c r="Q101"/>
  <c r="R101"/>
  <c r="R113" i="43"/>
  <c r="Q113"/>
  <c r="S128" i="39"/>
  <c r="O127" i="35"/>
  <c r="N127"/>
  <c r="P127" s="1"/>
  <c r="K128"/>
  <c r="M121" i="32"/>
  <c r="S121" s="1"/>
  <c r="L121"/>
  <c r="O121" s="1"/>
  <c r="L114" i="43"/>
  <c r="M114"/>
  <c r="O128" i="40"/>
  <c r="K129"/>
  <c r="N128"/>
  <c r="P128" s="1"/>
  <c r="M122" i="36"/>
  <c r="S122" s="1"/>
  <c r="L122"/>
  <c r="N128" i="39"/>
  <c r="P128" s="1"/>
  <c r="K129"/>
  <c r="K122" i="33"/>
  <c r="N121"/>
  <c r="P121" s="1"/>
  <c r="Q121" i="36"/>
  <c r="R121"/>
  <c r="O128" i="41"/>
  <c r="N128"/>
  <c r="P128" s="1"/>
  <c r="K129"/>
  <c r="K129" i="42"/>
  <c r="N128"/>
  <c r="P128" s="1"/>
  <c r="M132" i="28" l="1"/>
  <c r="S132" s="1"/>
  <c r="L132"/>
  <c r="O132" s="1"/>
  <c r="R131"/>
  <c r="Q131"/>
  <c r="S131" i="29"/>
  <c r="O131"/>
  <c r="N131"/>
  <c r="P131" s="1"/>
  <c r="K132"/>
  <c r="M107" i="30"/>
  <c r="S107" s="1"/>
  <c r="L107"/>
  <c r="O107" s="1"/>
  <c r="R106"/>
  <c r="Q106"/>
  <c r="M132" i="31"/>
  <c r="S132" s="1"/>
  <c r="L132"/>
  <c r="O132" s="1"/>
  <c r="R131"/>
  <c r="Q131"/>
  <c r="Q128" i="39"/>
  <c r="R128"/>
  <c r="Q129" i="27"/>
  <c r="R129"/>
  <c r="N117" i="37"/>
  <c r="P117" s="1"/>
  <c r="K118"/>
  <c r="M129" i="40"/>
  <c r="S129" s="1"/>
  <c r="L129"/>
  <c r="L129" i="41"/>
  <c r="O129" s="1"/>
  <c r="M129"/>
  <c r="S129" s="1"/>
  <c r="K122" i="32"/>
  <c r="N121"/>
  <c r="P121" s="1"/>
  <c r="Q128" i="41"/>
  <c r="R128"/>
  <c r="O122" i="36"/>
  <c r="N122"/>
  <c r="P122" s="1"/>
  <c r="K123"/>
  <c r="O128" i="38"/>
  <c r="K129"/>
  <c r="N128"/>
  <c r="P128" s="1"/>
  <c r="M130" i="27"/>
  <c r="S130" s="1"/>
  <c r="L130"/>
  <c r="R128" i="40"/>
  <c r="Q128"/>
  <c r="L128" i="35"/>
  <c r="M128"/>
  <c r="S128" s="1"/>
  <c r="R127"/>
  <c r="Q127"/>
  <c r="R122" i="26"/>
  <c r="Q122"/>
  <c r="Q121" i="33"/>
  <c r="R121"/>
  <c r="N102" i="34"/>
  <c r="P102" s="1"/>
  <c r="K103"/>
  <c r="M123" i="26"/>
  <c r="S123" s="1"/>
  <c r="L123"/>
  <c r="R128" i="42"/>
  <c r="Q128"/>
  <c r="M122" i="33"/>
  <c r="S122" s="1"/>
  <c r="L122"/>
  <c r="S114" i="43"/>
  <c r="M129" i="42"/>
  <c r="S129" s="1"/>
  <c r="L129"/>
  <c r="M129" i="39"/>
  <c r="S129" s="1"/>
  <c r="L129"/>
  <c r="O114" i="43"/>
  <c r="K115"/>
  <c r="N114"/>
  <c r="P114" s="1"/>
  <c r="L132" i="29" l="1"/>
  <c r="O132" s="1"/>
  <c r="M132"/>
  <c r="R131"/>
  <c r="Q131"/>
  <c r="K133" i="28"/>
  <c r="N132"/>
  <c r="P132" s="1"/>
  <c r="N132" i="31"/>
  <c r="P132" s="1"/>
  <c r="K133"/>
  <c r="K108" i="30"/>
  <c r="N107"/>
  <c r="P107" s="1"/>
  <c r="R114" i="43"/>
  <c r="Q114"/>
  <c r="K124" i="26"/>
  <c r="N123"/>
  <c r="P123" s="1"/>
  <c r="M115" i="43"/>
  <c r="L115"/>
  <c r="O115" s="1"/>
  <c r="O129" i="39"/>
  <c r="N129"/>
  <c r="P129" s="1"/>
  <c r="K130"/>
  <c r="O129" i="40"/>
  <c r="K130"/>
  <c r="N129"/>
  <c r="P129" s="1"/>
  <c r="O130" i="27"/>
  <c r="K131"/>
  <c r="N130"/>
  <c r="P130" s="1"/>
  <c r="R128" i="38"/>
  <c r="Q128"/>
  <c r="O122" i="33"/>
  <c r="N122"/>
  <c r="P122" s="1"/>
  <c r="K123"/>
  <c r="O129" i="42"/>
  <c r="N129"/>
  <c r="P129" s="1"/>
  <c r="K130"/>
  <c r="O123" i="26"/>
  <c r="L118" i="37"/>
  <c r="M118"/>
  <c r="S118" s="1"/>
  <c r="Q117"/>
  <c r="R117"/>
  <c r="Q121" i="32"/>
  <c r="R121"/>
  <c r="M129" i="38"/>
  <c r="L129"/>
  <c r="O129" s="1"/>
  <c r="L122" i="32"/>
  <c r="O122" s="1"/>
  <c r="M122"/>
  <c r="S122" s="1"/>
  <c r="L103" i="34"/>
  <c r="M103"/>
  <c r="S103" s="1"/>
  <c r="R102"/>
  <c r="Q102"/>
  <c r="O128" i="35"/>
  <c r="K129"/>
  <c r="N128"/>
  <c r="P128" s="1"/>
  <c r="L123" i="36"/>
  <c r="O123" s="1"/>
  <c r="M123"/>
  <c r="S123" s="1"/>
  <c r="Q122"/>
  <c r="R122"/>
  <c r="K130" i="41"/>
  <c r="N129"/>
  <c r="P129" s="1"/>
  <c r="Q132" i="28" l="1"/>
  <c r="R132"/>
  <c r="L133"/>
  <c r="M133"/>
  <c r="S133" s="1"/>
  <c r="S132" i="29"/>
  <c r="K133"/>
  <c r="N132"/>
  <c r="P132" s="1"/>
  <c r="R107" i="30"/>
  <c r="Q107"/>
  <c r="M108"/>
  <c r="S108" s="1"/>
  <c r="L108"/>
  <c r="M133" i="31"/>
  <c r="S133" s="1"/>
  <c r="L133"/>
  <c r="O133" s="1"/>
  <c r="R132"/>
  <c r="Q132"/>
  <c r="Q130" i="27"/>
  <c r="R130"/>
  <c r="Q129" i="42"/>
  <c r="R129"/>
  <c r="L131" i="27"/>
  <c r="O131" s="1"/>
  <c r="M131"/>
  <c r="S129" i="38"/>
  <c r="L130" i="42"/>
  <c r="O130" s="1"/>
  <c r="M130"/>
  <c r="O103" i="34"/>
  <c r="K104"/>
  <c r="N103"/>
  <c r="P103" s="1"/>
  <c r="N115" i="43"/>
  <c r="P115" s="1"/>
  <c r="K116"/>
  <c r="K124" i="36"/>
  <c r="N123"/>
  <c r="P123" s="1"/>
  <c r="L123" i="33"/>
  <c r="O123" s="1"/>
  <c r="M123"/>
  <c r="S123" s="1"/>
  <c r="R129" i="40"/>
  <c r="Q129"/>
  <c r="S115" i="43"/>
  <c r="R123" i="26"/>
  <c r="Q123"/>
  <c r="R122" i="33"/>
  <c r="Q122"/>
  <c r="L130" i="40"/>
  <c r="O130" s="1"/>
  <c r="M130"/>
  <c r="S130" s="1"/>
  <c r="L124" i="26"/>
  <c r="O124" s="1"/>
  <c r="M124"/>
  <c r="S124" s="1"/>
  <c r="R129" i="41"/>
  <c r="Q129"/>
  <c r="L129" i="35"/>
  <c r="M129"/>
  <c r="S129" s="1"/>
  <c r="N122" i="32"/>
  <c r="P122" s="1"/>
  <c r="K123"/>
  <c r="M130" i="41"/>
  <c r="S130" s="1"/>
  <c r="L130"/>
  <c r="N129" i="38"/>
  <c r="P129" s="1"/>
  <c r="K130"/>
  <c r="O118" i="37"/>
  <c r="K119"/>
  <c r="N118"/>
  <c r="P118" s="1"/>
  <c r="L130" i="39"/>
  <c r="O130" s="1"/>
  <c r="M130"/>
  <c r="R128" i="35"/>
  <c r="Q128"/>
  <c r="R129" i="39"/>
  <c r="Q129"/>
  <c r="M133" i="29" l="1"/>
  <c r="S133" s="1"/>
  <c r="L133"/>
  <c r="R132"/>
  <c r="Q132"/>
  <c r="O133" i="28"/>
  <c r="N133"/>
  <c r="P133" s="1"/>
  <c r="K134"/>
  <c r="K134" i="31"/>
  <c r="N133"/>
  <c r="P133" s="1"/>
  <c r="O108" i="30"/>
  <c r="N108"/>
  <c r="P108" s="1"/>
  <c r="K109"/>
  <c r="R115" i="43"/>
  <c r="Q115"/>
  <c r="R129" i="38"/>
  <c r="Q129"/>
  <c r="R118" i="37"/>
  <c r="Q118"/>
  <c r="M119"/>
  <c r="S119" s="1"/>
  <c r="L119"/>
  <c r="O119" s="1"/>
  <c r="O129" i="35"/>
  <c r="N129"/>
  <c r="P129" s="1"/>
  <c r="K130"/>
  <c r="N130" i="40"/>
  <c r="P130" s="1"/>
  <c r="K131"/>
  <c r="L130" i="38"/>
  <c r="M130"/>
  <c r="S130" s="1"/>
  <c r="M104" i="34"/>
  <c r="S104" s="1"/>
  <c r="L104"/>
  <c r="S131" i="27"/>
  <c r="S130" i="39"/>
  <c r="K132" i="27"/>
  <c r="N131"/>
  <c r="P131" s="1"/>
  <c r="Q103" i="34"/>
  <c r="R103"/>
  <c r="O130" i="41"/>
  <c r="N130"/>
  <c r="P130" s="1"/>
  <c r="K131"/>
  <c r="K124" i="33"/>
  <c r="N123"/>
  <c r="P123" s="1"/>
  <c r="S130" i="42"/>
  <c r="R123" i="36"/>
  <c r="Q123"/>
  <c r="K131" i="39"/>
  <c r="N130"/>
  <c r="P130" s="1"/>
  <c r="L123" i="32"/>
  <c r="M123"/>
  <c r="S123" s="1"/>
  <c r="O123"/>
  <c r="K125" i="26"/>
  <c r="N124"/>
  <c r="P124" s="1"/>
  <c r="M124" i="36"/>
  <c r="S124" s="1"/>
  <c r="L124"/>
  <c r="O124" s="1"/>
  <c r="K131" i="42"/>
  <c r="N130"/>
  <c r="P130" s="1"/>
  <c r="R122" i="32"/>
  <c r="Q122"/>
  <c r="L116" i="43"/>
  <c r="M116"/>
  <c r="S116" s="1"/>
  <c r="M134" i="28" l="1"/>
  <c r="L134"/>
  <c r="O134" s="1"/>
  <c r="Q133"/>
  <c r="R133"/>
  <c r="O133" i="29"/>
  <c r="N133"/>
  <c r="P133" s="1"/>
  <c r="K134"/>
  <c r="L109" i="30"/>
  <c r="O109" s="1"/>
  <c r="M109"/>
  <c r="S109" s="1"/>
  <c r="R108"/>
  <c r="Q108"/>
  <c r="R133" i="31"/>
  <c r="Q133"/>
  <c r="L134"/>
  <c r="O134" s="1"/>
  <c r="M134"/>
  <c r="S134" s="1"/>
  <c r="Q131" i="27"/>
  <c r="R131"/>
  <c r="R130" i="42"/>
  <c r="Q130"/>
  <c r="R130" i="39"/>
  <c r="Q130"/>
  <c r="L131" i="41"/>
  <c r="O131" s="1"/>
  <c r="M131"/>
  <c r="N124" i="36"/>
  <c r="P124" s="1"/>
  <c r="K125"/>
  <c r="M131" i="39"/>
  <c r="L131"/>
  <c r="O131" s="1"/>
  <c r="N119" i="37"/>
  <c r="P119" s="1"/>
  <c r="K120"/>
  <c r="R123" i="33"/>
  <c r="Q123"/>
  <c r="M132" i="27"/>
  <c r="S132" s="1"/>
  <c r="L132"/>
  <c r="O130" i="38"/>
  <c r="N130"/>
  <c r="P130" s="1"/>
  <c r="K131"/>
  <c r="L131" i="42"/>
  <c r="M131"/>
  <c r="S131" s="1"/>
  <c r="K124" i="32"/>
  <c r="N123"/>
  <c r="P123" s="1"/>
  <c r="M124" i="33"/>
  <c r="L124"/>
  <c r="O124" s="1"/>
  <c r="M131" i="40"/>
  <c r="L131"/>
  <c r="O131" s="1"/>
  <c r="Q130"/>
  <c r="R130"/>
  <c r="Q130" i="41"/>
  <c r="R130"/>
  <c r="L130" i="35"/>
  <c r="M130"/>
  <c r="S130" s="1"/>
  <c r="Q129"/>
  <c r="R129"/>
  <c r="R124" i="26"/>
  <c r="Q124"/>
  <c r="O104" i="34"/>
  <c r="K105"/>
  <c r="N104"/>
  <c r="P104" s="1"/>
  <c r="O116" i="43"/>
  <c r="N116"/>
  <c r="P116" s="1"/>
  <c r="K117"/>
  <c r="M125" i="26"/>
  <c r="L125"/>
  <c r="O125" s="1"/>
  <c r="L134" i="29" l="1"/>
  <c r="O134" s="1"/>
  <c r="M134"/>
  <c r="S134" s="1"/>
  <c r="R133"/>
  <c r="Q133"/>
  <c r="K135" i="28"/>
  <c r="N134"/>
  <c r="P134" s="1"/>
  <c r="S134"/>
  <c r="K135" i="31"/>
  <c r="N134"/>
  <c r="P134" s="1"/>
  <c r="K110" i="30"/>
  <c r="N109"/>
  <c r="P109" s="1"/>
  <c r="R116" i="43"/>
  <c r="Q116"/>
  <c r="K132" i="40"/>
  <c r="N131"/>
  <c r="P131" s="1"/>
  <c r="O131" i="42"/>
  <c r="K132"/>
  <c r="N131"/>
  <c r="P131" s="1"/>
  <c r="M120" i="37"/>
  <c r="S120" s="1"/>
  <c r="L120"/>
  <c r="Q119"/>
  <c r="R119"/>
  <c r="N131" i="41"/>
  <c r="P131" s="1"/>
  <c r="K132"/>
  <c r="Q130" i="38"/>
  <c r="R130"/>
  <c r="S131" i="40"/>
  <c r="M131" i="38"/>
  <c r="S131" s="1"/>
  <c r="L131"/>
  <c r="O131" s="1"/>
  <c r="O130" i="35"/>
  <c r="N130"/>
  <c r="P130" s="1"/>
  <c r="K131"/>
  <c r="L105" i="34"/>
  <c r="M105"/>
  <c r="S105" s="1"/>
  <c r="N124" i="33"/>
  <c r="P124" s="1"/>
  <c r="K125"/>
  <c r="N131" i="39"/>
  <c r="P131" s="1"/>
  <c r="K132"/>
  <c r="Q104" i="34"/>
  <c r="R104"/>
  <c r="S124" i="33"/>
  <c r="O132" i="27"/>
  <c r="K133"/>
  <c r="N132"/>
  <c r="P132" s="1"/>
  <c r="S131" i="39"/>
  <c r="Q123" i="32"/>
  <c r="R123"/>
  <c r="L125" i="36"/>
  <c r="O125" s="1"/>
  <c r="M125"/>
  <c r="S125" s="1"/>
  <c r="Q124"/>
  <c r="R124"/>
  <c r="K126" i="26"/>
  <c r="N125"/>
  <c r="P125" s="1"/>
  <c r="S125"/>
  <c r="M124" i="32"/>
  <c r="S124" s="1"/>
  <c r="L124"/>
  <c r="O124" s="1"/>
  <c r="M117" i="43"/>
  <c r="S117" s="1"/>
  <c r="L117"/>
  <c r="S131" i="41"/>
  <c r="Q134" i="28" l="1"/>
  <c r="R134"/>
  <c r="L135"/>
  <c r="O135" s="1"/>
  <c r="M135"/>
  <c r="S135" s="1"/>
  <c r="N134" i="29"/>
  <c r="P134" s="1"/>
  <c r="K135"/>
  <c r="R109" i="30"/>
  <c r="Q109"/>
  <c r="M110"/>
  <c r="S110" s="1"/>
  <c r="L110"/>
  <c r="R134" i="31"/>
  <c r="Q134"/>
  <c r="L135"/>
  <c r="M135"/>
  <c r="S135" s="1"/>
  <c r="Q131" i="40"/>
  <c r="R131"/>
  <c r="Q131" i="42"/>
  <c r="R131"/>
  <c r="O105" i="34"/>
  <c r="N105"/>
  <c r="P105" s="1"/>
  <c r="K106"/>
  <c r="R130" i="35"/>
  <c r="Q130"/>
  <c r="L132" i="42"/>
  <c r="O132" s="1"/>
  <c r="M132"/>
  <c r="Q124" i="33"/>
  <c r="R124"/>
  <c r="R131" i="39"/>
  <c r="Q131"/>
  <c r="M132"/>
  <c r="L132"/>
  <c r="O132" s="1"/>
  <c r="L132" i="41"/>
  <c r="M132"/>
  <c r="S132" s="1"/>
  <c r="Q132" i="27"/>
  <c r="R132"/>
  <c r="Q131" i="41"/>
  <c r="R131"/>
  <c r="M131" i="35"/>
  <c r="S131" s="1"/>
  <c r="L131"/>
  <c r="O117" i="43"/>
  <c r="N117"/>
  <c r="P117" s="1"/>
  <c r="K118"/>
  <c r="M126" i="26"/>
  <c r="S126" s="1"/>
  <c r="L126"/>
  <c r="N124" i="32"/>
  <c r="P124" s="1"/>
  <c r="K125"/>
  <c r="M133" i="27"/>
  <c r="S133" s="1"/>
  <c r="L133"/>
  <c r="O133" s="1"/>
  <c r="M125" i="33"/>
  <c r="S125" s="1"/>
  <c r="L125"/>
  <c r="O125" s="1"/>
  <c r="N131" i="38"/>
  <c r="P131" s="1"/>
  <c r="K132"/>
  <c r="L132" i="40"/>
  <c r="M132"/>
  <c r="Q125" i="26"/>
  <c r="R125"/>
  <c r="N125" i="36"/>
  <c r="P125" s="1"/>
  <c r="K126"/>
  <c r="O120" i="37"/>
  <c r="K121"/>
  <c r="N120"/>
  <c r="P120" s="1"/>
  <c r="M135" i="29" l="1"/>
  <c r="S135" s="1"/>
  <c r="L135"/>
  <c r="R134"/>
  <c r="Q134"/>
  <c r="N135" i="28"/>
  <c r="P135" s="1"/>
  <c r="K136"/>
  <c r="O135" i="31"/>
  <c r="N135"/>
  <c r="P135" s="1"/>
  <c r="K136"/>
  <c r="O110" i="30"/>
  <c r="N110"/>
  <c r="P110" s="1"/>
  <c r="K111"/>
  <c r="Q125" i="36"/>
  <c r="R125"/>
  <c r="N125" i="33"/>
  <c r="P125" s="1"/>
  <c r="K126"/>
  <c r="N126" i="26"/>
  <c r="P126" s="1"/>
  <c r="K127"/>
  <c r="M106" i="34"/>
  <c r="S106" s="1"/>
  <c r="L106"/>
  <c r="R105"/>
  <c r="Q105"/>
  <c r="R117" i="43"/>
  <c r="Q117"/>
  <c r="L118"/>
  <c r="O118" s="1"/>
  <c r="M118"/>
  <c r="S132" i="40"/>
  <c r="K134" i="27"/>
  <c r="N133"/>
  <c r="P133" s="1"/>
  <c r="O132" i="41"/>
  <c r="N132"/>
  <c r="P132" s="1"/>
  <c r="K133"/>
  <c r="Q120" i="37"/>
  <c r="R120"/>
  <c r="O132" i="40"/>
  <c r="N132"/>
  <c r="P132" s="1"/>
  <c r="K133"/>
  <c r="L121" i="37"/>
  <c r="O121" s="1"/>
  <c r="M121"/>
  <c r="S121" s="1"/>
  <c r="M132" i="38"/>
  <c r="L132"/>
  <c r="O132" s="1"/>
  <c r="M125" i="32"/>
  <c r="S125" s="1"/>
  <c r="L125"/>
  <c r="O125" s="1"/>
  <c r="O131" i="35"/>
  <c r="K132"/>
  <c r="N131"/>
  <c r="P131" s="1"/>
  <c r="S132" i="42"/>
  <c r="Q131" i="38"/>
  <c r="R131"/>
  <c r="N132" i="39"/>
  <c r="P132" s="1"/>
  <c r="K133"/>
  <c r="K133" i="42"/>
  <c r="N132"/>
  <c r="P132" s="1"/>
  <c r="R124" i="32"/>
  <c r="Q124"/>
  <c r="M126" i="36"/>
  <c r="S126" s="1"/>
  <c r="L126"/>
  <c r="O126" i="26"/>
  <c r="S132" i="39"/>
  <c r="M136" i="28" l="1"/>
  <c r="L136"/>
  <c r="O136" s="1"/>
  <c r="Q135"/>
  <c r="R135"/>
  <c r="O135" i="29"/>
  <c r="N135"/>
  <c r="P135" s="1"/>
  <c r="K136"/>
  <c r="L111" i="30"/>
  <c r="O111" s="1"/>
  <c r="M111"/>
  <c r="Q110"/>
  <c r="R110"/>
  <c r="M136" i="31"/>
  <c r="L136"/>
  <c r="R135"/>
  <c r="Q135"/>
  <c r="Q132" i="42"/>
  <c r="R132"/>
  <c r="R132" i="40"/>
  <c r="Q132"/>
  <c r="O106" i="34"/>
  <c r="N106"/>
  <c r="P106" s="1"/>
  <c r="K107"/>
  <c r="R131" i="35"/>
  <c r="Q131"/>
  <c r="Q132" i="39"/>
  <c r="R132"/>
  <c r="M133"/>
  <c r="L133"/>
  <c r="O133" s="1"/>
  <c r="K133" i="38"/>
  <c r="N132"/>
  <c r="P132" s="1"/>
  <c r="S132"/>
  <c r="L133" i="42"/>
  <c r="O133" s="1"/>
  <c r="M133"/>
  <c r="S133" s="1"/>
  <c r="L132" i="35"/>
  <c r="M132"/>
  <c r="S132" s="1"/>
  <c r="L133" i="41"/>
  <c r="O133" s="1"/>
  <c r="M133"/>
  <c r="S118" i="43"/>
  <c r="M127" i="26"/>
  <c r="S127" s="1"/>
  <c r="L127"/>
  <c r="O127" s="1"/>
  <c r="R126"/>
  <c r="Q126"/>
  <c r="Q132" i="41"/>
  <c r="R132"/>
  <c r="N118" i="43"/>
  <c r="P118" s="1"/>
  <c r="K119"/>
  <c r="N121" i="37"/>
  <c r="P121" s="1"/>
  <c r="K122"/>
  <c r="M126" i="33"/>
  <c r="S126" s="1"/>
  <c r="L126"/>
  <c r="O126" s="1"/>
  <c r="R125"/>
  <c r="Q125"/>
  <c r="R133" i="27"/>
  <c r="Q133"/>
  <c r="M134"/>
  <c r="S134" s="1"/>
  <c r="L134"/>
  <c r="O126" i="36"/>
  <c r="N126"/>
  <c r="P126" s="1"/>
  <c r="K127"/>
  <c r="K126" i="32"/>
  <c r="N125"/>
  <c r="P125" s="1"/>
  <c r="L133" i="40"/>
  <c r="M133"/>
  <c r="S133" s="1"/>
  <c r="L136" i="29" l="1"/>
  <c r="M136"/>
  <c r="R135"/>
  <c r="Q135"/>
  <c r="K137" i="28"/>
  <c r="N136"/>
  <c r="P136" s="1"/>
  <c r="S136"/>
  <c r="S136" i="31"/>
  <c r="O136"/>
  <c r="K137"/>
  <c r="N136"/>
  <c r="P136" s="1"/>
  <c r="S111" i="30"/>
  <c r="K112"/>
  <c r="N111"/>
  <c r="P111" s="1"/>
  <c r="R132" i="38"/>
  <c r="Q132"/>
  <c r="R118" i="43"/>
  <c r="Q118"/>
  <c r="O134" i="27"/>
  <c r="K135"/>
  <c r="N134"/>
  <c r="P134" s="1"/>
  <c r="K134" i="41"/>
  <c r="N133"/>
  <c r="P133" s="1"/>
  <c r="L133" i="38"/>
  <c r="M133"/>
  <c r="M107" i="34"/>
  <c r="S107" s="1"/>
  <c r="L107"/>
  <c r="R106"/>
  <c r="Q106"/>
  <c r="Q125" i="32"/>
  <c r="R125"/>
  <c r="N133" i="39"/>
  <c r="K134"/>
  <c r="M126" i="32"/>
  <c r="S126" s="1"/>
  <c r="L126"/>
  <c r="P133" i="39"/>
  <c r="S133"/>
  <c r="R121" i="37"/>
  <c r="Q121"/>
  <c r="O132" i="35"/>
  <c r="K133"/>
  <c r="N132"/>
  <c r="P132" s="1"/>
  <c r="M119" i="43"/>
  <c r="S119" s="1"/>
  <c r="L119"/>
  <c r="O119" s="1"/>
  <c r="K134" i="42"/>
  <c r="N133"/>
  <c r="P133" s="1"/>
  <c r="M122" i="37"/>
  <c r="S122" s="1"/>
  <c r="L122"/>
  <c r="O133" i="40"/>
  <c r="N133"/>
  <c r="P133" s="1"/>
  <c r="K134"/>
  <c r="K128" i="26"/>
  <c r="N127"/>
  <c r="P127" s="1"/>
  <c r="M127" i="36"/>
  <c r="S127" s="1"/>
  <c r="L127"/>
  <c r="R126"/>
  <c r="Q126"/>
  <c r="K127" i="33"/>
  <c r="N126"/>
  <c r="P126" s="1"/>
  <c r="S133" i="41"/>
  <c r="Q136" i="28" l="1"/>
  <c r="R136"/>
  <c r="L137"/>
  <c r="O137" s="1"/>
  <c r="M137"/>
  <c r="S137" s="1"/>
  <c r="S136" i="29"/>
  <c r="O136"/>
  <c r="K137"/>
  <c r="N136"/>
  <c r="P136" s="1"/>
  <c r="R136" i="31"/>
  <c r="Q136"/>
  <c r="M112" i="30"/>
  <c r="S112" s="1"/>
  <c r="L112"/>
  <c r="M137" i="31"/>
  <c r="S137" s="1"/>
  <c r="L137"/>
  <c r="O137" s="1"/>
  <c r="Q111" i="30"/>
  <c r="R111"/>
  <c r="R127" i="26"/>
  <c r="Q127"/>
  <c r="M134" i="42"/>
  <c r="S134" s="1"/>
  <c r="L134"/>
  <c r="O134" s="1"/>
  <c r="M134" i="41"/>
  <c r="S134" s="1"/>
  <c r="L134"/>
  <c r="R134" i="27"/>
  <c r="Q134"/>
  <c r="R133" i="39"/>
  <c r="Q133"/>
  <c r="M135" i="27"/>
  <c r="S135" s="1"/>
  <c r="L135"/>
  <c r="O135" s="1"/>
  <c r="R133" i="40"/>
  <c r="Q133"/>
  <c r="O126" i="32"/>
  <c r="N126"/>
  <c r="P126" s="1"/>
  <c r="K127"/>
  <c r="O107" i="34"/>
  <c r="N107"/>
  <c r="P107" s="1"/>
  <c r="K108"/>
  <c r="R132" i="35"/>
  <c r="Q132"/>
  <c r="R133" i="41"/>
  <c r="Q133"/>
  <c r="M128" i="26"/>
  <c r="S128" s="1"/>
  <c r="L128"/>
  <c r="O128" s="1"/>
  <c r="M134" i="40"/>
  <c r="S134" s="1"/>
  <c r="L134"/>
  <c r="O134" s="1"/>
  <c r="O122" i="37"/>
  <c r="K123"/>
  <c r="N122"/>
  <c r="P122" s="1"/>
  <c r="L133" i="35"/>
  <c r="O133" s="1"/>
  <c r="M133"/>
  <c r="M134" i="39"/>
  <c r="S134" s="1"/>
  <c r="L134"/>
  <c r="O134" s="1"/>
  <c r="S133" i="38"/>
  <c r="Q126" i="33"/>
  <c r="R126"/>
  <c r="N119" i="43"/>
  <c r="P119" s="1"/>
  <c r="K120"/>
  <c r="L127" i="33"/>
  <c r="O127" s="1"/>
  <c r="M127"/>
  <c r="O127" i="36"/>
  <c r="K128"/>
  <c r="N127"/>
  <c r="P127" s="1"/>
  <c r="O133" i="38"/>
  <c r="N133"/>
  <c r="P133" s="1"/>
  <c r="K134"/>
  <c r="R133" i="42"/>
  <c r="Q133"/>
  <c r="L137" i="29" l="1"/>
  <c r="O137" s="1"/>
  <c r="M137"/>
  <c r="S137" s="1"/>
  <c r="Q136"/>
  <c r="R136"/>
  <c r="N137" i="28"/>
  <c r="P137" s="1"/>
  <c r="K138"/>
  <c r="N137" i="31"/>
  <c r="P137" s="1"/>
  <c r="K138"/>
  <c r="O112" i="30"/>
  <c r="N112"/>
  <c r="P112" s="1"/>
  <c r="K113"/>
  <c r="R133" i="38"/>
  <c r="Q133"/>
  <c r="M134"/>
  <c r="S134" s="1"/>
  <c r="L134"/>
  <c r="K128" i="33"/>
  <c r="N127"/>
  <c r="N134" i="40"/>
  <c r="P134" s="1"/>
  <c r="K135"/>
  <c r="L120" i="43"/>
  <c r="M120"/>
  <c r="S120" s="1"/>
  <c r="O134" i="41"/>
  <c r="N134"/>
  <c r="P134" s="1"/>
  <c r="K135"/>
  <c r="R119" i="43"/>
  <c r="Q119"/>
  <c r="M108" i="34"/>
  <c r="S108" s="1"/>
  <c r="L108"/>
  <c r="O108"/>
  <c r="Q107"/>
  <c r="R107"/>
  <c r="K136" i="27"/>
  <c r="N135"/>
  <c r="P135" s="1"/>
  <c r="R127" i="36"/>
  <c r="Q127"/>
  <c r="S133" i="35"/>
  <c r="L128" i="36"/>
  <c r="O128" s="1"/>
  <c r="M128"/>
  <c r="S128" s="1"/>
  <c r="K134" i="35"/>
  <c r="N133"/>
  <c r="P133" s="1"/>
  <c r="K129" i="26"/>
  <c r="N128"/>
  <c r="P128" s="1"/>
  <c r="N134" i="42"/>
  <c r="P134" s="1"/>
  <c r="K135"/>
  <c r="R122" i="37"/>
  <c r="Q122"/>
  <c r="R126" i="32"/>
  <c r="Q126"/>
  <c r="L127"/>
  <c r="O127" s="1"/>
  <c r="M127"/>
  <c r="S127" s="1"/>
  <c r="M123" i="37"/>
  <c r="L123"/>
  <c r="O123" s="1"/>
  <c r="S127" i="33"/>
  <c r="P127"/>
  <c r="N134" i="39"/>
  <c r="P134" s="1"/>
  <c r="K135"/>
  <c r="L138" i="28" l="1"/>
  <c r="O138" s="1"/>
  <c r="M138"/>
  <c r="R137"/>
  <c r="Q137"/>
  <c r="N137" i="29"/>
  <c r="P137" s="1"/>
  <c r="K138"/>
  <c r="M113" i="30"/>
  <c r="S113" s="1"/>
  <c r="L113"/>
  <c r="O113" s="1"/>
  <c r="R112"/>
  <c r="Q112"/>
  <c r="L138" i="31"/>
  <c r="O138" s="1"/>
  <c r="M138"/>
  <c r="S138" s="1"/>
  <c r="R137"/>
  <c r="Q137"/>
  <c r="R133" i="35"/>
  <c r="Q133"/>
  <c r="R134" i="39"/>
  <c r="Q134"/>
  <c r="K128" i="32"/>
  <c r="N127"/>
  <c r="P127" s="1"/>
  <c r="L129" i="26"/>
  <c r="M129"/>
  <c r="S129" s="1"/>
  <c r="M135" i="40"/>
  <c r="L135"/>
  <c r="O135" s="1"/>
  <c r="Q134"/>
  <c r="R134"/>
  <c r="Q135" i="27"/>
  <c r="R135"/>
  <c r="R127" i="33"/>
  <c r="Q127"/>
  <c r="M134" i="35"/>
  <c r="S134" s="1"/>
  <c r="L134"/>
  <c r="N123" i="37"/>
  <c r="P123" s="1"/>
  <c r="K124"/>
  <c r="L136" i="27"/>
  <c r="M136"/>
  <c r="S136" s="1"/>
  <c r="L135" i="41"/>
  <c r="O135" s="1"/>
  <c r="M135"/>
  <c r="M128" i="33"/>
  <c r="L128"/>
  <c r="O128" s="1"/>
  <c r="M135" i="39"/>
  <c r="L135"/>
  <c r="O135" s="1"/>
  <c r="Q134" i="41"/>
  <c r="R134"/>
  <c r="O134" i="38"/>
  <c r="N134"/>
  <c r="P134" s="1"/>
  <c r="K135"/>
  <c r="S123" i="37"/>
  <c r="L135" i="42"/>
  <c r="M135"/>
  <c r="S135" s="1"/>
  <c r="N128" i="36"/>
  <c r="P128" s="1"/>
  <c r="K129"/>
  <c r="Q134" i="42"/>
  <c r="R134"/>
  <c r="R128" i="26"/>
  <c r="Q128"/>
  <c r="K109" i="34"/>
  <c r="N108"/>
  <c r="P108" s="1"/>
  <c r="O120" i="43"/>
  <c r="N120"/>
  <c r="P120" s="1"/>
  <c r="K121"/>
  <c r="M138" i="29" l="1"/>
  <c r="L138"/>
  <c r="O138" s="1"/>
  <c r="R137"/>
  <c r="Q137"/>
  <c r="S138" i="28"/>
  <c r="K139"/>
  <c r="N138"/>
  <c r="P138" s="1"/>
  <c r="K139" i="31"/>
  <c r="N138"/>
  <c r="P138" s="1"/>
  <c r="K114" i="30"/>
  <c r="N113"/>
  <c r="P113" s="1"/>
  <c r="Q123" i="37"/>
  <c r="R123"/>
  <c r="S135" i="39"/>
  <c r="O136" i="27"/>
  <c r="K137"/>
  <c r="N136"/>
  <c r="P136" s="1"/>
  <c r="K130" i="26"/>
  <c r="N129"/>
  <c r="P129" s="1"/>
  <c r="Q127" i="32"/>
  <c r="R127"/>
  <c r="R134" i="38"/>
  <c r="Q134"/>
  <c r="K129" i="33"/>
  <c r="N128"/>
  <c r="P128" s="1"/>
  <c r="L128" i="32"/>
  <c r="M128"/>
  <c r="S128" s="1"/>
  <c r="Q120" i="43"/>
  <c r="R120"/>
  <c r="L129" i="36"/>
  <c r="M129"/>
  <c r="S129" s="1"/>
  <c r="S128" i="33"/>
  <c r="O134" i="35"/>
  <c r="K135"/>
  <c r="N134"/>
  <c r="P134" s="1"/>
  <c r="Q128" i="36"/>
  <c r="R128"/>
  <c r="S135" i="41"/>
  <c r="N135" i="40"/>
  <c r="P135" s="1"/>
  <c r="K136"/>
  <c r="N135" i="39"/>
  <c r="P135" s="1"/>
  <c r="K136"/>
  <c r="M135" i="38"/>
  <c r="S135" s="1"/>
  <c r="L135"/>
  <c r="O135" s="1"/>
  <c r="L124" i="37"/>
  <c r="M124"/>
  <c r="S124" s="1"/>
  <c r="M121" i="43"/>
  <c r="S121" s="1"/>
  <c r="L121"/>
  <c r="O121" s="1"/>
  <c r="S135" i="40"/>
  <c r="Q108" i="34"/>
  <c r="R108"/>
  <c r="L109"/>
  <c r="M109"/>
  <c r="S109" s="1"/>
  <c r="O135" i="42"/>
  <c r="K136"/>
  <c r="N135"/>
  <c r="P135" s="1"/>
  <c r="K136" i="41"/>
  <c r="N135"/>
  <c r="P135" s="1"/>
  <c r="O129" i="26"/>
  <c r="L139" i="28" l="1"/>
  <c r="O139" s="1"/>
  <c r="M139"/>
  <c r="S139" s="1"/>
  <c r="Q138"/>
  <c r="R138"/>
  <c r="K139" i="29"/>
  <c r="N138"/>
  <c r="P138" s="1"/>
  <c r="S138"/>
  <c r="R113" i="30"/>
  <c r="Q113"/>
  <c r="M114"/>
  <c r="L114"/>
  <c r="R138" i="31"/>
  <c r="Q138"/>
  <c r="M139"/>
  <c r="S139" s="1"/>
  <c r="L139"/>
  <c r="R135" i="39"/>
  <c r="Q135"/>
  <c r="Q135" i="40"/>
  <c r="R135"/>
  <c r="Q128" i="33"/>
  <c r="R128"/>
  <c r="Q135" i="41"/>
  <c r="R135"/>
  <c r="M136" i="40"/>
  <c r="S136" s="1"/>
  <c r="L136"/>
  <c r="O136" s="1"/>
  <c r="O128" i="32"/>
  <c r="K129"/>
  <c r="N128"/>
  <c r="P128" s="1"/>
  <c r="L130" i="26"/>
  <c r="O130" s="1"/>
  <c r="M130"/>
  <c r="S130" s="1"/>
  <c r="R136" i="27"/>
  <c r="Q136"/>
  <c r="L136" i="39"/>
  <c r="O136" s="1"/>
  <c r="M136"/>
  <c r="S136" s="1"/>
  <c r="N121" i="43"/>
  <c r="P121" s="1"/>
  <c r="K122"/>
  <c r="M135" i="35"/>
  <c r="S135" s="1"/>
  <c r="L135"/>
  <c r="O135" s="1"/>
  <c r="M129" i="33"/>
  <c r="S129" s="1"/>
  <c r="L129"/>
  <c r="O129" s="1"/>
  <c r="L137" i="27"/>
  <c r="O137" s="1"/>
  <c r="M137"/>
  <c r="S137" s="1"/>
  <c r="M136" i="42"/>
  <c r="L136"/>
  <c r="O136" s="1"/>
  <c r="O109" i="34"/>
  <c r="N109"/>
  <c r="P109" s="1"/>
  <c r="K110"/>
  <c r="O124" i="37"/>
  <c r="K125"/>
  <c r="N124"/>
  <c r="P124" s="1"/>
  <c r="M136" i="41"/>
  <c r="S136" s="1"/>
  <c r="L136"/>
  <c r="K136" i="38"/>
  <c r="N135"/>
  <c r="P135" s="1"/>
  <c r="O129" i="36"/>
  <c r="N129"/>
  <c r="P129" s="1"/>
  <c r="K130"/>
  <c r="R135" i="42"/>
  <c r="Q135"/>
  <c r="R134" i="35"/>
  <c r="Q134"/>
  <c r="Q129" i="26"/>
  <c r="R129"/>
  <c r="Q138" i="29" l="1"/>
  <c r="R138"/>
  <c r="L139"/>
  <c r="O139" s="1"/>
  <c r="M139"/>
  <c r="S139" s="1"/>
  <c r="N139" i="28"/>
  <c r="P139" s="1"/>
  <c r="K140"/>
  <c r="N139" i="31"/>
  <c r="P139" s="1"/>
  <c r="K140"/>
  <c r="O114" i="30"/>
  <c r="N114"/>
  <c r="P114" s="1"/>
  <c r="K115"/>
  <c r="S114"/>
  <c r="O139" i="31"/>
  <c r="L122" i="43"/>
  <c r="M122"/>
  <c r="S122" s="1"/>
  <c r="Q121"/>
  <c r="R121"/>
  <c r="K131" i="26"/>
  <c r="N130"/>
  <c r="P130" s="1"/>
  <c r="R128" i="32"/>
  <c r="Q128"/>
  <c r="R135" i="38"/>
  <c r="Q135"/>
  <c r="L136"/>
  <c r="M136"/>
  <c r="S136" s="1"/>
  <c r="N129" i="33"/>
  <c r="P129" s="1"/>
  <c r="K130"/>
  <c r="L129" i="32"/>
  <c r="O129" s="1"/>
  <c r="M129"/>
  <c r="S129" s="1"/>
  <c r="R109" i="34"/>
  <c r="Q109"/>
  <c r="O136" i="41"/>
  <c r="N136"/>
  <c r="P136" s="1"/>
  <c r="K137"/>
  <c r="N136" i="39"/>
  <c r="P136" s="1"/>
  <c r="K137"/>
  <c r="Q129" i="36"/>
  <c r="R129"/>
  <c r="L110" i="34"/>
  <c r="O110" s="1"/>
  <c r="M110"/>
  <c r="S110" s="1"/>
  <c r="N137" i="27"/>
  <c r="P137" s="1"/>
  <c r="K138"/>
  <c r="K137" i="42"/>
  <c r="N136"/>
  <c r="P136" s="1"/>
  <c r="N135" i="35"/>
  <c r="P135" s="1"/>
  <c r="K136"/>
  <c r="Q124" i="37"/>
  <c r="R124"/>
  <c r="S136" i="42"/>
  <c r="N136" i="40"/>
  <c r="P136" s="1"/>
  <c r="K137"/>
  <c r="L130" i="36"/>
  <c r="O130" s="1"/>
  <c r="M130"/>
  <c r="S130" s="1"/>
  <c r="L125" i="37"/>
  <c r="O125" s="1"/>
  <c r="M125"/>
  <c r="S125" s="1"/>
  <c r="M140" i="28" l="1"/>
  <c r="L140"/>
  <c r="O140" s="1"/>
  <c r="R139"/>
  <c r="Q139"/>
  <c r="N139" i="29"/>
  <c r="P139" s="1"/>
  <c r="K140"/>
  <c r="Q114" i="30"/>
  <c r="R114"/>
  <c r="L115"/>
  <c r="O115" s="1"/>
  <c r="M115"/>
  <c r="S115" s="1"/>
  <c r="L140" i="31"/>
  <c r="O140" s="1"/>
  <c r="M140"/>
  <c r="S140" s="1"/>
  <c r="Q139"/>
  <c r="R139"/>
  <c r="R136" i="40"/>
  <c r="Q136"/>
  <c r="L137" i="42"/>
  <c r="O137" s="1"/>
  <c r="M137"/>
  <c r="S137" s="1"/>
  <c r="M137" i="39"/>
  <c r="S137" s="1"/>
  <c r="L137"/>
  <c r="O137" s="1"/>
  <c r="R136"/>
  <c r="Q136"/>
  <c r="K130" i="32"/>
  <c r="N129"/>
  <c r="P129" s="1"/>
  <c r="Q130" i="26"/>
  <c r="R130"/>
  <c r="Q129" i="33"/>
  <c r="R129"/>
  <c r="M131" i="26"/>
  <c r="L131"/>
  <c r="O131" s="1"/>
  <c r="Q136" i="42"/>
  <c r="R136"/>
  <c r="R137" i="27"/>
  <c r="Q137"/>
  <c r="L137" i="41"/>
  <c r="M137"/>
  <c r="M130" i="33"/>
  <c r="S130" s="1"/>
  <c r="L130"/>
  <c r="N125" i="37"/>
  <c r="P125" s="1"/>
  <c r="K126"/>
  <c r="L136" i="35"/>
  <c r="M136"/>
  <c r="S136" s="1"/>
  <c r="O136"/>
  <c r="K111" i="34"/>
  <c r="N110"/>
  <c r="P110" s="1"/>
  <c r="O136" i="38"/>
  <c r="K137"/>
  <c r="N136"/>
  <c r="P136" s="1"/>
  <c r="R136" i="41"/>
  <c r="Q136"/>
  <c r="K131" i="36"/>
  <c r="N130"/>
  <c r="P130" s="1"/>
  <c r="M138" i="27"/>
  <c r="S138" s="1"/>
  <c r="L138"/>
  <c r="Q135" i="35"/>
  <c r="R135"/>
  <c r="M137" i="40"/>
  <c r="S137" s="1"/>
  <c r="L137"/>
  <c r="O122" i="43"/>
  <c r="K123"/>
  <c r="N122"/>
  <c r="P122" s="1"/>
  <c r="L140" i="29" l="1"/>
  <c r="O140" s="1"/>
  <c r="M140"/>
  <c r="S140" s="1"/>
  <c r="R139"/>
  <c r="Q139"/>
  <c r="K141" i="28"/>
  <c r="N140"/>
  <c r="P140" s="1"/>
  <c r="S140"/>
  <c r="N140" i="31"/>
  <c r="P140" s="1"/>
  <c r="K141"/>
  <c r="K116" i="30"/>
  <c r="N115"/>
  <c r="P115" s="1"/>
  <c r="R110" i="34"/>
  <c r="Q110"/>
  <c r="M123" i="43"/>
  <c r="L123"/>
  <c r="O123" s="1"/>
  <c r="M131" i="36"/>
  <c r="S131" s="1"/>
  <c r="L131"/>
  <c r="O131" s="1"/>
  <c r="O137" i="41"/>
  <c r="K138"/>
  <c r="N137"/>
  <c r="P137" s="1"/>
  <c r="R122" i="43"/>
  <c r="Q122"/>
  <c r="O137" i="40"/>
  <c r="N137"/>
  <c r="P137" s="1"/>
  <c r="K138"/>
  <c r="N137" i="39"/>
  <c r="P137" s="1"/>
  <c r="K138"/>
  <c r="L137" i="38"/>
  <c r="M137"/>
  <c r="S137" s="1"/>
  <c r="N136" i="35"/>
  <c r="P136" s="1"/>
  <c r="K137"/>
  <c r="R136" i="38"/>
  <c r="Q136"/>
  <c r="M126" i="37"/>
  <c r="S126" s="1"/>
  <c r="L126"/>
  <c r="R125"/>
  <c r="Q125"/>
  <c r="Q129" i="32"/>
  <c r="R129"/>
  <c r="O138" i="27"/>
  <c r="N138"/>
  <c r="P138" s="1"/>
  <c r="K139"/>
  <c r="O130" i="33"/>
  <c r="N130"/>
  <c r="P130" s="1"/>
  <c r="K131"/>
  <c r="M130" i="32"/>
  <c r="S130" s="1"/>
  <c r="L130"/>
  <c r="N137" i="42"/>
  <c r="P137" s="1"/>
  <c r="K138"/>
  <c r="K132" i="26"/>
  <c r="N131"/>
  <c r="P131" s="1"/>
  <c r="R130" i="36"/>
  <c r="Q130"/>
  <c r="L111" i="34"/>
  <c r="M111"/>
  <c r="S111" s="1"/>
  <c r="S137" i="41"/>
  <c r="S131" i="26"/>
  <c r="Q140" i="28" l="1"/>
  <c r="R140"/>
  <c r="M141"/>
  <c r="L141"/>
  <c r="K141" i="29"/>
  <c r="N140"/>
  <c r="P140" s="1"/>
  <c r="R115" i="30"/>
  <c r="Q115"/>
  <c r="M116"/>
  <c r="S116" s="1"/>
  <c r="L116"/>
  <c r="L141" i="31"/>
  <c r="O141" s="1"/>
  <c r="M141"/>
  <c r="S141" s="1"/>
  <c r="R140"/>
  <c r="Q140"/>
  <c r="R138" i="27"/>
  <c r="Q138"/>
  <c r="M138" i="40"/>
  <c r="S138" s="1"/>
  <c r="L138"/>
  <c r="Q137"/>
  <c r="R137"/>
  <c r="K132" i="36"/>
  <c r="N131"/>
  <c r="P131" s="1"/>
  <c r="L138" i="42"/>
  <c r="O138" s="1"/>
  <c r="M138"/>
  <c r="O130" i="32"/>
  <c r="K131"/>
  <c r="N130"/>
  <c r="P130" s="1"/>
  <c r="L137" i="35"/>
  <c r="O137" s="1"/>
  <c r="M137"/>
  <c r="S137" s="1"/>
  <c r="R131" i="26"/>
  <c r="Q131"/>
  <c r="M132"/>
  <c r="S132" s="1"/>
  <c r="L132"/>
  <c r="O132" s="1"/>
  <c r="M139" i="27"/>
  <c r="S139" s="1"/>
  <c r="L139"/>
  <c r="R136" i="35"/>
  <c r="Q136"/>
  <c r="Q137" i="41"/>
  <c r="R137"/>
  <c r="L131" i="33"/>
  <c r="O131" s="1"/>
  <c r="M131"/>
  <c r="S131" s="1"/>
  <c r="K124" i="43"/>
  <c r="N123"/>
  <c r="P123" s="1"/>
  <c r="Q130" i="33"/>
  <c r="R130"/>
  <c r="O137" i="38"/>
  <c r="N137"/>
  <c r="P137" s="1"/>
  <c r="K138"/>
  <c r="S123" i="43"/>
  <c r="Q137" i="42"/>
  <c r="R137"/>
  <c r="O111" i="34"/>
  <c r="N111"/>
  <c r="P111" s="1"/>
  <c r="K112"/>
  <c r="O126" i="37"/>
  <c r="N126"/>
  <c r="P126" s="1"/>
  <c r="K127"/>
  <c r="L138" i="39"/>
  <c r="M138"/>
  <c r="M138" i="41"/>
  <c r="L138"/>
  <c r="O138" s="1"/>
  <c r="R137" i="39"/>
  <c r="Q137"/>
  <c r="R140" i="29" l="1"/>
  <c r="Q140"/>
  <c r="M141"/>
  <c r="S141" s="1"/>
  <c r="L141"/>
  <c r="O141" i="28"/>
  <c r="N141"/>
  <c r="P141" s="1"/>
  <c r="K142"/>
  <c r="S141"/>
  <c r="N141" i="31"/>
  <c r="P141" s="1"/>
  <c r="K142"/>
  <c r="O116" i="30"/>
  <c r="N116"/>
  <c r="P116" s="1"/>
  <c r="K117"/>
  <c r="R131" i="36"/>
  <c r="Q131"/>
  <c r="R126" i="37"/>
  <c r="Q126"/>
  <c r="K138" i="35"/>
  <c r="N137"/>
  <c r="P137" s="1"/>
  <c r="M132" i="36"/>
  <c r="S132" s="1"/>
  <c r="L132"/>
  <c r="O132" s="1"/>
  <c r="R130" i="32"/>
  <c r="Q130"/>
  <c r="Q111" i="34"/>
  <c r="R111"/>
  <c r="N132" i="26"/>
  <c r="P132" s="1"/>
  <c r="K133"/>
  <c r="M131" i="32"/>
  <c r="S131" s="1"/>
  <c r="L131"/>
  <c r="O131" s="1"/>
  <c r="R123" i="43"/>
  <c r="Q123"/>
  <c r="K140" i="27"/>
  <c r="N139"/>
  <c r="P139" s="1"/>
  <c r="O138" i="40"/>
  <c r="K139"/>
  <c r="N138"/>
  <c r="P138" s="1"/>
  <c r="M112" i="34"/>
  <c r="S112" s="1"/>
  <c r="L112"/>
  <c r="O112" s="1"/>
  <c r="R137" i="38"/>
  <c r="Q137"/>
  <c r="N131" i="33"/>
  <c r="P131" s="1"/>
  <c r="K132"/>
  <c r="N138" i="41"/>
  <c r="P138" s="1"/>
  <c r="K139"/>
  <c r="S138"/>
  <c r="S138" i="39"/>
  <c r="O138"/>
  <c r="N138"/>
  <c r="P138" s="1"/>
  <c r="K139"/>
  <c r="S138" i="42"/>
  <c r="L138" i="38"/>
  <c r="M138"/>
  <c r="S138" s="1"/>
  <c r="L127" i="37"/>
  <c r="M127"/>
  <c r="L124" i="43"/>
  <c r="M124"/>
  <c r="O139" i="27"/>
  <c r="K139" i="42"/>
  <c r="N138"/>
  <c r="P138" s="1"/>
  <c r="Q141" i="28" l="1"/>
  <c r="R141"/>
  <c r="M142"/>
  <c r="S142" s="1"/>
  <c r="L142"/>
  <c r="O142" s="1"/>
  <c r="O141" i="29"/>
  <c r="N141"/>
  <c r="P141" s="1"/>
  <c r="K142"/>
  <c r="M117" i="30"/>
  <c r="L117"/>
  <c r="O117" s="1"/>
  <c r="R116"/>
  <c r="Q116"/>
  <c r="L142" i="31"/>
  <c r="O142" s="1"/>
  <c r="M142"/>
  <c r="Q141"/>
  <c r="R141"/>
  <c r="R138" i="39"/>
  <c r="Q138"/>
  <c r="Q138" i="41"/>
  <c r="R138"/>
  <c r="M139" i="42"/>
  <c r="S139" s="1"/>
  <c r="L139"/>
  <c r="S124" i="43"/>
  <c r="M139" i="39"/>
  <c r="S139" s="1"/>
  <c r="L139"/>
  <c r="O124" i="43"/>
  <c r="N124"/>
  <c r="P124" s="1"/>
  <c r="K125"/>
  <c r="M132" i="33"/>
  <c r="S132" s="1"/>
  <c r="L132"/>
  <c r="O132" s="1"/>
  <c r="M139" i="40"/>
  <c r="L139"/>
  <c r="O139" s="1"/>
  <c r="N132" i="36"/>
  <c r="P132" s="1"/>
  <c r="K133"/>
  <c r="R131" i="33"/>
  <c r="Q131"/>
  <c r="M133" i="26"/>
  <c r="L133"/>
  <c r="O133" s="1"/>
  <c r="Q137" i="35"/>
  <c r="R137"/>
  <c r="R139" i="27"/>
  <c r="Q139"/>
  <c r="M140"/>
  <c r="S140" s="1"/>
  <c r="L140"/>
  <c r="M138" i="35"/>
  <c r="S138" s="1"/>
  <c r="L138"/>
  <c r="R132" i="26"/>
  <c r="Q132"/>
  <c r="O138" i="38"/>
  <c r="N138"/>
  <c r="P138" s="1"/>
  <c r="K139"/>
  <c r="S127" i="37"/>
  <c r="O127"/>
  <c r="N127"/>
  <c r="P127" s="1"/>
  <c r="K128"/>
  <c r="N112" i="34"/>
  <c r="P112" s="1"/>
  <c r="K113"/>
  <c r="Q138" i="42"/>
  <c r="R138"/>
  <c r="L139" i="41"/>
  <c r="O139" s="1"/>
  <c r="M139"/>
  <c r="R138" i="40"/>
  <c r="Q138"/>
  <c r="K132" i="32"/>
  <c r="N131"/>
  <c r="P131" s="1"/>
  <c r="L142" i="29" l="1"/>
  <c r="O142" s="1"/>
  <c r="M142"/>
  <c r="S142" s="1"/>
  <c r="R141"/>
  <c r="Q141"/>
  <c r="K143" i="28"/>
  <c r="N142"/>
  <c r="P142" s="1"/>
  <c r="S142" i="31"/>
  <c r="N142"/>
  <c r="P142" s="1"/>
  <c r="K143"/>
  <c r="K118" i="30"/>
  <c r="N117"/>
  <c r="P117" s="1"/>
  <c r="S117"/>
  <c r="N139" i="41"/>
  <c r="P139" s="1"/>
  <c r="K140"/>
  <c r="O140" i="27"/>
  <c r="N140"/>
  <c r="P140" s="1"/>
  <c r="K141"/>
  <c r="S133" i="26"/>
  <c r="R124" i="43"/>
  <c r="Q124"/>
  <c r="R131" i="32"/>
  <c r="Q131"/>
  <c r="M139" i="38"/>
  <c r="L139"/>
  <c r="O139" s="1"/>
  <c r="N132" i="33"/>
  <c r="P132" s="1"/>
  <c r="K133"/>
  <c r="O139" i="42"/>
  <c r="K140"/>
  <c r="N139"/>
  <c r="P139" s="1"/>
  <c r="M132" i="32"/>
  <c r="S132" s="1"/>
  <c r="L132"/>
  <c r="M113" i="34"/>
  <c r="S113" s="1"/>
  <c r="L113"/>
  <c r="Q132" i="36"/>
  <c r="R132"/>
  <c r="Q112" i="34"/>
  <c r="R112"/>
  <c r="M125" i="43"/>
  <c r="S125" s="1"/>
  <c r="L125"/>
  <c r="O125"/>
  <c r="S139" i="41"/>
  <c r="R138" i="38"/>
  <c r="Q138"/>
  <c r="L133" i="36"/>
  <c r="M133"/>
  <c r="S133" s="1"/>
  <c r="M128" i="37"/>
  <c r="S128" s="1"/>
  <c r="L128"/>
  <c r="O138" i="35"/>
  <c r="N138"/>
  <c r="P138" s="1"/>
  <c r="K139"/>
  <c r="N139" i="40"/>
  <c r="P139" s="1"/>
  <c r="K140"/>
  <c r="O139" i="39"/>
  <c r="N139"/>
  <c r="P139" s="1"/>
  <c r="K140"/>
  <c r="R127" i="37"/>
  <c r="Q127"/>
  <c r="K134" i="26"/>
  <c r="N133"/>
  <c r="P133" s="1"/>
  <c r="S139" i="40"/>
  <c r="Q142" i="28" l="1"/>
  <c r="R142"/>
  <c r="L143"/>
  <c r="O143" s="1"/>
  <c r="M143"/>
  <c r="S143" s="1"/>
  <c r="N142" i="29"/>
  <c r="P142" s="1"/>
  <c r="K143"/>
  <c r="Q117" i="30"/>
  <c r="R117"/>
  <c r="Q142" i="31"/>
  <c r="R142"/>
  <c r="M118" i="30"/>
  <c r="S118" s="1"/>
  <c r="L118"/>
  <c r="M143" i="31"/>
  <c r="L143"/>
  <c r="Q133" i="26"/>
  <c r="R133"/>
  <c r="R138" i="35"/>
  <c r="Q138"/>
  <c r="L133" i="33"/>
  <c r="O133" s="1"/>
  <c r="M133"/>
  <c r="S133" s="1"/>
  <c r="Q139" i="41"/>
  <c r="R139"/>
  <c r="O113" i="34"/>
  <c r="N113"/>
  <c r="P113" s="1"/>
  <c r="K114"/>
  <c r="Q132" i="33"/>
  <c r="R132"/>
  <c r="L140" i="39"/>
  <c r="O140" s="1"/>
  <c r="M140"/>
  <c r="S140" s="1"/>
  <c r="O128" i="37"/>
  <c r="N128"/>
  <c r="P128" s="1"/>
  <c r="K129"/>
  <c r="R139" i="39"/>
  <c r="Q139"/>
  <c r="N125" i="43"/>
  <c r="P125" s="1"/>
  <c r="K126"/>
  <c r="O132" i="32"/>
  <c r="N132"/>
  <c r="P132" s="1"/>
  <c r="K133"/>
  <c r="N139" i="38"/>
  <c r="P139" s="1"/>
  <c r="K140"/>
  <c r="M141" i="27"/>
  <c r="S141" s="1"/>
  <c r="L141"/>
  <c r="O141" s="1"/>
  <c r="R140"/>
  <c r="Q140"/>
  <c r="R139" i="42"/>
  <c r="Q139"/>
  <c r="S139" i="38"/>
  <c r="O133" i="36"/>
  <c r="N133"/>
  <c r="P133" s="1"/>
  <c r="K134"/>
  <c r="M140" i="42"/>
  <c r="S140" s="1"/>
  <c r="L140"/>
  <c r="O140" s="1"/>
  <c r="M140" i="41"/>
  <c r="L140"/>
  <c r="O140" s="1"/>
  <c r="R139" i="40"/>
  <c r="Q139"/>
  <c r="M140"/>
  <c r="S140" s="1"/>
  <c r="L140"/>
  <c r="O140" s="1"/>
  <c r="L134" i="26"/>
  <c r="O134" s="1"/>
  <c r="M134"/>
  <c r="L139" i="35"/>
  <c r="M139"/>
  <c r="S139" s="1"/>
  <c r="M143" i="29" l="1"/>
  <c r="S143" s="1"/>
  <c r="L143"/>
  <c r="R142"/>
  <c r="Q142"/>
  <c r="N143" i="28"/>
  <c r="P143" s="1"/>
  <c r="K144"/>
  <c r="N143" i="31"/>
  <c r="P143" s="1"/>
  <c r="K144"/>
  <c r="S143"/>
  <c r="O118" i="30"/>
  <c r="N118"/>
  <c r="P118" s="1"/>
  <c r="K119"/>
  <c r="O143" i="31"/>
  <c r="R133" i="36"/>
  <c r="Q133"/>
  <c r="L126" i="43"/>
  <c r="M126"/>
  <c r="S126" s="1"/>
  <c r="R125"/>
  <c r="Q125"/>
  <c r="N140" i="39"/>
  <c r="P140" s="1"/>
  <c r="K141"/>
  <c r="R128" i="37"/>
  <c r="Q128"/>
  <c r="O139" i="35"/>
  <c r="N139"/>
  <c r="P139" s="1"/>
  <c r="K140"/>
  <c r="R139" i="38"/>
  <c r="Q139"/>
  <c r="M140"/>
  <c r="S140" s="1"/>
  <c r="L140"/>
  <c r="K134" i="33"/>
  <c r="N133"/>
  <c r="P133" s="1"/>
  <c r="N141" i="27"/>
  <c r="P141" s="1"/>
  <c r="K142"/>
  <c r="S134" i="26"/>
  <c r="N140" i="41"/>
  <c r="P140" s="1"/>
  <c r="K141"/>
  <c r="K135" i="26"/>
  <c r="N134"/>
  <c r="P134" s="1"/>
  <c r="S140" i="41"/>
  <c r="L129" i="37"/>
  <c r="M129"/>
  <c r="S129" s="1"/>
  <c r="M114" i="34"/>
  <c r="S114" s="1"/>
  <c r="L114"/>
  <c r="O114" s="1"/>
  <c r="R113"/>
  <c r="Q113"/>
  <c r="R132" i="32"/>
  <c r="Q132"/>
  <c r="N140" i="40"/>
  <c r="P140" s="1"/>
  <c r="K141"/>
  <c r="N140" i="42"/>
  <c r="P140" s="1"/>
  <c r="K141"/>
  <c r="L133" i="32"/>
  <c r="O133" s="1"/>
  <c r="M133"/>
  <c r="S133" s="1"/>
  <c r="M134" i="36"/>
  <c r="S134" s="1"/>
  <c r="L134"/>
  <c r="M144" i="28" l="1"/>
  <c r="L144"/>
  <c r="O144" s="1"/>
  <c r="Q143"/>
  <c r="R143"/>
  <c r="O143" i="29"/>
  <c r="N143"/>
  <c r="P143" s="1"/>
  <c r="K144"/>
  <c r="M119" i="30"/>
  <c r="S119" s="1"/>
  <c r="L119"/>
  <c r="O119" s="1"/>
  <c r="R118"/>
  <c r="Q118"/>
  <c r="Q143" i="31"/>
  <c r="R143"/>
  <c r="L144"/>
  <c r="M144"/>
  <c r="S144" s="1"/>
  <c r="R140" i="41"/>
  <c r="Q140"/>
  <c r="M141" i="40"/>
  <c r="S141" s="1"/>
  <c r="L141"/>
  <c r="M141" i="39"/>
  <c r="L141"/>
  <c r="O141" s="1"/>
  <c r="Q140"/>
  <c r="R140"/>
  <c r="Q140" i="40"/>
  <c r="R140"/>
  <c r="R134" i="26"/>
  <c r="Q134"/>
  <c r="O129" i="37"/>
  <c r="K130"/>
  <c r="N129"/>
  <c r="P129" s="1"/>
  <c r="L142" i="27"/>
  <c r="M142"/>
  <c r="S142" s="1"/>
  <c r="M140" i="35"/>
  <c r="S140" s="1"/>
  <c r="L140"/>
  <c r="Q141" i="27"/>
  <c r="R141"/>
  <c r="O134" i="36"/>
  <c r="N134"/>
  <c r="P134" s="1"/>
  <c r="K135"/>
  <c r="R133" i="33"/>
  <c r="Q133"/>
  <c r="O126" i="43"/>
  <c r="N126"/>
  <c r="P126" s="1"/>
  <c r="K127"/>
  <c r="R139" i="35"/>
  <c r="Q139"/>
  <c r="K134" i="32"/>
  <c r="N133"/>
  <c r="P133" s="1"/>
  <c r="L141" i="42"/>
  <c r="O141" s="1"/>
  <c r="M141"/>
  <c r="S141" s="1"/>
  <c r="N114" i="34"/>
  <c r="P114" s="1"/>
  <c r="K115"/>
  <c r="M135" i="26"/>
  <c r="S135" s="1"/>
  <c r="L135"/>
  <c r="O135" s="1"/>
  <c r="M134" i="33"/>
  <c r="S134" s="1"/>
  <c r="L134"/>
  <c r="O134" s="1"/>
  <c r="Q140" i="42"/>
  <c r="R140"/>
  <c r="M141" i="41"/>
  <c r="S141" s="1"/>
  <c r="L141"/>
  <c r="O140" i="38"/>
  <c r="K141"/>
  <c r="N140"/>
  <c r="P140" s="1"/>
  <c r="L144" i="29" l="1"/>
  <c r="M144"/>
  <c r="R143"/>
  <c r="Q143"/>
  <c r="K145" i="28"/>
  <c r="N144"/>
  <c r="P144" s="1"/>
  <c r="S144"/>
  <c r="K145" i="31"/>
  <c r="N144"/>
  <c r="P144" s="1"/>
  <c r="O144"/>
  <c r="K120" i="30"/>
  <c r="N119"/>
  <c r="P119" s="1"/>
  <c r="R129" i="37"/>
  <c r="Q129"/>
  <c r="Q134" i="36"/>
  <c r="R134"/>
  <c r="L115" i="34"/>
  <c r="M115"/>
  <c r="S115" s="1"/>
  <c r="L130" i="37"/>
  <c r="M130"/>
  <c r="S130" s="1"/>
  <c r="R114" i="34"/>
  <c r="Q114"/>
  <c r="M127" i="43"/>
  <c r="S127" s="1"/>
  <c r="L127"/>
  <c r="O127" s="1"/>
  <c r="K142" i="39"/>
  <c r="N141"/>
  <c r="P141" s="1"/>
  <c r="R126" i="43"/>
  <c r="Q126"/>
  <c r="S141" i="39"/>
  <c r="Q140" i="38"/>
  <c r="R140"/>
  <c r="K135" i="33"/>
  <c r="N134"/>
  <c r="P134" s="1"/>
  <c r="O140" i="35"/>
  <c r="N140"/>
  <c r="P140" s="1"/>
  <c r="K141"/>
  <c r="O141" i="40"/>
  <c r="N141"/>
  <c r="P141" s="1"/>
  <c r="K142"/>
  <c r="L141" i="38"/>
  <c r="O141" s="1"/>
  <c r="M141"/>
  <c r="S141" s="1"/>
  <c r="K142" i="42"/>
  <c r="N141"/>
  <c r="P141" s="1"/>
  <c r="Q133" i="32"/>
  <c r="R133"/>
  <c r="O141" i="41"/>
  <c r="K142"/>
  <c r="N141"/>
  <c r="P141" s="1"/>
  <c r="K136" i="26"/>
  <c r="N135"/>
  <c r="P135" s="1"/>
  <c r="M134" i="32"/>
  <c r="S134" s="1"/>
  <c r="L134"/>
  <c r="L135" i="36"/>
  <c r="O135" s="1"/>
  <c r="M135"/>
  <c r="S135" s="1"/>
  <c r="O142" i="27"/>
  <c r="N142"/>
  <c r="P142" s="1"/>
  <c r="K143"/>
  <c r="Q144" i="28" l="1"/>
  <c r="R144"/>
  <c r="L145"/>
  <c r="O145" s="1"/>
  <c r="M145"/>
  <c r="S145" s="1"/>
  <c r="S144" i="29"/>
  <c r="O144"/>
  <c r="K145"/>
  <c r="N144"/>
  <c r="P144" s="1"/>
  <c r="Q119" i="30"/>
  <c r="R119"/>
  <c r="M120"/>
  <c r="S120" s="1"/>
  <c r="L120"/>
  <c r="Q144" i="31"/>
  <c r="R144"/>
  <c r="M145"/>
  <c r="S145" s="1"/>
  <c r="L145"/>
  <c r="R141" i="39"/>
  <c r="Q141"/>
  <c r="Q142" i="27"/>
  <c r="R142"/>
  <c r="M136" i="26"/>
  <c r="L136"/>
  <c r="O136" s="1"/>
  <c r="Q134" i="33"/>
  <c r="R134"/>
  <c r="O130" i="37"/>
  <c r="N130"/>
  <c r="P130" s="1"/>
  <c r="K131"/>
  <c r="R141" i="41"/>
  <c r="Q141"/>
  <c r="K142" i="38"/>
  <c r="N141"/>
  <c r="P141" s="1"/>
  <c r="L135" i="33"/>
  <c r="O135" s="1"/>
  <c r="M135"/>
  <c r="S135" s="1"/>
  <c r="L142" i="39"/>
  <c r="O142" s="1"/>
  <c r="M142"/>
  <c r="S142" s="1"/>
  <c r="Q135" i="26"/>
  <c r="R135"/>
  <c r="M142" i="41"/>
  <c r="S142" s="1"/>
  <c r="L142"/>
  <c r="O142" s="1"/>
  <c r="M142" i="40"/>
  <c r="S142" s="1"/>
  <c r="L142"/>
  <c r="O115" i="34"/>
  <c r="N115"/>
  <c r="P115" s="1"/>
  <c r="K116"/>
  <c r="Q141" i="40"/>
  <c r="R141"/>
  <c r="N127" i="43"/>
  <c r="P127" s="1"/>
  <c r="K128"/>
  <c r="L143" i="27"/>
  <c r="M143"/>
  <c r="S143" s="1"/>
  <c r="O143"/>
  <c r="M142" i="42"/>
  <c r="S142" s="1"/>
  <c r="L142"/>
  <c r="K136" i="36"/>
  <c r="N135"/>
  <c r="P135" s="1"/>
  <c r="O134" i="32"/>
  <c r="K135"/>
  <c r="N134"/>
  <c r="P134" s="1"/>
  <c r="R141" i="42"/>
  <c r="Q141"/>
  <c r="L141" i="35"/>
  <c r="O141" s="1"/>
  <c r="M141"/>
  <c r="R140"/>
  <c r="Q140"/>
  <c r="M145" i="29" l="1"/>
  <c r="S145" s="1"/>
  <c r="L145"/>
  <c r="O145" s="1"/>
  <c r="R144"/>
  <c r="Q144"/>
  <c r="N145" i="28"/>
  <c r="P145" s="1"/>
  <c r="K146"/>
  <c r="K146" i="31"/>
  <c r="N145"/>
  <c r="P145" s="1"/>
  <c r="O120" i="30"/>
  <c r="K121"/>
  <c r="N120"/>
  <c r="P120" s="1"/>
  <c r="O145" i="31"/>
  <c r="R141" i="38"/>
  <c r="Q141"/>
  <c r="Q115" i="34"/>
  <c r="R115"/>
  <c r="L142" i="38"/>
  <c r="O142" s="1"/>
  <c r="M142"/>
  <c r="Q134" i="32"/>
  <c r="R134"/>
  <c r="K137" i="26"/>
  <c r="N136"/>
  <c r="P136" s="1"/>
  <c r="M135" i="32"/>
  <c r="S135" s="1"/>
  <c r="L135"/>
  <c r="O135" s="1"/>
  <c r="K144" i="27"/>
  <c r="N143"/>
  <c r="P143" s="1"/>
  <c r="O142" i="40"/>
  <c r="N142"/>
  <c r="P142" s="1"/>
  <c r="K143"/>
  <c r="S136" i="26"/>
  <c r="M116" i="34"/>
  <c r="S116" s="1"/>
  <c r="L116"/>
  <c r="L128" i="43"/>
  <c r="O128" s="1"/>
  <c r="M128"/>
  <c r="N142" i="39"/>
  <c r="P142" s="1"/>
  <c r="K143"/>
  <c r="L131" i="37"/>
  <c r="M131"/>
  <c r="S131" s="1"/>
  <c r="R130"/>
  <c r="Q130"/>
  <c r="Q135" i="36"/>
  <c r="R135"/>
  <c r="N142" i="41"/>
  <c r="P142" s="1"/>
  <c r="K143"/>
  <c r="M136" i="36"/>
  <c r="S136" s="1"/>
  <c r="L136"/>
  <c r="O136" s="1"/>
  <c r="R127" i="43"/>
  <c r="Q127"/>
  <c r="S141" i="35"/>
  <c r="K142"/>
  <c r="N141"/>
  <c r="P141" s="1"/>
  <c r="O142" i="42"/>
  <c r="N142"/>
  <c r="P142" s="1"/>
  <c r="K143"/>
  <c r="N135" i="33"/>
  <c r="P135" s="1"/>
  <c r="K136"/>
  <c r="M146" i="28" l="1"/>
  <c r="S146" s="1"/>
  <c r="L146"/>
  <c r="O146" s="1"/>
  <c r="Q145"/>
  <c r="R145"/>
  <c r="N145" i="29"/>
  <c r="P145" s="1"/>
  <c r="K146"/>
  <c r="R120" i="30"/>
  <c r="Q120"/>
  <c r="M121"/>
  <c r="L121"/>
  <c r="O121" s="1"/>
  <c r="R145" i="31"/>
  <c r="Q145"/>
  <c r="L146"/>
  <c r="M146"/>
  <c r="S146" s="1"/>
  <c r="Q141" i="35"/>
  <c r="R141"/>
  <c r="Q143" i="27"/>
  <c r="R143"/>
  <c r="Q142" i="42"/>
  <c r="R142"/>
  <c r="O116" i="34"/>
  <c r="N116"/>
  <c r="P116" s="1"/>
  <c r="K117"/>
  <c r="L144" i="27"/>
  <c r="M144"/>
  <c r="S144" s="1"/>
  <c r="Q142" i="41"/>
  <c r="R142"/>
  <c r="M136" i="33"/>
  <c r="S136" s="1"/>
  <c r="L136"/>
  <c r="O136" s="1"/>
  <c r="S128" i="43"/>
  <c r="M143" i="42"/>
  <c r="S143" s="1"/>
  <c r="L143"/>
  <c r="N128" i="43"/>
  <c r="P128" s="1"/>
  <c r="K129"/>
  <c r="N136" i="36"/>
  <c r="P136" s="1"/>
  <c r="K137"/>
  <c r="S142" i="38"/>
  <c r="R136" i="26"/>
  <c r="Q136"/>
  <c r="K136" i="32"/>
  <c r="N135"/>
  <c r="P135" s="1"/>
  <c r="N142" i="38"/>
  <c r="P142" s="1"/>
  <c r="K143"/>
  <c r="O131" i="37"/>
  <c r="K132"/>
  <c r="N131"/>
  <c r="P131" s="1"/>
  <c r="M142" i="35"/>
  <c r="S142" s="1"/>
  <c r="L142"/>
  <c r="L143" i="41"/>
  <c r="O143" s="1"/>
  <c r="M143"/>
  <c r="M143" i="39"/>
  <c r="S143" s="1"/>
  <c r="L143"/>
  <c r="O143" s="1"/>
  <c r="R142"/>
  <c r="Q142"/>
  <c r="M143" i="40"/>
  <c r="S143" s="1"/>
  <c r="L143"/>
  <c r="R142"/>
  <c r="Q142"/>
  <c r="M137" i="26"/>
  <c r="S137" s="1"/>
  <c r="L137"/>
  <c r="O137" s="1"/>
  <c r="R135" i="33"/>
  <c r="Q135"/>
  <c r="L146" i="29" l="1"/>
  <c r="M146"/>
  <c r="S146" s="1"/>
  <c r="R145"/>
  <c r="Q145"/>
  <c r="K147" i="28"/>
  <c r="N146"/>
  <c r="P146" s="1"/>
  <c r="O146" i="31"/>
  <c r="K147"/>
  <c r="N146"/>
  <c r="P146" s="1"/>
  <c r="K122" i="30"/>
  <c r="N121"/>
  <c r="P121" s="1"/>
  <c r="S121"/>
  <c r="R142" i="38"/>
  <c r="Q142"/>
  <c r="R128" i="43"/>
  <c r="Q128"/>
  <c r="Q116" i="34"/>
  <c r="R116"/>
  <c r="R136" i="36"/>
  <c r="Q136"/>
  <c r="K144" i="41"/>
  <c r="N143"/>
  <c r="P143" s="1"/>
  <c r="R135" i="32"/>
  <c r="Q135"/>
  <c r="M129" i="43"/>
  <c r="L129"/>
  <c r="O129" s="1"/>
  <c r="O142" i="35"/>
  <c r="N142"/>
  <c r="P142" s="1"/>
  <c r="K143"/>
  <c r="M136" i="32"/>
  <c r="S136" s="1"/>
  <c r="L136"/>
  <c r="Q131" i="37"/>
  <c r="R131"/>
  <c r="S143" i="41"/>
  <c r="M143" i="38"/>
  <c r="S143" s="1"/>
  <c r="L143"/>
  <c r="O143" s="1"/>
  <c r="L137" i="36"/>
  <c r="M137"/>
  <c r="S137" s="1"/>
  <c r="N136" i="33"/>
  <c r="P136" s="1"/>
  <c r="K137"/>
  <c r="O143" i="40"/>
  <c r="K144"/>
  <c r="N143"/>
  <c r="P143" s="1"/>
  <c r="O143" i="42"/>
  <c r="K144"/>
  <c r="N143"/>
  <c r="P143" s="1"/>
  <c r="K138" i="26"/>
  <c r="N137"/>
  <c r="P137" s="1"/>
  <c r="O144" i="27"/>
  <c r="K145"/>
  <c r="N144"/>
  <c r="P144" s="1"/>
  <c r="K144" i="39"/>
  <c r="N143"/>
  <c r="P143" s="1"/>
  <c r="L132" i="37"/>
  <c r="O132" s="1"/>
  <c r="M132"/>
  <c r="S132" s="1"/>
  <c r="L117" i="34"/>
  <c r="M117"/>
  <c r="S117" s="1"/>
  <c r="R146" i="28" l="1"/>
  <c r="Q146"/>
  <c r="M147"/>
  <c r="S147" s="1"/>
  <c r="L147"/>
  <c r="O146" i="29"/>
  <c r="K147"/>
  <c r="N146"/>
  <c r="P146" s="1"/>
  <c r="Q121" i="30"/>
  <c r="R121"/>
  <c r="M122"/>
  <c r="S122" s="1"/>
  <c r="L122"/>
  <c r="R146" i="31"/>
  <c r="Q146"/>
  <c r="M147"/>
  <c r="S147" s="1"/>
  <c r="L147"/>
  <c r="L145" i="27"/>
  <c r="O145" s="1"/>
  <c r="M145"/>
  <c r="S145" s="1"/>
  <c r="L144" i="40"/>
  <c r="O144" s="1"/>
  <c r="M144"/>
  <c r="S144" s="1"/>
  <c r="O117" i="34"/>
  <c r="N117"/>
  <c r="P117" s="1"/>
  <c r="K118"/>
  <c r="Q143" i="41"/>
  <c r="R143"/>
  <c r="R136" i="33"/>
  <c r="Q136"/>
  <c r="N129" i="43"/>
  <c r="P129" s="1"/>
  <c r="K130"/>
  <c r="R143" i="42"/>
  <c r="Q143"/>
  <c r="S129" i="43"/>
  <c r="R143" i="39"/>
  <c r="Q143"/>
  <c r="M144" i="42"/>
  <c r="S144" s="1"/>
  <c r="L144"/>
  <c r="O144" s="1"/>
  <c r="O137" i="36"/>
  <c r="N137"/>
  <c r="P137" s="1"/>
  <c r="K138"/>
  <c r="O136" i="32"/>
  <c r="K137"/>
  <c r="N136"/>
  <c r="P136" s="1"/>
  <c r="R137" i="26"/>
  <c r="Q137"/>
  <c r="L137" i="33"/>
  <c r="O137" s="1"/>
  <c r="M137"/>
  <c r="S137" s="1"/>
  <c r="L138" i="26"/>
  <c r="O138" s="1"/>
  <c r="M138"/>
  <c r="N132" i="37"/>
  <c r="P132" s="1"/>
  <c r="K133"/>
  <c r="L144" i="39"/>
  <c r="M144"/>
  <c r="S144" s="1"/>
  <c r="R143" i="40"/>
  <c r="Q143"/>
  <c r="K144" i="38"/>
  <c r="N143"/>
  <c r="P143" s="1"/>
  <c r="M143" i="35"/>
  <c r="S143" s="1"/>
  <c r="L143"/>
  <c r="O143" s="1"/>
  <c r="R144" i="27"/>
  <c r="Q144"/>
  <c r="R142" i="35"/>
  <c r="Q142"/>
  <c r="M144" i="41"/>
  <c r="S144" s="1"/>
  <c r="L144"/>
  <c r="Q146" i="29" l="1"/>
  <c r="R146"/>
  <c r="L147"/>
  <c r="O147" s="1"/>
  <c r="M147"/>
  <c r="S147" s="1"/>
  <c r="O147" i="28"/>
  <c r="N147"/>
  <c r="P147" s="1"/>
  <c r="K148"/>
  <c r="K148" i="31"/>
  <c r="N147"/>
  <c r="P147" s="1"/>
  <c r="O122" i="30"/>
  <c r="N122"/>
  <c r="P122" s="1"/>
  <c r="K123"/>
  <c r="O147" i="31"/>
  <c r="R117" i="34"/>
  <c r="Q117"/>
  <c r="R132" i="37"/>
  <c r="Q132"/>
  <c r="N144" i="42"/>
  <c r="P144" s="1"/>
  <c r="K145"/>
  <c r="L130" i="43"/>
  <c r="M130"/>
  <c r="S130" s="1"/>
  <c r="L133" i="37"/>
  <c r="M133"/>
  <c r="S133" s="1"/>
  <c r="O144" i="41"/>
  <c r="N144"/>
  <c r="P144" s="1"/>
  <c r="K145"/>
  <c r="R143" i="38"/>
  <c r="Q143"/>
  <c r="R136" i="32"/>
  <c r="Q136"/>
  <c r="M144" i="38"/>
  <c r="S144" s="1"/>
  <c r="L144"/>
  <c r="S138" i="26"/>
  <c r="M137" i="32"/>
  <c r="S137" s="1"/>
  <c r="L137"/>
  <c r="O137" s="1"/>
  <c r="N138" i="26"/>
  <c r="P138" s="1"/>
  <c r="K139"/>
  <c r="K145" i="40"/>
  <c r="N144"/>
  <c r="P144" s="1"/>
  <c r="M138" i="36"/>
  <c r="S138" s="1"/>
  <c r="L138"/>
  <c r="Q137"/>
  <c r="R137"/>
  <c r="R129" i="43"/>
  <c r="Q129"/>
  <c r="K144" i="35"/>
  <c r="N143"/>
  <c r="P143" s="1"/>
  <c r="O144" i="39"/>
  <c r="K145"/>
  <c r="N144"/>
  <c r="P144" s="1"/>
  <c r="N137" i="33"/>
  <c r="P137" s="1"/>
  <c r="K138"/>
  <c r="M118" i="34"/>
  <c r="S118" s="1"/>
  <c r="L118"/>
  <c r="O118" s="1"/>
  <c r="N145" i="27"/>
  <c r="P145" s="1"/>
  <c r="K146"/>
  <c r="M148" i="28" l="1"/>
  <c r="S148" s="1"/>
  <c r="L148"/>
  <c r="O148" s="1"/>
  <c r="R147"/>
  <c r="Q147"/>
  <c r="N147" i="29"/>
  <c r="P147" s="1"/>
  <c r="K148"/>
  <c r="M123" i="30"/>
  <c r="S123" s="1"/>
  <c r="L123"/>
  <c r="O123" s="1"/>
  <c r="R122"/>
  <c r="Q122"/>
  <c r="R147" i="31"/>
  <c r="Q147"/>
  <c r="M148"/>
  <c r="S148" s="1"/>
  <c r="L148"/>
  <c r="Q137" i="33"/>
  <c r="R137"/>
  <c r="Q144" i="39"/>
  <c r="R144"/>
  <c r="K138" i="32"/>
  <c r="N137"/>
  <c r="P137" s="1"/>
  <c r="O130" i="43"/>
  <c r="N130"/>
  <c r="P130" s="1"/>
  <c r="K131"/>
  <c r="L145" i="41"/>
  <c r="M145"/>
  <c r="S145" s="1"/>
  <c r="K119" i="34"/>
  <c r="N118"/>
  <c r="P118" s="1"/>
  <c r="M146" i="27"/>
  <c r="S146" s="1"/>
  <c r="L146"/>
  <c r="M145" i="39"/>
  <c r="S145" s="1"/>
  <c r="L145"/>
  <c r="O145" s="1"/>
  <c r="O138" i="36"/>
  <c r="N138"/>
  <c r="P138" s="1"/>
  <c r="K139"/>
  <c r="L145" i="42"/>
  <c r="M145"/>
  <c r="S145" s="1"/>
  <c r="R145" i="27"/>
  <c r="Q145"/>
  <c r="Q144" i="42"/>
  <c r="R144"/>
  <c r="Q144" i="41"/>
  <c r="R144"/>
  <c r="Q143" i="35"/>
  <c r="R143"/>
  <c r="L144"/>
  <c r="M144"/>
  <c r="S144" s="1"/>
  <c r="L145" i="40"/>
  <c r="M145"/>
  <c r="S145" s="1"/>
  <c r="O144" i="38"/>
  <c r="K145"/>
  <c r="N144"/>
  <c r="P144" s="1"/>
  <c r="R138" i="26"/>
  <c r="Q138"/>
  <c r="M139"/>
  <c r="S139" s="1"/>
  <c r="L139"/>
  <c r="O139" s="1"/>
  <c r="Q144" i="40"/>
  <c r="R144"/>
  <c r="M138" i="33"/>
  <c r="S138" s="1"/>
  <c r="L138"/>
  <c r="O133" i="37"/>
  <c r="N133"/>
  <c r="P133" s="1"/>
  <c r="K134"/>
  <c r="L148" i="29" l="1"/>
  <c r="O148" s="1"/>
  <c r="M148"/>
  <c r="S148" s="1"/>
  <c r="R147"/>
  <c r="Q147"/>
  <c r="K149" i="28"/>
  <c r="N148"/>
  <c r="P148" s="1"/>
  <c r="K149" i="31"/>
  <c r="N148"/>
  <c r="P148" s="1"/>
  <c r="O148"/>
  <c r="N123" i="30"/>
  <c r="P123" s="1"/>
  <c r="K124"/>
  <c r="R130" i="43"/>
  <c r="Q130"/>
  <c r="O144" i="35"/>
  <c r="N144"/>
  <c r="P144" s="1"/>
  <c r="K145"/>
  <c r="O138" i="33"/>
  <c r="K139"/>
  <c r="N138"/>
  <c r="P138" s="1"/>
  <c r="O146" i="27"/>
  <c r="K147"/>
  <c r="N146"/>
  <c r="P146" s="1"/>
  <c r="Q137" i="32"/>
  <c r="R137"/>
  <c r="R118" i="34"/>
  <c r="Q118"/>
  <c r="M138" i="32"/>
  <c r="S138" s="1"/>
  <c r="L138"/>
  <c r="R138" i="36"/>
  <c r="Q138"/>
  <c r="L119" i="34"/>
  <c r="M119"/>
  <c r="S119" s="1"/>
  <c r="M145" i="38"/>
  <c r="S145" s="1"/>
  <c r="L145"/>
  <c r="O145" s="1"/>
  <c r="M139" i="36"/>
  <c r="S139" s="1"/>
  <c r="L139"/>
  <c r="R144" i="38"/>
  <c r="Q144"/>
  <c r="O145" i="42"/>
  <c r="K146"/>
  <c r="N145"/>
  <c r="P145" s="1"/>
  <c r="L134" i="37"/>
  <c r="O134" s="1"/>
  <c r="M134"/>
  <c r="S134" s="1"/>
  <c r="K140" i="26"/>
  <c r="N139"/>
  <c r="P139" s="1"/>
  <c r="O145" i="40"/>
  <c r="N145"/>
  <c r="P145" s="1"/>
  <c r="K146"/>
  <c r="O145" i="41"/>
  <c r="K146"/>
  <c r="N145"/>
  <c r="P145" s="1"/>
  <c r="Q133" i="37"/>
  <c r="R133"/>
  <c r="N145" i="39"/>
  <c r="P145" s="1"/>
  <c r="K146"/>
  <c r="M131" i="43"/>
  <c r="S131" s="1"/>
  <c r="L131"/>
  <c r="O131" s="1"/>
  <c r="Q148" i="28" l="1"/>
  <c r="R148"/>
  <c r="L149"/>
  <c r="O149" s="1"/>
  <c r="M149"/>
  <c r="S149" s="1"/>
  <c r="K149" i="29"/>
  <c r="N148"/>
  <c r="P148" s="1"/>
  <c r="M124" i="30"/>
  <c r="S124" s="1"/>
  <c r="L124"/>
  <c r="Q123"/>
  <c r="R123"/>
  <c r="Q148" i="31"/>
  <c r="R148"/>
  <c r="M149"/>
  <c r="S149" s="1"/>
  <c r="L149"/>
  <c r="O149" s="1"/>
  <c r="R138" i="33"/>
  <c r="Q138"/>
  <c r="R145" i="42"/>
  <c r="Q145"/>
  <c r="N145" i="38"/>
  <c r="P145" s="1"/>
  <c r="K146"/>
  <c r="L139" i="33"/>
  <c r="M139"/>
  <c r="S139" s="1"/>
  <c r="Q145" i="40"/>
  <c r="R145"/>
  <c r="M146" i="42"/>
  <c r="L146"/>
  <c r="O146" s="1"/>
  <c r="R145" i="39"/>
  <c r="Q145"/>
  <c r="L145" i="35"/>
  <c r="M145"/>
  <c r="S145" s="1"/>
  <c r="L146" i="39"/>
  <c r="M146"/>
  <c r="Q144" i="35"/>
  <c r="R144"/>
  <c r="K135" i="37"/>
  <c r="N134"/>
  <c r="P134" s="1"/>
  <c r="R146" i="27"/>
  <c r="Q146"/>
  <c r="N131" i="43"/>
  <c r="P131" s="1"/>
  <c r="K132"/>
  <c r="L146" i="40"/>
  <c r="O146" s="1"/>
  <c r="M146"/>
  <c r="S146" s="1"/>
  <c r="Q145" i="41"/>
  <c r="R145"/>
  <c r="O139" i="36"/>
  <c r="K140"/>
  <c r="N139"/>
  <c r="P139" s="1"/>
  <c r="L147" i="27"/>
  <c r="O147" s="1"/>
  <c r="M147"/>
  <c r="S147" s="1"/>
  <c r="Q139" i="26"/>
  <c r="R139"/>
  <c r="O119" i="34"/>
  <c r="N119"/>
  <c r="P119" s="1"/>
  <c r="K120"/>
  <c r="M140" i="26"/>
  <c r="S140" s="1"/>
  <c r="L140"/>
  <c r="M146" i="41"/>
  <c r="S146" s="1"/>
  <c r="L146"/>
  <c r="O146" s="1"/>
  <c r="O138" i="32"/>
  <c r="K139"/>
  <c r="N138"/>
  <c r="P138" s="1"/>
  <c r="R148" i="29" l="1"/>
  <c r="Q148"/>
  <c r="L149"/>
  <c r="O149" s="1"/>
  <c r="M149"/>
  <c r="S149" s="1"/>
  <c r="N149" i="28"/>
  <c r="P149" s="1"/>
  <c r="K150"/>
  <c r="N149" i="31"/>
  <c r="P149" s="1"/>
  <c r="K150"/>
  <c r="O124" i="30"/>
  <c r="N124"/>
  <c r="P124" s="1"/>
  <c r="K125"/>
  <c r="K141" i="26"/>
  <c r="N140"/>
  <c r="P140" s="1"/>
  <c r="M120" i="34"/>
  <c r="S120" s="1"/>
  <c r="L120"/>
  <c r="N146" i="41"/>
  <c r="P146" s="1"/>
  <c r="K147"/>
  <c r="O145" i="35"/>
  <c r="K146"/>
  <c r="N145"/>
  <c r="P145" s="1"/>
  <c r="R134" i="37"/>
  <c r="Q134"/>
  <c r="O139" i="33"/>
  <c r="N139"/>
  <c r="P139" s="1"/>
  <c r="K140"/>
  <c r="L139" i="32"/>
  <c r="M139"/>
  <c r="S139" s="1"/>
  <c r="O139"/>
  <c r="O140" i="26"/>
  <c r="L135" i="37"/>
  <c r="M135"/>
  <c r="O135"/>
  <c r="L146" i="38"/>
  <c r="O146" s="1"/>
  <c r="M146"/>
  <c r="S146" s="1"/>
  <c r="R145"/>
  <c r="Q145"/>
  <c r="R138" i="32"/>
  <c r="Q138"/>
  <c r="N147" i="27"/>
  <c r="P147" s="1"/>
  <c r="K148"/>
  <c r="N146" i="40"/>
  <c r="P146" s="1"/>
  <c r="K147"/>
  <c r="K147" i="42"/>
  <c r="N146"/>
  <c r="P146" s="1"/>
  <c r="R139" i="36"/>
  <c r="Q139"/>
  <c r="L132" i="43"/>
  <c r="O132" s="1"/>
  <c r="M132"/>
  <c r="S146" i="39"/>
  <c r="S146" i="42"/>
  <c r="R131" i="43"/>
  <c r="Q131"/>
  <c r="O146" i="39"/>
  <c r="N146"/>
  <c r="P146" s="1"/>
  <c r="K147"/>
  <c r="Q119" i="34"/>
  <c r="R119"/>
  <c r="L140" i="36"/>
  <c r="O140" s="1"/>
  <c r="M140"/>
  <c r="S140" s="1"/>
  <c r="M150" i="28" l="1"/>
  <c r="S150" s="1"/>
  <c r="L150"/>
  <c r="O150" s="1"/>
  <c r="Q149"/>
  <c r="R149"/>
  <c r="N149" i="29"/>
  <c r="P149" s="1"/>
  <c r="K150"/>
  <c r="L125" i="30"/>
  <c r="O125" s="1"/>
  <c r="M125"/>
  <c r="Q124"/>
  <c r="R124"/>
  <c r="M150" i="31"/>
  <c r="S150" s="1"/>
  <c r="L150"/>
  <c r="Q149"/>
  <c r="R149"/>
  <c r="R146" i="39"/>
  <c r="Q146"/>
  <c r="L147" i="40"/>
  <c r="M147"/>
  <c r="S147" s="1"/>
  <c r="L146" i="35"/>
  <c r="O146" s="1"/>
  <c r="M146"/>
  <c r="Q146" i="40"/>
  <c r="R146"/>
  <c r="N139" i="32"/>
  <c r="P139" s="1"/>
  <c r="K140"/>
  <c r="M147" i="42"/>
  <c r="S147" s="1"/>
  <c r="L147"/>
  <c r="M147" i="39"/>
  <c r="S147" s="1"/>
  <c r="L147"/>
  <c r="O147" s="1"/>
  <c r="S132" i="43"/>
  <c r="L148" i="27"/>
  <c r="O148" s="1"/>
  <c r="M148"/>
  <c r="N146" i="38"/>
  <c r="P146" s="1"/>
  <c r="K147"/>
  <c r="L140" i="33"/>
  <c r="M140"/>
  <c r="S140" s="1"/>
  <c r="L147" i="41"/>
  <c r="M147"/>
  <c r="S147" s="1"/>
  <c r="N132" i="43"/>
  <c r="P132" s="1"/>
  <c r="K133"/>
  <c r="R146" i="41"/>
  <c r="Q146"/>
  <c r="Q139" i="33"/>
  <c r="R139"/>
  <c r="S135" i="37"/>
  <c r="O120" i="34"/>
  <c r="N120"/>
  <c r="P120" s="1"/>
  <c r="K121"/>
  <c r="Q147" i="27"/>
  <c r="R147"/>
  <c r="N140" i="36"/>
  <c r="P140" s="1"/>
  <c r="K141"/>
  <c r="N135" i="37"/>
  <c r="P135" s="1"/>
  <c r="K136"/>
  <c r="Q140" i="26"/>
  <c r="R140"/>
  <c r="Q146" i="42"/>
  <c r="R146"/>
  <c r="R145" i="35"/>
  <c r="Q145"/>
  <c r="L141" i="26"/>
  <c r="O141" s="1"/>
  <c r="M141"/>
  <c r="L150" i="29" l="1"/>
  <c r="O150" s="1"/>
  <c r="M150"/>
  <c r="S150" s="1"/>
  <c r="R149"/>
  <c r="Q149"/>
  <c r="K151" i="28"/>
  <c r="N150"/>
  <c r="P150" s="1"/>
  <c r="S125" i="30"/>
  <c r="O150" i="31"/>
  <c r="K151"/>
  <c r="N150"/>
  <c r="P150" s="1"/>
  <c r="N125" i="30"/>
  <c r="P125" s="1"/>
  <c r="K126"/>
  <c r="R132" i="43"/>
  <c r="Q132"/>
  <c r="Q135" i="37"/>
  <c r="R135"/>
  <c r="Q140" i="36"/>
  <c r="R140"/>
  <c r="O140" i="33"/>
  <c r="N140"/>
  <c r="P140" s="1"/>
  <c r="K141"/>
  <c r="S141" i="26"/>
  <c r="S148" i="27"/>
  <c r="K142" i="26"/>
  <c r="N141"/>
  <c r="P141" s="1"/>
  <c r="M147" i="38"/>
  <c r="L147"/>
  <c r="O147" s="1"/>
  <c r="K148" i="39"/>
  <c r="N147"/>
  <c r="P147" s="1"/>
  <c r="Q146" i="38"/>
  <c r="R146"/>
  <c r="S146" i="35"/>
  <c r="Q120" i="34"/>
  <c r="R120"/>
  <c r="M133" i="43"/>
  <c r="S133" s="1"/>
  <c r="L133"/>
  <c r="O133" s="1"/>
  <c r="O147" i="42"/>
  <c r="N147"/>
  <c r="P147" s="1"/>
  <c r="K148"/>
  <c r="K147" i="35"/>
  <c r="N146"/>
  <c r="P146" s="1"/>
  <c r="M121" i="34"/>
  <c r="S121" s="1"/>
  <c r="L121"/>
  <c r="L136" i="37"/>
  <c r="O136" s="1"/>
  <c r="M136"/>
  <c r="S136" s="1"/>
  <c r="K149" i="27"/>
  <c r="N148"/>
  <c r="P148" s="1"/>
  <c r="L140" i="32"/>
  <c r="M140"/>
  <c r="S140" s="1"/>
  <c r="O147" i="40"/>
  <c r="N147"/>
  <c r="P147" s="1"/>
  <c r="K148"/>
  <c r="Q139" i="32"/>
  <c r="R139"/>
  <c r="L141" i="36"/>
  <c r="M141"/>
  <c r="O147" i="41"/>
  <c r="N147"/>
  <c r="P147" s="1"/>
  <c r="K148"/>
  <c r="Q150" i="28" l="1"/>
  <c r="R150"/>
  <c r="M151"/>
  <c r="S151" s="1"/>
  <c r="L151"/>
  <c r="N150" i="29"/>
  <c r="P150" s="1"/>
  <c r="K151"/>
  <c r="Q125" i="30"/>
  <c r="R125"/>
  <c r="L126"/>
  <c r="M126"/>
  <c r="S126" s="1"/>
  <c r="Q150" i="31"/>
  <c r="R150"/>
  <c r="M151"/>
  <c r="S151" s="1"/>
  <c r="L151"/>
  <c r="O151" s="1"/>
  <c r="Q148" i="27"/>
  <c r="R148"/>
  <c r="R141" i="26"/>
  <c r="Q141"/>
  <c r="Q140" i="33"/>
  <c r="R140"/>
  <c r="M149" i="27"/>
  <c r="L149"/>
  <c r="L148" i="42"/>
  <c r="O148" s="1"/>
  <c r="M148"/>
  <c r="S147" i="38"/>
  <c r="R147" i="42"/>
  <c r="Q147"/>
  <c r="L148" i="40"/>
  <c r="O148" s="1"/>
  <c r="M148"/>
  <c r="S148" s="1"/>
  <c r="M142" i="26"/>
  <c r="S142" s="1"/>
  <c r="L142"/>
  <c r="O142" s="1"/>
  <c r="Q147" i="40"/>
  <c r="R147"/>
  <c r="N136" i="37"/>
  <c r="P136" s="1"/>
  <c r="K137"/>
  <c r="R147" i="39"/>
  <c r="Q147"/>
  <c r="Q147" i="41"/>
  <c r="R147"/>
  <c r="O121" i="34"/>
  <c r="N121"/>
  <c r="P121" s="1"/>
  <c r="K122"/>
  <c r="S141" i="36"/>
  <c r="O140" i="32"/>
  <c r="N140"/>
  <c r="P140" s="1"/>
  <c r="K141"/>
  <c r="R146" i="35"/>
  <c r="Q146"/>
  <c r="M148" i="41"/>
  <c r="S148" s="1"/>
  <c r="L148"/>
  <c r="N133" i="43"/>
  <c r="P133" s="1"/>
  <c r="K134"/>
  <c r="L148" i="39"/>
  <c r="O148" s="1"/>
  <c r="M148"/>
  <c r="O141" i="36"/>
  <c r="N141"/>
  <c r="P141" s="1"/>
  <c r="K142"/>
  <c r="L147" i="35"/>
  <c r="M147"/>
  <c r="S147" s="1"/>
  <c r="N147" i="38"/>
  <c r="P147" s="1"/>
  <c r="K148"/>
  <c r="L141" i="33"/>
  <c r="O141" s="1"/>
  <c r="M141"/>
  <c r="S141" s="1"/>
  <c r="L151" i="29" l="1"/>
  <c r="O151" s="1"/>
  <c r="M151"/>
  <c r="S151" s="1"/>
  <c r="R150"/>
  <c r="Q150"/>
  <c r="O151" i="28"/>
  <c r="N151"/>
  <c r="P151" s="1"/>
  <c r="K152"/>
  <c r="N126" i="30"/>
  <c r="P126" s="1"/>
  <c r="K127"/>
  <c r="O126"/>
  <c r="N151" i="31"/>
  <c r="P151" s="1"/>
  <c r="K152"/>
  <c r="Q141" i="36"/>
  <c r="R141"/>
  <c r="R147" i="38"/>
  <c r="Q147"/>
  <c r="R121" i="34"/>
  <c r="Q121"/>
  <c r="K150" i="27"/>
  <c r="N149"/>
  <c r="P149" s="1"/>
  <c r="N148" i="39"/>
  <c r="P148" s="1"/>
  <c r="K149"/>
  <c r="O147" i="35"/>
  <c r="N147"/>
  <c r="P147" s="1"/>
  <c r="K148"/>
  <c r="M142" i="36"/>
  <c r="S142" s="1"/>
  <c r="L142"/>
  <c r="O148" i="41"/>
  <c r="N148"/>
  <c r="P148" s="1"/>
  <c r="K149"/>
  <c r="K142" i="33"/>
  <c r="N141"/>
  <c r="P141" s="1"/>
  <c r="S149" i="27"/>
  <c r="L122" i="34"/>
  <c r="M122"/>
  <c r="S122" s="1"/>
  <c r="M148" i="38"/>
  <c r="L148"/>
  <c r="S148" i="39"/>
  <c r="M141" i="32"/>
  <c r="S141" s="1"/>
  <c r="L141"/>
  <c r="O141" s="1"/>
  <c r="Q140"/>
  <c r="R140"/>
  <c r="K143" i="26"/>
  <c r="N142"/>
  <c r="P142" s="1"/>
  <c r="L134" i="43"/>
  <c r="O134" s="1"/>
  <c r="M134"/>
  <c r="S134" s="1"/>
  <c r="R133"/>
  <c r="Q133"/>
  <c r="S148" i="42"/>
  <c r="M137" i="37"/>
  <c r="S137" s="1"/>
  <c r="L137"/>
  <c r="K149" i="42"/>
  <c r="N148"/>
  <c r="P148" s="1"/>
  <c r="R136" i="37"/>
  <c r="Q136"/>
  <c r="K149" i="40"/>
  <c r="N148"/>
  <c r="P148" s="1"/>
  <c r="O149" i="27"/>
  <c r="M152" i="28" l="1"/>
  <c r="S152" s="1"/>
  <c r="L152"/>
  <c r="O152" s="1"/>
  <c r="Q151"/>
  <c r="R151"/>
  <c r="N151" i="29"/>
  <c r="P151" s="1"/>
  <c r="K152"/>
  <c r="M152" i="31"/>
  <c r="S152" s="1"/>
  <c r="L152"/>
  <c r="Q151"/>
  <c r="R151"/>
  <c r="M127" i="30"/>
  <c r="S127" s="1"/>
  <c r="L127"/>
  <c r="O127" s="1"/>
  <c r="Q126"/>
  <c r="R126"/>
  <c r="Q148" i="42"/>
  <c r="R148"/>
  <c r="R141" i="33"/>
  <c r="Q141"/>
  <c r="Q148" i="40"/>
  <c r="R148"/>
  <c r="M149"/>
  <c r="S149" s="1"/>
  <c r="L149"/>
  <c r="S148" i="38"/>
  <c r="O122" i="34"/>
  <c r="N122"/>
  <c r="P122" s="1"/>
  <c r="K123"/>
  <c r="O142" i="36"/>
  <c r="N142"/>
  <c r="P142" s="1"/>
  <c r="K143"/>
  <c r="L150" i="27"/>
  <c r="M150"/>
  <c r="S150" s="1"/>
  <c r="Q149"/>
  <c r="R149"/>
  <c r="K142" i="32"/>
  <c r="N141"/>
  <c r="P141" s="1"/>
  <c r="L149" i="42"/>
  <c r="M149"/>
  <c r="S149" s="1"/>
  <c r="M148" i="35"/>
  <c r="S148" s="1"/>
  <c r="L148"/>
  <c r="N134" i="43"/>
  <c r="P134" s="1"/>
  <c r="K135"/>
  <c r="R147" i="35"/>
  <c r="Q147"/>
  <c r="O137" i="37"/>
  <c r="N137"/>
  <c r="P137" s="1"/>
  <c r="K138"/>
  <c r="Q148" i="39"/>
  <c r="R148"/>
  <c r="L142" i="33"/>
  <c r="O142" s="1"/>
  <c r="M142"/>
  <c r="S142" s="1"/>
  <c r="R142" i="26"/>
  <c r="Q142"/>
  <c r="M143"/>
  <c r="S143" s="1"/>
  <c r="L143"/>
  <c r="O143" s="1"/>
  <c r="O148" i="38"/>
  <c r="K149"/>
  <c r="N148"/>
  <c r="P148" s="1"/>
  <c r="L149" i="41"/>
  <c r="M149"/>
  <c r="S149" s="1"/>
  <c r="M149" i="39"/>
  <c r="S149" s="1"/>
  <c r="L149"/>
  <c r="O149" s="1"/>
  <c r="Q148" i="41"/>
  <c r="R148"/>
  <c r="L152" i="29" l="1"/>
  <c r="M152"/>
  <c r="S152" s="1"/>
  <c r="R151"/>
  <c r="Q151"/>
  <c r="N152" i="28"/>
  <c r="P152" s="1"/>
  <c r="K153"/>
  <c r="K128" i="30"/>
  <c r="N127"/>
  <c r="P127" s="1"/>
  <c r="O152" i="31"/>
  <c r="N152"/>
  <c r="P152" s="1"/>
  <c r="K153"/>
  <c r="R148" i="38"/>
  <c r="Q148"/>
  <c r="Q137" i="37"/>
  <c r="R137"/>
  <c r="L143" i="36"/>
  <c r="M143"/>
  <c r="O149" i="40"/>
  <c r="N149"/>
  <c r="P149" s="1"/>
  <c r="K150"/>
  <c r="R142" i="36"/>
  <c r="Q142"/>
  <c r="Q141" i="32"/>
  <c r="R141"/>
  <c r="O149" i="41"/>
  <c r="K150"/>
  <c r="N149"/>
  <c r="P149" s="1"/>
  <c r="O149" i="42"/>
  <c r="K150"/>
  <c r="N149"/>
  <c r="P149" s="1"/>
  <c r="M149" i="38"/>
  <c r="S149" s="1"/>
  <c r="L149"/>
  <c r="O149" s="1"/>
  <c r="M142" i="32"/>
  <c r="S142" s="1"/>
  <c r="L142"/>
  <c r="L123" i="34"/>
  <c r="M123"/>
  <c r="S123" s="1"/>
  <c r="R122"/>
  <c r="Q122"/>
  <c r="R134" i="43"/>
  <c r="Q134"/>
  <c r="L138" i="37"/>
  <c r="O138" s="1"/>
  <c r="M138"/>
  <c r="S138" s="1"/>
  <c r="K143" i="33"/>
  <c r="N142"/>
  <c r="P142" s="1"/>
  <c r="M135" i="43"/>
  <c r="S135" s="1"/>
  <c r="L135"/>
  <c r="O135" s="1"/>
  <c r="N149" i="39"/>
  <c r="P149" s="1"/>
  <c r="K150"/>
  <c r="N143" i="26"/>
  <c r="P143" s="1"/>
  <c r="K144"/>
  <c r="O148" i="35"/>
  <c r="K149"/>
  <c r="N148"/>
  <c r="P148" s="1"/>
  <c r="O150" i="27"/>
  <c r="K151"/>
  <c r="N150"/>
  <c r="P150" s="1"/>
  <c r="M153" i="28" l="1"/>
  <c r="S153" s="1"/>
  <c r="L153"/>
  <c r="O153" s="1"/>
  <c r="R152"/>
  <c r="Q152"/>
  <c r="O152" i="29"/>
  <c r="K153"/>
  <c r="N152"/>
  <c r="P152" s="1"/>
  <c r="L153" i="31"/>
  <c r="O153" s="1"/>
  <c r="M153"/>
  <c r="S153" s="1"/>
  <c r="Q152"/>
  <c r="R152"/>
  <c r="Q127" i="30"/>
  <c r="R127"/>
  <c r="M128"/>
  <c r="S128" s="1"/>
  <c r="L128"/>
  <c r="O128" s="1"/>
  <c r="Q149" i="40"/>
  <c r="R149"/>
  <c r="R149" i="39"/>
  <c r="Q149"/>
  <c r="M150" i="41"/>
  <c r="S150" s="1"/>
  <c r="L150"/>
  <c r="R149"/>
  <c r="Q149"/>
  <c r="M151" i="27"/>
  <c r="S151" s="1"/>
  <c r="L151"/>
  <c r="O151" s="1"/>
  <c r="S143" i="36"/>
  <c r="R148" i="35"/>
  <c r="Q148"/>
  <c r="N135" i="43"/>
  <c r="P135" s="1"/>
  <c r="K136"/>
  <c r="K150" i="38"/>
  <c r="N149"/>
  <c r="P149" s="1"/>
  <c r="O143" i="36"/>
  <c r="K144"/>
  <c r="N143"/>
  <c r="P143" s="1"/>
  <c r="R150" i="27"/>
  <c r="Q150"/>
  <c r="L150" i="39"/>
  <c r="M150"/>
  <c r="S150" s="1"/>
  <c r="K139" i="37"/>
  <c r="N138"/>
  <c r="P138" s="1"/>
  <c r="O142" i="32"/>
  <c r="N142"/>
  <c r="P142" s="1"/>
  <c r="K143"/>
  <c r="L149" i="35"/>
  <c r="M149"/>
  <c r="R149" i="42"/>
  <c r="Q149"/>
  <c r="Q142" i="33"/>
  <c r="R142"/>
  <c r="M144" i="26"/>
  <c r="S144" s="1"/>
  <c r="L144"/>
  <c r="O144" s="1"/>
  <c r="L143" i="33"/>
  <c r="O143" s="1"/>
  <c r="M143"/>
  <c r="S143" s="1"/>
  <c r="M150" i="42"/>
  <c r="L150"/>
  <c r="O150" s="1"/>
  <c r="R143" i="26"/>
  <c r="Q143"/>
  <c r="O123" i="34"/>
  <c r="K124"/>
  <c r="N123"/>
  <c r="P123" s="1"/>
  <c r="L150" i="40"/>
  <c r="O150" s="1"/>
  <c r="M150"/>
  <c r="S150" s="1"/>
  <c r="R152" i="29" l="1"/>
  <c r="Q152"/>
  <c r="L153"/>
  <c r="M153"/>
  <c r="S153" s="1"/>
  <c r="N153" i="28"/>
  <c r="P153" s="1"/>
  <c r="K154"/>
  <c r="K129" i="30"/>
  <c r="N128"/>
  <c r="P128" s="1"/>
  <c r="K154" i="31"/>
  <c r="N153"/>
  <c r="P153" s="1"/>
  <c r="R143" i="36"/>
  <c r="Q143"/>
  <c r="R135" i="43"/>
  <c r="Q135"/>
  <c r="K144" i="33"/>
  <c r="N143"/>
  <c r="P143" s="1"/>
  <c r="S149" i="35"/>
  <c r="O150" i="39"/>
  <c r="N150"/>
  <c r="P150" s="1"/>
  <c r="K151"/>
  <c r="L136" i="43"/>
  <c r="M136"/>
  <c r="S136" s="1"/>
  <c r="O149" i="35"/>
  <c r="K150"/>
  <c r="N149"/>
  <c r="P149" s="1"/>
  <c r="K145" i="26"/>
  <c r="N144"/>
  <c r="P144" s="1"/>
  <c r="M143" i="32"/>
  <c r="S143" s="1"/>
  <c r="L143"/>
  <c r="O143" s="1"/>
  <c r="R142"/>
  <c r="Q142"/>
  <c r="O150" i="41"/>
  <c r="N150"/>
  <c r="P150" s="1"/>
  <c r="K151"/>
  <c r="R138" i="37"/>
  <c r="Q138"/>
  <c r="R149" i="38"/>
  <c r="Q149"/>
  <c r="K151" i="42"/>
  <c r="N150"/>
  <c r="P150" s="1"/>
  <c r="L144" i="36"/>
  <c r="O144" s="1"/>
  <c r="M144"/>
  <c r="S144" s="1"/>
  <c r="N150" i="40"/>
  <c r="P150" s="1"/>
  <c r="K151"/>
  <c r="S150" i="42"/>
  <c r="M139" i="37"/>
  <c r="S139" s="1"/>
  <c r="L139"/>
  <c r="O139" s="1"/>
  <c r="M150" i="38"/>
  <c r="S150" s="1"/>
  <c r="L150"/>
  <c r="O150" s="1"/>
  <c r="K152" i="27"/>
  <c r="N151"/>
  <c r="P151" s="1"/>
  <c r="R123" i="34"/>
  <c r="Q123"/>
  <c r="M124"/>
  <c r="S124" s="1"/>
  <c r="L124"/>
  <c r="O124" s="1"/>
  <c r="M154" i="28" l="1"/>
  <c r="L154"/>
  <c r="O154" s="1"/>
  <c r="Q153"/>
  <c r="R153"/>
  <c r="O153" i="29"/>
  <c r="N153"/>
  <c r="P153" s="1"/>
  <c r="K154"/>
  <c r="Q153" i="31"/>
  <c r="R153"/>
  <c r="L154"/>
  <c r="M154"/>
  <c r="R128" i="30"/>
  <c r="Q128"/>
  <c r="M129"/>
  <c r="S129" s="1"/>
  <c r="L129"/>
  <c r="O129" s="1"/>
  <c r="Q149" i="35"/>
  <c r="R149"/>
  <c r="R144" i="26"/>
  <c r="Q144"/>
  <c r="K140" i="37"/>
  <c r="N139"/>
  <c r="P139" s="1"/>
  <c r="N144" i="36"/>
  <c r="P144" s="1"/>
  <c r="K145"/>
  <c r="R150" i="42"/>
  <c r="Q150"/>
  <c r="M151"/>
  <c r="S151" s="1"/>
  <c r="L151"/>
  <c r="O151" s="1"/>
  <c r="M150" i="35"/>
  <c r="S150" s="1"/>
  <c r="L150"/>
  <c r="Q143" i="33"/>
  <c r="R143"/>
  <c r="L151" i="41"/>
  <c r="M151"/>
  <c r="L152" i="27"/>
  <c r="M152"/>
  <c r="S152" s="1"/>
  <c r="L151" i="40"/>
  <c r="M151"/>
  <c r="S151" s="1"/>
  <c r="M144" i="33"/>
  <c r="S144" s="1"/>
  <c r="L144"/>
  <c r="Q150" i="40"/>
  <c r="R150"/>
  <c r="N143" i="32"/>
  <c r="P143" s="1"/>
  <c r="K144"/>
  <c r="O136" i="43"/>
  <c r="N136"/>
  <c r="P136" s="1"/>
  <c r="K137"/>
  <c r="R151" i="27"/>
  <c r="Q151"/>
  <c r="K151" i="38"/>
  <c r="N150"/>
  <c r="P150" s="1"/>
  <c r="K125" i="34"/>
  <c r="N124"/>
  <c r="P124" s="1"/>
  <c r="M151" i="39"/>
  <c r="S151" s="1"/>
  <c r="L151"/>
  <c r="O151" s="1"/>
  <c r="Q150"/>
  <c r="R150"/>
  <c r="Q150" i="41"/>
  <c r="R150"/>
  <c r="M145" i="26"/>
  <c r="S145" s="1"/>
  <c r="L145"/>
  <c r="O145" s="1"/>
  <c r="M154" i="29" l="1"/>
  <c r="S154" s="1"/>
  <c r="L154"/>
  <c r="R153"/>
  <c r="Q153"/>
  <c r="K155" i="28"/>
  <c r="N154"/>
  <c r="P154" s="1"/>
  <c r="S154"/>
  <c r="S154" i="31"/>
  <c r="O154"/>
  <c r="N154"/>
  <c r="P154" s="1"/>
  <c r="K155"/>
  <c r="N129" i="30"/>
  <c r="P129" s="1"/>
  <c r="K130"/>
  <c r="R136" i="43"/>
  <c r="Q136"/>
  <c r="N151" i="39"/>
  <c r="P151" s="1"/>
  <c r="K152"/>
  <c r="M137" i="43"/>
  <c r="L137"/>
  <c r="O137" s="1"/>
  <c r="L145" i="36"/>
  <c r="O145" s="1"/>
  <c r="M145"/>
  <c r="S145" s="1"/>
  <c r="Q144"/>
  <c r="R144"/>
  <c r="Q139" i="37"/>
  <c r="R139"/>
  <c r="K146" i="26"/>
  <c r="N145"/>
  <c r="P145" s="1"/>
  <c r="L140" i="37"/>
  <c r="M140"/>
  <c r="Q143" i="32"/>
  <c r="R143"/>
  <c r="O152" i="27"/>
  <c r="N152"/>
  <c r="P152" s="1"/>
  <c r="K153"/>
  <c r="K152" i="42"/>
  <c r="N151"/>
  <c r="P151" s="1"/>
  <c r="R124" i="34"/>
  <c r="Q124"/>
  <c r="O151" i="40"/>
  <c r="N151"/>
  <c r="P151" s="1"/>
  <c r="K152"/>
  <c r="R150" i="38"/>
  <c r="Q150"/>
  <c r="M151"/>
  <c r="L151"/>
  <c r="O151" s="1"/>
  <c r="O151" i="41"/>
  <c r="N151"/>
  <c r="P151" s="1"/>
  <c r="K152"/>
  <c r="O150" i="35"/>
  <c r="K151"/>
  <c r="N150"/>
  <c r="P150" s="1"/>
  <c r="M125" i="34"/>
  <c r="S125" s="1"/>
  <c r="L125"/>
  <c r="O125" s="1"/>
  <c r="M144" i="32"/>
  <c r="S144" s="1"/>
  <c r="L144"/>
  <c r="O144" s="1"/>
  <c r="S151" i="41"/>
  <c r="O144" i="33"/>
  <c r="K145"/>
  <c r="N144"/>
  <c r="P144" s="1"/>
  <c r="R154" i="28" l="1"/>
  <c r="Q154"/>
  <c r="M155"/>
  <c r="S155" s="1"/>
  <c r="L155"/>
  <c r="O155" s="1"/>
  <c r="O154" i="29"/>
  <c r="K155"/>
  <c r="N154"/>
  <c r="P154" s="1"/>
  <c r="Q154" i="31"/>
  <c r="R154"/>
  <c r="M130" i="30"/>
  <c r="S130" s="1"/>
  <c r="L130"/>
  <c r="Q129"/>
  <c r="R129"/>
  <c r="M155" i="31"/>
  <c r="S155" s="1"/>
  <c r="L155"/>
  <c r="Q151" i="41"/>
  <c r="R151"/>
  <c r="R151" i="42"/>
  <c r="Q151"/>
  <c r="L151" i="35"/>
  <c r="M151"/>
  <c r="S151" s="1"/>
  <c r="L152" i="42"/>
  <c r="O152" s="1"/>
  <c r="M152"/>
  <c r="S152" s="1"/>
  <c r="N145" i="36"/>
  <c r="P145" s="1"/>
  <c r="K146"/>
  <c r="R145" i="26"/>
  <c r="Q145"/>
  <c r="M153" i="27"/>
  <c r="S153" s="1"/>
  <c r="L153"/>
  <c r="O153" s="1"/>
  <c r="M146" i="26"/>
  <c r="S146" s="1"/>
  <c r="L146"/>
  <c r="Q152" i="27"/>
  <c r="R152"/>
  <c r="N137" i="43"/>
  <c r="P137" s="1"/>
  <c r="K138"/>
  <c r="R151" i="40"/>
  <c r="Q151"/>
  <c r="S137" i="43"/>
  <c r="R144" i="33"/>
  <c r="Q144"/>
  <c r="N125" i="34"/>
  <c r="P125" s="1"/>
  <c r="K126"/>
  <c r="L152" i="39"/>
  <c r="O152" s="1"/>
  <c r="M152"/>
  <c r="S152" s="1"/>
  <c r="R151"/>
  <c r="Q151"/>
  <c r="N144" i="32"/>
  <c r="P144" s="1"/>
  <c r="K145"/>
  <c r="M152" i="41"/>
  <c r="S152" s="1"/>
  <c r="L152"/>
  <c r="L152" i="40"/>
  <c r="O152" s="1"/>
  <c r="M152"/>
  <c r="S152" s="1"/>
  <c r="L145" i="33"/>
  <c r="M145"/>
  <c r="S145" s="1"/>
  <c r="N151" i="38"/>
  <c r="P151" s="1"/>
  <c r="K152"/>
  <c r="S140" i="37"/>
  <c r="R150" i="35"/>
  <c r="Q150"/>
  <c r="S151" i="38"/>
  <c r="O140" i="37"/>
  <c r="K141"/>
  <c r="N140"/>
  <c r="P140" s="1"/>
  <c r="Q154" i="29" l="1"/>
  <c r="R154"/>
  <c r="L155"/>
  <c r="O155" s="1"/>
  <c r="M155"/>
  <c r="S155" s="1"/>
  <c r="K156" i="28"/>
  <c r="N155"/>
  <c r="P155" s="1"/>
  <c r="N155" i="31"/>
  <c r="P155" s="1"/>
  <c r="K156"/>
  <c r="O130" i="30"/>
  <c r="N130"/>
  <c r="P130" s="1"/>
  <c r="K131"/>
  <c r="O155" i="31"/>
  <c r="Q140" i="37"/>
  <c r="R140"/>
  <c r="R151" i="38"/>
  <c r="Q151"/>
  <c r="K153" i="40"/>
  <c r="N152"/>
  <c r="P152" s="1"/>
  <c r="O152" i="41"/>
  <c r="N152"/>
  <c r="P152" s="1"/>
  <c r="K153"/>
  <c r="N152" i="39"/>
  <c r="P152" s="1"/>
  <c r="K153"/>
  <c r="R137" i="43"/>
  <c r="Q137"/>
  <c r="N146" i="26"/>
  <c r="P146" s="1"/>
  <c r="K147"/>
  <c r="L141" i="37"/>
  <c r="M141"/>
  <c r="S141" s="1"/>
  <c r="M152" i="38"/>
  <c r="L152"/>
  <c r="M126" i="34"/>
  <c r="S126" s="1"/>
  <c r="L126"/>
  <c r="O126" s="1"/>
  <c r="L138" i="43"/>
  <c r="O138" s="1"/>
  <c r="M138"/>
  <c r="S138" s="1"/>
  <c r="K154" i="27"/>
  <c r="N153"/>
  <c r="P153" s="1"/>
  <c r="N152" i="42"/>
  <c r="P152" s="1"/>
  <c r="K153"/>
  <c r="R144" i="32"/>
  <c r="Q144"/>
  <c r="O151" i="35"/>
  <c r="K152"/>
  <c r="N151"/>
  <c r="P151" s="1"/>
  <c r="R125" i="34"/>
  <c r="Q125"/>
  <c r="O145" i="33"/>
  <c r="K146"/>
  <c r="N145"/>
  <c r="P145" s="1"/>
  <c r="M145" i="32"/>
  <c r="S145" s="1"/>
  <c r="L145"/>
  <c r="O145" s="1"/>
  <c r="O146" i="26"/>
  <c r="M146" i="36"/>
  <c r="S146" s="1"/>
  <c r="L146"/>
  <c r="R145"/>
  <c r="Q145"/>
  <c r="R155" i="28" l="1"/>
  <c r="Q155"/>
  <c r="M156"/>
  <c r="L156"/>
  <c r="O156" s="1"/>
  <c r="N155" i="29"/>
  <c r="P155" s="1"/>
  <c r="K156"/>
  <c r="M131" i="30"/>
  <c r="S131" s="1"/>
  <c r="L131"/>
  <c r="O131" s="1"/>
  <c r="Q130"/>
  <c r="R130"/>
  <c r="L156" i="31"/>
  <c r="O156" s="1"/>
  <c r="M156"/>
  <c r="R155"/>
  <c r="Q155"/>
  <c r="O141" i="37"/>
  <c r="N141"/>
  <c r="P141" s="1"/>
  <c r="K142"/>
  <c r="Q152" i="41"/>
  <c r="R152"/>
  <c r="Q145" i="33"/>
  <c r="R145"/>
  <c r="N138" i="43"/>
  <c r="P138" s="1"/>
  <c r="K139"/>
  <c r="M147" i="26"/>
  <c r="S147" s="1"/>
  <c r="L147"/>
  <c r="O147" s="1"/>
  <c r="M146" i="33"/>
  <c r="S146" s="1"/>
  <c r="L146"/>
  <c r="O146" s="1"/>
  <c r="Q152" i="40"/>
  <c r="R152"/>
  <c r="R146" i="26"/>
  <c r="Q146"/>
  <c r="O146" i="36"/>
  <c r="K147"/>
  <c r="N146"/>
  <c r="P146" s="1"/>
  <c r="L153" i="42"/>
  <c r="M153"/>
  <c r="S153" s="1"/>
  <c r="K127" i="34"/>
  <c r="N126"/>
  <c r="P126" s="1"/>
  <c r="L153" i="40"/>
  <c r="O153" s="1"/>
  <c r="M153"/>
  <c r="R152" i="42"/>
  <c r="Q152"/>
  <c r="Q153" i="27"/>
  <c r="R153"/>
  <c r="O152" i="38"/>
  <c r="N152"/>
  <c r="P152" s="1"/>
  <c r="K153"/>
  <c r="M153" i="39"/>
  <c r="S153" s="1"/>
  <c r="L153"/>
  <c r="O153" s="1"/>
  <c r="Q152"/>
  <c r="R152"/>
  <c r="Q151" i="35"/>
  <c r="R151"/>
  <c r="L154" i="27"/>
  <c r="M154"/>
  <c r="S154" s="1"/>
  <c r="S152" i="38"/>
  <c r="N145" i="32"/>
  <c r="P145" s="1"/>
  <c r="K146"/>
  <c r="L152" i="35"/>
  <c r="M152"/>
  <c r="S152" s="1"/>
  <c r="L153" i="41"/>
  <c r="M153"/>
  <c r="M156" i="29" l="1"/>
  <c r="S156" s="1"/>
  <c r="L156"/>
  <c r="O156" s="1"/>
  <c r="R155"/>
  <c r="Q155"/>
  <c r="K157" i="28"/>
  <c r="N156"/>
  <c r="P156" s="1"/>
  <c r="S156"/>
  <c r="S156" i="31"/>
  <c r="N156"/>
  <c r="P156" s="1"/>
  <c r="K157"/>
  <c r="N131" i="30"/>
  <c r="P131" s="1"/>
  <c r="K132"/>
  <c r="R138" i="43"/>
  <c r="Q138"/>
  <c r="O152" i="35"/>
  <c r="N152"/>
  <c r="P152" s="1"/>
  <c r="K153"/>
  <c r="O153" i="42"/>
  <c r="K154"/>
  <c r="N153"/>
  <c r="P153" s="1"/>
  <c r="N146" i="33"/>
  <c r="P146" s="1"/>
  <c r="K147"/>
  <c r="R146" i="36"/>
  <c r="Q146"/>
  <c r="N153" i="39"/>
  <c r="P153" s="1"/>
  <c r="K154"/>
  <c r="S153" i="41"/>
  <c r="L147" i="36"/>
  <c r="O147" s="1"/>
  <c r="M147"/>
  <c r="S147" s="1"/>
  <c r="Q145" i="32"/>
  <c r="R145"/>
  <c r="O153" i="41"/>
  <c r="K154"/>
  <c r="N153"/>
  <c r="P153" s="1"/>
  <c r="O154" i="27"/>
  <c r="N154"/>
  <c r="P154" s="1"/>
  <c r="K155"/>
  <c r="M153" i="38"/>
  <c r="S153" s="1"/>
  <c r="L153"/>
  <c r="S153" i="40"/>
  <c r="R152" i="38"/>
  <c r="Q152"/>
  <c r="N153" i="40"/>
  <c r="P153" s="1"/>
  <c r="K154"/>
  <c r="K148" i="26"/>
  <c r="N147"/>
  <c r="P147" s="1"/>
  <c r="L142" i="37"/>
  <c r="O142" s="1"/>
  <c r="M142"/>
  <c r="S142" s="1"/>
  <c r="R141"/>
  <c r="Q141"/>
  <c r="R126" i="34"/>
  <c r="Q126"/>
  <c r="L146" i="32"/>
  <c r="M146"/>
  <c r="S146" s="1"/>
  <c r="L127" i="34"/>
  <c r="M127"/>
  <c r="S127" s="1"/>
  <c r="M139" i="43"/>
  <c r="S139" s="1"/>
  <c r="L139"/>
  <c r="O139" s="1"/>
  <c r="Q156" i="28" l="1"/>
  <c r="R156"/>
  <c r="L157"/>
  <c r="O157" s="1"/>
  <c r="M157"/>
  <c r="S157" s="1"/>
  <c r="N156" i="29"/>
  <c r="P156" s="1"/>
  <c r="K157"/>
  <c r="R156" i="31"/>
  <c r="Q156"/>
  <c r="M132" i="30"/>
  <c r="S132" s="1"/>
  <c r="L132"/>
  <c r="R131"/>
  <c r="Q131"/>
  <c r="L157" i="31"/>
  <c r="M157"/>
  <c r="S157" s="1"/>
  <c r="R153" i="40"/>
  <c r="Q153"/>
  <c r="R153" i="41"/>
  <c r="Q153"/>
  <c r="R153" i="42"/>
  <c r="Q153"/>
  <c r="O127" i="34"/>
  <c r="K128"/>
  <c r="N127"/>
  <c r="P127" s="1"/>
  <c r="M154" i="41"/>
  <c r="S154" s="1"/>
  <c r="L154"/>
  <c r="M154" i="42"/>
  <c r="S154" s="1"/>
  <c r="L154"/>
  <c r="O154" s="1"/>
  <c r="N142" i="37"/>
  <c r="P142" s="1"/>
  <c r="K143"/>
  <c r="L154" i="39"/>
  <c r="M154"/>
  <c r="R153"/>
  <c r="Q153"/>
  <c r="L153" i="35"/>
  <c r="M153"/>
  <c r="S153" s="1"/>
  <c r="O153"/>
  <c r="O146" i="32"/>
  <c r="K147"/>
  <c r="N146"/>
  <c r="P146" s="1"/>
  <c r="R152" i="35"/>
  <c r="Q152"/>
  <c r="R147" i="26"/>
  <c r="Q147"/>
  <c r="O153" i="38"/>
  <c r="N153"/>
  <c r="P153" s="1"/>
  <c r="K154"/>
  <c r="L148" i="26"/>
  <c r="O148" s="1"/>
  <c r="M148"/>
  <c r="S148" s="1"/>
  <c r="M154" i="40"/>
  <c r="L154"/>
  <c r="M155" i="27"/>
  <c r="S155" s="1"/>
  <c r="L155"/>
  <c r="O155" s="1"/>
  <c r="R154"/>
  <c r="Q154"/>
  <c r="K148" i="36"/>
  <c r="N147"/>
  <c r="P147" s="1"/>
  <c r="L147" i="33"/>
  <c r="M147"/>
  <c r="N139" i="43"/>
  <c r="P139" s="1"/>
  <c r="K140"/>
  <c r="Q146" i="33"/>
  <c r="R146"/>
  <c r="M157" i="29" l="1"/>
  <c r="L157"/>
  <c r="O157" s="1"/>
  <c r="R156"/>
  <c r="Q156"/>
  <c r="K158" i="28"/>
  <c r="N157"/>
  <c r="P157" s="1"/>
  <c r="K158" i="31"/>
  <c r="N157"/>
  <c r="P157" s="1"/>
  <c r="N132" i="30"/>
  <c r="P132" s="1"/>
  <c r="K133"/>
  <c r="O132"/>
  <c r="O157" i="31"/>
  <c r="R153" i="38"/>
  <c r="Q153"/>
  <c r="L143" i="37"/>
  <c r="M143"/>
  <c r="M128" i="34"/>
  <c r="S128" s="1"/>
  <c r="L128"/>
  <c r="O128" s="1"/>
  <c r="Q142" i="37"/>
  <c r="R142"/>
  <c r="R139" i="43"/>
  <c r="Q139"/>
  <c r="S147" i="33"/>
  <c r="O154" i="40"/>
  <c r="K155"/>
  <c r="N154"/>
  <c r="P154" s="1"/>
  <c r="R147" i="36"/>
  <c r="Q147"/>
  <c r="S154" i="40"/>
  <c r="N153" i="35"/>
  <c r="P153" s="1"/>
  <c r="K154"/>
  <c r="N154" i="42"/>
  <c r="P154" s="1"/>
  <c r="K155"/>
  <c r="O147" i="33"/>
  <c r="K148"/>
  <c r="N147"/>
  <c r="P147" s="1"/>
  <c r="M148" i="36"/>
  <c r="S148" s="1"/>
  <c r="L148"/>
  <c r="O148" s="1"/>
  <c r="N148" i="26"/>
  <c r="P148" s="1"/>
  <c r="K149"/>
  <c r="L140" i="43"/>
  <c r="O140" s="1"/>
  <c r="M140"/>
  <c r="S140" s="1"/>
  <c r="M154" i="38"/>
  <c r="L154"/>
  <c r="L147" i="32"/>
  <c r="O147" s="1"/>
  <c r="M147"/>
  <c r="S147" s="1"/>
  <c r="O154" i="39"/>
  <c r="K155"/>
  <c r="N154"/>
  <c r="P154" s="1"/>
  <c r="N155" i="27"/>
  <c r="P155" s="1"/>
  <c r="K156"/>
  <c r="O154" i="41"/>
  <c r="N154"/>
  <c r="P154" s="1"/>
  <c r="K155"/>
  <c r="R146" i="32"/>
  <c r="Q146"/>
  <c r="S154" i="39"/>
  <c r="Q127" i="34"/>
  <c r="R127"/>
  <c r="R157" i="28" l="1"/>
  <c r="Q157"/>
  <c r="L158"/>
  <c r="O158" s="1"/>
  <c r="M158"/>
  <c r="S158" s="1"/>
  <c r="N157" i="29"/>
  <c r="P157" s="1"/>
  <c r="K158"/>
  <c r="S157"/>
  <c r="L133" i="30"/>
  <c r="O133" s="1"/>
  <c r="M133"/>
  <c r="S133" s="1"/>
  <c r="R132"/>
  <c r="Q132"/>
  <c r="Q157" i="31"/>
  <c r="R157"/>
  <c r="M158"/>
  <c r="S158" s="1"/>
  <c r="L158"/>
  <c r="Q154" i="40"/>
  <c r="R154"/>
  <c r="Q147" i="33"/>
  <c r="R147"/>
  <c r="Q155" i="27"/>
  <c r="R155"/>
  <c r="S154" i="38"/>
  <c r="L155" i="41"/>
  <c r="M155"/>
  <c r="S155" s="1"/>
  <c r="L149" i="26"/>
  <c r="O149" s="1"/>
  <c r="M149"/>
  <c r="S149" s="1"/>
  <c r="M155" i="42"/>
  <c r="S155" s="1"/>
  <c r="L155"/>
  <c r="Q154"/>
  <c r="R154"/>
  <c r="L155" i="40"/>
  <c r="O155" s="1"/>
  <c r="M155"/>
  <c r="S155" s="1"/>
  <c r="R148" i="26"/>
  <c r="Q148"/>
  <c r="K148" i="32"/>
  <c r="N147"/>
  <c r="P147" s="1"/>
  <c r="M154" i="35"/>
  <c r="L154"/>
  <c r="O154" s="1"/>
  <c r="N128" i="34"/>
  <c r="P128" s="1"/>
  <c r="K129"/>
  <c r="L156" i="27"/>
  <c r="M156"/>
  <c r="S156" s="1"/>
  <c r="O154" i="38"/>
  <c r="N154"/>
  <c r="P154" s="1"/>
  <c r="K155"/>
  <c r="N148" i="36"/>
  <c r="P148" s="1"/>
  <c r="K149"/>
  <c r="S143" i="37"/>
  <c r="R154" i="41"/>
  <c r="Q154"/>
  <c r="O143" i="37"/>
  <c r="N143"/>
  <c r="P143" s="1"/>
  <c r="K144"/>
  <c r="Q153" i="35"/>
  <c r="R153"/>
  <c r="M148" i="33"/>
  <c r="S148" s="1"/>
  <c r="L148"/>
  <c r="O148" s="1"/>
  <c r="R154" i="39"/>
  <c r="Q154"/>
  <c r="M155"/>
  <c r="S155" s="1"/>
  <c r="L155"/>
  <c r="O155" s="1"/>
  <c r="N140" i="43"/>
  <c r="P140" s="1"/>
  <c r="K141"/>
  <c r="R157" i="29" l="1"/>
  <c r="Q157"/>
  <c r="L158"/>
  <c r="O158" s="1"/>
  <c r="M158"/>
  <c r="S158" s="1"/>
  <c r="K159" i="28"/>
  <c r="N158"/>
  <c r="P158" s="1"/>
  <c r="O158" i="31"/>
  <c r="N158"/>
  <c r="P158" s="1"/>
  <c r="K159"/>
  <c r="K134" i="30"/>
  <c r="N133"/>
  <c r="P133" s="1"/>
  <c r="Q147" i="32"/>
  <c r="R147"/>
  <c r="R154" i="38"/>
  <c r="Q154"/>
  <c r="R143" i="37"/>
  <c r="Q143"/>
  <c r="O156" i="27"/>
  <c r="N156"/>
  <c r="P156" s="1"/>
  <c r="K157"/>
  <c r="L129" i="34"/>
  <c r="M129"/>
  <c r="S129" s="1"/>
  <c r="R128"/>
  <c r="Q128"/>
  <c r="R148" i="36"/>
  <c r="Q148"/>
  <c r="K150" i="26"/>
  <c r="N149"/>
  <c r="P149" s="1"/>
  <c r="M141" i="43"/>
  <c r="S141" s="1"/>
  <c r="L141"/>
  <c r="O141" s="1"/>
  <c r="K149" i="33"/>
  <c r="N148"/>
  <c r="P148" s="1"/>
  <c r="M148" i="32"/>
  <c r="S148" s="1"/>
  <c r="L148"/>
  <c r="O155" i="42"/>
  <c r="K156"/>
  <c r="N155"/>
  <c r="P155" s="1"/>
  <c r="R140" i="43"/>
  <c r="Q140"/>
  <c r="N155" i="39"/>
  <c r="P155" s="1"/>
  <c r="K156"/>
  <c r="L149" i="36"/>
  <c r="M149"/>
  <c r="S149" s="1"/>
  <c r="M144" i="37"/>
  <c r="S144" s="1"/>
  <c r="L144"/>
  <c r="M155" i="38"/>
  <c r="S155" s="1"/>
  <c r="L155"/>
  <c r="O155" s="1"/>
  <c r="N154" i="35"/>
  <c r="P154" s="1"/>
  <c r="K155"/>
  <c r="N155" i="40"/>
  <c r="P155" s="1"/>
  <c r="K156"/>
  <c r="S154" i="35"/>
  <c r="O155" i="41"/>
  <c r="N155"/>
  <c r="P155" s="1"/>
  <c r="K156"/>
  <c r="Q158" i="28" l="1"/>
  <c r="R158"/>
  <c r="L159"/>
  <c r="O159" s="1"/>
  <c r="M159"/>
  <c r="S159" s="1"/>
  <c r="N158" i="29"/>
  <c r="P158" s="1"/>
  <c r="K159"/>
  <c r="Q133" i="30"/>
  <c r="R133"/>
  <c r="L134"/>
  <c r="M134"/>
  <c r="S134" s="1"/>
  <c r="M159" i="31"/>
  <c r="S159" s="1"/>
  <c r="L159"/>
  <c r="O159" s="1"/>
  <c r="Q158"/>
  <c r="R158"/>
  <c r="R154" i="35"/>
  <c r="Q154"/>
  <c r="Q156" i="27"/>
  <c r="R156"/>
  <c r="R155" i="40"/>
  <c r="Q155"/>
  <c r="L155" i="35"/>
  <c r="O155" s="1"/>
  <c r="M155"/>
  <c r="O149" i="36"/>
  <c r="N149"/>
  <c r="P149" s="1"/>
  <c r="K150"/>
  <c r="O148" i="32"/>
  <c r="K149"/>
  <c r="N148"/>
  <c r="P148" s="1"/>
  <c r="L150" i="26"/>
  <c r="M150"/>
  <c r="S150" s="1"/>
  <c r="M156" i="41"/>
  <c r="S156" s="1"/>
  <c r="L156"/>
  <c r="L156" i="39"/>
  <c r="M156"/>
  <c r="S156" s="1"/>
  <c r="R148" i="33"/>
  <c r="Q148"/>
  <c r="R155" i="39"/>
  <c r="Q155"/>
  <c r="K156" i="38"/>
  <c r="N155"/>
  <c r="P155" s="1"/>
  <c r="M149" i="33"/>
  <c r="S149" s="1"/>
  <c r="L149"/>
  <c r="O149" s="1"/>
  <c r="Q155" i="41"/>
  <c r="R155"/>
  <c r="R155" i="42"/>
  <c r="Q155"/>
  <c r="N141" i="43"/>
  <c r="P141" s="1"/>
  <c r="K142"/>
  <c r="O144" i="37"/>
  <c r="N144"/>
  <c r="P144" s="1"/>
  <c r="K145"/>
  <c r="L156" i="40"/>
  <c r="O156" s="1"/>
  <c r="M156"/>
  <c r="S156" s="1"/>
  <c r="M156" i="42"/>
  <c r="S156" s="1"/>
  <c r="L156"/>
  <c r="O156" s="1"/>
  <c r="O129" i="34"/>
  <c r="K130"/>
  <c r="N129"/>
  <c r="P129" s="1"/>
  <c r="R149" i="26"/>
  <c r="Q149"/>
  <c r="M157" i="27"/>
  <c r="S157" s="1"/>
  <c r="L157"/>
  <c r="O157" s="1"/>
  <c r="L159" i="29" l="1"/>
  <c r="O159" s="1"/>
  <c r="M159"/>
  <c r="S159" s="1"/>
  <c r="R158"/>
  <c r="Q158"/>
  <c r="K160" i="28"/>
  <c r="N159"/>
  <c r="P159" s="1"/>
  <c r="K160" i="31"/>
  <c r="N159"/>
  <c r="P159" s="1"/>
  <c r="O134" i="30"/>
  <c r="N134"/>
  <c r="P134" s="1"/>
  <c r="K135"/>
  <c r="R129" i="34"/>
  <c r="Q129"/>
  <c r="M130"/>
  <c r="S130" s="1"/>
  <c r="L130"/>
  <c r="O130" s="1"/>
  <c r="M145" i="37"/>
  <c r="S145" s="1"/>
  <c r="L145"/>
  <c r="O145" s="1"/>
  <c r="K151" i="26"/>
  <c r="N150"/>
  <c r="P150" s="1"/>
  <c r="S155" i="35"/>
  <c r="R148" i="32"/>
  <c r="Q148"/>
  <c r="K156" i="35"/>
  <c r="N155"/>
  <c r="P155" s="1"/>
  <c r="K150" i="33"/>
  <c r="N149"/>
  <c r="P149" s="1"/>
  <c r="L149" i="32"/>
  <c r="O149" s="1"/>
  <c r="M149"/>
  <c r="S149" s="1"/>
  <c r="R144" i="37"/>
  <c r="Q144"/>
  <c r="K158" i="27"/>
  <c r="N157"/>
  <c r="P157" s="1"/>
  <c r="K157" i="42"/>
  <c r="N156"/>
  <c r="P156" s="1"/>
  <c r="L142" i="43"/>
  <c r="O142" s="1"/>
  <c r="M142"/>
  <c r="O156" i="39"/>
  <c r="K157"/>
  <c r="N156"/>
  <c r="P156" s="1"/>
  <c r="R155" i="38"/>
  <c r="Q155"/>
  <c r="O156" i="41"/>
  <c r="N156"/>
  <c r="P156" s="1"/>
  <c r="K157"/>
  <c r="M150" i="36"/>
  <c r="S150" s="1"/>
  <c r="L150"/>
  <c r="Q149"/>
  <c r="R149"/>
  <c r="R141" i="43"/>
  <c r="Q141"/>
  <c r="K157" i="40"/>
  <c r="N156"/>
  <c r="P156" s="1"/>
  <c r="O150" i="26"/>
  <c r="L156" i="38"/>
  <c r="M156"/>
  <c r="S156" s="1"/>
  <c r="Q159" i="28" l="1"/>
  <c r="R159"/>
  <c r="M160"/>
  <c r="S160" s="1"/>
  <c r="L160"/>
  <c r="O160" s="1"/>
  <c r="N159" i="29"/>
  <c r="P159" s="1"/>
  <c r="K160"/>
  <c r="M135" i="30"/>
  <c r="S135" s="1"/>
  <c r="L135"/>
  <c r="O135" s="1"/>
  <c r="R134"/>
  <c r="Q134"/>
  <c r="Q159" i="31"/>
  <c r="R159"/>
  <c r="L160"/>
  <c r="M160"/>
  <c r="S160" s="1"/>
  <c r="Q156" i="39"/>
  <c r="R156"/>
  <c r="O156" i="38"/>
  <c r="K157"/>
  <c r="N156"/>
  <c r="P156" s="1"/>
  <c r="O150" i="36"/>
  <c r="N150"/>
  <c r="P150" s="1"/>
  <c r="K151"/>
  <c r="M157" i="39"/>
  <c r="S157" s="1"/>
  <c r="L157"/>
  <c r="O157" s="1"/>
  <c r="M158" i="27"/>
  <c r="S158" s="1"/>
  <c r="L158"/>
  <c r="O158" s="1"/>
  <c r="Q156" i="42"/>
  <c r="R156"/>
  <c r="K150" i="32"/>
  <c r="N149"/>
  <c r="P149" s="1"/>
  <c r="L157" i="42"/>
  <c r="O157" s="1"/>
  <c r="M157"/>
  <c r="S157" s="1"/>
  <c r="M156" i="35"/>
  <c r="S156" s="1"/>
  <c r="L156"/>
  <c r="N145" i="37"/>
  <c r="P145" s="1"/>
  <c r="K146"/>
  <c r="Q156" i="40"/>
  <c r="R156"/>
  <c r="L157" i="41"/>
  <c r="M157"/>
  <c r="S142" i="43"/>
  <c r="Q156" i="41"/>
  <c r="R156"/>
  <c r="R149" i="33"/>
  <c r="Q149"/>
  <c r="L157" i="40"/>
  <c r="M157"/>
  <c r="S157" s="1"/>
  <c r="N142" i="43"/>
  <c r="P142" s="1"/>
  <c r="K143"/>
  <c r="K131" i="34"/>
  <c r="N130"/>
  <c r="P130" s="1"/>
  <c r="R155" i="35"/>
  <c r="Q155"/>
  <c r="Q150" i="26"/>
  <c r="R150"/>
  <c r="Q157" i="27"/>
  <c r="R157"/>
  <c r="M150" i="33"/>
  <c r="L150"/>
  <c r="O150" s="1"/>
  <c r="L151" i="26"/>
  <c r="O151" s="1"/>
  <c r="M151"/>
  <c r="S151" s="1"/>
  <c r="L160" i="29" l="1"/>
  <c r="M160"/>
  <c r="S160" s="1"/>
  <c r="R159"/>
  <c r="Q159"/>
  <c r="K161" i="28"/>
  <c r="N160"/>
  <c r="P160" s="1"/>
  <c r="O160" i="31"/>
  <c r="N160"/>
  <c r="P160" s="1"/>
  <c r="K161"/>
  <c r="K136" i="30"/>
  <c r="N135"/>
  <c r="P135" s="1"/>
  <c r="R142" i="43"/>
  <c r="Q142"/>
  <c r="R145" i="37"/>
  <c r="Q145"/>
  <c r="M151" i="36"/>
  <c r="L151"/>
  <c r="R150"/>
  <c r="Q150"/>
  <c r="K151" i="33"/>
  <c r="N150"/>
  <c r="S150"/>
  <c r="P150"/>
  <c r="M131" i="34"/>
  <c r="S131" s="1"/>
  <c r="L131"/>
  <c r="M143" i="43"/>
  <c r="S143" s="1"/>
  <c r="L143"/>
  <c r="O143" s="1"/>
  <c r="O156" i="35"/>
  <c r="K157"/>
  <c r="N156"/>
  <c r="P156" s="1"/>
  <c r="K159" i="27"/>
  <c r="N158"/>
  <c r="P158" s="1"/>
  <c r="R156" i="38"/>
  <c r="Q156"/>
  <c r="S157" i="41"/>
  <c r="O157"/>
  <c r="K158"/>
  <c r="N157"/>
  <c r="P157" s="1"/>
  <c r="L157" i="38"/>
  <c r="O157" s="1"/>
  <c r="M157"/>
  <c r="O157" i="40"/>
  <c r="N157"/>
  <c r="P157" s="1"/>
  <c r="K158"/>
  <c r="K152" i="26"/>
  <c r="N151"/>
  <c r="P151" s="1"/>
  <c r="N157" i="42"/>
  <c r="P157" s="1"/>
  <c r="K158"/>
  <c r="Q149" i="32"/>
  <c r="R149"/>
  <c r="N157" i="39"/>
  <c r="P157" s="1"/>
  <c r="K158"/>
  <c r="R130" i="34"/>
  <c r="Q130"/>
  <c r="L146" i="37"/>
  <c r="O146" s="1"/>
  <c r="M146"/>
  <c r="M150" i="32"/>
  <c r="S150" s="1"/>
  <c r="L150"/>
  <c r="R160" i="28" l="1"/>
  <c r="Q160"/>
  <c r="M161"/>
  <c r="S161" s="1"/>
  <c r="L161"/>
  <c r="O160" i="29"/>
  <c r="K161"/>
  <c r="N160"/>
  <c r="P160" s="1"/>
  <c r="Q135" i="30"/>
  <c r="R135"/>
  <c r="M136"/>
  <c r="S136" s="1"/>
  <c r="L136"/>
  <c r="M161" i="31"/>
  <c r="S161" s="1"/>
  <c r="L161"/>
  <c r="O161" s="1"/>
  <c r="R160"/>
  <c r="Q160"/>
  <c r="R157" i="41"/>
  <c r="Q157"/>
  <c r="Q157" i="40"/>
  <c r="R157"/>
  <c r="N143" i="43"/>
  <c r="P143" s="1"/>
  <c r="K144"/>
  <c r="N146" i="37"/>
  <c r="P146" s="1"/>
  <c r="K147"/>
  <c r="S146"/>
  <c r="L158" i="42"/>
  <c r="O158" s="1"/>
  <c r="M158"/>
  <c r="S157" i="38"/>
  <c r="R158" i="27"/>
  <c r="Q158"/>
  <c r="O131" i="34"/>
  <c r="N131"/>
  <c r="P131" s="1"/>
  <c r="K132"/>
  <c r="O151" i="36"/>
  <c r="K152"/>
  <c r="N151"/>
  <c r="P151" s="1"/>
  <c r="R151" i="26"/>
  <c r="Q151"/>
  <c r="L159" i="27"/>
  <c r="O159" s="1"/>
  <c r="M159"/>
  <c r="S159" s="1"/>
  <c r="S151" i="36"/>
  <c r="Q150" i="33"/>
  <c r="R150"/>
  <c r="R156" i="35"/>
  <c r="Q156"/>
  <c r="L158" i="39"/>
  <c r="O158" s="1"/>
  <c r="M158"/>
  <c r="L158" i="40"/>
  <c r="O158" s="1"/>
  <c r="M158"/>
  <c r="L157" i="35"/>
  <c r="M157"/>
  <c r="R157" i="39"/>
  <c r="Q157"/>
  <c r="Q157" i="42"/>
  <c r="R157"/>
  <c r="N157" i="38"/>
  <c r="P157" s="1"/>
  <c r="K158"/>
  <c r="L152" i="26"/>
  <c r="O152" s="1"/>
  <c r="M152"/>
  <c r="S152" s="1"/>
  <c r="M158" i="41"/>
  <c r="S158" s="1"/>
  <c r="L158"/>
  <c r="O150" i="32"/>
  <c r="N150"/>
  <c r="P150" s="1"/>
  <c r="K151"/>
  <c r="L151" i="33"/>
  <c r="O151" s="1"/>
  <c r="M151"/>
  <c r="S151" s="1"/>
  <c r="Q160" i="29" l="1"/>
  <c r="R160"/>
  <c r="L161"/>
  <c r="O161" s="1"/>
  <c r="M161"/>
  <c r="S161" s="1"/>
  <c r="O161" i="28"/>
  <c r="N161"/>
  <c r="P161" s="1"/>
  <c r="K162"/>
  <c r="K162" i="31"/>
  <c r="N161"/>
  <c r="P161" s="1"/>
  <c r="O136" i="30"/>
  <c r="N136"/>
  <c r="P136" s="1"/>
  <c r="K137"/>
  <c r="R146" i="37"/>
  <c r="Q146"/>
  <c r="R157" i="38"/>
  <c r="Q157"/>
  <c r="K159" i="40"/>
  <c r="N158"/>
  <c r="P158" s="1"/>
  <c r="N158" i="39"/>
  <c r="P158" s="1"/>
  <c r="K159"/>
  <c r="L151" i="32"/>
  <c r="O151" s="1"/>
  <c r="M151"/>
  <c r="S151" s="1"/>
  <c r="M158" i="38"/>
  <c r="S158" s="1"/>
  <c r="L158"/>
  <c r="O158"/>
  <c r="M147" i="37"/>
  <c r="S147" s="1"/>
  <c r="L147"/>
  <c r="Q150" i="32"/>
  <c r="R150"/>
  <c r="S158" i="40"/>
  <c r="M152" i="36"/>
  <c r="S152" s="1"/>
  <c r="L152"/>
  <c r="O152" s="1"/>
  <c r="L144" i="43"/>
  <c r="M144"/>
  <c r="S144" s="1"/>
  <c r="R143"/>
  <c r="Q143"/>
  <c r="R151" i="36"/>
  <c r="Q151"/>
  <c r="S158" i="39"/>
  <c r="M132" i="34"/>
  <c r="S132" s="1"/>
  <c r="L132"/>
  <c r="O132"/>
  <c r="S158" i="42"/>
  <c r="Q131" i="34"/>
  <c r="R131"/>
  <c r="K159" i="42"/>
  <c r="N158"/>
  <c r="P158" s="1"/>
  <c r="O158" i="41"/>
  <c r="N158"/>
  <c r="P158" s="1"/>
  <c r="K159"/>
  <c r="S157" i="35"/>
  <c r="K160" i="27"/>
  <c r="N159"/>
  <c r="P159" s="1"/>
  <c r="K152" i="33"/>
  <c r="N151"/>
  <c r="P151" s="1"/>
  <c r="K153" i="26"/>
  <c r="N152"/>
  <c r="P152" s="1"/>
  <c r="O157" i="35"/>
  <c r="K158"/>
  <c r="N157"/>
  <c r="P157" s="1"/>
  <c r="M162" i="28" l="1"/>
  <c r="S162" s="1"/>
  <c r="L162"/>
  <c r="O162" s="1"/>
  <c r="Q161"/>
  <c r="R161"/>
  <c r="N161" i="29"/>
  <c r="P161" s="1"/>
  <c r="K162"/>
  <c r="M137" i="30"/>
  <c r="S137" s="1"/>
  <c r="L137"/>
  <c r="O137" s="1"/>
  <c r="R136"/>
  <c r="Q136"/>
  <c r="R161" i="31"/>
  <c r="Q161"/>
  <c r="L162"/>
  <c r="M162"/>
  <c r="S162" s="1"/>
  <c r="Q158" i="39"/>
  <c r="R158"/>
  <c r="Q158" i="42"/>
  <c r="R158"/>
  <c r="R157" i="35"/>
  <c r="Q157"/>
  <c r="M152" i="33"/>
  <c r="S152" s="1"/>
  <c r="L152"/>
  <c r="O144" i="43"/>
  <c r="N144"/>
  <c r="P144" s="1"/>
  <c r="K145"/>
  <c r="O147" i="37"/>
  <c r="N147"/>
  <c r="P147" s="1"/>
  <c r="K148"/>
  <c r="M159" i="39"/>
  <c r="S159" s="1"/>
  <c r="L159"/>
  <c r="O159" s="1"/>
  <c r="R159" i="27"/>
  <c r="Q159"/>
  <c r="L159" i="42"/>
  <c r="O159" s="1"/>
  <c r="M159"/>
  <c r="S159" s="1"/>
  <c r="L153" i="26"/>
  <c r="M153"/>
  <c r="S153" s="1"/>
  <c r="L160" i="27"/>
  <c r="M160"/>
  <c r="S160" s="1"/>
  <c r="K153" i="36"/>
  <c r="N152"/>
  <c r="P152" s="1"/>
  <c r="M158" i="35"/>
  <c r="S158" s="1"/>
  <c r="L158"/>
  <c r="N158" i="38"/>
  <c r="P158" s="1"/>
  <c r="K159"/>
  <c r="L159" i="40"/>
  <c r="M159"/>
  <c r="S159" s="1"/>
  <c r="Q158"/>
  <c r="R158"/>
  <c r="R152" i="26"/>
  <c r="Q152"/>
  <c r="L159" i="41"/>
  <c r="M159"/>
  <c r="S159" s="1"/>
  <c r="Q158"/>
  <c r="R158"/>
  <c r="R151" i="33"/>
  <c r="Q151"/>
  <c r="N132" i="34"/>
  <c r="P132" s="1"/>
  <c r="K133"/>
  <c r="K152" i="32"/>
  <c r="N151"/>
  <c r="P151" s="1"/>
  <c r="L162" i="29" l="1"/>
  <c r="O162" s="1"/>
  <c r="M162"/>
  <c r="S162" s="1"/>
  <c r="Q161"/>
  <c r="R161"/>
  <c r="K163" i="28"/>
  <c r="N162"/>
  <c r="P162" s="1"/>
  <c r="O162" i="31"/>
  <c r="K163"/>
  <c r="N162"/>
  <c r="P162" s="1"/>
  <c r="N137" i="30"/>
  <c r="P137" s="1"/>
  <c r="K138"/>
  <c r="M159" i="38"/>
  <c r="S159" s="1"/>
  <c r="L159"/>
  <c r="O159" s="1"/>
  <c r="N160" i="27"/>
  <c r="P160" s="1"/>
  <c r="K161"/>
  <c r="M152" i="32"/>
  <c r="S152" s="1"/>
  <c r="L152"/>
  <c r="O159" i="41"/>
  <c r="K160"/>
  <c r="N159"/>
  <c r="P159" s="1"/>
  <c r="L133" i="34"/>
  <c r="M133"/>
  <c r="O158" i="35"/>
  <c r="N158"/>
  <c r="P158" s="1"/>
  <c r="K159"/>
  <c r="N159" i="39"/>
  <c r="P159" s="1"/>
  <c r="K160"/>
  <c r="O152" i="33"/>
  <c r="N152"/>
  <c r="P152" s="1"/>
  <c r="K153"/>
  <c r="Q151" i="32"/>
  <c r="R151"/>
  <c r="R152" i="36"/>
  <c r="Q152"/>
  <c r="M148" i="37"/>
  <c r="S148" s="1"/>
  <c r="L148"/>
  <c r="O148" s="1"/>
  <c r="Q147"/>
  <c r="R147"/>
  <c r="L153" i="36"/>
  <c r="M153"/>
  <c r="S153" s="1"/>
  <c r="K160" i="42"/>
  <c r="N159"/>
  <c r="P159" s="1"/>
  <c r="R132" i="34"/>
  <c r="Q132"/>
  <c r="K154" i="26"/>
  <c r="N153"/>
  <c r="P153" s="1"/>
  <c r="O159" i="40"/>
  <c r="N159"/>
  <c r="P159" s="1"/>
  <c r="K160"/>
  <c r="O160" i="27"/>
  <c r="M145" i="43"/>
  <c r="S145" s="1"/>
  <c r="L145"/>
  <c r="O145" s="1"/>
  <c r="R144"/>
  <c r="Q144"/>
  <c r="R158" i="38"/>
  <c r="Q158"/>
  <c r="O153" i="26"/>
  <c r="R162" i="28" l="1"/>
  <c r="Q162"/>
  <c r="M163"/>
  <c r="S163" s="1"/>
  <c r="L163"/>
  <c r="O163" s="1"/>
  <c r="K163" i="29"/>
  <c r="N162"/>
  <c r="P162" s="1"/>
  <c r="L138" i="30"/>
  <c r="M138"/>
  <c r="S138" s="1"/>
  <c r="Q137"/>
  <c r="R137"/>
  <c r="Q162" i="31"/>
  <c r="R162"/>
  <c r="M163"/>
  <c r="S163" s="1"/>
  <c r="L163"/>
  <c r="O163" s="1"/>
  <c r="L160" i="40"/>
  <c r="O160" s="1"/>
  <c r="M160"/>
  <c r="S160" s="1"/>
  <c r="L160" i="42"/>
  <c r="O160" s="1"/>
  <c r="M160"/>
  <c r="R159" i="39"/>
  <c r="Q159"/>
  <c r="Q159" i="40"/>
  <c r="R159"/>
  <c r="L159" i="35"/>
  <c r="M159"/>
  <c r="S159" s="1"/>
  <c r="O152" i="32"/>
  <c r="N152"/>
  <c r="P152" s="1"/>
  <c r="K153"/>
  <c r="R158" i="35"/>
  <c r="Q158"/>
  <c r="R153" i="26"/>
  <c r="Q153"/>
  <c r="M161" i="27"/>
  <c r="S161" s="1"/>
  <c r="L161"/>
  <c r="O153" i="36"/>
  <c r="N153"/>
  <c r="P153" s="1"/>
  <c r="K154"/>
  <c r="L154" i="26"/>
  <c r="O154" s="1"/>
  <c r="M154"/>
  <c r="S154" s="1"/>
  <c r="S133" i="34"/>
  <c r="R160" i="27"/>
  <c r="Q160"/>
  <c r="M153" i="33"/>
  <c r="L153"/>
  <c r="O153" s="1"/>
  <c r="N145" i="43"/>
  <c r="P145" s="1"/>
  <c r="K146"/>
  <c r="Q152" i="33"/>
  <c r="R152"/>
  <c r="O133" i="34"/>
  <c r="K134"/>
  <c r="N133"/>
  <c r="P133" s="1"/>
  <c r="N148" i="37"/>
  <c r="P148" s="1"/>
  <c r="K149"/>
  <c r="Q159" i="41"/>
  <c r="R159"/>
  <c r="N159" i="38"/>
  <c r="P159" s="1"/>
  <c r="K160"/>
  <c r="R159" i="42"/>
  <c r="Q159"/>
  <c r="L160" i="39"/>
  <c r="O160" s="1"/>
  <c r="M160"/>
  <c r="M160" i="41"/>
  <c r="S160" s="1"/>
  <c r="L160"/>
  <c r="Q162" i="29" l="1"/>
  <c r="R162"/>
  <c r="L163"/>
  <c r="O163" s="1"/>
  <c r="M163"/>
  <c r="S163" s="1"/>
  <c r="N163" i="28"/>
  <c r="P163" s="1"/>
  <c r="K164"/>
  <c r="N138" i="30"/>
  <c r="P138" s="1"/>
  <c r="K139"/>
  <c r="N163" i="31"/>
  <c r="P163" s="1"/>
  <c r="K164"/>
  <c r="O138" i="30"/>
  <c r="R148" i="37"/>
  <c r="Q148"/>
  <c r="L134" i="34"/>
  <c r="O134" s="1"/>
  <c r="M134"/>
  <c r="S153" i="33"/>
  <c r="M154" i="36"/>
  <c r="S154" s="1"/>
  <c r="L154"/>
  <c r="Q153"/>
  <c r="R153"/>
  <c r="M153" i="32"/>
  <c r="S153" s="1"/>
  <c r="L153"/>
  <c r="O153" s="1"/>
  <c r="R152"/>
  <c r="Q152"/>
  <c r="O160" i="41"/>
  <c r="N160"/>
  <c r="P160" s="1"/>
  <c r="K161"/>
  <c r="O161" i="27"/>
  <c r="N161"/>
  <c r="P161" s="1"/>
  <c r="K162"/>
  <c r="S160" i="42"/>
  <c r="L160" i="38"/>
  <c r="O160" s="1"/>
  <c r="M160"/>
  <c r="S160" s="1"/>
  <c r="K161" i="42"/>
  <c r="N160"/>
  <c r="P160" s="1"/>
  <c r="R145" i="43"/>
  <c r="Q145"/>
  <c r="O159" i="35"/>
  <c r="K160"/>
  <c r="N159"/>
  <c r="P159" s="1"/>
  <c r="R133" i="34"/>
  <c r="Q133"/>
  <c r="S160" i="39"/>
  <c r="L149" i="37"/>
  <c r="M149"/>
  <c r="S149" s="1"/>
  <c r="K161" i="39"/>
  <c r="N160"/>
  <c r="P160" s="1"/>
  <c r="R159" i="38"/>
  <c r="Q159"/>
  <c r="L146" i="43"/>
  <c r="M146"/>
  <c r="K154" i="33"/>
  <c r="N153"/>
  <c r="P153" s="1"/>
  <c r="N154" i="26"/>
  <c r="P154" s="1"/>
  <c r="K155"/>
  <c r="K161" i="40"/>
  <c r="N160"/>
  <c r="P160" s="1"/>
  <c r="M164" i="28" l="1"/>
  <c r="L164"/>
  <c r="O164" s="1"/>
  <c r="R163"/>
  <c r="Q163"/>
  <c r="N163" i="29"/>
  <c r="P163" s="1"/>
  <c r="K164"/>
  <c r="L164" i="31"/>
  <c r="M164"/>
  <c r="S164" s="1"/>
  <c r="R163"/>
  <c r="Q163"/>
  <c r="L139" i="30"/>
  <c r="O139" s="1"/>
  <c r="M139"/>
  <c r="S139" s="1"/>
  <c r="R138"/>
  <c r="Q138"/>
  <c r="R160" i="39"/>
  <c r="Q160"/>
  <c r="R153" i="33"/>
  <c r="Q153"/>
  <c r="Q160" i="42"/>
  <c r="R160"/>
  <c r="R159" i="35"/>
  <c r="Q159"/>
  <c r="M154" i="33"/>
  <c r="S154" s="1"/>
  <c r="L154"/>
  <c r="O154" s="1"/>
  <c r="O149" i="37"/>
  <c r="N149"/>
  <c r="P149" s="1"/>
  <c r="K150"/>
  <c r="M155" i="26"/>
  <c r="S155" s="1"/>
  <c r="L155"/>
  <c r="M162" i="27"/>
  <c r="S162" s="1"/>
  <c r="L162"/>
  <c r="O162" s="1"/>
  <c r="R161"/>
  <c r="Q161"/>
  <c r="K154" i="32"/>
  <c r="N153"/>
  <c r="P153" s="1"/>
  <c r="S134" i="34"/>
  <c r="S146" i="43"/>
  <c r="O146"/>
  <c r="N146"/>
  <c r="P146" s="1"/>
  <c r="K147"/>
  <c r="N134" i="34"/>
  <c r="P134" s="1"/>
  <c r="K135"/>
  <c r="Q160" i="40"/>
  <c r="R160"/>
  <c r="M161" i="42"/>
  <c r="S161" s="1"/>
  <c r="L161"/>
  <c r="O161" s="1"/>
  <c r="M161" i="40"/>
  <c r="S161" s="1"/>
  <c r="L161"/>
  <c r="L161" i="41"/>
  <c r="O161" s="1"/>
  <c r="M161"/>
  <c r="R160"/>
  <c r="Q160"/>
  <c r="R154" i="26"/>
  <c r="Q154"/>
  <c r="M161" i="39"/>
  <c r="S161" s="1"/>
  <c r="L161"/>
  <c r="O161" s="1"/>
  <c r="L160" i="35"/>
  <c r="O160" s="1"/>
  <c r="M160"/>
  <c r="S160" s="1"/>
  <c r="K161" i="38"/>
  <c r="N160"/>
  <c r="P160" s="1"/>
  <c r="O154" i="36"/>
  <c r="K155"/>
  <c r="N154"/>
  <c r="P154" s="1"/>
  <c r="M164" i="29" l="1"/>
  <c r="S164" s="1"/>
  <c r="L164"/>
  <c r="O164" s="1"/>
  <c r="R163"/>
  <c r="Q163"/>
  <c r="K165" i="28"/>
  <c r="N164"/>
  <c r="P164" s="1"/>
  <c r="S164"/>
  <c r="K140" i="30"/>
  <c r="N139"/>
  <c r="P139" s="1"/>
  <c r="O164" i="31"/>
  <c r="K165"/>
  <c r="N164"/>
  <c r="P164" s="1"/>
  <c r="Q134" i="34"/>
  <c r="R134"/>
  <c r="R153" i="32"/>
  <c r="Q153"/>
  <c r="N155" i="26"/>
  <c r="P155" s="1"/>
  <c r="K156"/>
  <c r="R160" i="38"/>
  <c r="Q160"/>
  <c r="O161" i="40"/>
  <c r="K162"/>
  <c r="N161"/>
  <c r="P161" s="1"/>
  <c r="M147" i="43"/>
  <c r="L147"/>
  <c r="O147" s="1"/>
  <c r="L154" i="32"/>
  <c r="M154"/>
  <c r="S154" s="1"/>
  <c r="M161" i="38"/>
  <c r="L161"/>
  <c r="N161" i="42"/>
  <c r="P161" s="1"/>
  <c r="K162"/>
  <c r="M150" i="37"/>
  <c r="S150" s="1"/>
  <c r="L150"/>
  <c r="O150" s="1"/>
  <c r="Q149"/>
  <c r="R149"/>
  <c r="N162" i="27"/>
  <c r="P162" s="1"/>
  <c r="K163"/>
  <c r="R146" i="43"/>
  <c r="Q146"/>
  <c r="N154" i="33"/>
  <c r="P154" s="1"/>
  <c r="K155"/>
  <c r="R154" i="36"/>
  <c r="Q154"/>
  <c r="S161" i="41"/>
  <c r="N160" i="35"/>
  <c r="P160" s="1"/>
  <c r="K161"/>
  <c r="M155" i="36"/>
  <c r="L155"/>
  <c r="O155" s="1"/>
  <c r="K162" i="39"/>
  <c r="N161"/>
  <c r="P161" s="1"/>
  <c r="N161" i="41"/>
  <c r="P161" s="1"/>
  <c r="K162"/>
  <c r="L135" i="34"/>
  <c r="M135"/>
  <c r="S135" s="1"/>
  <c r="O155" i="26"/>
  <c r="Q164" i="28" l="1"/>
  <c r="R164"/>
  <c r="M165"/>
  <c r="S165" s="1"/>
  <c r="L165"/>
  <c r="N164" i="29"/>
  <c r="P164" s="1"/>
  <c r="K165"/>
  <c r="Q164" i="31"/>
  <c r="R164"/>
  <c r="M165"/>
  <c r="S165" s="1"/>
  <c r="L165"/>
  <c r="O165" s="1"/>
  <c r="Q139" i="30"/>
  <c r="R139"/>
  <c r="M140"/>
  <c r="S140" s="1"/>
  <c r="L140"/>
  <c r="O140" s="1"/>
  <c r="R161" i="41"/>
  <c r="Q161"/>
  <c r="N147" i="43"/>
  <c r="P147" s="1"/>
  <c r="K148"/>
  <c r="M162" i="41"/>
  <c r="S162" s="1"/>
  <c r="L162"/>
  <c r="M163" i="27"/>
  <c r="S163" s="1"/>
  <c r="L163"/>
  <c r="R161" i="42"/>
  <c r="Q161"/>
  <c r="K156" i="36"/>
  <c r="N155"/>
  <c r="P155" s="1"/>
  <c r="S155"/>
  <c r="L155" i="33"/>
  <c r="M155"/>
  <c r="S155" s="1"/>
  <c r="O154" i="32"/>
  <c r="K155"/>
  <c r="N154"/>
  <c r="P154" s="1"/>
  <c r="R154" i="33"/>
  <c r="Q154"/>
  <c r="N150" i="37"/>
  <c r="P150" s="1"/>
  <c r="K151"/>
  <c r="L156" i="26"/>
  <c r="M156"/>
  <c r="S156" s="1"/>
  <c r="R155"/>
  <c r="Q155"/>
  <c r="R160" i="35"/>
  <c r="Q160"/>
  <c r="L162" i="42"/>
  <c r="O162" s="1"/>
  <c r="M162"/>
  <c r="S147" i="43"/>
  <c r="O135" i="34"/>
  <c r="N135"/>
  <c r="P135" s="1"/>
  <c r="K136"/>
  <c r="L161" i="35"/>
  <c r="O161" s="1"/>
  <c r="M161"/>
  <c r="S161" s="1"/>
  <c r="R161" i="40"/>
  <c r="Q161"/>
  <c r="R162" i="27"/>
  <c r="Q162"/>
  <c r="O161" i="38"/>
  <c r="K162"/>
  <c r="N161"/>
  <c r="P161" s="1"/>
  <c r="L162" i="40"/>
  <c r="O162" s="1"/>
  <c r="M162"/>
  <c r="R161" i="39"/>
  <c r="Q161"/>
  <c r="L162"/>
  <c r="O162" s="1"/>
  <c r="M162"/>
  <c r="S162" s="1"/>
  <c r="S161" i="38"/>
  <c r="M165" i="29" l="1"/>
  <c r="S165" s="1"/>
  <c r="L165"/>
  <c r="O165" s="1"/>
  <c r="R164"/>
  <c r="Q164"/>
  <c r="O165" i="28"/>
  <c r="N165"/>
  <c r="P165" s="1"/>
  <c r="K166"/>
  <c r="K166" i="31"/>
  <c r="N165"/>
  <c r="P165" s="1"/>
  <c r="N140" i="30"/>
  <c r="P140" s="1"/>
  <c r="K141"/>
  <c r="N162" i="39"/>
  <c r="P162" s="1"/>
  <c r="K163"/>
  <c r="S162" i="40"/>
  <c r="S162" i="42"/>
  <c r="K157" i="26"/>
  <c r="N156"/>
  <c r="P156" s="1"/>
  <c r="L162" i="38"/>
  <c r="O162" s="1"/>
  <c r="M162"/>
  <c r="S162" s="1"/>
  <c r="K162" i="35"/>
  <c r="N161"/>
  <c r="P161" s="1"/>
  <c r="K163" i="42"/>
  <c r="N162"/>
  <c r="P162" s="1"/>
  <c r="L151" i="37"/>
  <c r="M151"/>
  <c r="S151" s="1"/>
  <c r="O155" i="33"/>
  <c r="K156"/>
  <c r="N155"/>
  <c r="P155" s="1"/>
  <c r="N163" i="27"/>
  <c r="P163" s="1"/>
  <c r="K164"/>
  <c r="Q150" i="37"/>
  <c r="R150"/>
  <c r="R135" i="34"/>
  <c r="Q135"/>
  <c r="O162" i="41"/>
  <c r="N162"/>
  <c r="P162" s="1"/>
  <c r="K163"/>
  <c r="R155" i="36"/>
  <c r="Q155"/>
  <c r="Q154" i="32"/>
  <c r="R154"/>
  <c r="M156" i="36"/>
  <c r="S156" s="1"/>
  <c r="L156"/>
  <c r="O156" s="1"/>
  <c r="L148" i="43"/>
  <c r="M148"/>
  <c r="S148" s="1"/>
  <c r="M136" i="34"/>
  <c r="S136" s="1"/>
  <c r="L136"/>
  <c r="O136" s="1"/>
  <c r="R147" i="43"/>
  <c r="Q147"/>
  <c r="O156" i="26"/>
  <c r="L155" i="32"/>
  <c r="O155" s="1"/>
  <c r="M155"/>
  <c r="S155" s="1"/>
  <c r="R161" i="38"/>
  <c r="Q161"/>
  <c r="K163" i="40"/>
  <c r="N162"/>
  <c r="P162" s="1"/>
  <c r="O163" i="27"/>
  <c r="M166" i="28" l="1"/>
  <c r="S166" s="1"/>
  <c r="L166"/>
  <c r="O166" s="1"/>
  <c r="R165"/>
  <c r="Q165"/>
  <c r="N165" i="29"/>
  <c r="P165" s="1"/>
  <c r="K166"/>
  <c r="M141" i="30"/>
  <c r="S141" s="1"/>
  <c r="L141"/>
  <c r="O141" s="1"/>
  <c r="Q140"/>
  <c r="R140"/>
  <c r="R165" i="31"/>
  <c r="Q165"/>
  <c r="M166"/>
  <c r="L166"/>
  <c r="Q162" i="42"/>
  <c r="R162"/>
  <c r="Q162" i="40"/>
  <c r="R162"/>
  <c r="R156" i="26"/>
  <c r="Q156"/>
  <c r="L164" i="27"/>
  <c r="O164" s="1"/>
  <c r="M164"/>
  <c r="S164" s="1"/>
  <c r="K156" i="32"/>
  <c r="N155"/>
  <c r="P155" s="1"/>
  <c r="L163" i="41"/>
  <c r="O163" s="1"/>
  <c r="M163"/>
  <c r="S163" s="1"/>
  <c r="L163" i="40"/>
  <c r="M163"/>
  <c r="S163" s="1"/>
  <c r="K163" i="38"/>
  <c r="N162"/>
  <c r="P162" s="1"/>
  <c r="N136" i="34"/>
  <c r="P136" s="1"/>
  <c r="K137"/>
  <c r="O151" i="37"/>
  <c r="N151"/>
  <c r="P151" s="1"/>
  <c r="K152"/>
  <c r="L157" i="26"/>
  <c r="O157" s="1"/>
  <c r="M157"/>
  <c r="S157" s="1"/>
  <c r="R163" i="27"/>
  <c r="Q163"/>
  <c r="R161" i="35"/>
  <c r="Q161"/>
  <c r="Q162" i="41"/>
  <c r="R162"/>
  <c r="Q155" i="33"/>
  <c r="R155"/>
  <c r="M162" i="35"/>
  <c r="S162" s="1"/>
  <c r="L162"/>
  <c r="O162" s="1"/>
  <c r="N156" i="36"/>
  <c r="P156" s="1"/>
  <c r="K157"/>
  <c r="M156" i="33"/>
  <c r="L156"/>
  <c r="O156" s="1"/>
  <c r="M163" i="39"/>
  <c r="S163" s="1"/>
  <c r="L163"/>
  <c r="O163"/>
  <c r="L163" i="42"/>
  <c r="O163" s="1"/>
  <c r="M163"/>
  <c r="S163" s="1"/>
  <c r="O148" i="43"/>
  <c r="N148"/>
  <c r="P148" s="1"/>
  <c r="K149"/>
  <c r="Q162" i="39"/>
  <c r="R162"/>
  <c r="L166" i="29" l="1"/>
  <c r="O166" s="1"/>
  <c r="M166"/>
  <c r="S166" s="1"/>
  <c r="R165"/>
  <c r="Q165"/>
  <c r="K167" i="28"/>
  <c r="N166"/>
  <c r="P166" s="1"/>
  <c r="S166" i="31"/>
  <c r="K167"/>
  <c r="N166"/>
  <c r="P166" s="1"/>
  <c r="O166"/>
  <c r="K142" i="30"/>
  <c r="N141"/>
  <c r="P141" s="1"/>
  <c r="S156" i="33"/>
  <c r="K158" i="26"/>
  <c r="N157"/>
  <c r="P157" s="1"/>
  <c r="R151" i="37"/>
  <c r="Q151"/>
  <c r="R148" i="43"/>
  <c r="Q148"/>
  <c r="N156" i="33"/>
  <c r="P156" s="1"/>
  <c r="K157"/>
  <c r="L157" i="36"/>
  <c r="M157"/>
  <c r="S157" s="1"/>
  <c r="M152" i="37"/>
  <c r="S152" s="1"/>
  <c r="L152"/>
  <c r="O152" s="1"/>
  <c r="O163" i="40"/>
  <c r="K164"/>
  <c r="N163"/>
  <c r="P163" s="1"/>
  <c r="N164" i="27"/>
  <c r="P164" s="1"/>
  <c r="K165"/>
  <c r="K164" i="42"/>
  <c r="N163"/>
  <c r="P163" s="1"/>
  <c r="R156" i="36"/>
  <c r="Q156"/>
  <c r="N163" i="39"/>
  <c r="P163" s="1"/>
  <c r="K164"/>
  <c r="K163" i="35"/>
  <c r="N162"/>
  <c r="P162" s="1"/>
  <c r="M137" i="34"/>
  <c r="S137" s="1"/>
  <c r="L137"/>
  <c r="O137" s="1"/>
  <c r="K164" i="41"/>
  <c r="N163"/>
  <c r="P163" s="1"/>
  <c r="Q155" i="32"/>
  <c r="R155"/>
  <c r="M149" i="43"/>
  <c r="S149" s="1"/>
  <c r="L149"/>
  <c r="O149" s="1"/>
  <c r="R162" i="38"/>
  <c r="Q162"/>
  <c r="L156" i="32"/>
  <c r="M156"/>
  <c r="S156" s="1"/>
  <c r="Q136" i="34"/>
  <c r="R136"/>
  <c r="L163" i="38"/>
  <c r="M163"/>
  <c r="Q166" i="28" l="1"/>
  <c r="R166"/>
  <c r="L167"/>
  <c r="O167" s="1"/>
  <c r="M167"/>
  <c r="S167" s="1"/>
  <c r="N166" i="29"/>
  <c r="P166" s="1"/>
  <c r="K167"/>
  <c r="R166" i="31"/>
  <c r="Q166"/>
  <c r="Q141" i="30"/>
  <c r="R141"/>
  <c r="L142"/>
  <c r="M142"/>
  <c r="S142" s="1"/>
  <c r="M167" i="31"/>
  <c r="S167" s="1"/>
  <c r="L167"/>
  <c r="R156" i="33"/>
  <c r="Q156"/>
  <c r="Q163" i="41"/>
  <c r="R163"/>
  <c r="M164"/>
  <c r="S164" s="1"/>
  <c r="L164"/>
  <c r="O164" s="1"/>
  <c r="L164" i="39"/>
  <c r="M164"/>
  <c r="S164" s="1"/>
  <c r="O156" i="32"/>
  <c r="K157"/>
  <c r="N156"/>
  <c r="P156" s="1"/>
  <c r="R163" i="42"/>
  <c r="Q163"/>
  <c r="N152" i="37"/>
  <c r="P152" s="1"/>
  <c r="K153"/>
  <c r="M163" i="35"/>
  <c r="S163" s="1"/>
  <c r="L163"/>
  <c r="O163"/>
  <c r="S163" i="38"/>
  <c r="K138" i="34"/>
  <c r="N137"/>
  <c r="P137" s="1"/>
  <c r="O163" i="38"/>
  <c r="N163"/>
  <c r="P163" s="1"/>
  <c r="K164"/>
  <c r="N149" i="43"/>
  <c r="P149" s="1"/>
  <c r="K150"/>
  <c r="M164" i="42"/>
  <c r="S164" s="1"/>
  <c r="L164"/>
  <c r="O164" s="1"/>
  <c r="R157" i="26"/>
  <c r="Q157"/>
  <c r="R164" i="27"/>
  <c r="Q164"/>
  <c r="O157" i="36"/>
  <c r="N157"/>
  <c r="P157" s="1"/>
  <c r="K158"/>
  <c r="L158" i="26"/>
  <c r="M158"/>
  <c r="Q163" i="40"/>
  <c r="R163"/>
  <c r="L157" i="33"/>
  <c r="O157" s="1"/>
  <c r="M157"/>
  <c r="S157" s="1"/>
  <c r="R162" i="35"/>
  <c r="Q162"/>
  <c r="L165" i="27"/>
  <c r="O165" s="1"/>
  <c r="M165"/>
  <c r="R163" i="39"/>
  <c r="Q163"/>
  <c r="L164" i="40"/>
  <c r="O164" s="1"/>
  <c r="M164"/>
  <c r="S164" s="1"/>
  <c r="M167" i="29" l="1"/>
  <c r="S167" s="1"/>
  <c r="L167"/>
  <c r="O167" s="1"/>
  <c r="R166"/>
  <c r="Q166"/>
  <c r="N167" i="28"/>
  <c r="P167" s="1"/>
  <c r="K168"/>
  <c r="N167" i="31"/>
  <c r="P167" s="1"/>
  <c r="K168"/>
  <c r="O142" i="30"/>
  <c r="N142"/>
  <c r="P142" s="1"/>
  <c r="K143"/>
  <c r="O167" i="31"/>
  <c r="R163" i="38"/>
  <c r="Q163"/>
  <c r="K159" i="26"/>
  <c r="N158"/>
  <c r="P158" s="1"/>
  <c r="S158"/>
  <c r="M153" i="37"/>
  <c r="S153" s="1"/>
  <c r="L153"/>
  <c r="O164" i="39"/>
  <c r="K165"/>
  <c r="N164"/>
  <c r="P164" s="1"/>
  <c r="R152" i="37"/>
  <c r="Q152"/>
  <c r="N164" i="41"/>
  <c r="P164" s="1"/>
  <c r="K165"/>
  <c r="R137" i="34"/>
  <c r="Q137"/>
  <c r="K165" i="40"/>
  <c r="N164"/>
  <c r="P164" s="1"/>
  <c r="L158" i="36"/>
  <c r="M158"/>
  <c r="S158" s="1"/>
  <c r="K165" i="42"/>
  <c r="N164"/>
  <c r="P164" s="1"/>
  <c r="M138" i="34"/>
  <c r="S138" s="1"/>
  <c r="L138"/>
  <c r="R156" i="32"/>
  <c r="Q156"/>
  <c r="R149" i="43"/>
  <c r="Q149"/>
  <c r="M157" i="32"/>
  <c r="S157" s="1"/>
  <c r="L157"/>
  <c r="O157" s="1"/>
  <c r="K158" i="33"/>
  <c r="N157"/>
  <c r="P157" s="1"/>
  <c r="L150" i="43"/>
  <c r="O150" s="1"/>
  <c r="M150"/>
  <c r="S165" i="27"/>
  <c r="L164" i="38"/>
  <c r="O164" s="1"/>
  <c r="M164"/>
  <c r="S164" s="1"/>
  <c r="N163" i="35"/>
  <c r="P163" s="1"/>
  <c r="K164"/>
  <c r="Q157" i="36"/>
  <c r="R157"/>
  <c r="K166" i="27"/>
  <c r="N165"/>
  <c r="P165" s="1"/>
  <c r="O158" i="26"/>
  <c r="M168" i="28" l="1"/>
  <c r="L168"/>
  <c r="O168" s="1"/>
  <c r="R167"/>
  <c r="Q167"/>
  <c r="N167" i="29"/>
  <c r="P167" s="1"/>
  <c r="K168"/>
  <c r="L143" i="30"/>
  <c r="O143" s="1"/>
  <c r="M143"/>
  <c r="S143" s="1"/>
  <c r="R142"/>
  <c r="Q142"/>
  <c r="M168" i="31"/>
  <c r="S168" s="1"/>
  <c r="L168"/>
  <c r="O168" s="1"/>
  <c r="R167"/>
  <c r="Q167"/>
  <c r="R163" i="35"/>
  <c r="Q163"/>
  <c r="N150" i="43"/>
  <c r="P150" s="1"/>
  <c r="K151"/>
  <c r="N164" i="38"/>
  <c r="P164" s="1"/>
  <c r="K165"/>
  <c r="O153" i="37"/>
  <c r="K154"/>
  <c r="N153"/>
  <c r="P153" s="1"/>
  <c r="Q164" i="42"/>
  <c r="R164"/>
  <c r="L165" i="41"/>
  <c r="M165"/>
  <c r="S165" s="1"/>
  <c r="Q164"/>
  <c r="R164"/>
  <c r="R158" i="26"/>
  <c r="Q158"/>
  <c r="Q165" i="27"/>
  <c r="R165"/>
  <c r="L165" i="42"/>
  <c r="M165"/>
  <c r="S165" s="1"/>
  <c r="L164" i="35"/>
  <c r="M164"/>
  <c r="S164" s="1"/>
  <c r="S150" i="43"/>
  <c r="O158" i="36"/>
  <c r="K159"/>
  <c r="N158"/>
  <c r="P158" s="1"/>
  <c r="K158" i="32"/>
  <c r="N157"/>
  <c r="P157" s="1"/>
  <c r="Q164" i="39"/>
  <c r="R164"/>
  <c r="L159" i="26"/>
  <c r="M159"/>
  <c r="S159" s="1"/>
  <c r="M166" i="27"/>
  <c r="S166" s="1"/>
  <c r="L166"/>
  <c r="Q157" i="33"/>
  <c r="R157"/>
  <c r="L165" i="40"/>
  <c r="O165" s="1"/>
  <c r="M165"/>
  <c r="M165" i="39"/>
  <c r="L165"/>
  <c r="O165" s="1"/>
  <c r="Q164" i="40"/>
  <c r="R164"/>
  <c r="M158" i="33"/>
  <c r="S158" s="1"/>
  <c r="L158"/>
  <c r="O158" s="1"/>
  <c r="O138" i="34"/>
  <c r="N138"/>
  <c r="P138" s="1"/>
  <c r="K139"/>
  <c r="L168" i="29" l="1"/>
  <c r="O168" s="1"/>
  <c r="M168"/>
  <c r="S168" s="1"/>
  <c r="R167"/>
  <c r="Q167"/>
  <c r="K169" i="28"/>
  <c r="N168"/>
  <c r="P168" s="1"/>
  <c r="S168"/>
  <c r="N168" i="31"/>
  <c r="P168" s="1"/>
  <c r="K169"/>
  <c r="K144" i="30"/>
  <c r="N143"/>
  <c r="P143" s="1"/>
  <c r="R150" i="43"/>
  <c r="Q150"/>
  <c r="M154" i="37"/>
  <c r="L154"/>
  <c r="O154" s="1"/>
  <c r="N158" i="33"/>
  <c r="P158" s="1"/>
  <c r="K159"/>
  <c r="S165" i="40"/>
  <c r="K160" i="26"/>
  <c r="N159"/>
  <c r="P159" s="1"/>
  <c r="N165" i="40"/>
  <c r="P165" s="1"/>
  <c r="K166"/>
  <c r="R157" i="32"/>
  <c r="Q157"/>
  <c r="O164" i="35"/>
  <c r="K165"/>
  <c r="N164"/>
  <c r="P164" s="1"/>
  <c r="M165" i="38"/>
  <c r="S165" s="1"/>
  <c r="L165"/>
  <c r="O165" s="1"/>
  <c r="L139" i="34"/>
  <c r="M139"/>
  <c r="S139" s="1"/>
  <c r="O139"/>
  <c r="O166" i="27"/>
  <c r="N166"/>
  <c r="P166" s="1"/>
  <c r="K167"/>
  <c r="M158" i="32"/>
  <c r="S158" s="1"/>
  <c r="L158"/>
  <c r="R164" i="38"/>
  <c r="Q164"/>
  <c r="R158" i="36"/>
  <c r="Q158"/>
  <c r="O165" i="42"/>
  <c r="K166"/>
  <c r="N165"/>
  <c r="P165" s="1"/>
  <c r="O165" i="41"/>
  <c r="K166"/>
  <c r="N165"/>
  <c r="P165" s="1"/>
  <c r="M151" i="43"/>
  <c r="S151" s="1"/>
  <c r="L151"/>
  <c r="O151" s="1"/>
  <c r="S165" i="39"/>
  <c r="O159" i="26"/>
  <c r="L159" i="36"/>
  <c r="M159"/>
  <c r="Q138" i="34"/>
  <c r="R138"/>
  <c r="N165" i="39"/>
  <c r="P165" s="1"/>
  <c r="K166"/>
  <c r="Q153" i="37"/>
  <c r="R153"/>
  <c r="Q168" i="28" l="1"/>
  <c r="R168"/>
  <c r="L169"/>
  <c r="O169" s="1"/>
  <c r="M169"/>
  <c r="S169" s="1"/>
  <c r="K169" i="29"/>
  <c r="N168"/>
  <c r="P168" s="1"/>
  <c r="Q143" i="30"/>
  <c r="R143"/>
  <c r="M144"/>
  <c r="S144" s="1"/>
  <c r="L144"/>
  <c r="M169" i="31"/>
  <c r="S169" s="1"/>
  <c r="L169"/>
  <c r="O169" s="1"/>
  <c r="Q168"/>
  <c r="R168"/>
  <c r="R165" i="40"/>
  <c r="Q165"/>
  <c r="R165" i="41"/>
  <c r="Q165"/>
  <c r="L159" i="33"/>
  <c r="O159" s="1"/>
  <c r="M159"/>
  <c r="S159" s="1"/>
  <c r="R165" i="39"/>
  <c r="Q165"/>
  <c r="S159" i="36"/>
  <c r="O159"/>
  <c r="K160"/>
  <c r="N159"/>
  <c r="P159" s="1"/>
  <c r="M166" i="41"/>
  <c r="S166" s="1"/>
  <c r="L166"/>
  <c r="N139" i="34"/>
  <c r="P139" s="1"/>
  <c r="K140"/>
  <c r="R158" i="33"/>
  <c r="Q158"/>
  <c r="O158" i="32"/>
  <c r="N158"/>
  <c r="P158" s="1"/>
  <c r="K159"/>
  <c r="L166" i="40"/>
  <c r="O166" s="1"/>
  <c r="M166"/>
  <c r="S166" s="1"/>
  <c r="Q165" i="42"/>
  <c r="R165"/>
  <c r="N165" i="38"/>
  <c r="P165" s="1"/>
  <c r="K166"/>
  <c r="N154" i="37"/>
  <c r="P154" s="1"/>
  <c r="K155"/>
  <c r="M166" i="39"/>
  <c r="L166"/>
  <c r="O166"/>
  <c r="L166" i="42"/>
  <c r="O166" s="1"/>
  <c r="M166"/>
  <c r="M167" i="27"/>
  <c r="L167"/>
  <c r="O167" s="1"/>
  <c r="Q159" i="26"/>
  <c r="R159"/>
  <c r="S154" i="37"/>
  <c r="R164" i="35"/>
  <c r="Q164"/>
  <c r="L160" i="26"/>
  <c r="M160"/>
  <c r="R166" i="27"/>
  <c r="Q166"/>
  <c r="N151" i="43"/>
  <c r="P151" s="1"/>
  <c r="K152"/>
  <c r="L165" i="35"/>
  <c r="M165"/>
  <c r="S165" s="1"/>
  <c r="R168" i="29" l="1"/>
  <c r="Q168"/>
  <c r="L169"/>
  <c r="M169"/>
  <c r="N169" i="28"/>
  <c r="P169" s="1"/>
  <c r="K170"/>
  <c r="K170" i="31"/>
  <c r="N169"/>
  <c r="P169" s="1"/>
  <c r="N144" i="30"/>
  <c r="P144" s="1"/>
  <c r="K145"/>
  <c r="O144"/>
  <c r="R154" i="37"/>
  <c r="Q154"/>
  <c r="R159" i="36"/>
  <c r="Q159"/>
  <c r="K161" i="26"/>
  <c r="N160"/>
  <c r="P160" s="1"/>
  <c r="N167" i="27"/>
  <c r="P167" s="1"/>
  <c r="K168"/>
  <c r="M155" i="37"/>
  <c r="S155" s="1"/>
  <c r="L155"/>
  <c r="O155" s="1"/>
  <c r="K167" i="40"/>
  <c r="N166"/>
  <c r="P166" s="1"/>
  <c r="O166" i="41"/>
  <c r="N166"/>
  <c r="P166" s="1"/>
  <c r="K167"/>
  <c r="S160" i="26"/>
  <c r="S166" i="39"/>
  <c r="S167" i="27"/>
  <c r="M159" i="32"/>
  <c r="S159" s="1"/>
  <c r="L159"/>
  <c r="O159"/>
  <c r="O165" i="35"/>
  <c r="N165"/>
  <c r="P165" s="1"/>
  <c r="K166"/>
  <c r="L166" i="38"/>
  <c r="O166" s="1"/>
  <c r="M166"/>
  <c r="S166" s="1"/>
  <c r="Q165"/>
  <c r="R165"/>
  <c r="M160" i="36"/>
  <c r="L160"/>
  <c r="O160" s="1"/>
  <c r="N159" i="33"/>
  <c r="P159" s="1"/>
  <c r="K160"/>
  <c r="L152" i="43"/>
  <c r="O152" s="1"/>
  <c r="M152"/>
  <c r="K167" i="42"/>
  <c r="N166"/>
  <c r="P166" s="1"/>
  <c r="Q158" i="32"/>
  <c r="R158"/>
  <c r="R151" i="43"/>
  <c r="Q151"/>
  <c r="S166" i="42"/>
  <c r="O160" i="26"/>
  <c r="N166" i="39"/>
  <c r="P166" s="1"/>
  <c r="K167"/>
  <c r="M140" i="34"/>
  <c r="L140"/>
  <c r="O140" s="1"/>
  <c r="Q139"/>
  <c r="R139"/>
  <c r="M170" i="28" l="1"/>
  <c r="S170" s="1"/>
  <c r="L170"/>
  <c r="O170" s="1"/>
  <c r="R169"/>
  <c r="Q169"/>
  <c r="S169" i="29"/>
  <c r="O169"/>
  <c r="N169"/>
  <c r="P169" s="1"/>
  <c r="K170"/>
  <c r="M145" i="30"/>
  <c r="S145" s="1"/>
  <c r="L145"/>
  <c r="O145" s="1"/>
  <c r="R144"/>
  <c r="Q144"/>
  <c r="Q169" i="31"/>
  <c r="R169"/>
  <c r="L170"/>
  <c r="M170"/>
  <c r="Q166" i="39"/>
  <c r="R166"/>
  <c r="R166" i="42"/>
  <c r="Q166"/>
  <c r="S152" i="43"/>
  <c r="K160" i="32"/>
  <c r="N159"/>
  <c r="P159" s="1"/>
  <c r="L167" i="41"/>
  <c r="M167"/>
  <c r="M168" i="27"/>
  <c r="S168" s="1"/>
  <c r="L168"/>
  <c r="Q166" i="41"/>
  <c r="R166"/>
  <c r="N140" i="34"/>
  <c r="P140" s="1"/>
  <c r="K141"/>
  <c r="M160" i="33"/>
  <c r="S160" s="1"/>
  <c r="L160"/>
  <c r="O160" s="1"/>
  <c r="Q166" i="40"/>
  <c r="R166"/>
  <c r="L161" i="26"/>
  <c r="O161" s="1"/>
  <c r="M161"/>
  <c r="S161" s="1"/>
  <c r="Q167" i="27"/>
  <c r="R167"/>
  <c r="M167" i="39"/>
  <c r="L167"/>
  <c r="M166" i="35"/>
  <c r="S166" s="1"/>
  <c r="L166"/>
  <c r="O166" s="1"/>
  <c r="L167" i="40"/>
  <c r="M167"/>
  <c r="S167" s="1"/>
  <c r="N152" i="43"/>
  <c r="P152" s="1"/>
  <c r="K153"/>
  <c r="S140" i="34"/>
  <c r="Q165" i="35"/>
  <c r="R165"/>
  <c r="R159" i="33"/>
  <c r="Q159"/>
  <c r="N166" i="38"/>
  <c r="P166" s="1"/>
  <c r="K167"/>
  <c r="K161" i="36"/>
  <c r="N160"/>
  <c r="P160" s="1"/>
  <c r="M167" i="42"/>
  <c r="S167" s="1"/>
  <c r="L167"/>
  <c r="O167" s="1"/>
  <c r="S160" i="36"/>
  <c r="N155" i="37"/>
  <c r="P155" s="1"/>
  <c r="K156"/>
  <c r="R160" i="26"/>
  <c r="Q160"/>
  <c r="L170" i="29" l="1"/>
  <c r="O170" s="1"/>
  <c r="M170"/>
  <c r="S170" s="1"/>
  <c r="R169"/>
  <c r="Q169"/>
  <c r="K171" i="28"/>
  <c r="N170"/>
  <c r="P170" s="1"/>
  <c r="K171" i="31"/>
  <c r="N170"/>
  <c r="P170" s="1"/>
  <c r="S170"/>
  <c r="O170"/>
  <c r="K146" i="30"/>
  <c r="N145"/>
  <c r="P145" s="1"/>
  <c r="R140" i="34"/>
  <c r="Q140"/>
  <c r="R152" i="43"/>
  <c r="Q152"/>
  <c r="Q159" i="32"/>
  <c r="R159"/>
  <c r="M160"/>
  <c r="S160" s="1"/>
  <c r="L160"/>
  <c r="K168" i="42"/>
  <c r="N167"/>
  <c r="P167" s="1"/>
  <c r="O167" i="40"/>
  <c r="K168"/>
  <c r="N167"/>
  <c r="P167" s="1"/>
  <c r="M141" i="34"/>
  <c r="L141"/>
  <c r="O141" s="1"/>
  <c r="N166" i="35"/>
  <c r="P166" s="1"/>
  <c r="K167"/>
  <c r="Q160" i="36"/>
  <c r="R160"/>
  <c r="K162" i="26"/>
  <c r="N161"/>
  <c r="P161" s="1"/>
  <c r="M156" i="37"/>
  <c r="S156" s="1"/>
  <c r="L156"/>
  <c r="O156"/>
  <c r="M161" i="36"/>
  <c r="L161"/>
  <c r="O167" i="39"/>
  <c r="N167"/>
  <c r="P167" s="1"/>
  <c r="K168"/>
  <c r="O168" i="27"/>
  <c r="N168"/>
  <c r="P168" s="1"/>
  <c r="K169"/>
  <c r="R155" i="37"/>
  <c r="Q155"/>
  <c r="L167" i="38"/>
  <c r="O167" s="1"/>
  <c r="M167"/>
  <c r="S167" s="1"/>
  <c r="M153" i="43"/>
  <c r="S153" s="1"/>
  <c r="L153"/>
  <c r="O153" s="1"/>
  <c r="S167" i="39"/>
  <c r="N160" i="33"/>
  <c r="P160" s="1"/>
  <c r="K161"/>
  <c r="Q166" i="38"/>
  <c r="R166"/>
  <c r="S167" i="41"/>
  <c r="O167"/>
  <c r="K168"/>
  <c r="N167"/>
  <c r="P167" s="1"/>
  <c r="Q170" i="28" l="1"/>
  <c r="R170"/>
  <c r="L171"/>
  <c r="O171" s="1"/>
  <c r="M171"/>
  <c r="S171" s="1"/>
  <c r="K171" i="29"/>
  <c r="N170"/>
  <c r="P170" s="1"/>
  <c r="Q145" i="30"/>
  <c r="R145"/>
  <c r="M146"/>
  <c r="S146" s="1"/>
  <c r="L146"/>
  <c r="Q170" i="31"/>
  <c r="R170"/>
  <c r="M171"/>
  <c r="S171" s="1"/>
  <c r="L171"/>
  <c r="O171" s="1"/>
  <c r="R168" i="27"/>
  <c r="Q168"/>
  <c r="N156" i="37"/>
  <c r="P156" s="1"/>
  <c r="K157"/>
  <c r="O160" i="32"/>
  <c r="N160"/>
  <c r="P160" s="1"/>
  <c r="K161"/>
  <c r="K142" i="34"/>
  <c r="N141"/>
  <c r="R161" i="26"/>
  <c r="Q161"/>
  <c r="P141" i="34"/>
  <c r="S141"/>
  <c r="N153" i="43"/>
  <c r="P153" s="1"/>
  <c r="K154"/>
  <c r="L168" i="39"/>
  <c r="M168"/>
  <c r="S168" s="1"/>
  <c r="L161" i="33"/>
  <c r="O161" s="1"/>
  <c r="M161"/>
  <c r="R167" i="40"/>
  <c r="Q167"/>
  <c r="Q167" i="41"/>
  <c r="R167"/>
  <c r="Q160" i="33"/>
  <c r="R160"/>
  <c r="N167" i="38"/>
  <c r="P167" s="1"/>
  <c r="K168"/>
  <c r="M168" i="40"/>
  <c r="L168"/>
  <c r="O168" s="1"/>
  <c r="L162" i="26"/>
  <c r="M162"/>
  <c r="M168" i="41"/>
  <c r="S168" s="1"/>
  <c r="L168"/>
  <c r="O161" i="36"/>
  <c r="N161"/>
  <c r="P161" s="1"/>
  <c r="K162"/>
  <c r="R167" i="39"/>
  <c r="Q167"/>
  <c r="S161" i="36"/>
  <c r="M167" i="35"/>
  <c r="L167"/>
  <c r="Q167" i="42"/>
  <c r="R167"/>
  <c r="M169" i="27"/>
  <c r="S169" s="1"/>
  <c r="L169"/>
  <c r="O169" s="1"/>
  <c r="R166" i="35"/>
  <c r="Q166"/>
  <c r="L168" i="42"/>
  <c r="M168"/>
  <c r="O168"/>
  <c r="Q170" i="29" l="1"/>
  <c r="R170"/>
  <c r="L171"/>
  <c r="O171" s="1"/>
  <c r="M171"/>
  <c r="S171" s="1"/>
  <c r="N171" i="28"/>
  <c r="P171" s="1"/>
  <c r="K172"/>
  <c r="N146" i="30"/>
  <c r="P146" s="1"/>
  <c r="K147"/>
  <c r="O146"/>
  <c r="K172" i="31"/>
  <c r="N171"/>
  <c r="P171" s="1"/>
  <c r="Q161" i="36"/>
  <c r="R161"/>
  <c r="K163" i="26"/>
  <c r="N162"/>
  <c r="P162" s="1"/>
  <c r="O168" i="39"/>
  <c r="N168"/>
  <c r="P168" s="1"/>
  <c r="K169"/>
  <c r="L142" i="34"/>
  <c r="O142" s="1"/>
  <c r="M142"/>
  <c r="S142" s="1"/>
  <c r="M162" i="36"/>
  <c r="L162"/>
  <c r="L154" i="43"/>
  <c r="M154"/>
  <c r="M161" i="32"/>
  <c r="S161" s="1"/>
  <c r="L161"/>
  <c r="O161" s="1"/>
  <c r="K169" i="40"/>
  <c r="N168"/>
  <c r="P168" s="1"/>
  <c r="R160" i="32"/>
  <c r="Q160"/>
  <c r="R153" i="43"/>
  <c r="Q153"/>
  <c r="N168" i="42"/>
  <c r="P168" s="1"/>
  <c r="K169"/>
  <c r="O167" i="35"/>
  <c r="K168"/>
  <c r="N167"/>
  <c r="P167" s="1"/>
  <c r="S168" i="40"/>
  <c r="S167" i="35"/>
  <c r="L168" i="38"/>
  <c r="O168" s="1"/>
  <c r="M168"/>
  <c r="S168" s="1"/>
  <c r="Q141" i="34"/>
  <c r="R141"/>
  <c r="M157" i="37"/>
  <c r="L157"/>
  <c r="Q156"/>
  <c r="R156"/>
  <c r="S168" i="42"/>
  <c r="O168" i="41"/>
  <c r="N168"/>
  <c r="P168" s="1"/>
  <c r="K169"/>
  <c r="R167" i="38"/>
  <c r="Q167"/>
  <c r="S161" i="33"/>
  <c r="O162" i="26"/>
  <c r="N161" i="33"/>
  <c r="P161" s="1"/>
  <c r="K162"/>
  <c r="K170" i="27"/>
  <c r="N169"/>
  <c r="P169" s="1"/>
  <c r="S162" i="26"/>
  <c r="M172" i="28" l="1"/>
  <c r="S172" s="1"/>
  <c r="L172"/>
  <c r="O172" s="1"/>
  <c r="R171"/>
  <c r="Q171"/>
  <c r="N171" i="29"/>
  <c r="P171" s="1"/>
  <c r="K172"/>
  <c r="Q171" i="31"/>
  <c r="R171"/>
  <c r="M172"/>
  <c r="L172"/>
  <c r="M147" i="30"/>
  <c r="S147" s="1"/>
  <c r="L147"/>
  <c r="O147" s="1"/>
  <c r="R146"/>
  <c r="Q146"/>
  <c r="Q168" i="42"/>
  <c r="R168"/>
  <c r="R162" i="26"/>
  <c r="Q162"/>
  <c r="K162" i="32"/>
  <c r="N161"/>
  <c r="P161" s="1"/>
  <c r="N142" i="34"/>
  <c r="P142" s="1"/>
  <c r="K143"/>
  <c r="Q169" i="27"/>
  <c r="R169"/>
  <c r="O157" i="37"/>
  <c r="N157"/>
  <c r="P157" s="1"/>
  <c r="K158"/>
  <c r="M169" i="39"/>
  <c r="S169" s="1"/>
  <c r="L169"/>
  <c r="O169" s="1"/>
  <c r="R168"/>
  <c r="Q168"/>
  <c r="R167" i="35"/>
  <c r="Q167"/>
  <c r="L170" i="27"/>
  <c r="O170" s="1"/>
  <c r="M170"/>
  <c r="S170" s="1"/>
  <c r="L169" i="41"/>
  <c r="M169"/>
  <c r="S157" i="37"/>
  <c r="O154" i="43"/>
  <c r="N154"/>
  <c r="P154" s="1"/>
  <c r="K155"/>
  <c r="Q168" i="41"/>
  <c r="R168"/>
  <c r="O162" i="36"/>
  <c r="N162"/>
  <c r="P162" s="1"/>
  <c r="K163"/>
  <c r="Q168" i="40"/>
  <c r="R168"/>
  <c r="S154" i="43"/>
  <c r="M162" i="33"/>
  <c r="S162" s="1"/>
  <c r="L162"/>
  <c r="L168" i="35"/>
  <c r="M168"/>
  <c r="S168" s="1"/>
  <c r="S162" i="36"/>
  <c r="M163" i="26"/>
  <c r="S163" s="1"/>
  <c r="L163"/>
  <c r="O163" s="1"/>
  <c r="M169" i="40"/>
  <c r="S169" s="1"/>
  <c r="L169"/>
  <c r="O169" s="1"/>
  <c r="R161" i="33"/>
  <c r="Q161"/>
  <c r="K169" i="38"/>
  <c r="N168"/>
  <c r="P168" s="1"/>
  <c r="L169" i="42"/>
  <c r="M169"/>
  <c r="S169" s="1"/>
  <c r="L172" i="29" l="1"/>
  <c r="O172" s="1"/>
  <c r="M172"/>
  <c r="S172" s="1"/>
  <c r="R171"/>
  <c r="Q171"/>
  <c r="K173" i="28"/>
  <c r="N172"/>
  <c r="P172" s="1"/>
  <c r="N147" i="30"/>
  <c r="P147" s="1"/>
  <c r="K148"/>
  <c r="O172" i="31"/>
  <c r="N172"/>
  <c r="P172" s="1"/>
  <c r="K173"/>
  <c r="S172"/>
  <c r="R157" i="37"/>
  <c r="Q157"/>
  <c r="K170" i="39"/>
  <c r="N169"/>
  <c r="P169" s="1"/>
  <c r="L169" i="38"/>
  <c r="O169" s="1"/>
  <c r="M169"/>
  <c r="S169" s="1"/>
  <c r="O169" i="42"/>
  <c r="K170"/>
  <c r="N169"/>
  <c r="P169" s="1"/>
  <c r="O169" i="41"/>
  <c r="K170"/>
  <c r="N169"/>
  <c r="P169" s="1"/>
  <c r="L143" i="34"/>
  <c r="M143"/>
  <c r="S143" s="1"/>
  <c r="R142"/>
  <c r="Q142"/>
  <c r="R161" i="32"/>
  <c r="Q161"/>
  <c r="R162" i="36"/>
  <c r="Q162"/>
  <c r="M158" i="37"/>
  <c r="L158"/>
  <c r="O158" s="1"/>
  <c r="M162" i="32"/>
  <c r="S162" s="1"/>
  <c r="L162"/>
  <c r="R168" i="38"/>
  <c r="Q168"/>
  <c r="N163" i="26"/>
  <c r="P163" s="1"/>
  <c r="K164"/>
  <c r="R154" i="43"/>
  <c r="Q154"/>
  <c r="M155"/>
  <c r="L155"/>
  <c r="O155" s="1"/>
  <c r="N170" i="27"/>
  <c r="P170" s="1"/>
  <c r="K171"/>
  <c r="K170" i="40"/>
  <c r="N169"/>
  <c r="P169" s="1"/>
  <c r="M163" i="36"/>
  <c r="S163" s="1"/>
  <c r="L163"/>
  <c r="O163" s="1"/>
  <c r="O168" i="35"/>
  <c r="N168"/>
  <c r="P168" s="1"/>
  <c r="K169"/>
  <c r="O162" i="33"/>
  <c r="N162"/>
  <c r="P162" s="1"/>
  <c r="K163"/>
  <c r="S169" i="41"/>
  <c r="Q172" i="28" l="1"/>
  <c r="R172"/>
  <c r="M173"/>
  <c r="S173" s="1"/>
  <c r="L173"/>
  <c r="K173" i="29"/>
  <c r="N172"/>
  <c r="P172" s="1"/>
  <c r="Q172" i="31"/>
  <c r="R172"/>
  <c r="M173"/>
  <c r="S173" s="1"/>
  <c r="L173"/>
  <c r="O173" s="1"/>
  <c r="L148" i="30"/>
  <c r="M148"/>
  <c r="S148" s="1"/>
  <c r="Q147"/>
  <c r="R147"/>
  <c r="N155" i="43"/>
  <c r="K156"/>
  <c r="O162" i="32"/>
  <c r="K163"/>
  <c r="N162"/>
  <c r="P162" s="1"/>
  <c r="L163" i="33"/>
  <c r="O163" s="1"/>
  <c r="M163"/>
  <c r="Q162"/>
  <c r="R162"/>
  <c r="N158" i="37"/>
  <c r="P158" s="1"/>
  <c r="K159"/>
  <c r="R169" i="40"/>
  <c r="Q169"/>
  <c r="M170"/>
  <c r="S170" s="1"/>
  <c r="L170"/>
  <c r="O170" s="1"/>
  <c r="M164" i="26"/>
  <c r="L164"/>
  <c r="O164" s="1"/>
  <c r="S158" i="37"/>
  <c r="O143" i="34"/>
  <c r="N143"/>
  <c r="P143" s="1"/>
  <c r="K144"/>
  <c r="Q163" i="26"/>
  <c r="R163"/>
  <c r="N169" i="38"/>
  <c r="P169" s="1"/>
  <c r="K170"/>
  <c r="R168" i="35"/>
  <c r="Q168"/>
  <c r="R169" i="39"/>
  <c r="Q169"/>
  <c r="Q170" i="27"/>
  <c r="R170"/>
  <c r="M170" i="41"/>
  <c r="S170" s="1"/>
  <c r="L170"/>
  <c r="L170" i="39"/>
  <c r="M170"/>
  <c r="S170" s="1"/>
  <c r="M169" i="35"/>
  <c r="S169" s="1"/>
  <c r="L169"/>
  <c r="O169" s="1"/>
  <c r="L171" i="27"/>
  <c r="M171"/>
  <c r="R169" i="42"/>
  <c r="Q169"/>
  <c r="R169" i="41"/>
  <c r="Q169"/>
  <c r="K164" i="36"/>
  <c r="N163"/>
  <c r="P163" s="1"/>
  <c r="P155" i="43"/>
  <c r="S155"/>
  <c r="M170" i="42"/>
  <c r="L170"/>
  <c r="R172" i="29" l="1"/>
  <c r="Q172"/>
  <c r="M173"/>
  <c r="S173" s="1"/>
  <c r="L173"/>
  <c r="O173" s="1"/>
  <c r="O173" i="28"/>
  <c r="N173"/>
  <c r="P173" s="1"/>
  <c r="K174"/>
  <c r="O148" i="30"/>
  <c r="N148"/>
  <c r="P148" s="1"/>
  <c r="K149"/>
  <c r="K174" i="31"/>
  <c r="N173"/>
  <c r="P173" s="1"/>
  <c r="R143" i="34"/>
  <c r="Q143"/>
  <c r="K171" i="40"/>
  <c r="N170"/>
  <c r="P170" s="1"/>
  <c r="S163" i="33"/>
  <c r="R158" i="37"/>
  <c r="Q158"/>
  <c r="K164" i="33"/>
  <c r="N163"/>
  <c r="P163" s="1"/>
  <c r="O170" i="39"/>
  <c r="K171"/>
  <c r="N170"/>
  <c r="P170" s="1"/>
  <c r="S170" i="42"/>
  <c r="O170" i="41"/>
  <c r="N170"/>
  <c r="P170" s="1"/>
  <c r="K171"/>
  <c r="M170" i="38"/>
  <c r="S170" s="1"/>
  <c r="L170"/>
  <c r="O170" s="1"/>
  <c r="R162" i="32"/>
  <c r="Q162"/>
  <c r="R169" i="38"/>
  <c r="Q169"/>
  <c r="L159" i="37"/>
  <c r="O159" s="1"/>
  <c r="M159"/>
  <c r="S159" s="1"/>
  <c r="M163" i="32"/>
  <c r="S163" s="1"/>
  <c r="L163"/>
  <c r="O163" s="1"/>
  <c r="O170" i="42"/>
  <c r="K171"/>
  <c r="N170"/>
  <c r="P170" s="1"/>
  <c r="R155" i="43"/>
  <c r="Q155"/>
  <c r="O171" i="27"/>
  <c r="K172"/>
  <c r="N171"/>
  <c r="P171" s="1"/>
  <c r="K165" i="26"/>
  <c r="N164"/>
  <c r="P164" s="1"/>
  <c r="R163" i="36"/>
  <c r="Q163"/>
  <c r="S164" i="26"/>
  <c r="L156" i="43"/>
  <c r="O156" s="1"/>
  <c r="M156"/>
  <c r="S156" s="1"/>
  <c r="S171" i="27"/>
  <c r="L164" i="36"/>
  <c r="O164" s="1"/>
  <c r="M164"/>
  <c r="S164" s="1"/>
  <c r="K170" i="35"/>
  <c r="N169"/>
  <c r="P169" s="1"/>
  <c r="M144" i="34"/>
  <c r="S144" s="1"/>
  <c r="L144"/>
  <c r="M174" i="28" l="1"/>
  <c r="S174" s="1"/>
  <c r="L174"/>
  <c r="O174" s="1"/>
  <c r="R173"/>
  <c r="Q173"/>
  <c r="N173" i="29"/>
  <c r="P173" s="1"/>
  <c r="K174"/>
  <c r="R173" i="31"/>
  <c r="Q173"/>
  <c r="M174"/>
  <c r="S174" s="1"/>
  <c r="L174"/>
  <c r="M149" i="30"/>
  <c r="S149" s="1"/>
  <c r="L149"/>
  <c r="O149" s="1"/>
  <c r="R148"/>
  <c r="Q148"/>
  <c r="Q163" i="33"/>
  <c r="R163"/>
  <c r="R171" i="27"/>
  <c r="Q171"/>
  <c r="M171" i="42"/>
  <c r="S171" s="1"/>
  <c r="L171"/>
  <c r="L165" i="26"/>
  <c r="M165"/>
  <c r="S165" s="1"/>
  <c r="R169" i="35"/>
  <c r="Q169"/>
  <c r="Q170" i="42"/>
  <c r="R170"/>
  <c r="R170" i="39"/>
  <c r="Q170"/>
  <c r="M170" i="35"/>
  <c r="S170" s="1"/>
  <c r="L170"/>
  <c r="O170" s="1"/>
  <c r="N156" i="43"/>
  <c r="P156" s="1"/>
  <c r="K157"/>
  <c r="M172" i="27"/>
  <c r="S172" s="1"/>
  <c r="L172"/>
  <c r="K164" i="32"/>
  <c r="N163"/>
  <c r="P163" s="1"/>
  <c r="Q170" i="40"/>
  <c r="R170"/>
  <c r="M171" i="39"/>
  <c r="L171"/>
  <c r="O171" s="1"/>
  <c r="K165" i="36"/>
  <c r="N164"/>
  <c r="P164" s="1"/>
  <c r="L171" i="40"/>
  <c r="O171" s="1"/>
  <c r="M171"/>
  <c r="S171" s="1"/>
  <c r="R164" i="26"/>
  <c r="Q164"/>
  <c r="N159" i="37"/>
  <c r="P159" s="1"/>
  <c r="K160"/>
  <c r="L171" i="41"/>
  <c r="O171" s="1"/>
  <c r="M171"/>
  <c r="N170" i="38"/>
  <c r="P170" s="1"/>
  <c r="K171"/>
  <c r="O144" i="34"/>
  <c r="K145"/>
  <c r="N144"/>
  <c r="P144" s="1"/>
  <c r="Q170" i="41"/>
  <c r="R170"/>
  <c r="L164" i="33"/>
  <c r="O164" s="1"/>
  <c r="M164"/>
  <c r="S164" s="1"/>
  <c r="L174" i="29" l="1"/>
  <c r="M174"/>
  <c r="R173"/>
  <c r="Q173"/>
  <c r="K175" i="28"/>
  <c r="N174"/>
  <c r="P174" s="1"/>
  <c r="K150" i="30"/>
  <c r="N149"/>
  <c r="P149" s="1"/>
  <c r="O174" i="31"/>
  <c r="K175"/>
  <c r="N174"/>
  <c r="P174" s="1"/>
  <c r="Q164" i="36"/>
  <c r="R164"/>
  <c r="Q144" i="34"/>
  <c r="R144"/>
  <c r="L160" i="37"/>
  <c r="O160" s="1"/>
  <c r="M160"/>
  <c r="S160" s="1"/>
  <c r="L165" i="36"/>
  <c r="M165"/>
  <c r="S165" s="1"/>
  <c r="K173" i="27"/>
  <c r="N172"/>
  <c r="P172" s="1"/>
  <c r="K166" i="26"/>
  <c r="N165"/>
  <c r="P165" s="1"/>
  <c r="N171" i="40"/>
  <c r="P171" s="1"/>
  <c r="K172"/>
  <c r="K172" i="41"/>
  <c r="N171"/>
  <c r="P171" s="1"/>
  <c r="L164" i="32"/>
  <c r="M164"/>
  <c r="S164" s="1"/>
  <c r="O171" i="42"/>
  <c r="K172"/>
  <c r="N171"/>
  <c r="P171" s="1"/>
  <c r="L145" i="34"/>
  <c r="M145"/>
  <c r="S145" s="1"/>
  <c r="R159" i="37"/>
  <c r="Q159"/>
  <c r="N171" i="39"/>
  <c r="P171" s="1"/>
  <c r="K172"/>
  <c r="O172" i="27"/>
  <c r="L171" i="38"/>
  <c r="O171" s="1"/>
  <c r="M171"/>
  <c r="S171" s="1"/>
  <c r="S171" i="39"/>
  <c r="M157" i="43"/>
  <c r="L157"/>
  <c r="O157" s="1"/>
  <c r="R156"/>
  <c r="Q156"/>
  <c r="R170" i="38"/>
  <c r="Q170"/>
  <c r="N164" i="33"/>
  <c r="P164" s="1"/>
  <c r="K165"/>
  <c r="S171" i="41"/>
  <c r="Q163" i="32"/>
  <c r="R163"/>
  <c r="N170" i="35"/>
  <c r="P170" s="1"/>
  <c r="K171"/>
  <c r="O165" i="26"/>
  <c r="Q174" i="28" l="1"/>
  <c r="R174"/>
  <c r="M175"/>
  <c r="S175" s="1"/>
  <c r="L175"/>
  <c r="S174" i="29"/>
  <c r="O174"/>
  <c r="N174"/>
  <c r="P174" s="1"/>
  <c r="K175"/>
  <c r="Q174" i="31"/>
  <c r="R174"/>
  <c r="L175"/>
  <c r="O175" s="1"/>
  <c r="M175"/>
  <c r="S175" s="1"/>
  <c r="Q149" i="30"/>
  <c r="R149"/>
  <c r="M150"/>
  <c r="S150" s="1"/>
  <c r="L150"/>
  <c r="R171" i="39"/>
  <c r="Q171"/>
  <c r="Q171" i="41"/>
  <c r="R171"/>
  <c r="R170" i="35"/>
  <c r="Q170"/>
  <c r="M172" i="41"/>
  <c r="S172" s="1"/>
  <c r="L172"/>
  <c r="O165" i="36"/>
  <c r="K166"/>
  <c r="N165"/>
  <c r="P165" s="1"/>
  <c r="N171" i="38"/>
  <c r="P171" s="1"/>
  <c r="K172"/>
  <c r="L165" i="33"/>
  <c r="O165" s="1"/>
  <c r="M165"/>
  <c r="S165" s="1"/>
  <c r="S157" i="43"/>
  <c r="O145" i="34"/>
  <c r="N145"/>
  <c r="P145" s="1"/>
  <c r="K146"/>
  <c r="M172" i="40"/>
  <c r="S172" s="1"/>
  <c r="L172"/>
  <c r="O172" s="1"/>
  <c r="R171"/>
  <c r="Q171"/>
  <c r="R165" i="26"/>
  <c r="Q165"/>
  <c r="N160" i="37"/>
  <c r="P160" s="1"/>
  <c r="K161"/>
  <c r="Q171" i="42"/>
  <c r="R171"/>
  <c r="L172"/>
  <c r="O172" s="1"/>
  <c r="M172"/>
  <c r="S172" s="1"/>
  <c r="N157" i="43"/>
  <c r="P157" s="1"/>
  <c r="K158"/>
  <c r="M172" i="39"/>
  <c r="S172" s="1"/>
  <c r="L172"/>
  <c r="M166" i="26"/>
  <c r="S166" s="1"/>
  <c r="L166"/>
  <c r="O166" s="1"/>
  <c r="Q172" i="27"/>
  <c r="R172"/>
  <c r="Q164" i="33"/>
  <c r="R164"/>
  <c r="O164" i="32"/>
  <c r="N164"/>
  <c r="P164" s="1"/>
  <c r="K165"/>
  <c r="M173" i="27"/>
  <c r="S173" s="1"/>
  <c r="L173"/>
  <c r="O173" s="1"/>
  <c r="M171" i="35"/>
  <c r="S171" s="1"/>
  <c r="L171"/>
  <c r="O171" s="1"/>
  <c r="M175" i="29" l="1"/>
  <c r="S175" s="1"/>
  <c r="L175"/>
  <c r="R174"/>
  <c r="Q174"/>
  <c r="O175" i="28"/>
  <c r="N175"/>
  <c r="P175" s="1"/>
  <c r="K176"/>
  <c r="K176" i="31"/>
  <c r="N175"/>
  <c r="P175" s="1"/>
  <c r="O150" i="30"/>
  <c r="N150"/>
  <c r="P150" s="1"/>
  <c r="K151"/>
  <c r="R157" i="43"/>
  <c r="Q157"/>
  <c r="Q164" i="32"/>
  <c r="R164"/>
  <c r="O172" i="41"/>
  <c r="N172"/>
  <c r="P172" s="1"/>
  <c r="K173"/>
  <c r="K173" i="40"/>
  <c r="N172"/>
  <c r="P172" s="1"/>
  <c r="O172" i="39"/>
  <c r="K173"/>
  <c r="N172"/>
  <c r="P172" s="1"/>
  <c r="K172" i="35"/>
  <c r="N171"/>
  <c r="P171" s="1"/>
  <c r="M161" i="37"/>
  <c r="S161" s="1"/>
  <c r="L161"/>
  <c r="O161" s="1"/>
  <c r="K166" i="33"/>
  <c r="N165"/>
  <c r="P165" s="1"/>
  <c r="Q160" i="37"/>
  <c r="R160"/>
  <c r="M146" i="34"/>
  <c r="S146" s="1"/>
  <c r="L146"/>
  <c r="O146" s="1"/>
  <c r="M172" i="38"/>
  <c r="S172" s="1"/>
  <c r="L172"/>
  <c r="Q171"/>
  <c r="R171"/>
  <c r="Q165" i="36"/>
  <c r="R165"/>
  <c r="L158" i="43"/>
  <c r="M158"/>
  <c r="L166" i="36"/>
  <c r="M166"/>
  <c r="S166" s="1"/>
  <c r="R145" i="34"/>
  <c r="Q145"/>
  <c r="N173" i="27"/>
  <c r="P173" s="1"/>
  <c r="K174"/>
  <c r="M165" i="32"/>
  <c r="S165" s="1"/>
  <c r="L165"/>
  <c r="O165" s="1"/>
  <c r="K167" i="26"/>
  <c r="N166"/>
  <c r="P166" s="1"/>
  <c r="N172" i="42"/>
  <c r="P172" s="1"/>
  <c r="K173"/>
  <c r="L176" i="28" l="1"/>
  <c r="O176" s="1"/>
  <c r="M176"/>
  <c r="S176" s="1"/>
  <c r="Q175"/>
  <c r="R175"/>
  <c r="O175" i="29"/>
  <c r="N175"/>
  <c r="P175" s="1"/>
  <c r="K176"/>
  <c r="L151" i="30"/>
  <c r="O151" s="1"/>
  <c r="M151"/>
  <c r="R150"/>
  <c r="Q150"/>
  <c r="Q175" i="31"/>
  <c r="R175"/>
  <c r="L176"/>
  <c r="M176"/>
  <c r="S176" s="1"/>
  <c r="Q172" i="42"/>
  <c r="R172"/>
  <c r="O166" i="36"/>
  <c r="K167"/>
  <c r="N166"/>
  <c r="P166" s="1"/>
  <c r="N165" i="32"/>
  <c r="P165" s="1"/>
  <c r="K166"/>
  <c r="S158" i="43"/>
  <c r="N161" i="37"/>
  <c r="P161" s="1"/>
  <c r="K162"/>
  <c r="M173" i="40"/>
  <c r="S173" s="1"/>
  <c r="L173"/>
  <c r="O173" s="1"/>
  <c r="R171" i="35"/>
  <c r="Q171"/>
  <c r="L173" i="42"/>
  <c r="M173"/>
  <c r="S173" s="1"/>
  <c r="O158" i="43"/>
  <c r="N158"/>
  <c r="P158" s="1"/>
  <c r="K159"/>
  <c r="N146" i="34"/>
  <c r="P146" s="1"/>
  <c r="K147"/>
  <c r="L173" i="41"/>
  <c r="M173"/>
  <c r="Q172"/>
  <c r="R172"/>
  <c r="Q173" i="27"/>
  <c r="R173"/>
  <c r="M172" i="35"/>
  <c r="S172" s="1"/>
  <c r="L172"/>
  <c r="R172" i="39"/>
  <c r="Q172"/>
  <c r="M174" i="27"/>
  <c r="S174" s="1"/>
  <c r="L174"/>
  <c r="R165" i="33"/>
  <c r="Q165"/>
  <c r="L173" i="39"/>
  <c r="O173" s="1"/>
  <c r="M173"/>
  <c r="S173" s="1"/>
  <c r="R166" i="26"/>
  <c r="Q166"/>
  <c r="M167"/>
  <c r="S167" s="1"/>
  <c r="L167"/>
  <c r="O167" s="1"/>
  <c r="O172" i="38"/>
  <c r="N172"/>
  <c r="P172" s="1"/>
  <c r="K173"/>
  <c r="L166" i="33"/>
  <c r="O166" s="1"/>
  <c r="M166"/>
  <c r="S166" s="1"/>
  <c r="Q172" i="40"/>
  <c r="R172"/>
  <c r="L176" i="29" l="1"/>
  <c r="O176" s="1"/>
  <c r="M176"/>
  <c r="S176" s="1"/>
  <c r="R175"/>
  <c r="Q175"/>
  <c r="K177" i="28"/>
  <c r="N176"/>
  <c r="P176" s="1"/>
  <c r="N176" i="31"/>
  <c r="P176" s="1"/>
  <c r="K177"/>
  <c r="O176"/>
  <c r="S151" i="30"/>
  <c r="N151"/>
  <c r="P151" s="1"/>
  <c r="K152"/>
  <c r="R158" i="43"/>
  <c r="Q158"/>
  <c r="N166" i="33"/>
  <c r="P166" s="1"/>
  <c r="K167"/>
  <c r="S173" i="41"/>
  <c r="O173" i="42"/>
  <c r="K174"/>
  <c r="N173"/>
  <c r="P173" s="1"/>
  <c r="M173" i="38"/>
  <c r="S173" s="1"/>
  <c r="L173"/>
  <c r="O173" s="1"/>
  <c r="O173" i="41"/>
  <c r="K174"/>
  <c r="N173"/>
  <c r="P173" s="1"/>
  <c r="R172" i="38"/>
  <c r="Q172"/>
  <c r="O172" i="35"/>
  <c r="N172"/>
  <c r="P172" s="1"/>
  <c r="K173"/>
  <c r="L147" i="34"/>
  <c r="O147" s="1"/>
  <c r="M147"/>
  <c r="S147" s="1"/>
  <c r="M166" i="32"/>
  <c r="S166" s="1"/>
  <c r="L166"/>
  <c r="R165"/>
  <c r="Q165"/>
  <c r="R166" i="36"/>
  <c r="Q166"/>
  <c r="R146" i="34"/>
  <c r="Q146"/>
  <c r="K174" i="40"/>
  <c r="N173"/>
  <c r="P173" s="1"/>
  <c r="M159" i="43"/>
  <c r="S159" s="1"/>
  <c r="L159"/>
  <c r="K168" i="26"/>
  <c r="N167"/>
  <c r="P167" s="1"/>
  <c r="L167" i="36"/>
  <c r="M167"/>
  <c r="O174" i="27"/>
  <c r="K175"/>
  <c r="N174"/>
  <c r="P174" s="1"/>
  <c r="M162" i="37"/>
  <c r="S162" s="1"/>
  <c r="L162"/>
  <c r="O162" s="1"/>
  <c r="R161"/>
  <c r="Q161"/>
  <c r="N173" i="39"/>
  <c r="P173" s="1"/>
  <c r="K174"/>
  <c r="Q176" i="28" l="1"/>
  <c r="R176"/>
  <c r="M177"/>
  <c r="S177" s="1"/>
  <c r="L177"/>
  <c r="K177" i="29"/>
  <c r="N176"/>
  <c r="P176" s="1"/>
  <c r="Q151" i="30"/>
  <c r="R151"/>
  <c r="L152"/>
  <c r="M152"/>
  <c r="S152" s="1"/>
  <c r="M177" i="31"/>
  <c r="S177" s="1"/>
  <c r="L177"/>
  <c r="O177" s="1"/>
  <c r="R176"/>
  <c r="Q176"/>
  <c r="R173" i="41"/>
  <c r="Q173"/>
  <c r="R173" i="40"/>
  <c r="Q173"/>
  <c r="L174" i="42"/>
  <c r="O174" s="1"/>
  <c r="M174"/>
  <c r="R173" i="39"/>
  <c r="Q173"/>
  <c r="M174" i="40"/>
  <c r="S174" s="1"/>
  <c r="L174"/>
  <c r="O174" s="1"/>
  <c r="S167" i="36"/>
  <c r="Q174" i="27"/>
  <c r="R174"/>
  <c r="M174" i="39"/>
  <c r="S174" s="1"/>
  <c r="L174"/>
  <c r="M175" i="27"/>
  <c r="L175"/>
  <c r="O175" s="1"/>
  <c r="O166" i="32"/>
  <c r="N166"/>
  <c r="P166" s="1"/>
  <c r="K167"/>
  <c r="O167" i="36"/>
  <c r="K168"/>
  <c r="N167"/>
  <c r="P167" s="1"/>
  <c r="R167" i="26"/>
  <c r="Q167"/>
  <c r="N147" i="34"/>
  <c r="P147" s="1"/>
  <c r="K148"/>
  <c r="Q172" i="35"/>
  <c r="R172"/>
  <c r="K174" i="38"/>
  <c r="N173"/>
  <c r="P173" s="1"/>
  <c r="M174" i="41"/>
  <c r="S174" s="1"/>
  <c r="L174"/>
  <c r="K163" i="37"/>
  <c r="N162"/>
  <c r="P162" s="1"/>
  <c r="L168" i="26"/>
  <c r="O168" s="1"/>
  <c r="M168"/>
  <c r="S168" s="1"/>
  <c r="M173" i="35"/>
  <c r="L173"/>
  <c r="O173" s="1"/>
  <c r="L167" i="33"/>
  <c r="O167" s="1"/>
  <c r="M167"/>
  <c r="S167" s="1"/>
  <c r="Q166"/>
  <c r="R166"/>
  <c r="O159" i="43"/>
  <c r="N159"/>
  <c r="P159" s="1"/>
  <c r="K160"/>
  <c r="Q173" i="42"/>
  <c r="R173"/>
  <c r="Q176" i="29" l="1"/>
  <c r="R176"/>
  <c r="M177"/>
  <c r="S177" s="1"/>
  <c r="L177"/>
  <c r="O177" i="28"/>
  <c r="N177"/>
  <c r="P177" s="1"/>
  <c r="K178"/>
  <c r="N177" i="31"/>
  <c r="P177" s="1"/>
  <c r="K178"/>
  <c r="O152" i="30"/>
  <c r="K153"/>
  <c r="N152"/>
  <c r="P152" s="1"/>
  <c r="K169" i="26"/>
  <c r="N168"/>
  <c r="P168" s="1"/>
  <c r="M167" i="32"/>
  <c r="S167" s="1"/>
  <c r="L167"/>
  <c r="O167" s="1"/>
  <c r="Q166"/>
  <c r="R166"/>
  <c r="Q147" i="34"/>
  <c r="R147"/>
  <c r="S174" i="42"/>
  <c r="R167" i="36"/>
  <c r="Q167"/>
  <c r="N174" i="42"/>
  <c r="P174" s="1"/>
  <c r="K175"/>
  <c r="M148" i="34"/>
  <c r="S148" s="1"/>
  <c r="L148"/>
  <c r="O148" s="1"/>
  <c r="K168" i="33"/>
  <c r="N167"/>
  <c r="P167" s="1"/>
  <c r="L160" i="43"/>
  <c r="M160"/>
  <c r="S160" s="1"/>
  <c r="N173" i="35"/>
  <c r="P173" s="1"/>
  <c r="K174"/>
  <c r="N175" i="27"/>
  <c r="K176"/>
  <c r="R173" i="38"/>
  <c r="Q173"/>
  <c r="P175" i="27"/>
  <c r="S175"/>
  <c r="K175" i="40"/>
  <c r="N174"/>
  <c r="P174" s="1"/>
  <c r="R162" i="37"/>
  <c r="Q162"/>
  <c r="M163"/>
  <c r="L163"/>
  <c r="O174" i="41"/>
  <c r="N174"/>
  <c r="P174" s="1"/>
  <c r="K175"/>
  <c r="O174" i="39"/>
  <c r="K175"/>
  <c r="N174"/>
  <c r="P174" s="1"/>
  <c r="R159" i="43"/>
  <c r="Q159"/>
  <c r="S173" i="35"/>
  <c r="M174" i="38"/>
  <c r="L174"/>
  <c r="O174" s="1"/>
  <c r="M168" i="36"/>
  <c r="S168" s="1"/>
  <c r="L168"/>
  <c r="O168" s="1"/>
  <c r="L178" i="28" l="1"/>
  <c r="O178" s="1"/>
  <c r="M178"/>
  <c r="S178" s="1"/>
  <c r="Q177"/>
  <c r="R177"/>
  <c r="O177" i="29"/>
  <c r="K178"/>
  <c r="N177"/>
  <c r="P177" s="1"/>
  <c r="R152" i="30"/>
  <c r="Q152"/>
  <c r="M153"/>
  <c r="S153" s="1"/>
  <c r="L153"/>
  <c r="O153" s="1"/>
  <c r="L178" i="31"/>
  <c r="O178" s="1"/>
  <c r="M178"/>
  <c r="S178" s="1"/>
  <c r="Q177"/>
  <c r="R177"/>
  <c r="O163" i="37"/>
  <c r="N163"/>
  <c r="K164"/>
  <c r="K169" i="36"/>
  <c r="N168"/>
  <c r="P168" s="1"/>
  <c r="P163" i="37"/>
  <c r="S163"/>
  <c r="M168" i="33"/>
  <c r="S168" s="1"/>
  <c r="L168"/>
  <c r="Q174" i="40"/>
  <c r="R174"/>
  <c r="L174" i="35"/>
  <c r="M174"/>
  <c r="S174" s="1"/>
  <c r="S174" i="38"/>
  <c r="L175" i="41"/>
  <c r="M175"/>
  <c r="L175" i="40"/>
  <c r="M175"/>
  <c r="S175" s="1"/>
  <c r="L175" i="42"/>
  <c r="M175"/>
  <c r="S175" s="1"/>
  <c r="Q174" i="41"/>
  <c r="R174"/>
  <c r="R175" i="27"/>
  <c r="Q175"/>
  <c r="O160" i="43"/>
  <c r="N160"/>
  <c r="P160" s="1"/>
  <c r="K161"/>
  <c r="Q173" i="35"/>
  <c r="R173"/>
  <c r="R167" i="33"/>
  <c r="Q167"/>
  <c r="N167" i="32"/>
  <c r="P167" s="1"/>
  <c r="K168"/>
  <c r="Q174" i="42"/>
  <c r="R174"/>
  <c r="R168" i="26"/>
  <c r="Q168"/>
  <c r="Q174" i="39"/>
  <c r="R174"/>
  <c r="M176" i="27"/>
  <c r="S176" s="1"/>
  <c r="L176"/>
  <c r="K175" i="38"/>
  <c r="N174"/>
  <c r="P174" s="1"/>
  <c r="L175" i="39"/>
  <c r="M175"/>
  <c r="N148" i="34"/>
  <c r="P148" s="1"/>
  <c r="K149"/>
  <c r="L169" i="26"/>
  <c r="M169"/>
  <c r="S169" s="1"/>
  <c r="R177" i="29" l="1"/>
  <c r="Q177"/>
  <c r="L178"/>
  <c r="O178" s="1"/>
  <c r="M178"/>
  <c r="S178" s="1"/>
  <c r="K179" i="28"/>
  <c r="N178"/>
  <c r="P178" s="1"/>
  <c r="N178" i="31"/>
  <c r="P178" s="1"/>
  <c r="K179"/>
  <c r="K154" i="30"/>
  <c r="N153"/>
  <c r="P153" s="1"/>
  <c r="L149" i="34"/>
  <c r="M149"/>
  <c r="S149" s="1"/>
  <c r="O175" i="41"/>
  <c r="N175"/>
  <c r="P175" s="1"/>
  <c r="K176"/>
  <c r="Q148" i="34"/>
  <c r="R148"/>
  <c r="R163" i="37"/>
  <c r="Q163"/>
  <c r="Q168" i="36"/>
  <c r="R168"/>
  <c r="K170" i="26"/>
  <c r="N169"/>
  <c r="P169" s="1"/>
  <c r="S175" i="39"/>
  <c r="M161" i="43"/>
  <c r="S161" s="1"/>
  <c r="L161"/>
  <c r="O161" s="1"/>
  <c r="O175" i="42"/>
  <c r="K176"/>
  <c r="N175"/>
  <c r="P175" s="1"/>
  <c r="O174" i="35"/>
  <c r="N174"/>
  <c r="P174" s="1"/>
  <c r="K175"/>
  <c r="L169" i="36"/>
  <c r="M169"/>
  <c r="S169" s="1"/>
  <c r="R160" i="43"/>
  <c r="Q160"/>
  <c r="M164" i="37"/>
  <c r="S164" s="1"/>
  <c r="L164"/>
  <c r="O164" s="1"/>
  <c r="R174" i="38"/>
  <c r="Q174"/>
  <c r="O175" i="39"/>
  <c r="N175"/>
  <c r="P175" s="1"/>
  <c r="K176"/>
  <c r="O169" i="26"/>
  <c r="M175" i="38"/>
  <c r="L175"/>
  <c r="O175" s="1"/>
  <c r="O176" i="27"/>
  <c r="N176"/>
  <c r="P176" s="1"/>
  <c r="K177"/>
  <c r="L168" i="32"/>
  <c r="O168" s="1"/>
  <c r="M168"/>
  <c r="S168" s="1"/>
  <c r="O175" i="40"/>
  <c r="K176"/>
  <c r="N175"/>
  <c r="P175" s="1"/>
  <c r="Q167" i="32"/>
  <c r="R167"/>
  <c r="S175" i="41"/>
  <c r="O168" i="33"/>
  <c r="K169"/>
  <c r="N168"/>
  <c r="P168" s="1"/>
  <c r="Q178" i="28" l="1"/>
  <c r="R178"/>
  <c r="L179"/>
  <c r="O179" s="1"/>
  <c r="M179"/>
  <c r="S179" s="1"/>
  <c r="K179" i="29"/>
  <c r="N178"/>
  <c r="P178" s="1"/>
  <c r="Q153" i="30"/>
  <c r="R153"/>
  <c r="L154"/>
  <c r="M154"/>
  <c r="S154" s="1"/>
  <c r="L179" i="31"/>
  <c r="O179" s="1"/>
  <c r="M179"/>
  <c r="S179" s="1"/>
  <c r="Q178"/>
  <c r="R178"/>
  <c r="R175" i="39"/>
  <c r="Q175"/>
  <c r="Q168" i="33"/>
  <c r="R168"/>
  <c r="L176" i="40"/>
  <c r="O176" s="1"/>
  <c r="M176"/>
  <c r="L175" i="35"/>
  <c r="O175" s="1"/>
  <c r="M175"/>
  <c r="S175" s="1"/>
  <c r="R174"/>
  <c r="Q174"/>
  <c r="K169" i="32"/>
  <c r="N168"/>
  <c r="P168" s="1"/>
  <c r="L169" i="33"/>
  <c r="O169" s="1"/>
  <c r="M169"/>
  <c r="N175" i="38"/>
  <c r="K176"/>
  <c r="N164" i="37"/>
  <c r="P164" s="1"/>
  <c r="K165"/>
  <c r="S175" i="38"/>
  <c r="P175"/>
  <c r="R169" i="26"/>
  <c r="Q169"/>
  <c r="M176" i="41"/>
  <c r="S176" s="1"/>
  <c r="L176"/>
  <c r="R175"/>
  <c r="Q175"/>
  <c r="L176" i="39"/>
  <c r="M176"/>
  <c r="S176" s="1"/>
  <c r="L176" i="42"/>
  <c r="O176" s="1"/>
  <c r="M176"/>
  <c r="S176" s="1"/>
  <c r="L170" i="26"/>
  <c r="O170" s="1"/>
  <c r="M170"/>
  <c r="S170" s="1"/>
  <c r="R175" i="42"/>
  <c r="Q175"/>
  <c r="M177" i="27"/>
  <c r="L177"/>
  <c r="O177" s="1"/>
  <c r="R176"/>
  <c r="Q176"/>
  <c r="Q175" i="40"/>
  <c r="R175"/>
  <c r="O169" i="36"/>
  <c r="N169"/>
  <c r="P169" s="1"/>
  <c r="K170"/>
  <c r="N161" i="43"/>
  <c r="P161" s="1"/>
  <c r="K162"/>
  <c r="O149" i="34"/>
  <c r="K150"/>
  <c r="N149"/>
  <c r="P149" s="1"/>
  <c r="Q178" i="29" l="1"/>
  <c r="R178"/>
  <c r="M179"/>
  <c r="S179" s="1"/>
  <c r="L179"/>
  <c r="O179" s="1"/>
  <c r="N179" i="28"/>
  <c r="P179" s="1"/>
  <c r="K180"/>
  <c r="N179" i="31"/>
  <c r="P179" s="1"/>
  <c r="K180"/>
  <c r="N154" i="30"/>
  <c r="P154" s="1"/>
  <c r="K155"/>
  <c r="O154"/>
  <c r="R169" i="36"/>
  <c r="Q169"/>
  <c r="S177" i="27"/>
  <c r="K177" i="42"/>
  <c r="N176"/>
  <c r="P176" s="1"/>
  <c r="S169" i="33"/>
  <c r="K176" i="35"/>
  <c r="N175"/>
  <c r="P175" s="1"/>
  <c r="R175" i="38"/>
  <c r="Q175"/>
  <c r="K170" i="33"/>
  <c r="N169"/>
  <c r="P169" s="1"/>
  <c r="R168" i="32"/>
  <c r="Q168"/>
  <c r="S176" i="40"/>
  <c r="Q149" i="34"/>
  <c r="R149"/>
  <c r="O176" i="39"/>
  <c r="N176"/>
  <c r="P176" s="1"/>
  <c r="K177"/>
  <c r="M150" i="34"/>
  <c r="S150" s="1"/>
  <c r="L150"/>
  <c r="O150" s="1"/>
  <c r="L165" i="37"/>
  <c r="M165"/>
  <c r="S165" s="1"/>
  <c r="M169" i="32"/>
  <c r="L169"/>
  <c r="O169" s="1"/>
  <c r="N176" i="40"/>
  <c r="P176" s="1"/>
  <c r="K177"/>
  <c r="R164" i="37"/>
  <c r="Q164"/>
  <c r="L162" i="43"/>
  <c r="M162"/>
  <c r="K171" i="26"/>
  <c r="N170"/>
  <c r="P170" s="1"/>
  <c r="O176" i="41"/>
  <c r="N176"/>
  <c r="P176" s="1"/>
  <c r="K177"/>
  <c r="L176" i="38"/>
  <c r="O176" s="1"/>
  <c r="M176"/>
  <c r="S176" s="1"/>
  <c r="R161" i="43"/>
  <c r="Q161"/>
  <c r="M170" i="36"/>
  <c r="S170" s="1"/>
  <c r="L170"/>
  <c r="K178" i="27"/>
  <c r="N177"/>
  <c r="P177" s="1"/>
  <c r="M180" i="28" l="1"/>
  <c r="L180"/>
  <c r="O180" s="1"/>
  <c r="Q179"/>
  <c r="R179"/>
  <c r="N179" i="29"/>
  <c r="P179" s="1"/>
  <c r="K180"/>
  <c r="M155" i="30"/>
  <c r="L155"/>
  <c r="O155" s="1"/>
  <c r="Q154"/>
  <c r="R154"/>
  <c r="L180" i="31"/>
  <c r="M180"/>
  <c r="S180" s="1"/>
  <c r="Q179"/>
  <c r="R179"/>
  <c r="R177" i="27"/>
  <c r="Q177"/>
  <c r="Q176" i="40"/>
  <c r="R176"/>
  <c r="R169" i="33"/>
  <c r="Q169"/>
  <c r="M178" i="27"/>
  <c r="S178" s="1"/>
  <c r="L178"/>
  <c r="O178" s="1"/>
  <c r="L177" i="41"/>
  <c r="O177" s="1"/>
  <c r="M177"/>
  <c r="S177" s="1"/>
  <c r="R170" i="26"/>
  <c r="Q170"/>
  <c r="M177" i="39"/>
  <c r="S177" s="1"/>
  <c r="L177"/>
  <c r="R176" i="42"/>
  <c r="Q176"/>
  <c r="K170" i="32"/>
  <c r="N169"/>
  <c r="P169" s="1"/>
  <c r="S162" i="43"/>
  <c r="S169" i="32"/>
  <c r="M170" i="33"/>
  <c r="S170" s="1"/>
  <c r="L170"/>
  <c r="L177" i="42"/>
  <c r="O177" s="1"/>
  <c r="M177"/>
  <c r="S177" s="1"/>
  <c r="R176" i="39"/>
  <c r="Q176"/>
  <c r="O162" i="43"/>
  <c r="N162"/>
  <c r="P162" s="1"/>
  <c r="K163"/>
  <c r="O170" i="36"/>
  <c r="N170"/>
  <c r="P170" s="1"/>
  <c r="K171"/>
  <c r="M171" i="26"/>
  <c r="S171" s="1"/>
  <c r="L171"/>
  <c r="O171" s="1"/>
  <c r="N176" i="38"/>
  <c r="P176" s="1"/>
  <c r="K177"/>
  <c r="O165" i="37"/>
  <c r="N165"/>
  <c r="P165" s="1"/>
  <c r="K166"/>
  <c r="Q175" i="35"/>
  <c r="R175"/>
  <c r="Q176" i="41"/>
  <c r="R176"/>
  <c r="L177" i="40"/>
  <c r="O177" s="1"/>
  <c r="M177"/>
  <c r="S177" s="1"/>
  <c r="N150" i="34"/>
  <c r="P150" s="1"/>
  <c r="K151"/>
  <c r="M176" i="35"/>
  <c r="S176" s="1"/>
  <c r="L176"/>
  <c r="L180" i="29" l="1"/>
  <c r="O180" s="1"/>
  <c r="M180"/>
  <c r="S180" s="1"/>
  <c r="R179"/>
  <c r="Q179"/>
  <c r="K181" i="28"/>
  <c r="N180"/>
  <c r="P180" s="1"/>
  <c r="S180"/>
  <c r="O180" i="31"/>
  <c r="K181"/>
  <c r="N180"/>
  <c r="P180" s="1"/>
  <c r="K156" i="30"/>
  <c r="N155"/>
  <c r="P155" s="1"/>
  <c r="S155"/>
  <c r="R162" i="43"/>
  <c r="Q162"/>
  <c r="O177" i="39"/>
  <c r="N177"/>
  <c r="P177" s="1"/>
  <c r="K178"/>
  <c r="R169" i="32"/>
  <c r="Q169"/>
  <c r="O176" i="35"/>
  <c r="N176"/>
  <c r="P176" s="1"/>
  <c r="K177"/>
  <c r="Q150" i="34"/>
  <c r="R150"/>
  <c r="M166" i="37"/>
  <c r="S166" s="1"/>
  <c r="L166"/>
  <c r="L171" i="36"/>
  <c r="M171"/>
  <c r="S171" s="1"/>
  <c r="Q165" i="37"/>
  <c r="R165"/>
  <c r="N171" i="26"/>
  <c r="P171" s="1"/>
  <c r="K172"/>
  <c r="L151" i="34"/>
  <c r="M151"/>
  <c r="S151" s="1"/>
  <c r="K178" i="42"/>
  <c r="N177"/>
  <c r="P177" s="1"/>
  <c r="L170" i="32"/>
  <c r="M170"/>
  <c r="S170" s="1"/>
  <c r="R170" i="36"/>
  <c r="Q170"/>
  <c r="K178" i="40"/>
  <c r="N177"/>
  <c r="P177" s="1"/>
  <c r="M177" i="38"/>
  <c r="S177" s="1"/>
  <c r="L177"/>
  <c r="M163" i="43"/>
  <c r="S163" s="1"/>
  <c r="L163"/>
  <c r="O163" s="1"/>
  <c r="O170" i="33"/>
  <c r="N170"/>
  <c r="P170" s="1"/>
  <c r="K171"/>
  <c r="N177" i="41"/>
  <c r="P177" s="1"/>
  <c r="K178"/>
  <c r="R176" i="38"/>
  <c r="Q176"/>
  <c r="K179" i="27"/>
  <c r="N178"/>
  <c r="P178" s="1"/>
  <c r="Q180" i="28" l="1"/>
  <c r="R180"/>
  <c r="L181"/>
  <c r="O181" s="1"/>
  <c r="M181"/>
  <c r="S181" s="1"/>
  <c r="N180" i="29"/>
  <c r="P180" s="1"/>
  <c r="K181"/>
  <c r="L156" i="30"/>
  <c r="M156"/>
  <c r="S156" s="1"/>
  <c r="R180" i="31"/>
  <c r="Q180"/>
  <c r="M181"/>
  <c r="S181" s="1"/>
  <c r="L181"/>
  <c r="O181" s="1"/>
  <c r="R155" i="30"/>
  <c r="Q155"/>
  <c r="Q177" i="42"/>
  <c r="R177"/>
  <c r="R177" i="41"/>
  <c r="Q177"/>
  <c r="L178" i="42"/>
  <c r="O178" s="1"/>
  <c r="M178"/>
  <c r="O171" i="36"/>
  <c r="K172"/>
  <c r="N171"/>
  <c r="P171" s="1"/>
  <c r="Q177" i="40"/>
  <c r="R177"/>
  <c r="O166" i="37"/>
  <c r="K167"/>
  <c r="N166"/>
  <c r="P166" s="1"/>
  <c r="Q170" i="33"/>
  <c r="R170"/>
  <c r="L178" i="40"/>
  <c r="O178" s="1"/>
  <c r="M178"/>
  <c r="S178" s="1"/>
  <c r="O151" i="34"/>
  <c r="N151"/>
  <c r="P151" s="1"/>
  <c r="K152"/>
  <c r="L178" i="39"/>
  <c r="M178"/>
  <c r="M178" i="41"/>
  <c r="L178"/>
  <c r="O178" s="1"/>
  <c r="O177" i="38"/>
  <c r="N177"/>
  <c r="P177" s="1"/>
  <c r="K178"/>
  <c r="L171" i="33"/>
  <c r="M171"/>
  <c r="S171" s="1"/>
  <c r="R177" i="39"/>
  <c r="Q177"/>
  <c r="R171" i="26"/>
  <c r="Q171"/>
  <c r="R178" i="27"/>
  <c r="Q178"/>
  <c r="M172" i="26"/>
  <c r="S172" s="1"/>
  <c r="L172"/>
  <c r="O172" s="1"/>
  <c r="L179" i="27"/>
  <c r="O179" s="1"/>
  <c r="M179"/>
  <c r="S179" s="1"/>
  <c r="N163" i="43"/>
  <c r="P163" s="1"/>
  <c r="K164"/>
  <c r="M177" i="35"/>
  <c r="S177" s="1"/>
  <c r="L177"/>
  <c r="O170" i="32"/>
  <c r="N170"/>
  <c r="P170" s="1"/>
  <c r="K171"/>
  <c r="R176" i="35"/>
  <c r="Q176"/>
  <c r="M181" i="29" l="1"/>
  <c r="S181" s="1"/>
  <c r="L181"/>
  <c r="O181" s="1"/>
  <c r="R180"/>
  <c r="Q180"/>
  <c r="N181" i="28"/>
  <c r="P181" s="1"/>
  <c r="K182"/>
  <c r="K182" i="31"/>
  <c r="N181"/>
  <c r="P181" s="1"/>
  <c r="O156" i="30"/>
  <c r="N156"/>
  <c r="P156" s="1"/>
  <c r="K157"/>
  <c r="O171" i="33"/>
  <c r="K172"/>
  <c r="N171"/>
  <c r="P171" s="1"/>
  <c r="O178" i="39"/>
  <c r="N178"/>
  <c r="K179"/>
  <c r="R166" i="37"/>
  <c r="Q166"/>
  <c r="R151" i="34"/>
  <c r="Q151"/>
  <c r="M167" i="37"/>
  <c r="L167"/>
  <c r="S178" i="42"/>
  <c r="R177" i="38"/>
  <c r="Q177"/>
  <c r="K179" i="42"/>
  <c r="N178"/>
  <c r="P178" s="1"/>
  <c r="R163" i="43"/>
  <c r="Q163"/>
  <c r="M171" i="32"/>
  <c r="S171" s="1"/>
  <c r="L171"/>
  <c r="O171" s="1"/>
  <c r="Q170"/>
  <c r="R170"/>
  <c r="K180" i="27"/>
  <c r="N179"/>
  <c r="P179" s="1"/>
  <c r="K179" i="41"/>
  <c r="N178"/>
  <c r="P178" s="1"/>
  <c r="R171" i="36"/>
  <c r="Q171"/>
  <c r="L164" i="43"/>
  <c r="M164"/>
  <c r="S164" s="1"/>
  <c r="L178" i="38"/>
  <c r="O178" s="1"/>
  <c r="M178"/>
  <c r="S178" s="1"/>
  <c r="L152" i="34"/>
  <c r="M152"/>
  <c r="S152" s="1"/>
  <c r="O152"/>
  <c r="S178" i="41"/>
  <c r="K179" i="40"/>
  <c r="N178"/>
  <c r="P178" s="1"/>
  <c r="O177" i="35"/>
  <c r="K178"/>
  <c r="N177"/>
  <c r="P177" s="1"/>
  <c r="K173" i="26"/>
  <c r="N172"/>
  <c r="P172" s="1"/>
  <c r="P178" i="39"/>
  <c r="S178"/>
  <c r="L172" i="36"/>
  <c r="O172" s="1"/>
  <c r="M172"/>
  <c r="S172" s="1"/>
  <c r="M182" i="28" l="1"/>
  <c r="S182" s="1"/>
  <c r="L182"/>
  <c r="O182" s="1"/>
  <c r="R181"/>
  <c r="Q181"/>
  <c r="N181" i="29"/>
  <c r="P181" s="1"/>
  <c r="K182"/>
  <c r="M157" i="30"/>
  <c r="S157" s="1"/>
  <c r="L157"/>
  <c r="O157" s="1"/>
  <c r="R156"/>
  <c r="Q156"/>
  <c r="R181" i="31"/>
  <c r="Q181"/>
  <c r="L182"/>
  <c r="M182"/>
  <c r="S182" s="1"/>
  <c r="Q178" i="41"/>
  <c r="R178"/>
  <c r="R172" i="26"/>
  <c r="Q172"/>
  <c r="O164" i="43"/>
  <c r="N164"/>
  <c r="P164" s="1"/>
  <c r="K165"/>
  <c r="M173" i="26"/>
  <c r="S173" s="1"/>
  <c r="L173"/>
  <c r="O173" s="1"/>
  <c r="Q178" i="42"/>
  <c r="R178"/>
  <c r="M179" i="39"/>
  <c r="L179"/>
  <c r="O179" s="1"/>
  <c r="Q177" i="35"/>
  <c r="R177"/>
  <c r="Q178" i="40"/>
  <c r="R178"/>
  <c r="K172" i="32"/>
  <c r="N171"/>
  <c r="P171" s="1"/>
  <c r="L178" i="35"/>
  <c r="O178" s="1"/>
  <c r="M178"/>
  <c r="N152" i="34"/>
  <c r="P152" s="1"/>
  <c r="K153"/>
  <c r="L179" i="41"/>
  <c r="O179" s="1"/>
  <c r="M179"/>
  <c r="S179" s="1"/>
  <c r="O167" i="37"/>
  <c r="K168"/>
  <c r="N167"/>
  <c r="P167" s="1"/>
  <c r="N172" i="36"/>
  <c r="P172" s="1"/>
  <c r="K173"/>
  <c r="R171" i="33"/>
  <c r="Q171"/>
  <c r="Q179" i="27"/>
  <c r="R179"/>
  <c r="S167" i="37"/>
  <c r="L179" i="40"/>
  <c r="O179" s="1"/>
  <c r="M179"/>
  <c r="S179" s="1"/>
  <c r="K179" i="38"/>
  <c r="N178"/>
  <c r="P178" s="1"/>
  <c r="M180" i="27"/>
  <c r="S180" s="1"/>
  <c r="L180"/>
  <c r="L172" i="33"/>
  <c r="O172" s="1"/>
  <c r="M172"/>
  <c r="S172" s="1"/>
  <c r="R178" i="39"/>
  <c r="Q178"/>
  <c r="L179" i="42"/>
  <c r="M179"/>
  <c r="S179" s="1"/>
  <c r="M182" i="29" l="1"/>
  <c r="S182" s="1"/>
  <c r="L182"/>
  <c r="O182" s="1"/>
  <c r="R181"/>
  <c r="Q181"/>
  <c r="K183" i="28"/>
  <c r="N182"/>
  <c r="P182" s="1"/>
  <c r="K183" i="31"/>
  <c r="N182"/>
  <c r="P182" s="1"/>
  <c r="O182"/>
  <c r="K158" i="30"/>
  <c r="N157"/>
  <c r="P157" s="1"/>
  <c r="R167" i="37"/>
  <c r="Q167"/>
  <c r="R172" i="36"/>
  <c r="Q172"/>
  <c r="K173" i="33"/>
  <c r="N172"/>
  <c r="P172" s="1"/>
  <c r="K180" i="40"/>
  <c r="N179"/>
  <c r="P179" s="1"/>
  <c r="O180" i="27"/>
  <c r="N180"/>
  <c r="P180" s="1"/>
  <c r="K181"/>
  <c r="M168" i="37"/>
  <c r="S168" s="1"/>
  <c r="L168"/>
  <c r="S178" i="35"/>
  <c r="M165" i="43"/>
  <c r="L165"/>
  <c r="O165" s="1"/>
  <c r="R164"/>
  <c r="Q164"/>
  <c r="Q171" i="32"/>
  <c r="R171"/>
  <c r="S179" i="39"/>
  <c r="N178" i="35"/>
  <c r="P178" s="1"/>
  <c r="K179"/>
  <c r="M179" i="38"/>
  <c r="S179" s="1"/>
  <c r="L179"/>
  <c r="O179" s="1"/>
  <c r="M172" i="32"/>
  <c r="S172" s="1"/>
  <c r="L172"/>
  <c r="R178" i="38"/>
  <c r="Q178"/>
  <c r="N179" i="41"/>
  <c r="P179" s="1"/>
  <c r="K180"/>
  <c r="K180" i="39"/>
  <c r="N179"/>
  <c r="P179" s="1"/>
  <c r="O179" i="42"/>
  <c r="K180"/>
  <c r="N179"/>
  <c r="P179" s="1"/>
  <c r="L173" i="36"/>
  <c r="M173"/>
  <c r="S173" s="1"/>
  <c r="L153" i="34"/>
  <c r="M153"/>
  <c r="S153" s="1"/>
  <c r="R152"/>
  <c r="Q152"/>
  <c r="K174" i="26"/>
  <c r="N173"/>
  <c r="P173" s="1"/>
  <c r="R182" i="28" l="1"/>
  <c r="Q182"/>
  <c r="M183"/>
  <c r="S183" s="1"/>
  <c r="L183"/>
  <c r="N182" i="29"/>
  <c r="P182" s="1"/>
  <c r="K183"/>
  <c r="R157" i="30"/>
  <c r="Q157"/>
  <c r="M158"/>
  <c r="S158" s="1"/>
  <c r="L158"/>
  <c r="Q182" i="31"/>
  <c r="R182"/>
  <c r="L183"/>
  <c r="M183"/>
  <c r="S183" s="1"/>
  <c r="R173" i="26"/>
  <c r="Q173"/>
  <c r="R179" i="40"/>
  <c r="Q179"/>
  <c r="R178" i="35"/>
  <c r="Q178"/>
  <c r="L180" i="40"/>
  <c r="O180" s="1"/>
  <c r="M180"/>
  <c r="Q172" i="33"/>
  <c r="R172"/>
  <c r="R179" i="39"/>
  <c r="Q179"/>
  <c r="O168" i="37"/>
  <c r="N168"/>
  <c r="P168" s="1"/>
  <c r="K169"/>
  <c r="L173" i="33"/>
  <c r="O173" s="1"/>
  <c r="M173"/>
  <c r="S173" s="1"/>
  <c r="Q179" i="42"/>
  <c r="R179"/>
  <c r="S165" i="43"/>
  <c r="L180" i="42"/>
  <c r="O180" s="1"/>
  <c r="M180"/>
  <c r="S180" s="1"/>
  <c r="L180" i="39"/>
  <c r="M180"/>
  <c r="N179" i="38"/>
  <c r="P179" s="1"/>
  <c r="K180"/>
  <c r="L174" i="26"/>
  <c r="M174"/>
  <c r="S174" s="1"/>
  <c r="O172" i="32"/>
  <c r="N172"/>
  <c r="P172" s="1"/>
  <c r="K173"/>
  <c r="O153" i="34"/>
  <c r="K154"/>
  <c r="N153"/>
  <c r="P153" s="1"/>
  <c r="M180" i="41"/>
  <c r="S180" s="1"/>
  <c r="L180"/>
  <c r="M181" i="27"/>
  <c r="L181"/>
  <c r="O181" s="1"/>
  <c r="R180"/>
  <c r="Q180"/>
  <c r="R179" i="41"/>
  <c r="Q179"/>
  <c r="M179" i="35"/>
  <c r="L179"/>
  <c r="O173" i="36"/>
  <c r="N173"/>
  <c r="P173" s="1"/>
  <c r="K174"/>
  <c r="N165" i="43"/>
  <c r="P165" s="1"/>
  <c r="K166"/>
  <c r="L183" i="29" l="1"/>
  <c r="O183" s="1"/>
  <c r="M183"/>
  <c r="S183" s="1"/>
  <c r="R182"/>
  <c r="Q182"/>
  <c r="O183" i="28"/>
  <c r="K184"/>
  <c r="N183"/>
  <c r="P183" s="1"/>
  <c r="K184" i="31"/>
  <c r="N183"/>
  <c r="P183" s="1"/>
  <c r="O158" i="30"/>
  <c r="N158"/>
  <c r="P158" s="1"/>
  <c r="K159"/>
  <c r="O183" i="31"/>
  <c r="R165" i="43"/>
  <c r="Q165"/>
  <c r="N180" i="42"/>
  <c r="P180" s="1"/>
  <c r="K181"/>
  <c r="L169" i="37"/>
  <c r="M169"/>
  <c r="S180" i="40"/>
  <c r="Q168" i="37"/>
  <c r="R168"/>
  <c r="K181" i="40"/>
  <c r="N180"/>
  <c r="P180" s="1"/>
  <c r="L166" i="43"/>
  <c r="O166" s="1"/>
  <c r="M166"/>
  <c r="M154" i="34"/>
  <c r="L154"/>
  <c r="O154" s="1"/>
  <c r="M180" i="38"/>
  <c r="S180" s="1"/>
  <c r="L180"/>
  <c r="R179"/>
  <c r="Q179"/>
  <c r="Q173" i="36"/>
  <c r="R173"/>
  <c r="M173" i="32"/>
  <c r="S173" s="1"/>
  <c r="L173"/>
  <c r="O173" s="1"/>
  <c r="S180" i="39"/>
  <c r="R172" i="32"/>
  <c r="Q172"/>
  <c r="O180" i="39"/>
  <c r="K181"/>
  <c r="N180"/>
  <c r="P180" s="1"/>
  <c r="K175" i="26"/>
  <c r="N174"/>
  <c r="P174" s="1"/>
  <c r="O179" i="35"/>
  <c r="K180"/>
  <c r="N179"/>
  <c r="P179" s="1"/>
  <c r="S181" i="27"/>
  <c r="R153" i="34"/>
  <c r="Q153"/>
  <c r="L174" i="36"/>
  <c r="O174" s="1"/>
  <c r="M174"/>
  <c r="S174" s="1"/>
  <c r="N181" i="27"/>
  <c r="P181" s="1"/>
  <c r="K182"/>
  <c r="S179" i="35"/>
  <c r="O180" i="41"/>
  <c r="K181"/>
  <c r="N180"/>
  <c r="P180" s="1"/>
  <c r="O174" i="26"/>
  <c r="K174" i="33"/>
  <c r="N173"/>
  <c r="P173" s="1"/>
  <c r="Q183" i="28" l="1"/>
  <c r="R183"/>
  <c r="M184"/>
  <c r="S184" s="1"/>
  <c r="L184"/>
  <c r="O184" s="1"/>
  <c r="N183" i="29"/>
  <c r="P183" s="1"/>
  <c r="K184"/>
  <c r="M159" i="30"/>
  <c r="S159" s="1"/>
  <c r="L159"/>
  <c r="O159" s="1"/>
  <c r="R158"/>
  <c r="Q158"/>
  <c r="Q183" i="31"/>
  <c r="R183"/>
  <c r="L184"/>
  <c r="M184"/>
  <c r="S184" s="1"/>
  <c r="Q181" i="27"/>
  <c r="R181"/>
  <c r="R173" i="33"/>
  <c r="Q173"/>
  <c r="M182" i="27"/>
  <c r="S182" s="1"/>
  <c r="L182"/>
  <c r="S154" i="34"/>
  <c r="Q180" i="40"/>
  <c r="R180"/>
  <c r="Q179" i="35"/>
  <c r="R179"/>
  <c r="M174" i="33"/>
  <c r="S174" s="1"/>
  <c r="L174"/>
  <c r="O174" s="1"/>
  <c r="M180" i="35"/>
  <c r="S180" s="1"/>
  <c r="L180"/>
  <c r="S166" i="43"/>
  <c r="S169" i="37"/>
  <c r="Q180" i="41"/>
  <c r="R180"/>
  <c r="N166" i="43"/>
  <c r="P166" s="1"/>
  <c r="K167"/>
  <c r="O169" i="37"/>
  <c r="K170"/>
  <c r="N169"/>
  <c r="P169" s="1"/>
  <c r="Q180" i="39"/>
  <c r="R180"/>
  <c r="O180" i="38"/>
  <c r="K181"/>
  <c r="N180"/>
  <c r="P180" s="1"/>
  <c r="L181" i="42"/>
  <c r="M181"/>
  <c r="S181" s="1"/>
  <c r="Q180"/>
  <c r="R180"/>
  <c r="R174" i="26"/>
  <c r="Q174"/>
  <c r="L181" i="40"/>
  <c r="M181"/>
  <c r="S181" s="1"/>
  <c r="K174" i="32"/>
  <c r="N173"/>
  <c r="P173" s="1"/>
  <c r="L181" i="41"/>
  <c r="M181"/>
  <c r="S181" s="1"/>
  <c r="K175" i="36"/>
  <c r="N174"/>
  <c r="P174" s="1"/>
  <c r="M175" i="26"/>
  <c r="S175" s="1"/>
  <c r="L175"/>
  <c r="M181" i="39"/>
  <c r="L181"/>
  <c r="O181" s="1"/>
  <c r="N154" i="34"/>
  <c r="P154" s="1"/>
  <c r="K155"/>
  <c r="L184" i="29" l="1"/>
  <c r="M184"/>
  <c r="S184" s="1"/>
  <c r="R183"/>
  <c r="Q183"/>
  <c r="K185" i="28"/>
  <c r="N184"/>
  <c r="P184" s="1"/>
  <c r="O184" i="31"/>
  <c r="K185"/>
  <c r="N184"/>
  <c r="P184" s="1"/>
  <c r="K160" i="30"/>
  <c r="N159"/>
  <c r="P159" s="1"/>
  <c r="R166" i="43"/>
  <c r="Q166"/>
  <c r="R154" i="34"/>
  <c r="Q154"/>
  <c r="Q169" i="37"/>
  <c r="R169"/>
  <c r="O181" i="40"/>
  <c r="N181"/>
  <c r="P181" s="1"/>
  <c r="K182"/>
  <c r="M181" i="38"/>
  <c r="S181" s="1"/>
  <c r="L181"/>
  <c r="O181" s="1"/>
  <c r="K176" i="26"/>
  <c r="N175"/>
  <c r="P175" s="1"/>
  <c r="L155" i="34"/>
  <c r="O155" s="1"/>
  <c r="M155"/>
  <c r="S155" s="1"/>
  <c r="R174" i="36"/>
  <c r="Q174"/>
  <c r="L175"/>
  <c r="O175" s="1"/>
  <c r="M175"/>
  <c r="S175" s="1"/>
  <c r="K175" i="33"/>
  <c r="N174"/>
  <c r="P174" s="1"/>
  <c r="O182" i="27"/>
  <c r="N182"/>
  <c r="P182" s="1"/>
  <c r="K183"/>
  <c r="N181" i="39"/>
  <c r="P181" s="1"/>
  <c r="K182"/>
  <c r="O181" i="41"/>
  <c r="N181"/>
  <c r="P181" s="1"/>
  <c r="K182"/>
  <c r="R173" i="32"/>
  <c r="Q173"/>
  <c r="S181" i="39"/>
  <c r="M170" i="37"/>
  <c r="S170" s="1"/>
  <c r="L170"/>
  <c r="O170" s="1"/>
  <c r="O175" i="26"/>
  <c r="L174" i="32"/>
  <c r="O174" s="1"/>
  <c r="M174"/>
  <c r="S174" s="1"/>
  <c r="O181" i="42"/>
  <c r="K182"/>
  <c r="N181"/>
  <c r="P181" s="1"/>
  <c r="R180" i="38"/>
  <c r="Q180"/>
  <c r="M167" i="43"/>
  <c r="L167"/>
  <c r="O167" s="1"/>
  <c r="O180" i="35"/>
  <c r="N180"/>
  <c r="P180" s="1"/>
  <c r="K181"/>
  <c r="R184" i="28" l="1"/>
  <c r="Q184"/>
  <c r="L185"/>
  <c r="O185" s="1"/>
  <c r="M185"/>
  <c r="S185" s="1"/>
  <c r="O184" i="29"/>
  <c r="K185"/>
  <c r="N184"/>
  <c r="P184" s="1"/>
  <c r="Q159" i="30"/>
  <c r="R159"/>
  <c r="M160"/>
  <c r="S160" s="1"/>
  <c r="L160"/>
  <c r="R184" i="31"/>
  <c r="Q184"/>
  <c r="L185"/>
  <c r="M185"/>
  <c r="S185" s="1"/>
  <c r="Q181" i="39"/>
  <c r="R181"/>
  <c r="R181" i="40"/>
  <c r="Q181"/>
  <c r="R181" i="41"/>
  <c r="Q181"/>
  <c r="L175" i="33"/>
  <c r="O175" s="1"/>
  <c r="M175"/>
  <c r="S175" s="1"/>
  <c r="N155" i="34"/>
  <c r="P155" s="1"/>
  <c r="K156"/>
  <c r="Q175" i="26"/>
  <c r="R175"/>
  <c r="M182" i="41"/>
  <c r="L182"/>
  <c r="O182" s="1"/>
  <c r="N170" i="37"/>
  <c r="P170" s="1"/>
  <c r="K171"/>
  <c r="M181" i="35"/>
  <c r="L181"/>
  <c r="O181" s="1"/>
  <c r="L182" i="39"/>
  <c r="O182" s="1"/>
  <c r="M182"/>
  <c r="S182" s="1"/>
  <c r="M176" i="26"/>
  <c r="S176" s="1"/>
  <c r="L176"/>
  <c r="Q180" i="35"/>
  <c r="R180"/>
  <c r="N175" i="36"/>
  <c r="P175" s="1"/>
  <c r="K176"/>
  <c r="R181" i="42"/>
  <c r="Q181"/>
  <c r="M183" i="27"/>
  <c r="S183" s="1"/>
  <c r="L183"/>
  <c r="O183" s="1"/>
  <c r="N181" i="38"/>
  <c r="P181" s="1"/>
  <c r="K182"/>
  <c r="Q174" i="33"/>
  <c r="R174"/>
  <c r="M182" i="42"/>
  <c r="L182"/>
  <c r="O182" s="1"/>
  <c r="N167" i="43"/>
  <c r="P167" s="1"/>
  <c r="K168"/>
  <c r="K175" i="32"/>
  <c r="N174"/>
  <c r="P174" s="1"/>
  <c r="R182" i="27"/>
  <c r="Q182"/>
  <c r="S167" i="43"/>
  <c r="M182" i="40"/>
  <c r="S182" s="1"/>
  <c r="L182"/>
  <c r="O182" s="1"/>
  <c r="R184" i="29" l="1"/>
  <c r="Q184"/>
  <c r="L185"/>
  <c r="O185" s="1"/>
  <c r="M185"/>
  <c r="S185" s="1"/>
  <c r="N185" i="28"/>
  <c r="P185" s="1"/>
  <c r="K186"/>
  <c r="K186" i="31"/>
  <c r="N185"/>
  <c r="P185" s="1"/>
  <c r="O160" i="30"/>
  <c r="N160"/>
  <c r="P160" s="1"/>
  <c r="K161"/>
  <c r="O185" i="31"/>
  <c r="R167" i="43"/>
  <c r="Q167"/>
  <c r="K183" i="42"/>
  <c r="N182"/>
  <c r="P182" s="1"/>
  <c r="R174" i="32"/>
  <c r="Q174"/>
  <c r="M176" i="36"/>
  <c r="L176"/>
  <c r="N182" i="41"/>
  <c r="P182" s="1"/>
  <c r="K183"/>
  <c r="K176" i="33"/>
  <c r="N175"/>
  <c r="P175" s="1"/>
  <c r="R175" i="36"/>
  <c r="Q175"/>
  <c r="N182" i="39"/>
  <c r="P182" s="1"/>
  <c r="K183"/>
  <c r="S182" i="41"/>
  <c r="R181" i="38"/>
  <c r="Q181"/>
  <c r="K177" i="26"/>
  <c r="N176"/>
  <c r="P176" s="1"/>
  <c r="M171" i="37"/>
  <c r="S171" s="1"/>
  <c r="L171"/>
  <c r="S182" i="42"/>
  <c r="L175" i="32"/>
  <c r="O175" s="1"/>
  <c r="M175"/>
  <c r="N182" i="40"/>
  <c r="P182" s="1"/>
  <c r="K183"/>
  <c r="N181" i="35"/>
  <c r="P181" s="1"/>
  <c r="K182"/>
  <c r="M182" i="38"/>
  <c r="S182" s="1"/>
  <c r="L182"/>
  <c r="L168" i="43"/>
  <c r="O168" s="1"/>
  <c r="M168"/>
  <c r="K184" i="27"/>
  <c r="N183"/>
  <c r="P183" s="1"/>
  <c r="O176" i="26"/>
  <c r="S181" i="35"/>
  <c r="L156" i="34"/>
  <c r="O156" s="1"/>
  <c r="M156"/>
  <c r="R155"/>
  <c r="Q155"/>
  <c r="R170" i="37"/>
  <c r="Q170"/>
  <c r="M186" i="28" l="1"/>
  <c r="S186" s="1"/>
  <c r="L186"/>
  <c r="O186" s="1"/>
  <c r="R185"/>
  <c r="Q185"/>
  <c r="N185" i="29"/>
  <c r="P185" s="1"/>
  <c r="K186"/>
  <c r="M161" i="30"/>
  <c r="S161" s="1"/>
  <c r="L161"/>
  <c r="O161" s="1"/>
  <c r="R160"/>
  <c r="Q160"/>
  <c r="R185" i="31"/>
  <c r="Q185"/>
  <c r="L186"/>
  <c r="M186"/>
  <c r="S186" s="1"/>
  <c r="Q183" i="27"/>
  <c r="R183"/>
  <c r="O171" i="37"/>
  <c r="N171"/>
  <c r="P171" s="1"/>
  <c r="K172"/>
  <c r="M183" i="39"/>
  <c r="L183"/>
  <c r="O183" s="1"/>
  <c r="O176" i="36"/>
  <c r="N176"/>
  <c r="P176" s="1"/>
  <c r="K177"/>
  <c r="Q182" i="39"/>
  <c r="R182"/>
  <c r="S176" i="36"/>
  <c r="Q176" i="26"/>
  <c r="R176"/>
  <c r="Q182" i="40"/>
  <c r="R182"/>
  <c r="S156" i="34"/>
  <c r="L177" i="26"/>
  <c r="O177" s="1"/>
  <c r="M177"/>
  <c r="S177" s="1"/>
  <c r="R181" i="35"/>
  <c r="Q181"/>
  <c r="R175" i="33"/>
  <c r="Q175"/>
  <c r="L182" i="35"/>
  <c r="O182" s="1"/>
  <c r="M182"/>
  <c r="S182" s="1"/>
  <c r="M184" i="27"/>
  <c r="S184" s="1"/>
  <c r="L184"/>
  <c r="O184" s="1"/>
  <c r="L183" i="40"/>
  <c r="M183"/>
  <c r="S183" s="1"/>
  <c r="S168" i="43"/>
  <c r="N156" i="34"/>
  <c r="P156" s="1"/>
  <c r="K157"/>
  <c r="N168" i="43"/>
  <c r="P168" s="1"/>
  <c r="K169"/>
  <c r="S175" i="32"/>
  <c r="O182" i="38"/>
  <c r="K183"/>
  <c r="N182"/>
  <c r="P182" s="1"/>
  <c r="K176" i="32"/>
  <c r="N175"/>
  <c r="P175" s="1"/>
  <c r="M176" i="33"/>
  <c r="S176" s="1"/>
  <c r="L176"/>
  <c r="O176" s="1"/>
  <c r="M183" i="42"/>
  <c r="S183" s="1"/>
  <c r="L183"/>
  <c r="Q182"/>
  <c r="R182"/>
  <c r="L183" i="41"/>
  <c r="M183"/>
  <c r="S183" s="1"/>
  <c r="Q182"/>
  <c r="R182"/>
  <c r="L186" i="29" l="1"/>
  <c r="O186" s="1"/>
  <c r="M186"/>
  <c r="S186" s="1"/>
  <c r="R185"/>
  <c r="Q185"/>
  <c r="K187" i="28"/>
  <c r="N186"/>
  <c r="P186" s="1"/>
  <c r="O186" i="31"/>
  <c r="N186"/>
  <c r="P186" s="1"/>
  <c r="K187"/>
  <c r="K162" i="30"/>
  <c r="N161"/>
  <c r="P161" s="1"/>
  <c r="Q156" i="34"/>
  <c r="R156"/>
  <c r="O183" i="41"/>
  <c r="N183"/>
  <c r="P183" s="1"/>
  <c r="K184"/>
  <c r="M176" i="32"/>
  <c r="S176" s="1"/>
  <c r="L176"/>
  <c r="L157" i="34"/>
  <c r="M157"/>
  <c r="S157" s="1"/>
  <c r="R176" i="36"/>
  <c r="Q176"/>
  <c r="K184" i="39"/>
  <c r="N183"/>
  <c r="P183" s="1"/>
  <c r="R182" i="38"/>
  <c r="Q182"/>
  <c r="O183" i="42"/>
  <c r="K184"/>
  <c r="N183"/>
  <c r="P183" s="1"/>
  <c r="L183" i="38"/>
  <c r="M183"/>
  <c r="S183" s="1"/>
  <c r="O183"/>
  <c r="K178" i="26"/>
  <c r="N177"/>
  <c r="P177" s="1"/>
  <c r="S183" i="39"/>
  <c r="R168" i="43"/>
  <c r="Q168"/>
  <c r="K183" i="35"/>
  <c r="N182"/>
  <c r="P182" s="1"/>
  <c r="L172" i="37"/>
  <c r="M172"/>
  <c r="S172" s="1"/>
  <c r="R171"/>
  <c r="Q171"/>
  <c r="O183" i="40"/>
  <c r="K184"/>
  <c r="N183"/>
  <c r="P183" s="1"/>
  <c r="M177" i="36"/>
  <c r="S177" s="1"/>
  <c r="L177"/>
  <c r="O177" s="1"/>
  <c r="Q175" i="32"/>
  <c r="R175"/>
  <c r="M169" i="43"/>
  <c r="S169" s="1"/>
  <c r="L169"/>
  <c r="O169" s="1"/>
  <c r="N184" i="27"/>
  <c r="P184" s="1"/>
  <c r="K185"/>
  <c r="N176" i="33"/>
  <c r="P176" s="1"/>
  <c r="K177"/>
  <c r="Q186" i="28" l="1"/>
  <c r="R186"/>
  <c r="L187"/>
  <c r="M187"/>
  <c r="S187" s="1"/>
  <c r="N186" i="29"/>
  <c r="P186" s="1"/>
  <c r="K187"/>
  <c r="Q161" i="30"/>
  <c r="R161"/>
  <c r="M162"/>
  <c r="S162" s="1"/>
  <c r="L162"/>
  <c r="L187" i="31"/>
  <c r="M187"/>
  <c r="S187" s="1"/>
  <c r="R186"/>
  <c r="Q186"/>
  <c r="R183" i="39"/>
  <c r="Q183"/>
  <c r="O157" i="34"/>
  <c r="N157"/>
  <c r="P157" s="1"/>
  <c r="K158"/>
  <c r="R177" i="26"/>
  <c r="Q177"/>
  <c r="O176" i="32"/>
  <c r="K177"/>
  <c r="N176"/>
  <c r="P176" s="1"/>
  <c r="Q176" i="33"/>
  <c r="R176"/>
  <c r="M185" i="27"/>
  <c r="S185" s="1"/>
  <c r="L185"/>
  <c r="O185" s="1"/>
  <c r="N177" i="36"/>
  <c r="P177" s="1"/>
  <c r="K178"/>
  <c r="O172" i="37"/>
  <c r="N172"/>
  <c r="P172" s="1"/>
  <c r="K173"/>
  <c r="L178" i="26"/>
  <c r="O178" s="1"/>
  <c r="M178"/>
  <c r="L177" i="33"/>
  <c r="O177" s="1"/>
  <c r="M177"/>
  <c r="R182" i="35"/>
  <c r="Q182"/>
  <c r="M184" i="41"/>
  <c r="S184" s="1"/>
  <c r="L184"/>
  <c r="R184" i="27"/>
  <c r="Q184"/>
  <c r="R183" i="41"/>
  <c r="Q183"/>
  <c r="R183" i="40"/>
  <c r="Q183"/>
  <c r="M183" i="35"/>
  <c r="S183" s="1"/>
  <c r="L183"/>
  <c r="O183" s="1"/>
  <c r="L184" i="39"/>
  <c r="O184" s="1"/>
  <c r="M184"/>
  <c r="S184" s="1"/>
  <c r="N169" i="43"/>
  <c r="P169" s="1"/>
  <c r="K170"/>
  <c r="L184" i="40"/>
  <c r="O184" s="1"/>
  <c r="M184"/>
  <c r="S184" s="1"/>
  <c r="N183" i="38"/>
  <c r="P183" s="1"/>
  <c r="K184"/>
  <c r="Q183" i="42"/>
  <c r="R183"/>
  <c r="L184"/>
  <c r="O184" s="1"/>
  <c r="M184"/>
  <c r="S184" s="1"/>
  <c r="L187" i="29" l="1"/>
  <c r="O187" s="1"/>
  <c r="M187"/>
  <c r="R186"/>
  <c r="Q186"/>
  <c r="O187" i="28"/>
  <c r="N187"/>
  <c r="P187" s="1"/>
  <c r="K188"/>
  <c r="O187" i="31"/>
  <c r="N187"/>
  <c r="P187" s="1"/>
  <c r="K188"/>
  <c r="O162" i="30"/>
  <c r="N162"/>
  <c r="P162" s="1"/>
  <c r="K163"/>
  <c r="Q177" i="36"/>
  <c r="R177"/>
  <c r="Q183" i="38"/>
  <c r="R183"/>
  <c r="K185" i="39"/>
  <c r="N184"/>
  <c r="P184" s="1"/>
  <c r="K178" i="33"/>
  <c r="N177"/>
  <c r="P177" s="1"/>
  <c r="N184" i="42"/>
  <c r="P184" s="1"/>
  <c r="K185"/>
  <c r="L170" i="43"/>
  <c r="M170"/>
  <c r="M173" i="37"/>
  <c r="S173" s="1"/>
  <c r="L173"/>
  <c r="K184" i="35"/>
  <c r="N183"/>
  <c r="P183" s="1"/>
  <c r="O184" i="41"/>
  <c r="N184"/>
  <c r="P184" s="1"/>
  <c r="K185"/>
  <c r="S178" i="26"/>
  <c r="K186" i="27"/>
  <c r="N185"/>
  <c r="P185" s="1"/>
  <c r="K185" i="40"/>
  <c r="N184"/>
  <c r="P184" s="1"/>
  <c r="K179" i="26"/>
  <c r="N178"/>
  <c r="P178" s="1"/>
  <c r="M158" i="34"/>
  <c r="S158" s="1"/>
  <c r="L158"/>
  <c r="R157"/>
  <c r="Q157"/>
  <c r="R172" i="37"/>
  <c r="Q172"/>
  <c r="R176" i="32"/>
  <c r="Q176"/>
  <c r="R169" i="43"/>
  <c r="Q169"/>
  <c r="L184" i="38"/>
  <c r="O184" s="1"/>
  <c r="M184"/>
  <c r="S184" s="1"/>
  <c r="S177" i="33"/>
  <c r="L178" i="36"/>
  <c r="M178"/>
  <c r="S178" s="1"/>
  <c r="L177" i="32"/>
  <c r="O177" s="1"/>
  <c r="M177"/>
  <c r="L188" i="28" l="1"/>
  <c r="O188" s="1"/>
  <c r="M188"/>
  <c r="S188" s="1"/>
  <c r="R187"/>
  <c r="Q187"/>
  <c r="S187" i="29"/>
  <c r="N187"/>
  <c r="P187" s="1"/>
  <c r="K188"/>
  <c r="R162" i="30"/>
  <c r="Q162"/>
  <c r="L163"/>
  <c r="M163"/>
  <c r="S163" s="1"/>
  <c r="L188" i="31"/>
  <c r="O188" s="1"/>
  <c r="M188"/>
  <c r="S188" s="1"/>
  <c r="Q187"/>
  <c r="R187"/>
  <c r="R183" i="35"/>
  <c r="Q183"/>
  <c r="R185" i="27"/>
  <c r="Q185"/>
  <c r="M184" i="35"/>
  <c r="S184" s="1"/>
  <c r="L184"/>
  <c r="M178" i="33"/>
  <c r="S178" s="1"/>
  <c r="L178"/>
  <c r="R184" i="39"/>
  <c r="Q184"/>
  <c r="S177" i="32"/>
  <c r="O173" i="37"/>
  <c r="K174"/>
  <c r="N173"/>
  <c r="P173" s="1"/>
  <c r="O158" i="34"/>
  <c r="N158"/>
  <c r="P158" s="1"/>
  <c r="K159"/>
  <c r="M185" i="39"/>
  <c r="S185" s="1"/>
  <c r="L185"/>
  <c r="O185" s="1"/>
  <c r="R178" i="26"/>
  <c r="Q178"/>
  <c r="S170" i="43"/>
  <c r="R177" i="33"/>
  <c r="Q177"/>
  <c r="L185" i="40"/>
  <c r="O185" s="1"/>
  <c r="M185"/>
  <c r="S185" s="1"/>
  <c r="K185" i="38"/>
  <c r="N184"/>
  <c r="P184" s="1"/>
  <c r="M186" i="27"/>
  <c r="S186" s="1"/>
  <c r="L186"/>
  <c r="O186" s="1"/>
  <c r="K178" i="32"/>
  <c r="N177"/>
  <c r="P177" s="1"/>
  <c r="O178" i="36"/>
  <c r="K179"/>
  <c r="N178"/>
  <c r="P178" s="1"/>
  <c r="L185" i="41"/>
  <c r="O185" s="1"/>
  <c r="M185"/>
  <c r="S185" s="1"/>
  <c r="O170" i="43"/>
  <c r="N170"/>
  <c r="P170" s="1"/>
  <c r="K171"/>
  <c r="L179" i="26"/>
  <c r="O179" s="1"/>
  <c r="M179"/>
  <c r="S179" s="1"/>
  <c r="Q184" i="41"/>
  <c r="R184"/>
  <c r="M185" i="42"/>
  <c r="S185" s="1"/>
  <c r="L185"/>
  <c r="Q184" i="40"/>
  <c r="R184"/>
  <c r="Q184" i="42"/>
  <c r="R184"/>
  <c r="L188" i="29" l="1"/>
  <c r="O188" s="1"/>
  <c r="M188"/>
  <c r="R187"/>
  <c r="Q187"/>
  <c r="K189" i="28"/>
  <c r="N188"/>
  <c r="P188" s="1"/>
  <c r="K189" i="31"/>
  <c r="N188"/>
  <c r="P188" s="1"/>
  <c r="O163" i="30"/>
  <c r="K164"/>
  <c r="N163"/>
  <c r="P163" s="1"/>
  <c r="R170" i="43"/>
  <c r="Q170"/>
  <c r="Q177" i="32"/>
  <c r="R177"/>
  <c r="R184" i="38"/>
  <c r="Q184"/>
  <c r="O178" i="33"/>
  <c r="N178"/>
  <c r="P178" s="1"/>
  <c r="K179"/>
  <c r="R173" i="37"/>
  <c r="Q173"/>
  <c r="R178" i="36"/>
  <c r="Q178"/>
  <c r="M179"/>
  <c r="S179" s="1"/>
  <c r="L179"/>
  <c r="O179"/>
  <c r="M174" i="37"/>
  <c r="S174" s="1"/>
  <c r="L174"/>
  <c r="O174" s="1"/>
  <c r="O184" i="35"/>
  <c r="N184"/>
  <c r="P184" s="1"/>
  <c r="K185"/>
  <c r="M185" i="38"/>
  <c r="L185"/>
  <c r="O185" s="1"/>
  <c r="M171" i="43"/>
  <c r="L171"/>
  <c r="O171" s="1"/>
  <c r="K180" i="26"/>
  <c r="N179"/>
  <c r="P179" s="1"/>
  <c r="O185" i="42"/>
  <c r="K186"/>
  <c r="N185"/>
  <c r="P185" s="1"/>
  <c r="M178" i="32"/>
  <c r="S178" s="1"/>
  <c r="L178"/>
  <c r="O178" s="1"/>
  <c r="K186" i="40"/>
  <c r="N185"/>
  <c r="P185" s="1"/>
  <c r="N185" i="39"/>
  <c r="P185" s="1"/>
  <c r="K186"/>
  <c r="N185" i="41"/>
  <c r="P185" s="1"/>
  <c r="K186"/>
  <c r="N186" i="27"/>
  <c r="P186" s="1"/>
  <c r="K187"/>
  <c r="L159" i="34"/>
  <c r="M159"/>
  <c r="S159" s="1"/>
  <c r="R158"/>
  <c r="Q158"/>
  <c r="Q188" i="28" l="1"/>
  <c r="R188"/>
  <c r="L189"/>
  <c r="M189"/>
  <c r="S189" s="1"/>
  <c r="S188" i="29"/>
  <c r="N188"/>
  <c r="P188" s="1"/>
  <c r="K189"/>
  <c r="Q163" i="30"/>
  <c r="R163"/>
  <c r="M164"/>
  <c r="S164" s="1"/>
  <c r="L164"/>
  <c r="Q188" i="31"/>
  <c r="R188"/>
  <c r="L189"/>
  <c r="M189"/>
  <c r="S189" s="1"/>
  <c r="R178" i="33"/>
  <c r="Q178"/>
  <c r="R185" i="39"/>
  <c r="Q185"/>
  <c r="S185" i="38"/>
  <c r="N179" i="36"/>
  <c r="P179" s="1"/>
  <c r="K180"/>
  <c r="R185" i="40"/>
  <c r="Q185"/>
  <c r="R184" i="35"/>
  <c r="Q184"/>
  <c r="R179" i="26"/>
  <c r="Q179"/>
  <c r="M185" i="35"/>
  <c r="S185" s="1"/>
  <c r="L185"/>
  <c r="O185" s="1"/>
  <c r="O159" i="34"/>
  <c r="K160"/>
  <c r="N159"/>
  <c r="P159" s="1"/>
  <c r="M186" i="40"/>
  <c r="L186"/>
  <c r="O186" s="1"/>
  <c r="M180" i="26"/>
  <c r="S180" s="1"/>
  <c r="L180"/>
  <c r="O180" s="1"/>
  <c r="M187" i="27"/>
  <c r="S187" s="1"/>
  <c r="L187"/>
  <c r="O187" s="1"/>
  <c r="R186"/>
  <c r="Q186"/>
  <c r="N178" i="32"/>
  <c r="P178" s="1"/>
  <c r="K179"/>
  <c r="N171" i="43"/>
  <c r="P171" s="1"/>
  <c r="K172"/>
  <c r="R185" i="41"/>
  <c r="Q185"/>
  <c r="L186" i="39"/>
  <c r="O186" s="1"/>
  <c r="M186"/>
  <c r="S186" s="1"/>
  <c r="L186" i="42"/>
  <c r="O186" s="1"/>
  <c r="M186"/>
  <c r="S186" s="1"/>
  <c r="K186" i="38"/>
  <c r="N185"/>
  <c r="P185" s="1"/>
  <c r="M186" i="41"/>
  <c r="S186" s="1"/>
  <c r="L186"/>
  <c r="O186" s="1"/>
  <c r="S171" i="43"/>
  <c r="N174" i="37"/>
  <c r="P174" s="1"/>
  <c r="K175"/>
  <c r="Q185" i="42"/>
  <c r="R185"/>
  <c r="L179" i="33"/>
  <c r="M179"/>
  <c r="S179" s="1"/>
  <c r="L189" i="29" l="1"/>
  <c r="M189"/>
  <c r="S189" s="1"/>
  <c r="R188"/>
  <c r="Q188"/>
  <c r="O189" i="28"/>
  <c r="N189"/>
  <c r="P189" s="1"/>
  <c r="K190"/>
  <c r="O189" i="31"/>
  <c r="N189"/>
  <c r="P189" s="1"/>
  <c r="K190"/>
  <c r="O164" i="30"/>
  <c r="N164"/>
  <c r="P164" s="1"/>
  <c r="K165"/>
  <c r="Q185" i="38"/>
  <c r="R185"/>
  <c r="Q178" i="32"/>
  <c r="R178"/>
  <c r="N185" i="35"/>
  <c r="P185" s="1"/>
  <c r="K186"/>
  <c r="L180" i="36"/>
  <c r="M180"/>
  <c r="S180" s="1"/>
  <c r="R179"/>
  <c r="Q179"/>
  <c r="N186" i="39"/>
  <c r="P186" s="1"/>
  <c r="K187"/>
  <c r="K187" i="40"/>
  <c r="N186"/>
  <c r="P186" s="1"/>
  <c r="N186" i="41"/>
  <c r="P186" s="1"/>
  <c r="K187"/>
  <c r="S186" i="40"/>
  <c r="R159" i="34"/>
  <c r="Q159"/>
  <c r="Q174" i="37"/>
  <c r="R174"/>
  <c r="L172" i="43"/>
  <c r="M172"/>
  <c r="S172" s="1"/>
  <c r="L160" i="34"/>
  <c r="O160" s="1"/>
  <c r="M160"/>
  <c r="S160" s="1"/>
  <c r="O179" i="33"/>
  <c r="N179"/>
  <c r="P179" s="1"/>
  <c r="K180"/>
  <c r="M175" i="37"/>
  <c r="S175" s="1"/>
  <c r="L175"/>
  <c r="O175" s="1"/>
  <c r="L186" i="38"/>
  <c r="M186"/>
  <c r="S186" s="1"/>
  <c r="N187" i="27"/>
  <c r="P187" s="1"/>
  <c r="K188"/>
  <c r="R171" i="43"/>
  <c r="Q171"/>
  <c r="N186" i="42"/>
  <c r="P186" s="1"/>
  <c r="K187"/>
  <c r="M179" i="32"/>
  <c r="S179" s="1"/>
  <c r="L179"/>
  <c r="O179" s="1"/>
  <c r="K181" i="26"/>
  <c r="N180"/>
  <c r="P180" s="1"/>
  <c r="L190" i="28" l="1"/>
  <c r="O190" s="1"/>
  <c r="M190"/>
  <c r="Q189"/>
  <c r="R189"/>
  <c r="O189" i="29"/>
  <c r="N189"/>
  <c r="P189" s="1"/>
  <c r="K190"/>
  <c r="M165" i="30"/>
  <c r="S165" s="1"/>
  <c r="L165"/>
  <c r="O165" s="1"/>
  <c r="R164"/>
  <c r="Q164"/>
  <c r="L190" i="31"/>
  <c r="M190"/>
  <c r="S190" s="1"/>
  <c r="Q189"/>
  <c r="R189"/>
  <c r="R186" i="40"/>
  <c r="Q186"/>
  <c r="Q186" i="42"/>
  <c r="R186"/>
  <c r="L187" i="41"/>
  <c r="M187"/>
  <c r="Q186"/>
  <c r="R186"/>
  <c r="O180" i="36"/>
  <c r="K181"/>
  <c r="N180"/>
  <c r="P180" s="1"/>
  <c r="Q180" i="26"/>
  <c r="R180"/>
  <c r="L180" i="33"/>
  <c r="O180" s="1"/>
  <c r="M180"/>
  <c r="S180" s="1"/>
  <c r="M186" i="35"/>
  <c r="L186"/>
  <c r="O186" s="1"/>
  <c r="Q185"/>
  <c r="R185"/>
  <c r="Q187" i="27"/>
  <c r="R187"/>
  <c r="M187" i="39"/>
  <c r="S187" s="1"/>
  <c r="L187"/>
  <c r="O187" s="1"/>
  <c r="Q186"/>
  <c r="R186"/>
  <c r="O172" i="43"/>
  <c r="N172"/>
  <c r="P172" s="1"/>
  <c r="K173"/>
  <c r="L181" i="26"/>
  <c r="M181"/>
  <c r="S181" s="1"/>
  <c r="L188" i="27"/>
  <c r="M188"/>
  <c r="S188" s="1"/>
  <c r="O186" i="38"/>
  <c r="K187"/>
  <c r="N186"/>
  <c r="P186" s="1"/>
  <c r="R179" i="33"/>
  <c r="Q179"/>
  <c r="M187" i="40"/>
  <c r="S187" s="1"/>
  <c r="L187"/>
  <c r="K180" i="32"/>
  <c r="N179"/>
  <c r="P179" s="1"/>
  <c r="M187" i="42"/>
  <c r="S187" s="1"/>
  <c r="L187"/>
  <c r="N175" i="37"/>
  <c r="P175" s="1"/>
  <c r="K176"/>
  <c r="N160" i="34"/>
  <c r="P160" s="1"/>
  <c r="K161"/>
  <c r="M190" i="29" l="1"/>
  <c r="S190" s="1"/>
  <c r="L190"/>
  <c r="O190" s="1"/>
  <c r="R189"/>
  <c r="Q189"/>
  <c r="S190" i="28"/>
  <c r="N190"/>
  <c r="P190" s="1"/>
  <c r="K191"/>
  <c r="O190" i="31"/>
  <c r="K191"/>
  <c r="N190"/>
  <c r="P190" s="1"/>
  <c r="K166" i="30"/>
  <c r="N165"/>
  <c r="P165" s="1"/>
  <c r="R175" i="37"/>
  <c r="Q175"/>
  <c r="K182" i="26"/>
  <c r="N181"/>
  <c r="P181" s="1"/>
  <c r="R186" i="38"/>
  <c r="Q186"/>
  <c r="M173" i="43"/>
  <c r="L173"/>
  <c r="O173" s="1"/>
  <c r="R172"/>
  <c r="Q172"/>
  <c r="K181" i="33"/>
  <c r="N180"/>
  <c r="P180" s="1"/>
  <c r="S187" i="41"/>
  <c r="Q179" i="32"/>
  <c r="R179"/>
  <c r="O187" i="41"/>
  <c r="N187"/>
  <c r="P187" s="1"/>
  <c r="K188"/>
  <c r="L187" i="38"/>
  <c r="O187" s="1"/>
  <c r="M187"/>
  <c r="L180" i="32"/>
  <c r="O180" s="1"/>
  <c r="M180"/>
  <c r="S180" s="1"/>
  <c r="R180" i="36"/>
  <c r="Q180"/>
  <c r="R160" i="34"/>
  <c r="Q160"/>
  <c r="O181" i="26"/>
  <c r="K187" i="35"/>
  <c r="N186"/>
  <c r="L181" i="36"/>
  <c r="O181" s="1"/>
  <c r="M181"/>
  <c r="S181" s="1"/>
  <c r="O187" i="42"/>
  <c r="N187"/>
  <c r="P187" s="1"/>
  <c r="K188"/>
  <c r="L161" i="34"/>
  <c r="M161"/>
  <c r="S161" s="1"/>
  <c r="O187" i="40"/>
  <c r="N187"/>
  <c r="P187" s="1"/>
  <c r="K188"/>
  <c r="O188" i="27"/>
  <c r="K189"/>
  <c r="N188"/>
  <c r="P188" s="1"/>
  <c r="M176" i="37"/>
  <c r="L176"/>
  <c r="N187" i="39"/>
  <c r="P187" s="1"/>
  <c r="K188"/>
  <c r="S186" i="35"/>
  <c r="P186"/>
  <c r="M191" i="28" l="1"/>
  <c r="S191" s="1"/>
  <c r="L191"/>
  <c r="O191" s="1"/>
  <c r="R190"/>
  <c r="Q190"/>
  <c r="N190" i="29"/>
  <c r="P190" s="1"/>
  <c r="K191"/>
  <c r="Q165" i="30"/>
  <c r="R165"/>
  <c r="L166"/>
  <c r="M166"/>
  <c r="S166" s="1"/>
  <c r="R190" i="31"/>
  <c r="Q190"/>
  <c r="L191"/>
  <c r="M191"/>
  <c r="S191" s="1"/>
  <c r="R187" i="39"/>
  <c r="Q187"/>
  <c r="N181" i="36"/>
  <c r="P181" s="1"/>
  <c r="K182"/>
  <c r="O176" i="37"/>
  <c r="N176"/>
  <c r="P176" s="1"/>
  <c r="K177"/>
  <c r="S176"/>
  <c r="O161" i="34"/>
  <c r="N161"/>
  <c r="P161" s="1"/>
  <c r="K162"/>
  <c r="M187" i="35"/>
  <c r="S187" s="1"/>
  <c r="L187"/>
  <c r="N173" i="43"/>
  <c r="P173" s="1"/>
  <c r="K174"/>
  <c r="R188" i="27"/>
  <c r="Q188"/>
  <c r="M188" i="42"/>
  <c r="S188" s="1"/>
  <c r="L188"/>
  <c r="O188" s="1"/>
  <c r="S173" i="43"/>
  <c r="M189" i="27"/>
  <c r="S189" s="1"/>
  <c r="L189"/>
  <c r="O189" s="1"/>
  <c r="R187" i="41"/>
  <c r="Q187"/>
  <c r="Q180" i="33"/>
  <c r="R180"/>
  <c r="R181" i="26"/>
  <c r="Q181"/>
  <c r="Q187" i="42"/>
  <c r="R187"/>
  <c r="S187" i="38"/>
  <c r="L181" i="33"/>
  <c r="O181" s="1"/>
  <c r="M181"/>
  <c r="M182" i="26"/>
  <c r="L182"/>
  <c r="O182" s="1"/>
  <c r="R186" i="35"/>
  <c r="Q186"/>
  <c r="K188" i="38"/>
  <c r="N187"/>
  <c r="P187" s="1"/>
  <c r="L188" i="40"/>
  <c r="O188" s="1"/>
  <c r="M188"/>
  <c r="S188" s="1"/>
  <c r="M188" i="41"/>
  <c r="S188" s="1"/>
  <c r="L188"/>
  <c r="L188" i="39"/>
  <c r="M188"/>
  <c r="R187" i="40"/>
  <c r="Q187"/>
  <c r="N180" i="32"/>
  <c r="P180" s="1"/>
  <c r="K181"/>
  <c r="L191" i="29" l="1"/>
  <c r="M191"/>
  <c r="S191" s="1"/>
  <c r="R190"/>
  <c r="Q190"/>
  <c r="N191" i="28"/>
  <c r="P191" s="1"/>
  <c r="K192"/>
  <c r="K192" i="31"/>
  <c r="N191"/>
  <c r="P191" s="1"/>
  <c r="O166" i="30"/>
  <c r="N166"/>
  <c r="P166" s="1"/>
  <c r="K167"/>
  <c r="O191" i="31"/>
  <c r="R173" i="43"/>
  <c r="Q173"/>
  <c r="Q176" i="37"/>
  <c r="R176"/>
  <c r="R187" i="38"/>
  <c r="Q187"/>
  <c r="L177" i="37"/>
  <c r="M177"/>
  <c r="S177" s="1"/>
  <c r="O188" i="41"/>
  <c r="N188"/>
  <c r="P188" s="1"/>
  <c r="K189"/>
  <c r="L174" i="43"/>
  <c r="O174" s="1"/>
  <c r="M174"/>
  <c r="S174" s="1"/>
  <c r="K189" i="40"/>
  <c r="N188"/>
  <c r="P188" s="1"/>
  <c r="S181" i="33"/>
  <c r="O187" i="35"/>
  <c r="K188"/>
  <c r="N187"/>
  <c r="P187" s="1"/>
  <c r="R180" i="32"/>
  <c r="Q180"/>
  <c r="S182" i="26"/>
  <c r="S188" i="39"/>
  <c r="L188" i="38"/>
  <c r="M188"/>
  <c r="S188" s="1"/>
  <c r="N181" i="33"/>
  <c r="P181" s="1"/>
  <c r="K182"/>
  <c r="O188" i="39"/>
  <c r="N188"/>
  <c r="P188" s="1"/>
  <c r="K189"/>
  <c r="N188" i="42"/>
  <c r="P188" s="1"/>
  <c r="K189"/>
  <c r="L162" i="34"/>
  <c r="M162"/>
  <c r="S162" s="1"/>
  <c r="L182" i="36"/>
  <c r="M182"/>
  <c r="R181"/>
  <c r="Q181"/>
  <c r="R161" i="34"/>
  <c r="Q161"/>
  <c r="M181" i="32"/>
  <c r="S181" s="1"/>
  <c r="L181"/>
  <c r="O181" s="1"/>
  <c r="N182" i="26"/>
  <c r="P182" s="1"/>
  <c r="K183"/>
  <c r="N189" i="27"/>
  <c r="P189" s="1"/>
  <c r="K190"/>
  <c r="M192" i="28" l="1"/>
  <c r="L192"/>
  <c r="O192" s="1"/>
  <c r="Q191"/>
  <c r="R191"/>
  <c r="O191" i="29"/>
  <c r="N191"/>
  <c r="P191" s="1"/>
  <c r="K192"/>
  <c r="M167" i="30"/>
  <c r="L167"/>
  <c r="O167" s="1"/>
  <c r="R166"/>
  <c r="Q166"/>
  <c r="Q191" i="31"/>
  <c r="R191"/>
  <c r="L192"/>
  <c r="M192"/>
  <c r="S192" s="1"/>
  <c r="R182" i="26"/>
  <c r="Q182"/>
  <c r="R181" i="33"/>
  <c r="Q181"/>
  <c r="R188" i="39"/>
  <c r="Q188"/>
  <c r="S182" i="36"/>
  <c r="R188" i="40"/>
  <c r="Q188"/>
  <c r="O182" i="36"/>
  <c r="N182"/>
  <c r="P182" s="1"/>
  <c r="K183"/>
  <c r="M182" i="33"/>
  <c r="S182" s="1"/>
  <c r="L182"/>
  <c r="O182" s="1"/>
  <c r="L189" i="40"/>
  <c r="O189" s="1"/>
  <c r="M189"/>
  <c r="S189" s="1"/>
  <c r="O177" i="37"/>
  <c r="N177"/>
  <c r="P177" s="1"/>
  <c r="K178"/>
  <c r="R189" i="27"/>
  <c r="Q189"/>
  <c r="K182" i="32"/>
  <c r="N181"/>
  <c r="P181" s="1"/>
  <c r="Q187" i="35"/>
  <c r="R187"/>
  <c r="O162" i="34"/>
  <c r="N162"/>
  <c r="P162" s="1"/>
  <c r="K163"/>
  <c r="L189" i="42"/>
  <c r="O189" s="1"/>
  <c r="M189"/>
  <c r="S189" s="1"/>
  <c r="O188" i="38"/>
  <c r="K189"/>
  <c r="N188"/>
  <c r="P188" s="1"/>
  <c r="L188" i="35"/>
  <c r="O188" s="1"/>
  <c r="M188"/>
  <c r="S188" s="1"/>
  <c r="N174" i="43"/>
  <c r="P174" s="1"/>
  <c r="K175"/>
  <c r="R188" i="42"/>
  <c r="Q188"/>
  <c r="L189" i="41"/>
  <c r="M189"/>
  <c r="R188"/>
  <c r="Q188"/>
  <c r="M190" i="27"/>
  <c r="S190" s="1"/>
  <c r="L190"/>
  <c r="M189" i="39"/>
  <c r="S189" s="1"/>
  <c r="L189"/>
  <c r="O189" s="1"/>
  <c r="M183" i="26"/>
  <c r="S183" s="1"/>
  <c r="L183"/>
  <c r="O183" s="1"/>
  <c r="L192" i="29" l="1"/>
  <c r="O192" s="1"/>
  <c r="M192"/>
  <c r="S192" s="1"/>
  <c r="R191"/>
  <c r="Q191"/>
  <c r="K193" i="28"/>
  <c r="N192"/>
  <c r="P192" s="1"/>
  <c r="S192"/>
  <c r="N192" i="31"/>
  <c r="P192" s="1"/>
  <c r="K193"/>
  <c r="O192"/>
  <c r="N167" i="30"/>
  <c r="P167" s="1"/>
  <c r="K168"/>
  <c r="S167"/>
  <c r="Q182" i="36"/>
  <c r="R182"/>
  <c r="K191" i="27"/>
  <c r="N190"/>
  <c r="P190" s="1"/>
  <c r="M175" i="43"/>
  <c r="S175" s="1"/>
  <c r="L175"/>
  <c r="O175" s="1"/>
  <c r="K190" i="42"/>
  <c r="N189"/>
  <c r="P189" s="1"/>
  <c r="L163" i="34"/>
  <c r="M163"/>
  <c r="S163" s="1"/>
  <c r="N182" i="33"/>
  <c r="P182" s="1"/>
  <c r="K183"/>
  <c r="R162" i="34"/>
  <c r="Q162"/>
  <c r="L178" i="37"/>
  <c r="O178" s="1"/>
  <c r="M178"/>
  <c r="Q177"/>
  <c r="R177"/>
  <c r="M183" i="36"/>
  <c r="S183" s="1"/>
  <c r="L183"/>
  <c r="O183" s="1"/>
  <c r="Q188" i="38"/>
  <c r="R188"/>
  <c r="M189"/>
  <c r="S189" s="1"/>
  <c r="L189"/>
  <c r="O189" s="1"/>
  <c r="K184" i="26"/>
  <c r="N183"/>
  <c r="P183" s="1"/>
  <c r="S189" i="41"/>
  <c r="N188" i="35"/>
  <c r="P188" s="1"/>
  <c r="K189"/>
  <c r="K190" i="39"/>
  <c r="N189"/>
  <c r="P189" s="1"/>
  <c r="O189" i="41"/>
  <c r="K190"/>
  <c r="N189"/>
  <c r="P189" s="1"/>
  <c r="O190" i="27"/>
  <c r="R181" i="32"/>
  <c r="Q181"/>
  <c r="R174" i="43"/>
  <c r="Q174"/>
  <c r="L182" i="32"/>
  <c r="O182" s="1"/>
  <c r="M182"/>
  <c r="S182" s="1"/>
  <c r="N189" i="40"/>
  <c r="P189" s="1"/>
  <c r="K190"/>
  <c r="Q192" i="28" l="1"/>
  <c r="R192"/>
  <c r="L193"/>
  <c r="O193" s="1"/>
  <c r="M193"/>
  <c r="S193" s="1"/>
  <c r="N192" i="29"/>
  <c r="P192" s="1"/>
  <c r="K193"/>
  <c r="Q167" i="30"/>
  <c r="R167"/>
  <c r="M168"/>
  <c r="S168" s="1"/>
  <c r="L168"/>
  <c r="O168" s="1"/>
  <c r="M193" i="31"/>
  <c r="S193" s="1"/>
  <c r="L193"/>
  <c r="O193" s="1"/>
  <c r="R192"/>
  <c r="Q192"/>
  <c r="R189" i="41"/>
  <c r="Q189"/>
  <c r="R188" i="35"/>
  <c r="Q188"/>
  <c r="S178" i="37"/>
  <c r="K179"/>
  <c r="N178"/>
  <c r="P178" s="1"/>
  <c r="M190" i="42"/>
  <c r="S190" s="1"/>
  <c r="L190"/>
  <c r="O190" s="1"/>
  <c r="Q189" i="40"/>
  <c r="R189"/>
  <c r="R183" i="26"/>
  <c r="Q183"/>
  <c r="K184" i="36"/>
  <c r="N183"/>
  <c r="P183" s="1"/>
  <c r="N175" i="43"/>
  <c r="P175" s="1"/>
  <c r="K176"/>
  <c r="M190" i="40"/>
  <c r="L190"/>
  <c r="M190" i="41"/>
  <c r="S190" s="1"/>
  <c r="L190"/>
  <c r="N182" i="32"/>
  <c r="P182" s="1"/>
  <c r="K183"/>
  <c r="L184" i="26"/>
  <c r="O184" s="1"/>
  <c r="M184"/>
  <c r="S184" s="1"/>
  <c r="L183" i="33"/>
  <c r="O183" s="1"/>
  <c r="M183"/>
  <c r="S183" s="1"/>
  <c r="R190" i="27"/>
  <c r="Q190"/>
  <c r="R189" i="39"/>
  <c r="Q189"/>
  <c r="L190"/>
  <c r="M190"/>
  <c r="S190" s="1"/>
  <c r="N189" i="38"/>
  <c r="P189" s="1"/>
  <c r="K190"/>
  <c r="L191" i="27"/>
  <c r="O191" s="1"/>
  <c r="M191"/>
  <c r="S191" s="1"/>
  <c r="Q182" i="33"/>
  <c r="R182"/>
  <c r="M189" i="35"/>
  <c r="L189"/>
  <c r="O189" s="1"/>
  <c r="O163" i="34"/>
  <c r="N163"/>
  <c r="P163" s="1"/>
  <c r="K164"/>
  <c r="R189" i="42"/>
  <c r="Q189"/>
  <c r="L193" i="29" l="1"/>
  <c r="M193"/>
  <c r="S193" s="1"/>
  <c r="R192"/>
  <c r="Q192"/>
  <c r="N193" i="28"/>
  <c r="P193" s="1"/>
  <c r="K194"/>
  <c r="N193" i="31"/>
  <c r="P193" s="1"/>
  <c r="K194"/>
  <c r="N168" i="30"/>
  <c r="P168" s="1"/>
  <c r="K169"/>
  <c r="R178" i="37"/>
  <c r="Q178"/>
  <c r="R182" i="32"/>
  <c r="Q182"/>
  <c r="L184" i="36"/>
  <c r="O184" s="1"/>
  <c r="M184"/>
  <c r="S184" s="1"/>
  <c r="R183"/>
  <c r="Q183"/>
  <c r="K192" i="27"/>
  <c r="N191"/>
  <c r="P191" s="1"/>
  <c r="L190" i="38"/>
  <c r="M190"/>
  <c r="S190" s="1"/>
  <c r="O190" i="41"/>
  <c r="K191"/>
  <c r="N190"/>
  <c r="P190" s="1"/>
  <c r="M179" i="37"/>
  <c r="L179"/>
  <c r="Q189" i="38"/>
  <c r="R189"/>
  <c r="S189" i="35"/>
  <c r="Q163" i="34"/>
  <c r="R163"/>
  <c r="N183" i="33"/>
  <c r="P183" s="1"/>
  <c r="K184"/>
  <c r="O190" i="40"/>
  <c r="K191"/>
  <c r="N190"/>
  <c r="P190" s="1"/>
  <c r="O190" i="39"/>
  <c r="K191"/>
  <c r="N190"/>
  <c r="P190" s="1"/>
  <c r="S190" i="40"/>
  <c r="M164" i="34"/>
  <c r="L164"/>
  <c r="O164" s="1"/>
  <c r="N184" i="26"/>
  <c r="P184" s="1"/>
  <c r="K185"/>
  <c r="K190" i="35"/>
  <c r="N189"/>
  <c r="P189" s="1"/>
  <c r="L176" i="43"/>
  <c r="O176" s="1"/>
  <c r="M176"/>
  <c r="R175"/>
  <c r="Q175"/>
  <c r="K191" i="42"/>
  <c r="N190"/>
  <c r="P190" s="1"/>
  <c r="L183" i="32"/>
  <c r="O183" s="1"/>
  <c r="M183"/>
  <c r="S183" s="1"/>
  <c r="M194" i="28" l="1"/>
  <c r="S194" s="1"/>
  <c r="L194"/>
  <c r="O194" s="1"/>
  <c r="Q193"/>
  <c r="R193"/>
  <c r="O193" i="29"/>
  <c r="N193"/>
  <c r="P193" s="1"/>
  <c r="K194"/>
  <c r="L169" i="30"/>
  <c r="O169" s="1"/>
  <c r="M169"/>
  <c r="S169" s="1"/>
  <c r="R168"/>
  <c r="Q168"/>
  <c r="L194" i="31"/>
  <c r="O194" s="1"/>
  <c r="M194"/>
  <c r="S194" s="1"/>
  <c r="R193"/>
  <c r="Q193"/>
  <c r="Q189" i="35"/>
  <c r="R189"/>
  <c r="R190" i="40"/>
  <c r="Q190"/>
  <c r="R190" i="41"/>
  <c r="Q190"/>
  <c r="R190" i="39"/>
  <c r="Q190"/>
  <c r="M191" i="42"/>
  <c r="S191" s="1"/>
  <c r="L191"/>
  <c r="O191" s="1"/>
  <c r="M185" i="26"/>
  <c r="S185" s="1"/>
  <c r="L185"/>
  <c r="O185" s="1"/>
  <c r="M191" i="39"/>
  <c r="S191" s="1"/>
  <c r="L191"/>
  <c r="O191" s="1"/>
  <c r="L191" i="41"/>
  <c r="M191"/>
  <c r="S191" s="1"/>
  <c r="Q190" i="42"/>
  <c r="R190"/>
  <c r="L190" i="35"/>
  <c r="M190"/>
  <c r="O190"/>
  <c r="Q184" i="26"/>
  <c r="R184"/>
  <c r="N184" i="36"/>
  <c r="P184" s="1"/>
  <c r="K185"/>
  <c r="K184" i="32"/>
  <c r="N183"/>
  <c r="P183" s="1"/>
  <c r="S176" i="43"/>
  <c r="N164" i="34"/>
  <c r="P164" s="1"/>
  <c r="K165"/>
  <c r="L191" i="40"/>
  <c r="M191"/>
  <c r="S191" s="1"/>
  <c r="O190" i="38"/>
  <c r="N190"/>
  <c r="P190" s="1"/>
  <c r="K191"/>
  <c r="Q191" i="27"/>
  <c r="R191"/>
  <c r="S164" i="34"/>
  <c r="N176" i="43"/>
  <c r="P176" s="1"/>
  <c r="K177"/>
  <c r="M184" i="33"/>
  <c r="S184" s="1"/>
  <c r="L184"/>
  <c r="O184" s="1"/>
  <c r="O179" i="37"/>
  <c r="N179"/>
  <c r="P179" s="1"/>
  <c r="K180"/>
  <c r="M192" i="27"/>
  <c r="S192" s="1"/>
  <c r="L192"/>
  <c r="O192" s="1"/>
  <c r="R183" i="33"/>
  <c r="Q183"/>
  <c r="S179" i="37"/>
  <c r="L194" i="29" l="1"/>
  <c r="M194"/>
  <c r="R193"/>
  <c r="Q193"/>
  <c r="K195" i="28"/>
  <c r="N194"/>
  <c r="P194" s="1"/>
  <c r="K195" i="31"/>
  <c r="N194"/>
  <c r="P194" s="1"/>
  <c r="N169" i="30"/>
  <c r="P169" s="1"/>
  <c r="K170"/>
  <c r="R176" i="43"/>
  <c r="Q176"/>
  <c r="R164" i="34"/>
  <c r="Q164"/>
  <c r="O191" i="40"/>
  <c r="K192"/>
  <c r="N191"/>
  <c r="P191" s="1"/>
  <c r="N184" i="33"/>
  <c r="P184" s="1"/>
  <c r="K185"/>
  <c r="N191" i="39"/>
  <c r="P191" s="1"/>
  <c r="K192"/>
  <c r="M191" i="38"/>
  <c r="S191" s="1"/>
  <c r="L191"/>
  <c r="O191"/>
  <c r="S190" i="35"/>
  <c r="Q183" i="32"/>
  <c r="R183"/>
  <c r="K191" i="35"/>
  <c r="N190"/>
  <c r="P190" s="1"/>
  <c r="R190" i="38"/>
  <c r="Q190"/>
  <c r="N192" i="27"/>
  <c r="P192" s="1"/>
  <c r="K193"/>
  <c r="M177" i="43"/>
  <c r="L177"/>
  <c r="O177"/>
  <c r="M184" i="32"/>
  <c r="S184" s="1"/>
  <c r="L184"/>
  <c r="K186" i="26"/>
  <c r="N185"/>
  <c r="P185" s="1"/>
  <c r="M185" i="36"/>
  <c r="S185" s="1"/>
  <c r="L185"/>
  <c r="R184"/>
  <c r="Q184"/>
  <c r="R179" i="37"/>
  <c r="Q179"/>
  <c r="M165" i="34"/>
  <c r="S165" s="1"/>
  <c r="L165"/>
  <c r="O165" s="1"/>
  <c r="O191" i="41"/>
  <c r="N191"/>
  <c r="P191" s="1"/>
  <c r="K192"/>
  <c r="N191" i="42"/>
  <c r="P191" s="1"/>
  <c r="K192"/>
  <c r="M180" i="37"/>
  <c r="S180" s="1"/>
  <c r="L180"/>
  <c r="O180" s="1"/>
  <c r="Q194" i="28" l="1"/>
  <c r="R194"/>
  <c r="L195"/>
  <c r="O195" s="1"/>
  <c r="M195"/>
  <c r="S195" s="1"/>
  <c r="S194" i="29"/>
  <c r="O194"/>
  <c r="N194"/>
  <c r="P194" s="1"/>
  <c r="K195"/>
  <c r="L170" i="30"/>
  <c r="M170"/>
  <c r="S170" s="1"/>
  <c r="Q169"/>
  <c r="R169"/>
  <c r="R194" i="31"/>
  <c r="Q194"/>
  <c r="M195"/>
  <c r="S195" s="1"/>
  <c r="L195"/>
  <c r="N180" i="37"/>
  <c r="P180" s="1"/>
  <c r="K181"/>
  <c r="R191" i="40"/>
  <c r="Q191"/>
  <c r="R185" i="26"/>
  <c r="Q185"/>
  <c r="L192" i="40"/>
  <c r="O192" s="1"/>
  <c r="M192"/>
  <c r="S192" s="1"/>
  <c r="Q192" i="27"/>
  <c r="R192"/>
  <c r="L186" i="26"/>
  <c r="O186" s="1"/>
  <c r="M186"/>
  <c r="S186" s="1"/>
  <c r="M192" i="42"/>
  <c r="S192" s="1"/>
  <c r="L192"/>
  <c r="O192" s="1"/>
  <c r="O184" i="32"/>
  <c r="K185"/>
  <c r="N184"/>
  <c r="P184" s="1"/>
  <c r="K192" i="38"/>
  <c r="N191"/>
  <c r="P191" s="1"/>
  <c r="Q191" i="42"/>
  <c r="R191"/>
  <c r="R184" i="33"/>
  <c r="Q184"/>
  <c r="N165" i="34"/>
  <c r="P165" s="1"/>
  <c r="K166"/>
  <c r="M192" i="41"/>
  <c r="S192" s="1"/>
  <c r="L192"/>
  <c r="L191" i="35"/>
  <c r="M191"/>
  <c r="S191" s="1"/>
  <c r="L192" i="39"/>
  <c r="O192" s="1"/>
  <c r="M192"/>
  <c r="S192" s="1"/>
  <c r="R190" i="35"/>
  <c r="Q190"/>
  <c r="Q191" i="39"/>
  <c r="R191"/>
  <c r="M193" i="27"/>
  <c r="L193"/>
  <c r="R191" i="41"/>
  <c r="Q191"/>
  <c r="N177" i="43"/>
  <c r="P177" s="1"/>
  <c r="K178"/>
  <c r="O185" i="36"/>
  <c r="K186"/>
  <c r="N185"/>
  <c r="P185" s="1"/>
  <c r="S177" i="43"/>
  <c r="L185" i="33"/>
  <c r="O185" s="1"/>
  <c r="M185"/>
  <c r="S185" s="1"/>
  <c r="L195" i="29" l="1"/>
  <c r="M195"/>
  <c r="S195" s="1"/>
  <c r="R194"/>
  <c r="Q194"/>
  <c r="N195" i="28"/>
  <c r="P195" s="1"/>
  <c r="K196"/>
  <c r="K196" i="31"/>
  <c r="N195"/>
  <c r="P195" s="1"/>
  <c r="O195"/>
  <c r="O170" i="30"/>
  <c r="N170"/>
  <c r="P170" s="1"/>
  <c r="K171"/>
  <c r="R177" i="43"/>
  <c r="Q177"/>
  <c r="O192" i="41"/>
  <c r="N192"/>
  <c r="P192" s="1"/>
  <c r="K193"/>
  <c r="N185" i="33"/>
  <c r="P185" s="1"/>
  <c r="K186"/>
  <c r="K193" i="42"/>
  <c r="N192"/>
  <c r="P192" s="1"/>
  <c r="R185" i="36"/>
  <c r="Q185"/>
  <c r="K194" i="27"/>
  <c r="N193"/>
  <c r="P193" s="1"/>
  <c r="N192" i="39"/>
  <c r="P192" s="1"/>
  <c r="K193"/>
  <c r="L186" i="36"/>
  <c r="O186" s="1"/>
  <c r="M186"/>
  <c r="S186" s="1"/>
  <c r="S193" i="27"/>
  <c r="O191" i="35"/>
  <c r="K192"/>
  <c r="N191"/>
  <c r="P191" s="1"/>
  <c r="K193" i="40"/>
  <c r="N192"/>
  <c r="P192" s="1"/>
  <c r="R191" i="38"/>
  <c r="Q191"/>
  <c r="M192"/>
  <c r="S192" s="1"/>
  <c r="L192"/>
  <c r="O192" s="1"/>
  <c r="R184" i="32"/>
  <c r="Q184"/>
  <c r="K187" i="26"/>
  <c r="N186"/>
  <c r="P186" s="1"/>
  <c r="R165" i="34"/>
  <c r="Q165"/>
  <c r="M185" i="32"/>
  <c r="S185" s="1"/>
  <c r="L185"/>
  <c r="O185" s="1"/>
  <c r="L178" i="43"/>
  <c r="M178"/>
  <c r="S178" s="1"/>
  <c r="M166" i="34"/>
  <c r="S166" s="1"/>
  <c r="L166"/>
  <c r="O166" s="1"/>
  <c r="O193" i="27"/>
  <c r="L181" i="37"/>
  <c r="O181" s="1"/>
  <c r="M181"/>
  <c r="S181" s="1"/>
  <c r="R180"/>
  <c r="Q180"/>
  <c r="M196" i="28" l="1"/>
  <c r="L196"/>
  <c r="O196" s="1"/>
  <c r="Q195"/>
  <c r="R195"/>
  <c r="O195" i="29"/>
  <c r="N195"/>
  <c r="P195" s="1"/>
  <c r="K196"/>
  <c r="Q170" i="30"/>
  <c r="R170"/>
  <c r="M171"/>
  <c r="L171"/>
  <c r="O171" s="1"/>
  <c r="R195" i="31"/>
  <c r="Q195"/>
  <c r="L196"/>
  <c r="M196"/>
  <c r="Q193" i="27"/>
  <c r="R193"/>
  <c r="Q192" i="40"/>
  <c r="R192"/>
  <c r="O178" i="43"/>
  <c r="N178"/>
  <c r="P178" s="1"/>
  <c r="K179"/>
  <c r="L193" i="40"/>
  <c r="O193" s="1"/>
  <c r="M193"/>
  <c r="S193" s="1"/>
  <c r="K187" i="36"/>
  <c r="N186"/>
  <c r="P186" s="1"/>
  <c r="M193" i="42"/>
  <c r="S193" s="1"/>
  <c r="L193"/>
  <c r="Q191" i="35"/>
  <c r="R191"/>
  <c r="M193" i="39"/>
  <c r="S193" s="1"/>
  <c r="L193"/>
  <c r="O193" s="1"/>
  <c r="L186" i="33"/>
  <c r="M186"/>
  <c r="S186" s="1"/>
  <c r="R185"/>
  <c r="Q185"/>
  <c r="Q192" i="39"/>
  <c r="R192"/>
  <c r="N192" i="38"/>
  <c r="P192" s="1"/>
  <c r="K193"/>
  <c r="L193" i="41"/>
  <c r="O193" s="1"/>
  <c r="M193"/>
  <c r="S193" s="1"/>
  <c r="Q192"/>
  <c r="R192"/>
  <c r="N181" i="37"/>
  <c r="P181" s="1"/>
  <c r="K182"/>
  <c r="K186" i="32"/>
  <c r="N185"/>
  <c r="P185" s="1"/>
  <c r="M192" i="35"/>
  <c r="S192" s="1"/>
  <c r="L192"/>
  <c r="M194" i="27"/>
  <c r="S194" s="1"/>
  <c r="L194"/>
  <c r="N166" i="34"/>
  <c r="P166" s="1"/>
  <c r="K167"/>
  <c r="R186" i="26"/>
  <c r="Q186"/>
  <c r="L187"/>
  <c r="M187"/>
  <c r="S187" s="1"/>
  <c r="R192" i="42"/>
  <c r="Q192"/>
  <c r="L196" i="29" l="1"/>
  <c r="O196" s="1"/>
  <c r="M196"/>
  <c r="S196" s="1"/>
  <c r="R195"/>
  <c r="Q195"/>
  <c r="K197" i="28"/>
  <c r="N196"/>
  <c r="P196" s="1"/>
  <c r="S196"/>
  <c r="K197" i="31"/>
  <c r="N196"/>
  <c r="P196" s="1"/>
  <c r="K172" i="30"/>
  <c r="N171"/>
  <c r="P171" s="1"/>
  <c r="S171"/>
  <c r="O196" i="31"/>
  <c r="S196"/>
  <c r="K188" i="26"/>
  <c r="N187"/>
  <c r="P187" s="1"/>
  <c r="L182" i="37"/>
  <c r="O182" s="1"/>
  <c r="M182"/>
  <c r="S182" s="1"/>
  <c r="N194" i="27"/>
  <c r="P194" s="1"/>
  <c r="K195"/>
  <c r="K194" i="40"/>
  <c r="N193"/>
  <c r="P193" s="1"/>
  <c r="R181" i="37"/>
  <c r="Q181"/>
  <c r="O187" i="26"/>
  <c r="O194" i="27"/>
  <c r="M179" i="43"/>
  <c r="L179"/>
  <c r="O179" s="1"/>
  <c r="R178"/>
  <c r="Q178"/>
  <c r="R186" i="36"/>
  <c r="Q186"/>
  <c r="Q185" i="32"/>
  <c r="R185"/>
  <c r="N193" i="41"/>
  <c r="P193" s="1"/>
  <c r="K194"/>
  <c r="O186" i="33"/>
  <c r="N186"/>
  <c r="P186" s="1"/>
  <c r="K187"/>
  <c r="L167" i="34"/>
  <c r="M167"/>
  <c r="S167" s="1"/>
  <c r="O167"/>
  <c r="L186" i="32"/>
  <c r="M186"/>
  <c r="S186" s="1"/>
  <c r="L193" i="38"/>
  <c r="O193" s="1"/>
  <c r="M193"/>
  <c r="S193" s="1"/>
  <c r="M187" i="36"/>
  <c r="S187" s="1"/>
  <c r="L187"/>
  <c r="O187" s="1"/>
  <c r="O192" i="35"/>
  <c r="N192"/>
  <c r="P192" s="1"/>
  <c r="K193"/>
  <c r="O193" i="42"/>
  <c r="N193"/>
  <c r="P193" s="1"/>
  <c r="K194"/>
  <c r="R192" i="38"/>
  <c r="Q192"/>
  <c r="N193" i="39"/>
  <c r="P193" s="1"/>
  <c r="K194"/>
  <c r="R166" i="34"/>
  <c r="Q166"/>
  <c r="Q196" i="28" l="1"/>
  <c r="R196"/>
  <c r="L197"/>
  <c r="O197" s="1"/>
  <c r="M197"/>
  <c r="S197" s="1"/>
  <c r="N196" i="29"/>
  <c r="P196" s="1"/>
  <c r="K197"/>
  <c r="R196" i="31"/>
  <c r="Q196"/>
  <c r="R171" i="30"/>
  <c r="Q171"/>
  <c r="L172"/>
  <c r="M172"/>
  <c r="S172" s="1"/>
  <c r="M197" i="31"/>
  <c r="L197"/>
  <c r="O197" s="1"/>
  <c r="R192" i="35"/>
  <c r="Q192"/>
  <c r="M194" i="41"/>
  <c r="L194"/>
  <c r="O194" s="1"/>
  <c r="L194" i="40"/>
  <c r="M194"/>
  <c r="S194" s="1"/>
  <c r="R193" i="41"/>
  <c r="Q193"/>
  <c r="N179" i="43"/>
  <c r="P179" s="1"/>
  <c r="K180"/>
  <c r="L195" i="27"/>
  <c r="O195" s="1"/>
  <c r="M195"/>
  <c r="S195" s="1"/>
  <c r="R194"/>
  <c r="Q194"/>
  <c r="Q186" i="33"/>
  <c r="R186"/>
  <c r="M193" i="35"/>
  <c r="S193" s="1"/>
  <c r="L193"/>
  <c r="O193" s="1"/>
  <c r="K194" i="38"/>
  <c r="N193"/>
  <c r="P193" s="1"/>
  <c r="L194" i="39"/>
  <c r="O194" s="1"/>
  <c r="M194"/>
  <c r="S194" s="1"/>
  <c r="R193"/>
  <c r="Q193"/>
  <c r="O186" i="32"/>
  <c r="K187"/>
  <c r="N186"/>
  <c r="P186" s="1"/>
  <c r="S179" i="43"/>
  <c r="N187" i="36"/>
  <c r="P187" s="1"/>
  <c r="K188"/>
  <c r="M194" i="42"/>
  <c r="S194" s="1"/>
  <c r="L194"/>
  <c r="O194" s="1"/>
  <c r="K168" i="34"/>
  <c r="N167"/>
  <c r="P167" s="1"/>
  <c r="N182" i="37"/>
  <c r="P182" s="1"/>
  <c r="K183"/>
  <c r="Q193" i="42"/>
  <c r="R193"/>
  <c r="L187" i="33"/>
  <c r="M187"/>
  <c r="S187" s="1"/>
  <c r="R187" i="26"/>
  <c r="Q187"/>
  <c r="R193" i="40"/>
  <c r="Q193"/>
  <c r="M188" i="26"/>
  <c r="S188" s="1"/>
  <c r="L188"/>
  <c r="O188" s="1"/>
  <c r="L197" i="29" l="1"/>
  <c r="O197" s="1"/>
  <c r="M197"/>
  <c r="S197" s="1"/>
  <c r="R196"/>
  <c r="Q196"/>
  <c r="N197" i="28"/>
  <c r="P197" s="1"/>
  <c r="K198"/>
  <c r="S197" i="31"/>
  <c r="N172" i="30"/>
  <c r="P172" s="1"/>
  <c r="K173"/>
  <c r="O172"/>
  <c r="K198" i="31"/>
  <c r="N197"/>
  <c r="P197" s="1"/>
  <c r="R179" i="43"/>
  <c r="Q179"/>
  <c r="N194" i="39"/>
  <c r="P194" s="1"/>
  <c r="K195"/>
  <c r="Q193" i="38"/>
  <c r="R193"/>
  <c r="Q167" i="34"/>
  <c r="R167"/>
  <c r="L187" i="32"/>
  <c r="O187" s="1"/>
  <c r="M187"/>
  <c r="S187" s="1"/>
  <c r="L194" i="38"/>
  <c r="O194" s="1"/>
  <c r="M194"/>
  <c r="S194" s="1"/>
  <c r="O194" i="40"/>
  <c r="K195"/>
  <c r="N194"/>
  <c r="P194" s="1"/>
  <c r="R182" i="37"/>
  <c r="Q182"/>
  <c r="M168" i="34"/>
  <c r="S168" s="1"/>
  <c r="L168"/>
  <c r="O168" s="1"/>
  <c r="K195" i="42"/>
  <c r="N194"/>
  <c r="P194" s="1"/>
  <c r="R186" i="32"/>
  <c r="Q186"/>
  <c r="O187" i="33"/>
  <c r="K188"/>
  <c r="N187"/>
  <c r="P187" s="1"/>
  <c r="K189" i="26"/>
  <c r="N188"/>
  <c r="P188" s="1"/>
  <c r="N193" i="35"/>
  <c r="P193" s="1"/>
  <c r="K194"/>
  <c r="N195" i="27"/>
  <c r="P195" s="1"/>
  <c r="K196"/>
  <c r="N194" i="41"/>
  <c r="P194" s="1"/>
  <c r="K195"/>
  <c r="L188" i="36"/>
  <c r="O188" s="1"/>
  <c r="M188"/>
  <c r="L180" i="43"/>
  <c r="M180"/>
  <c r="S180" s="1"/>
  <c r="S194" i="41"/>
  <c r="R187" i="36"/>
  <c r="Q187"/>
  <c r="M183" i="37"/>
  <c r="S183" s="1"/>
  <c r="L183"/>
  <c r="O183" s="1"/>
  <c r="M198" i="28" l="1"/>
  <c r="L198"/>
  <c r="O198" s="1"/>
  <c r="R197"/>
  <c r="Q197"/>
  <c r="N197" i="29"/>
  <c r="P197" s="1"/>
  <c r="K198"/>
  <c r="R197" i="31"/>
  <c r="Q197"/>
  <c r="M198"/>
  <c r="S198" s="1"/>
  <c r="L198"/>
  <c r="O198" s="1"/>
  <c r="M173" i="30"/>
  <c r="L173"/>
  <c r="O173" s="1"/>
  <c r="R172"/>
  <c r="Q172"/>
  <c r="R193" i="35"/>
  <c r="Q193"/>
  <c r="R194" i="42"/>
  <c r="Q194"/>
  <c r="M195" i="40"/>
  <c r="S195" s="1"/>
  <c r="L195"/>
  <c r="O195" s="1"/>
  <c r="R188" i="26"/>
  <c r="Q188"/>
  <c r="L195" i="42"/>
  <c r="O195" s="1"/>
  <c r="M195"/>
  <c r="S195" s="1"/>
  <c r="K189" i="36"/>
  <c r="N188"/>
  <c r="P188" s="1"/>
  <c r="L189" i="26"/>
  <c r="M189"/>
  <c r="S189" s="1"/>
  <c r="Q187" i="33"/>
  <c r="R187"/>
  <c r="N168" i="34"/>
  <c r="P168" s="1"/>
  <c r="K169"/>
  <c r="N183" i="37"/>
  <c r="P183" s="1"/>
  <c r="K184"/>
  <c r="S188" i="36"/>
  <c r="L195" i="41"/>
  <c r="M195"/>
  <c r="L188" i="33"/>
  <c r="M188"/>
  <c r="S188" s="1"/>
  <c r="N194" i="38"/>
  <c r="P194" s="1"/>
  <c r="K195"/>
  <c r="M195" i="39"/>
  <c r="S195" s="1"/>
  <c r="L195"/>
  <c r="O195" s="1"/>
  <c r="Q194" i="41"/>
  <c r="R194"/>
  <c r="L196" i="27"/>
  <c r="O196" s="1"/>
  <c r="M196"/>
  <c r="S196" s="1"/>
  <c r="R194" i="39"/>
  <c r="Q194"/>
  <c r="R195" i="27"/>
  <c r="Q195"/>
  <c r="O180" i="43"/>
  <c r="N180"/>
  <c r="P180" s="1"/>
  <c r="K181"/>
  <c r="L194" i="35"/>
  <c r="O194" s="1"/>
  <c r="M194"/>
  <c r="S194" s="1"/>
  <c r="Q194" i="40"/>
  <c r="R194"/>
  <c r="K188" i="32"/>
  <c r="N187"/>
  <c r="P187" s="1"/>
  <c r="L198" i="29" l="1"/>
  <c r="M198"/>
  <c r="R197"/>
  <c r="Q197"/>
  <c r="K199" i="28"/>
  <c r="N198"/>
  <c r="P198" s="1"/>
  <c r="S198"/>
  <c r="S173" i="30"/>
  <c r="K174"/>
  <c r="N173"/>
  <c r="P173" s="1"/>
  <c r="N198" i="31"/>
  <c r="P198" s="1"/>
  <c r="K199"/>
  <c r="Q188" i="36"/>
  <c r="R188"/>
  <c r="N194" i="35"/>
  <c r="P194" s="1"/>
  <c r="K195"/>
  <c r="L195" i="38"/>
  <c r="M195"/>
  <c r="O195"/>
  <c r="L184" i="37"/>
  <c r="O184" s="1"/>
  <c r="M184"/>
  <c r="S184" s="1"/>
  <c r="K190" i="26"/>
  <c r="N189"/>
  <c r="P189" s="1"/>
  <c r="R183" i="37"/>
  <c r="Q183"/>
  <c r="K196" i="40"/>
  <c r="N195"/>
  <c r="P195" s="1"/>
  <c r="Q187" i="32"/>
  <c r="R187"/>
  <c r="N196" i="27"/>
  <c r="P196" s="1"/>
  <c r="K197"/>
  <c r="R180" i="43"/>
  <c r="Q180"/>
  <c r="R168" i="34"/>
  <c r="Q168"/>
  <c r="S195" i="41"/>
  <c r="M181" i="43"/>
  <c r="S181" s="1"/>
  <c r="L181"/>
  <c r="O181" s="1"/>
  <c r="L169" i="34"/>
  <c r="O169" s="1"/>
  <c r="M169"/>
  <c r="S169" s="1"/>
  <c r="L189" i="36"/>
  <c r="M189"/>
  <c r="S189" s="1"/>
  <c r="L188" i="32"/>
  <c r="O188" s="1"/>
  <c r="M188"/>
  <c r="S188" s="1"/>
  <c r="O188" i="33"/>
  <c r="N188"/>
  <c r="P188" s="1"/>
  <c r="K189"/>
  <c r="O195" i="41"/>
  <c r="N195"/>
  <c r="P195" s="1"/>
  <c r="K196"/>
  <c r="N195" i="42"/>
  <c r="P195" s="1"/>
  <c r="K196"/>
  <c r="R194" i="38"/>
  <c r="Q194"/>
  <c r="K196" i="39"/>
  <c r="N195"/>
  <c r="P195" s="1"/>
  <c r="O189" i="26"/>
  <c r="Q198" i="28" l="1"/>
  <c r="R198"/>
  <c r="L199"/>
  <c r="O199" s="1"/>
  <c r="M199"/>
  <c r="S199" s="1"/>
  <c r="S198" i="29"/>
  <c r="O198"/>
  <c r="N198"/>
  <c r="P198" s="1"/>
  <c r="K199"/>
  <c r="Q173" i="30"/>
  <c r="R173"/>
  <c r="Q198" i="31"/>
  <c r="R198"/>
  <c r="M199"/>
  <c r="S199" s="1"/>
  <c r="L199"/>
  <c r="O199" s="1"/>
  <c r="L174" i="30"/>
  <c r="M174"/>
  <c r="S174" s="1"/>
  <c r="R195" i="41"/>
  <c r="Q195"/>
  <c r="Q195" i="40"/>
  <c r="R195"/>
  <c r="N184" i="37"/>
  <c r="P184" s="1"/>
  <c r="K185"/>
  <c r="Q195" i="42"/>
  <c r="R195"/>
  <c r="L196" i="40"/>
  <c r="O196" s="1"/>
  <c r="M196"/>
  <c r="S196" s="1"/>
  <c r="R195" i="39"/>
  <c r="Q195"/>
  <c r="O189" i="36"/>
  <c r="N189"/>
  <c r="P189" s="1"/>
  <c r="K190"/>
  <c r="L196" i="39"/>
  <c r="M196"/>
  <c r="S196" s="1"/>
  <c r="L189" i="33"/>
  <c r="O189" s="1"/>
  <c r="M189"/>
  <c r="S189" s="1"/>
  <c r="N169" i="34"/>
  <c r="P169" s="1"/>
  <c r="K170"/>
  <c r="S195" i="38"/>
  <c r="Q188" i="33"/>
  <c r="R188"/>
  <c r="M196" i="42"/>
  <c r="L196"/>
  <c r="O196" s="1"/>
  <c r="N195" i="38"/>
  <c r="P195" s="1"/>
  <c r="K196"/>
  <c r="R189" i="26"/>
  <c r="Q189"/>
  <c r="M195" i="35"/>
  <c r="S195" s="1"/>
  <c r="L195"/>
  <c r="O195" s="1"/>
  <c r="R194"/>
  <c r="Q194"/>
  <c r="N181" i="43"/>
  <c r="P181" s="1"/>
  <c r="K182"/>
  <c r="M197" i="27"/>
  <c r="S197" s="1"/>
  <c r="L197"/>
  <c r="O197" s="1"/>
  <c r="M196" i="41"/>
  <c r="S196" s="1"/>
  <c r="L196"/>
  <c r="K189" i="32"/>
  <c r="N188"/>
  <c r="P188" s="1"/>
  <c r="R196" i="27"/>
  <c r="Q196"/>
  <c r="M190" i="26"/>
  <c r="L190"/>
  <c r="O190" s="1"/>
  <c r="M199" i="29" l="1"/>
  <c r="S199" s="1"/>
  <c r="L199"/>
  <c r="O199" s="1"/>
  <c r="R198"/>
  <c r="Q198"/>
  <c r="N199" i="28"/>
  <c r="P199" s="1"/>
  <c r="K200"/>
  <c r="O174" i="30"/>
  <c r="N174"/>
  <c r="P174" s="1"/>
  <c r="K175"/>
  <c r="N199" i="31"/>
  <c r="P199" s="1"/>
  <c r="K200"/>
  <c r="R195" i="38"/>
  <c r="Q195"/>
  <c r="R181" i="43"/>
  <c r="Q181"/>
  <c r="M196" i="38"/>
  <c r="S196" s="1"/>
  <c r="L196"/>
  <c r="O196" s="1"/>
  <c r="L190" i="36"/>
  <c r="O190" s="1"/>
  <c r="M190"/>
  <c r="S190" s="1"/>
  <c r="Q189"/>
  <c r="R189"/>
  <c r="R169" i="34"/>
  <c r="Q169"/>
  <c r="L185" i="37"/>
  <c r="M185"/>
  <c r="S185" s="1"/>
  <c r="Q184"/>
  <c r="R184"/>
  <c r="N196" i="42"/>
  <c r="P196" s="1"/>
  <c r="K197"/>
  <c r="K196" i="35"/>
  <c r="N195"/>
  <c r="P195" s="1"/>
  <c r="S196" i="42"/>
  <c r="Q188" i="32"/>
  <c r="R188"/>
  <c r="M189"/>
  <c r="S189" s="1"/>
  <c r="L189"/>
  <c r="O189" s="1"/>
  <c r="M170" i="34"/>
  <c r="S170" s="1"/>
  <c r="L170"/>
  <c r="O170" s="1"/>
  <c r="O196" i="41"/>
  <c r="N196"/>
  <c r="P196" s="1"/>
  <c r="K197"/>
  <c r="K191" i="26"/>
  <c r="N190"/>
  <c r="P190" s="1"/>
  <c r="S190"/>
  <c r="K198" i="27"/>
  <c r="N197"/>
  <c r="P197" s="1"/>
  <c r="N189" i="33"/>
  <c r="P189" s="1"/>
  <c r="K190"/>
  <c r="L182" i="43"/>
  <c r="O182" s="1"/>
  <c r="M182"/>
  <c r="O196" i="39"/>
  <c r="K197"/>
  <c r="N196"/>
  <c r="P196" s="1"/>
  <c r="N196" i="40"/>
  <c r="P196" s="1"/>
  <c r="K197"/>
  <c r="M200" i="28" l="1"/>
  <c r="L200"/>
  <c r="O200" s="1"/>
  <c r="Q199"/>
  <c r="R199"/>
  <c r="N199" i="29"/>
  <c r="P199" s="1"/>
  <c r="K200"/>
  <c r="M200" i="31"/>
  <c r="S200" s="1"/>
  <c r="L200"/>
  <c r="O200" s="1"/>
  <c r="Q199"/>
  <c r="R199"/>
  <c r="M175" i="30"/>
  <c r="S175" s="1"/>
  <c r="L175"/>
  <c r="O175" s="1"/>
  <c r="R174"/>
  <c r="Q174"/>
  <c r="Q189" i="33"/>
  <c r="R189"/>
  <c r="K191" i="36"/>
  <c r="N190"/>
  <c r="P190" s="1"/>
  <c r="Q196" i="42"/>
  <c r="R196"/>
  <c r="O185" i="37"/>
  <c r="N185"/>
  <c r="P185" s="1"/>
  <c r="K186"/>
  <c r="Q195" i="35"/>
  <c r="R195"/>
  <c r="K197" i="38"/>
  <c r="N196"/>
  <c r="P196" s="1"/>
  <c r="R190" i="26"/>
  <c r="Q190"/>
  <c r="R196" i="39"/>
  <c r="Q196"/>
  <c r="M197"/>
  <c r="L197"/>
  <c r="O197"/>
  <c r="M198" i="27"/>
  <c r="S198" s="1"/>
  <c r="L198"/>
  <c r="M196" i="35"/>
  <c r="S196" s="1"/>
  <c r="L196"/>
  <c r="N182" i="43"/>
  <c r="K183"/>
  <c r="M191" i="26"/>
  <c r="S191" s="1"/>
  <c r="L191"/>
  <c r="O191" s="1"/>
  <c r="K190" i="32"/>
  <c r="N189"/>
  <c r="P189" s="1"/>
  <c r="L197" i="42"/>
  <c r="O197" s="1"/>
  <c r="M197"/>
  <c r="S197" s="1"/>
  <c r="Q196" i="40"/>
  <c r="R196"/>
  <c r="N170" i="34"/>
  <c r="P170" s="1"/>
  <c r="K171"/>
  <c r="P182" i="43"/>
  <c r="S182"/>
  <c r="M197" i="40"/>
  <c r="S197" s="1"/>
  <c r="L197"/>
  <c r="O197" s="1"/>
  <c r="M190" i="33"/>
  <c r="L190"/>
  <c r="O190" s="1"/>
  <c r="L197" i="41"/>
  <c r="M197"/>
  <c r="Q196"/>
  <c r="R196"/>
  <c r="Q197" i="27"/>
  <c r="R197"/>
  <c r="L200" i="29" l="1"/>
  <c r="O200" s="1"/>
  <c r="M200"/>
  <c r="S200" s="1"/>
  <c r="R199"/>
  <c r="Q199"/>
  <c r="K201" i="28"/>
  <c r="N200"/>
  <c r="P200" s="1"/>
  <c r="S200"/>
  <c r="K176" i="30"/>
  <c r="N175"/>
  <c r="P175" s="1"/>
  <c r="K201" i="31"/>
  <c r="N200"/>
  <c r="P200" s="1"/>
  <c r="R182" i="43"/>
  <c r="Q182"/>
  <c r="Q189" i="32"/>
  <c r="R189"/>
  <c r="M171" i="34"/>
  <c r="S171" s="1"/>
  <c r="L171"/>
  <c r="L190" i="32"/>
  <c r="M190"/>
  <c r="S190" s="1"/>
  <c r="O198" i="27"/>
  <c r="N198"/>
  <c r="P198" s="1"/>
  <c r="K199"/>
  <c r="R196" i="38"/>
  <c r="Q196"/>
  <c r="S197" i="41"/>
  <c r="Q190" i="36"/>
  <c r="R190"/>
  <c r="R185" i="37"/>
  <c r="Q185"/>
  <c r="O197" i="41"/>
  <c r="N197"/>
  <c r="P197" s="1"/>
  <c r="K198"/>
  <c r="N190" i="33"/>
  <c r="P190" s="1"/>
  <c r="K191"/>
  <c r="K192" i="26"/>
  <c r="N191"/>
  <c r="P191" s="1"/>
  <c r="N197" i="39"/>
  <c r="P197" s="1"/>
  <c r="K198"/>
  <c r="L191" i="36"/>
  <c r="M191"/>
  <c r="S191" s="1"/>
  <c r="N197" i="42"/>
  <c r="P197" s="1"/>
  <c r="K198"/>
  <c r="O196" i="35"/>
  <c r="N196"/>
  <c r="P196" s="1"/>
  <c r="K197"/>
  <c r="N197" i="40"/>
  <c r="P197" s="1"/>
  <c r="K198"/>
  <c r="M183" i="43"/>
  <c r="L183"/>
  <c r="O183" s="1"/>
  <c r="S197" i="39"/>
  <c r="R170" i="34"/>
  <c r="Q170"/>
  <c r="S190" i="33"/>
  <c r="L197" i="38"/>
  <c r="M197"/>
  <c r="O197"/>
  <c r="L186" i="37"/>
  <c r="O186" s="1"/>
  <c r="M186"/>
  <c r="S186" s="1"/>
  <c r="Q200" i="28" l="1"/>
  <c r="R200"/>
  <c r="L201"/>
  <c r="O201" s="1"/>
  <c r="M201"/>
  <c r="S201" s="1"/>
  <c r="N200" i="29"/>
  <c r="P200" s="1"/>
  <c r="K201"/>
  <c r="Q200" i="31"/>
  <c r="R200"/>
  <c r="M201"/>
  <c r="S201" s="1"/>
  <c r="L201"/>
  <c r="O201" s="1"/>
  <c r="Q175" i="30"/>
  <c r="R175"/>
  <c r="M176"/>
  <c r="S176" s="1"/>
  <c r="L176"/>
  <c r="O176" s="1"/>
  <c r="R190" i="33"/>
  <c r="Q190"/>
  <c r="R197" i="41"/>
  <c r="Q197"/>
  <c r="R197" i="39"/>
  <c r="Q197"/>
  <c r="R196" i="35"/>
  <c r="Q196"/>
  <c r="S197" i="38"/>
  <c r="L198" i="42"/>
  <c r="O198" s="1"/>
  <c r="M198"/>
  <c r="M191" i="33"/>
  <c r="S191" s="1"/>
  <c r="L191"/>
  <c r="N183" i="43"/>
  <c r="P183" s="1"/>
  <c r="K184"/>
  <c r="O190" i="32"/>
  <c r="K191"/>
  <c r="N190"/>
  <c r="P190" s="1"/>
  <c r="N186" i="37"/>
  <c r="P186" s="1"/>
  <c r="K187"/>
  <c r="K198" i="38"/>
  <c r="N197"/>
  <c r="P197" s="1"/>
  <c r="M198" i="41"/>
  <c r="S198" s="1"/>
  <c r="L198"/>
  <c r="O198" s="1"/>
  <c r="O171" i="34"/>
  <c r="N171"/>
  <c r="P171" s="1"/>
  <c r="K172"/>
  <c r="Q197" i="42"/>
  <c r="R197"/>
  <c r="S183" i="43"/>
  <c r="O191" i="36"/>
  <c r="K192"/>
  <c r="N191"/>
  <c r="P191" s="1"/>
  <c r="Q197" i="40"/>
  <c r="R197"/>
  <c r="L198" i="39"/>
  <c r="M198"/>
  <c r="S198" s="1"/>
  <c r="L198" i="40"/>
  <c r="O198" s="1"/>
  <c r="M198"/>
  <c r="S198" s="1"/>
  <c r="M197" i="35"/>
  <c r="L197"/>
  <c r="O197" s="1"/>
  <c r="M199" i="27"/>
  <c r="L199"/>
  <c r="O199" s="1"/>
  <c r="R198"/>
  <c r="Q198"/>
  <c r="R191" i="26"/>
  <c r="Q191"/>
  <c r="L192"/>
  <c r="O192" s="1"/>
  <c r="M192"/>
  <c r="M201" i="29" l="1"/>
  <c r="S201" s="1"/>
  <c r="L201"/>
  <c r="O201" s="1"/>
  <c r="R200"/>
  <c r="Q200"/>
  <c r="N201" i="28"/>
  <c r="P201" s="1"/>
  <c r="K202"/>
  <c r="N201" i="31"/>
  <c r="P201" s="1"/>
  <c r="K202"/>
  <c r="N176" i="30"/>
  <c r="P176" s="1"/>
  <c r="K177"/>
  <c r="Q197" i="38"/>
  <c r="R197"/>
  <c r="R183" i="43"/>
  <c r="Q183"/>
  <c r="S192" i="26"/>
  <c r="S199" i="27"/>
  <c r="O198" i="39"/>
  <c r="N198"/>
  <c r="P198" s="1"/>
  <c r="K199"/>
  <c r="K193" i="26"/>
  <c r="N192"/>
  <c r="P192" s="1"/>
  <c r="M198" i="38"/>
  <c r="S198" s="1"/>
  <c r="L198"/>
  <c r="O191" i="33"/>
  <c r="N191"/>
  <c r="P191" s="1"/>
  <c r="K192"/>
  <c r="K198" i="35"/>
  <c r="N197"/>
  <c r="P197" s="1"/>
  <c r="M172" i="34"/>
  <c r="S172" s="1"/>
  <c r="L172"/>
  <c r="O172" s="1"/>
  <c r="M187" i="37"/>
  <c r="S187" s="1"/>
  <c r="L187"/>
  <c r="O187" s="1"/>
  <c r="R186"/>
  <c r="Q186"/>
  <c r="Q190" i="32"/>
  <c r="R190"/>
  <c r="S198" i="42"/>
  <c r="Q171" i="34"/>
  <c r="R171"/>
  <c r="L192" i="36"/>
  <c r="O192" s="1"/>
  <c r="M192"/>
  <c r="S192" s="1"/>
  <c r="M191" i="32"/>
  <c r="S191" s="1"/>
  <c r="L191"/>
  <c r="O191" s="1"/>
  <c r="K199" i="42"/>
  <c r="N198"/>
  <c r="P198" s="1"/>
  <c r="R191" i="36"/>
  <c r="Q191"/>
  <c r="K199" i="40"/>
  <c r="N198"/>
  <c r="P198" s="1"/>
  <c r="N198" i="41"/>
  <c r="P198" s="1"/>
  <c r="K199"/>
  <c r="S197" i="35"/>
  <c r="N199" i="27"/>
  <c r="P199" s="1"/>
  <c r="K200"/>
  <c r="L184" i="43"/>
  <c r="M184"/>
  <c r="M202" i="28" l="1"/>
  <c r="S202" s="1"/>
  <c r="L202"/>
  <c r="O202" s="1"/>
  <c r="Q201"/>
  <c r="R201"/>
  <c r="N201" i="29"/>
  <c r="P201" s="1"/>
  <c r="K202"/>
  <c r="M177" i="30"/>
  <c r="L177"/>
  <c r="O177" s="1"/>
  <c r="R176"/>
  <c r="Q176"/>
  <c r="L202" i="31"/>
  <c r="O202" s="1"/>
  <c r="M202"/>
  <c r="S202" s="1"/>
  <c r="Q201"/>
  <c r="R201"/>
  <c r="Q199" i="27"/>
  <c r="R199"/>
  <c r="R198" i="42"/>
  <c r="Q198"/>
  <c r="Q192" i="26"/>
  <c r="R192"/>
  <c r="Q198" i="41"/>
  <c r="R198"/>
  <c r="N191" i="32"/>
  <c r="P191" s="1"/>
  <c r="K192"/>
  <c r="O198" i="38"/>
  <c r="N198"/>
  <c r="P198" s="1"/>
  <c r="K199"/>
  <c r="Q198" i="40"/>
  <c r="R198"/>
  <c r="N172" i="34"/>
  <c r="P172" s="1"/>
  <c r="K173"/>
  <c r="S184" i="43"/>
  <c r="O184"/>
  <c r="N184"/>
  <c r="P184" s="1"/>
  <c r="K185"/>
  <c r="L192" i="33"/>
  <c r="M192"/>
  <c r="S192" s="1"/>
  <c r="M199" i="40"/>
  <c r="S199" s="1"/>
  <c r="L199"/>
  <c r="M193" i="26"/>
  <c r="L193"/>
  <c r="O193" s="1"/>
  <c r="Q197" i="35"/>
  <c r="R197"/>
  <c r="L199" i="42"/>
  <c r="M199"/>
  <c r="S199" s="1"/>
  <c r="N187" i="37"/>
  <c r="P187" s="1"/>
  <c r="K188"/>
  <c r="L199" i="41"/>
  <c r="M199"/>
  <c r="S199" s="1"/>
  <c r="M200" i="27"/>
  <c r="S200" s="1"/>
  <c r="L200"/>
  <c r="N192" i="36"/>
  <c r="P192" s="1"/>
  <c r="K193"/>
  <c r="L198" i="35"/>
  <c r="O198" s="1"/>
  <c r="M198"/>
  <c r="M199" i="39"/>
  <c r="S199" s="1"/>
  <c r="L199"/>
  <c r="Q198"/>
  <c r="R198"/>
  <c r="R191" i="33"/>
  <c r="Q191"/>
  <c r="L202" i="29" l="1"/>
  <c r="O202" s="1"/>
  <c r="M202"/>
  <c r="S202" s="1"/>
  <c r="R201"/>
  <c r="Q201"/>
  <c r="K203" i="28"/>
  <c r="N202"/>
  <c r="P202" s="1"/>
  <c r="K203" i="31"/>
  <c r="N202"/>
  <c r="P202" s="1"/>
  <c r="N177" i="30"/>
  <c r="P177" s="1"/>
  <c r="K178"/>
  <c r="S177"/>
  <c r="R184" i="43"/>
  <c r="Q184"/>
  <c r="R172" i="34"/>
  <c r="Q172"/>
  <c r="M173"/>
  <c r="S173" s="1"/>
  <c r="L173"/>
  <c r="O200" i="27"/>
  <c r="N200"/>
  <c r="P200" s="1"/>
  <c r="K201"/>
  <c r="O192" i="33"/>
  <c r="N192"/>
  <c r="P192" s="1"/>
  <c r="K193"/>
  <c r="M185" i="43"/>
  <c r="L185"/>
  <c r="O185" s="1"/>
  <c r="N198" i="35"/>
  <c r="P198" s="1"/>
  <c r="K199"/>
  <c r="M193" i="36"/>
  <c r="S193" s="1"/>
  <c r="L193"/>
  <c r="O193"/>
  <c r="L199" i="38"/>
  <c r="M199"/>
  <c r="R198"/>
  <c r="Q198"/>
  <c r="R192" i="36"/>
  <c r="Q192"/>
  <c r="O199" i="42"/>
  <c r="K200"/>
  <c r="N199"/>
  <c r="P199" s="1"/>
  <c r="O199" i="39"/>
  <c r="K200"/>
  <c r="N199"/>
  <c r="P199" s="1"/>
  <c r="O199" i="41"/>
  <c r="N199"/>
  <c r="P199" s="1"/>
  <c r="K200"/>
  <c r="K194" i="26"/>
  <c r="N193"/>
  <c r="S198" i="35"/>
  <c r="M188" i="37"/>
  <c r="S188" s="1"/>
  <c r="L188"/>
  <c r="O188" s="1"/>
  <c r="P193" i="26"/>
  <c r="S193"/>
  <c r="Q187" i="37"/>
  <c r="R187"/>
  <c r="O199" i="40"/>
  <c r="N199"/>
  <c r="P199" s="1"/>
  <c r="K200"/>
  <c r="M192" i="32"/>
  <c r="S192" s="1"/>
  <c r="L192"/>
  <c r="Q191"/>
  <c r="R191"/>
  <c r="Q202" i="28" l="1"/>
  <c r="R202"/>
  <c r="M203"/>
  <c r="S203" s="1"/>
  <c r="L203"/>
  <c r="N202" i="29"/>
  <c r="P202" s="1"/>
  <c r="K203"/>
  <c r="Q177" i="30"/>
  <c r="R177"/>
  <c r="L178"/>
  <c r="M178"/>
  <c r="S178" s="1"/>
  <c r="R202" i="31"/>
  <c r="Q202"/>
  <c r="L203"/>
  <c r="M203"/>
  <c r="S203" s="1"/>
  <c r="R198" i="35"/>
  <c r="Q198"/>
  <c r="R200" i="27"/>
  <c r="Q200"/>
  <c r="O192" i="32"/>
  <c r="N192"/>
  <c r="P192" s="1"/>
  <c r="K193"/>
  <c r="L200" i="39"/>
  <c r="M200"/>
  <c r="S200" s="1"/>
  <c r="R199"/>
  <c r="Q199"/>
  <c r="S199" i="38"/>
  <c r="N185" i="43"/>
  <c r="P185" s="1"/>
  <c r="K186"/>
  <c r="O173" i="34"/>
  <c r="N173"/>
  <c r="P173" s="1"/>
  <c r="K174"/>
  <c r="R199" i="42"/>
  <c r="Q199"/>
  <c r="O199" i="38"/>
  <c r="N199"/>
  <c r="P199" s="1"/>
  <c r="K200"/>
  <c r="S185" i="43"/>
  <c r="R199" i="40"/>
  <c r="Q199"/>
  <c r="L194" i="26"/>
  <c r="O194" s="1"/>
  <c r="M194"/>
  <c r="S194" s="1"/>
  <c r="L200" i="42"/>
  <c r="O200" s="1"/>
  <c r="M200"/>
  <c r="L193" i="33"/>
  <c r="O193" s="1"/>
  <c r="M193"/>
  <c r="S193" s="1"/>
  <c r="R192"/>
  <c r="Q192"/>
  <c r="Q193" i="26"/>
  <c r="R193"/>
  <c r="M200" i="41"/>
  <c r="S200" s="1"/>
  <c r="L200"/>
  <c r="O200" s="1"/>
  <c r="K194" i="36"/>
  <c r="N193"/>
  <c r="P193" s="1"/>
  <c r="R199" i="41"/>
  <c r="Q199"/>
  <c r="L200" i="40"/>
  <c r="O200" s="1"/>
  <c r="M200"/>
  <c r="S200" s="1"/>
  <c r="N188" i="37"/>
  <c r="P188" s="1"/>
  <c r="K189"/>
  <c r="M199" i="35"/>
  <c r="S199" s="1"/>
  <c r="L199"/>
  <c r="L201" i="27"/>
  <c r="O201" s="1"/>
  <c r="M201"/>
  <c r="L203" i="29" l="1"/>
  <c r="M203"/>
  <c r="S203" s="1"/>
  <c r="R202"/>
  <c r="Q202"/>
  <c r="O203" i="28"/>
  <c r="K204"/>
  <c r="N203"/>
  <c r="P203" s="1"/>
  <c r="O178" i="30"/>
  <c r="N178"/>
  <c r="P178" s="1"/>
  <c r="K179"/>
  <c r="N203" i="31"/>
  <c r="P203" s="1"/>
  <c r="K204"/>
  <c r="O203"/>
  <c r="R199" i="38"/>
  <c r="Q199"/>
  <c r="R185" i="43"/>
  <c r="Q185"/>
  <c r="S201" i="27"/>
  <c r="S200" i="42"/>
  <c r="O200" i="39"/>
  <c r="N200"/>
  <c r="P200" s="1"/>
  <c r="K201"/>
  <c r="R173" i="34"/>
  <c r="Q173"/>
  <c r="N200" i="40"/>
  <c r="P200" s="1"/>
  <c r="K201"/>
  <c r="K202" i="27"/>
  <c r="N201"/>
  <c r="P201" s="1"/>
  <c r="K201" i="42"/>
  <c r="N200"/>
  <c r="P200" s="1"/>
  <c r="L200" i="38"/>
  <c r="M200"/>
  <c r="S200" s="1"/>
  <c r="L186" i="43"/>
  <c r="O186" s="1"/>
  <c r="M186"/>
  <c r="M193" i="32"/>
  <c r="S193" s="1"/>
  <c r="L193"/>
  <c r="O193" s="1"/>
  <c r="R192"/>
  <c r="Q192"/>
  <c r="R193" i="36"/>
  <c r="Q193"/>
  <c r="O199" i="35"/>
  <c r="K200"/>
  <c r="N199"/>
  <c r="P199" s="1"/>
  <c r="M189" i="37"/>
  <c r="S189" s="1"/>
  <c r="L189"/>
  <c r="O189" s="1"/>
  <c r="L194" i="36"/>
  <c r="M194"/>
  <c r="S194" s="1"/>
  <c r="N194" i="26"/>
  <c r="P194" s="1"/>
  <c r="K195"/>
  <c r="Q188" i="37"/>
  <c r="R188"/>
  <c r="N200" i="41"/>
  <c r="P200" s="1"/>
  <c r="K201"/>
  <c r="N193" i="33"/>
  <c r="P193" s="1"/>
  <c r="K194"/>
  <c r="M174" i="34"/>
  <c r="S174" s="1"/>
  <c r="L174"/>
  <c r="O174" s="1"/>
  <c r="Q203" i="28" l="1"/>
  <c r="R203"/>
  <c r="L204"/>
  <c r="O204" s="1"/>
  <c r="M204"/>
  <c r="O203" i="29"/>
  <c r="N203"/>
  <c r="P203" s="1"/>
  <c r="K204"/>
  <c r="M204" i="31"/>
  <c r="S204" s="1"/>
  <c r="L204"/>
  <c r="Q203"/>
  <c r="R203"/>
  <c r="L179" i="30"/>
  <c r="O179" s="1"/>
  <c r="M179"/>
  <c r="S179" s="1"/>
  <c r="R178"/>
  <c r="Q178"/>
  <c r="R194" i="26"/>
  <c r="Q194"/>
  <c r="S186" i="43"/>
  <c r="M202" i="27"/>
  <c r="S202" s="1"/>
  <c r="L202"/>
  <c r="Q200" i="42"/>
  <c r="R200"/>
  <c r="Q200" i="40"/>
  <c r="R200"/>
  <c r="Q201" i="27"/>
  <c r="R201"/>
  <c r="Q200" i="41"/>
  <c r="R200"/>
  <c r="K190" i="37"/>
  <c r="N189"/>
  <c r="P189" s="1"/>
  <c r="O200" i="38"/>
  <c r="K201"/>
  <c r="N200"/>
  <c r="P200" s="1"/>
  <c r="Q193" i="33"/>
  <c r="R193"/>
  <c r="O194" i="36"/>
  <c r="N194"/>
  <c r="P194" s="1"/>
  <c r="K195"/>
  <c r="N186" i="43"/>
  <c r="P186" s="1"/>
  <c r="K187"/>
  <c r="L201" i="41"/>
  <c r="M201"/>
  <c r="S201" s="1"/>
  <c r="M201" i="39"/>
  <c r="S201" s="1"/>
  <c r="L201"/>
  <c r="O201" s="1"/>
  <c r="M194" i="33"/>
  <c r="S194" s="1"/>
  <c r="L194"/>
  <c r="M201" i="40"/>
  <c r="S201" s="1"/>
  <c r="L201"/>
  <c r="O201" s="1"/>
  <c r="Q200" i="39"/>
  <c r="R200"/>
  <c r="R199" i="35"/>
  <c r="Q199"/>
  <c r="N193" i="32"/>
  <c r="P193" s="1"/>
  <c r="K194"/>
  <c r="M201" i="42"/>
  <c r="S201" s="1"/>
  <c r="L201"/>
  <c r="O201" s="1"/>
  <c r="N174" i="34"/>
  <c r="P174" s="1"/>
  <c r="K175"/>
  <c r="L195" i="26"/>
  <c r="M195"/>
  <c r="S195" s="1"/>
  <c r="M200" i="35"/>
  <c r="S200" s="1"/>
  <c r="L200"/>
  <c r="O200" s="1"/>
  <c r="M204" i="29" l="1"/>
  <c r="S204" s="1"/>
  <c r="L204"/>
  <c r="O204" s="1"/>
  <c r="R203"/>
  <c r="Q203"/>
  <c r="S204" i="28"/>
  <c r="N204"/>
  <c r="P204" s="1"/>
  <c r="K205"/>
  <c r="K180" i="30"/>
  <c r="N179"/>
  <c r="P179" s="1"/>
  <c r="O204" i="31"/>
  <c r="K205"/>
  <c r="N204"/>
  <c r="P204" s="1"/>
  <c r="R186" i="43"/>
  <c r="Q186"/>
  <c r="R189" i="37"/>
  <c r="Q189"/>
  <c r="Q194" i="36"/>
  <c r="R194"/>
  <c r="M190" i="37"/>
  <c r="S190" s="1"/>
  <c r="L190"/>
  <c r="O190" s="1"/>
  <c r="Q174" i="34"/>
  <c r="R174"/>
  <c r="K202" i="39"/>
  <c r="N201"/>
  <c r="P201" s="1"/>
  <c r="O202" i="27"/>
  <c r="N202"/>
  <c r="P202" s="1"/>
  <c r="K203"/>
  <c r="L175" i="34"/>
  <c r="M175"/>
  <c r="S175" s="1"/>
  <c r="K202" i="42"/>
  <c r="N201"/>
  <c r="P201" s="1"/>
  <c r="R200" i="38"/>
  <c r="Q200"/>
  <c r="K196" i="26"/>
  <c r="N195"/>
  <c r="P195" s="1"/>
  <c r="L195" i="36"/>
  <c r="M195"/>
  <c r="S195" s="1"/>
  <c r="K201" i="35"/>
  <c r="N200"/>
  <c r="P200" s="1"/>
  <c r="N201" i="40"/>
  <c r="P201" s="1"/>
  <c r="K202"/>
  <c r="O201" i="41"/>
  <c r="N201"/>
  <c r="P201" s="1"/>
  <c r="K202"/>
  <c r="O195" i="26"/>
  <c r="M194" i="32"/>
  <c r="S194" s="1"/>
  <c r="L194"/>
  <c r="M187" i="43"/>
  <c r="S187" s="1"/>
  <c r="L187"/>
  <c r="O187" s="1"/>
  <c r="L201" i="38"/>
  <c r="O201" s="1"/>
  <c r="M201"/>
  <c r="S201" s="1"/>
  <c r="Q193" i="32"/>
  <c r="R193"/>
  <c r="O194" i="33"/>
  <c r="N194"/>
  <c r="P194" s="1"/>
  <c r="K195"/>
  <c r="M205" i="28" l="1"/>
  <c r="L205"/>
  <c r="O205" s="1"/>
  <c r="R204"/>
  <c r="Q204"/>
  <c r="N204" i="29"/>
  <c r="P204" s="1"/>
  <c r="K205"/>
  <c r="Q204" i="31"/>
  <c r="R204"/>
  <c r="L205"/>
  <c r="O205" s="1"/>
  <c r="M205"/>
  <c r="Q179" i="30"/>
  <c r="R179"/>
  <c r="L180"/>
  <c r="M180"/>
  <c r="S180" s="1"/>
  <c r="R195" i="26"/>
  <c r="Q195"/>
  <c r="M203" i="27"/>
  <c r="S203" s="1"/>
  <c r="L203"/>
  <c r="O203" s="1"/>
  <c r="N190" i="37"/>
  <c r="P190" s="1"/>
  <c r="K191"/>
  <c r="R202" i="27"/>
  <c r="Q202"/>
  <c r="R194" i="33"/>
  <c r="Q194"/>
  <c r="N187" i="43"/>
  <c r="P187" s="1"/>
  <c r="K188"/>
  <c r="L202" i="40"/>
  <c r="M202"/>
  <c r="S202" s="1"/>
  <c r="R201" i="41"/>
  <c r="Q201"/>
  <c r="R201" i="39"/>
  <c r="Q201"/>
  <c r="L195" i="33"/>
  <c r="O195" s="1"/>
  <c r="M195"/>
  <c r="S195" s="1"/>
  <c r="Q201" i="42"/>
  <c r="R201"/>
  <c r="M202" i="39"/>
  <c r="L202"/>
  <c r="R200" i="35"/>
  <c r="Q200"/>
  <c r="M201"/>
  <c r="L201"/>
  <c r="O201" s="1"/>
  <c r="M202" i="42"/>
  <c r="L202"/>
  <c r="O202" s="1"/>
  <c r="N201" i="38"/>
  <c r="P201" s="1"/>
  <c r="K202"/>
  <c r="M196" i="26"/>
  <c r="S196" s="1"/>
  <c r="L196"/>
  <c r="R201" i="40"/>
  <c r="Q201"/>
  <c r="O194" i="32"/>
  <c r="K195"/>
  <c r="N194"/>
  <c r="P194" s="1"/>
  <c r="L202" i="41"/>
  <c r="O202" s="1"/>
  <c r="M202"/>
  <c r="O195" i="36"/>
  <c r="K196"/>
  <c r="N195"/>
  <c r="P195" s="1"/>
  <c r="O175" i="34"/>
  <c r="N175"/>
  <c r="P175" s="1"/>
  <c r="K176"/>
  <c r="L205" i="29" l="1"/>
  <c r="M205"/>
  <c r="S205" s="1"/>
  <c r="R204"/>
  <c r="Q204"/>
  <c r="N205" i="28"/>
  <c r="P205" s="1"/>
  <c r="K206"/>
  <c r="S205"/>
  <c r="O180" i="30"/>
  <c r="N180"/>
  <c r="P180" s="1"/>
  <c r="K181"/>
  <c r="S205" i="31"/>
  <c r="K206"/>
  <c r="N205"/>
  <c r="P205" s="1"/>
  <c r="R194" i="32"/>
  <c r="Q194"/>
  <c r="L202" i="38"/>
  <c r="M202"/>
  <c r="S202" s="1"/>
  <c r="K196" i="33"/>
  <c r="N195"/>
  <c r="P195" s="1"/>
  <c r="L195" i="32"/>
  <c r="O195" s="1"/>
  <c r="M195"/>
  <c r="S195" s="1"/>
  <c r="S202" i="42"/>
  <c r="S202" i="41"/>
  <c r="K197" i="26"/>
  <c r="N196"/>
  <c r="P196" s="1"/>
  <c r="N201" i="35"/>
  <c r="P201" s="1"/>
  <c r="K202"/>
  <c r="O202" i="40"/>
  <c r="N202"/>
  <c r="P202" s="1"/>
  <c r="K203"/>
  <c r="M176" i="34"/>
  <c r="S176" s="1"/>
  <c r="L176"/>
  <c r="O176" s="1"/>
  <c r="N202" i="41"/>
  <c r="P202" s="1"/>
  <c r="K203"/>
  <c r="O196" i="26"/>
  <c r="M191" i="37"/>
  <c r="S191" s="1"/>
  <c r="L191"/>
  <c r="O191" s="1"/>
  <c r="R190"/>
  <c r="Q190"/>
  <c r="S201" i="35"/>
  <c r="L188" i="43"/>
  <c r="O188" s="1"/>
  <c r="M188"/>
  <c r="R187"/>
  <c r="Q187"/>
  <c r="N203" i="27"/>
  <c r="P203" s="1"/>
  <c r="K204"/>
  <c r="R175" i="34"/>
  <c r="Q175"/>
  <c r="R195" i="36"/>
  <c r="Q195"/>
  <c r="O202" i="39"/>
  <c r="N202"/>
  <c r="P202" s="1"/>
  <c r="K203"/>
  <c r="R201" i="38"/>
  <c r="Q201"/>
  <c r="L196" i="36"/>
  <c r="O196" s="1"/>
  <c r="M196"/>
  <c r="S196" s="1"/>
  <c r="K203" i="42"/>
  <c r="N202"/>
  <c r="P202" s="1"/>
  <c r="S202" i="39"/>
  <c r="Q205" i="28" l="1"/>
  <c r="R205"/>
  <c r="L206"/>
  <c r="O206" s="1"/>
  <c r="M206"/>
  <c r="O205" i="29"/>
  <c r="N205"/>
  <c r="P205" s="1"/>
  <c r="K206"/>
  <c r="Q205" i="31"/>
  <c r="R205"/>
  <c r="L206"/>
  <c r="O206" s="1"/>
  <c r="M206"/>
  <c r="S206" s="1"/>
  <c r="M181" i="30"/>
  <c r="S181" s="1"/>
  <c r="L181"/>
  <c r="O181" s="1"/>
  <c r="R180"/>
  <c r="Q180"/>
  <c r="Q202" i="41"/>
  <c r="R202"/>
  <c r="R202" i="42"/>
  <c r="Q202"/>
  <c r="R201" i="35"/>
  <c r="Q201"/>
  <c r="Q195" i="33"/>
  <c r="R195"/>
  <c r="Q202" i="39"/>
  <c r="R202"/>
  <c r="L196" i="33"/>
  <c r="O196" s="1"/>
  <c r="M196"/>
  <c r="S196" s="1"/>
  <c r="R196" i="26"/>
  <c r="Q196"/>
  <c r="N195" i="32"/>
  <c r="P195" s="1"/>
  <c r="K196"/>
  <c r="N176" i="34"/>
  <c r="P176" s="1"/>
  <c r="K177"/>
  <c r="M197" i="26"/>
  <c r="S197" s="1"/>
  <c r="L197"/>
  <c r="O197" s="1"/>
  <c r="M203" i="42"/>
  <c r="S203" s="1"/>
  <c r="L203"/>
  <c r="S188" i="43"/>
  <c r="N191" i="37"/>
  <c r="P191" s="1"/>
  <c r="K192"/>
  <c r="M203" i="40"/>
  <c r="S203" s="1"/>
  <c r="L203"/>
  <c r="Q202"/>
  <c r="R202"/>
  <c r="O202" i="38"/>
  <c r="K203"/>
  <c r="N202"/>
  <c r="P202" s="1"/>
  <c r="M204" i="27"/>
  <c r="S204" s="1"/>
  <c r="L204"/>
  <c r="M203" i="39"/>
  <c r="S203" s="1"/>
  <c r="L203"/>
  <c r="O203" s="1"/>
  <c r="N196" i="36"/>
  <c r="P196" s="1"/>
  <c r="K197"/>
  <c r="N188" i="43"/>
  <c r="P188" s="1"/>
  <c r="K189"/>
  <c r="R203" i="27"/>
  <c r="Q203"/>
  <c r="L203" i="41"/>
  <c r="O203" s="1"/>
  <c r="M203"/>
  <c r="S203" s="1"/>
  <c r="L202" i="35"/>
  <c r="O202" s="1"/>
  <c r="M202"/>
  <c r="S202" s="1"/>
  <c r="M206" i="29" l="1"/>
  <c r="S206" s="1"/>
  <c r="L206"/>
  <c r="R205"/>
  <c r="Q205"/>
  <c r="S206" i="28"/>
  <c r="N206"/>
  <c r="P206" s="1"/>
  <c r="K207"/>
  <c r="K182" i="30"/>
  <c r="N181"/>
  <c r="P181" s="1"/>
  <c r="K207" i="31"/>
  <c r="N206"/>
  <c r="P206" s="1"/>
  <c r="R188" i="43"/>
  <c r="Q188"/>
  <c r="Q195" i="32"/>
  <c r="R195"/>
  <c r="M189" i="43"/>
  <c r="S189" s="1"/>
  <c r="L189"/>
  <c r="O189" s="1"/>
  <c r="N203" i="39"/>
  <c r="P203" s="1"/>
  <c r="K204"/>
  <c r="R202" i="38"/>
  <c r="Q202"/>
  <c r="K203" i="35"/>
  <c r="N202"/>
  <c r="P202" s="1"/>
  <c r="L197" i="36"/>
  <c r="O197" s="1"/>
  <c r="M197"/>
  <c r="S197" s="1"/>
  <c r="L203" i="38"/>
  <c r="O203" s="1"/>
  <c r="M203"/>
  <c r="S203" s="1"/>
  <c r="N203" i="41"/>
  <c r="P203" s="1"/>
  <c r="K204"/>
  <c r="O203" i="40"/>
  <c r="N203"/>
  <c r="P203" s="1"/>
  <c r="K204"/>
  <c r="O203" i="42"/>
  <c r="K204"/>
  <c r="N203"/>
  <c r="P203" s="1"/>
  <c r="O204" i="27"/>
  <c r="N204"/>
  <c r="P204" s="1"/>
  <c r="K205"/>
  <c r="K198" i="26"/>
  <c r="N197"/>
  <c r="P197" s="1"/>
  <c r="M192" i="37"/>
  <c r="S192" s="1"/>
  <c r="L192"/>
  <c r="Q191"/>
  <c r="R191"/>
  <c r="L177" i="34"/>
  <c r="M177"/>
  <c r="S177" s="1"/>
  <c r="N196" i="33"/>
  <c r="P196" s="1"/>
  <c r="K197"/>
  <c r="Q176" i="34"/>
  <c r="R176"/>
  <c r="Q196" i="36"/>
  <c r="R196"/>
  <c r="L196" i="32"/>
  <c r="M196"/>
  <c r="S196" s="1"/>
  <c r="L207" i="28" l="1"/>
  <c r="O207" s="1"/>
  <c r="M207"/>
  <c r="S207" s="1"/>
  <c r="Q206"/>
  <c r="R206"/>
  <c r="O206" i="29"/>
  <c r="N206"/>
  <c r="P206" s="1"/>
  <c r="K207"/>
  <c r="Q206" i="31"/>
  <c r="R206"/>
  <c r="L207"/>
  <c r="O207" s="1"/>
  <c r="M207"/>
  <c r="S207" s="1"/>
  <c r="R181" i="30"/>
  <c r="Q181"/>
  <c r="M182"/>
  <c r="S182" s="1"/>
  <c r="L182"/>
  <c r="R203" i="39"/>
  <c r="Q203"/>
  <c r="R203" i="40"/>
  <c r="Q203"/>
  <c r="Q197" i="26"/>
  <c r="R197"/>
  <c r="M204" i="40"/>
  <c r="L204"/>
  <c r="O204" s="1"/>
  <c r="M205" i="27"/>
  <c r="S205" s="1"/>
  <c r="L205"/>
  <c r="O205" s="1"/>
  <c r="N197" i="36"/>
  <c r="P197" s="1"/>
  <c r="K198"/>
  <c r="N189" i="43"/>
  <c r="P189" s="1"/>
  <c r="K190"/>
  <c r="R202" i="35"/>
  <c r="Q202"/>
  <c r="R203" i="41"/>
  <c r="Q203"/>
  <c r="M203" i="35"/>
  <c r="S203" s="1"/>
  <c r="L203"/>
  <c r="O203"/>
  <c r="M197" i="33"/>
  <c r="S197" s="1"/>
  <c r="L197"/>
  <c r="O197" s="1"/>
  <c r="R203" i="42"/>
  <c r="Q203"/>
  <c r="R204" i="27"/>
  <c r="Q204"/>
  <c r="O192" i="37"/>
  <c r="N192"/>
  <c r="P192" s="1"/>
  <c r="K193"/>
  <c r="L204" i="42"/>
  <c r="O204" s="1"/>
  <c r="M204"/>
  <c r="R196" i="33"/>
  <c r="Q196"/>
  <c r="L198" i="26"/>
  <c r="M198"/>
  <c r="S198" s="1"/>
  <c r="O196" i="32"/>
  <c r="N196"/>
  <c r="P196" s="1"/>
  <c r="K197"/>
  <c r="O177" i="34"/>
  <c r="N177"/>
  <c r="P177" s="1"/>
  <c r="K178"/>
  <c r="M204" i="41"/>
  <c r="S204" s="1"/>
  <c r="L204"/>
  <c r="O204" s="1"/>
  <c r="N203" i="38"/>
  <c r="P203" s="1"/>
  <c r="K204"/>
  <c r="M204" i="39"/>
  <c r="S204" s="1"/>
  <c r="L204"/>
  <c r="L207" i="29" l="1"/>
  <c r="M207"/>
  <c r="R206"/>
  <c r="Q206"/>
  <c r="K208" i="28"/>
  <c r="N207"/>
  <c r="P207" s="1"/>
  <c r="K208" i="31"/>
  <c r="N207"/>
  <c r="P207" s="1"/>
  <c r="O182" i="30"/>
  <c r="N182"/>
  <c r="P182" s="1"/>
  <c r="K183"/>
  <c r="R192" i="37"/>
  <c r="Q192"/>
  <c r="L190" i="43"/>
  <c r="M190"/>
  <c r="S190" s="1"/>
  <c r="K205" i="40"/>
  <c r="N204"/>
  <c r="P204" s="1"/>
  <c r="R189" i="43"/>
  <c r="Q189"/>
  <c r="S204" i="40"/>
  <c r="R177" i="34"/>
  <c r="Q177"/>
  <c r="K204" i="35"/>
  <c r="N203"/>
  <c r="P203" s="1"/>
  <c r="M198" i="36"/>
  <c r="S198" s="1"/>
  <c r="L198"/>
  <c r="Q197"/>
  <c r="R197"/>
  <c r="M204" i="38"/>
  <c r="S204" s="1"/>
  <c r="L204"/>
  <c r="O204" s="1"/>
  <c r="M197" i="32"/>
  <c r="S197" s="1"/>
  <c r="L197"/>
  <c r="O197" s="1"/>
  <c r="Q196"/>
  <c r="R196"/>
  <c r="S204" i="42"/>
  <c r="K206" i="27"/>
  <c r="N205"/>
  <c r="P205" s="1"/>
  <c r="M178" i="34"/>
  <c r="S178" s="1"/>
  <c r="L178"/>
  <c r="O178" s="1"/>
  <c r="K199" i="26"/>
  <c r="N198"/>
  <c r="P198" s="1"/>
  <c r="O204" i="39"/>
  <c r="N204"/>
  <c r="P204" s="1"/>
  <c r="K205"/>
  <c r="R203" i="38"/>
  <c r="Q203"/>
  <c r="K205" i="42"/>
  <c r="N204"/>
  <c r="P204" s="1"/>
  <c r="N204" i="41"/>
  <c r="P204" s="1"/>
  <c r="K205"/>
  <c r="O198" i="26"/>
  <c r="M193" i="37"/>
  <c r="S193" s="1"/>
  <c r="L193"/>
  <c r="O193" s="1"/>
  <c r="K198" i="33"/>
  <c r="N197"/>
  <c r="P197" s="1"/>
  <c r="R207" i="28" l="1"/>
  <c r="Q207"/>
  <c r="L208"/>
  <c r="O208" s="1"/>
  <c r="M208"/>
  <c r="S207" i="29"/>
  <c r="O207"/>
  <c r="N207"/>
  <c r="P207" s="1"/>
  <c r="K208"/>
  <c r="L183" i="30"/>
  <c r="O183" s="1"/>
  <c r="M183"/>
  <c r="S183" s="1"/>
  <c r="Q182"/>
  <c r="R182"/>
  <c r="Q207" i="31"/>
  <c r="R207"/>
  <c r="L208"/>
  <c r="M208"/>
  <c r="S208" s="1"/>
  <c r="Q204" i="40"/>
  <c r="R204"/>
  <c r="L205" i="41"/>
  <c r="O205" s="1"/>
  <c r="M205"/>
  <c r="S205" s="1"/>
  <c r="N178" i="34"/>
  <c r="P178" s="1"/>
  <c r="K179"/>
  <c r="O198" i="36"/>
  <c r="N198"/>
  <c r="P198" s="1"/>
  <c r="K199"/>
  <c r="N193" i="37"/>
  <c r="P193" s="1"/>
  <c r="K194"/>
  <c r="K198" i="32"/>
  <c r="N197"/>
  <c r="P197" s="1"/>
  <c r="R203" i="35"/>
  <c r="Q203"/>
  <c r="M205" i="39"/>
  <c r="L205"/>
  <c r="O205" s="1"/>
  <c r="Q204"/>
  <c r="R204"/>
  <c r="M206" i="27"/>
  <c r="S206" s="1"/>
  <c r="L206"/>
  <c r="M204" i="35"/>
  <c r="S204" s="1"/>
  <c r="L204"/>
  <c r="L205" i="40"/>
  <c r="M205"/>
  <c r="S205" s="1"/>
  <c r="Q204" i="42"/>
  <c r="R204"/>
  <c r="K205" i="38"/>
  <c r="N204"/>
  <c r="P204" s="1"/>
  <c r="R198" i="26"/>
  <c r="Q198"/>
  <c r="O190" i="43"/>
  <c r="N190"/>
  <c r="P190" s="1"/>
  <c r="K191"/>
  <c r="Q204" i="41"/>
  <c r="R204"/>
  <c r="Q205" i="27"/>
  <c r="R205"/>
  <c r="Q197" i="33"/>
  <c r="R197"/>
  <c r="M199" i="26"/>
  <c r="S199" s="1"/>
  <c r="L199"/>
  <c r="O199" s="1"/>
  <c r="M198" i="33"/>
  <c r="S198" s="1"/>
  <c r="L198"/>
  <c r="O198" s="1"/>
  <c r="L205" i="42"/>
  <c r="M205"/>
  <c r="S205" s="1"/>
  <c r="M208" i="29" l="1"/>
  <c r="S208" s="1"/>
  <c r="L208"/>
  <c r="O208" s="1"/>
  <c r="R207"/>
  <c r="Q207"/>
  <c r="S208" i="28"/>
  <c r="N208"/>
  <c r="P208" s="1"/>
  <c r="K209"/>
  <c r="O208" i="31"/>
  <c r="K209"/>
  <c r="N208"/>
  <c r="P208" s="1"/>
  <c r="N183" i="30"/>
  <c r="P183" s="1"/>
  <c r="K184"/>
  <c r="R204" i="38"/>
  <c r="Q204"/>
  <c r="O206" i="27"/>
  <c r="N206"/>
  <c r="P206" s="1"/>
  <c r="K207"/>
  <c r="L179" i="34"/>
  <c r="M179"/>
  <c r="S179" s="1"/>
  <c r="N198" i="33"/>
  <c r="P198" s="1"/>
  <c r="K199"/>
  <c r="R178" i="34"/>
  <c r="Q178"/>
  <c r="Q197" i="32"/>
  <c r="R197"/>
  <c r="L198"/>
  <c r="M198"/>
  <c r="S198" s="1"/>
  <c r="L205" i="38"/>
  <c r="O205" s="1"/>
  <c r="M205"/>
  <c r="K200" i="26"/>
  <c r="N199"/>
  <c r="P199" s="1"/>
  <c r="M191" i="43"/>
  <c r="S191" s="1"/>
  <c r="L191"/>
  <c r="O191" s="1"/>
  <c r="M194" i="37"/>
  <c r="S194" s="1"/>
  <c r="L194"/>
  <c r="O194" s="1"/>
  <c r="Q193"/>
  <c r="R193"/>
  <c r="N205" i="41"/>
  <c r="P205" s="1"/>
  <c r="K206"/>
  <c r="R190" i="43"/>
  <c r="Q190"/>
  <c r="O205" i="40"/>
  <c r="K206"/>
  <c r="N205"/>
  <c r="P205" s="1"/>
  <c r="N205" i="39"/>
  <c r="P205" s="1"/>
  <c r="K206"/>
  <c r="L199" i="36"/>
  <c r="O199" s="1"/>
  <c r="M199"/>
  <c r="S199" s="1"/>
  <c r="O205" i="42"/>
  <c r="N205"/>
  <c r="P205" s="1"/>
  <c r="K206"/>
  <c r="O204" i="35"/>
  <c r="N204"/>
  <c r="P204" s="1"/>
  <c r="K205"/>
  <c r="S205" i="39"/>
  <c r="Q198" i="36"/>
  <c r="R198"/>
  <c r="L209" i="28" l="1"/>
  <c r="M209"/>
  <c r="R208"/>
  <c r="Q208"/>
  <c r="N208" i="29"/>
  <c r="P208" s="1"/>
  <c r="K209"/>
  <c r="M184" i="30"/>
  <c r="S184" s="1"/>
  <c r="L184"/>
  <c r="Q183"/>
  <c r="R183"/>
  <c r="Q208" i="31"/>
  <c r="R208"/>
  <c r="M209"/>
  <c r="S209" s="1"/>
  <c r="L209"/>
  <c r="O209" s="1"/>
  <c r="R205" i="39"/>
  <c r="Q205"/>
  <c r="Q198" i="33"/>
  <c r="R198"/>
  <c r="L206" i="39"/>
  <c r="O206" s="1"/>
  <c r="M206"/>
  <c r="S206" s="1"/>
  <c r="N205" i="38"/>
  <c r="P205" s="1"/>
  <c r="K206"/>
  <c r="L205" i="35"/>
  <c r="O205" s="1"/>
  <c r="M205"/>
  <c r="N199" i="36"/>
  <c r="P199" s="1"/>
  <c r="K200"/>
  <c r="M206" i="41"/>
  <c r="S206" s="1"/>
  <c r="L206"/>
  <c r="N191" i="43"/>
  <c r="P191" s="1"/>
  <c r="K192"/>
  <c r="O198" i="32"/>
  <c r="K199"/>
  <c r="N198"/>
  <c r="P198" s="1"/>
  <c r="O179" i="34"/>
  <c r="N179"/>
  <c r="P179" s="1"/>
  <c r="K180"/>
  <c r="R205" i="41"/>
  <c r="Q205"/>
  <c r="M207" i="27"/>
  <c r="L207"/>
  <c r="O207"/>
  <c r="R206"/>
  <c r="Q206"/>
  <c r="R204" i="35"/>
  <c r="Q204"/>
  <c r="Q205" i="40"/>
  <c r="R205"/>
  <c r="M200" i="26"/>
  <c r="L200"/>
  <c r="O200" s="1"/>
  <c r="Q205" i="42"/>
  <c r="R205"/>
  <c r="L206" i="40"/>
  <c r="O206" s="1"/>
  <c r="M206"/>
  <c r="S206" s="1"/>
  <c r="R199" i="26"/>
  <c r="Q199"/>
  <c r="L206" i="42"/>
  <c r="O206" s="1"/>
  <c r="M206"/>
  <c r="K195" i="37"/>
  <c r="N194"/>
  <c r="P194" s="1"/>
  <c r="S205" i="38"/>
  <c r="L199" i="33"/>
  <c r="O199" s="1"/>
  <c r="M199"/>
  <c r="S199" s="1"/>
  <c r="L209" i="29" l="1"/>
  <c r="M209"/>
  <c r="S209" s="1"/>
  <c r="R208"/>
  <c r="Q208"/>
  <c r="S209" i="28"/>
  <c r="O209"/>
  <c r="N209"/>
  <c r="P209" s="1"/>
  <c r="K210"/>
  <c r="N209" i="31"/>
  <c r="P209" s="1"/>
  <c r="K210"/>
  <c r="O184" i="30"/>
  <c r="K185"/>
  <c r="N184"/>
  <c r="P184" s="1"/>
  <c r="R205" i="38"/>
  <c r="Q205"/>
  <c r="R194" i="37"/>
  <c r="Q194"/>
  <c r="M195"/>
  <c r="S195" s="1"/>
  <c r="L195"/>
  <c r="N206" i="40"/>
  <c r="P206" s="1"/>
  <c r="K207"/>
  <c r="S206" i="42"/>
  <c r="M180" i="34"/>
  <c r="S180" s="1"/>
  <c r="L180"/>
  <c r="O180" s="1"/>
  <c r="O206" i="41"/>
  <c r="N206"/>
  <c r="P206" s="1"/>
  <c r="K207"/>
  <c r="Q179" i="34"/>
  <c r="R179"/>
  <c r="L200" i="36"/>
  <c r="O200" s="1"/>
  <c r="M200"/>
  <c r="S200" s="1"/>
  <c r="R199"/>
  <c r="Q199"/>
  <c r="K207" i="39"/>
  <c r="N206"/>
  <c r="P206" s="1"/>
  <c r="R198" i="32"/>
  <c r="Q198"/>
  <c r="N207" i="27"/>
  <c r="K208"/>
  <c r="L199" i="32"/>
  <c r="M199"/>
  <c r="S199" s="1"/>
  <c r="O199"/>
  <c r="K207" i="42"/>
  <c r="N206"/>
  <c r="P206" s="1"/>
  <c r="S200" i="26"/>
  <c r="P207" i="27"/>
  <c r="S207"/>
  <c r="S205" i="35"/>
  <c r="N199" i="33"/>
  <c r="P199" s="1"/>
  <c r="K200"/>
  <c r="K201" i="26"/>
  <c r="N200"/>
  <c r="P200" s="1"/>
  <c r="L192" i="43"/>
  <c r="O192" s="1"/>
  <c r="M192"/>
  <c r="N205" i="35"/>
  <c r="P205" s="1"/>
  <c r="K206"/>
  <c r="R191" i="43"/>
  <c r="Q191"/>
  <c r="L206" i="38"/>
  <c r="M206"/>
  <c r="S206" s="1"/>
  <c r="M210" i="28" l="1"/>
  <c r="S210" s="1"/>
  <c r="L210"/>
  <c r="R209"/>
  <c r="Q209"/>
  <c r="O209" i="29"/>
  <c r="N209"/>
  <c r="P209" s="1"/>
  <c r="K210"/>
  <c r="R184" i="30"/>
  <c r="Q184"/>
  <c r="L185"/>
  <c r="O185" s="1"/>
  <c r="M185"/>
  <c r="L210" i="31"/>
  <c r="M210"/>
  <c r="S210" s="1"/>
  <c r="Q209"/>
  <c r="R209"/>
  <c r="Q200" i="26"/>
  <c r="R200"/>
  <c r="R206" i="42"/>
  <c r="Q206"/>
  <c r="R199" i="33"/>
  <c r="Q199"/>
  <c r="M207" i="42"/>
  <c r="S207" s="1"/>
  <c r="L207"/>
  <c r="M207" i="39"/>
  <c r="S207" s="1"/>
  <c r="L207"/>
  <c r="L207" i="41"/>
  <c r="M207"/>
  <c r="S207" s="1"/>
  <c r="L207" i="40"/>
  <c r="O207" s="1"/>
  <c r="M207"/>
  <c r="S207" s="1"/>
  <c r="Q206"/>
  <c r="R206"/>
  <c r="Q205" i="35"/>
  <c r="R205"/>
  <c r="K200" i="32"/>
  <c r="N199"/>
  <c r="P199" s="1"/>
  <c r="O195" i="37"/>
  <c r="N195"/>
  <c r="P195" s="1"/>
  <c r="K196"/>
  <c r="Q206" i="41"/>
  <c r="R206"/>
  <c r="N192" i="43"/>
  <c r="P192" s="1"/>
  <c r="K193"/>
  <c r="M206" i="35"/>
  <c r="L206"/>
  <c r="O206" s="1"/>
  <c r="S192" i="43"/>
  <c r="N180" i="34"/>
  <c r="P180" s="1"/>
  <c r="K181"/>
  <c r="R207" i="27"/>
  <c r="Q207"/>
  <c r="L208"/>
  <c r="O208" s="1"/>
  <c r="M208"/>
  <c r="S208" s="1"/>
  <c r="O206" i="38"/>
  <c r="N206"/>
  <c r="P206" s="1"/>
  <c r="K207"/>
  <c r="L201" i="26"/>
  <c r="O201" s="1"/>
  <c r="M201"/>
  <c r="S201" s="1"/>
  <c r="N200" i="36"/>
  <c r="P200" s="1"/>
  <c r="K201"/>
  <c r="M200" i="33"/>
  <c r="S200" s="1"/>
  <c r="L200"/>
  <c r="R206" i="39"/>
  <c r="Q206"/>
  <c r="M210" i="29" l="1"/>
  <c r="S210" s="1"/>
  <c r="L210"/>
  <c r="R209"/>
  <c r="Q209"/>
  <c r="O210" i="28"/>
  <c r="N210"/>
  <c r="P210" s="1"/>
  <c r="K211"/>
  <c r="O210" i="31"/>
  <c r="K211"/>
  <c r="N210"/>
  <c r="P210" s="1"/>
  <c r="S185" i="30"/>
  <c r="N185"/>
  <c r="P185" s="1"/>
  <c r="K186"/>
  <c r="R192" i="43"/>
  <c r="Q192"/>
  <c r="L196" i="37"/>
  <c r="O196" s="1"/>
  <c r="M196"/>
  <c r="O207" i="42"/>
  <c r="K208"/>
  <c r="N207"/>
  <c r="P207" s="1"/>
  <c r="Q200" i="36"/>
  <c r="R200"/>
  <c r="O200" i="33"/>
  <c r="N200"/>
  <c r="P200" s="1"/>
  <c r="K201"/>
  <c r="N208" i="27"/>
  <c r="P208" s="1"/>
  <c r="K209"/>
  <c r="N206" i="35"/>
  <c r="P206" s="1"/>
  <c r="K207"/>
  <c r="Q199" i="32"/>
  <c r="R199"/>
  <c r="N207" i="40"/>
  <c r="P207" s="1"/>
  <c r="K208"/>
  <c r="R195" i="37"/>
  <c r="Q195"/>
  <c r="R206" i="38"/>
  <c r="Q206"/>
  <c r="L201" i="36"/>
  <c r="O201" s="1"/>
  <c r="M201"/>
  <c r="S201" s="1"/>
  <c r="S206" i="35"/>
  <c r="K202" i="26"/>
  <c r="N201"/>
  <c r="P201" s="1"/>
  <c r="M193" i="43"/>
  <c r="S193" s="1"/>
  <c r="L193"/>
  <c r="O193" s="1"/>
  <c r="L200" i="32"/>
  <c r="M200"/>
  <c r="S200" s="1"/>
  <c r="M207" i="38"/>
  <c r="S207" s="1"/>
  <c r="L207"/>
  <c r="O207" s="1"/>
  <c r="L181" i="34"/>
  <c r="M181"/>
  <c r="O207" i="41"/>
  <c r="N207"/>
  <c r="P207" s="1"/>
  <c r="K208"/>
  <c r="Q180" i="34"/>
  <c r="R180"/>
  <c r="O207" i="39"/>
  <c r="K208"/>
  <c r="N207"/>
  <c r="P207" s="1"/>
  <c r="L211" i="28" l="1"/>
  <c r="O211" s="1"/>
  <c r="M211"/>
  <c r="S211" s="1"/>
  <c r="Q210"/>
  <c r="R210"/>
  <c r="O210" i="29"/>
  <c r="N210"/>
  <c r="P210" s="1"/>
  <c r="K211"/>
  <c r="Q185" i="30"/>
  <c r="R185"/>
  <c r="M186"/>
  <c r="S186" s="1"/>
  <c r="L186"/>
  <c r="R210" i="31"/>
  <c r="Q210"/>
  <c r="M211"/>
  <c r="S211" s="1"/>
  <c r="L211"/>
  <c r="R207" i="42"/>
  <c r="Q207"/>
  <c r="Q201" i="26"/>
  <c r="R201"/>
  <c r="N207" i="38"/>
  <c r="P207" s="1"/>
  <c r="K208"/>
  <c r="M202" i="26"/>
  <c r="S202" s="1"/>
  <c r="L202"/>
  <c r="L209" i="27"/>
  <c r="O209" s="1"/>
  <c r="M209"/>
  <c r="S209" s="1"/>
  <c r="M208" i="42"/>
  <c r="S208" s="1"/>
  <c r="L208"/>
  <c r="R208" i="27"/>
  <c r="Q208"/>
  <c r="R206" i="35"/>
  <c r="Q206"/>
  <c r="M208" i="41"/>
  <c r="S208" s="1"/>
  <c r="L208"/>
  <c r="M208" i="40"/>
  <c r="S208" s="1"/>
  <c r="L208"/>
  <c r="O208" s="1"/>
  <c r="L201" i="33"/>
  <c r="O201" s="1"/>
  <c r="M201"/>
  <c r="S201" s="1"/>
  <c r="R200"/>
  <c r="Q200"/>
  <c r="P196" i="37"/>
  <c r="S196"/>
  <c r="Q207" i="41"/>
  <c r="R207"/>
  <c r="O200" i="32"/>
  <c r="K201"/>
  <c r="N200"/>
  <c r="P200" s="1"/>
  <c r="N196" i="37"/>
  <c r="K197"/>
  <c r="Q207" i="39"/>
  <c r="R207"/>
  <c r="S181" i="34"/>
  <c r="N193" i="43"/>
  <c r="P193" s="1"/>
  <c r="K194"/>
  <c r="N201" i="36"/>
  <c r="P201" s="1"/>
  <c r="K202"/>
  <c r="R207" i="40"/>
  <c r="Q207"/>
  <c r="L208" i="39"/>
  <c r="M208"/>
  <c r="S208" s="1"/>
  <c r="O181" i="34"/>
  <c r="K182"/>
  <c r="N181"/>
  <c r="P181" s="1"/>
  <c r="M207" i="35"/>
  <c r="S207" s="1"/>
  <c r="L207"/>
  <c r="M211" i="29" l="1"/>
  <c r="S211" s="1"/>
  <c r="L211"/>
  <c r="O211" s="1"/>
  <c r="R210"/>
  <c r="Q210"/>
  <c r="N211" i="28"/>
  <c r="P211" s="1"/>
  <c r="K212"/>
  <c r="N211" i="31"/>
  <c r="P211" s="1"/>
  <c r="K212"/>
  <c r="O186" i="30"/>
  <c r="N186"/>
  <c r="P186" s="1"/>
  <c r="K187"/>
  <c r="O211" i="31"/>
  <c r="Q181" i="34"/>
  <c r="R181"/>
  <c r="M182"/>
  <c r="S182" s="1"/>
  <c r="L182"/>
  <c r="O182" s="1"/>
  <c r="O208" i="39"/>
  <c r="N208"/>
  <c r="P208" s="1"/>
  <c r="K209"/>
  <c r="N201" i="33"/>
  <c r="P201" s="1"/>
  <c r="K202"/>
  <c r="K203" i="26"/>
  <c r="N202"/>
  <c r="P202" s="1"/>
  <c r="R200" i="32"/>
  <c r="Q200"/>
  <c r="L194" i="43"/>
  <c r="M194"/>
  <c r="O207" i="35"/>
  <c r="N207"/>
  <c r="P207" s="1"/>
  <c r="K208"/>
  <c r="K209" i="40"/>
  <c r="N208"/>
  <c r="P208" s="1"/>
  <c r="O208" i="42"/>
  <c r="N208"/>
  <c r="P208" s="1"/>
  <c r="K209"/>
  <c r="L208" i="38"/>
  <c r="M208"/>
  <c r="S208" s="1"/>
  <c r="R207"/>
  <c r="Q207"/>
  <c r="R201" i="36"/>
  <c r="Q201"/>
  <c r="O208" i="41"/>
  <c r="N208"/>
  <c r="P208" s="1"/>
  <c r="K209"/>
  <c r="L202" i="36"/>
  <c r="O202" s="1"/>
  <c r="M202"/>
  <c r="S202" s="1"/>
  <c r="M197" i="37"/>
  <c r="S197" s="1"/>
  <c r="L197"/>
  <c r="O197" s="1"/>
  <c r="R193" i="43"/>
  <c r="Q193"/>
  <c r="M201" i="32"/>
  <c r="S201" s="1"/>
  <c r="L201"/>
  <c r="O201" s="1"/>
  <c r="K210" i="27"/>
  <c r="N209"/>
  <c r="P209" s="1"/>
  <c r="R196" i="37"/>
  <c r="Q196"/>
  <c r="O202" i="26"/>
  <c r="M212" i="28" l="1"/>
  <c r="L212"/>
  <c r="R211"/>
  <c r="Q211"/>
  <c r="N211" i="29"/>
  <c r="P211" s="1"/>
  <c r="K212"/>
  <c r="M187" i="30"/>
  <c r="S187" s="1"/>
  <c r="L187"/>
  <c r="O187" s="1"/>
  <c r="R186"/>
  <c r="Q186"/>
  <c r="M212" i="31"/>
  <c r="L212"/>
  <c r="O212" s="1"/>
  <c r="Q211"/>
  <c r="R211"/>
  <c r="Q208" i="41"/>
  <c r="R208"/>
  <c r="L209" i="42"/>
  <c r="O209" s="1"/>
  <c r="M209"/>
  <c r="S209" s="1"/>
  <c r="S194" i="43"/>
  <c r="M209" i="39"/>
  <c r="S209" s="1"/>
  <c r="L209"/>
  <c r="O209" s="1"/>
  <c r="O194" i="43"/>
  <c r="N194"/>
  <c r="P194" s="1"/>
  <c r="K195"/>
  <c r="R208" i="39"/>
  <c r="Q208"/>
  <c r="R209" i="27"/>
  <c r="Q209"/>
  <c r="K198" i="37"/>
  <c r="N197"/>
  <c r="P197" s="1"/>
  <c r="R208" i="42"/>
  <c r="Q208"/>
  <c r="M210" i="27"/>
  <c r="S210" s="1"/>
  <c r="L210"/>
  <c r="O210" s="1"/>
  <c r="Q208" i="40"/>
  <c r="R208"/>
  <c r="R202" i="26"/>
  <c r="Q202"/>
  <c r="N182" i="34"/>
  <c r="P182" s="1"/>
  <c r="K183"/>
  <c r="L209" i="40"/>
  <c r="O209" s="1"/>
  <c r="M209"/>
  <c r="S209" s="1"/>
  <c r="K202" i="32"/>
  <c r="N201"/>
  <c r="P201" s="1"/>
  <c r="M208" i="35"/>
  <c r="S208" s="1"/>
  <c r="L208"/>
  <c r="L203" i="26"/>
  <c r="O203" s="1"/>
  <c r="M203"/>
  <c r="S203" s="1"/>
  <c r="Q207" i="35"/>
  <c r="R207"/>
  <c r="M202" i="33"/>
  <c r="S202" s="1"/>
  <c r="L202"/>
  <c r="K203" i="36"/>
  <c r="N202"/>
  <c r="P202" s="1"/>
  <c r="L209" i="41"/>
  <c r="M209"/>
  <c r="O208" i="38"/>
  <c r="N208"/>
  <c r="P208" s="1"/>
  <c r="K209"/>
  <c r="R201" i="33"/>
  <c r="Q201"/>
  <c r="M212" i="29" l="1"/>
  <c r="L212"/>
  <c r="O212" s="1"/>
  <c r="R211"/>
  <c r="Q211"/>
  <c r="O212" i="28"/>
  <c r="N212"/>
  <c r="P212" s="1"/>
  <c r="K213"/>
  <c r="S212"/>
  <c r="S212" i="31"/>
  <c r="N212"/>
  <c r="P212" s="1"/>
  <c r="K213"/>
  <c r="K188" i="30"/>
  <c r="N187"/>
  <c r="P187" s="1"/>
  <c r="S209" i="41"/>
  <c r="K211" i="27"/>
  <c r="N210"/>
  <c r="P210" s="1"/>
  <c r="M209" i="38"/>
  <c r="S209" s="1"/>
  <c r="L209"/>
  <c r="O209" s="1"/>
  <c r="O209" i="41"/>
  <c r="N209"/>
  <c r="P209" s="1"/>
  <c r="K210"/>
  <c r="N209" i="40"/>
  <c r="P209" s="1"/>
  <c r="K210"/>
  <c r="R194" i="43"/>
  <c r="Q194"/>
  <c r="Q182" i="34"/>
  <c r="R182"/>
  <c r="M195" i="43"/>
  <c r="L195"/>
  <c r="Q202" i="36"/>
  <c r="R202"/>
  <c r="K204" i="26"/>
  <c r="N203"/>
  <c r="P203" s="1"/>
  <c r="L183" i="34"/>
  <c r="M183"/>
  <c r="L203" i="36"/>
  <c r="M203"/>
  <c r="S203" s="1"/>
  <c r="O208" i="35"/>
  <c r="N208"/>
  <c r="P208" s="1"/>
  <c r="K209"/>
  <c r="O202" i="33"/>
  <c r="N202"/>
  <c r="P202" s="1"/>
  <c r="K203"/>
  <c r="Q197" i="37"/>
  <c r="R197"/>
  <c r="N209" i="42"/>
  <c r="P209" s="1"/>
  <c r="K210"/>
  <c r="R201" i="32"/>
  <c r="Q201"/>
  <c r="L202"/>
  <c r="M202"/>
  <c r="S202" s="1"/>
  <c r="M198" i="37"/>
  <c r="S198" s="1"/>
  <c r="L198"/>
  <c r="O198" s="1"/>
  <c r="R208" i="38"/>
  <c r="Q208"/>
  <c r="N209" i="39"/>
  <c r="P209" s="1"/>
  <c r="K210"/>
  <c r="Q212" i="28" l="1"/>
  <c r="R212"/>
  <c r="M213"/>
  <c r="S213" s="1"/>
  <c r="L213"/>
  <c r="N212" i="29"/>
  <c r="P212" s="1"/>
  <c r="K213"/>
  <c r="S212"/>
  <c r="Q212" i="31"/>
  <c r="R212"/>
  <c r="M188" i="30"/>
  <c r="S188" s="1"/>
  <c r="L188"/>
  <c r="M213" i="31"/>
  <c r="S213" s="1"/>
  <c r="L213"/>
  <c r="O213" s="1"/>
  <c r="Q187" i="30"/>
  <c r="R187"/>
  <c r="R209" i="41"/>
  <c r="Q209"/>
  <c r="R208" i="35"/>
  <c r="Q208"/>
  <c r="L210" i="40"/>
  <c r="O210" s="1"/>
  <c r="M210"/>
  <c r="S210" s="1"/>
  <c r="M203" i="33"/>
  <c r="L203"/>
  <c r="O203" s="1"/>
  <c r="S183" i="34"/>
  <c r="Q202" i="33"/>
  <c r="R202"/>
  <c r="O183" i="34"/>
  <c r="K184"/>
  <c r="N183"/>
  <c r="P183" s="1"/>
  <c r="K210" i="38"/>
  <c r="N209"/>
  <c r="P209" s="1"/>
  <c r="R209" i="39"/>
  <c r="Q209"/>
  <c r="R203" i="26"/>
  <c r="Q203"/>
  <c r="M209" i="35"/>
  <c r="L209"/>
  <c r="O209" s="1"/>
  <c r="L204" i="26"/>
  <c r="O204" s="1"/>
  <c r="M204"/>
  <c r="S204" s="1"/>
  <c r="Q210" i="27"/>
  <c r="R210"/>
  <c r="Q209" i="40"/>
  <c r="R209"/>
  <c r="M211" i="27"/>
  <c r="S211" s="1"/>
  <c r="L211"/>
  <c r="O211" s="1"/>
  <c r="L210" i="39"/>
  <c r="M210"/>
  <c r="S210" s="1"/>
  <c r="O202" i="32"/>
  <c r="N202"/>
  <c r="P202" s="1"/>
  <c r="K203"/>
  <c r="M210" i="42"/>
  <c r="S210" s="1"/>
  <c r="L210"/>
  <c r="O210" s="1"/>
  <c r="O195" i="43"/>
  <c r="N195"/>
  <c r="P195" s="1"/>
  <c r="K196"/>
  <c r="M210" i="41"/>
  <c r="S210" s="1"/>
  <c r="L210"/>
  <c r="O210" s="1"/>
  <c r="Q209" i="42"/>
  <c r="R209"/>
  <c r="N198" i="37"/>
  <c r="P198" s="1"/>
  <c r="K199"/>
  <c r="O203" i="36"/>
  <c r="N203"/>
  <c r="P203" s="1"/>
  <c r="K204"/>
  <c r="S195" i="43"/>
  <c r="R212" i="29" l="1"/>
  <c r="Q212"/>
  <c r="M213"/>
  <c r="L213"/>
  <c r="O213" s="1"/>
  <c r="O213" i="28"/>
  <c r="N213"/>
  <c r="P213" s="1"/>
  <c r="K214"/>
  <c r="N213" i="31"/>
  <c r="P213" s="1"/>
  <c r="K214"/>
  <c r="O188" i="30"/>
  <c r="N188"/>
  <c r="P188" s="1"/>
  <c r="K189"/>
  <c r="R195" i="43"/>
  <c r="Q195"/>
  <c r="Q202" i="32"/>
  <c r="R202"/>
  <c r="S209" i="35"/>
  <c r="L184" i="34"/>
  <c r="M184"/>
  <c r="S203" i="33"/>
  <c r="R203" i="36"/>
  <c r="Q203"/>
  <c r="L196" i="43"/>
  <c r="M196"/>
  <c r="S196" s="1"/>
  <c r="Q198" i="37"/>
  <c r="R198"/>
  <c r="O210" i="39"/>
  <c r="N210"/>
  <c r="P210" s="1"/>
  <c r="K211"/>
  <c r="K211" i="40"/>
  <c r="N210"/>
  <c r="P210" s="1"/>
  <c r="M199" i="37"/>
  <c r="S199" s="1"/>
  <c r="L199"/>
  <c r="O199" s="1"/>
  <c r="R183" i="34"/>
  <c r="Q183"/>
  <c r="N210" i="42"/>
  <c r="P210" s="1"/>
  <c r="K211"/>
  <c r="N211" i="27"/>
  <c r="P211" s="1"/>
  <c r="K212"/>
  <c r="K205" i="26"/>
  <c r="N204"/>
  <c r="P204" s="1"/>
  <c r="M210" i="38"/>
  <c r="L210"/>
  <c r="O210" s="1"/>
  <c r="R209"/>
  <c r="Q209"/>
  <c r="L204" i="36"/>
  <c r="O204" s="1"/>
  <c r="M204"/>
  <c r="N210" i="41"/>
  <c r="P210" s="1"/>
  <c r="K211"/>
  <c r="M203" i="32"/>
  <c r="S203" s="1"/>
  <c r="L203"/>
  <c r="O203" s="1"/>
  <c r="K210" i="35"/>
  <c r="N209"/>
  <c r="P209" s="1"/>
  <c r="N203" i="33"/>
  <c r="P203" s="1"/>
  <c r="K204"/>
  <c r="L214" i="28" l="1"/>
  <c r="M214"/>
  <c r="S214" s="1"/>
  <c r="R213"/>
  <c r="Q213"/>
  <c r="N213" i="29"/>
  <c r="P213" s="1"/>
  <c r="K214"/>
  <c r="S213"/>
  <c r="M189" i="30"/>
  <c r="L189"/>
  <c r="O189" s="1"/>
  <c r="Q188"/>
  <c r="R188"/>
  <c r="L214" i="31"/>
  <c r="O214" s="1"/>
  <c r="M214"/>
  <c r="S214" s="1"/>
  <c r="R213"/>
  <c r="Q213"/>
  <c r="Q203" i="33"/>
  <c r="R203"/>
  <c r="R209" i="35"/>
  <c r="Q209"/>
  <c r="R204" i="26"/>
  <c r="Q204"/>
  <c r="S184" i="34"/>
  <c r="Q210" i="39"/>
  <c r="R210"/>
  <c r="L204" i="33"/>
  <c r="O204" s="1"/>
  <c r="M204"/>
  <c r="S204" i="36"/>
  <c r="N204"/>
  <c r="P204" s="1"/>
  <c r="K205"/>
  <c r="M205" i="26"/>
  <c r="L205"/>
  <c r="O205" s="1"/>
  <c r="N199" i="37"/>
  <c r="P199" s="1"/>
  <c r="K200"/>
  <c r="O184" i="34"/>
  <c r="N184"/>
  <c r="P184" s="1"/>
  <c r="K185"/>
  <c r="Q210" i="40"/>
  <c r="R210"/>
  <c r="O196" i="43"/>
  <c r="N196"/>
  <c r="P196" s="1"/>
  <c r="K197"/>
  <c r="Q211" i="27"/>
  <c r="R211"/>
  <c r="K204" i="32"/>
  <c r="N203"/>
  <c r="P203" s="1"/>
  <c r="M211" i="42"/>
  <c r="S211" s="1"/>
  <c r="L211"/>
  <c r="O211" s="1"/>
  <c r="L211" i="40"/>
  <c r="M211"/>
  <c r="S211" s="1"/>
  <c r="R210" i="42"/>
  <c r="Q210"/>
  <c r="M211" i="39"/>
  <c r="S211" s="1"/>
  <c r="L211"/>
  <c r="O211" s="1"/>
  <c r="L210" i="35"/>
  <c r="M210"/>
  <c r="S210" s="1"/>
  <c r="M212" i="27"/>
  <c r="S212" s="1"/>
  <c r="O212"/>
  <c r="L212"/>
  <c r="L211" i="41"/>
  <c r="M211"/>
  <c r="S211" s="1"/>
  <c r="K211" i="38"/>
  <c r="N210"/>
  <c r="P210" s="1"/>
  <c r="Q210" i="41"/>
  <c r="R210"/>
  <c r="S210" i="38"/>
  <c r="R213" i="29" l="1"/>
  <c r="Q213"/>
  <c r="M214"/>
  <c r="S214" s="1"/>
  <c r="L214"/>
  <c r="O214" s="1"/>
  <c r="O214" i="28"/>
  <c r="N214"/>
  <c r="P214" s="1"/>
  <c r="K215"/>
  <c r="K215" i="31"/>
  <c r="N214"/>
  <c r="P214" s="1"/>
  <c r="K190" i="30"/>
  <c r="N189"/>
  <c r="P189" s="1"/>
  <c r="S189"/>
  <c r="R204" i="36"/>
  <c r="Q204"/>
  <c r="R210" i="38"/>
  <c r="Q210"/>
  <c r="O211" i="40"/>
  <c r="K212"/>
  <c r="N211"/>
  <c r="P211" s="1"/>
  <c r="M197" i="43"/>
  <c r="L197"/>
  <c r="O197" s="1"/>
  <c r="M200" i="37"/>
  <c r="S200" s="1"/>
  <c r="L200"/>
  <c r="O200" s="1"/>
  <c r="R199"/>
  <c r="Q199"/>
  <c r="R196" i="43"/>
  <c r="Q196"/>
  <c r="L211" i="38"/>
  <c r="O211" s="1"/>
  <c r="M211"/>
  <c r="S211" s="1"/>
  <c r="K212" i="42"/>
  <c r="N211"/>
  <c r="P211" s="1"/>
  <c r="S204" i="33"/>
  <c r="R184" i="34"/>
  <c r="Q184"/>
  <c r="O210" i="35"/>
  <c r="K211"/>
  <c r="N210"/>
  <c r="P210" s="1"/>
  <c r="K212" i="39"/>
  <c r="N211"/>
  <c r="P211" s="1"/>
  <c r="K206" i="26"/>
  <c r="N205"/>
  <c r="P205" s="1"/>
  <c r="N204" i="33"/>
  <c r="P204" s="1"/>
  <c r="K205"/>
  <c r="Q203" i="32"/>
  <c r="R203"/>
  <c r="S205" i="26"/>
  <c r="O211" i="41"/>
  <c r="N211"/>
  <c r="P211" s="1"/>
  <c r="K212"/>
  <c r="N212" i="27"/>
  <c r="P212" s="1"/>
  <c r="K213"/>
  <c r="M204" i="32"/>
  <c r="S204" s="1"/>
  <c r="L204"/>
  <c r="L185" i="34"/>
  <c r="O185" s="1"/>
  <c r="M185"/>
  <c r="S185" s="1"/>
  <c r="L205" i="36"/>
  <c r="M205"/>
  <c r="S205" s="1"/>
  <c r="L215" i="28" l="1"/>
  <c r="O215" s="1"/>
  <c r="M215"/>
  <c r="S215" s="1"/>
  <c r="R214"/>
  <c r="Q214"/>
  <c r="N214" i="29"/>
  <c r="P214" s="1"/>
  <c r="K215"/>
  <c r="Q189" i="30"/>
  <c r="R189"/>
  <c r="M190"/>
  <c r="S190" s="1"/>
  <c r="L190"/>
  <c r="Q214" i="31"/>
  <c r="R214"/>
  <c r="M215"/>
  <c r="S215" s="1"/>
  <c r="L215"/>
  <c r="L206" i="26"/>
  <c r="O206" s="1"/>
  <c r="M206"/>
  <c r="S206" s="1"/>
  <c r="R204" i="33"/>
  <c r="Q204"/>
  <c r="S197" i="43"/>
  <c r="R205" i="26"/>
  <c r="Q205"/>
  <c r="R211" i="40"/>
  <c r="Q211"/>
  <c r="Q211" i="42"/>
  <c r="R211"/>
  <c r="L212" i="40"/>
  <c r="O212" s="1"/>
  <c r="M212"/>
  <c r="N185" i="34"/>
  <c r="P185" s="1"/>
  <c r="K186"/>
  <c r="R210" i="35"/>
  <c r="Q210"/>
  <c r="M212" i="42"/>
  <c r="S212" s="1"/>
  <c r="L212"/>
  <c r="O212" s="1"/>
  <c r="R211" i="39"/>
  <c r="Q211"/>
  <c r="L212"/>
  <c r="M212"/>
  <c r="M213" i="27"/>
  <c r="S213" s="1"/>
  <c r="L213"/>
  <c r="O213" s="1"/>
  <c r="M211" i="35"/>
  <c r="S211" s="1"/>
  <c r="L211"/>
  <c r="K201" i="37"/>
  <c r="N200"/>
  <c r="P200" s="1"/>
  <c r="Q212" i="27"/>
  <c r="R212"/>
  <c r="L205" i="33"/>
  <c r="M205"/>
  <c r="S205" s="1"/>
  <c r="O205"/>
  <c r="O204" i="32"/>
  <c r="K205"/>
  <c r="N204"/>
  <c r="P204" s="1"/>
  <c r="O205" i="36"/>
  <c r="K206"/>
  <c r="N205"/>
  <c r="P205" s="1"/>
  <c r="M212" i="41"/>
  <c r="L212"/>
  <c r="O212" s="1"/>
  <c r="K212" i="38"/>
  <c r="N211"/>
  <c r="P211" s="1"/>
  <c r="R211" i="41"/>
  <c r="Q211"/>
  <c r="N197" i="43"/>
  <c r="P197" s="1"/>
  <c r="K198"/>
  <c r="M215" i="29" l="1"/>
  <c r="L215"/>
  <c r="O215" s="1"/>
  <c r="R214"/>
  <c r="Q214"/>
  <c r="N215" i="28"/>
  <c r="P215" s="1"/>
  <c r="K216"/>
  <c r="K216" i="31"/>
  <c r="N215"/>
  <c r="P215" s="1"/>
  <c r="O190" i="30"/>
  <c r="K191"/>
  <c r="N190"/>
  <c r="P190" s="1"/>
  <c r="O215" i="31"/>
  <c r="R197" i="43"/>
  <c r="Q197"/>
  <c r="R200" i="37"/>
  <c r="Q200"/>
  <c r="O212" i="39"/>
  <c r="N212"/>
  <c r="P212" s="1"/>
  <c r="K213"/>
  <c r="M186" i="34"/>
  <c r="S186" s="1"/>
  <c r="L186"/>
  <c r="O186" s="1"/>
  <c r="M212" i="38"/>
  <c r="S212" s="1"/>
  <c r="L212"/>
  <c r="O212" s="1"/>
  <c r="M205" i="32"/>
  <c r="L205"/>
  <c r="O205" s="1"/>
  <c r="L201" i="37"/>
  <c r="O201" s="1"/>
  <c r="M201"/>
  <c r="O211" i="35"/>
  <c r="K212"/>
  <c r="N211"/>
  <c r="P211" s="1"/>
  <c r="K213" i="41"/>
  <c r="N212"/>
  <c r="P212" s="1"/>
  <c r="S212" i="40"/>
  <c r="N212" i="42"/>
  <c r="P212" s="1"/>
  <c r="K213"/>
  <c r="K213" i="40"/>
  <c r="N212"/>
  <c r="P212" s="1"/>
  <c r="L198" i="43"/>
  <c r="O198" s="1"/>
  <c r="M198"/>
  <c r="S212" i="41"/>
  <c r="R211" i="38"/>
  <c r="Q211"/>
  <c r="Q205" i="36"/>
  <c r="R205"/>
  <c r="K206" i="33"/>
  <c r="N205"/>
  <c r="P205" s="1"/>
  <c r="N213" i="27"/>
  <c r="P213" s="1"/>
  <c r="K214"/>
  <c r="L206" i="36"/>
  <c r="O206" s="1"/>
  <c r="M206"/>
  <c r="S212" i="39"/>
  <c r="R204" i="32"/>
  <c r="Q204"/>
  <c r="Q185" i="34"/>
  <c r="R185"/>
  <c r="K207" i="26"/>
  <c r="N206"/>
  <c r="P206" s="1"/>
  <c r="M216" i="28" l="1"/>
  <c r="L216"/>
  <c r="O216" s="1"/>
  <c r="R215"/>
  <c r="Q215"/>
  <c r="N215" i="29"/>
  <c r="P215" s="1"/>
  <c r="K216"/>
  <c r="S215"/>
  <c r="R190" i="30"/>
  <c r="Q190"/>
  <c r="L191"/>
  <c r="O191" s="1"/>
  <c r="M191"/>
  <c r="S191" s="1"/>
  <c r="Q215" i="31"/>
  <c r="R215"/>
  <c r="L216"/>
  <c r="M216"/>
  <c r="S216" s="1"/>
  <c r="Q212" i="40"/>
  <c r="R212"/>
  <c r="R213" i="27"/>
  <c r="Q213"/>
  <c r="M214"/>
  <c r="S214" s="1"/>
  <c r="L214"/>
  <c r="M206" i="33"/>
  <c r="S206" s="1"/>
  <c r="L206"/>
  <c r="S198" i="43"/>
  <c r="N198"/>
  <c r="P198" s="1"/>
  <c r="K199"/>
  <c r="M213" i="41"/>
  <c r="S213" s="1"/>
  <c r="L213"/>
  <c r="N205" i="32"/>
  <c r="P205" s="1"/>
  <c r="K206"/>
  <c r="M213" i="39"/>
  <c r="S213" s="1"/>
  <c r="L213"/>
  <c r="O213" s="1"/>
  <c r="R211" i="35"/>
  <c r="Q211"/>
  <c r="S205" i="32"/>
  <c r="R206" i="26"/>
  <c r="Q206"/>
  <c r="M207"/>
  <c r="S207" s="1"/>
  <c r="L207"/>
  <c r="O207" s="1"/>
  <c r="S206" i="36"/>
  <c r="L213" i="40"/>
  <c r="O213" s="1"/>
  <c r="M213"/>
  <c r="S213" s="1"/>
  <c r="M212" i="35"/>
  <c r="S212" s="1"/>
  <c r="L212"/>
  <c r="R212" i="39"/>
  <c r="Q212"/>
  <c r="N206" i="36"/>
  <c r="P206" s="1"/>
  <c r="K207"/>
  <c r="M213" i="42"/>
  <c r="S213" s="1"/>
  <c r="L213"/>
  <c r="N212" i="38"/>
  <c r="P212" s="1"/>
  <c r="K213"/>
  <c r="Q212" i="42"/>
  <c r="R212"/>
  <c r="S201" i="37"/>
  <c r="R212" i="41"/>
  <c r="Q212"/>
  <c r="R205" i="33"/>
  <c r="Q205"/>
  <c r="N201" i="37"/>
  <c r="P201" s="1"/>
  <c r="K202"/>
  <c r="N186" i="34"/>
  <c r="P186" s="1"/>
  <c r="K187"/>
  <c r="R215" i="29" l="1"/>
  <c r="Q215"/>
  <c r="M216"/>
  <c r="L216"/>
  <c r="N216" i="28"/>
  <c r="P216" s="1"/>
  <c r="K217"/>
  <c r="S216"/>
  <c r="K217" i="31"/>
  <c r="N216"/>
  <c r="P216" s="1"/>
  <c r="K192" i="30"/>
  <c r="N191"/>
  <c r="P191" s="1"/>
  <c r="O216" i="31"/>
  <c r="R205" i="32"/>
  <c r="Q205"/>
  <c r="Q206" i="36"/>
  <c r="R206"/>
  <c r="R198" i="43"/>
  <c r="Q198"/>
  <c r="O213" i="41"/>
  <c r="N213"/>
  <c r="P213" s="1"/>
  <c r="K214"/>
  <c r="K215" i="27"/>
  <c r="N214"/>
  <c r="P214" s="1"/>
  <c r="R186" i="34"/>
  <c r="Q186"/>
  <c r="O214" i="27"/>
  <c r="L202" i="37"/>
  <c r="O202" s="1"/>
  <c r="M202"/>
  <c r="S202" s="1"/>
  <c r="Q201"/>
  <c r="R201"/>
  <c r="M207" i="36"/>
  <c r="S207" s="1"/>
  <c r="L207"/>
  <c r="M199" i="43"/>
  <c r="L199"/>
  <c r="O199" s="1"/>
  <c r="L213" i="38"/>
  <c r="O213" s="1"/>
  <c r="M213"/>
  <c r="O212" i="35"/>
  <c r="K213"/>
  <c r="N212"/>
  <c r="P212" s="1"/>
  <c r="K208" i="26"/>
  <c r="N207"/>
  <c r="P207" s="1"/>
  <c r="N213" i="39"/>
  <c r="P213" s="1"/>
  <c r="K214"/>
  <c r="R212" i="38"/>
  <c r="Q212"/>
  <c r="L187" i="34"/>
  <c r="M187"/>
  <c r="S187" s="1"/>
  <c r="O213" i="42"/>
  <c r="K214"/>
  <c r="N213"/>
  <c r="P213" s="1"/>
  <c r="N213" i="40"/>
  <c r="P213" s="1"/>
  <c r="K214"/>
  <c r="M206" i="32"/>
  <c r="S206" s="1"/>
  <c r="L206"/>
  <c r="O206" i="33"/>
  <c r="K207"/>
  <c r="N206"/>
  <c r="P206" s="1"/>
  <c r="Q216" i="28" l="1"/>
  <c r="R216"/>
  <c r="L217"/>
  <c r="O217" s="1"/>
  <c r="M217"/>
  <c r="S217" s="1"/>
  <c r="O216" i="29"/>
  <c r="N216"/>
  <c r="P216" s="1"/>
  <c r="K217"/>
  <c r="S216"/>
  <c r="Q191" i="30"/>
  <c r="R191"/>
  <c r="L192"/>
  <c r="M192"/>
  <c r="S192" s="1"/>
  <c r="Q216" i="31"/>
  <c r="R216"/>
  <c r="L217"/>
  <c r="M217"/>
  <c r="S217" s="1"/>
  <c r="R213" i="41"/>
  <c r="Q213"/>
  <c r="Q206" i="33"/>
  <c r="R206"/>
  <c r="L214" i="42"/>
  <c r="O214" s="1"/>
  <c r="M214"/>
  <c r="S214" s="1"/>
  <c r="L207" i="33"/>
  <c r="O207" s="1"/>
  <c r="M207"/>
  <c r="S207" s="1"/>
  <c r="L208" i="26"/>
  <c r="O208" s="1"/>
  <c r="M208"/>
  <c r="N199" i="43"/>
  <c r="P199" s="1"/>
  <c r="K200"/>
  <c r="N202" i="37"/>
  <c r="P202" s="1"/>
  <c r="K203"/>
  <c r="R212" i="35"/>
  <c r="Q212"/>
  <c r="S199" i="43"/>
  <c r="Q207" i="26"/>
  <c r="R207"/>
  <c r="O206" i="32"/>
  <c r="K207"/>
  <c r="N206"/>
  <c r="P206" s="1"/>
  <c r="O187" i="34"/>
  <c r="N187"/>
  <c r="P187" s="1"/>
  <c r="K188"/>
  <c r="M213" i="35"/>
  <c r="S213" s="1"/>
  <c r="L213"/>
  <c r="O213" s="1"/>
  <c r="O207" i="36"/>
  <c r="N207"/>
  <c r="P207" s="1"/>
  <c r="K208"/>
  <c r="Q213" i="42"/>
  <c r="R213"/>
  <c r="R214" i="27"/>
  <c r="Q214"/>
  <c r="Q213" i="40"/>
  <c r="R213"/>
  <c r="L214" i="39"/>
  <c r="M214"/>
  <c r="K214" i="38"/>
  <c r="N213"/>
  <c r="P213" s="1"/>
  <c r="L215" i="27"/>
  <c r="O215" s="1"/>
  <c r="M215"/>
  <c r="S215" s="1"/>
  <c r="L214" i="40"/>
  <c r="O214" s="1"/>
  <c r="M214"/>
  <c r="S213" i="38"/>
  <c r="R213" i="39"/>
  <c r="Q213"/>
  <c r="M214" i="41"/>
  <c r="S214" s="1"/>
  <c r="L214"/>
  <c r="O214" s="1"/>
  <c r="R216" i="29" l="1"/>
  <c r="Q216"/>
  <c r="L217"/>
  <c r="M217"/>
  <c r="S217" s="1"/>
  <c r="N217" i="28"/>
  <c r="P217" s="1"/>
  <c r="K218"/>
  <c r="N217" i="31"/>
  <c r="P217" s="1"/>
  <c r="K218"/>
  <c r="O192" i="30"/>
  <c r="N192"/>
  <c r="P192" s="1"/>
  <c r="K193"/>
  <c r="O217" i="31"/>
  <c r="R199" i="43"/>
  <c r="Q199"/>
  <c r="R213" i="38"/>
  <c r="Q213"/>
  <c r="Q202" i="37"/>
  <c r="R202"/>
  <c r="N207" i="33"/>
  <c r="P207" s="1"/>
  <c r="K208"/>
  <c r="K214" i="35"/>
  <c r="N213"/>
  <c r="P213" s="1"/>
  <c r="L200" i="43"/>
  <c r="M200"/>
  <c r="S200" s="1"/>
  <c r="K216" i="27"/>
  <c r="N215"/>
  <c r="P215" s="1"/>
  <c r="N214" i="42"/>
  <c r="P214" s="1"/>
  <c r="K215"/>
  <c r="Q187" i="34"/>
  <c r="R187"/>
  <c r="S208" i="26"/>
  <c r="S214" i="40"/>
  <c r="O214" i="39"/>
  <c r="N214"/>
  <c r="P214" s="1"/>
  <c r="K215"/>
  <c r="M188" i="34"/>
  <c r="S188" s="1"/>
  <c r="L188"/>
  <c r="O188" s="1"/>
  <c r="L214" i="38"/>
  <c r="M214"/>
  <c r="S214" s="1"/>
  <c r="S214" i="39"/>
  <c r="L208" i="36"/>
  <c r="O208" s="1"/>
  <c r="M208"/>
  <c r="S208" s="1"/>
  <c r="K209" i="26"/>
  <c r="N208"/>
  <c r="P208" s="1"/>
  <c r="R206" i="32"/>
  <c r="Q206"/>
  <c r="Q207" i="36"/>
  <c r="R207"/>
  <c r="N214" i="41"/>
  <c r="P214" s="1"/>
  <c r="K215"/>
  <c r="K215" i="40"/>
  <c r="N214"/>
  <c r="P214" s="1"/>
  <c r="M207" i="32"/>
  <c r="S207" s="1"/>
  <c r="L207"/>
  <c r="O207" s="1"/>
  <c r="M203" i="37"/>
  <c r="S203" s="1"/>
  <c r="L203"/>
  <c r="L218" i="28" l="1"/>
  <c r="O218" s="1"/>
  <c r="M218"/>
  <c r="Q217"/>
  <c r="R217"/>
  <c r="O217" i="29"/>
  <c r="N217"/>
  <c r="P217" s="1"/>
  <c r="K218"/>
  <c r="M193" i="30"/>
  <c r="L193"/>
  <c r="O193" s="1"/>
  <c r="Q192"/>
  <c r="R192"/>
  <c r="L218" i="31"/>
  <c r="M218"/>
  <c r="S218" s="1"/>
  <c r="R217"/>
  <c r="Q217"/>
  <c r="Q208" i="26"/>
  <c r="R208"/>
  <c r="K208" i="32"/>
  <c r="N207"/>
  <c r="P207" s="1"/>
  <c r="O203" i="37"/>
  <c r="K204"/>
  <c r="N203"/>
  <c r="P203" s="1"/>
  <c r="M215" i="42"/>
  <c r="S215" s="1"/>
  <c r="L215"/>
  <c r="M208" i="33"/>
  <c r="S208" s="1"/>
  <c r="L208"/>
  <c r="R207"/>
  <c r="Q207"/>
  <c r="Q215" i="27"/>
  <c r="R215"/>
  <c r="Q214" i="42"/>
  <c r="R214"/>
  <c r="O214" i="38"/>
  <c r="K215"/>
  <c r="N214"/>
  <c r="P214" s="1"/>
  <c r="L216" i="27"/>
  <c r="O216" s="1"/>
  <c r="M216"/>
  <c r="S216" s="1"/>
  <c r="Q214" i="40"/>
  <c r="R214"/>
  <c r="M215"/>
  <c r="S215" s="1"/>
  <c r="L215"/>
  <c r="M209" i="26"/>
  <c r="S209" s="1"/>
  <c r="L209"/>
  <c r="O209" s="1"/>
  <c r="Q214" i="39"/>
  <c r="R214"/>
  <c r="L215" i="41"/>
  <c r="O215" s="1"/>
  <c r="M215"/>
  <c r="S215" s="1"/>
  <c r="N188" i="34"/>
  <c r="P188" s="1"/>
  <c r="K189"/>
  <c r="O200" i="43"/>
  <c r="N200"/>
  <c r="P200" s="1"/>
  <c r="K201"/>
  <c r="Q213" i="35"/>
  <c r="R213"/>
  <c r="Q214" i="41"/>
  <c r="R214"/>
  <c r="K209" i="36"/>
  <c r="N208"/>
  <c r="P208" s="1"/>
  <c r="M215" i="39"/>
  <c r="L215"/>
  <c r="O215" s="1"/>
  <c r="L214" i="35"/>
  <c r="M214"/>
  <c r="S214" s="1"/>
  <c r="M218" i="29" l="1"/>
  <c r="L218"/>
  <c r="R217"/>
  <c r="Q217"/>
  <c r="S218" i="28"/>
  <c r="N218"/>
  <c r="P218" s="1"/>
  <c r="K219"/>
  <c r="O218" i="31"/>
  <c r="K219"/>
  <c r="N218"/>
  <c r="P218" s="1"/>
  <c r="K194" i="30"/>
  <c r="N193"/>
  <c r="P193" s="1"/>
  <c r="S193"/>
  <c r="R188" i="34"/>
  <c r="Q188"/>
  <c r="K216" i="39"/>
  <c r="N215"/>
  <c r="P215" s="1"/>
  <c r="M201" i="43"/>
  <c r="S201" s="1"/>
  <c r="L201"/>
  <c r="O201" s="1"/>
  <c r="R203" i="37"/>
  <c r="Q203"/>
  <c r="R200" i="43"/>
  <c r="Q200"/>
  <c r="M204" i="37"/>
  <c r="S204" s="1"/>
  <c r="L204"/>
  <c r="O204" s="1"/>
  <c r="R208" i="36"/>
  <c r="Q208"/>
  <c r="L209"/>
  <c r="O209" s="1"/>
  <c r="M209"/>
  <c r="S209" s="1"/>
  <c r="L189" i="34"/>
  <c r="M189"/>
  <c r="S189" s="1"/>
  <c r="K210" i="26"/>
  <c r="N209"/>
  <c r="P209" s="1"/>
  <c r="N216" i="27"/>
  <c r="P216" s="1"/>
  <c r="K217"/>
  <c r="R207" i="32"/>
  <c r="Q207"/>
  <c r="Q214" i="38"/>
  <c r="R214"/>
  <c r="O215" i="40"/>
  <c r="K216"/>
  <c r="N215"/>
  <c r="P215" s="1"/>
  <c r="M215" i="38"/>
  <c r="L215"/>
  <c r="O215" s="1"/>
  <c r="O208" i="33"/>
  <c r="N208"/>
  <c r="P208" s="1"/>
  <c r="K209"/>
  <c r="M208" i="32"/>
  <c r="S208" s="1"/>
  <c r="L208"/>
  <c r="S215" i="39"/>
  <c r="O214" i="35"/>
  <c r="K215"/>
  <c r="N214"/>
  <c r="P214" s="1"/>
  <c r="N215" i="41"/>
  <c r="P215" s="1"/>
  <c r="K216"/>
  <c r="O215" i="42"/>
  <c r="N215"/>
  <c r="P215" s="1"/>
  <c r="K216"/>
  <c r="L219" i="28" l="1"/>
  <c r="O219" s="1"/>
  <c r="M219"/>
  <c r="R218"/>
  <c r="Q218"/>
  <c r="O218" i="29"/>
  <c r="N218"/>
  <c r="P218" s="1"/>
  <c r="K219"/>
  <c r="S218"/>
  <c r="R193" i="30"/>
  <c r="Q193"/>
  <c r="L194"/>
  <c r="M194"/>
  <c r="S194" s="1"/>
  <c r="Q218" i="31"/>
  <c r="R218"/>
  <c r="L219"/>
  <c r="M219"/>
  <c r="S219" s="1"/>
  <c r="R216" i="27"/>
  <c r="Q216"/>
  <c r="R209" i="26"/>
  <c r="Q209"/>
  <c r="R215" i="41"/>
  <c r="Q215"/>
  <c r="L209" i="33"/>
  <c r="M209"/>
  <c r="S209" s="1"/>
  <c r="M210" i="26"/>
  <c r="S210" s="1"/>
  <c r="L210"/>
  <c r="O210" s="1"/>
  <c r="N201" i="43"/>
  <c r="P201" s="1"/>
  <c r="K202"/>
  <c r="Q214" i="35"/>
  <c r="R214"/>
  <c r="R208" i="33"/>
  <c r="Q208"/>
  <c r="R215" i="42"/>
  <c r="Q215"/>
  <c r="O208" i="32"/>
  <c r="N208"/>
  <c r="P208" s="1"/>
  <c r="K209"/>
  <c r="M216" i="40"/>
  <c r="S216" s="1"/>
  <c r="L216"/>
  <c r="O216" s="1"/>
  <c r="N204" i="37"/>
  <c r="P204" s="1"/>
  <c r="K205"/>
  <c r="M215" i="35"/>
  <c r="L215"/>
  <c r="O215" s="1"/>
  <c r="O189" i="34"/>
  <c r="N189"/>
  <c r="P189" s="1"/>
  <c r="K190"/>
  <c r="M216" i="39"/>
  <c r="S216" s="1"/>
  <c r="L216"/>
  <c r="O216" s="1"/>
  <c r="R215" i="40"/>
  <c r="Q215"/>
  <c r="M216" i="41"/>
  <c r="S216" s="1"/>
  <c r="L216"/>
  <c r="O216" s="1"/>
  <c r="M216" i="42"/>
  <c r="S216" s="1"/>
  <c r="L216"/>
  <c r="O216" s="1"/>
  <c r="N215" i="38"/>
  <c r="P215" s="1"/>
  <c r="K216"/>
  <c r="R215" i="39"/>
  <c r="Q215"/>
  <c r="S215" i="38"/>
  <c r="M217" i="27"/>
  <c r="S217" s="1"/>
  <c r="L217"/>
  <c r="O217" s="1"/>
  <c r="K210" i="36"/>
  <c r="N209"/>
  <c r="P209" s="1"/>
  <c r="R218" i="29" l="1"/>
  <c r="Q218"/>
  <c r="L219"/>
  <c r="M219"/>
  <c r="S219" s="1"/>
  <c r="S219" i="28"/>
  <c r="N219"/>
  <c r="P219" s="1"/>
  <c r="K220"/>
  <c r="N219" i="31"/>
  <c r="P219" s="1"/>
  <c r="K220"/>
  <c r="O194" i="30"/>
  <c r="K195"/>
  <c r="N194"/>
  <c r="P194" s="1"/>
  <c r="O219" i="31"/>
  <c r="R215" i="38"/>
  <c r="Q215"/>
  <c r="Q189" i="34"/>
  <c r="R189"/>
  <c r="K217" i="40"/>
  <c r="N216"/>
  <c r="P216" s="1"/>
  <c r="R209" i="36"/>
  <c r="Q209"/>
  <c r="O209" i="33"/>
  <c r="K210"/>
  <c r="N209"/>
  <c r="P209" s="1"/>
  <c r="N216" i="41"/>
  <c r="P216" s="1"/>
  <c r="K217"/>
  <c r="L210" i="36"/>
  <c r="O210" s="1"/>
  <c r="M210"/>
  <c r="S210" s="1"/>
  <c r="L216" i="38"/>
  <c r="M216"/>
  <c r="M209" i="32"/>
  <c r="S209" s="1"/>
  <c r="L209"/>
  <c r="O209" s="1"/>
  <c r="Q208"/>
  <c r="R208"/>
  <c r="L202" i="43"/>
  <c r="O202" s="1"/>
  <c r="M202"/>
  <c r="R201"/>
  <c r="Q201"/>
  <c r="K216" i="35"/>
  <c r="N215"/>
  <c r="P215" s="1"/>
  <c r="K218" i="27"/>
  <c r="N217"/>
  <c r="P217" s="1"/>
  <c r="S215" i="35"/>
  <c r="K217" i="42"/>
  <c r="N216"/>
  <c r="P216" s="1"/>
  <c r="N216" i="39"/>
  <c r="P216" s="1"/>
  <c r="K217"/>
  <c r="M205" i="37"/>
  <c r="L205"/>
  <c r="Q204"/>
  <c r="R204"/>
  <c r="K211" i="26"/>
  <c r="N210"/>
  <c r="P210" s="1"/>
  <c r="M190" i="34"/>
  <c r="S190" s="1"/>
  <c r="L190"/>
  <c r="O190" s="1"/>
  <c r="L220" i="28" l="1"/>
  <c r="O220" s="1"/>
  <c r="M220"/>
  <c r="Q219"/>
  <c r="R219"/>
  <c r="O219" i="29"/>
  <c r="N219"/>
  <c r="P219" s="1"/>
  <c r="K220"/>
  <c r="R194" i="30"/>
  <c r="Q194"/>
  <c r="M195"/>
  <c r="S195" s="1"/>
  <c r="L195"/>
  <c r="O195" s="1"/>
  <c r="L220" i="31"/>
  <c r="O220" s="1"/>
  <c r="M220"/>
  <c r="S220" s="1"/>
  <c r="R219"/>
  <c r="Q219"/>
  <c r="Q215" i="35"/>
  <c r="R215"/>
  <c r="Q217" i="27"/>
  <c r="R217"/>
  <c r="N202" i="43"/>
  <c r="P202" s="1"/>
  <c r="K203"/>
  <c r="M217" i="39"/>
  <c r="L217"/>
  <c r="O217" s="1"/>
  <c r="K211" i="36"/>
  <c r="N210"/>
  <c r="P210" s="1"/>
  <c r="O205" i="37"/>
  <c r="K206"/>
  <c r="N205"/>
  <c r="P205" s="1"/>
  <c r="S205"/>
  <c r="M218" i="27"/>
  <c r="S218" s="1"/>
  <c r="L218"/>
  <c r="R216" i="40"/>
  <c r="Q216"/>
  <c r="R216" i="39"/>
  <c r="Q216"/>
  <c r="M216" i="35"/>
  <c r="S216" s="1"/>
  <c r="L216"/>
  <c r="M217" i="41"/>
  <c r="S217" s="1"/>
  <c r="L217"/>
  <c r="M217" i="40"/>
  <c r="S217" s="1"/>
  <c r="L217"/>
  <c r="O217" s="1"/>
  <c r="R216" i="41"/>
  <c r="Q216"/>
  <c r="N190" i="34"/>
  <c r="P190" s="1"/>
  <c r="K191"/>
  <c r="R209" i="33"/>
  <c r="Q209"/>
  <c r="R210" i="26"/>
  <c r="Q210"/>
  <c r="K210" i="32"/>
  <c r="N209"/>
  <c r="P209" s="1"/>
  <c r="L217" i="42"/>
  <c r="O217" s="1"/>
  <c r="M217"/>
  <c r="S217" s="1"/>
  <c r="S202" i="43"/>
  <c r="S216" i="38"/>
  <c r="L210" i="33"/>
  <c r="M210"/>
  <c r="S210" s="1"/>
  <c r="Q216" i="42"/>
  <c r="R216"/>
  <c r="M211" i="26"/>
  <c r="S211" s="1"/>
  <c r="L211"/>
  <c r="O211" s="1"/>
  <c r="O216" i="38"/>
  <c r="N216"/>
  <c r="P216" s="1"/>
  <c r="K217"/>
  <c r="M220" i="29" l="1"/>
  <c r="S220" s="1"/>
  <c r="L220"/>
  <c r="O220" s="1"/>
  <c r="R219"/>
  <c r="Q219"/>
  <c r="S220" i="28"/>
  <c r="N220"/>
  <c r="P220" s="1"/>
  <c r="K221"/>
  <c r="N220" i="31"/>
  <c r="P220" s="1"/>
  <c r="K221"/>
  <c r="K196" i="30"/>
  <c r="N195"/>
  <c r="P195" s="1"/>
  <c r="Q205" i="37"/>
  <c r="R205"/>
  <c r="Q216" i="38"/>
  <c r="R216"/>
  <c r="Q209" i="32"/>
  <c r="R209"/>
  <c r="N217" i="39"/>
  <c r="P217" s="1"/>
  <c r="K218"/>
  <c r="O217" i="41"/>
  <c r="N217"/>
  <c r="P217" s="1"/>
  <c r="K218"/>
  <c r="K219" i="27"/>
  <c r="N218"/>
  <c r="P218" s="1"/>
  <c r="M191" i="34"/>
  <c r="S191" s="1"/>
  <c r="L191"/>
  <c r="O191" s="1"/>
  <c r="L217" i="38"/>
  <c r="O217" s="1"/>
  <c r="M217"/>
  <c r="N217" i="42"/>
  <c r="P217" s="1"/>
  <c r="K218"/>
  <c r="O210" i="33"/>
  <c r="N210"/>
  <c r="P210" s="1"/>
  <c r="K211"/>
  <c r="M210" i="32"/>
  <c r="S210" s="1"/>
  <c r="L210"/>
  <c r="S217" i="39"/>
  <c r="N217" i="40"/>
  <c r="P217" s="1"/>
  <c r="K218"/>
  <c r="M203" i="43"/>
  <c r="L203"/>
  <c r="O203" s="1"/>
  <c r="K212" i="26"/>
  <c r="N211"/>
  <c r="P211" s="1"/>
  <c r="M206" i="37"/>
  <c r="S206" s="1"/>
  <c r="L206"/>
  <c r="O206" s="1"/>
  <c r="R202" i="43"/>
  <c r="Q202"/>
  <c r="Q210" i="36"/>
  <c r="R210"/>
  <c r="M211"/>
  <c r="S211" s="1"/>
  <c r="L211"/>
  <c r="O211" s="1"/>
  <c r="Q190" i="34"/>
  <c r="R190"/>
  <c r="O216" i="35"/>
  <c r="K217"/>
  <c r="N216"/>
  <c r="P216" s="1"/>
  <c r="O218" i="27"/>
  <c r="L221" i="28" l="1"/>
  <c r="O221" s="1"/>
  <c r="M221"/>
  <c r="S221" s="1"/>
  <c r="R220"/>
  <c r="Q220"/>
  <c r="N220" i="29"/>
  <c r="P220" s="1"/>
  <c r="K221"/>
  <c r="Q195" i="30"/>
  <c r="R195"/>
  <c r="M196"/>
  <c r="S196" s="1"/>
  <c r="L196"/>
  <c r="L221" i="31"/>
  <c r="O221" s="1"/>
  <c r="M221"/>
  <c r="S221" s="1"/>
  <c r="R220"/>
  <c r="Q220"/>
  <c r="R217" i="39"/>
  <c r="Q217"/>
  <c r="R216" i="35"/>
  <c r="Q216"/>
  <c r="M212" i="26"/>
  <c r="L212"/>
  <c r="O212" s="1"/>
  <c r="O210" i="32"/>
  <c r="N210"/>
  <c r="P210" s="1"/>
  <c r="K211"/>
  <c r="S217" i="38"/>
  <c r="L217" i="35"/>
  <c r="O217" s="1"/>
  <c r="M217"/>
  <c r="S217" s="1"/>
  <c r="N203" i="43"/>
  <c r="P203" s="1"/>
  <c r="K204"/>
  <c r="L211" i="33"/>
  <c r="M211"/>
  <c r="S211" s="1"/>
  <c r="L218" i="39"/>
  <c r="M218"/>
  <c r="S218" s="1"/>
  <c r="R210" i="33"/>
  <c r="Q210"/>
  <c r="N191" i="34"/>
  <c r="P191" s="1"/>
  <c r="K192"/>
  <c r="R217" i="40"/>
  <c r="Q217"/>
  <c r="N211" i="36"/>
  <c r="P211" s="1"/>
  <c r="K212"/>
  <c r="S203" i="43"/>
  <c r="L218" i="40"/>
  <c r="O218" s="1"/>
  <c r="M218"/>
  <c r="S218" s="1"/>
  <c r="Q218" i="27"/>
  <c r="R218"/>
  <c r="R217" i="42"/>
  <c r="Q217"/>
  <c r="M219" i="27"/>
  <c r="S219" s="1"/>
  <c r="L219"/>
  <c r="O219" s="1"/>
  <c r="Q211" i="26"/>
  <c r="R211"/>
  <c r="M218" i="41"/>
  <c r="S218" s="1"/>
  <c r="L218"/>
  <c r="O218" s="1"/>
  <c r="N206" i="37"/>
  <c r="P206" s="1"/>
  <c r="K207"/>
  <c r="L218" i="42"/>
  <c r="O218" s="1"/>
  <c r="M218"/>
  <c r="S218" s="1"/>
  <c r="R217" i="41"/>
  <c r="Q217"/>
  <c r="K218" i="38"/>
  <c r="N217"/>
  <c r="P217" s="1"/>
  <c r="L221" i="29" l="1"/>
  <c r="M221"/>
  <c r="R220"/>
  <c r="Q220"/>
  <c r="N221" i="28"/>
  <c r="P221" s="1"/>
  <c r="K222"/>
  <c r="K222" i="31"/>
  <c r="N221"/>
  <c r="P221" s="1"/>
  <c r="N196" i="30"/>
  <c r="P196" s="1"/>
  <c r="K197"/>
  <c r="O196"/>
  <c r="R217" i="38"/>
  <c r="Q217"/>
  <c r="Q191" i="34"/>
  <c r="R191"/>
  <c r="R203" i="43"/>
  <c r="Q203"/>
  <c r="N212" i="26"/>
  <c r="P212" s="1"/>
  <c r="K213"/>
  <c r="L212" i="36"/>
  <c r="O212" s="1"/>
  <c r="M212"/>
  <c r="S212" s="1"/>
  <c r="K218" i="35"/>
  <c r="N217"/>
  <c r="P217" s="1"/>
  <c r="S212" i="26"/>
  <c r="R211" i="36"/>
  <c r="Q211"/>
  <c r="O218" i="39"/>
  <c r="N218"/>
  <c r="P218" s="1"/>
  <c r="K219"/>
  <c r="Q206" i="37"/>
  <c r="R206"/>
  <c r="L207"/>
  <c r="O207" s="1"/>
  <c r="M207"/>
  <c r="S207" s="1"/>
  <c r="N219" i="27"/>
  <c r="P219" s="1"/>
  <c r="K220"/>
  <c r="K219" i="40"/>
  <c r="N218"/>
  <c r="P218" s="1"/>
  <c r="M218" i="38"/>
  <c r="S218" s="1"/>
  <c r="L218"/>
  <c r="N218" i="41"/>
  <c r="P218" s="1"/>
  <c r="K219"/>
  <c r="O211" i="33"/>
  <c r="K212"/>
  <c r="N211"/>
  <c r="P211" s="1"/>
  <c r="L211" i="32"/>
  <c r="O211" s="1"/>
  <c r="M211"/>
  <c r="S211" s="1"/>
  <c r="K219" i="42"/>
  <c r="N218"/>
  <c r="P218" s="1"/>
  <c r="M192" i="34"/>
  <c r="S192" s="1"/>
  <c r="L192"/>
  <c r="L204" i="43"/>
  <c r="O204" s="1"/>
  <c r="M204"/>
  <c r="S204" s="1"/>
  <c r="Q210" i="32"/>
  <c r="R210"/>
  <c r="L222" i="28" l="1"/>
  <c r="M222"/>
  <c r="S222" s="1"/>
  <c r="R221"/>
  <c r="Q221"/>
  <c r="S221" i="29"/>
  <c r="O221"/>
  <c r="N221"/>
  <c r="P221" s="1"/>
  <c r="K222"/>
  <c r="M197" i="30"/>
  <c r="L197"/>
  <c r="O197" s="1"/>
  <c r="R196"/>
  <c r="Q196"/>
  <c r="Q221" i="31"/>
  <c r="R221"/>
  <c r="L222"/>
  <c r="M222"/>
  <c r="Q218" i="41"/>
  <c r="R218"/>
  <c r="M213" i="26"/>
  <c r="S213" s="1"/>
  <c r="L213"/>
  <c r="O213" s="1"/>
  <c r="K212" i="32"/>
  <c r="N211"/>
  <c r="P211" s="1"/>
  <c r="O192" i="34"/>
  <c r="N192"/>
  <c r="P192" s="1"/>
  <c r="K193"/>
  <c r="M219" i="42"/>
  <c r="S219" s="1"/>
  <c r="L219"/>
  <c r="O219" s="1"/>
  <c r="O218" i="38"/>
  <c r="N218"/>
  <c r="P218" s="1"/>
  <c r="K219"/>
  <c r="K208" i="37"/>
  <c r="N207"/>
  <c r="P207" s="1"/>
  <c r="R212" i="26"/>
  <c r="Q212"/>
  <c r="Q217" i="35"/>
  <c r="R217"/>
  <c r="Q211" i="33"/>
  <c r="R211"/>
  <c r="M219" i="40"/>
  <c r="S219" s="1"/>
  <c r="L219"/>
  <c r="M219" i="39"/>
  <c r="S219" s="1"/>
  <c r="L219"/>
  <c r="O219" s="1"/>
  <c r="L218" i="35"/>
  <c r="O218" s="1"/>
  <c r="M218"/>
  <c r="Q218" i="40"/>
  <c r="R218"/>
  <c r="N204" i="43"/>
  <c r="P204" s="1"/>
  <c r="K205"/>
  <c r="M212" i="33"/>
  <c r="S212" s="1"/>
  <c r="L212"/>
  <c r="O212" s="1"/>
  <c r="L220" i="27"/>
  <c r="O220" s="1"/>
  <c r="M220"/>
  <c r="S220" s="1"/>
  <c r="Q218" i="39"/>
  <c r="R218"/>
  <c r="R219" i="27"/>
  <c r="Q219"/>
  <c r="R218" i="42"/>
  <c r="Q218"/>
  <c r="L219" i="41"/>
  <c r="M219"/>
  <c r="K213" i="36"/>
  <c r="N212"/>
  <c r="P212" s="1"/>
  <c r="M222" i="29" l="1"/>
  <c r="L222"/>
  <c r="O222" s="1"/>
  <c r="R221"/>
  <c r="Q221"/>
  <c r="O222" i="28"/>
  <c r="N222"/>
  <c r="P222" s="1"/>
  <c r="K223"/>
  <c r="N222" i="31"/>
  <c r="P222" s="1"/>
  <c r="K223"/>
  <c r="O222"/>
  <c r="K198" i="30"/>
  <c r="N197"/>
  <c r="P197" s="1"/>
  <c r="S222" i="31"/>
  <c r="S197" i="30"/>
  <c r="O219" i="40"/>
  <c r="K220"/>
  <c r="N219"/>
  <c r="P219" s="1"/>
  <c r="O219" i="41"/>
  <c r="N219"/>
  <c r="P219" s="1"/>
  <c r="K220"/>
  <c r="M208" i="37"/>
  <c r="S208" s="1"/>
  <c r="L208"/>
  <c r="O208" s="1"/>
  <c r="K221" i="27"/>
  <c r="N220"/>
  <c r="P220" s="1"/>
  <c r="M219" i="38"/>
  <c r="S219" s="1"/>
  <c r="L219"/>
  <c r="O219"/>
  <c r="R211" i="32"/>
  <c r="Q211"/>
  <c r="N212" i="33"/>
  <c r="P212" s="1"/>
  <c r="K213"/>
  <c r="K219" i="35"/>
  <c r="N218"/>
  <c r="P218" s="1"/>
  <c r="M212" i="32"/>
  <c r="S212" s="1"/>
  <c r="L212"/>
  <c r="R218" i="38"/>
  <c r="Q218"/>
  <c r="N219" i="42"/>
  <c r="P219" s="1"/>
  <c r="K220"/>
  <c r="R212" i="36"/>
  <c r="Q212"/>
  <c r="M205" i="43"/>
  <c r="L205"/>
  <c r="O205" s="1"/>
  <c r="N219" i="39"/>
  <c r="P219" s="1"/>
  <c r="K220"/>
  <c r="K214" i="26"/>
  <c r="N213"/>
  <c r="P213" s="1"/>
  <c r="R204" i="43"/>
  <c r="Q204"/>
  <c r="Q207" i="37"/>
  <c r="R207"/>
  <c r="M193" i="34"/>
  <c r="S193" s="1"/>
  <c r="L193"/>
  <c r="O193" s="1"/>
  <c r="S218" i="35"/>
  <c r="M213" i="36"/>
  <c r="S213" s="1"/>
  <c r="L213"/>
  <c r="S219" i="41"/>
  <c r="R192" i="34"/>
  <c r="Q192"/>
  <c r="L223" i="28" l="1"/>
  <c r="M223"/>
  <c r="S223" s="1"/>
  <c r="Q222"/>
  <c r="R222"/>
  <c r="N222" i="29"/>
  <c r="P222" s="1"/>
  <c r="K223"/>
  <c r="S222"/>
  <c r="Q197" i="30"/>
  <c r="R197"/>
  <c r="Q222" i="31"/>
  <c r="R222"/>
  <c r="M198" i="30"/>
  <c r="S198" s="1"/>
  <c r="L198"/>
  <c r="O198" s="1"/>
  <c r="M223" i="31"/>
  <c r="S223" s="1"/>
  <c r="L223"/>
  <c r="O223" s="1"/>
  <c r="R219" i="39"/>
  <c r="Q219"/>
  <c r="K209" i="37"/>
  <c r="N208"/>
  <c r="P208" s="1"/>
  <c r="R219" i="41"/>
  <c r="Q219"/>
  <c r="O213" i="36"/>
  <c r="N213"/>
  <c r="P213" s="1"/>
  <c r="K214"/>
  <c r="N205" i="43"/>
  <c r="P205" s="1"/>
  <c r="K206"/>
  <c r="O212" i="32"/>
  <c r="K213"/>
  <c r="N212"/>
  <c r="P212" s="1"/>
  <c r="M220" i="41"/>
  <c r="S220" s="1"/>
  <c r="L220"/>
  <c r="Q219" i="42"/>
  <c r="R219"/>
  <c r="S205" i="43"/>
  <c r="K220" i="38"/>
  <c r="N219"/>
  <c r="P219" s="1"/>
  <c r="R218" i="35"/>
  <c r="Q218"/>
  <c r="R213" i="26"/>
  <c r="Q213"/>
  <c r="L219" i="35"/>
  <c r="O219" s="1"/>
  <c r="M219"/>
  <c r="Q219" i="40"/>
  <c r="R219"/>
  <c r="R220" i="27"/>
  <c r="Q220"/>
  <c r="L214" i="26"/>
  <c r="O214" s="1"/>
  <c r="M214"/>
  <c r="S214" s="1"/>
  <c r="L220" i="42"/>
  <c r="O220" s="1"/>
  <c r="M220"/>
  <c r="S220" s="1"/>
  <c r="L213" i="33"/>
  <c r="O213" s="1"/>
  <c r="M213"/>
  <c r="S213" s="1"/>
  <c r="L221" i="27"/>
  <c r="O221" s="1"/>
  <c r="M221"/>
  <c r="S221" s="1"/>
  <c r="M220" i="40"/>
  <c r="S220" s="1"/>
  <c r="L220"/>
  <c r="O220" s="1"/>
  <c r="N193" i="34"/>
  <c r="P193" s="1"/>
  <c r="K194"/>
  <c r="L220" i="39"/>
  <c r="M220"/>
  <c r="R212" i="33"/>
  <c r="Q212"/>
  <c r="R222" i="29" l="1"/>
  <c r="Q222"/>
  <c r="L223"/>
  <c r="M223"/>
  <c r="S223" s="1"/>
  <c r="O223" i="28"/>
  <c r="N223"/>
  <c r="P223" s="1"/>
  <c r="K224"/>
  <c r="N198" i="30"/>
  <c r="P198" s="1"/>
  <c r="K199"/>
  <c r="K224" i="31"/>
  <c r="N223"/>
  <c r="P223" s="1"/>
  <c r="R213" i="36"/>
  <c r="Q213"/>
  <c r="S220" i="39"/>
  <c r="K214" i="33"/>
  <c r="N213"/>
  <c r="P213" s="1"/>
  <c r="O220" i="41"/>
  <c r="N220"/>
  <c r="P220" s="1"/>
  <c r="K221"/>
  <c r="N220" i="40"/>
  <c r="P220" s="1"/>
  <c r="K221"/>
  <c r="R212" i="32"/>
  <c r="Q212"/>
  <c r="R219" i="38"/>
  <c r="Q219"/>
  <c r="K221" i="42"/>
  <c r="N220"/>
  <c r="P220" s="1"/>
  <c r="O220" i="38"/>
  <c r="L220"/>
  <c r="M220"/>
  <c r="S220" s="1"/>
  <c r="L213" i="32"/>
  <c r="O213" s="1"/>
  <c r="M213"/>
  <c r="S213" s="1"/>
  <c r="R208" i="37"/>
  <c r="Q208"/>
  <c r="R205" i="43"/>
  <c r="Q205"/>
  <c r="L206"/>
  <c r="O206" s="1"/>
  <c r="M206"/>
  <c r="M209" i="37"/>
  <c r="S209" s="1"/>
  <c r="L209"/>
  <c r="O209" s="1"/>
  <c r="S219" i="35"/>
  <c r="O220" i="39"/>
  <c r="N220"/>
  <c r="P220" s="1"/>
  <c r="K221"/>
  <c r="N221" i="27"/>
  <c r="P221" s="1"/>
  <c r="K222"/>
  <c r="N219" i="35"/>
  <c r="P219" s="1"/>
  <c r="K220"/>
  <c r="M194" i="34"/>
  <c r="S194" s="1"/>
  <c r="L194"/>
  <c r="O194"/>
  <c r="K215" i="26"/>
  <c r="N214"/>
  <c r="P214" s="1"/>
  <c r="Q193" i="34"/>
  <c r="R193"/>
  <c r="L214" i="36"/>
  <c r="O214" s="1"/>
  <c r="M214"/>
  <c r="L224" i="28" l="1"/>
  <c r="M224"/>
  <c r="Q223"/>
  <c r="R223"/>
  <c r="O223" i="29"/>
  <c r="N223"/>
  <c r="P223" s="1"/>
  <c r="K224"/>
  <c r="R223" i="31"/>
  <c r="Q223"/>
  <c r="L224"/>
  <c r="M224"/>
  <c r="S224" s="1"/>
  <c r="L199" i="30"/>
  <c r="O199" s="1"/>
  <c r="M199"/>
  <c r="S199" s="1"/>
  <c r="R198"/>
  <c r="Q198"/>
  <c r="Q220" i="39"/>
  <c r="R220"/>
  <c r="Q220" i="41"/>
  <c r="R220"/>
  <c r="R213" i="33"/>
  <c r="Q213"/>
  <c r="M222" i="27"/>
  <c r="S222" s="1"/>
  <c r="L222"/>
  <c r="O222" s="1"/>
  <c r="N209" i="37"/>
  <c r="P209" s="1"/>
  <c r="K210"/>
  <c r="L221" i="42"/>
  <c r="O221" s="1"/>
  <c r="M221"/>
  <c r="S221" s="1"/>
  <c r="M215" i="26"/>
  <c r="S215" s="1"/>
  <c r="L215"/>
  <c r="M221" i="39"/>
  <c r="L221"/>
  <c r="O221" s="1"/>
  <c r="S206" i="43"/>
  <c r="K214" i="32"/>
  <c r="N213"/>
  <c r="P213" s="1"/>
  <c r="M214" i="33"/>
  <c r="S214" s="1"/>
  <c r="L214"/>
  <c r="O214" s="1"/>
  <c r="R221" i="27"/>
  <c r="Q221"/>
  <c r="N194" i="34"/>
  <c r="P194" s="1"/>
  <c r="K195"/>
  <c r="N206" i="43"/>
  <c r="P206" s="1"/>
  <c r="K207"/>
  <c r="R214" i="26"/>
  <c r="Q214"/>
  <c r="S214" i="36"/>
  <c r="K221" i="38"/>
  <c r="N220"/>
  <c r="P220" s="1"/>
  <c r="L221" i="40"/>
  <c r="M221"/>
  <c r="S221" s="1"/>
  <c r="R219" i="35"/>
  <c r="Q219"/>
  <c r="Q220" i="40"/>
  <c r="R220"/>
  <c r="K215" i="36"/>
  <c r="N214"/>
  <c r="P214" s="1"/>
  <c r="M220" i="35"/>
  <c r="S220" s="1"/>
  <c r="L220"/>
  <c r="R220" i="42"/>
  <c r="Q220"/>
  <c r="L221" i="41"/>
  <c r="M221"/>
  <c r="S221" s="1"/>
  <c r="L224" i="29" l="1"/>
  <c r="O224" s="1"/>
  <c r="M224"/>
  <c r="R223"/>
  <c r="Q223"/>
  <c r="S224" i="28"/>
  <c r="O224"/>
  <c r="N224"/>
  <c r="P224" s="1"/>
  <c r="K225"/>
  <c r="N199" i="30"/>
  <c r="P199" s="1"/>
  <c r="K200"/>
  <c r="O224" i="31"/>
  <c r="N224"/>
  <c r="P224" s="1"/>
  <c r="K225"/>
  <c r="R206" i="43"/>
  <c r="Q206"/>
  <c r="R214" i="36"/>
  <c r="Q214"/>
  <c r="Q213" i="32"/>
  <c r="R213"/>
  <c r="S221" i="39"/>
  <c r="Q220" i="38"/>
  <c r="R220"/>
  <c r="M215" i="36"/>
  <c r="L215"/>
  <c r="O215" s="1"/>
  <c r="L221" i="38"/>
  <c r="O221" s="1"/>
  <c r="M221"/>
  <c r="S221" s="1"/>
  <c r="R194" i="34"/>
  <c r="Q194"/>
  <c r="N214" i="33"/>
  <c r="P214" s="1"/>
  <c r="K215"/>
  <c r="O220" i="35"/>
  <c r="N220"/>
  <c r="P220" s="1"/>
  <c r="K221"/>
  <c r="O221" i="40"/>
  <c r="K222"/>
  <c r="N221"/>
  <c r="P221" s="1"/>
  <c r="M214" i="32"/>
  <c r="S214" s="1"/>
  <c r="L214"/>
  <c r="K222" i="42"/>
  <c r="N221"/>
  <c r="P221" s="1"/>
  <c r="K216" i="26"/>
  <c r="N215"/>
  <c r="P215" s="1"/>
  <c r="M195" i="34"/>
  <c r="L195"/>
  <c r="O221" i="41"/>
  <c r="N221"/>
  <c r="P221" s="1"/>
  <c r="K222"/>
  <c r="N221" i="39"/>
  <c r="P221" s="1"/>
  <c r="K222"/>
  <c r="L210" i="37"/>
  <c r="O210" s="1"/>
  <c r="M210"/>
  <c r="R209"/>
  <c r="Q209"/>
  <c r="M207" i="43"/>
  <c r="S207" s="1"/>
  <c r="L207"/>
  <c r="O215" i="26"/>
  <c r="K223" i="27"/>
  <c r="N222"/>
  <c r="P222" s="1"/>
  <c r="L225" i="28" l="1"/>
  <c r="O225" s="1"/>
  <c r="M225"/>
  <c r="S225" s="1"/>
  <c r="R224"/>
  <c r="Q224"/>
  <c r="S224" i="29"/>
  <c r="N224"/>
  <c r="P224" s="1"/>
  <c r="K225"/>
  <c r="M225" i="31"/>
  <c r="S225" s="1"/>
  <c r="L225"/>
  <c r="O225" s="1"/>
  <c r="Q224"/>
  <c r="R224"/>
  <c r="M200" i="30"/>
  <c r="S200" s="1"/>
  <c r="L200"/>
  <c r="R199"/>
  <c r="Q199"/>
  <c r="R221" i="39"/>
  <c r="Q221"/>
  <c r="R215" i="26"/>
  <c r="Q215"/>
  <c r="O195" i="34"/>
  <c r="N195"/>
  <c r="P195" s="1"/>
  <c r="K196"/>
  <c r="M223" i="27"/>
  <c r="S223" s="1"/>
  <c r="L223"/>
  <c r="O223" s="1"/>
  <c r="K211" i="37"/>
  <c r="N210"/>
  <c r="L222" i="39"/>
  <c r="M222"/>
  <c r="M216" i="26"/>
  <c r="S216" s="1"/>
  <c r="L216"/>
  <c r="M221" i="35"/>
  <c r="S221" s="1"/>
  <c r="L221"/>
  <c r="O221" s="1"/>
  <c r="Q220"/>
  <c r="R220"/>
  <c r="N221" i="38"/>
  <c r="P221" s="1"/>
  <c r="K222"/>
  <c r="Q221" i="42"/>
  <c r="R221"/>
  <c r="M222" i="41"/>
  <c r="L222"/>
  <c r="M222" i="42"/>
  <c r="S222" s="1"/>
  <c r="L222"/>
  <c r="O222" s="1"/>
  <c r="R221" i="41"/>
  <c r="Q221"/>
  <c r="O214" i="32"/>
  <c r="K215"/>
  <c r="N214"/>
  <c r="P214" s="1"/>
  <c r="L215" i="33"/>
  <c r="O215" s="1"/>
  <c r="M215"/>
  <c r="K216" i="36"/>
  <c r="N215"/>
  <c r="P215" s="1"/>
  <c r="O207" i="43"/>
  <c r="N207"/>
  <c r="P207" s="1"/>
  <c r="K208"/>
  <c r="R214" i="33"/>
  <c r="Q214"/>
  <c r="S215" i="36"/>
  <c r="Q221" i="40"/>
  <c r="R221"/>
  <c r="R222" i="27"/>
  <c r="Q222"/>
  <c r="S210" i="37"/>
  <c r="P210"/>
  <c r="S195" i="34"/>
  <c r="L222" i="40"/>
  <c r="O222" s="1"/>
  <c r="M222"/>
  <c r="S222" s="1"/>
  <c r="M225" i="29" l="1"/>
  <c r="L225"/>
  <c r="O225" s="1"/>
  <c r="R224"/>
  <c r="Q224"/>
  <c r="N225" i="28"/>
  <c r="P225" s="1"/>
  <c r="K226"/>
  <c r="O200" i="30"/>
  <c r="N200"/>
  <c r="P200" s="1"/>
  <c r="K201"/>
  <c r="N225" i="31"/>
  <c r="P225" s="1"/>
  <c r="K226"/>
  <c r="R215" i="36"/>
  <c r="Q215"/>
  <c r="L216"/>
  <c r="O216" s="1"/>
  <c r="M216"/>
  <c r="S216" s="1"/>
  <c r="L222" i="38"/>
  <c r="O222" s="1"/>
  <c r="M222"/>
  <c r="S222" s="1"/>
  <c r="K217" i="26"/>
  <c r="N216"/>
  <c r="P216" s="1"/>
  <c r="R195" i="34"/>
  <c r="Q195"/>
  <c r="L196"/>
  <c r="O196" s="1"/>
  <c r="M196"/>
  <c r="S196" s="1"/>
  <c r="Q210" i="37"/>
  <c r="R210"/>
  <c r="S215" i="33"/>
  <c r="N222" i="42"/>
  <c r="P222" s="1"/>
  <c r="K223"/>
  <c r="S222" i="39"/>
  <c r="R221" i="38"/>
  <c r="Q221"/>
  <c r="N215" i="33"/>
  <c r="P215" s="1"/>
  <c r="K216"/>
  <c r="O222" i="39"/>
  <c r="N222"/>
  <c r="P222" s="1"/>
  <c r="K223"/>
  <c r="R214" i="32"/>
  <c r="Q214"/>
  <c r="O222" i="41"/>
  <c r="N222"/>
  <c r="P222" s="1"/>
  <c r="K223"/>
  <c r="R207" i="43"/>
  <c r="Q207"/>
  <c r="L215" i="32"/>
  <c r="O215" s="1"/>
  <c r="M215"/>
  <c r="S215" s="1"/>
  <c r="S222" i="41"/>
  <c r="K222" i="35"/>
  <c r="N221"/>
  <c r="P221" s="1"/>
  <c r="M211" i="37"/>
  <c r="S211" s="1"/>
  <c r="L211"/>
  <c r="L208" i="43"/>
  <c r="M208"/>
  <c r="N222" i="40"/>
  <c r="P222" s="1"/>
  <c r="K223"/>
  <c r="O216" i="26"/>
  <c r="N223" i="27"/>
  <c r="P223" s="1"/>
  <c r="K224"/>
  <c r="L226" i="28" l="1"/>
  <c r="O226" s="1"/>
  <c r="M226"/>
  <c r="S226" s="1"/>
  <c r="R225"/>
  <c r="Q225"/>
  <c r="N225" i="29"/>
  <c r="P225" s="1"/>
  <c r="K226"/>
  <c r="S225"/>
  <c r="M226" i="31"/>
  <c r="S226" s="1"/>
  <c r="L226"/>
  <c r="Q225"/>
  <c r="R225"/>
  <c r="M201" i="30"/>
  <c r="S201" s="1"/>
  <c r="L201"/>
  <c r="O201" s="1"/>
  <c r="Q200"/>
  <c r="R200"/>
  <c r="Q222" i="41"/>
  <c r="R222"/>
  <c r="R215" i="33"/>
  <c r="Q215"/>
  <c r="S208" i="43"/>
  <c r="Q223" i="27"/>
  <c r="R223"/>
  <c r="L223" i="40"/>
  <c r="O223" s="1"/>
  <c r="M223"/>
  <c r="S223" s="1"/>
  <c r="O208" i="43"/>
  <c r="N208"/>
  <c r="P208" s="1"/>
  <c r="K209"/>
  <c r="R222" i="39"/>
  <c r="Q222"/>
  <c r="K223" i="38"/>
  <c r="N222"/>
  <c r="P222" s="1"/>
  <c r="O211" i="37"/>
  <c r="N211"/>
  <c r="P211" s="1"/>
  <c r="K212"/>
  <c r="N215" i="32"/>
  <c r="P215" s="1"/>
  <c r="K216"/>
  <c r="M223" i="39"/>
  <c r="S223" s="1"/>
  <c r="L223"/>
  <c r="O223"/>
  <c r="L224" i="27"/>
  <c r="O224" s="1"/>
  <c r="M224"/>
  <c r="S224" s="1"/>
  <c r="L223" i="42"/>
  <c r="O223" s="1"/>
  <c r="M223"/>
  <c r="S223" s="1"/>
  <c r="N196" i="34"/>
  <c r="P196" s="1"/>
  <c r="K197"/>
  <c r="R221" i="35"/>
  <c r="Q221"/>
  <c r="R222" i="42"/>
  <c r="Q222"/>
  <c r="L222" i="35"/>
  <c r="M222"/>
  <c r="S222" s="1"/>
  <c r="L223" i="41"/>
  <c r="O223" s="1"/>
  <c r="M223"/>
  <c r="S223" s="1"/>
  <c r="L216" i="33"/>
  <c r="M216"/>
  <c r="S216" s="1"/>
  <c r="K217" i="36"/>
  <c r="N216"/>
  <c r="P216" s="1"/>
  <c r="R216" i="26"/>
  <c r="Q216"/>
  <c r="R222" i="40"/>
  <c r="Q222"/>
  <c r="L217" i="26"/>
  <c r="O217" s="1"/>
  <c r="M217"/>
  <c r="S217" s="1"/>
  <c r="R225" i="29" l="1"/>
  <c r="Q225"/>
  <c r="M226"/>
  <c r="S226" s="1"/>
  <c r="L226"/>
  <c r="O226" s="1"/>
  <c r="N226" i="28"/>
  <c r="P226" s="1"/>
  <c r="K227"/>
  <c r="K202" i="30"/>
  <c r="N201"/>
  <c r="P201" s="1"/>
  <c r="O226" i="31"/>
  <c r="N226"/>
  <c r="P226" s="1"/>
  <c r="K227"/>
  <c r="R208" i="43"/>
  <c r="Q208"/>
  <c r="Q216" i="36"/>
  <c r="R216"/>
  <c r="O222" i="35"/>
  <c r="K223"/>
  <c r="N222"/>
  <c r="P222" s="1"/>
  <c r="L216" i="32"/>
  <c r="M216"/>
  <c r="S216" s="1"/>
  <c r="Q215"/>
  <c r="R215"/>
  <c r="M209" i="43"/>
  <c r="L209"/>
  <c r="L197" i="34"/>
  <c r="M197"/>
  <c r="S197" s="1"/>
  <c r="K224" i="41"/>
  <c r="N223"/>
  <c r="P223" s="1"/>
  <c r="M217" i="36"/>
  <c r="S217" s="1"/>
  <c r="L217"/>
  <c r="O217" s="1"/>
  <c r="K224" i="42"/>
  <c r="N223"/>
  <c r="P223" s="1"/>
  <c r="L212" i="37"/>
  <c r="O212" s="1"/>
  <c r="M212"/>
  <c r="S212" s="1"/>
  <c r="R211"/>
  <c r="Q211"/>
  <c r="K218" i="26"/>
  <c r="N217"/>
  <c r="P217" s="1"/>
  <c r="O216" i="33"/>
  <c r="N216"/>
  <c r="P216" s="1"/>
  <c r="K217"/>
  <c r="K225" i="27"/>
  <c r="N224"/>
  <c r="P224" s="1"/>
  <c r="R222" i="38"/>
  <c r="Q222"/>
  <c r="R196" i="34"/>
  <c r="Q196"/>
  <c r="N223" i="39"/>
  <c r="P223" s="1"/>
  <c r="K224"/>
  <c r="L223" i="38"/>
  <c r="M223"/>
  <c r="S223" s="1"/>
  <c r="N223" i="40"/>
  <c r="P223" s="1"/>
  <c r="K224"/>
  <c r="M227" i="28" l="1"/>
  <c r="L227"/>
  <c r="O227" s="1"/>
  <c r="R226"/>
  <c r="Q226"/>
  <c r="N226" i="29"/>
  <c r="P226" s="1"/>
  <c r="K227"/>
  <c r="M227" i="31"/>
  <c r="S227" s="1"/>
  <c r="L227"/>
  <c r="O227" s="1"/>
  <c r="Q226"/>
  <c r="R226"/>
  <c r="Q201" i="30"/>
  <c r="R201"/>
  <c r="L202"/>
  <c r="M202"/>
  <c r="S202" s="1"/>
  <c r="R223" i="39"/>
  <c r="Q223"/>
  <c r="O223" i="38"/>
  <c r="N223"/>
  <c r="P223" s="1"/>
  <c r="K224"/>
  <c r="M225" i="27"/>
  <c r="S225" s="1"/>
  <c r="L225"/>
  <c r="O225" s="1"/>
  <c r="L224" i="39"/>
  <c r="M224"/>
  <c r="S224" s="1"/>
  <c r="L217" i="33"/>
  <c r="O217" s="1"/>
  <c r="M217"/>
  <c r="S217" s="1"/>
  <c r="M224" i="41"/>
  <c r="S224" s="1"/>
  <c r="L224"/>
  <c r="O224" s="1"/>
  <c r="O216" i="32"/>
  <c r="N216"/>
  <c r="P216" s="1"/>
  <c r="K217"/>
  <c r="R222" i="35"/>
  <c r="Q222"/>
  <c r="R223" i="42"/>
  <c r="Q223"/>
  <c r="O197" i="34"/>
  <c r="N197"/>
  <c r="P197" s="1"/>
  <c r="K198"/>
  <c r="M223" i="35"/>
  <c r="S223" s="1"/>
  <c r="L223"/>
  <c r="O223"/>
  <c r="R217" i="26"/>
  <c r="Q217"/>
  <c r="M224" i="42"/>
  <c r="S224" s="1"/>
  <c r="L224"/>
  <c r="O224" s="1"/>
  <c r="O209" i="43"/>
  <c r="N209"/>
  <c r="P209" s="1"/>
  <c r="K210"/>
  <c r="Q216" i="33"/>
  <c r="R216"/>
  <c r="K213" i="37"/>
  <c r="N212"/>
  <c r="P212" s="1"/>
  <c r="L224" i="40"/>
  <c r="O224" s="1"/>
  <c r="M224"/>
  <c r="S224" s="1"/>
  <c r="L218" i="26"/>
  <c r="O218" s="1"/>
  <c r="M218"/>
  <c r="S218" s="1"/>
  <c r="S209" i="43"/>
  <c r="Q223" i="40"/>
  <c r="R223"/>
  <c r="N217" i="36"/>
  <c r="P217" s="1"/>
  <c r="K218"/>
  <c r="R224" i="27"/>
  <c r="Q224"/>
  <c r="R223" i="41"/>
  <c r="Q223"/>
  <c r="L227" i="29" l="1"/>
  <c r="M227"/>
  <c r="R226"/>
  <c r="Q226"/>
  <c r="N227" i="28"/>
  <c r="P227" s="1"/>
  <c r="K228"/>
  <c r="S227"/>
  <c r="O202" i="30"/>
  <c r="N202"/>
  <c r="P202" s="1"/>
  <c r="K203"/>
  <c r="N227" i="31"/>
  <c r="P227" s="1"/>
  <c r="K228"/>
  <c r="R209" i="43"/>
  <c r="Q209"/>
  <c r="Q212" i="37"/>
  <c r="R212"/>
  <c r="K225" i="42"/>
  <c r="N224"/>
  <c r="P224" s="1"/>
  <c r="M213" i="37"/>
  <c r="S213" s="1"/>
  <c r="L213"/>
  <c r="N224" i="41"/>
  <c r="P224" s="1"/>
  <c r="K225"/>
  <c r="K226" i="27"/>
  <c r="N225"/>
  <c r="P225" s="1"/>
  <c r="K225" i="40"/>
  <c r="N224"/>
  <c r="P224" s="1"/>
  <c r="M198" i="34"/>
  <c r="S198" s="1"/>
  <c r="L198"/>
  <c r="O198" s="1"/>
  <c r="L218" i="36"/>
  <c r="M218"/>
  <c r="S218" s="1"/>
  <c r="K219" i="26"/>
  <c r="N218"/>
  <c r="P218" s="1"/>
  <c r="L210" i="43"/>
  <c r="O210" s="1"/>
  <c r="M210"/>
  <c r="L224" i="38"/>
  <c r="M224"/>
  <c r="S224" s="1"/>
  <c r="R223"/>
  <c r="Q223"/>
  <c r="Q217" i="36"/>
  <c r="R217"/>
  <c r="K224" i="35"/>
  <c r="N223"/>
  <c r="P223" s="1"/>
  <c r="L217" i="32"/>
  <c r="O217" s="1"/>
  <c r="M217"/>
  <c r="S217" s="1"/>
  <c r="N217" i="33"/>
  <c r="P217" s="1"/>
  <c r="K218"/>
  <c r="R216" i="32"/>
  <c r="Q216"/>
  <c r="R197" i="34"/>
  <c r="Q197"/>
  <c r="O224" i="39"/>
  <c r="N224"/>
  <c r="P224" s="1"/>
  <c r="K225"/>
  <c r="R227" i="28" l="1"/>
  <c r="Q227"/>
  <c r="L228"/>
  <c r="O228" s="1"/>
  <c r="M228"/>
  <c r="S227" i="29"/>
  <c r="O227"/>
  <c r="N227"/>
  <c r="P227" s="1"/>
  <c r="K228"/>
  <c r="M228" i="31"/>
  <c r="S228" s="1"/>
  <c r="L228"/>
  <c r="R227"/>
  <c r="Q227"/>
  <c r="M203" i="30"/>
  <c r="L203"/>
  <c r="O203" s="1"/>
  <c r="Q202"/>
  <c r="R202"/>
  <c r="Q223" i="35"/>
  <c r="R223"/>
  <c r="N198" i="34"/>
  <c r="P198" s="1"/>
  <c r="K199"/>
  <c r="O213" i="37"/>
  <c r="K214"/>
  <c r="N213"/>
  <c r="P213" s="1"/>
  <c r="N210" i="43"/>
  <c r="P210" s="1"/>
  <c r="K211"/>
  <c r="M218" i="33"/>
  <c r="S218" s="1"/>
  <c r="L218"/>
  <c r="O218" s="1"/>
  <c r="M225" i="39"/>
  <c r="L225"/>
  <c r="O225" s="1"/>
  <c r="K218" i="32"/>
  <c r="N217"/>
  <c r="P217" s="1"/>
  <c r="O224" i="38"/>
  <c r="N224"/>
  <c r="P224" s="1"/>
  <c r="K225"/>
  <c r="M224" i="35"/>
  <c r="S224" s="1"/>
  <c r="L224"/>
  <c r="O224" s="1"/>
  <c r="S210" i="43"/>
  <c r="R224" i="42"/>
  <c r="Q224"/>
  <c r="Q218" i="26"/>
  <c r="R218"/>
  <c r="M225" i="40"/>
  <c r="S225" s="1"/>
  <c r="L225"/>
  <c r="O225" s="1"/>
  <c r="L225" i="42"/>
  <c r="O225" s="1"/>
  <c r="M225"/>
  <c r="Q225" i="27"/>
  <c r="R225"/>
  <c r="R224" i="39"/>
  <c r="Q224"/>
  <c r="M226" i="27"/>
  <c r="S226" s="1"/>
  <c r="L226"/>
  <c r="Q217" i="33"/>
  <c r="R217"/>
  <c r="M219" i="26"/>
  <c r="S219" s="1"/>
  <c r="L219"/>
  <c r="O219" s="1"/>
  <c r="O218" i="36"/>
  <c r="N218"/>
  <c r="P218" s="1"/>
  <c r="K219"/>
  <c r="L225" i="41"/>
  <c r="M225"/>
  <c r="S225" s="1"/>
  <c r="Q224" i="40"/>
  <c r="R224"/>
  <c r="R224" i="41"/>
  <c r="Q224"/>
  <c r="M228" i="29" l="1"/>
  <c r="S228" s="1"/>
  <c r="L228"/>
  <c r="O228" s="1"/>
  <c r="R227"/>
  <c r="Q227"/>
  <c r="S228" i="28"/>
  <c r="N228"/>
  <c r="P228" s="1"/>
  <c r="K229"/>
  <c r="K204" i="30"/>
  <c r="N203"/>
  <c r="P203" s="1"/>
  <c r="S203"/>
  <c r="O228" i="31"/>
  <c r="N228"/>
  <c r="P228" s="1"/>
  <c r="K229"/>
  <c r="R210" i="43"/>
  <c r="Q210"/>
  <c r="L218" i="32"/>
  <c r="M218"/>
  <c r="S218" s="1"/>
  <c r="R213" i="37"/>
  <c r="Q213"/>
  <c r="N224" i="35"/>
  <c r="P224" s="1"/>
  <c r="K225"/>
  <c r="K226" i="39"/>
  <c r="N225"/>
  <c r="M214" i="37"/>
  <c r="S214" s="1"/>
  <c r="L214"/>
  <c r="O214" s="1"/>
  <c r="R218" i="36"/>
  <c r="Q218"/>
  <c r="N225" i="40"/>
  <c r="P225" s="1"/>
  <c r="K226"/>
  <c r="K220" i="26"/>
  <c r="N219"/>
  <c r="P219" s="1"/>
  <c r="P225" i="39"/>
  <c r="S225"/>
  <c r="L219" i="36"/>
  <c r="M219"/>
  <c r="S219" s="1"/>
  <c r="O226" i="27"/>
  <c r="K227"/>
  <c r="N226"/>
  <c r="P226" s="1"/>
  <c r="K226" i="42"/>
  <c r="N225"/>
  <c r="P225" s="1"/>
  <c r="L225" i="38"/>
  <c r="O225" s="1"/>
  <c r="M225"/>
  <c r="S225" s="1"/>
  <c r="N218" i="33"/>
  <c r="P218" s="1"/>
  <c r="K219"/>
  <c r="L199" i="34"/>
  <c r="M199"/>
  <c r="S199" s="1"/>
  <c r="Q198"/>
  <c r="R198"/>
  <c r="R224" i="38"/>
  <c r="Q224"/>
  <c r="O225" i="41"/>
  <c r="N225"/>
  <c r="P225" s="1"/>
  <c r="K226"/>
  <c r="S225" i="42"/>
  <c r="R217" i="32"/>
  <c r="Q217"/>
  <c r="M211" i="43"/>
  <c r="S211" s="1"/>
  <c r="L211"/>
  <c r="O211" s="1"/>
  <c r="M229" i="28" l="1"/>
  <c r="L229"/>
  <c r="O229" s="1"/>
  <c r="R228"/>
  <c r="Q228"/>
  <c r="N228" i="29"/>
  <c r="P228" s="1"/>
  <c r="K229"/>
  <c r="Q203" i="30"/>
  <c r="R203"/>
  <c r="L229" i="31"/>
  <c r="O229" s="1"/>
  <c r="M229"/>
  <c r="S229" s="1"/>
  <c r="Q228"/>
  <c r="R228"/>
  <c r="M204" i="30"/>
  <c r="S204" s="1"/>
  <c r="L204"/>
  <c r="R225" i="40"/>
  <c r="Q225"/>
  <c r="M225" i="35"/>
  <c r="S225" s="1"/>
  <c r="L225"/>
  <c r="O225" s="1"/>
  <c r="R224"/>
  <c r="Q224"/>
  <c r="L226" i="42"/>
  <c r="M226"/>
  <c r="S226" s="1"/>
  <c r="M226" i="41"/>
  <c r="S226" s="1"/>
  <c r="L226"/>
  <c r="O226" s="1"/>
  <c r="O199" i="34"/>
  <c r="N199"/>
  <c r="P199" s="1"/>
  <c r="K200"/>
  <c r="N211" i="43"/>
  <c r="P211" s="1"/>
  <c r="K212"/>
  <c r="O219" i="36"/>
  <c r="K220"/>
  <c r="N219"/>
  <c r="P219" s="1"/>
  <c r="Q218" i="33"/>
  <c r="R218"/>
  <c r="K226" i="38"/>
  <c r="N225"/>
  <c r="P225" s="1"/>
  <c r="Q225" i="39"/>
  <c r="R225"/>
  <c r="K215" i="37"/>
  <c r="N214"/>
  <c r="P214" s="1"/>
  <c r="R219" i="26"/>
  <c r="Q219"/>
  <c r="O218" i="32"/>
  <c r="K219"/>
  <c r="N218"/>
  <c r="P218" s="1"/>
  <c r="R225" i="42"/>
  <c r="Q225"/>
  <c r="Q226" i="27"/>
  <c r="R226"/>
  <c r="L220" i="26"/>
  <c r="O220" s="1"/>
  <c r="M220"/>
  <c r="Q225" i="41"/>
  <c r="R225"/>
  <c r="M219" i="33"/>
  <c r="S219" s="1"/>
  <c r="L219"/>
  <c r="M227" i="27"/>
  <c r="L227"/>
  <c r="O227" s="1"/>
  <c r="L226" i="40"/>
  <c r="O226" s="1"/>
  <c r="M226"/>
  <c r="S226" s="1"/>
  <c r="L226" i="39"/>
  <c r="M226"/>
  <c r="S226" s="1"/>
  <c r="M229" i="29" l="1"/>
  <c r="L229"/>
  <c r="O229" s="1"/>
  <c r="R228"/>
  <c r="Q228"/>
  <c r="N229" i="28"/>
  <c r="P229" s="1"/>
  <c r="K230"/>
  <c r="S229"/>
  <c r="K230" i="31"/>
  <c r="N229"/>
  <c r="P229" s="1"/>
  <c r="O204" i="30"/>
  <c r="N204"/>
  <c r="P204" s="1"/>
  <c r="K205"/>
  <c r="R211" i="43"/>
  <c r="Q211"/>
  <c r="O226" i="42"/>
  <c r="N226"/>
  <c r="P226" s="1"/>
  <c r="K227"/>
  <c r="R218" i="32"/>
  <c r="Q218"/>
  <c r="L212" i="43"/>
  <c r="M212"/>
  <c r="S212" s="1"/>
  <c r="N226" i="40"/>
  <c r="P226" s="1"/>
  <c r="K227"/>
  <c r="M219" i="32"/>
  <c r="S219" s="1"/>
  <c r="L219"/>
  <c r="O219" s="1"/>
  <c r="S220" i="26"/>
  <c r="M226" i="38"/>
  <c r="S226" s="1"/>
  <c r="L226"/>
  <c r="O226" s="1"/>
  <c r="L200" i="34"/>
  <c r="O200" s="1"/>
  <c r="M200"/>
  <c r="S200" s="1"/>
  <c r="R199"/>
  <c r="Q199"/>
  <c r="R225" i="38"/>
  <c r="Q225"/>
  <c r="N227" i="27"/>
  <c r="P227" s="1"/>
  <c r="K228"/>
  <c r="K221" i="26"/>
  <c r="N220"/>
  <c r="P220" s="1"/>
  <c r="S227" i="27"/>
  <c r="R219" i="36"/>
  <c r="Q219"/>
  <c r="N225" i="35"/>
  <c r="P225" s="1"/>
  <c r="K226"/>
  <c r="L215" i="37"/>
  <c r="O215" s="1"/>
  <c r="M215"/>
  <c r="M220" i="36"/>
  <c r="S220" s="1"/>
  <c r="L220"/>
  <c r="O220" s="1"/>
  <c r="N226" i="41"/>
  <c r="P226" s="1"/>
  <c r="K227"/>
  <c r="R214" i="37"/>
  <c r="Q214"/>
  <c r="O226" i="39"/>
  <c r="N226"/>
  <c r="P226" s="1"/>
  <c r="K227"/>
  <c r="O219" i="33"/>
  <c r="N219"/>
  <c r="P219" s="1"/>
  <c r="K220"/>
  <c r="R229" i="28" l="1"/>
  <c r="Q229"/>
  <c r="L230"/>
  <c r="M230"/>
  <c r="S230" s="1"/>
  <c r="N229" i="29"/>
  <c r="P229" s="1"/>
  <c r="K230"/>
  <c r="S229"/>
  <c r="M205" i="30"/>
  <c r="S205" s="1"/>
  <c r="L205"/>
  <c r="O205" s="1"/>
  <c r="R204"/>
  <c r="Q204"/>
  <c r="R229" i="31"/>
  <c r="Q229"/>
  <c r="L230"/>
  <c r="O230" s="1"/>
  <c r="M230"/>
  <c r="S230" s="1"/>
  <c r="Q220" i="26"/>
  <c r="R220"/>
  <c r="O212" i="43"/>
  <c r="N212"/>
  <c r="P212" s="1"/>
  <c r="K213"/>
  <c r="Q226" i="39"/>
  <c r="R226"/>
  <c r="Q227" i="27"/>
  <c r="R227"/>
  <c r="S215" i="37"/>
  <c r="R219" i="33"/>
  <c r="Q219"/>
  <c r="K216" i="37"/>
  <c r="N215"/>
  <c r="P215" s="1"/>
  <c r="M221" i="26"/>
  <c r="S221" s="1"/>
  <c r="L221"/>
  <c r="O221" s="1"/>
  <c r="N219" i="32"/>
  <c r="P219" s="1"/>
  <c r="K220"/>
  <c r="L227" i="42"/>
  <c r="M227"/>
  <c r="S227" s="1"/>
  <c r="L227" i="41"/>
  <c r="M227"/>
  <c r="S227" s="1"/>
  <c r="M228" i="27"/>
  <c r="S228" s="1"/>
  <c r="L228"/>
  <c r="N200" i="34"/>
  <c r="P200" s="1"/>
  <c r="K201"/>
  <c r="Q226" i="42"/>
  <c r="R226"/>
  <c r="L220" i="33"/>
  <c r="M220"/>
  <c r="M226" i="35"/>
  <c r="S226" s="1"/>
  <c r="L226"/>
  <c r="O226" s="1"/>
  <c r="Q225"/>
  <c r="R225"/>
  <c r="M227" i="40"/>
  <c r="S227" s="1"/>
  <c r="L227"/>
  <c r="Q226"/>
  <c r="R226"/>
  <c r="Q226" i="41"/>
  <c r="R226"/>
  <c r="K227" i="38"/>
  <c r="N226"/>
  <c r="P226" s="1"/>
  <c r="M227" i="39"/>
  <c r="L227"/>
  <c r="O227" s="1"/>
  <c r="K221" i="36"/>
  <c r="N220"/>
  <c r="P220" s="1"/>
  <c r="R229" i="29" l="1"/>
  <c r="Q229"/>
  <c r="M230"/>
  <c r="L230"/>
  <c r="O230" s="1"/>
  <c r="O230" i="28"/>
  <c r="N230"/>
  <c r="P230" s="1"/>
  <c r="K231"/>
  <c r="K231" i="31"/>
  <c r="N230"/>
  <c r="P230" s="1"/>
  <c r="N205" i="30"/>
  <c r="P205" s="1"/>
  <c r="K206"/>
  <c r="Q215" i="37"/>
  <c r="R215"/>
  <c r="K228" i="39"/>
  <c r="N227"/>
  <c r="P227" s="1"/>
  <c r="O220" i="33"/>
  <c r="N220"/>
  <c r="P220" s="1"/>
  <c r="K221"/>
  <c r="O227" i="40"/>
  <c r="K228"/>
  <c r="N227"/>
  <c r="P227" s="1"/>
  <c r="O227" i="41"/>
  <c r="N227"/>
  <c r="P227" s="1"/>
  <c r="K228"/>
  <c r="S227" i="39"/>
  <c r="L216" i="37"/>
  <c r="O216" s="1"/>
  <c r="M216"/>
  <c r="S216" s="1"/>
  <c r="Q226" i="38"/>
  <c r="R226"/>
  <c r="M227"/>
  <c r="S227" s="1"/>
  <c r="L227"/>
  <c r="O227" s="1"/>
  <c r="L201" i="34"/>
  <c r="M201"/>
  <c r="O227" i="42"/>
  <c r="K228"/>
  <c r="N227"/>
  <c r="P227" s="1"/>
  <c r="M213" i="43"/>
  <c r="L213"/>
  <c r="O213" s="1"/>
  <c r="R212"/>
  <c r="Q212"/>
  <c r="Q219" i="32"/>
  <c r="R219"/>
  <c r="R200" i="34"/>
  <c r="Q200"/>
  <c r="M220" i="32"/>
  <c r="S220" s="1"/>
  <c r="L220"/>
  <c r="N228" i="27"/>
  <c r="P228" s="1"/>
  <c r="K229"/>
  <c r="R220" i="36"/>
  <c r="Q220"/>
  <c r="K227" i="35"/>
  <c r="N226"/>
  <c r="P226" s="1"/>
  <c r="L221" i="36"/>
  <c r="O221" s="1"/>
  <c r="M221"/>
  <c r="S221" s="1"/>
  <c r="S220" i="33"/>
  <c r="O228" i="27"/>
  <c r="K222" i="26"/>
  <c r="N221"/>
  <c r="P221" s="1"/>
  <c r="L231" i="28" l="1"/>
  <c r="O231" s="1"/>
  <c r="M231"/>
  <c r="R230"/>
  <c r="Q230"/>
  <c r="N230" i="29"/>
  <c r="P230" s="1"/>
  <c r="K231"/>
  <c r="S230"/>
  <c r="M206" i="30"/>
  <c r="S206" s="1"/>
  <c r="L206"/>
  <c r="Q205"/>
  <c r="R205"/>
  <c r="R230" i="31"/>
  <c r="Q230"/>
  <c r="M231"/>
  <c r="L231"/>
  <c r="O231" s="1"/>
  <c r="Q228" i="27"/>
  <c r="R228"/>
  <c r="O201" i="34"/>
  <c r="N201"/>
  <c r="P201" s="1"/>
  <c r="K202"/>
  <c r="O220" i="32"/>
  <c r="K221"/>
  <c r="N220"/>
  <c r="P220" s="1"/>
  <c r="L221" i="33"/>
  <c r="O221" s="1"/>
  <c r="M221"/>
  <c r="S221" s="1"/>
  <c r="N213" i="43"/>
  <c r="P213" s="1"/>
  <c r="K214"/>
  <c r="K228" i="38"/>
  <c r="N227"/>
  <c r="P227" s="1"/>
  <c r="R227" i="39"/>
  <c r="Q227"/>
  <c r="Q226" i="35"/>
  <c r="R226"/>
  <c r="S213" i="43"/>
  <c r="M228" i="41"/>
  <c r="S228" s="1"/>
  <c r="L228"/>
  <c r="O228" s="1"/>
  <c r="R221" i="26"/>
  <c r="Q221"/>
  <c r="M227" i="35"/>
  <c r="L227"/>
  <c r="O227" s="1"/>
  <c r="Q227" i="41"/>
  <c r="R227"/>
  <c r="N221" i="36"/>
  <c r="P221" s="1"/>
  <c r="K222"/>
  <c r="R227" i="42"/>
  <c r="Q227"/>
  <c r="M228"/>
  <c r="S228" s="1"/>
  <c r="L228"/>
  <c r="M228" i="39"/>
  <c r="S228" s="1"/>
  <c r="L228"/>
  <c r="O228" s="1"/>
  <c r="L222" i="26"/>
  <c r="O222" s="1"/>
  <c r="M222"/>
  <c r="S222" s="1"/>
  <c r="R227" i="40"/>
  <c r="Q227"/>
  <c r="Q220" i="33"/>
  <c r="R220"/>
  <c r="M229" i="27"/>
  <c r="S229" s="1"/>
  <c r="L229"/>
  <c r="O229" s="1"/>
  <c r="S201" i="34"/>
  <c r="N216" i="37"/>
  <c r="P216" s="1"/>
  <c r="K217"/>
  <c r="M228" i="40"/>
  <c r="L228"/>
  <c r="O228" s="1"/>
  <c r="R230" i="29" l="1"/>
  <c r="Q230"/>
  <c r="M231"/>
  <c r="S231" s="1"/>
  <c r="L231"/>
  <c r="S231" i="28"/>
  <c r="N231"/>
  <c r="P231" s="1"/>
  <c r="K232"/>
  <c r="K232" i="31"/>
  <c r="N231"/>
  <c r="P231" s="1"/>
  <c r="S231"/>
  <c r="O206" i="30"/>
  <c r="N206"/>
  <c r="P206" s="1"/>
  <c r="K207"/>
  <c r="R220" i="32"/>
  <c r="Q220"/>
  <c r="Q227" i="38"/>
  <c r="R227"/>
  <c r="M221" i="32"/>
  <c r="S221" s="1"/>
  <c r="L221"/>
  <c r="O221" s="1"/>
  <c r="N228" i="39"/>
  <c r="P228" s="1"/>
  <c r="K229"/>
  <c r="K229" i="41"/>
  <c r="N228"/>
  <c r="P228" s="1"/>
  <c r="L217" i="37"/>
  <c r="M217"/>
  <c r="S217" s="1"/>
  <c r="L228" i="38"/>
  <c r="M228"/>
  <c r="S228" s="1"/>
  <c r="Q216" i="37"/>
  <c r="R216"/>
  <c r="O228" i="42"/>
  <c r="K229"/>
  <c r="N228"/>
  <c r="P228" s="1"/>
  <c r="L214" i="43"/>
  <c r="M214"/>
  <c r="S214" s="1"/>
  <c r="M202" i="34"/>
  <c r="S202" s="1"/>
  <c r="L202"/>
  <c r="O202" s="1"/>
  <c r="R213" i="43"/>
  <c r="Q213"/>
  <c r="Q201" i="34"/>
  <c r="R201"/>
  <c r="S227" i="35"/>
  <c r="R221" i="36"/>
  <c r="Q221"/>
  <c r="S228" i="40"/>
  <c r="N227" i="35"/>
  <c r="P227" s="1"/>
  <c r="K228"/>
  <c r="K229" i="40"/>
  <c r="N228"/>
  <c r="P228" s="1"/>
  <c r="K230" i="27"/>
  <c r="N229"/>
  <c r="P229" s="1"/>
  <c r="N222" i="26"/>
  <c r="P222" s="1"/>
  <c r="K223"/>
  <c r="M222" i="36"/>
  <c r="L222"/>
  <c r="N221" i="33"/>
  <c r="P221" s="1"/>
  <c r="K222"/>
  <c r="L232" i="28" l="1"/>
  <c r="O232" s="1"/>
  <c r="M232"/>
  <c r="Q231"/>
  <c r="R231"/>
  <c r="O231" i="29"/>
  <c r="N231"/>
  <c r="P231" s="1"/>
  <c r="K232"/>
  <c r="L207" i="30"/>
  <c r="O207" s="1"/>
  <c r="M207"/>
  <c r="S207" s="1"/>
  <c r="R206"/>
  <c r="Q206"/>
  <c r="R231" i="31"/>
  <c r="Q231"/>
  <c r="M232"/>
  <c r="L232"/>
  <c r="R228" i="40"/>
  <c r="Q228"/>
  <c r="R227" i="35"/>
  <c r="Q227"/>
  <c r="R228" i="39"/>
  <c r="Q228"/>
  <c r="L229" i="42"/>
  <c r="O229" s="1"/>
  <c r="M229"/>
  <c r="S229" s="1"/>
  <c r="M230" i="27"/>
  <c r="S230" s="1"/>
  <c r="L230"/>
  <c r="O230" s="1"/>
  <c r="N202" i="34"/>
  <c r="P202" s="1"/>
  <c r="K203"/>
  <c r="M222" i="33"/>
  <c r="S222" s="1"/>
  <c r="L222"/>
  <c r="O222" s="1"/>
  <c r="R221"/>
  <c r="Q221"/>
  <c r="L229" i="40"/>
  <c r="O229" s="1"/>
  <c r="M229"/>
  <c r="S229" s="1"/>
  <c r="O228" i="38"/>
  <c r="K229"/>
  <c r="N228"/>
  <c r="P228" s="1"/>
  <c r="K222" i="32"/>
  <c r="N221"/>
  <c r="P221" s="1"/>
  <c r="O222" i="36"/>
  <c r="N222"/>
  <c r="P222" s="1"/>
  <c r="K223"/>
  <c r="M228" i="35"/>
  <c r="S228" s="1"/>
  <c r="L228"/>
  <c r="O214" i="43"/>
  <c r="N214"/>
  <c r="P214" s="1"/>
  <c r="K215"/>
  <c r="Q228" i="42"/>
  <c r="R228"/>
  <c r="O217" i="37"/>
  <c r="N217"/>
  <c r="P217" s="1"/>
  <c r="K218"/>
  <c r="S222" i="36"/>
  <c r="M223" i="26"/>
  <c r="S223" s="1"/>
  <c r="L223"/>
  <c r="O223" s="1"/>
  <c r="Q228" i="41"/>
  <c r="R228"/>
  <c r="Q222" i="26"/>
  <c r="R222"/>
  <c r="M229" i="41"/>
  <c r="S229" s="1"/>
  <c r="L229"/>
  <c r="R229" i="27"/>
  <c r="Q229"/>
  <c r="M229" i="39"/>
  <c r="S229" s="1"/>
  <c r="L229"/>
  <c r="O229" s="1"/>
  <c r="M232" i="29" l="1"/>
  <c r="S232" s="1"/>
  <c r="L232"/>
  <c r="O232" s="1"/>
  <c r="R231"/>
  <c r="Q231"/>
  <c r="S232" i="28"/>
  <c r="N232"/>
  <c r="P232" s="1"/>
  <c r="K233"/>
  <c r="S232" i="31"/>
  <c r="O232"/>
  <c r="K233"/>
  <c r="N232"/>
  <c r="P232" s="1"/>
  <c r="K208" i="30"/>
  <c r="N207"/>
  <c r="P207" s="1"/>
  <c r="M215" i="43"/>
  <c r="S215" s="1"/>
  <c r="L215"/>
  <c r="O215" s="1"/>
  <c r="M218" i="37"/>
  <c r="L218"/>
  <c r="O218" s="1"/>
  <c r="O228" i="35"/>
  <c r="N228"/>
  <c r="P228" s="1"/>
  <c r="K229"/>
  <c r="L229" i="38"/>
  <c r="O229" s="1"/>
  <c r="M229"/>
  <c r="S229" s="1"/>
  <c r="N222" i="33"/>
  <c r="P222" s="1"/>
  <c r="K223"/>
  <c r="Q217" i="37"/>
  <c r="R217"/>
  <c r="N229" i="42"/>
  <c r="P229" s="1"/>
  <c r="K230"/>
  <c r="M203" i="34"/>
  <c r="S203" s="1"/>
  <c r="L203"/>
  <c r="O203" s="1"/>
  <c r="R202"/>
  <c r="Q202"/>
  <c r="R222" i="36"/>
  <c r="Q222"/>
  <c r="K230" i="39"/>
  <c r="N229"/>
  <c r="P229" s="1"/>
  <c r="L223" i="36"/>
  <c r="M223"/>
  <c r="S223" s="1"/>
  <c r="K224" i="26"/>
  <c r="N223"/>
  <c r="P223" s="1"/>
  <c r="K230" i="40"/>
  <c r="N229"/>
  <c r="P229" s="1"/>
  <c r="Q221" i="32"/>
  <c r="R221"/>
  <c r="K231" i="27"/>
  <c r="N230"/>
  <c r="P230" s="1"/>
  <c r="R214" i="43"/>
  <c r="Q214"/>
  <c r="L222" i="32"/>
  <c r="M222"/>
  <c r="S222" s="1"/>
  <c r="O229" i="41"/>
  <c r="K230"/>
  <c r="N229"/>
  <c r="P229" s="1"/>
  <c r="Q228" i="38"/>
  <c r="R228"/>
  <c r="M233" i="28" l="1"/>
  <c r="L233"/>
  <c r="O233" s="1"/>
  <c r="R232"/>
  <c r="Q232"/>
  <c r="N232" i="29"/>
  <c r="P232" s="1"/>
  <c r="K233"/>
  <c r="Q232" i="31"/>
  <c r="R232"/>
  <c r="L208" i="30"/>
  <c r="O208" s="1"/>
  <c r="M208"/>
  <c r="S208" s="1"/>
  <c r="Q207"/>
  <c r="R207"/>
  <c r="M233" i="31"/>
  <c r="S233" s="1"/>
  <c r="L233"/>
  <c r="O233" s="1"/>
  <c r="Q228" i="35"/>
  <c r="R228"/>
  <c r="Q229" i="42"/>
  <c r="R229"/>
  <c r="M229" i="35"/>
  <c r="S229" s="1"/>
  <c r="L229"/>
  <c r="O222" i="32"/>
  <c r="N222"/>
  <c r="P222" s="1"/>
  <c r="K223"/>
  <c r="M230" i="40"/>
  <c r="L230"/>
  <c r="O230" s="1"/>
  <c r="R223" i="26"/>
  <c r="Q223"/>
  <c r="L224"/>
  <c r="M224"/>
  <c r="S224" s="1"/>
  <c r="L223" i="33"/>
  <c r="O223" s="1"/>
  <c r="M223"/>
  <c r="S223" s="1"/>
  <c r="Q222"/>
  <c r="R222"/>
  <c r="K219" i="37"/>
  <c r="N218"/>
  <c r="P218" s="1"/>
  <c r="Q229" i="41"/>
  <c r="R229"/>
  <c r="L231" i="27"/>
  <c r="O231" s="1"/>
  <c r="M231"/>
  <c r="S231" s="1"/>
  <c r="O223" i="36"/>
  <c r="K224"/>
  <c r="N223"/>
  <c r="P223" s="1"/>
  <c r="K204" i="34"/>
  <c r="N203"/>
  <c r="P203" s="1"/>
  <c r="S218" i="37"/>
  <c r="R229" i="39"/>
  <c r="Q229"/>
  <c r="R230" i="27"/>
  <c r="Q230"/>
  <c r="M230" i="41"/>
  <c r="S230" s="1"/>
  <c r="L230"/>
  <c r="O230" s="1"/>
  <c r="L230" i="39"/>
  <c r="O230" s="1"/>
  <c r="M230"/>
  <c r="S230" s="1"/>
  <c r="L230" i="42"/>
  <c r="M230"/>
  <c r="N229" i="38"/>
  <c r="P229" s="1"/>
  <c r="K230"/>
  <c r="N215" i="43"/>
  <c r="P215" s="1"/>
  <c r="K216"/>
  <c r="R229" i="40"/>
  <c r="Q229"/>
  <c r="L233" i="29" l="1"/>
  <c r="M233"/>
  <c r="S233" s="1"/>
  <c r="R232"/>
  <c r="Q232"/>
  <c r="N233" i="28"/>
  <c r="P233" s="1"/>
  <c r="K234"/>
  <c r="S233"/>
  <c r="K209" i="30"/>
  <c r="N208"/>
  <c r="P208" s="1"/>
  <c r="K234" i="31"/>
  <c r="N233"/>
  <c r="P233" s="1"/>
  <c r="R222" i="32"/>
  <c r="Q222"/>
  <c r="S230" i="42"/>
  <c r="L224" i="36"/>
  <c r="M224"/>
  <c r="S224" s="1"/>
  <c r="N224" i="26"/>
  <c r="P224" s="1"/>
  <c r="K225"/>
  <c r="R223" i="36"/>
  <c r="Q223"/>
  <c r="O230" i="42"/>
  <c r="N230"/>
  <c r="P230" s="1"/>
  <c r="K231"/>
  <c r="M219" i="37"/>
  <c r="S219" s="1"/>
  <c r="L219"/>
  <c r="O229" i="35"/>
  <c r="K230"/>
  <c r="N229"/>
  <c r="P229" s="1"/>
  <c r="R215" i="43"/>
  <c r="Q215"/>
  <c r="K231" i="41"/>
  <c r="N230"/>
  <c r="P230" s="1"/>
  <c r="M230" i="38"/>
  <c r="S230" s="1"/>
  <c r="L230"/>
  <c r="O230" s="1"/>
  <c r="L216" i="43"/>
  <c r="M216"/>
  <c r="S216" s="1"/>
  <c r="N230" i="39"/>
  <c r="P230" s="1"/>
  <c r="K231"/>
  <c r="R218" i="37"/>
  <c r="Q218"/>
  <c r="N231" i="27"/>
  <c r="P231" s="1"/>
  <c r="K232"/>
  <c r="K231" i="40"/>
  <c r="N230"/>
  <c r="P230" s="1"/>
  <c r="Q203" i="34"/>
  <c r="R203"/>
  <c r="K224" i="33"/>
  <c r="N223"/>
  <c r="P223" s="1"/>
  <c r="S230" i="40"/>
  <c r="R229" i="38"/>
  <c r="Q229"/>
  <c r="M204" i="34"/>
  <c r="S204" s="1"/>
  <c r="L204"/>
  <c r="O204" s="1"/>
  <c r="O224" i="26"/>
  <c r="L223" i="32"/>
  <c r="O223" s="1"/>
  <c r="M223"/>
  <c r="S223" s="1"/>
  <c r="Q233" i="28" l="1"/>
  <c r="R233"/>
  <c r="L234"/>
  <c r="O234" s="1"/>
  <c r="M234"/>
  <c r="O233" i="29"/>
  <c r="N233"/>
  <c r="P233" s="1"/>
  <c r="K234"/>
  <c r="R233" i="31"/>
  <c r="Q233"/>
  <c r="M234"/>
  <c r="S234" s="1"/>
  <c r="L234"/>
  <c r="Q208" i="30"/>
  <c r="R208"/>
  <c r="M209"/>
  <c r="S209" s="1"/>
  <c r="L209"/>
  <c r="O209" s="1"/>
  <c r="R230" i="42"/>
  <c r="Q230"/>
  <c r="Q230" i="40"/>
  <c r="R230"/>
  <c r="Q231" i="27"/>
  <c r="R231"/>
  <c r="K231" i="38"/>
  <c r="N230"/>
  <c r="P230" s="1"/>
  <c r="M225" i="26"/>
  <c r="S225" s="1"/>
  <c r="L225"/>
  <c r="O225" s="1"/>
  <c r="R224"/>
  <c r="Q224"/>
  <c r="R230" i="41"/>
  <c r="Q230"/>
  <c r="N223" i="32"/>
  <c r="P223" s="1"/>
  <c r="K224"/>
  <c r="O219" i="37"/>
  <c r="N219"/>
  <c r="P219" s="1"/>
  <c r="K220"/>
  <c r="M224" i="33"/>
  <c r="S224" s="1"/>
  <c r="L224"/>
  <c r="O224" s="1"/>
  <c r="N204" i="34"/>
  <c r="P204" s="1"/>
  <c r="K205"/>
  <c r="M231" i="39"/>
  <c r="L231"/>
  <c r="O231" s="1"/>
  <c r="M231" i="41"/>
  <c r="S231" s="1"/>
  <c r="L231"/>
  <c r="O231" s="1"/>
  <c r="L231" i="42"/>
  <c r="O231" s="1"/>
  <c r="M231"/>
  <c r="S231" s="1"/>
  <c r="O224" i="36"/>
  <c r="N224"/>
  <c r="P224" s="1"/>
  <c r="K225"/>
  <c r="R230" i="39"/>
  <c r="Q230"/>
  <c r="Q223" i="33"/>
  <c r="R223"/>
  <c r="Q229" i="35"/>
  <c r="R229"/>
  <c r="M231" i="40"/>
  <c r="S231" s="1"/>
  <c r="L231"/>
  <c r="O216" i="43"/>
  <c r="N216"/>
  <c r="P216" s="1"/>
  <c r="K217"/>
  <c r="M232" i="27"/>
  <c r="S232" s="1"/>
  <c r="L232"/>
  <c r="L230" i="35"/>
  <c r="M230"/>
  <c r="S230" s="1"/>
  <c r="M234" i="29" l="1"/>
  <c r="S234" s="1"/>
  <c r="L234"/>
  <c r="R233"/>
  <c r="Q233"/>
  <c r="S234" i="28"/>
  <c r="N234"/>
  <c r="P234" s="1"/>
  <c r="K235"/>
  <c r="O234" i="31"/>
  <c r="K235"/>
  <c r="N234"/>
  <c r="P234" s="1"/>
  <c r="K210" i="30"/>
  <c r="N209"/>
  <c r="P209" s="1"/>
  <c r="R230" i="38"/>
  <c r="Q230"/>
  <c r="R216" i="43"/>
  <c r="Q216"/>
  <c r="K232" i="41"/>
  <c r="N231"/>
  <c r="P231" s="1"/>
  <c r="N224" i="33"/>
  <c r="P224" s="1"/>
  <c r="K225"/>
  <c r="L231" i="38"/>
  <c r="O231" s="1"/>
  <c r="M231"/>
  <c r="S231" s="1"/>
  <c r="Q223" i="32"/>
  <c r="R223"/>
  <c r="R204" i="34"/>
  <c r="Q204"/>
  <c r="O231" i="40"/>
  <c r="N231"/>
  <c r="P231" s="1"/>
  <c r="K232"/>
  <c r="M225" i="36"/>
  <c r="L225"/>
  <c r="O225" s="1"/>
  <c r="R224"/>
  <c r="Q224"/>
  <c r="M220" i="37"/>
  <c r="S220" s="1"/>
  <c r="L220"/>
  <c r="O220" s="1"/>
  <c r="R219"/>
  <c r="Q219"/>
  <c r="M217" i="43"/>
  <c r="S217" s="1"/>
  <c r="L217"/>
  <c r="O217" s="1"/>
  <c r="O230" i="35"/>
  <c r="N230"/>
  <c r="P230" s="1"/>
  <c r="K231"/>
  <c r="S231" i="39"/>
  <c r="K226" i="26"/>
  <c r="N225"/>
  <c r="P225" s="1"/>
  <c r="N231" i="42"/>
  <c r="P231" s="1"/>
  <c r="K232"/>
  <c r="N232" i="27"/>
  <c r="P232" s="1"/>
  <c r="K233"/>
  <c r="N231" i="39"/>
  <c r="P231" s="1"/>
  <c r="K232"/>
  <c r="O232" i="27"/>
  <c r="L205" i="34"/>
  <c r="O205" s="1"/>
  <c r="M205"/>
  <c r="S205" s="1"/>
  <c r="M224" i="32"/>
  <c r="S224" s="1"/>
  <c r="L224"/>
  <c r="M235" i="28" l="1"/>
  <c r="L235"/>
  <c r="O235" s="1"/>
  <c r="Q234"/>
  <c r="R234"/>
  <c r="O234" i="29"/>
  <c r="N234"/>
  <c r="P234" s="1"/>
  <c r="K235"/>
  <c r="Q209" i="30"/>
  <c r="R209"/>
  <c r="L210"/>
  <c r="M210"/>
  <c r="S210" s="1"/>
  <c r="R234" i="31"/>
  <c r="Q234"/>
  <c r="M235"/>
  <c r="L235"/>
  <c r="Q231" i="39"/>
  <c r="R231"/>
  <c r="L225" i="33"/>
  <c r="M225"/>
  <c r="Q224"/>
  <c r="R224"/>
  <c r="R231" i="41"/>
  <c r="Q231"/>
  <c r="Q231" i="42"/>
  <c r="R231"/>
  <c r="M232" i="41"/>
  <c r="S232" s="1"/>
  <c r="L232"/>
  <c r="R230" i="35"/>
  <c r="Q230"/>
  <c r="L232" i="42"/>
  <c r="M232"/>
  <c r="S232" s="1"/>
  <c r="N205" i="34"/>
  <c r="P205" s="1"/>
  <c r="K206"/>
  <c r="K226" i="36"/>
  <c r="N225"/>
  <c r="P225" s="1"/>
  <c r="R225" i="26"/>
  <c r="Q225"/>
  <c r="N217" i="43"/>
  <c r="P217" s="1"/>
  <c r="K218"/>
  <c r="L226" i="26"/>
  <c r="M226"/>
  <c r="S226" s="1"/>
  <c r="L232" i="39"/>
  <c r="M232"/>
  <c r="S225" i="36"/>
  <c r="Q232" i="27"/>
  <c r="R232"/>
  <c r="N220" i="37"/>
  <c r="P220" s="1"/>
  <c r="K221"/>
  <c r="O224" i="32"/>
  <c r="K225"/>
  <c r="N224"/>
  <c r="P224" s="1"/>
  <c r="M233" i="27"/>
  <c r="S233" s="1"/>
  <c r="L233"/>
  <c r="O233" s="1"/>
  <c r="L231" i="35"/>
  <c r="O231" s="1"/>
  <c r="M231"/>
  <c r="M232" i="40"/>
  <c r="S232" s="1"/>
  <c r="L232"/>
  <c r="O232" s="1"/>
  <c r="R231"/>
  <c r="Q231"/>
  <c r="N231" i="38"/>
  <c r="P231" s="1"/>
  <c r="K232"/>
  <c r="L235" i="29" l="1"/>
  <c r="M235"/>
  <c r="S235" s="1"/>
  <c r="R234"/>
  <c r="Q234"/>
  <c r="N235" i="28"/>
  <c r="P235" s="1"/>
  <c r="K236"/>
  <c r="S235"/>
  <c r="O235" i="31"/>
  <c r="N235"/>
  <c r="P235" s="1"/>
  <c r="K236"/>
  <c r="S235"/>
  <c r="O210" i="30"/>
  <c r="N210"/>
  <c r="P210" s="1"/>
  <c r="K211"/>
  <c r="R231" i="38"/>
  <c r="Q231"/>
  <c r="K234" i="27"/>
  <c r="N233"/>
  <c r="P233" s="1"/>
  <c r="L218" i="43"/>
  <c r="M218"/>
  <c r="S218" s="1"/>
  <c r="R217"/>
  <c r="Q217"/>
  <c r="O232" i="42"/>
  <c r="K233"/>
  <c r="N232"/>
  <c r="P232" s="1"/>
  <c r="Q225" i="36"/>
  <c r="R225"/>
  <c r="N232" i="40"/>
  <c r="P232" s="1"/>
  <c r="K233"/>
  <c r="L225" i="32"/>
  <c r="O225" s="1"/>
  <c r="M225"/>
  <c r="S225" s="1"/>
  <c r="S232" i="39"/>
  <c r="R224" i="32"/>
  <c r="Q224"/>
  <c r="O232" i="39"/>
  <c r="K233"/>
  <c r="N232"/>
  <c r="P232" s="1"/>
  <c r="O232" i="41"/>
  <c r="K233"/>
  <c r="N232"/>
  <c r="P232" s="1"/>
  <c r="S225" i="33"/>
  <c r="K232" i="35"/>
  <c r="N231"/>
  <c r="P231" s="1"/>
  <c r="K227" i="26"/>
  <c r="N226"/>
  <c r="P226" s="1"/>
  <c r="L232" i="38"/>
  <c r="M232"/>
  <c r="S231" i="35"/>
  <c r="L221" i="37"/>
  <c r="O221" s="1"/>
  <c r="M221"/>
  <c r="S221" s="1"/>
  <c r="O226" i="26"/>
  <c r="L226" i="36"/>
  <c r="O226" s="1"/>
  <c r="M226"/>
  <c r="S226" s="1"/>
  <c r="O225" i="33"/>
  <c r="K226"/>
  <c r="N225"/>
  <c r="P225" s="1"/>
  <c r="R220" i="37"/>
  <c r="Q220"/>
  <c r="M206" i="34"/>
  <c r="S206" s="1"/>
  <c r="L206"/>
  <c r="O206" s="1"/>
  <c r="R205"/>
  <c r="Q205"/>
  <c r="R235" i="28" l="1"/>
  <c r="Q235"/>
  <c r="M236"/>
  <c r="S236" s="1"/>
  <c r="L236"/>
  <c r="O235" i="29"/>
  <c r="N235"/>
  <c r="P235" s="1"/>
  <c r="K236"/>
  <c r="M211" i="30"/>
  <c r="S211" s="1"/>
  <c r="L211"/>
  <c r="O211" s="1"/>
  <c r="R210"/>
  <c r="Q210"/>
  <c r="Q235" i="31"/>
  <c r="R235"/>
  <c r="M236"/>
  <c r="S236" s="1"/>
  <c r="L236"/>
  <c r="R225" i="33"/>
  <c r="Q225"/>
  <c r="Q231" i="35"/>
  <c r="R231"/>
  <c r="N206" i="34"/>
  <c r="P206" s="1"/>
  <c r="K207"/>
  <c r="N226" i="36"/>
  <c r="P226" s="1"/>
  <c r="K227"/>
  <c r="S232" i="38"/>
  <c r="M233" i="39"/>
  <c r="S233" s="1"/>
  <c r="L233"/>
  <c r="K226" i="32"/>
  <c r="N225"/>
  <c r="P225" s="1"/>
  <c r="R232" i="39"/>
  <c r="Q232"/>
  <c r="M227" i="26"/>
  <c r="S227" s="1"/>
  <c r="L227"/>
  <c r="O227" s="1"/>
  <c r="M226" i="33"/>
  <c r="S226" s="1"/>
  <c r="L226"/>
  <c r="N221" i="37"/>
  <c r="P221" s="1"/>
  <c r="K222"/>
  <c r="M232" i="35"/>
  <c r="S232" s="1"/>
  <c r="L232"/>
  <c r="M233" i="40"/>
  <c r="S233" s="1"/>
  <c r="L233"/>
  <c r="R232"/>
  <c r="Q232"/>
  <c r="O218" i="43"/>
  <c r="N218"/>
  <c r="P218" s="1"/>
  <c r="K219"/>
  <c r="Q233" i="27"/>
  <c r="R233"/>
  <c r="R232" i="42"/>
  <c r="Q232"/>
  <c r="M234" i="27"/>
  <c r="S234" s="1"/>
  <c r="L234"/>
  <c r="R226" i="26"/>
  <c r="Q226"/>
  <c r="M233" i="42"/>
  <c r="S233" s="1"/>
  <c r="L233"/>
  <c r="O233" s="1"/>
  <c r="Q232" i="41"/>
  <c r="R232"/>
  <c r="O232" i="38"/>
  <c r="N232"/>
  <c r="P232" s="1"/>
  <c r="K233"/>
  <c r="M233" i="41"/>
  <c r="S233" s="1"/>
  <c r="L233"/>
  <c r="M236" i="29" l="1"/>
  <c r="S236" s="1"/>
  <c r="L236"/>
  <c r="O236" s="1"/>
  <c r="R235"/>
  <c r="Q235"/>
  <c r="O236" i="28"/>
  <c r="N236"/>
  <c r="P236" s="1"/>
  <c r="K237"/>
  <c r="O236" i="31"/>
  <c r="N236"/>
  <c r="P236" s="1"/>
  <c r="K237"/>
  <c r="K212" i="30"/>
  <c r="N211"/>
  <c r="P211" s="1"/>
  <c r="R232" i="38"/>
  <c r="Q232"/>
  <c r="O232" i="35"/>
  <c r="K233"/>
  <c r="N232"/>
  <c r="P232" s="1"/>
  <c r="M233" i="38"/>
  <c r="S233" s="1"/>
  <c r="L233"/>
  <c r="M219" i="43"/>
  <c r="L219"/>
  <c r="M227" i="36"/>
  <c r="S227" s="1"/>
  <c r="L227"/>
  <c r="R226"/>
  <c r="Q226"/>
  <c r="Q225" i="32"/>
  <c r="R225"/>
  <c r="L207" i="34"/>
  <c r="M207"/>
  <c r="Q206"/>
  <c r="R206"/>
  <c r="R218" i="43"/>
  <c r="Q218"/>
  <c r="M222" i="37"/>
  <c r="S222" s="1"/>
  <c r="L222"/>
  <c r="O222" s="1"/>
  <c r="O234" i="27"/>
  <c r="K235"/>
  <c r="N234"/>
  <c r="P234" s="1"/>
  <c r="O226" i="33"/>
  <c r="N226"/>
  <c r="P226" s="1"/>
  <c r="K227"/>
  <c r="O233" i="39"/>
  <c r="N233"/>
  <c r="P233" s="1"/>
  <c r="K234"/>
  <c r="L226" i="32"/>
  <c r="M226"/>
  <c r="S226" s="1"/>
  <c r="O233" i="40"/>
  <c r="K234"/>
  <c r="N233"/>
  <c r="P233" s="1"/>
  <c r="Q221" i="37"/>
  <c r="R221"/>
  <c r="O233" i="41"/>
  <c r="K234"/>
  <c r="N233"/>
  <c r="P233" s="1"/>
  <c r="K234" i="42"/>
  <c r="N233"/>
  <c r="P233" s="1"/>
  <c r="K228" i="26"/>
  <c r="N227"/>
  <c r="P227" s="1"/>
  <c r="M237" i="28" l="1"/>
  <c r="S237" s="1"/>
  <c r="L237"/>
  <c r="O237" s="1"/>
  <c r="R236"/>
  <c r="Q236"/>
  <c r="N236" i="29"/>
  <c r="P236" s="1"/>
  <c r="K237"/>
  <c r="Q211" i="30"/>
  <c r="R211"/>
  <c r="M212"/>
  <c r="L212"/>
  <c r="O212" s="1"/>
  <c r="L237" i="31"/>
  <c r="O237" s="1"/>
  <c r="M237"/>
  <c r="S237" s="1"/>
  <c r="Q236"/>
  <c r="R236"/>
  <c r="R233" i="39"/>
  <c r="Q233"/>
  <c r="O207" i="34"/>
  <c r="N207"/>
  <c r="K208"/>
  <c r="S219" i="43"/>
  <c r="Q227" i="26"/>
  <c r="R227"/>
  <c r="N222" i="37"/>
  <c r="P222" s="1"/>
  <c r="K223"/>
  <c r="O233" i="38"/>
  <c r="K234"/>
  <c r="N233"/>
  <c r="P233" s="1"/>
  <c r="Q233" i="40"/>
  <c r="R233"/>
  <c r="L227" i="33"/>
  <c r="O227" s="1"/>
  <c r="M227"/>
  <c r="S227" s="1"/>
  <c r="L228" i="26"/>
  <c r="O228" s="1"/>
  <c r="M228"/>
  <c r="S228" s="1"/>
  <c r="Q232" i="35"/>
  <c r="R232"/>
  <c r="R226" i="33"/>
  <c r="Q226"/>
  <c r="L234" i="42"/>
  <c r="M234"/>
  <c r="M233" i="35"/>
  <c r="L233"/>
  <c r="O233" s="1"/>
  <c r="R234" i="27"/>
  <c r="Q234"/>
  <c r="O227" i="36"/>
  <c r="N227"/>
  <c r="P227" s="1"/>
  <c r="K228"/>
  <c r="Q233" i="41"/>
  <c r="R233"/>
  <c r="Q233" i="42"/>
  <c r="R233"/>
  <c r="M234" i="40"/>
  <c r="S234" s="1"/>
  <c r="L234"/>
  <c r="O234" s="1"/>
  <c r="M234" i="41"/>
  <c r="S234" s="1"/>
  <c r="L234"/>
  <c r="O226" i="32"/>
  <c r="N226"/>
  <c r="P226" s="1"/>
  <c r="K227"/>
  <c r="M235" i="27"/>
  <c r="S235" s="1"/>
  <c r="L235"/>
  <c r="O235" s="1"/>
  <c r="L234" i="39"/>
  <c r="M234"/>
  <c r="S234" s="1"/>
  <c r="P207" i="34"/>
  <c r="S207"/>
  <c r="O219" i="43"/>
  <c r="N219"/>
  <c r="P219" s="1"/>
  <c r="K220"/>
  <c r="L237" i="29" l="1"/>
  <c r="M237"/>
  <c r="S237" s="1"/>
  <c r="R236"/>
  <c r="Q236"/>
  <c r="N237" i="28"/>
  <c r="P237" s="1"/>
  <c r="K238"/>
  <c r="K238" i="31"/>
  <c r="N237"/>
  <c r="P237" s="1"/>
  <c r="N212" i="30"/>
  <c r="P212" s="1"/>
  <c r="K213"/>
  <c r="S212"/>
  <c r="R219" i="43"/>
  <c r="Q219"/>
  <c r="M227" i="32"/>
  <c r="S227" s="1"/>
  <c r="L227"/>
  <c r="O227" s="1"/>
  <c r="R226"/>
  <c r="Q226"/>
  <c r="R233" i="38"/>
  <c r="Q233"/>
  <c r="S233" i="35"/>
  <c r="L234" i="38"/>
  <c r="M234"/>
  <c r="S234" s="1"/>
  <c r="L208" i="34"/>
  <c r="O208" s="1"/>
  <c r="M208"/>
  <c r="S208" s="1"/>
  <c r="N233" i="35"/>
  <c r="P233" s="1"/>
  <c r="K234"/>
  <c r="O234" i="41"/>
  <c r="K235"/>
  <c r="N234"/>
  <c r="P234" s="1"/>
  <c r="O234" i="39"/>
  <c r="N234"/>
  <c r="P234" s="1"/>
  <c r="K235"/>
  <c r="L228" i="36"/>
  <c r="M228"/>
  <c r="S234" i="42"/>
  <c r="K229" i="26"/>
  <c r="N228"/>
  <c r="P228" s="1"/>
  <c r="Q227" i="36"/>
  <c r="R227"/>
  <c r="O234" i="42"/>
  <c r="K235"/>
  <c r="N234"/>
  <c r="P234" s="1"/>
  <c r="M223" i="37"/>
  <c r="S223" s="1"/>
  <c r="L223"/>
  <c r="O223"/>
  <c r="R222"/>
  <c r="Q222"/>
  <c r="R207" i="34"/>
  <c r="Q207"/>
  <c r="L220" i="43"/>
  <c r="O220" s="1"/>
  <c r="M220"/>
  <c r="S220" s="1"/>
  <c r="N235" i="27"/>
  <c r="P235" s="1"/>
  <c r="K236"/>
  <c r="N234" i="40"/>
  <c r="P234" s="1"/>
  <c r="K235"/>
  <c r="N227" i="33"/>
  <c r="P227" s="1"/>
  <c r="K228"/>
  <c r="L238" i="28" l="1"/>
  <c r="O238" s="1"/>
  <c r="M238"/>
  <c r="Q237"/>
  <c r="R237"/>
  <c r="O237" i="29"/>
  <c r="N237"/>
  <c r="P237" s="1"/>
  <c r="K238"/>
  <c r="R212" i="30"/>
  <c r="Q212"/>
  <c r="M213"/>
  <c r="S213" s="1"/>
  <c r="L213"/>
  <c r="Q237" i="31"/>
  <c r="R237"/>
  <c r="L238"/>
  <c r="M238"/>
  <c r="S238" s="1"/>
  <c r="R233" i="35"/>
  <c r="Q233"/>
  <c r="Q234" i="42"/>
  <c r="R234"/>
  <c r="Q234" i="40"/>
  <c r="R234"/>
  <c r="M235" i="39"/>
  <c r="S235" s="1"/>
  <c r="L235"/>
  <c r="O235" s="1"/>
  <c r="Q234"/>
  <c r="R234"/>
  <c r="R228" i="26"/>
  <c r="Q228"/>
  <c r="K209" i="34"/>
  <c r="N208"/>
  <c r="P208" s="1"/>
  <c r="Q235" i="27"/>
  <c r="R235"/>
  <c r="N223" i="37"/>
  <c r="P223" s="1"/>
  <c r="K224"/>
  <c r="L229" i="26"/>
  <c r="O229" s="1"/>
  <c r="M229"/>
  <c r="S229" s="1"/>
  <c r="M236" i="27"/>
  <c r="S236" s="1"/>
  <c r="L236"/>
  <c r="M235" i="41"/>
  <c r="S235" s="1"/>
  <c r="L235"/>
  <c r="O234" i="38"/>
  <c r="N234"/>
  <c r="P234" s="1"/>
  <c r="K235"/>
  <c r="K228" i="32"/>
  <c r="N227"/>
  <c r="P227" s="1"/>
  <c r="N220" i="43"/>
  <c r="P220" s="1"/>
  <c r="K221"/>
  <c r="Q227" i="33"/>
  <c r="R227"/>
  <c r="L235" i="42"/>
  <c r="M235"/>
  <c r="S235" s="1"/>
  <c r="S228" i="36"/>
  <c r="L234" i="35"/>
  <c r="O234" s="1"/>
  <c r="M234"/>
  <c r="S234" s="1"/>
  <c r="R234" i="41"/>
  <c r="Q234"/>
  <c r="L228" i="33"/>
  <c r="M228"/>
  <c r="S228" s="1"/>
  <c r="M235" i="40"/>
  <c r="S235" s="1"/>
  <c r="L235"/>
  <c r="O228" i="36"/>
  <c r="N228"/>
  <c r="P228" s="1"/>
  <c r="K229"/>
  <c r="M238" i="29" l="1"/>
  <c r="S238" s="1"/>
  <c r="L238"/>
  <c r="O238" s="1"/>
  <c r="R237"/>
  <c r="Q237"/>
  <c r="S238" i="28"/>
  <c r="N238"/>
  <c r="P238" s="1"/>
  <c r="K239"/>
  <c r="O238" i="31"/>
  <c r="K239"/>
  <c r="N238"/>
  <c r="P238" s="1"/>
  <c r="O213" i="30"/>
  <c r="N213"/>
  <c r="P213" s="1"/>
  <c r="K214"/>
  <c r="Q228" i="36"/>
  <c r="R228"/>
  <c r="R220" i="43"/>
  <c r="Q220"/>
  <c r="O236" i="27"/>
  <c r="N236"/>
  <c r="P236" s="1"/>
  <c r="K237"/>
  <c r="N235" i="39"/>
  <c r="P235" s="1"/>
  <c r="K236"/>
  <c r="R208" i="34"/>
  <c r="Q208"/>
  <c r="M228" i="32"/>
  <c r="S228" s="1"/>
  <c r="L228"/>
  <c r="L209" i="34"/>
  <c r="M209"/>
  <c r="Q227" i="32"/>
  <c r="R227"/>
  <c r="O228" i="33"/>
  <c r="N228"/>
  <c r="P228" s="1"/>
  <c r="K229"/>
  <c r="R234" i="38"/>
  <c r="Q234"/>
  <c r="K230" i="26"/>
  <c r="N229"/>
  <c r="P229" s="1"/>
  <c r="O235" i="40"/>
  <c r="K236"/>
  <c r="N235"/>
  <c r="P235" s="1"/>
  <c r="N234" i="35"/>
  <c r="P234" s="1"/>
  <c r="K235"/>
  <c r="L235" i="38"/>
  <c r="O235" s="1"/>
  <c r="M235"/>
  <c r="O235" i="42"/>
  <c r="N235"/>
  <c r="P235" s="1"/>
  <c r="K236"/>
  <c r="L229" i="36"/>
  <c r="O229" s="1"/>
  <c r="M229"/>
  <c r="M224" i="37"/>
  <c r="S224" s="1"/>
  <c r="L224"/>
  <c r="O224" s="1"/>
  <c r="Q223"/>
  <c r="R223"/>
  <c r="O235" i="41"/>
  <c r="K236"/>
  <c r="N235"/>
  <c r="P235" s="1"/>
  <c r="M221" i="43"/>
  <c r="S221" s="1"/>
  <c r="L221"/>
  <c r="O221" s="1"/>
  <c r="M239" i="28" l="1"/>
  <c r="S239" s="1"/>
  <c r="L239"/>
  <c r="O239" s="1"/>
  <c r="R238"/>
  <c r="Q238"/>
  <c r="N238" i="29"/>
  <c r="P238" s="1"/>
  <c r="K239"/>
  <c r="M214" i="30"/>
  <c r="S214" s="1"/>
  <c r="L214"/>
  <c r="Q213"/>
  <c r="R213"/>
  <c r="Q238" i="31"/>
  <c r="R238"/>
  <c r="L239"/>
  <c r="M239"/>
  <c r="S239" s="1"/>
  <c r="R235" i="39"/>
  <c r="Q235"/>
  <c r="R229" i="26"/>
  <c r="Q229"/>
  <c r="S235" i="38"/>
  <c r="L230" i="26"/>
  <c r="M230"/>
  <c r="S230" s="1"/>
  <c r="S209" i="34"/>
  <c r="L237" i="27"/>
  <c r="O237" s="1"/>
  <c r="M237"/>
  <c r="S237" s="1"/>
  <c r="R236"/>
  <c r="Q236"/>
  <c r="Q235" i="41"/>
  <c r="R235"/>
  <c r="N235" i="38"/>
  <c r="P235" s="1"/>
  <c r="K236"/>
  <c r="O209" i="34"/>
  <c r="N209"/>
  <c r="P209" s="1"/>
  <c r="K210"/>
  <c r="M236" i="41"/>
  <c r="L236"/>
  <c r="O236" s="1"/>
  <c r="S229" i="36"/>
  <c r="L235" i="35"/>
  <c r="M235"/>
  <c r="S235" s="1"/>
  <c r="O228" i="32"/>
  <c r="N228"/>
  <c r="P228" s="1"/>
  <c r="K229"/>
  <c r="R234" i="35"/>
  <c r="Q234"/>
  <c r="L229" i="33"/>
  <c r="O229" s="1"/>
  <c r="M229"/>
  <c r="S229" s="1"/>
  <c r="K225" i="37"/>
  <c r="N224"/>
  <c r="P224" s="1"/>
  <c r="K230" i="36"/>
  <c r="N229"/>
  <c r="P229" s="1"/>
  <c r="M236" i="42"/>
  <c r="L236"/>
  <c r="O236" s="1"/>
  <c r="R228" i="33"/>
  <c r="Q228"/>
  <c r="N221" i="43"/>
  <c r="P221" s="1"/>
  <c r="K222"/>
  <c r="Q235" i="42"/>
  <c r="R235"/>
  <c r="L236" i="40"/>
  <c r="O236" s="1"/>
  <c r="M236"/>
  <c r="S236" s="1"/>
  <c r="R235"/>
  <c r="Q235"/>
  <c r="L236" i="39"/>
  <c r="M236"/>
  <c r="L239" i="29" l="1"/>
  <c r="M239"/>
  <c r="S239" s="1"/>
  <c r="R238"/>
  <c r="Q238"/>
  <c r="N239" i="28"/>
  <c r="P239" s="1"/>
  <c r="K240"/>
  <c r="O239" i="31"/>
  <c r="N239"/>
  <c r="P239" s="1"/>
  <c r="K240"/>
  <c r="O214" i="30"/>
  <c r="K215"/>
  <c r="N214"/>
  <c r="P214" s="1"/>
  <c r="R235" i="38"/>
  <c r="Q235"/>
  <c r="R209" i="34"/>
  <c r="Q209"/>
  <c r="R228" i="32"/>
  <c r="Q228"/>
  <c r="S236" i="41"/>
  <c r="L225" i="37"/>
  <c r="O225" s="1"/>
  <c r="M225"/>
  <c r="S225" s="1"/>
  <c r="L210" i="34"/>
  <c r="O210" s="1"/>
  <c r="M210"/>
  <c r="S210" s="1"/>
  <c r="N230" i="26"/>
  <c r="P230" s="1"/>
  <c r="K231"/>
  <c r="R221" i="43"/>
  <c r="Q221"/>
  <c r="O235" i="35"/>
  <c r="N235"/>
  <c r="P235" s="1"/>
  <c r="K236"/>
  <c r="Q224" i="37"/>
  <c r="R224"/>
  <c r="M236" i="38"/>
  <c r="S236" s="1"/>
  <c r="L236"/>
  <c r="O236" s="1"/>
  <c r="N237" i="27"/>
  <c r="P237" s="1"/>
  <c r="K238"/>
  <c r="R229" i="36"/>
  <c r="Q229"/>
  <c r="S236" i="39"/>
  <c r="K237" i="40"/>
  <c r="N236"/>
  <c r="P236" s="1"/>
  <c r="N236" i="42"/>
  <c r="P236" s="1"/>
  <c r="K237"/>
  <c r="K230" i="33"/>
  <c r="N229"/>
  <c r="P229" s="1"/>
  <c r="S236" i="42"/>
  <c r="O236" i="39"/>
  <c r="N236"/>
  <c r="P236" s="1"/>
  <c r="K237"/>
  <c r="L222" i="43"/>
  <c r="M222"/>
  <c r="L230" i="36"/>
  <c r="O230" s="1"/>
  <c r="M230"/>
  <c r="M229" i="32"/>
  <c r="S229" s="1"/>
  <c r="L229"/>
  <c r="O229" s="1"/>
  <c r="N236" i="41"/>
  <c r="P236" s="1"/>
  <c r="K237"/>
  <c r="O230" i="26"/>
  <c r="M240" i="28" l="1"/>
  <c r="S240" s="1"/>
  <c r="L240"/>
  <c r="R239"/>
  <c r="Q239"/>
  <c r="O239" i="29"/>
  <c r="N239"/>
  <c r="P239" s="1"/>
  <c r="K240"/>
  <c r="R214" i="30"/>
  <c r="Q214"/>
  <c r="M215"/>
  <c r="S215" s="1"/>
  <c r="L215"/>
  <c r="O215" s="1"/>
  <c r="L240" i="31"/>
  <c r="O240" s="1"/>
  <c r="M240"/>
  <c r="S240" s="1"/>
  <c r="Q239"/>
  <c r="R239"/>
  <c r="Q236" i="41"/>
  <c r="R236"/>
  <c r="R236" i="42"/>
  <c r="Q236"/>
  <c r="L231" i="26"/>
  <c r="O231" s="1"/>
  <c r="M231"/>
  <c r="S231" s="1"/>
  <c r="R230"/>
  <c r="Q230"/>
  <c r="R229" i="33"/>
  <c r="Q229"/>
  <c r="R236" i="39"/>
  <c r="Q236"/>
  <c r="N230" i="36"/>
  <c r="P230" s="1"/>
  <c r="K231"/>
  <c r="M237" i="41"/>
  <c r="S237" s="1"/>
  <c r="L237"/>
  <c r="S222" i="43"/>
  <c r="L230" i="33"/>
  <c r="O230" s="1"/>
  <c r="M230"/>
  <c r="S230" s="1"/>
  <c r="M236" i="35"/>
  <c r="S236" s="1"/>
  <c r="L236"/>
  <c r="Q235"/>
  <c r="R235"/>
  <c r="N210" i="34"/>
  <c r="P210" s="1"/>
  <c r="K211"/>
  <c r="Q237" i="27"/>
  <c r="R237"/>
  <c r="R236" i="40"/>
  <c r="Q236"/>
  <c r="S230" i="36"/>
  <c r="O222" i="43"/>
  <c r="N222"/>
  <c r="P222" s="1"/>
  <c r="K223"/>
  <c r="L237" i="42"/>
  <c r="M237"/>
  <c r="S237" s="1"/>
  <c r="O237"/>
  <c r="L238" i="27"/>
  <c r="O238" s="1"/>
  <c r="M238"/>
  <c r="S238" s="1"/>
  <c r="M237" i="39"/>
  <c r="L237"/>
  <c r="N229" i="32"/>
  <c r="P229" s="1"/>
  <c r="K230"/>
  <c r="L237" i="40"/>
  <c r="M237"/>
  <c r="S237" s="1"/>
  <c r="K237" i="38"/>
  <c r="N236"/>
  <c r="P236" s="1"/>
  <c r="N225" i="37"/>
  <c r="P225" s="1"/>
  <c r="K226"/>
  <c r="M240" i="29" l="1"/>
  <c r="S240" s="1"/>
  <c r="L240"/>
  <c r="O240" s="1"/>
  <c r="R239"/>
  <c r="Q239"/>
  <c r="O240" i="28"/>
  <c r="K241"/>
  <c r="N240"/>
  <c r="P240" s="1"/>
  <c r="K241" i="31"/>
  <c r="N240"/>
  <c r="P240" s="1"/>
  <c r="K216" i="30"/>
  <c r="N215"/>
  <c r="P215" s="1"/>
  <c r="R222" i="43"/>
  <c r="Q222"/>
  <c r="Q230" i="36"/>
  <c r="R230"/>
  <c r="O237" i="40"/>
  <c r="K238"/>
  <c r="N237"/>
  <c r="P237" s="1"/>
  <c r="O236" i="35"/>
  <c r="N236"/>
  <c r="P236" s="1"/>
  <c r="K237"/>
  <c r="L231" i="36"/>
  <c r="M231"/>
  <c r="S231" s="1"/>
  <c r="Q229" i="32"/>
  <c r="R229"/>
  <c r="M230"/>
  <c r="S230" s="1"/>
  <c r="L230"/>
  <c r="K238" i="42"/>
  <c r="N237"/>
  <c r="P237" s="1"/>
  <c r="M226" i="37"/>
  <c r="S226" s="1"/>
  <c r="L226"/>
  <c r="O226" s="1"/>
  <c r="O237" i="39"/>
  <c r="N237"/>
  <c r="P237" s="1"/>
  <c r="K238"/>
  <c r="M223" i="43"/>
  <c r="S223" s="1"/>
  <c r="L223"/>
  <c r="N231" i="26"/>
  <c r="P231" s="1"/>
  <c r="K232"/>
  <c r="R225" i="37"/>
  <c r="Q225"/>
  <c r="S237" i="39"/>
  <c r="L211" i="34"/>
  <c r="M211"/>
  <c r="S211" s="1"/>
  <c r="N230" i="33"/>
  <c r="P230" s="1"/>
  <c r="K231"/>
  <c r="R210" i="34"/>
  <c r="Q210"/>
  <c r="Q236" i="38"/>
  <c r="R236"/>
  <c r="L237"/>
  <c r="O237" s="1"/>
  <c r="M237"/>
  <c r="S237" s="1"/>
  <c r="N238" i="27"/>
  <c r="P238" s="1"/>
  <c r="K239"/>
  <c r="O237" i="41"/>
  <c r="K238"/>
  <c r="N237"/>
  <c r="P237" s="1"/>
  <c r="R240" i="28" l="1"/>
  <c r="Q240"/>
  <c r="M241"/>
  <c r="S241" s="1"/>
  <c r="L241"/>
  <c r="O241" s="1"/>
  <c r="N240" i="29"/>
  <c r="P240" s="1"/>
  <c r="K241"/>
  <c r="Q215" i="30"/>
  <c r="R215"/>
  <c r="M216"/>
  <c r="S216" s="1"/>
  <c r="L216"/>
  <c r="R240" i="31"/>
  <c r="Q240"/>
  <c r="L241"/>
  <c r="M241"/>
  <c r="S241" s="1"/>
  <c r="Q237" i="41"/>
  <c r="R237"/>
  <c r="M238" i="39"/>
  <c r="S238" s="1"/>
  <c r="L238"/>
  <c r="O230" i="32"/>
  <c r="K231"/>
  <c r="N230"/>
  <c r="P230" s="1"/>
  <c r="Q237" i="40"/>
  <c r="R237"/>
  <c r="O223" i="43"/>
  <c r="N223"/>
  <c r="P223" s="1"/>
  <c r="K224"/>
  <c r="K238" i="38"/>
  <c r="N237"/>
  <c r="P237" s="1"/>
  <c r="O211" i="34"/>
  <c r="K212"/>
  <c r="N211"/>
  <c r="P211" s="1"/>
  <c r="L238" i="42"/>
  <c r="M238"/>
  <c r="L238" i="41"/>
  <c r="O238" s="1"/>
  <c r="M238"/>
  <c r="S238" s="1"/>
  <c r="M238" i="40"/>
  <c r="S238" s="1"/>
  <c r="L238"/>
  <c r="O238" s="1"/>
  <c r="Q237" i="39"/>
  <c r="R237"/>
  <c r="M239" i="27"/>
  <c r="S239" s="1"/>
  <c r="L239"/>
  <c r="Q238"/>
  <c r="R238"/>
  <c r="L231" i="33"/>
  <c r="O231" s="1"/>
  <c r="M231"/>
  <c r="S231" s="1"/>
  <c r="L232" i="26"/>
  <c r="O232" s="1"/>
  <c r="M232"/>
  <c r="S232" s="1"/>
  <c r="K227" i="37"/>
  <c r="N226"/>
  <c r="P226" s="1"/>
  <c r="R231" i="26"/>
  <c r="Q231"/>
  <c r="O231" i="36"/>
  <c r="N231"/>
  <c r="P231" s="1"/>
  <c r="K232"/>
  <c r="Q230" i="33"/>
  <c r="R230"/>
  <c r="Q237" i="42"/>
  <c r="R237"/>
  <c r="M237" i="35"/>
  <c r="S237" s="1"/>
  <c r="L237"/>
  <c r="O237" s="1"/>
  <c r="R236"/>
  <c r="Q236"/>
  <c r="L241" i="29" l="1"/>
  <c r="M241"/>
  <c r="S241" s="1"/>
  <c r="R240"/>
  <c r="Q240"/>
  <c r="N241" i="28"/>
  <c r="P241" s="1"/>
  <c r="K242"/>
  <c r="N241" i="31"/>
  <c r="P241" s="1"/>
  <c r="K242"/>
  <c r="O216" i="30"/>
  <c r="K217"/>
  <c r="N216"/>
  <c r="P216" s="1"/>
  <c r="O241" i="31"/>
  <c r="K232" i="33"/>
  <c r="N231"/>
  <c r="P231" s="1"/>
  <c r="N238" i="40"/>
  <c r="P238" s="1"/>
  <c r="K239"/>
  <c r="M212" i="34"/>
  <c r="S212" s="1"/>
  <c r="L212"/>
  <c r="O212" s="1"/>
  <c r="R230" i="32"/>
  <c r="Q230"/>
  <c r="R237" i="38"/>
  <c r="Q237"/>
  <c r="M231" i="32"/>
  <c r="S231" s="1"/>
  <c r="L231"/>
  <c r="O231" s="1"/>
  <c r="R226" i="37"/>
  <c r="Q226"/>
  <c r="L227"/>
  <c r="M227"/>
  <c r="S227" s="1"/>
  <c r="O239" i="27"/>
  <c r="N239"/>
  <c r="P239" s="1"/>
  <c r="K240"/>
  <c r="K239" i="41"/>
  <c r="N238"/>
  <c r="P238" s="1"/>
  <c r="M238" i="38"/>
  <c r="S238" s="1"/>
  <c r="L238"/>
  <c r="L232" i="36"/>
  <c r="M232"/>
  <c r="L224" i="43"/>
  <c r="O224" s="1"/>
  <c r="M224"/>
  <c r="O238" i="39"/>
  <c r="K239"/>
  <c r="N238"/>
  <c r="P238" s="1"/>
  <c r="R231" i="36"/>
  <c r="Q231"/>
  <c r="N232" i="26"/>
  <c r="P232" s="1"/>
  <c r="K233"/>
  <c r="S238" i="42"/>
  <c r="R223" i="43"/>
  <c r="Q223"/>
  <c r="K238" i="35"/>
  <c r="N237"/>
  <c r="P237" s="1"/>
  <c r="O238" i="42"/>
  <c r="N238"/>
  <c r="P238" s="1"/>
  <c r="K239"/>
  <c r="R211" i="34"/>
  <c r="Q211"/>
  <c r="L242" i="28" l="1"/>
  <c r="O242" s="1"/>
  <c r="M242"/>
  <c r="Q241"/>
  <c r="R241"/>
  <c r="O241" i="29"/>
  <c r="N241"/>
  <c r="P241" s="1"/>
  <c r="K242"/>
  <c r="Q216" i="30"/>
  <c r="R216"/>
  <c r="L217"/>
  <c r="M217"/>
  <c r="S217" s="1"/>
  <c r="L242" i="31"/>
  <c r="O242" s="1"/>
  <c r="M242"/>
  <c r="S242" s="1"/>
  <c r="R241"/>
  <c r="Q241"/>
  <c r="Q237" i="35"/>
  <c r="R237"/>
  <c r="S232" i="36"/>
  <c r="L238" i="35"/>
  <c r="O238" s="1"/>
  <c r="M238"/>
  <c r="O232" i="36"/>
  <c r="K233"/>
  <c r="N232"/>
  <c r="P232" s="1"/>
  <c r="M239" i="39"/>
  <c r="S239" s="1"/>
  <c r="L239"/>
  <c r="O239" s="1"/>
  <c r="Q238" i="41"/>
  <c r="R238"/>
  <c r="R238" i="42"/>
  <c r="Q238"/>
  <c r="L239"/>
  <c r="O239" s="1"/>
  <c r="M239"/>
  <c r="S239" s="1"/>
  <c r="S224" i="43"/>
  <c r="M239" i="41"/>
  <c r="S239" s="1"/>
  <c r="L239"/>
  <c r="O239" s="1"/>
  <c r="N212" i="34"/>
  <c r="P212" s="1"/>
  <c r="K213"/>
  <c r="R232" i="26"/>
  <c r="Q232"/>
  <c r="N224" i="43"/>
  <c r="P224" s="1"/>
  <c r="K225"/>
  <c r="M233" i="26"/>
  <c r="S233" s="1"/>
  <c r="L233"/>
  <c r="O233" s="1"/>
  <c r="M240" i="27"/>
  <c r="S240" s="1"/>
  <c r="L240"/>
  <c r="K232" i="32"/>
  <c r="N231"/>
  <c r="P231" s="1"/>
  <c r="R239" i="27"/>
  <c r="Q239"/>
  <c r="L239" i="40"/>
  <c r="O239" s="1"/>
  <c r="M239"/>
  <c r="S239" s="1"/>
  <c r="R238"/>
  <c r="Q238"/>
  <c r="R231" i="33"/>
  <c r="Q231"/>
  <c r="R238" i="39"/>
  <c r="Q238"/>
  <c r="O238" i="38"/>
  <c r="N238"/>
  <c r="P238" s="1"/>
  <c r="K239"/>
  <c r="O227" i="37"/>
  <c r="K228"/>
  <c r="N227"/>
  <c r="P227" s="1"/>
  <c r="L232" i="33"/>
  <c r="O232" s="1"/>
  <c r="M232"/>
  <c r="S232" s="1"/>
  <c r="M242" i="29" l="1"/>
  <c r="S242" s="1"/>
  <c r="L242"/>
  <c r="O242" s="1"/>
  <c r="R241"/>
  <c r="Q241"/>
  <c r="S242" i="28"/>
  <c r="N242"/>
  <c r="P242" s="1"/>
  <c r="K243"/>
  <c r="N242" i="31"/>
  <c r="P242" s="1"/>
  <c r="K243"/>
  <c r="O217" i="30"/>
  <c r="K218"/>
  <c r="N217"/>
  <c r="P217" s="1"/>
  <c r="R224" i="43"/>
  <c r="Q224"/>
  <c r="K241" i="27"/>
  <c r="N240"/>
  <c r="P240" s="1"/>
  <c r="K240" i="41"/>
  <c r="N239"/>
  <c r="P239" s="1"/>
  <c r="N239" i="39"/>
  <c r="P239" s="1"/>
  <c r="K240"/>
  <c r="R227" i="37"/>
  <c r="Q227"/>
  <c r="M228"/>
  <c r="L228"/>
  <c r="O228" s="1"/>
  <c r="S238" i="35"/>
  <c r="Q231" i="32"/>
  <c r="R231"/>
  <c r="M225" i="43"/>
  <c r="S225" s="1"/>
  <c r="L225"/>
  <c r="O225" s="1"/>
  <c r="M232" i="32"/>
  <c r="S232" s="1"/>
  <c r="L232"/>
  <c r="M239" i="38"/>
  <c r="S239" s="1"/>
  <c r="L239"/>
  <c r="O240" i="27"/>
  <c r="N238" i="35"/>
  <c r="P238" s="1"/>
  <c r="K239"/>
  <c r="Q232" i="36"/>
  <c r="R232"/>
  <c r="Q238" i="38"/>
  <c r="R238"/>
  <c r="L213" i="34"/>
  <c r="M213"/>
  <c r="S213" s="1"/>
  <c r="N239" i="42"/>
  <c r="P239" s="1"/>
  <c r="K240"/>
  <c r="R212" i="34"/>
  <c r="Q212"/>
  <c r="N232" i="33"/>
  <c r="P232" s="1"/>
  <c r="K233"/>
  <c r="K240" i="40"/>
  <c r="N239"/>
  <c r="P239" s="1"/>
  <c r="K234" i="26"/>
  <c r="N233"/>
  <c r="P233" s="1"/>
  <c r="M233" i="36"/>
  <c r="L233"/>
  <c r="M243" i="28" l="1"/>
  <c r="S243" s="1"/>
  <c r="L243"/>
  <c r="O243" s="1"/>
  <c r="R242"/>
  <c r="Q242"/>
  <c r="N242" i="29"/>
  <c r="P242" s="1"/>
  <c r="K243"/>
  <c r="R217" i="30"/>
  <c r="Q217"/>
  <c r="L218"/>
  <c r="M218"/>
  <c r="S218" s="1"/>
  <c r="M243" i="31"/>
  <c r="L243"/>
  <c r="O243" s="1"/>
  <c r="R242"/>
  <c r="Q242"/>
  <c r="R239" i="40"/>
  <c r="Q239"/>
  <c r="L240"/>
  <c r="O240" s="1"/>
  <c r="M240"/>
  <c r="S240" s="1"/>
  <c r="O213" i="34"/>
  <c r="N213"/>
  <c r="P213" s="1"/>
  <c r="K214"/>
  <c r="O239" i="38"/>
  <c r="N239"/>
  <c r="P239" s="1"/>
  <c r="K240"/>
  <c r="L240" i="39"/>
  <c r="M240"/>
  <c r="S240" s="1"/>
  <c r="Q239" i="41"/>
  <c r="R239"/>
  <c r="R239" i="39"/>
  <c r="Q239"/>
  <c r="O233" i="36"/>
  <c r="N233"/>
  <c r="P233" s="1"/>
  <c r="K234"/>
  <c r="M240" i="41"/>
  <c r="S240" s="1"/>
  <c r="L240"/>
  <c r="R238" i="35"/>
  <c r="Q238"/>
  <c r="Q240" i="27"/>
  <c r="R240"/>
  <c r="L233" i="33"/>
  <c r="O233" s="1"/>
  <c r="M233"/>
  <c r="S233" s="1"/>
  <c r="R233" i="26"/>
  <c r="Q233"/>
  <c r="M240" i="42"/>
  <c r="L240"/>
  <c r="O240" s="1"/>
  <c r="M239" i="35"/>
  <c r="S239" s="1"/>
  <c r="L239"/>
  <c r="N225" i="43"/>
  <c r="P225" s="1"/>
  <c r="K226"/>
  <c r="S228" i="37"/>
  <c r="M241" i="27"/>
  <c r="S241" s="1"/>
  <c r="L241"/>
  <c r="R232" i="33"/>
  <c r="Q232"/>
  <c r="O232" i="32"/>
  <c r="N232"/>
  <c r="P232" s="1"/>
  <c r="K233"/>
  <c r="S233" i="36"/>
  <c r="N228" i="37"/>
  <c r="P228" s="1"/>
  <c r="K229"/>
  <c r="L234" i="26"/>
  <c r="O234" s="1"/>
  <c r="M234"/>
  <c r="S234" s="1"/>
  <c r="R239" i="42"/>
  <c r="Q239"/>
  <c r="L243" i="29" l="1"/>
  <c r="O243" s="1"/>
  <c r="M243"/>
  <c r="S243" s="1"/>
  <c r="R242"/>
  <c r="Q242"/>
  <c r="N243" i="28"/>
  <c r="P243" s="1"/>
  <c r="K244"/>
  <c r="S243" i="31"/>
  <c r="N243"/>
  <c r="P243" s="1"/>
  <c r="K244"/>
  <c r="O218" i="30"/>
  <c r="K219"/>
  <c r="N218"/>
  <c r="P218" s="1"/>
  <c r="N241" i="27"/>
  <c r="P241" s="1"/>
  <c r="K242"/>
  <c r="M233" i="32"/>
  <c r="S233" s="1"/>
  <c r="L233"/>
  <c r="O233" s="1"/>
  <c r="S240" i="42"/>
  <c r="L214" i="34"/>
  <c r="O214" s="1"/>
  <c r="M214"/>
  <c r="S214" s="1"/>
  <c r="R213"/>
  <c r="Q213"/>
  <c r="L226" i="43"/>
  <c r="O226" s="1"/>
  <c r="M226"/>
  <c r="S226" s="1"/>
  <c r="O240" i="41"/>
  <c r="K241"/>
  <c r="N240"/>
  <c r="P240" s="1"/>
  <c r="R232" i="32"/>
  <c r="Q232"/>
  <c r="K235" i="26"/>
  <c r="N234"/>
  <c r="P234" s="1"/>
  <c r="R225" i="43"/>
  <c r="Q225"/>
  <c r="M229" i="37"/>
  <c r="S229" s="1"/>
  <c r="L229"/>
  <c r="O239" i="35"/>
  <c r="N239"/>
  <c r="P239" s="1"/>
  <c r="K240"/>
  <c r="L234" i="36"/>
  <c r="M234"/>
  <c r="S234" s="1"/>
  <c r="O240" i="39"/>
  <c r="K241"/>
  <c r="N240"/>
  <c r="P240" s="1"/>
  <c r="Q228" i="37"/>
  <c r="R228"/>
  <c r="O241" i="27"/>
  <c r="N233" i="33"/>
  <c r="P233" s="1"/>
  <c r="K234"/>
  <c r="L240" i="38"/>
  <c r="O240" s="1"/>
  <c r="M240"/>
  <c r="S240" s="1"/>
  <c r="K241" i="40"/>
  <c r="N240"/>
  <c r="P240" s="1"/>
  <c r="Q239" i="38"/>
  <c r="R239"/>
  <c r="R233" i="36"/>
  <c r="Q233"/>
  <c r="N240" i="42"/>
  <c r="P240" s="1"/>
  <c r="K241"/>
  <c r="L244" i="28" l="1"/>
  <c r="M244"/>
  <c r="R243"/>
  <c r="Q243"/>
  <c r="N243" i="29"/>
  <c r="P243" s="1"/>
  <c r="K244"/>
  <c r="R243" i="31"/>
  <c r="Q243"/>
  <c r="R218" i="30"/>
  <c r="Q218"/>
  <c r="M219"/>
  <c r="S219" s="1"/>
  <c r="L219"/>
  <c r="O219" s="1"/>
  <c r="M244" i="31"/>
  <c r="S244" s="1"/>
  <c r="L244"/>
  <c r="O244" s="1"/>
  <c r="M234" i="33"/>
  <c r="S234" s="1"/>
  <c r="L234"/>
  <c r="M241" i="39"/>
  <c r="S241" s="1"/>
  <c r="L241"/>
  <c r="O241"/>
  <c r="M241" i="41"/>
  <c r="S241" s="1"/>
  <c r="L241"/>
  <c r="N240" i="38"/>
  <c r="P240" s="1"/>
  <c r="K241"/>
  <c r="K215" i="34"/>
  <c r="N214"/>
  <c r="P214" s="1"/>
  <c r="R234" i="26"/>
  <c r="Q234"/>
  <c r="Q233" i="33"/>
  <c r="R233"/>
  <c r="O234" i="36"/>
  <c r="K235"/>
  <c r="N234"/>
  <c r="P234" s="1"/>
  <c r="M240" i="35"/>
  <c r="S240" s="1"/>
  <c r="L240"/>
  <c r="O240" s="1"/>
  <c r="M235" i="26"/>
  <c r="L235"/>
  <c r="O235" s="1"/>
  <c r="N226" i="43"/>
  <c r="P226" s="1"/>
  <c r="K227"/>
  <c r="R240" i="42"/>
  <c r="Q240"/>
  <c r="Q239" i="35"/>
  <c r="R239"/>
  <c r="K234" i="32"/>
  <c r="N233"/>
  <c r="P233" s="1"/>
  <c r="R240" i="40"/>
  <c r="Q240"/>
  <c r="M241"/>
  <c r="S241" s="1"/>
  <c r="L241"/>
  <c r="L241" i="42"/>
  <c r="O241" s="1"/>
  <c r="M241"/>
  <c r="S241" s="1"/>
  <c r="O229" i="37"/>
  <c r="N229"/>
  <c r="P229" s="1"/>
  <c r="K230"/>
  <c r="Q240" i="41"/>
  <c r="R240"/>
  <c r="L242" i="27"/>
  <c r="O242" s="1"/>
  <c r="M242"/>
  <c r="R240" i="39"/>
  <c r="Q240"/>
  <c r="Q241" i="27"/>
  <c r="R241"/>
  <c r="M244" i="29" l="1"/>
  <c r="L244"/>
  <c r="O244" s="1"/>
  <c r="R243"/>
  <c r="Q243"/>
  <c r="S244" i="28"/>
  <c r="O244"/>
  <c r="N244"/>
  <c r="P244" s="1"/>
  <c r="K245"/>
  <c r="N219" i="30"/>
  <c r="P219" s="1"/>
  <c r="K220"/>
  <c r="K245" i="31"/>
  <c r="N244"/>
  <c r="P244" s="1"/>
  <c r="R240" i="38"/>
  <c r="Q240"/>
  <c r="M230" i="37"/>
  <c r="S230" s="1"/>
  <c r="L230"/>
  <c r="M227" i="43"/>
  <c r="L227"/>
  <c r="O227" s="1"/>
  <c r="L234" i="32"/>
  <c r="O234" s="1"/>
  <c r="M234"/>
  <c r="S234" s="1"/>
  <c r="K236" i="26"/>
  <c r="N235"/>
  <c r="P235" s="1"/>
  <c r="O241" i="41"/>
  <c r="K242"/>
  <c r="N241"/>
  <c r="P241" s="1"/>
  <c r="S242" i="27"/>
  <c r="R233" i="32"/>
  <c r="Q233"/>
  <c r="S235" i="26"/>
  <c r="N242" i="27"/>
  <c r="P242" s="1"/>
  <c r="K243"/>
  <c r="K242" i="42"/>
  <c r="N241"/>
  <c r="P241" s="1"/>
  <c r="N240" i="35"/>
  <c r="P240" s="1"/>
  <c r="K241"/>
  <c r="R229" i="37"/>
  <c r="Q229"/>
  <c r="O241" i="40"/>
  <c r="K242"/>
  <c r="N241"/>
  <c r="P241" s="1"/>
  <c r="K242" i="39"/>
  <c r="N241"/>
  <c r="P241" s="1"/>
  <c r="R214" i="34"/>
  <c r="Q214"/>
  <c r="R234" i="36"/>
  <c r="Q234"/>
  <c r="L215" i="34"/>
  <c r="O215" s="1"/>
  <c r="M215"/>
  <c r="S215" s="1"/>
  <c r="O234" i="33"/>
  <c r="N234"/>
  <c r="P234" s="1"/>
  <c r="K235"/>
  <c r="R226" i="43"/>
  <c r="Q226"/>
  <c r="L235" i="36"/>
  <c r="M235"/>
  <c r="S235" s="1"/>
  <c r="M241" i="38"/>
  <c r="L241"/>
  <c r="O241" s="1"/>
  <c r="M245" i="28" l="1"/>
  <c r="S245" s="1"/>
  <c r="L245"/>
  <c r="Q244"/>
  <c r="R244"/>
  <c r="N244" i="29"/>
  <c r="P244" s="1"/>
  <c r="K245"/>
  <c r="S244"/>
  <c r="R244" i="31"/>
  <c r="Q244"/>
  <c r="M245"/>
  <c r="L245"/>
  <c r="O245" s="1"/>
  <c r="M220" i="30"/>
  <c r="S220" s="1"/>
  <c r="L220"/>
  <c r="Q219"/>
  <c r="R219"/>
  <c r="R242" i="27"/>
  <c r="Q242"/>
  <c r="R241" i="41"/>
  <c r="Q241"/>
  <c r="M242"/>
  <c r="S242" s="1"/>
  <c r="L242"/>
  <c r="N227" i="43"/>
  <c r="P227" s="1"/>
  <c r="K228"/>
  <c r="K242" i="38"/>
  <c r="N241"/>
  <c r="P241" s="1"/>
  <c r="R241" i="40"/>
  <c r="Q241"/>
  <c r="L242" i="42"/>
  <c r="M242"/>
  <c r="S242" s="1"/>
  <c r="N234" i="32"/>
  <c r="P234" s="1"/>
  <c r="K235"/>
  <c r="O235" i="36"/>
  <c r="K236"/>
  <c r="N235"/>
  <c r="P235" s="1"/>
  <c r="N215" i="34"/>
  <c r="P215" s="1"/>
  <c r="K216"/>
  <c r="M242" i="40"/>
  <c r="L242"/>
  <c r="O242" s="1"/>
  <c r="L243" i="27"/>
  <c r="O243" s="1"/>
  <c r="M243"/>
  <c r="S227" i="43"/>
  <c r="R235" i="26"/>
  <c r="Q235"/>
  <c r="O230" i="37"/>
  <c r="N230"/>
  <c r="P230" s="1"/>
  <c r="K231"/>
  <c r="Q241" i="39"/>
  <c r="R241"/>
  <c r="L235" i="33"/>
  <c r="M235"/>
  <c r="S235" s="1"/>
  <c r="R234"/>
  <c r="Q234"/>
  <c r="M241" i="35"/>
  <c r="L241"/>
  <c r="M236" i="26"/>
  <c r="S236" s="1"/>
  <c r="L236"/>
  <c r="O236" s="1"/>
  <c r="R240" i="35"/>
  <c r="Q240"/>
  <c r="S241" i="38"/>
  <c r="L242" i="39"/>
  <c r="M242"/>
  <c r="S242" s="1"/>
  <c r="R241" i="42"/>
  <c r="Q241"/>
  <c r="R244" i="29" l="1"/>
  <c r="Q244"/>
  <c r="L245"/>
  <c r="M245"/>
  <c r="S245" s="1"/>
  <c r="O245" i="28"/>
  <c r="N245"/>
  <c r="P245" s="1"/>
  <c r="K246"/>
  <c r="N245" i="31"/>
  <c r="P245" s="1"/>
  <c r="K246"/>
  <c r="S245"/>
  <c r="O220" i="30"/>
  <c r="N220"/>
  <c r="P220" s="1"/>
  <c r="K221"/>
  <c r="R227" i="43"/>
  <c r="Q227"/>
  <c r="R234" i="32"/>
  <c r="Q234"/>
  <c r="L235"/>
  <c r="O235" s="1"/>
  <c r="M235"/>
  <c r="S235" s="1"/>
  <c r="L228" i="43"/>
  <c r="O228" s="1"/>
  <c r="M228"/>
  <c r="S228" s="1"/>
  <c r="M216" i="34"/>
  <c r="S216" s="1"/>
  <c r="L216"/>
  <c r="O216" s="1"/>
  <c r="O242" i="42"/>
  <c r="N242"/>
  <c r="P242" s="1"/>
  <c r="K243"/>
  <c r="O242" i="41"/>
  <c r="K243"/>
  <c r="N242"/>
  <c r="P242" s="1"/>
  <c r="R215" i="34"/>
  <c r="Q215"/>
  <c r="N242" i="40"/>
  <c r="P242" s="1"/>
  <c r="K243"/>
  <c r="S242"/>
  <c r="Q235" i="36"/>
  <c r="R235"/>
  <c r="O235" i="33"/>
  <c r="K236"/>
  <c r="N235"/>
  <c r="P235" s="1"/>
  <c r="N236" i="26"/>
  <c r="P236" s="1"/>
  <c r="K237"/>
  <c r="O242" i="39"/>
  <c r="N242"/>
  <c r="P242" s="1"/>
  <c r="K243"/>
  <c r="O241" i="35"/>
  <c r="K242"/>
  <c r="N241"/>
  <c r="P241" s="1"/>
  <c r="L231" i="37"/>
  <c r="M231"/>
  <c r="S231" s="1"/>
  <c r="S243" i="27"/>
  <c r="M236" i="36"/>
  <c r="L236"/>
  <c r="R241" i="38"/>
  <c r="Q241"/>
  <c r="S241" i="35"/>
  <c r="Q230" i="37"/>
  <c r="R230"/>
  <c r="N243" i="27"/>
  <c r="P243" s="1"/>
  <c r="K244"/>
  <c r="M242" i="38"/>
  <c r="S242" s="1"/>
  <c r="L242"/>
  <c r="O242" s="1"/>
  <c r="L246" i="28" l="1"/>
  <c r="M246"/>
  <c r="S246" s="1"/>
  <c r="Q245"/>
  <c r="R245"/>
  <c r="O245" i="29"/>
  <c r="N245"/>
  <c r="P245" s="1"/>
  <c r="K246"/>
  <c r="M221" i="30"/>
  <c r="S221" s="1"/>
  <c r="L221"/>
  <c r="O221" s="1"/>
  <c r="R220"/>
  <c r="Q220"/>
  <c r="R245" i="31"/>
  <c r="Q245"/>
  <c r="L246"/>
  <c r="M246"/>
  <c r="R242" i="40"/>
  <c r="Q242"/>
  <c r="Q243" i="27"/>
  <c r="R243"/>
  <c r="Q241" i="35"/>
  <c r="R241"/>
  <c r="M237" i="26"/>
  <c r="S237" s="1"/>
  <c r="L237"/>
  <c r="M243" i="42"/>
  <c r="L243"/>
  <c r="N228" i="43"/>
  <c r="P228" s="1"/>
  <c r="K229"/>
  <c r="R242" i="42"/>
  <c r="Q242"/>
  <c r="O231" i="37"/>
  <c r="N231"/>
  <c r="P231" s="1"/>
  <c r="K232"/>
  <c r="Q236" i="26"/>
  <c r="R236"/>
  <c r="M243" i="40"/>
  <c r="S243" s="1"/>
  <c r="L243"/>
  <c r="N242" i="38"/>
  <c r="P242" s="1"/>
  <c r="K243"/>
  <c r="L242" i="35"/>
  <c r="O242" s="1"/>
  <c r="M242"/>
  <c r="L236" i="33"/>
  <c r="M236"/>
  <c r="K236" i="32"/>
  <c r="N235"/>
  <c r="P235" s="1"/>
  <c r="Q235" i="33"/>
  <c r="R235"/>
  <c r="L244" i="27"/>
  <c r="O244" s="1"/>
  <c r="M244"/>
  <c r="O236" i="36"/>
  <c r="N236"/>
  <c r="P236" s="1"/>
  <c r="K237"/>
  <c r="N216" i="34"/>
  <c r="P216" s="1"/>
  <c r="K217"/>
  <c r="Q242" i="41"/>
  <c r="R242"/>
  <c r="S236" i="36"/>
  <c r="M243" i="39"/>
  <c r="L243"/>
  <c r="O243" s="1"/>
  <c r="R242"/>
  <c r="Q242"/>
  <c r="M243" i="41"/>
  <c r="S243" s="1"/>
  <c r="L243"/>
  <c r="M246" i="29" l="1"/>
  <c r="L246"/>
  <c r="O246" s="1"/>
  <c r="R245"/>
  <c r="Q245"/>
  <c r="O246" i="28"/>
  <c r="N246"/>
  <c r="P246" s="1"/>
  <c r="K247"/>
  <c r="O246" i="31"/>
  <c r="K247"/>
  <c r="N246"/>
  <c r="P246" s="1"/>
  <c r="S246"/>
  <c r="N221" i="30"/>
  <c r="P221" s="1"/>
  <c r="K222"/>
  <c r="R216" i="34"/>
  <c r="Q216"/>
  <c r="M243" i="38"/>
  <c r="S243" s="1"/>
  <c r="L243"/>
  <c r="O243" s="1"/>
  <c r="K238" i="26"/>
  <c r="N237"/>
  <c r="P237" s="1"/>
  <c r="L217" i="34"/>
  <c r="M217"/>
  <c r="S217" s="1"/>
  <c r="M237" i="36"/>
  <c r="S237" s="1"/>
  <c r="L237"/>
  <c r="Q242" i="38"/>
  <c r="R242"/>
  <c r="S243" i="39"/>
  <c r="L236" i="32"/>
  <c r="M236"/>
  <c r="S236" s="1"/>
  <c r="O243" i="40"/>
  <c r="N243"/>
  <c r="P243" s="1"/>
  <c r="K244"/>
  <c r="Q236" i="36"/>
  <c r="R236"/>
  <c r="S236" i="33"/>
  <c r="M229" i="43"/>
  <c r="S229" s="1"/>
  <c r="L229"/>
  <c r="O229" s="1"/>
  <c r="R228"/>
  <c r="Q228"/>
  <c r="Q235" i="32"/>
  <c r="R235"/>
  <c r="O243" i="41"/>
  <c r="K244"/>
  <c r="N243"/>
  <c r="P243" s="1"/>
  <c r="S244" i="27"/>
  <c r="O243" i="42"/>
  <c r="N243"/>
  <c r="P243" s="1"/>
  <c r="K244"/>
  <c r="K243" i="35"/>
  <c r="N242"/>
  <c r="P242" s="1"/>
  <c r="N243" i="39"/>
  <c r="P243" s="1"/>
  <c r="K244"/>
  <c r="O236" i="33"/>
  <c r="N236"/>
  <c r="P236" s="1"/>
  <c r="K237"/>
  <c r="K245" i="27"/>
  <c r="N244"/>
  <c r="P244" s="1"/>
  <c r="S242" i="35"/>
  <c r="L232" i="37"/>
  <c r="O232" s="1"/>
  <c r="M232"/>
  <c r="S232" s="1"/>
  <c r="S243" i="42"/>
  <c r="R231" i="37"/>
  <c r="Q231"/>
  <c r="O237" i="26"/>
  <c r="L247" i="28" l="1"/>
  <c r="M247"/>
  <c r="Q246"/>
  <c r="R246"/>
  <c r="N246" i="29"/>
  <c r="P246" s="1"/>
  <c r="K247"/>
  <c r="S246"/>
  <c r="M222" i="30"/>
  <c r="S222" s="1"/>
  <c r="L222"/>
  <c r="Q221"/>
  <c r="R221"/>
  <c r="Q246" i="31"/>
  <c r="R246"/>
  <c r="M247"/>
  <c r="S247" s="1"/>
  <c r="L247"/>
  <c r="Q243" i="39"/>
  <c r="R243"/>
  <c r="R242" i="35"/>
  <c r="Q242"/>
  <c r="L243"/>
  <c r="M243"/>
  <c r="S243" s="1"/>
  <c r="O236" i="32"/>
  <c r="N236"/>
  <c r="P236" s="1"/>
  <c r="K237"/>
  <c r="O217" i="34"/>
  <c r="N217"/>
  <c r="P217" s="1"/>
  <c r="K218"/>
  <c r="R237" i="26"/>
  <c r="Q237"/>
  <c r="Q236" i="33"/>
  <c r="R236"/>
  <c r="M238" i="26"/>
  <c r="S238" s="1"/>
  <c r="L238"/>
  <c r="O238" s="1"/>
  <c r="K233" i="37"/>
  <c r="N232"/>
  <c r="P232" s="1"/>
  <c r="L244" i="39"/>
  <c r="O244" s="1"/>
  <c r="M244"/>
  <c r="Q243" i="42"/>
  <c r="R243"/>
  <c r="L237" i="33"/>
  <c r="O237" s="1"/>
  <c r="M237"/>
  <c r="S237" s="1"/>
  <c r="L245" i="27"/>
  <c r="O245" s="1"/>
  <c r="M245"/>
  <c r="L244" i="42"/>
  <c r="M244"/>
  <c r="S244" s="1"/>
  <c r="L244" i="40"/>
  <c r="O244" s="1"/>
  <c r="M244"/>
  <c r="S244" s="1"/>
  <c r="N243" i="38"/>
  <c r="P243" s="1"/>
  <c r="K244"/>
  <c r="R243" i="40"/>
  <c r="Q243"/>
  <c r="O237" i="36"/>
  <c r="K238"/>
  <c r="N237"/>
  <c r="P237" s="1"/>
  <c r="R243" i="41"/>
  <c r="Q243"/>
  <c r="N229" i="43"/>
  <c r="P229" s="1"/>
  <c r="K230"/>
  <c r="R244" i="27"/>
  <c r="Q244"/>
  <c r="M244" i="41"/>
  <c r="S244" s="1"/>
  <c r="L244"/>
  <c r="R246" i="29" l="1"/>
  <c r="Q246"/>
  <c r="L247"/>
  <c r="O247" s="1"/>
  <c r="M247"/>
  <c r="S247" s="1"/>
  <c r="S247" i="28"/>
  <c r="O247"/>
  <c r="N247"/>
  <c r="P247" s="1"/>
  <c r="K248"/>
  <c r="K248" i="31"/>
  <c r="N247"/>
  <c r="P247" s="1"/>
  <c r="O247"/>
  <c r="O222" i="30"/>
  <c r="N222"/>
  <c r="P222" s="1"/>
  <c r="K223"/>
  <c r="Q236" i="32"/>
  <c r="R236"/>
  <c r="R229" i="43"/>
  <c r="Q229"/>
  <c r="L244" i="38"/>
  <c r="M244"/>
  <c r="S245" i="27"/>
  <c r="R243" i="38"/>
  <c r="Q243"/>
  <c r="N245" i="27"/>
  <c r="P245" s="1"/>
  <c r="K246"/>
  <c r="N244" i="39"/>
  <c r="P244" s="1"/>
  <c r="K245"/>
  <c r="R232" i="37"/>
  <c r="Q232"/>
  <c r="O243" i="35"/>
  <c r="K244"/>
  <c r="N243"/>
  <c r="P243" s="1"/>
  <c r="L230" i="43"/>
  <c r="O230" s="1"/>
  <c r="M230"/>
  <c r="S230" s="1"/>
  <c r="S244" i="39"/>
  <c r="O244" i="41"/>
  <c r="N244"/>
  <c r="P244" s="1"/>
  <c r="K245"/>
  <c r="L233" i="37"/>
  <c r="M233"/>
  <c r="S233" s="1"/>
  <c r="M218" i="34"/>
  <c r="S218" s="1"/>
  <c r="L218"/>
  <c r="O218" s="1"/>
  <c r="Q217"/>
  <c r="R217"/>
  <c r="R237" i="36"/>
  <c r="Q237"/>
  <c r="L238"/>
  <c r="M238"/>
  <c r="S238" s="1"/>
  <c r="K245" i="40"/>
  <c r="N244"/>
  <c r="P244" s="1"/>
  <c r="K238" i="33"/>
  <c r="N237"/>
  <c r="P237" s="1"/>
  <c r="K239" i="26"/>
  <c r="N238"/>
  <c r="P238" s="1"/>
  <c r="O244" i="42"/>
  <c r="N244"/>
  <c r="P244" s="1"/>
  <c r="K245"/>
  <c r="L237" i="32"/>
  <c r="O237" s="1"/>
  <c r="M237"/>
  <c r="S237" s="1"/>
  <c r="L248" i="28" l="1"/>
  <c r="O248" s="1"/>
  <c r="M248"/>
  <c r="S248" s="1"/>
  <c r="Q247"/>
  <c r="R247"/>
  <c r="N247" i="29"/>
  <c r="P247" s="1"/>
  <c r="K248"/>
  <c r="L223" i="30"/>
  <c r="O223" s="1"/>
  <c r="M223"/>
  <c r="S223" s="1"/>
  <c r="R222"/>
  <c r="Q222"/>
  <c r="Q247" i="31"/>
  <c r="R247"/>
  <c r="L248"/>
  <c r="M248"/>
  <c r="R245" i="27"/>
  <c r="Q245"/>
  <c r="R244" i="39"/>
  <c r="Q244"/>
  <c r="Q244" i="42"/>
  <c r="R244"/>
  <c r="M245" i="39"/>
  <c r="L245"/>
  <c r="O245" s="1"/>
  <c r="S244" i="38"/>
  <c r="M245" i="42"/>
  <c r="S245" s="1"/>
  <c r="L245"/>
  <c r="O245" s="1"/>
  <c r="L245" i="40"/>
  <c r="M245"/>
  <c r="S245" s="1"/>
  <c r="N218" i="34"/>
  <c r="P218" s="1"/>
  <c r="K219"/>
  <c r="O238" i="36"/>
  <c r="N238"/>
  <c r="P238" s="1"/>
  <c r="K239"/>
  <c r="O244" i="38"/>
  <c r="N244"/>
  <c r="P244" s="1"/>
  <c r="K245"/>
  <c r="Q238" i="26"/>
  <c r="R238"/>
  <c r="O233" i="37"/>
  <c r="N233"/>
  <c r="P233" s="1"/>
  <c r="K234"/>
  <c r="N230" i="43"/>
  <c r="P230" s="1"/>
  <c r="K231"/>
  <c r="M246" i="27"/>
  <c r="S246" s="1"/>
  <c r="L246"/>
  <c r="O246" s="1"/>
  <c r="N237" i="32"/>
  <c r="P237" s="1"/>
  <c r="K238"/>
  <c r="M245" i="41"/>
  <c r="S245" s="1"/>
  <c r="L245"/>
  <c r="O245" s="1"/>
  <c r="Q243" i="35"/>
  <c r="R243"/>
  <c r="R244" i="40"/>
  <c r="Q244"/>
  <c r="L239" i="26"/>
  <c r="M239"/>
  <c r="R244" i="41"/>
  <c r="Q244"/>
  <c r="M244" i="35"/>
  <c r="S244" s="1"/>
  <c r="L244"/>
  <c r="R237" i="33"/>
  <c r="Q237"/>
  <c r="L238"/>
  <c r="O238" s="1"/>
  <c r="M238"/>
  <c r="S238" s="1"/>
  <c r="M248" i="29" l="1"/>
  <c r="S248" s="1"/>
  <c r="L248"/>
  <c r="O248" s="1"/>
  <c r="R247"/>
  <c r="Q247"/>
  <c r="N248" i="28"/>
  <c r="P248" s="1"/>
  <c r="K249"/>
  <c r="K249" i="31"/>
  <c r="N248"/>
  <c r="P248" s="1"/>
  <c r="O248"/>
  <c r="S248"/>
  <c r="K224" i="30"/>
  <c r="N223"/>
  <c r="P223" s="1"/>
  <c r="Q244" i="38"/>
  <c r="R244"/>
  <c r="N245" i="39"/>
  <c r="P245" s="1"/>
  <c r="K246"/>
  <c r="K240" i="26"/>
  <c r="N239"/>
  <c r="P239" s="1"/>
  <c r="M238" i="32"/>
  <c r="S238" s="1"/>
  <c r="L238"/>
  <c r="L245" i="38"/>
  <c r="O245" s="1"/>
  <c r="M245"/>
  <c r="S245" s="1"/>
  <c r="M231" i="43"/>
  <c r="S231" s="1"/>
  <c r="L231"/>
  <c r="O231" s="1"/>
  <c r="O245" i="40"/>
  <c r="K246"/>
  <c r="N245"/>
  <c r="P245" s="1"/>
  <c r="S245" i="39"/>
  <c r="R230" i="43"/>
  <c r="Q230"/>
  <c r="O239" i="26"/>
  <c r="N245" i="41"/>
  <c r="P245" s="1"/>
  <c r="K246"/>
  <c r="K239" i="33"/>
  <c r="N238"/>
  <c r="P238" s="1"/>
  <c r="S239" i="26"/>
  <c r="M234" i="37"/>
  <c r="S234" s="1"/>
  <c r="L234"/>
  <c r="L239" i="36"/>
  <c r="O239" s="1"/>
  <c r="M239"/>
  <c r="S239" s="1"/>
  <c r="N245" i="42"/>
  <c r="P245" s="1"/>
  <c r="K246"/>
  <c r="R238" i="36"/>
  <c r="Q238"/>
  <c r="Q237" i="32"/>
  <c r="R237"/>
  <c r="R233" i="37"/>
  <c r="Q233"/>
  <c r="O244" i="35"/>
  <c r="K245"/>
  <c r="N244"/>
  <c r="P244" s="1"/>
  <c r="N246" i="27"/>
  <c r="P246" s="1"/>
  <c r="K247"/>
  <c r="L219" i="34"/>
  <c r="M219"/>
  <c r="S219" s="1"/>
  <c r="R218"/>
  <c r="Q218"/>
  <c r="M249" i="28" l="1"/>
  <c r="S249" s="1"/>
  <c r="L249"/>
  <c r="O249" s="1"/>
  <c r="R248"/>
  <c r="Q248"/>
  <c r="N248" i="29"/>
  <c r="P248" s="1"/>
  <c r="K249"/>
  <c r="Q223" i="30"/>
  <c r="R223"/>
  <c r="M224"/>
  <c r="S224" s="1"/>
  <c r="L224"/>
  <c r="Q248" i="31"/>
  <c r="R248"/>
  <c r="L249"/>
  <c r="M249"/>
  <c r="S249" s="1"/>
  <c r="R245" i="42"/>
  <c r="Q245"/>
  <c r="M246" i="41"/>
  <c r="S246" s="1"/>
  <c r="L246"/>
  <c r="O246" s="1"/>
  <c r="L246" i="40"/>
  <c r="O246" s="1"/>
  <c r="M246"/>
  <c r="S246" s="1"/>
  <c r="O238" i="32"/>
  <c r="N238"/>
  <c r="P238" s="1"/>
  <c r="K239"/>
  <c r="Q238" i="33"/>
  <c r="R238"/>
  <c r="M239"/>
  <c r="S239" s="1"/>
  <c r="L239"/>
  <c r="O239" s="1"/>
  <c r="O219" i="34"/>
  <c r="K220"/>
  <c r="N219"/>
  <c r="P219" s="1"/>
  <c r="N239" i="36"/>
  <c r="P239" s="1"/>
  <c r="K240"/>
  <c r="Q245" i="41"/>
  <c r="R245"/>
  <c r="M247" i="27"/>
  <c r="S247" s="1"/>
  <c r="L247"/>
  <c r="O234" i="37"/>
  <c r="N234"/>
  <c r="P234" s="1"/>
  <c r="K235"/>
  <c r="Q246" i="27"/>
  <c r="R246"/>
  <c r="N231" i="43"/>
  <c r="P231" s="1"/>
  <c r="K232"/>
  <c r="L240" i="26"/>
  <c r="O240" s="1"/>
  <c r="M240"/>
  <c r="S240" s="1"/>
  <c r="R244" i="35"/>
  <c r="Q244"/>
  <c r="M246" i="39"/>
  <c r="S246" s="1"/>
  <c r="L246"/>
  <c r="R239" i="26"/>
  <c r="Q239"/>
  <c r="R245" i="39"/>
  <c r="Q245"/>
  <c r="M245" i="35"/>
  <c r="S245" s="1"/>
  <c r="L245"/>
  <c r="O245" s="1"/>
  <c r="L246" i="42"/>
  <c r="M246"/>
  <c r="R245" i="40"/>
  <c r="Q245"/>
  <c r="K246" i="38"/>
  <c r="N245"/>
  <c r="P245" s="1"/>
  <c r="L249" i="29" l="1"/>
  <c r="M249"/>
  <c r="S249" s="1"/>
  <c r="R248"/>
  <c r="Q248"/>
  <c r="N249" i="28"/>
  <c r="P249" s="1"/>
  <c r="K250"/>
  <c r="K250" i="31"/>
  <c r="N249"/>
  <c r="P249" s="1"/>
  <c r="N224" i="30"/>
  <c r="P224" s="1"/>
  <c r="K225"/>
  <c r="O224"/>
  <c r="O249" i="31"/>
  <c r="K240" i="33"/>
  <c r="N239"/>
  <c r="P239" s="1"/>
  <c r="R231" i="43"/>
  <c r="Q231"/>
  <c r="Q234" i="37"/>
  <c r="R234"/>
  <c r="L232" i="43"/>
  <c r="O232" s="1"/>
  <c r="M232"/>
  <c r="S232" s="1"/>
  <c r="O246" i="39"/>
  <c r="N246"/>
  <c r="P246" s="1"/>
  <c r="K247"/>
  <c r="N246" i="40"/>
  <c r="P246" s="1"/>
  <c r="K247"/>
  <c r="R245" i="38"/>
  <c r="Q245"/>
  <c r="L235" i="37"/>
  <c r="M235"/>
  <c r="S235" s="1"/>
  <c r="S246" i="42"/>
  <c r="O246"/>
  <c r="K247"/>
  <c r="N246"/>
  <c r="P246" s="1"/>
  <c r="K246" i="35"/>
  <c r="N245"/>
  <c r="P245" s="1"/>
  <c r="M240" i="36"/>
  <c r="S240" s="1"/>
  <c r="L240"/>
  <c r="O240" s="1"/>
  <c r="N246" i="41"/>
  <c r="P246" s="1"/>
  <c r="K247"/>
  <c r="R239" i="36"/>
  <c r="Q239"/>
  <c r="R219" i="34"/>
  <c r="Q219"/>
  <c r="M239" i="32"/>
  <c r="S239" s="1"/>
  <c r="L239"/>
  <c r="O239" s="1"/>
  <c r="Q238"/>
  <c r="R238"/>
  <c r="M246" i="38"/>
  <c r="S246" s="1"/>
  <c r="L246"/>
  <c r="O246" s="1"/>
  <c r="M220" i="34"/>
  <c r="S220" s="1"/>
  <c r="L220"/>
  <c r="O220" s="1"/>
  <c r="K241" i="26"/>
  <c r="N240"/>
  <c r="P240" s="1"/>
  <c r="O247" i="27"/>
  <c r="N247"/>
  <c r="P247" s="1"/>
  <c r="K248"/>
  <c r="L250" i="28" l="1"/>
  <c r="O250" s="1"/>
  <c r="M250"/>
  <c r="Q249"/>
  <c r="R249"/>
  <c r="O249" i="29"/>
  <c r="N249"/>
  <c r="P249" s="1"/>
  <c r="K250"/>
  <c r="M225" i="30"/>
  <c r="S225" s="1"/>
  <c r="L225"/>
  <c r="O225" s="1"/>
  <c r="R224"/>
  <c r="Q224"/>
  <c r="Q249" i="31"/>
  <c r="R249"/>
  <c r="M250"/>
  <c r="L250"/>
  <c r="Q247" i="27"/>
  <c r="R247"/>
  <c r="N246" i="38"/>
  <c r="P246" s="1"/>
  <c r="K247"/>
  <c r="M248" i="27"/>
  <c r="S248" s="1"/>
  <c r="L248"/>
  <c r="O248" s="1"/>
  <c r="L246" i="35"/>
  <c r="M246"/>
  <c r="S246" s="1"/>
  <c r="N232" i="43"/>
  <c r="P232" s="1"/>
  <c r="K233"/>
  <c r="Q240" i="26"/>
  <c r="R240"/>
  <c r="M241"/>
  <c r="S241" s="1"/>
  <c r="L241"/>
  <c r="O241" s="1"/>
  <c r="M247" i="41"/>
  <c r="L247"/>
  <c r="M247" i="42"/>
  <c r="L247"/>
  <c r="L247" i="40"/>
  <c r="M247"/>
  <c r="S247" s="1"/>
  <c r="R246"/>
  <c r="Q246"/>
  <c r="R246" i="41"/>
  <c r="Q246"/>
  <c r="K221" i="34"/>
  <c r="N220"/>
  <c r="P220" s="1"/>
  <c r="K240" i="32"/>
  <c r="N239"/>
  <c r="P239" s="1"/>
  <c r="N240" i="36"/>
  <c r="P240" s="1"/>
  <c r="K241"/>
  <c r="M247" i="39"/>
  <c r="S247" s="1"/>
  <c r="L247"/>
  <c r="O247" s="1"/>
  <c r="Q246" i="42"/>
  <c r="R246"/>
  <c r="R246" i="39"/>
  <c r="Q246"/>
  <c r="R239" i="33"/>
  <c r="Q239"/>
  <c r="Q245" i="35"/>
  <c r="R245"/>
  <c r="O235" i="37"/>
  <c r="K236"/>
  <c r="N235"/>
  <c r="P235" s="1"/>
  <c r="M240" i="33"/>
  <c r="S240" s="1"/>
  <c r="L240"/>
  <c r="M250" i="29" l="1"/>
  <c r="S250" s="1"/>
  <c r="L250"/>
  <c r="O250" s="1"/>
  <c r="Q249"/>
  <c r="R249"/>
  <c r="S250" i="28"/>
  <c r="N250"/>
  <c r="P250" s="1"/>
  <c r="K251"/>
  <c r="S250" i="31"/>
  <c r="K251"/>
  <c r="N250"/>
  <c r="P250" s="1"/>
  <c r="O250"/>
  <c r="K226" i="30"/>
  <c r="N225"/>
  <c r="P225" s="1"/>
  <c r="S247" i="41"/>
  <c r="O240" i="33"/>
  <c r="K241"/>
  <c r="N240"/>
  <c r="P240" s="1"/>
  <c r="M241" i="36"/>
  <c r="S241" s="1"/>
  <c r="L241"/>
  <c r="O241" s="1"/>
  <c r="O246" i="35"/>
  <c r="K247"/>
  <c r="N246"/>
  <c r="P246" s="1"/>
  <c r="R240" i="36"/>
  <c r="Q240"/>
  <c r="K242" i="26"/>
  <c r="N241"/>
  <c r="P241" s="1"/>
  <c r="N248" i="27"/>
  <c r="P248" s="1"/>
  <c r="K249"/>
  <c r="Q239" i="32"/>
  <c r="R239"/>
  <c r="M236" i="37"/>
  <c r="L236"/>
  <c r="O236" s="1"/>
  <c r="M240" i="32"/>
  <c r="S240" s="1"/>
  <c r="L240"/>
  <c r="O247" i="40"/>
  <c r="N247"/>
  <c r="P247" s="1"/>
  <c r="K248"/>
  <c r="R220" i="34"/>
  <c r="Q220"/>
  <c r="O247" i="42"/>
  <c r="K248"/>
  <c r="N247"/>
  <c r="P247" s="1"/>
  <c r="M247" i="38"/>
  <c r="S247" s="1"/>
  <c r="L247"/>
  <c r="O247" s="1"/>
  <c r="R246"/>
  <c r="Q246"/>
  <c r="R232" i="43"/>
  <c r="Q232"/>
  <c r="R235" i="37"/>
  <c r="Q235"/>
  <c r="L221" i="34"/>
  <c r="M221"/>
  <c r="S221" s="1"/>
  <c r="S247" i="42"/>
  <c r="M233" i="43"/>
  <c r="S233" s="1"/>
  <c r="L233"/>
  <c r="O233" s="1"/>
  <c r="K248" i="39"/>
  <c r="N247"/>
  <c r="P247" s="1"/>
  <c r="O247" i="41"/>
  <c r="N247"/>
  <c r="P247" s="1"/>
  <c r="K248"/>
  <c r="M251" i="28" l="1"/>
  <c r="S251" s="1"/>
  <c r="L251"/>
  <c r="O251" s="1"/>
  <c r="Q250"/>
  <c r="R250"/>
  <c r="N250" i="29"/>
  <c r="P250" s="1"/>
  <c r="K251"/>
  <c r="Q250" i="31"/>
  <c r="R250"/>
  <c r="Q225" i="30"/>
  <c r="R225"/>
  <c r="L226"/>
  <c r="M226"/>
  <c r="S226" s="1"/>
  <c r="L251" i="31"/>
  <c r="M251"/>
  <c r="S251" s="1"/>
  <c r="Q247" i="42"/>
  <c r="R247"/>
  <c r="Q247" i="41"/>
  <c r="R247"/>
  <c r="Q248" i="27"/>
  <c r="R248"/>
  <c r="R241" i="26"/>
  <c r="Q241"/>
  <c r="N241" i="36"/>
  <c r="P241" s="1"/>
  <c r="K242"/>
  <c r="M248" i="40"/>
  <c r="S248" s="1"/>
  <c r="L248"/>
  <c r="O248" s="1"/>
  <c r="O240" i="32"/>
  <c r="N240"/>
  <c r="P240" s="1"/>
  <c r="K241"/>
  <c r="N233" i="43"/>
  <c r="P233" s="1"/>
  <c r="K234"/>
  <c r="L248" i="42"/>
  <c r="M248"/>
  <c r="S248" s="1"/>
  <c r="L242" i="26"/>
  <c r="O242" s="1"/>
  <c r="M242"/>
  <c r="S242" s="1"/>
  <c r="R240" i="33"/>
  <c r="Q240"/>
  <c r="M248" i="41"/>
  <c r="S248" s="1"/>
  <c r="L248"/>
  <c r="N236" i="37"/>
  <c r="P236" s="1"/>
  <c r="K237"/>
  <c r="S236"/>
  <c r="L241" i="33"/>
  <c r="M241"/>
  <c r="S241" s="1"/>
  <c r="R246" i="35"/>
  <c r="Q246"/>
  <c r="R247" i="40"/>
  <c r="Q247"/>
  <c r="L247" i="35"/>
  <c r="O247" s="1"/>
  <c r="M247"/>
  <c r="S247" s="1"/>
  <c r="R247" i="39"/>
  <c r="Q247"/>
  <c r="O221" i="34"/>
  <c r="N221"/>
  <c r="P221" s="1"/>
  <c r="K222"/>
  <c r="K248" i="38"/>
  <c r="N247"/>
  <c r="P247" s="1"/>
  <c r="L248" i="39"/>
  <c r="M248"/>
  <c r="S248" s="1"/>
  <c r="L249" i="27"/>
  <c r="O249" s="1"/>
  <c r="M249"/>
  <c r="L251" i="29" l="1"/>
  <c r="M251"/>
  <c r="S251" s="1"/>
  <c r="R250"/>
  <c r="Q250"/>
  <c r="K252" i="28"/>
  <c r="N251"/>
  <c r="P251" s="1"/>
  <c r="K252" i="31"/>
  <c r="N251"/>
  <c r="P251" s="1"/>
  <c r="O226" i="30"/>
  <c r="K227"/>
  <c r="N226"/>
  <c r="P226" s="1"/>
  <c r="O251" i="31"/>
  <c r="Q236" i="37"/>
  <c r="R236"/>
  <c r="R233" i="43"/>
  <c r="Q233"/>
  <c r="O248" i="39"/>
  <c r="K249"/>
  <c r="N248"/>
  <c r="P248" s="1"/>
  <c r="O241" i="33"/>
  <c r="K242"/>
  <c r="N241"/>
  <c r="P241" s="1"/>
  <c r="M241" i="32"/>
  <c r="S241" s="1"/>
  <c r="L241"/>
  <c r="O241" s="1"/>
  <c r="R240"/>
  <c r="Q240"/>
  <c r="L248" i="38"/>
  <c r="M248"/>
  <c r="S248" s="1"/>
  <c r="N247" i="35"/>
  <c r="P247" s="1"/>
  <c r="K248"/>
  <c r="M222" i="34"/>
  <c r="S222" s="1"/>
  <c r="L222"/>
  <c r="O222" s="1"/>
  <c r="M237" i="37"/>
  <c r="S237" s="1"/>
  <c r="L237"/>
  <c r="O237" s="1"/>
  <c r="K243" i="26"/>
  <c r="N242"/>
  <c r="P242" s="1"/>
  <c r="R221" i="34"/>
  <c r="Q221"/>
  <c r="K249" i="40"/>
  <c r="N248"/>
  <c r="P248" s="1"/>
  <c r="R247" i="38"/>
  <c r="Q247"/>
  <c r="S249" i="27"/>
  <c r="O248" i="41"/>
  <c r="N248"/>
  <c r="P248" s="1"/>
  <c r="K249"/>
  <c r="O248" i="42"/>
  <c r="N248"/>
  <c r="P248" s="1"/>
  <c r="K249"/>
  <c r="N249" i="27"/>
  <c r="P249" s="1"/>
  <c r="K250"/>
  <c r="L234" i="43"/>
  <c r="O234" s="1"/>
  <c r="M234"/>
  <c r="L242" i="36"/>
  <c r="M242"/>
  <c r="S242" s="1"/>
  <c r="R241"/>
  <c r="Q241"/>
  <c r="Q251" i="28" l="1"/>
  <c r="R251"/>
  <c r="L252"/>
  <c r="O252" s="1"/>
  <c r="M252"/>
  <c r="S252" s="1"/>
  <c r="O251" i="29"/>
  <c r="N251"/>
  <c r="P251" s="1"/>
  <c r="K252"/>
  <c r="R226" i="30"/>
  <c r="Q226"/>
  <c r="M227"/>
  <c r="S227" s="1"/>
  <c r="L227"/>
  <c r="O227" s="1"/>
  <c r="R251" i="31"/>
  <c r="Q251"/>
  <c r="L252"/>
  <c r="M252"/>
  <c r="R248" i="42"/>
  <c r="Q248"/>
  <c r="N237" i="37"/>
  <c r="P237" s="1"/>
  <c r="K238"/>
  <c r="O248" i="38"/>
  <c r="N248"/>
  <c r="P248" s="1"/>
  <c r="K249"/>
  <c r="R248" i="39"/>
  <c r="Q248"/>
  <c r="M243" i="26"/>
  <c r="S243" s="1"/>
  <c r="L243"/>
  <c r="O243" s="1"/>
  <c r="O242" i="36"/>
  <c r="N242"/>
  <c r="P242" s="1"/>
  <c r="K243"/>
  <c r="M249" i="41"/>
  <c r="L249"/>
  <c r="O249" s="1"/>
  <c r="L249" i="40"/>
  <c r="M249"/>
  <c r="S249" s="1"/>
  <c r="M249" i="39"/>
  <c r="S249" s="1"/>
  <c r="L249"/>
  <c r="O249"/>
  <c r="M250" i="27"/>
  <c r="L250"/>
  <c r="R248" i="41"/>
  <c r="Q248"/>
  <c r="N222" i="34"/>
  <c r="P222" s="1"/>
  <c r="K223"/>
  <c r="Q248" i="40"/>
  <c r="R248"/>
  <c r="S234" i="43"/>
  <c r="N234"/>
  <c r="P234" s="1"/>
  <c r="K235"/>
  <c r="K242" i="32"/>
  <c r="N241"/>
  <c r="P241" s="1"/>
  <c r="R242" i="26"/>
  <c r="Q242"/>
  <c r="M248" i="35"/>
  <c r="S248" s="1"/>
  <c r="L248"/>
  <c r="Q249" i="27"/>
  <c r="R249"/>
  <c r="R241" i="33"/>
  <c r="Q241"/>
  <c r="Q247" i="35"/>
  <c r="R247"/>
  <c r="M249" i="42"/>
  <c r="S249" s="1"/>
  <c r="L249"/>
  <c r="O249" s="1"/>
  <c r="M242" i="33"/>
  <c r="S242" s="1"/>
  <c r="L242"/>
  <c r="M252" i="29" l="1"/>
  <c r="S252" s="1"/>
  <c r="L252"/>
  <c r="O252" s="1"/>
  <c r="R251"/>
  <c r="Q251"/>
  <c r="N252" i="28"/>
  <c r="P252" s="1"/>
  <c r="K253"/>
  <c r="N252" i="31"/>
  <c r="K253"/>
  <c r="K228" i="30"/>
  <c r="N227"/>
  <c r="P227" s="1"/>
  <c r="P252" i="31"/>
  <c r="S252"/>
  <c r="O252"/>
  <c r="R234" i="43"/>
  <c r="Q234"/>
  <c r="S250" i="27"/>
  <c r="S249" i="41"/>
  <c r="M243" i="36"/>
  <c r="S243" s="1"/>
  <c r="L243"/>
  <c r="M249" i="38"/>
  <c r="S249" s="1"/>
  <c r="L249"/>
  <c r="O249" s="1"/>
  <c r="R248"/>
  <c r="Q248"/>
  <c r="Q241" i="32"/>
  <c r="R241"/>
  <c r="M223" i="34"/>
  <c r="S223" s="1"/>
  <c r="L223"/>
  <c r="R222"/>
  <c r="Q222"/>
  <c r="L238" i="37"/>
  <c r="O238" s="1"/>
  <c r="M238"/>
  <c r="S238" s="1"/>
  <c r="R237"/>
  <c r="Q237"/>
  <c r="Q242" i="36"/>
  <c r="R242"/>
  <c r="O242" i="33"/>
  <c r="N242"/>
  <c r="P242" s="1"/>
  <c r="K243"/>
  <c r="M235" i="43"/>
  <c r="S235" s="1"/>
  <c r="L235"/>
  <c r="O235" s="1"/>
  <c r="K244" i="26"/>
  <c r="N243"/>
  <c r="P243" s="1"/>
  <c r="N249" i="39"/>
  <c r="P249" s="1"/>
  <c r="K250"/>
  <c r="L242" i="32"/>
  <c r="O242"/>
  <c r="M242"/>
  <c r="S242" s="1"/>
  <c r="O249" i="40"/>
  <c r="K250"/>
  <c r="N249"/>
  <c r="P249" s="1"/>
  <c r="K250" i="42"/>
  <c r="N249"/>
  <c r="P249" s="1"/>
  <c r="O248" i="35"/>
  <c r="K249"/>
  <c r="N248"/>
  <c r="P248" s="1"/>
  <c r="O250" i="27"/>
  <c r="N250"/>
  <c r="P250" s="1"/>
  <c r="K251"/>
  <c r="N249" i="41"/>
  <c r="P249" s="1"/>
  <c r="K250"/>
  <c r="M253" i="28" l="1"/>
  <c r="S253" s="1"/>
  <c r="L253"/>
  <c r="O253" s="1"/>
  <c r="Q252"/>
  <c r="R252"/>
  <c r="N252" i="29"/>
  <c r="P252" s="1"/>
  <c r="K253"/>
  <c r="R252" i="31"/>
  <c r="Q252"/>
  <c r="R227" i="30"/>
  <c r="Q227"/>
  <c r="L228"/>
  <c r="M228"/>
  <c r="S228" s="1"/>
  <c r="L253" i="31"/>
  <c r="O253" s="1"/>
  <c r="M253"/>
  <c r="S253" s="1"/>
  <c r="R250" i="27"/>
  <c r="Q250"/>
  <c r="Q249" i="41"/>
  <c r="R249"/>
  <c r="R249" i="42"/>
  <c r="Q249"/>
  <c r="L250" i="39"/>
  <c r="M250"/>
  <c r="M250" i="42"/>
  <c r="L250"/>
  <c r="M251" i="27"/>
  <c r="S251" s="1"/>
  <c r="L251"/>
  <c r="O243" i="36"/>
  <c r="K244"/>
  <c r="N243"/>
  <c r="P243" s="1"/>
  <c r="Q248" i="35"/>
  <c r="R248"/>
  <c r="N235" i="43"/>
  <c r="P235" s="1"/>
  <c r="K236"/>
  <c r="M250" i="41"/>
  <c r="S250" s="1"/>
  <c r="L250"/>
  <c r="O250" s="1"/>
  <c r="M249" i="35"/>
  <c r="S249" s="1"/>
  <c r="L249"/>
  <c r="O249" s="1"/>
  <c r="N242" i="32"/>
  <c r="P242" s="1"/>
  <c r="K243"/>
  <c r="L243" i="33"/>
  <c r="O243" s="1"/>
  <c r="M243"/>
  <c r="S243" s="1"/>
  <c r="R242"/>
  <c r="Q242"/>
  <c r="N238" i="37"/>
  <c r="P238" s="1"/>
  <c r="K239"/>
  <c r="R249" i="39"/>
  <c r="Q249"/>
  <c r="N249" i="38"/>
  <c r="P249" s="1"/>
  <c r="K250"/>
  <c r="Q249" i="40"/>
  <c r="R249"/>
  <c r="R243" i="26"/>
  <c r="Q243"/>
  <c r="L250" i="40"/>
  <c r="O250" s="1"/>
  <c r="M250"/>
  <c r="S250" s="1"/>
  <c r="L244" i="26"/>
  <c r="O244" s="1"/>
  <c r="M244"/>
  <c r="S244" s="1"/>
  <c r="O223" i="34"/>
  <c r="N223"/>
  <c r="P223" s="1"/>
  <c r="K224"/>
  <c r="L253" i="29" l="1"/>
  <c r="M253"/>
  <c r="S253" s="1"/>
  <c r="R252"/>
  <c r="Q252"/>
  <c r="N253" i="28"/>
  <c r="P253" s="1"/>
  <c r="K254"/>
  <c r="K254" i="31"/>
  <c r="N253"/>
  <c r="P253" s="1"/>
  <c r="O228" i="30"/>
  <c r="N228"/>
  <c r="P228" s="1"/>
  <c r="K229"/>
  <c r="R242" i="32"/>
  <c r="Q242"/>
  <c r="N249" i="35"/>
  <c r="P249" s="1"/>
  <c r="K250"/>
  <c r="S250" i="39"/>
  <c r="R243" i="36"/>
  <c r="Q243"/>
  <c r="O250" i="39"/>
  <c r="K251"/>
  <c r="N250"/>
  <c r="P250" s="1"/>
  <c r="L250" i="38"/>
  <c r="M250"/>
  <c r="S250" s="1"/>
  <c r="N250" i="41"/>
  <c r="P250" s="1"/>
  <c r="K251"/>
  <c r="L244" i="36"/>
  <c r="M244"/>
  <c r="S244" s="1"/>
  <c r="R249" i="38"/>
  <c r="Q249"/>
  <c r="K245" i="26"/>
  <c r="N244"/>
  <c r="P244" s="1"/>
  <c r="N243" i="33"/>
  <c r="P243" s="1"/>
  <c r="K244"/>
  <c r="O251" i="27"/>
  <c r="N251"/>
  <c r="P251" s="1"/>
  <c r="K252"/>
  <c r="Q223" i="34"/>
  <c r="R223"/>
  <c r="M239" i="37"/>
  <c r="S239" s="1"/>
  <c r="L239"/>
  <c r="L224" i="34"/>
  <c r="M224"/>
  <c r="S224" s="1"/>
  <c r="O224"/>
  <c r="K251" i="40"/>
  <c r="N250"/>
  <c r="P250" s="1"/>
  <c r="L243" i="32"/>
  <c r="O243" s="1"/>
  <c r="M243"/>
  <c r="S243" s="1"/>
  <c r="L236" i="43"/>
  <c r="O236" s="1"/>
  <c r="M236"/>
  <c r="S236" s="1"/>
  <c r="R235"/>
  <c r="Q235"/>
  <c r="O250" i="42"/>
  <c r="N250"/>
  <c r="P250" s="1"/>
  <c r="K251"/>
  <c r="R238" i="37"/>
  <c r="Q238"/>
  <c r="S250" i="42"/>
  <c r="L254" i="28" l="1"/>
  <c r="M254"/>
  <c r="S254" s="1"/>
  <c r="Q253"/>
  <c r="R253"/>
  <c r="O253" i="29"/>
  <c r="N253"/>
  <c r="P253" s="1"/>
  <c r="K254"/>
  <c r="M229" i="30"/>
  <c r="S229" s="1"/>
  <c r="L229"/>
  <c r="O229" s="1"/>
  <c r="R228"/>
  <c r="Q228"/>
  <c r="Q253" i="31"/>
  <c r="R253"/>
  <c r="L254"/>
  <c r="M254"/>
  <c r="S254" s="1"/>
  <c r="R250" i="39"/>
  <c r="Q250"/>
  <c r="R250" i="42"/>
  <c r="Q250"/>
  <c r="O244" i="36"/>
  <c r="N244"/>
  <c r="P244" s="1"/>
  <c r="K245"/>
  <c r="R251" i="27"/>
  <c r="Q251"/>
  <c r="N236" i="43"/>
  <c r="P236" s="1"/>
  <c r="K237"/>
  <c r="N224" i="34"/>
  <c r="P224" s="1"/>
  <c r="K225"/>
  <c r="L244" i="33"/>
  <c r="M244"/>
  <c r="M251" i="41"/>
  <c r="S251" s="1"/>
  <c r="L251"/>
  <c r="O251" s="1"/>
  <c r="Q250"/>
  <c r="R250"/>
  <c r="R243" i="33"/>
  <c r="Q243"/>
  <c r="Q244" i="26"/>
  <c r="R244"/>
  <c r="N243" i="32"/>
  <c r="P243" s="1"/>
  <c r="K244"/>
  <c r="M245" i="26"/>
  <c r="L245"/>
  <c r="O245" s="1"/>
  <c r="O250" i="38"/>
  <c r="K251"/>
  <c r="N250"/>
  <c r="P250" s="1"/>
  <c r="L250" i="35"/>
  <c r="M250"/>
  <c r="S250" s="1"/>
  <c r="Q249"/>
  <c r="R249"/>
  <c r="Q250" i="40"/>
  <c r="R250"/>
  <c r="L251"/>
  <c r="M251"/>
  <c r="S251" s="1"/>
  <c r="M252" i="27"/>
  <c r="S252" s="1"/>
  <c r="L252"/>
  <c r="L251" i="39"/>
  <c r="O251" s="1"/>
  <c r="M251"/>
  <c r="S251" s="1"/>
  <c r="L251" i="42"/>
  <c r="M251"/>
  <c r="S251" s="1"/>
  <c r="O239" i="37"/>
  <c r="N239"/>
  <c r="P239" s="1"/>
  <c r="K240"/>
  <c r="M254" i="29" l="1"/>
  <c r="S254" s="1"/>
  <c r="L254"/>
  <c r="R253"/>
  <c r="Q253"/>
  <c r="O254" i="28"/>
  <c r="N254"/>
  <c r="P254" s="1"/>
  <c r="K255"/>
  <c r="O254" i="31"/>
  <c r="K255"/>
  <c r="N254"/>
  <c r="P254" s="1"/>
  <c r="K230" i="30"/>
  <c r="N229"/>
  <c r="P229" s="1"/>
  <c r="M244" i="32"/>
  <c r="S244" s="1"/>
  <c r="L244"/>
  <c r="O244" s="1"/>
  <c r="R239" i="37"/>
  <c r="Q239"/>
  <c r="O251" i="40"/>
  <c r="K252"/>
  <c r="N251"/>
  <c r="P251" s="1"/>
  <c r="L251" i="38"/>
  <c r="O251" s="1"/>
  <c r="M251"/>
  <c r="S244" i="33"/>
  <c r="M245" i="36"/>
  <c r="L245"/>
  <c r="O245" s="1"/>
  <c r="Q244"/>
  <c r="R244"/>
  <c r="R250" i="38"/>
  <c r="Q250"/>
  <c r="O251" i="42"/>
  <c r="K252"/>
  <c r="N251"/>
  <c r="P251" s="1"/>
  <c r="O244" i="33"/>
  <c r="N244"/>
  <c r="P244" s="1"/>
  <c r="K245"/>
  <c r="L225" i="34"/>
  <c r="O225" s="1"/>
  <c r="M225"/>
  <c r="Q224"/>
  <c r="R224"/>
  <c r="L240" i="37"/>
  <c r="O240" s="1"/>
  <c r="M240"/>
  <c r="S240" s="1"/>
  <c r="O252" i="27"/>
  <c r="N252"/>
  <c r="P252" s="1"/>
  <c r="K253"/>
  <c r="O250" i="35"/>
  <c r="N250"/>
  <c r="P250" s="1"/>
  <c r="K251"/>
  <c r="K246" i="26"/>
  <c r="N245"/>
  <c r="P245" s="1"/>
  <c r="K252" i="39"/>
  <c r="N251"/>
  <c r="P251" s="1"/>
  <c r="S245" i="26"/>
  <c r="M237" i="43"/>
  <c r="S237" s="1"/>
  <c r="L237"/>
  <c r="O237" s="1"/>
  <c r="R236"/>
  <c r="Q236"/>
  <c r="R243" i="32"/>
  <c r="Q243"/>
  <c r="K252" i="41"/>
  <c r="N251"/>
  <c r="P251" s="1"/>
  <c r="L255" i="28" l="1"/>
  <c r="O255" s="1"/>
  <c r="M255"/>
  <c r="R254"/>
  <c r="Q254"/>
  <c r="O254" i="29"/>
  <c r="N254"/>
  <c r="P254" s="1"/>
  <c r="K255"/>
  <c r="Q229" i="30"/>
  <c r="R229"/>
  <c r="M230"/>
  <c r="S230" s="1"/>
  <c r="L230"/>
  <c r="Q254" i="31"/>
  <c r="R254"/>
  <c r="L255"/>
  <c r="M255"/>
  <c r="S255" s="1"/>
  <c r="R244" i="33"/>
  <c r="Q244"/>
  <c r="R251" i="40"/>
  <c r="Q251"/>
  <c r="R251" i="42"/>
  <c r="Q251"/>
  <c r="N245" i="36"/>
  <c r="P245" s="1"/>
  <c r="K246"/>
  <c r="M252" i="40"/>
  <c r="L252"/>
  <c r="O252" s="1"/>
  <c r="Q251" i="41"/>
  <c r="R251"/>
  <c r="L252" i="42"/>
  <c r="M252"/>
  <c r="S245" i="36"/>
  <c r="R245" i="26"/>
  <c r="Q245"/>
  <c r="L253" i="27"/>
  <c r="O253" s="1"/>
  <c r="M253"/>
  <c r="R252"/>
  <c r="Q252"/>
  <c r="S225" i="34"/>
  <c r="R251" i="39"/>
  <c r="Q251"/>
  <c r="L252"/>
  <c r="O252" s="1"/>
  <c r="M252"/>
  <c r="S252" s="1"/>
  <c r="N225" i="34"/>
  <c r="P225" s="1"/>
  <c r="K226"/>
  <c r="N244" i="32"/>
  <c r="P244" s="1"/>
  <c r="K245"/>
  <c r="N237" i="43"/>
  <c r="P237" s="1"/>
  <c r="K238"/>
  <c r="M251" i="35"/>
  <c r="S251" s="1"/>
  <c r="L251"/>
  <c r="O251"/>
  <c r="N240" i="37"/>
  <c r="P240" s="1"/>
  <c r="K241"/>
  <c r="L245" i="33"/>
  <c r="O245" s="1"/>
  <c r="M245"/>
  <c r="S245" s="1"/>
  <c r="S251" i="38"/>
  <c r="R250" i="35"/>
  <c r="Q250"/>
  <c r="M252" i="41"/>
  <c r="S252" s="1"/>
  <c r="L252"/>
  <c r="L246" i="26"/>
  <c r="O246" s="1"/>
  <c r="M246"/>
  <c r="S246" s="1"/>
  <c r="N251" i="38"/>
  <c r="P251" s="1"/>
  <c r="K252"/>
  <c r="L255" i="29" l="1"/>
  <c r="O255" s="1"/>
  <c r="M255"/>
  <c r="R254"/>
  <c r="Q254"/>
  <c r="S255" i="28"/>
  <c r="N255"/>
  <c r="P255" s="1"/>
  <c r="K256"/>
  <c r="O255" i="31"/>
  <c r="N255"/>
  <c r="P255" s="1"/>
  <c r="K256"/>
  <c r="O230" i="30"/>
  <c r="N230"/>
  <c r="P230" s="1"/>
  <c r="K231"/>
  <c r="R245" i="36"/>
  <c r="Q245"/>
  <c r="Q225" i="34"/>
  <c r="R225"/>
  <c r="R251" i="38"/>
  <c r="Q251"/>
  <c r="K247" i="26"/>
  <c r="N246"/>
  <c r="P246" s="1"/>
  <c r="L246" i="36"/>
  <c r="M246"/>
  <c r="Q244" i="32"/>
  <c r="R244"/>
  <c r="L252" i="38"/>
  <c r="O252" s="1"/>
  <c r="M252"/>
  <c r="S252" s="1"/>
  <c r="K252" i="35"/>
  <c r="N251"/>
  <c r="P251" s="1"/>
  <c r="S252" i="42"/>
  <c r="O252"/>
  <c r="N252"/>
  <c r="P252" s="1"/>
  <c r="K253"/>
  <c r="L238" i="43"/>
  <c r="O238" s="1"/>
  <c r="M238"/>
  <c r="S238" s="1"/>
  <c r="N252" i="39"/>
  <c r="P252" s="1"/>
  <c r="K253"/>
  <c r="S253" i="27"/>
  <c r="R237" i="43"/>
  <c r="Q237"/>
  <c r="K254" i="27"/>
  <c r="N253"/>
  <c r="P253" s="1"/>
  <c r="O252" i="41"/>
  <c r="N252"/>
  <c r="P252" s="1"/>
  <c r="K253"/>
  <c r="K246" i="33"/>
  <c r="N245"/>
  <c r="P245" s="1"/>
  <c r="L245" i="32"/>
  <c r="O245" s="1"/>
  <c r="M245"/>
  <c r="S245" s="1"/>
  <c r="M241" i="37"/>
  <c r="S241" s="1"/>
  <c r="L241"/>
  <c r="O241" s="1"/>
  <c r="K253" i="40"/>
  <c r="N252"/>
  <c r="P252" s="1"/>
  <c r="R240" i="37"/>
  <c r="Q240"/>
  <c r="M226" i="34"/>
  <c r="S226" s="1"/>
  <c r="L226"/>
  <c r="O226" s="1"/>
  <c r="S252" i="40"/>
  <c r="M256" i="28" l="1"/>
  <c r="L256"/>
  <c r="O256" s="1"/>
  <c r="R255"/>
  <c r="Q255"/>
  <c r="S255" i="29"/>
  <c r="N255"/>
  <c r="P255" s="1"/>
  <c r="K256"/>
  <c r="R230" i="30"/>
  <c r="Q230"/>
  <c r="M231"/>
  <c r="S231" s="1"/>
  <c r="L231"/>
  <c r="O231" s="1"/>
  <c r="M256" i="31"/>
  <c r="L256"/>
  <c r="Q255"/>
  <c r="R255"/>
  <c r="Q253" i="27"/>
  <c r="R253"/>
  <c r="R252" i="42"/>
  <c r="Q252"/>
  <c r="Q252" i="40"/>
  <c r="R252"/>
  <c r="R246" i="26"/>
  <c r="Q246"/>
  <c r="M254" i="27"/>
  <c r="L254"/>
  <c r="M252" i="35"/>
  <c r="S252" s="1"/>
  <c r="L252"/>
  <c r="N245" i="32"/>
  <c r="P245" s="1"/>
  <c r="K246"/>
  <c r="K239" i="43"/>
  <c r="N238"/>
  <c r="P238" s="1"/>
  <c r="L247" i="26"/>
  <c r="O247" s="1"/>
  <c r="M247"/>
  <c r="S247" s="1"/>
  <c r="N241" i="37"/>
  <c r="P241" s="1"/>
  <c r="K242"/>
  <c r="N226" i="34"/>
  <c r="P226" s="1"/>
  <c r="K227"/>
  <c r="Q245" i="33"/>
  <c r="R245"/>
  <c r="L253" i="42"/>
  <c r="O253" s="1"/>
  <c r="M253"/>
  <c r="S253" s="1"/>
  <c r="M253" i="40"/>
  <c r="S253" s="1"/>
  <c r="L253"/>
  <c r="M246" i="33"/>
  <c r="S246" s="1"/>
  <c r="L246"/>
  <c r="O246" s="1"/>
  <c r="N252" i="38"/>
  <c r="P252" s="1"/>
  <c r="K253"/>
  <c r="M253" i="41"/>
  <c r="S253" s="1"/>
  <c r="L253"/>
  <c r="O253" s="1"/>
  <c r="R252"/>
  <c r="Q252"/>
  <c r="M253" i="39"/>
  <c r="S253" s="1"/>
  <c r="L253"/>
  <c r="O253"/>
  <c r="R252"/>
  <c r="Q252"/>
  <c r="S246" i="36"/>
  <c r="Q251" i="35"/>
  <c r="R251"/>
  <c r="O246" i="36"/>
  <c r="N246"/>
  <c r="P246" s="1"/>
  <c r="K247"/>
  <c r="M256" i="29" l="1"/>
  <c r="S256" s="1"/>
  <c r="L256"/>
  <c r="O256" s="1"/>
  <c r="R255"/>
  <c r="Q255"/>
  <c r="N256" i="28"/>
  <c r="P256" s="1"/>
  <c r="K257"/>
  <c r="S256"/>
  <c r="O256" i="31"/>
  <c r="N256"/>
  <c r="P256" s="1"/>
  <c r="K257"/>
  <c r="S256"/>
  <c r="K232" i="30"/>
  <c r="N231"/>
  <c r="P231" s="1"/>
  <c r="O253" i="40"/>
  <c r="N253"/>
  <c r="P253" s="1"/>
  <c r="K254"/>
  <c r="N246" i="33"/>
  <c r="P246" s="1"/>
  <c r="K247"/>
  <c r="L227" i="34"/>
  <c r="M227"/>
  <c r="S227" s="1"/>
  <c r="M239" i="43"/>
  <c r="S239" s="1"/>
  <c r="L239"/>
  <c r="O239" s="1"/>
  <c r="R226" i="34"/>
  <c r="Q226"/>
  <c r="M246" i="32"/>
  <c r="S246" s="1"/>
  <c r="L246"/>
  <c r="Q245"/>
  <c r="R245"/>
  <c r="R241" i="37"/>
  <c r="Q241"/>
  <c r="O252" i="35"/>
  <c r="N252"/>
  <c r="P252" s="1"/>
  <c r="K253"/>
  <c r="L242" i="37"/>
  <c r="M242"/>
  <c r="O242"/>
  <c r="M247" i="36"/>
  <c r="S247" s="1"/>
  <c r="L247"/>
  <c r="R252" i="38"/>
  <c r="Q252"/>
  <c r="K255" i="27"/>
  <c r="N254"/>
  <c r="R246" i="36"/>
  <c r="Q246"/>
  <c r="N253" i="41"/>
  <c r="P253" s="1"/>
  <c r="K254"/>
  <c r="M253" i="38"/>
  <c r="S253" s="1"/>
  <c r="L253"/>
  <c r="K254" i="39"/>
  <c r="N253"/>
  <c r="P253" s="1"/>
  <c r="K254" i="42"/>
  <c r="N253"/>
  <c r="P253" s="1"/>
  <c r="K248" i="26"/>
  <c r="N247"/>
  <c r="P247" s="1"/>
  <c r="P254" i="27"/>
  <c r="S254"/>
  <c r="R238" i="43"/>
  <c r="Q238"/>
  <c r="O254" i="27"/>
  <c r="R256" i="28" l="1"/>
  <c r="Q256"/>
  <c r="M257"/>
  <c r="S257" s="1"/>
  <c r="L257"/>
  <c r="O257" s="1"/>
  <c r="N256" i="29"/>
  <c r="P256" s="1"/>
  <c r="K257"/>
  <c r="Q231" i="30"/>
  <c r="R231"/>
  <c r="R256" i="31"/>
  <c r="Q256"/>
  <c r="M232" i="30"/>
  <c r="S232" s="1"/>
  <c r="L232"/>
  <c r="L257" i="31"/>
  <c r="O257" s="1"/>
  <c r="M257"/>
  <c r="S257" s="1"/>
  <c r="R253" i="42"/>
  <c r="Q253"/>
  <c r="R247" i="26"/>
  <c r="Q247"/>
  <c r="M254" i="41"/>
  <c r="S254" s="1"/>
  <c r="L254"/>
  <c r="O247" i="36"/>
  <c r="N247"/>
  <c r="P247" s="1"/>
  <c r="K248"/>
  <c r="N239" i="43"/>
  <c r="P239" s="1"/>
  <c r="K240"/>
  <c r="M248" i="26"/>
  <c r="L248"/>
  <c r="O248" s="1"/>
  <c r="R253" i="39"/>
  <c r="Q253"/>
  <c r="N242" i="37"/>
  <c r="P242" s="1"/>
  <c r="K243"/>
  <c r="O246" i="32"/>
  <c r="K247"/>
  <c r="N246"/>
  <c r="P246" s="1"/>
  <c r="O227" i="34"/>
  <c r="K228"/>
  <c r="N227"/>
  <c r="P227" s="1"/>
  <c r="Q253" i="41"/>
  <c r="R253"/>
  <c r="M254" i="42"/>
  <c r="S254" s="1"/>
  <c r="L254"/>
  <c r="O254" s="1"/>
  <c r="S242" i="37"/>
  <c r="L254" i="39"/>
  <c r="O254" s="1"/>
  <c r="M254"/>
  <c r="M255" i="27"/>
  <c r="S255" s="1"/>
  <c r="L255"/>
  <c r="M253" i="35"/>
  <c r="L253"/>
  <c r="O253" s="1"/>
  <c r="M247" i="33"/>
  <c r="S247" s="1"/>
  <c r="L247"/>
  <c r="R246"/>
  <c r="Q246"/>
  <c r="Q254" i="27"/>
  <c r="R254"/>
  <c r="L254" i="40"/>
  <c r="O254" s="1"/>
  <c r="M254"/>
  <c r="S254" s="1"/>
  <c r="O253" i="38"/>
  <c r="N253"/>
  <c r="P253" s="1"/>
  <c r="K254"/>
  <c r="Q253" i="40"/>
  <c r="R253"/>
  <c r="R252" i="35"/>
  <c r="Q252"/>
  <c r="L257" i="29" l="1"/>
  <c r="M257"/>
  <c r="R256"/>
  <c r="Q256"/>
  <c r="N257" i="28"/>
  <c r="P257" s="1"/>
  <c r="K258"/>
  <c r="N232" i="30"/>
  <c r="P232" s="1"/>
  <c r="K233"/>
  <c r="O232"/>
  <c r="N257" i="31"/>
  <c r="P257" s="1"/>
  <c r="K258"/>
  <c r="R247" i="36"/>
  <c r="Q247"/>
  <c r="R242" i="37"/>
  <c r="Q242"/>
  <c r="M228" i="34"/>
  <c r="S228" s="1"/>
  <c r="L228"/>
  <c r="O228" s="1"/>
  <c r="R227"/>
  <c r="Q227"/>
  <c r="K255" i="40"/>
  <c r="N254"/>
  <c r="P254" s="1"/>
  <c r="S253" i="35"/>
  <c r="O254" i="41"/>
  <c r="N254"/>
  <c r="P254" s="1"/>
  <c r="K255"/>
  <c r="K255" i="39"/>
  <c r="N254"/>
  <c r="P254" s="1"/>
  <c r="K254" i="35"/>
  <c r="N253"/>
  <c r="P253" s="1"/>
  <c r="N255" i="27"/>
  <c r="P255" s="1"/>
  <c r="K256"/>
  <c r="R246" i="32"/>
  <c r="Q246"/>
  <c r="K249" i="26"/>
  <c r="N248"/>
  <c r="P248" s="1"/>
  <c r="M254" i="38"/>
  <c r="S254" s="1"/>
  <c r="L254"/>
  <c r="O255" i="27"/>
  <c r="K255" i="42"/>
  <c r="N254"/>
  <c r="P254" s="1"/>
  <c r="M247" i="32"/>
  <c r="S247" s="1"/>
  <c r="L247"/>
  <c r="O247" s="1"/>
  <c r="S248" i="26"/>
  <c r="L240" i="43"/>
  <c r="O240" s="1"/>
  <c r="M240"/>
  <c r="S240" s="1"/>
  <c r="R239"/>
  <c r="Q239"/>
  <c r="R253" i="38"/>
  <c r="Q253"/>
  <c r="O247" i="33"/>
  <c r="N247"/>
  <c r="P247" s="1"/>
  <c r="K248"/>
  <c r="L243" i="37"/>
  <c r="M243"/>
  <c r="S243" s="1"/>
  <c r="S254" i="39"/>
  <c r="L248" i="36"/>
  <c r="O248" s="1"/>
  <c r="M248"/>
  <c r="S248" s="1"/>
  <c r="L258" i="28" l="1"/>
  <c r="O258" s="1"/>
  <c r="M258"/>
  <c r="R257"/>
  <c r="Q257"/>
  <c r="S257" i="29"/>
  <c r="O257"/>
  <c r="N257"/>
  <c r="P257" s="1"/>
  <c r="K258"/>
  <c r="M258" i="31"/>
  <c r="S258" s="1"/>
  <c r="L258"/>
  <c r="O258" s="1"/>
  <c r="Q257"/>
  <c r="R257"/>
  <c r="M233" i="30"/>
  <c r="S233" s="1"/>
  <c r="L233"/>
  <c r="O233" s="1"/>
  <c r="R232"/>
  <c r="Q232"/>
  <c r="R253" i="35"/>
  <c r="Q253"/>
  <c r="N248" i="36"/>
  <c r="P248" s="1"/>
  <c r="K249"/>
  <c r="M255" i="41"/>
  <c r="S255" s="1"/>
  <c r="L255"/>
  <c r="O255" s="1"/>
  <c r="R254"/>
  <c r="Q254"/>
  <c r="K229" i="34"/>
  <c r="N228"/>
  <c r="P228" s="1"/>
  <c r="R254" i="42"/>
  <c r="Q254"/>
  <c r="M248" i="33"/>
  <c r="S248" s="1"/>
  <c r="L248"/>
  <c r="O248" s="1"/>
  <c r="L255" i="42"/>
  <c r="O255" s="1"/>
  <c r="M255"/>
  <c r="S255" s="1"/>
  <c r="L256" i="27"/>
  <c r="M256"/>
  <c r="Q255"/>
  <c r="R255"/>
  <c r="R247" i="33"/>
  <c r="Q247"/>
  <c r="K241" i="43"/>
  <c r="N240"/>
  <c r="P240" s="1"/>
  <c r="O254" i="38"/>
  <c r="K255"/>
  <c r="N254"/>
  <c r="P254" s="1"/>
  <c r="Q254" i="40"/>
  <c r="R254"/>
  <c r="R248" i="26"/>
  <c r="Q248"/>
  <c r="L254" i="35"/>
  <c r="O254" s="1"/>
  <c r="M254"/>
  <c r="L255" i="40"/>
  <c r="M255"/>
  <c r="S255" s="1"/>
  <c r="O243" i="37"/>
  <c r="N243"/>
  <c r="P243" s="1"/>
  <c r="K244"/>
  <c r="R254" i="39"/>
  <c r="Q254"/>
  <c r="N247" i="32"/>
  <c r="P247" s="1"/>
  <c r="K248"/>
  <c r="M249" i="26"/>
  <c r="S249" s="1"/>
  <c r="L249"/>
  <c r="O249" s="1"/>
  <c r="M255" i="39"/>
  <c r="L255"/>
  <c r="O255"/>
  <c r="M258" i="29" l="1"/>
  <c r="L258"/>
  <c r="R257"/>
  <c r="Q257"/>
  <c r="S258" i="28"/>
  <c r="N258"/>
  <c r="P258" s="1"/>
  <c r="K259"/>
  <c r="K234" i="30"/>
  <c r="N233"/>
  <c r="P233" s="1"/>
  <c r="N258" i="31"/>
  <c r="P258" s="1"/>
  <c r="K259"/>
  <c r="R228" i="34"/>
  <c r="Q228"/>
  <c r="S255" i="39"/>
  <c r="L244" i="37"/>
  <c r="O244" s="1"/>
  <c r="M244"/>
  <c r="S244" s="1"/>
  <c r="L241" i="43"/>
  <c r="M241"/>
  <c r="S241" s="1"/>
  <c r="K250" i="26"/>
  <c r="N249"/>
  <c r="P249" s="1"/>
  <c r="N255" i="39"/>
  <c r="P255" s="1"/>
  <c r="K256"/>
  <c r="K255" i="35"/>
  <c r="N254"/>
  <c r="P254" s="1"/>
  <c r="K249" i="33"/>
  <c r="N248"/>
  <c r="P248" s="1"/>
  <c r="R254" i="38"/>
  <c r="Q254"/>
  <c r="K256" i="41"/>
  <c r="N255"/>
  <c r="P255" s="1"/>
  <c r="M248" i="32"/>
  <c r="S248" s="1"/>
  <c r="L248"/>
  <c r="O255" i="40"/>
  <c r="N255"/>
  <c r="P255" s="1"/>
  <c r="K256"/>
  <c r="Q247" i="32"/>
  <c r="R247"/>
  <c r="M255" i="38"/>
  <c r="S255" s="1"/>
  <c r="L255"/>
  <c r="O255" s="1"/>
  <c r="S256" i="27"/>
  <c r="S254" i="35"/>
  <c r="O256" i="27"/>
  <c r="N256"/>
  <c r="P256" s="1"/>
  <c r="K257"/>
  <c r="M249" i="36"/>
  <c r="S249" s="1"/>
  <c r="L249"/>
  <c r="O249" s="1"/>
  <c r="R248"/>
  <c r="Q248"/>
  <c r="Q240" i="43"/>
  <c r="R240"/>
  <c r="L229" i="34"/>
  <c r="M229"/>
  <c r="S229" s="1"/>
  <c r="Q243" i="37"/>
  <c r="R243"/>
  <c r="N255" i="42"/>
  <c r="P255" s="1"/>
  <c r="K256"/>
  <c r="M259" i="28" l="1"/>
  <c r="S259" s="1"/>
  <c r="L259"/>
  <c r="O259" s="1"/>
  <c r="R258"/>
  <c r="Q258"/>
  <c r="O258" i="29"/>
  <c r="N258"/>
  <c r="P258" s="1"/>
  <c r="K259"/>
  <c r="S258"/>
  <c r="M259" i="31"/>
  <c r="S259" s="1"/>
  <c r="L259"/>
  <c r="O259" s="1"/>
  <c r="R258"/>
  <c r="Q258"/>
  <c r="Q233" i="30"/>
  <c r="R233"/>
  <c r="L234"/>
  <c r="M234"/>
  <c r="S234" s="1"/>
  <c r="R256" i="27"/>
  <c r="Q256"/>
  <c r="R255" i="39"/>
  <c r="Q255"/>
  <c r="R248" i="33"/>
  <c r="Q248"/>
  <c r="K250" i="36"/>
  <c r="N249"/>
  <c r="P249" s="1"/>
  <c r="M249" i="33"/>
  <c r="S249" s="1"/>
  <c r="L249"/>
  <c r="O249" s="1"/>
  <c r="O241" i="43"/>
  <c r="N241"/>
  <c r="P241" s="1"/>
  <c r="K242"/>
  <c r="M256" i="42"/>
  <c r="L256"/>
  <c r="O256" s="1"/>
  <c r="K256" i="38"/>
  <c r="N255"/>
  <c r="P255" s="1"/>
  <c r="O248" i="32"/>
  <c r="N248"/>
  <c r="P248" s="1"/>
  <c r="K249"/>
  <c r="R254" i="35"/>
  <c r="Q254"/>
  <c r="O229" i="34"/>
  <c r="N229"/>
  <c r="P229" s="1"/>
  <c r="K230"/>
  <c r="M257" i="27"/>
  <c r="S257" s="1"/>
  <c r="L257"/>
  <c r="O257" s="1"/>
  <c r="M255" i="35"/>
  <c r="S255" s="1"/>
  <c r="L255"/>
  <c r="Q255" i="41"/>
  <c r="R255"/>
  <c r="L256" i="39"/>
  <c r="M256"/>
  <c r="K245" i="37"/>
  <c r="N244"/>
  <c r="P244" s="1"/>
  <c r="M256" i="41"/>
  <c r="S256" s="1"/>
  <c r="L256"/>
  <c r="R249" i="26"/>
  <c r="Q249"/>
  <c r="R255" i="42"/>
  <c r="Q255"/>
  <c r="M256" i="40"/>
  <c r="S256" s="1"/>
  <c r="L256"/>
  <c r="O256" s="1"/>
  <c r="M250" i="26"/>
  <c r="S250" s="1"/>
  <c r="L250"/>
  <c r="O250" s="1"/>
  <c r="R255" i="40"/>
  <c r="Q255"/>
  <c r="R258" i="29" l="1"/>
  <c r="Q258"/>
  <c r="L259"/>
  <c r="M259"/>
  <c r="S259" s="1"/>
  <c r="N259" i="28"/>
  <c r="P259" s="1"/>
  <c r="K260"/>
  <c r="N234" i="30"/>
  <c r="P234" s="1"/>
  <c r="K235"/>
  <c r="O234"/>
  <c r="N259" i="31"/>
  <c r="P259" s="1"/>
  <c r="K260"/>
  <c r="R249" i="36"/>
  <c r="Q249"/>
  <c r="O256" i="41"/>
  <c r="N256"/>
  <c r="P256" s="1"/>
  <c r="K257"/>
  <c r="O255" i="35"/>
  <c r="K256"/>
  <c r="N255"/>
  <c r="P255" s="1"/>
  <c r="N256" i="42"/>
  <c r="P256" s="1"/>
  <c r="K257"/>
  <c r="N256" i="40"/>
  <c r="P256" s="1"/>
  <c r="K257"/>
  <c r="S256" i="42"/>
  <c r="L250" i="36"/>
  <c r="O250" s="1"/>
  <c r="M250"/>
  <c r="S250" s="1"/>
  <c r="R244" i="37"/>
  <c r="Q244"/>
  <c r="M249" i="32"/>
  <c r="S249" s="1"/>
  <c r="L249"/>
  <c r="O249" s="1"/>
  <c r="L242" i="43"/>
  <c r="O242" s="1"/>
  <c r="M242"/>
  <c r="R241"/>
  <c r="Q241"/>
  <c r="M245" i="37"/>
  <c r="S245" s="1"/>
  <c r="L245"/>
  <c r="N257" i="27"/>
  <c r="P257" s="1"/>
  <c r="K258"/>
  <c r="S256" i="39"/>
  <c r="Q255" i="38"/>
  <c r="R255"/>
  <c r="R229" i="34"/>
  <c r="Q229"/>
  <c r="M256" i="38"/>
  <c r="S256" s="1"/>
  <c r="L256"/>
  <c r="O256" s="1"/>
  <c r="K250" i="33"/>
  <c r="N249"/>
  <c r="P249" s="1"/>
  <c r="R248" i="32"/>
  <c r="Q248"/>
  <c r="O256" i="39"/>
  <c r="N256"/>
  <c r="P256" s="1"/>
  <c r="K257"/>
  <c r="M230" i="34"/>
  <c r="S230" s="1"/>
  <c r="L230"/>
  <c r="O230" s="1"/>
  <c r="K251" i="26"/>
  <c r="N250"/>
  <c r="P250" s="1"/>
  <c r="L260" i="28" l="1"/>
  <c r="M260"/>
  <c r="Q259"/>
  <c r="R259"/>
  <c r="O259" i="29"/>
  <c r="N259"/>
  <c r="P259" s="1"/>
  <c r="K260"/>
  <c r="M260" i="31"/>
  <c r="L260"/>
  <c r="R259"/>
  <c r="Q259"/>
  <c r="L235" i="30"/>
  <c r="O235" s="1"/>
  <c r="M235"/>
  <c r="S235" s="1"/>
  <c r="R234"/>
  <c r="Q234"/>
  <c r="R256" i="39"/>
  <c r="Q256"/>
  <c r="R255" i="35"/>
  <c r="Q255"/>
  <c r="R250" i="26"/>
  <c r="Q250"/>
  <c r="S242" i="43"/>
  <c r="M257" i="39"/>
  <c r="L257"/>
  <c r="O257" s="1"/>
  <c r="K257" i="38"/>
  <c r="N256"/>
  <c r="P256" s="1"/>
  <c r="L258" i="27"/>
  <c r="M258"/>
  <c r="S258" s="1"/>
  <c r="K243" i="43"/>
  <c r="N242"/>
  <c r="P242" s="1"/>
  <c r="N250" i="36"/>
  <c r="P250" s="1"/>
  <c r="K251"/>
  <c r="M256" i="35"/>
  <c r="S256" s="1"/>
  <c r="L256"/>
  <c r="O256" s="1"/>
  <c r="Q257" i="27"/>
  <c r="R257"/>
  <c r="K250" i="32"/>
  <c r="N249"/>
  <c r="P249" s="1"/>
  <c r="Q256" i="42"/>
  <c r="R256"/>
  <c r="M257" i="41"/>
  <c r="L257"/>
  <c r="O257" s="1"/>
  <c r="Q256"/>
  <c r="R256"/>
  <c r="O245" i="37"/>
  <c r="N245"/>
  <c r="P245" s="1"/>
  <c r="K246"/>
  <c r="Q256" i="40"/>
  <c r="R256"/>
  <c r="Q249" i="33"/>
  <c r="R249"/>
  <c r="L257" i="42"/>
  <c r="O257" s="1"/>
  <c r="M257"/>
  <c r="S257" s="1"/>
  <c r="M257" i="40"/>
  <c r="S257" s="1"/>
  <c r="L257"/>
  <c r="O257" s="1"/>
  <c r="M251" i="26"/>
  <c r="S251" s="1"/>
  <c r="L251"/>
  <c r="N230" i="34"/>
  <c r="P230" s="1"/>
  <c r="K231"/>
  <c r="M250" i="33"/>
  <c r="S250" s="1"/>
  <c r="L250"/>
  <c r="O250" s="1"/>
  <c r="M260" i="29" l="1"/>
  <c r="S260" s="1"/>
  <c r="L260"/>
  <c r="O260" s="1"/>
  <c r="R259"/>
  <c r="Q259"/>
  <c r="S260" i="28"/>
  <c r="O260"/>
  <c r="N260"/>
  <c r="P260" s="1"/>
  <c r="K261"/>
  <c r="K236" i="30"/>
  <c r="N235"/>
  <c r="P235" s="1"/>
  <c r="K261" i="31"/>
  <c r="N260"/>
  <c r="P260" s="1"/>
  <c r="S260"/>
  <c r="O260"/>
  <c r="K252" i="26"/>
  <c r="N251"/>
  <c r="P251" s="1"/>
  <c r="R242" i="43"/>
  <c r="Q242"/>
  <c r="N250" i="33"/>
  <c r="P250" s="1"/>
  <c r="K251"/>
  <c r="K258" i="41"/>
  <c r="N257"/>
  <c r="P257" s="1"/>
  <c r="N256" i="35"/>
  <c r="P256" s="1"/>
  <c r="K257"/>
  <c r="O258" i="27"/>
  <c r="K259"/>
  <c r="N258"/>
  <c r="P258" s="1"/>
  <c r="M243" i="43"/>
  <c r="S243" s="1"/>
  <c r="L243"/>
  <c r="R256" i="38"/>
  <c r="Q256"/>
  <c r="K258" i="40"/>
  <c r="N257"/>
  <c r="P257" s="1"/>
  <c r="S257" i="41"/>
  <c r="L246" i="37"/>
  <c r="M246"/>
  <c r="S246" s="1"/>
  <c r="L257" i="38"/>
  <c r="O257" s="1"/>
  <c r="M257"/>
  <c r="S257" s="1"/>
  <c r="L231" i="34"/>
  <c r="M231"/>
  <c r="Q245" i="37"/>
  <c r="R245"/>
  <c r="L251" i="36"/>
  <c r="M251"/>
  <c r="S251" s="1"/>
  <c r="R230" i="34"/>
  <c r="Q230"/>
  <c r="K258" i="42"/>
  <c r="N257"/>
  <c r="P257" s="1"/>
  <c r="Q250" i="36"/>
  <c r="R250"/>
  <c r="N257" i="39"/>
  <c r="P257" s="1"/>
  <c r="K258"/>
  <c r="Q249" i="32"/>
  <c r="R249"/>
  <c r="O251" i="26"/>
  <c r="M250" i="32"/>
  <c r="S250" s="1"/>
  <c r="L250"/>
  <c r="S257" i="39"/>
  <c r="M261" i="28" l="1"/>
  <c r="L261"/>
  <c r="O261" s="1"/>
  <c r="R260"/>
  <c r="Q260"/>
  <c r="N260" i="29"/>
  <c r="P260" s="1"/>
  <c r="K261"/>
  <c r="R260" i="31"/>
  <c r="Q260"/>
  <c r="L261"/>
  <c r="O261" s="1"/>
  <c r="M261"/>
  <c r="S261" s="1"/>
  <c r="R235" i="30"/>
  <c r="Q235"/>
  <c r="M236"/>
  <c r="S236" s="1"/>
  <c r="L236"/>
  <c r="R257" i="39"/>
  <c r="Q257"/>
  <c r="Q257" i="41"/>
  <c r="R257"/>
  <c r="L258" i="39"/>
  <c r="M258"/>
  <c r="S258" s="1"/>
  <c r="N257" i="38"/>
  <c r="P257" s="1"/>
  <c r="K258"/>
  <c r="Q258" i="27"/>
  <c r="R258"/>
  <c r="O243" i="43"/>
  <c r="N243"/>
  <c r="P243" s="1"/>
  <c r="K244"/>
  <c r="M258" i="41"/>
  <c r="S258" s="1"/>
  <c r="L258"/>
  <c r="O258" s="1"/>
  <c r="L258" i="42"/>
  <c r="M258"/>
  <c r="O231" i="34"/>
  <c r="N231"/>
  <c r="P231" s="1"/>
  <c r="K232"/>
  <c r="L258" i="40"/>
  <c r="O258" s="1"/>
  <c r="M258"/>
  <c r="S258" s="1"/>
  <c r="M257" i="35"/>
  <c r="S257" s="1"/>
  <c r="L257"/>
  <c r="O257" s="1"/>
  <c r="O251" i="36"/>
  <c r="K252"/>
  <c r="N251"/>
  <c r="P251" s="1"/>
  <c r="O246" i="37"/>
  <c r="N246"/>
  <c r="P246" s="1"/>
  <c r="K247"/>
  <c r="L251" i="33"/>
  <c r="O251" s="1"/>
  <c r="M251"/>
  <c r="S251" s="1"/>
  <c r="R250"/>
  <c r="Q250"/>
  <c r="R257" i="42"/>
  <c r="Q257"/>
  <c r="S231" i="34"/>
  <c r="L259" i="27"/>
  <c r="M259"/>
  <c r="S259" s="1"/>
  <c r="R257" i="40"/>
  <c r="Q257"/>
  <c r="R251" i="26"/>
  <c r="Q251"/>
  <c r="O250" i="32"/>
  <c r="N250"/>
  <c r="P250" s="1"/>
  <c r="K251"/>
  <c r="R256" i="35"/>
  <c r="Q256"/>
  <c r="L252" i="26"/>
  <c r="O252" s="1"/>
  <c r="M252"/>
  <c r="S252" s="1"/>
  <c r="L261" i="29" l="1"/>
  <c r="M261"/>
  <c r="R260"/>
  <c r="Q260"/>
  <c r="N261" i="28"/>
  <c r="P261" s="1"/>
  <c r="K262"/>
  <c r="S261"/>
  <c r="N261" i="31"/>
  <c r="P261" s="1"/>
  <c r="K262"/>
  <c r="O236" i="30"/>
  <c r="N236"/>
  <c r="P236" s="1"/>
  <c r="K237"/>
  <c r="R231" i="34"/>
  <c r="Q231"/>
  <c r="R246" i="37"/>
  <c r="Q246"/>
  <c r="N258" i="41"/>
  <c r="P258" s="1"/>
  <c r="K259"/>
  <c r="M258" i="38"/>
  <c r="S258" s="1"/>
  <c r="L258"/>
  <c r="Q257"/>
  <c r="R257"/>
  <c r="K253" i="26"/>
  <c r="N252"/>
  <c r="P252" s="1"/>
  <c r="R251" i="36"/>
  <c r="Q251"/>
  <c r="K259" i="40"/>
  <c r="N258"/>
  <c r="P258" s="1"/>
  <c r="L252" i="36"/>
  <c r="O252" s="1"/>
  <c r="M252"/>
  <c r="S252" s="1"/>
  <c r="L232" i="34"/>
  <c r="O232" s="1"/>
  <c r="M232"/>
  <c r="L244" i="43"/>
  <c r="O244" s="1"/>
  <c r="M244"/>
  <c r="O258" i="39"/>
  <c r="K259"/>
  <c r="N258"/>
  <c r="P258" s="1"/>
  <c r="R243" i="43"/>
  <c r="Q243"/>
  <c r="M251" i="32"/>
  <c r="S251" s="1"/>
  <c r="L251"/>
  <c r="O251" s="1"/>
  <c r="O259" i="27"/>
  <c r="K260"/>
  <c r="N259"/>
  <c r="P259" s="1"/>
  <c r="K252" i="33"/>
  <c r="N251"/>
  <c r="P251" s="1"/>
  <c r="K258" i="35"/>
  <c r="N257"/>
  <c r="P257" s="1"/>
  <c r="S258" i="42"/>
  <c r="R250" i="32"/>
  <c r="Q250"/>
  <c r="M247" i="37"/>
  <c r="S247" s="1"/>
  <c r="L247"/>
  <c r="O258" i="42"/>
  <c r="N258"/>
  <c r="P258" s="1"/>
  <c r="K259"/>
  <c r="R261" i="28" l="1"/>
  <c r="Q261"/>
  <c r="M262"/>
  <c r="L262"/>
  <c r="O262" s="1"/>
  <c r="S261" i="29"/>
  <c r="O261"/>
  <c r="N261"/>
  <c r="P261" s="1"/>
  <c r="K262"/>
  <c r="L237" i="30"/>
  <c r="O237" s="1"/>
  <c r="M237"/>
  <c r="S237" s="1"/>
  <c r="R236"/>
  <c r="Q236"/>
  <c r="M262" i="31"/>
  <c r="L262"/>
  <c r="O262" s="1"/>
  <c r="Q261"/>
  <c r="R261"/>
  <c r="R258" i="42"/>
  <c r="Q258"/>
  <c r="Q258" i="40"/>
  <c r="R258"/>
  <c r="O258" i="38"/>
  <c r="K259"/>
  <c r="N258"/>
  <c r="P258" s="1"/>
  <c r="K252" i="32"/>
  <c r="N251"/>
  <c r="P251" s="1"/>
  <c r="L258" i="35"/>
  <c r="O258" s="1"/>
  <c r="M258"/>
  <c r="N244" i="43"/>
  <c r="K245"/>
  <c r="M259" i="40"/>
  <c r="S259" s="1"/>
  <c r="L259"/>
  <c r="Q251" i="33"/>
  <c r="R251"/>
  <c r="M259" i="41"/>
  <c r="S259" s="1"/>
  <c r="L259"/>
  <c r="O259" s="1"/>
  <c r="R258"/>
  <c r="Q258"/>
  <c r="R252" i="26"/>
  <c r="Q252"/>
  <c r="R258" i="39"/>
  <c r="Q258"/>
  <c r="K233" i="34"/>
  <c r="N232"/>
  <c r="L260" i="27"/>
  <c r="M260"/>
  <c r="S260" s="1"/>
  <c r="M259" i="39"/>
  <c r="S259" s="1"/>
  <c r="L259"/>
  <c r="O259" s="1"/>
  <c r="M253" i="26"/>
  <c r="S253" s="1"/>
  <c r="L253"/>
  <c r="O253" s="1"/>
  <c r="Q257" i="35"/>
  <c r="R257"/>
  <c r="P244" i="43"/>
  <c r="S244"/>
  <c r="O247" i="37"/>
  <c r="N247"/>
  <c r="P247" s="1"/>
  <c r="K248"/>
  <c r="L252" i="33"/>
  <c r="O252" s="1"/>
  <c r="M252"/>
  <c r="S252" s="1"/>
  <c r="P232" i="34"/>
  <c r="S232"/>
  <c r="R259" i="27"/>
  <c r="Q259"/>
  <c r="M259" i="42"/>
  <c r="L259"/>
  <c r="K253" i="36"/>
  <c r="N252"/>
  <c r="P252" s="1"/>
  <c r="M262" i="29" l="1"/>
  <c r="L262"/>
  <c r="O262" s="1"/>
  <c r="R261"/>
  <c r="Q261"/>
  <c r="N262" i="28"/>
  <c r="P262" s="1"/>
  <c r="K263"/>
  <c r="S262"/>
  <c r="N262" i="31"/>
  <c r="P262" s="1"/>
  <c r="K263"/>
  <c r="S262"/>
  <c r="K238" i="30"/>
  <c r="N237"/>
  <c r="P237" s="1"/>
  <c r="R244" i="43"/>
  <c r="Q244"/>
  <c r="O259" i="40"/>
  <c r="K260"/>
  <c r="N259"/>
  <c r="P259" s="1"/>
  <c r="M252" i="32"/>
  <c r="S252" s="1"/>
  <c r="L252"/>
  <c r="R258" i="38"/>
  <c r="Q258"/>
  <c r="R252" i="36"/>
  <c r="Q252"/>
  <c r="L253"/>
  <c r="O253" s="1"/>
  <c r="M253"/>
  <c r="S253" s="1"/>
  <c r="O260" i="27"/>
  <c r="N260"/>
  <c r="P260" s="1"/>
  <c r="K261"/>
  <c r="M245" i="43"/>
  <c r="S245" s="1"/>
  <c r="L245"/>
  <c r="M259" i="38"/>
  <c r="S259" s="1"/>
  <c r="L259"/>
  <c r="R232" i="34"/>
  <c r="Q232"/>
  <c r="N252" i="33"/>
  <c r="P252" s="1"/>
  <c r="K253"/>
  <c r="N259" i="39"/>
  <c r="P259" s="1"/>
  <c r="K260"/>
  <c r="O259" i="42"/>
  <c r="N259"/>
  <c r="P259" s="1"/>
  <c r="K260"/>
  <c r="S259"/>
  <c r="L248" i="37"/>
  <c r="O248" s="1"/>
  <c r="M248"/>
  <c r="S248" s="1"/>
  <c r="K254" i="26"/>
  <c r="N253"/>
  <c r="P253" s="1"/>
  <c r="L233" i="34"/>
  <c r="M233"/>
  <c r="S233" s="1"/>
  <c r="K260" i="41"/>
  <c r="N259"/>
  <c r="P259" s="1"/>
  <c r="R247" i="37"/>
  <c r="Q247"/>
  <c r="S258" i="35"/>
  <c r="N258"/>
  <c r="P258" s="1"/>
  <c r="K259"/>
  <c r="Q251" i="32"/>
  <c r="R251"/>
  <c r="R262" i="28" l="1"/>
  <c r="Q262"/>
  <c r="L263"/>
  <c r="O263" s="1"/>
  <c r="M263"/>
  <c r="S263" s="1"/>
  <c r="N262" i="29"/>
  <c r="P262" s="1"/>
  <c r="K263"/>
  <c r="S262"/>
  <c r="Q237" i="30"/>
  <c r="R237"/>
  <c r="M238"/>
  <c r="S238" s="1"/>
  <c r="L238"/>
  <c r="Q262" i="31"/>
  <c r="R262"/>
  <c r="M263"/>
  <c r="S263" s="1"/>
  <c r="L263"/>
  <c r="R259" i="42"/>
  <c r="Q259"/>
  <c r="R258" i="35"/>
  <c r="Q258"/>
  <c r="R260" i="27"/>
  <c r="Q260"/>
  <c r="O252" i="32"/>
  <c r="K253"/>
  <c r="N252"/>
  <c r="P252" s="1"/>
  <c r="R252" i="33"/>
  <c r="Q252"/>
  <c r="M259" i="35"/>
  <c r="L259"/>
  <c r="O259" s="1"/>
  <c r="O233" i="34"/>
  <c r="N233"/>
  <c r="P233" s="1"/>
  <c r="K234"/>
  <c r="L260" i="42"/>
  <c r="M260"/>
  <c r="S260" s="1"/>
  <c r="R259" i="40"/>
  <c r="Q259"/>
  <c r="R253" i="26"/>
  <c r="Q253"/>
  <c r="O259" i="38"/>
  <c r="K260"/>
  <c r="N259"/>
  <c r="P259" s="1"/>
  <c r="N253" i="36"/>
  <c r="P253" s="1"/>
  <c r="K254"/>
  <c r="L260" i="40"/>
  <c r="O260" s="1"/>
  <c r="M260"/>
  <c r="M260" i="41"/>
  <c r="S260" s="1"/>
  <c r="L260"/>
  <c r="M254" i="26"/>
  <c r="L254"/>
  <c r="L260" i="39"/>
  <c r="M260"/>
  <c r="O245" i="43"/>
  <c r="N245"/>
  <c r="P245" s="1"/>
  <c r="K246"/>
  <c r="Q259" i="39"/>
  <c r="R259"/>
  <c r="R259" i="41"/>
  <c r="Q259"/>
  <c r="N248" i="37"/>
  <c r="P248" s="1"/>
  <c r="K249"/>
  <c r="M253" i="33"/>
  <c r="S253" s="1"/>
  <c r="L253"/>
  <c r="O253" s="1"/>
  <c r="M261" i="27"/>
  <c r="L261"/>
  <c r="R262" i="29" l="1"/>
  <c r="Q262"/>
  <c r="L263"/>
  <c r="M263"/>
  <c r="N263" i="28"/>
  <c r="P263" s="1"/>
  <c r="K264"/>
  <c r="N263" i="31"/>
  <c r="P263" s="1"/>
  <c r="K264"/>
  <c r="O238" i="30"/>
  <c r="N238"/>
  <c r="P238" s="1"/>
  <c r="K239"/>
  <c r="O263" i="31"/>
  <c r="R233" i="34"/>
  <c r="Q233"/>
  <c r="M253" i="32"/>
  <c r="S253" s="1"/>
  <c r="L253"/>
  <c r="O253" s="1"/>
  <c r="S261" i="27"/>
  <c r="K255" i="26"/>
  <c r="N254"/>
  <c r="P254" s="1"/>
  <c r="S254"/>
  <c r="L246" i="43"/>
  <c r="M246"/>
  <c r="M260" i="38"/>
  <c r="S260" s="1"/>
  <c r="L260"/>
  <c r="O260" s="1"/>
  <c r="K254" i="33"/>
  <c r="N253"/>
  <c r="P253" s="1"/>
  <c r="O260" i="41"/>
  <c r="N260"/>
  <c r="P260" s="1"/>
  <c r="K261"/>
  <c r="M234" i="34"/>
  <c r="S234" s="1"/>
  <c r="L234"/>
  <c r="O234" s="1"/>
  <c r="S260" i="39"/>
  <c r="S260" i="40"/>
  <c r="R245" i="43"/>
  <c r="Q245"/>
  <c r="M249" i="37"/>
  <c r="S249" s="1"/>
  <c r="L249"/>
  <c r="O249" s="1"/>
  <c r="O260" i="39"/>
  <c r="N260"/>
  <c r="P260" s="1"/>
  <c r="K261"/>
  <c r="K261" i="40"/>
  <c r="N260"/>
  <c r="P260" s="1"/>
  <c r="N259" i="35"/>
  <c r="P259" s="1"/>
  <c r="K260"/>
  <c r="R248" i="37"/>
  <c r="Q248"/>
  <c r="O261" i="27"/>
  <c r="N261"/>
  <c r="P261" s="1"/>
  <c r="K262"/>
  <c r="O254" i="26"/>
  <c r="L254" i="36"/>
  <c r="M254"/>
  <c r="S259" i="35"/>
  <c r="R253" i="36"/>
  <c r="Q253"/>
  <c r="R259" i="38"/>
  <c r="Q259"/>
  <c r="O260" i="42"/>
  <c r="K261"/>
  <c r="N260"/>
  <c r="P260" s="1"/>
  <c r="Q252" i="32"/>
  <c r="R252"/>
  <c r="L264" i="28" l="1"/>
  <c r="M264"/>
  <c r="R263"/>
  <c r="Q263"/>
  <c r="S263" i="29"/>
  <c r="O263"/>
  <c r="N263"/>
  <c r="P263" s="1"/>
  <c r="K264"/>
  <c r="M239" i="30"/>
  <c r="S239" s="1"/>
  <c r="L239"/>
  <c r="O239" s="1"/>
  <c r="R238"/>
  <c r="Q238"/>
  <c r="L264" i="31"/>
  <c r="O264" s="1"/>
  <c r="M264"/>
  <c r="S264" s="1"/>
  <c r="R263"/>
  <c r="Q263"/>
  <c r="R261" i="27"/>
  <c r="Q261"/>
  <c r="R260" i="39"/>
  <c r="Q260"/>
  <c r="R259" i="35"/>
  <c r="Q259"/>
  <c r="L255" i="26"/>
  <c r="M255"/>
  <c r="S255" s="1"/>
  <c r="R260" i="42"/>
  <c r="Q260"/>
  <c r="M261"/>
  <c r="S261" s="1"/>
  <c r="L261"/>
  <c r="O261" s="1"/>
  <c r="S254" i="36"/>
  <c r="M260" i="35"/>
  <c r="S260" s="1"/>
  <c r="L260"/>
  <c r="O260" s="1"/>
  <c r="O254" i="36"/>
  <c r="K255"/>
  <c r="N254"/>
  <c r="P254" s="1"/>
  <c r="K235" i="34"/>
  <c r="N234"/>
  <c r="P234" s="1"/>
  <c r="N260" i="38"/>
  <c r="P260" s="1"/>
  <c r="K261"/>
  <c r="R260" i="40"/>
  <c r="Q260"/>
  <c r="L262" i="27"/>
  <c r="M262"/>
  <c r="M261" i="40"/>
  <c r="S261" s="1"/>
  <c r="L261"/>
  <c r="O261" s="1"/>
  <c r="M261" i="41"/>
  <c r="S261" s="1"/>
  <c r="L261"/>
  <c r="O261" s="1"/>
  <c r="S246" i="43"/>
  <c r="R260" i="41"/>
  <c r="Q260"/>
  <c r="O246" i="43"/>
  <c r="K247"/>
  <c r="N246"/>
  <c r="P246" s="1"/>
  <c r="K254" i="32"/>
  <c r="N253"/>
  <c r="P253" s="1"/>
  <c r="R254" i="26"/>
  <c r="Q254"/>
  <c r="R253" i="33"/>
  <c r="Q253"/>
  <c r="M261" i="39"/>
  <c r="S261" s="1"/>
  <c r="L261"/>
  <c r="O261" s="1"/>
  <c r="N249" i="37"/>
  <c r="P249" s="1"/>
  <c r="K250"/>
  <c r="M254" i="33"/>
  <c r="S254" s="1"/>
  <c r="L254"/>
  <c r="O254" s="1"/>
  <c r="M264" i="29" l="1"/>
  <c r="S264" s="1"/>
  <c r="L264"/>
  <c r="O264" s="1"/>
  <c r="Q263"/>
  <c r="R263"/>
  <c r="S264" i="28"/>
  <c r="O264"/>
  <c r="N264"/>
  <c r="P264" s="1"/>
  <c r="K265"/>
  <c r="K265" i="31"/>
  <c r="N264"/>
  <c r="P264" s="1"/>
  <c r="K240" i="30"/>
  <c r="N239"/>
  <c r="P239" s="1"/>
  <c r="Q254" i="36"/>
  <c r="R254"/>
  <c r="N254" i="33"/>
  <c r="P254" s="1"/>
  <c r="K255"/>
  <c r="L235" i="34"/>
  <c r="M235"/>
  <c r="S235" s="1"/>
  <c r="K256" i="26"/>
  <c r="N255"/>
  <c r="P255" s="1"/>
  <c r="N261" i="40"/>
  <c r="P261" s="1"/>
  <c r="K262"/>
  <c r="M250" i="37"/>
  <c r="L250"/>
  <c r="O250" s="1"/>
  <c r="S262" i="27"/>
  <c r="R246" i="43"/>
  <c r="Q246"/>
  <c r="O262" i="27"/>
  <c r="N262"/>
  <c r="P262" s="1"/>
  <c r="K263"/>
  <c r="M255" i="36"/>
  <c r="S255" s="1"/>
  <c r="L255"/>
  <c r="N261" i="42"/>
  <c r="P261" s="1"/>
  <c r="K262"/>
  <c r="R249" i="37"/>
  <c r="Q249"/>
  <c r="Q253" i="32"/>
  <c r="R253"/>
  <c r="L254"/>
  <c r="M254"/>
  <c r="S254" s="1"/>
  <c r="K262" i="39"/>
  <c r="N261"/>
  <c r="P261" s="1"/>
  <c r="K262" i="41"/>
  <c r="N261"/>
  <c r="P261" s="1"/>
  <c r="Q234" i="34"/>
  <c r="R234"/>
  <c r="M247" i="43"/>
  <c r="S247" s="1"/>
  <c r="L247"/>
  <c r="O247" s="1"/>
  <c r="L261" i="38"/>
  <c r="O261" s="1"/>
  <c r="M261"/>
  <c r="S261" s="1"/>
  <c r="K261" i="35"/>
  <c r="N260"/>
  <c r="P260" s="1"/>
  <c r="R260" i="38"/>
  <c r="Q260"/>
  <c r="O255" i="26"/>
  <c r="L265" i="28" l="1"/>
  <c r="O265" s="1"/>
  <c r="M265"/>
  <c r="Q264"/>
  <c r="R264"/>
  <c r="N264" i="29"/>
  <c r="P264" s="1"/>
  <c r="K265"/>
  <c r="R239" i="30"/>
  <c r="Q239"/>
  <c r="L240"/>
  <c r="M240"/>
  <c r="S240" s="1"/>
  <c r="R264" i="31"/>
  <c r="Q264"/>
  <c r="L265"/>
  <c r="M265"/>
  <c r="S265" s="1"/>
  <c r="Q262" i="27"/>
  <c r="R262"/>
  <c r="Q255" i="26"/>
  <c r="R255"/>
  <c r="R261" i="42"/>
  <c r="Q261"/>
  <c r="L256" i="26"/>
  <c r="M256"/>
  <c r="S256" s="1"/>
  <c r="R261" i="39"/>
  <c r="Q261"/>
  <c r="L262" i="42"/>
  <c r="O262" s="1"/>
  <c r="M262"/>
  <c r="N247" i="43"/>
  <c r="P247" s="1"/>
  <c r="K248"/>
  <c r="L262" i="39"/>
  <c r="M262"/>
  <c r="O255" i="36"/>
  <c r="N255"/>
  <c r="P255" s="1"/>
  <c r="K256"/>
  <c r="O254" i="32"/>
  <c r="K255"/>
  <c r="N254"/>
  <c r="P254" s="1"/>
  <c r="O235" i="34"/>
  <c r="N235"/>
  <c r="P235" s="1"/>
  <c r="K236"/>
  <c r="Q260" i="35"/>
  <c r="R260"/>
  <c r="L263" i="27"/>
  <c r="M263"/>
  <c r="S263" s="1"/>
  <c r="N250" i="37"/>
  <c r="P250" s="1"/>
  <c r="K251"/>
  <c r="L255" i="33"/>
  <c r="O255" s="1"/>
  <c r="M255"/>
  <c r="M261" i="35"/>
  <c r="S261" s="1"/>
  <c r="L261"/>
  <c r="O261" s="1"/>
  <c r="S250" i="37"/>
  <c r="R254" i="33"/>
  <c r="Q254"/>
  <c r="K262" i="38"/>
  <c r="N261"/>
  <c r="P261" s="1"/>
  <c r="Q261" i="41"/>
  <c r="R261"/>
  <c r="M262" i="40"/>
  <c r="L262"/>
  <c r="O262" s="1"/>
  <c r="M262" i="41"/>
  <c r="S262" s="1"/>
  <c r="L262"/>
  <c r="O262" s="1"/>
  <c r="R261" i="40"/>
  <c r="Q261"/>
  <c r="L265" i="29" l="1"/>
  <c r="M265"/>
  <c r="R264"/>
  <c r="Q264"/>
  <c r="S265" i="28"/>
  <c r="N265"/>
  <c r="P265" s="1"/>
  <c r="K266"/>
  <c r="O240" i="30"/>
  <c r="N240"/>
  <c r="P240" s="1"/>
  <c r="K241"/>
  <c r="K266" i="31"/>
  <c r="N265"/>
  <c r="P265" s="1"/>
  <c r="O265"/>
  <c r="Q250" i="37"/>
  <c r="R250"/>
  <c r="L248" i="43"/>
  <c r="O248" s="1"/>
  <c r="M248"/>
  <c r="S248" s="1"/>
  <c r="R247"/>
  <c r="Q247"/>
  <c r="K257" i="26"/>
  <c r="N256"/>
  <c r="P256" s="1"/>
  <c r="M255" i="32"/>
  <c r="S255" s="1"/>
  <c r="L255"/>
  <c r="O255" s="1"/>
  <c r="K262" i="35"/>
  <c r="N261"/>
  <c r="P261" s="1"/>
  <c r="O263" i="27"/>
  <c r="N263"/>
  <c r="P263" s="1"/>
  <c r="K264"/>
  <c r="S262" i="42"/>
  <c r="R261" i="38"/>
  <c r="Q261"/>
  <c r="L256" i="36"/>
  <c r="M256"/>
  <c r="K263" i="42"/>
  <c r="N262"/>
  <c r="P262" s="1"/>
  <c r="R255" i="36"/>
  <c r="Q255"/>
  <c r="R254" i="32"/>
  <c r="Q254"/>
  <c r="M262" i="38"/>
  <c r="S262" s="1"/>
  <c r="L262"/>
  <c r="S255" i="33"/>
  <c r="M236" i="34"/>
  <c r="L236"/>
  <c r="O236" s="1"/>
  <c r="R235"/>
  <c r="Q235"/>
  <c r="S262" i="39"/>
  <c r="S262" i="40"/>
  <c r="N262" i="41"/>
  <c r="P262" s="1"/>
  <c r="K263"/>
  <c r="K256" i="33"/>
  <c r="N255"/>
  <c r="P255" s="1"/>
  <c r="K263" i="40"/>
  <c r="N262"/>
  <c r="P262" s="1"/>
  <c r="M251" i="37"/>
  <c r="S251" s="1"/>
  <c r="L251"/>
  <c r="O251" s="1"/>
  <c r="O262" i="39"/>
  <c r="N262"/>
  <c r="P262" s="1"/>
  <c r="K263"/>
  <c r="O256" i="26"/>
  <c r="L266" i="28" l="1"/>
  <c r="M266"/>
  <c r="R265"/>
  <c r="Q265"/>
  <c r="S265" i="29"/>
  <c r="O265"/>
  <c r="N265"/>
  <c r="P265" s="1"/>
  <c r="K266"/>
  <c r="R265" i="31"/>
  <c r="Q265"/>
  <c r="M266"/>
  <c r="S266" s="1"/>
  <c r="L266"/>
  <c r="O266" s="1"/>
  <c r="L241" i="30"/>
  <c r="O241" s="1"/>
  <c r="M241"/>
  <c r="S241" s="1"/>
  <c r="R240"/>
  <c r="Q240"/>
  <c r="R262" i="42"/>
  <c r="Q262"/>
  <c r="Q262" i="40"/>
  <c r="R262"/>
  <c r="R263" i="27"/>
  <c r="Q263"/>
  <c r="M257" i="26"/>
  <c r="S257" s="1"/>
  <c r="L257"/>
  <c r="R262" i="39"/>
  <c r="Q262"/>
  <c r="O262" i="38"/>
  <c r="K263"/>
  <c r="N262"/>
  <c r="P262" s="1"/>
  <c r="S256" i="36"/>
  <c r="Q261" i="35"/>
  <c r="R261"/>
  <c r="R255" i="33"/>
  <c r="Q255"/>
  <c r="L263" i="42"/>
  <c r="O263" s="1"/>
  <c r="M263"/>
  <c r="S263" s="1"/>
  <c r="M263" i="40"/>
  <c r="S263" s="1"/>
  <c r="L263"/>
  <c r="O263" s="1"/>
  <c r="M263" i="39"/>
  <c r="S263" s="1"/>
  <c r="L263"/>
  <c r="O263" s="1"/>
  <c r="O256" i="36"/>
  <c r="N256"/>
  <c r="P256" s="1"/>
  <c r="K257"/>
  <c r="M256" i="33"/>
  <c r="S256" s="1"/>
  <c r="L256"/>
  <c r="O256" s="1"/>
  <c r="L262" i="35"/>
  <c r="M262"/>
  <c r="S262" s="1"/>
  <c r="M263" i="41"/>
  <c r="L263"/>
  <c r="O263" s="1"/>
  <c r="Q262"/>
  <c r="R262"/>
  <c r="N236" i="34"/>
  <c r="P236" s="1"/>
  <c r="K237"/>
  <c r="N255" i="32"/>
  <c r="P255" s="1"/>
  <c r="K256"/>
  <c r="K249" i="43"/>
  <c r="N248"/>
  <c r="P248" s="1"/>
  <c r="L264" i="27"/>
  <c r="M264"/>
  <c r="N251" i="37"/>
  <c r="P251" s="1"/>
  <c r="K252"/>
  <c r="S236" i="34"/>
  <c r="R256" i="26"/>
  <c r="Q256"/>
  <c r="M266" i="29" l="1"/>
  <c r="S266" s="1"/>
  <c r="L266"/>
  <c r="O266" s="1"/>
  <c r="Q265"/>
  <c r="R265"/>
  <c r="S266" i="28"/>
  <c r="O266"/>
  <c r="N266"/>
  <c r="P266" s="1"/>
  <c r="K267"/>
  <c r="K242" i="30"/>
  <c r="N241"/>
  <c r="P241" s="1"/>
  <c r="K267" i="31"/>
  <c r="N266"/>
  <c r="P266" s="1"/>
  <c r="R256" i="36"/>
  <c r="Q256"/>
  <c r="Q248" i="43"/>
  <c r="R248"/>
  <c r="M257" i="36"/>
  <c r="S257" s="1"/>
  <c r="L257"/>
  <c r="O257" s="1"/>
  <c r="K258" i="26"/>
  <c r="N257"/>
  <c r="P257" s="1"/>
  <c r="R262" i="38"/>
  <c r="Q262"/>
  <c r="K264" i="42"/>
  <c r="N263"/>
  <c r="P263" s="1"/>
  <c r="L263" i="38"/>
  <c r="O263" s="1"/>
  <c r="M263"/>
  <c r="Q255" i="32"/>
  <c r="R255"/>
  <c r="M252" i="37"/>
  <c r="S252" s="1"/>
  <c r="L252"/>
  <c r="L237" i="34"/>
  <c r="M237"/>
  <c r="O262" i="35"/>
  <c r="K263"/>
  <c r="N262"/>
  <c r="P262" s="1"/>
  <c r="K264" i="39"/>
  <c r="N263"/>
  <c r="P263" s="1"/>
  <c r="R236" i="34"/>
  <c r="Q236"/>
  <c r="S263" i="41"/>
  <c r="K257" i="33"/>
  <c r="N256"/>
  <c r="P256" s="1"/>
  <c r="L249" i="43"/>
  <c r="O249" s="1"/>
  <c r="M249"/>
  <c r="S249" s="1"/>
  <c r="N263" i="41"/>
  <c r="P263" s="1"/>
  <c r="K264"/>
  <c r="M256" i="32"/>
  <c r="S256" s="1"/>
  <c r="L256"/>
  <c r="S264" i="27"/>
  <c r="K264" i="40"/>
  <c r="N263"/>
  <c r="P263" s="1"/>
  <c r="Q251" i="37"/>
  <c r="R251"/>
  <c r="O264" i="27"/>
  <c r="K265"/>
  <c r="N264"/>
  <c r="P264" s="1"/>
  <c r="O257" i="26"/>
  <c r="M267" i="28" l="1"/>
  <c r="S267" s="1"/>
  <c r="L267"/>
  <c r="O267" s="1"/>
  <c r="Q266"/>
  <c r="R266"/>
  <c r="N266" i="29"/>
  <c r="P266" s="1"/>
  <c r="K267"/>
  <c r="Q266" i="31"/>
  <c r="R266"/>
  <c r="M267"/>
  <c r="S267" s="1"/>
  <c r="L267"/>
  <c r="O267" s="1"/>
  <c r="Q241" i="30"/>
  <c r="R241"/>
  <c r="M242"/>
  <c r="S242" s="1"/>
  <c r="L242"/>
  <c r="Q264" i="27"/>
  <c r="R264"/>
  <c r="Q263" i="41"/>
  <c r="R263"/>
  <c r="R262" i="35"/>
  <c r="Q262"/>
  <c r="M265" i="27"/>
  <c r="S265" s="1"/>
  <c r="L265"/>
  <c r="O256" i="32"/>
  <c r="N256"/>
  <c r="P256" s="1"/>
  <c r="K257"/>
  <c r="L257" i="33"/>
  <c r="O257" s="1"/>
  <c r="M257"/>
  <c r="M263" i="35"/>
  <c r="S263" s="1"/>
  <c r="L263"/>
  <c r="O263" s="1"/>
  <c r="M258" i="26"/>
  <c r="L258"/>
  <c r="O258" s="1"/>
  <c r="S263" i="38"/>
  <c r="Q256" i="33"/>
  <c r="R256"/>
  <c r="M264" i="41"/>
  <c r="L264"/>
  <c r="O264" s="1"/>
  <c r="S237" i="34"/>
  <c r="N263" i="38"/>
  <c r="P263" s="1"/>
  <c r="K264"/>
  <c r="N257" i="36"/>
  <c r="P257" s="1"/>
  <c r="K258"/>
  <c r="R263" i="42"/>
  <c r="Q263"/>
  <c r="R263" i="40"/>
  <c r="Q263"/>
  <c r="O252" i="37"/>
  <c r="N252"/>
  <c r="P252" s="1"/>
  <c r="K253"/>
  <c r="M264" i="42"/>
  <c r="S264" s="1"/>
  <c r="L264"/>
  <c r="R263" i="39"/>
  <c r="Q263"/>
  <c r="O237" i="34"/>
  <c r="N237"/>
  <c r="P237" s="1"/>
  <c r="K238"/>
  <c r="M264" i="40"/>
  <c r="S264" s="1"/>
  <c r="L264"/>
  <c r="O264" s="1"/>
  <c r="N249" i="43"/>
  <c r="P249" s="1"/>
  <c r="K250"/>
  <c r="L264" i="39"/>
  <c r="M264"/>
  <c r="S264" s="1"/>
  <c r="Q257" i="26"/>
  <c r="R257"/>
  <c r="L267" i="29" l="1"/>
  <c r="M267"/>
  <c r="S267" s="1"/>
  <c r="R266"/>
  <c r="Q266"/>
  <c r="N267" i="28"/>
  <c r="P267" s="1"/>
  <c r="K268"/>
  <c r="N267" i="31"/>
  <c r="P267" s="1"/>
  <c r="K268"/>
  <c r="O242" i="30"/>
  <c r="N242"/>
  <c r="P242" s="1"/>
  <c r="K243"/>
  <c r="Q237" i="34"/>
  <c r="R237"/>
  <c r="Q263" i="38"/>
  <c r="R263"/>
  <c r="Q257" i="36"/>
  <c r="R257"/>
  <c r="K264" i="35"/>
  <c r="N263"/>
  <c r="P263" s="1"/>
  <c r="O265" i="27"/>
  <c r="K266"/>
  <c r="N265"/>
  <c r="P265" s="1"/>
  <c r="L264" i="38"/>
  <c r="O264" s="1"/>
  <c r="M264"/>
  <c r="S264" s="1"/>
  <c r="R252" i="37"/>
  <c r="Q252"/>
  <c r="O264" i="39"/>
  <c r="N264"/>
  <c r="P264" s="1"/>
  <c r="K265"/>
  <c r="S257" i="33"/>
  <c r="M253" i="37"/>
  <c r="L253"/>
  <c r="O253" s="1"/>
  <c r="M238" i="34"/>
  <c r="S238" s="1"/>
  <c r="L238"/>
  <c r="O238" s="1"/>
  <c r="L250" i="43"/>
  <c r="O250" s="1"/>
  <c r="M250"/>
  <c r="S250" s="1"/>
  <c r="K258" i="33"/>
  <c r="N257"/>
  <c r="P257" s="1"/>
  <c r="R249" i="43"/>
  <c r="Q249"/>
  <c r="K259" i="26"/>
  <c r="N258"/>
  <c r="P258" s="1"/>
  <c r="M257" i="32"/>
  <c r="S257" s="1"/>
  <c r="L257"/>
  <c r="O257" s="1"/>
  <c r="R256"/>
  <c r="Q256"/>
  <c r="O264" i="42"/>
  <c r="K265"/>
  <c r="N264"/>
  <c r="P264" s="1"/>
  <c r="N264" i="41"/>
  <c r="P264" s="1"/>
  <c r="K265"/>
  <c r="S258" i="26"/>
  <c r="N264" i="40"/>
  <c r="P264" s="1"/>
  <c r="K265"/>
  <c r="M258" i="36"/>
  <c r="S258" s="1"/>
  <c r="L258"/>
  <c r="S264" i="41"/>
  <c r="L268" i="28" l="1"/>
  <c r="O268" s="1"/>
  <c r="M268"/>
  <c r="Q267"/>
  <c r="R267"/>
  <c r="O267" i="29"/>
  <c r="N267"/>
  <c r="P267" s="1"/>
  <c r="K268"/>
  <c r="M243" i="30"/>
  <c r="L243"/>
  <c r="O243" s="1"/>
  <c r="R242"/>
  <c r="Q242"/>
  <c r="M268" i="31"/>
  <c r="L268"/>
  <c r="O268" s="1"/>
  <c r="R267"/>
  <c r="Q267"/>
  <c r="R257" i="33"/>
  <c r="Q257"/>
  <c r="R264" i="41"/>
  <c r="Q264"/>
  <c r="R258" i="26"/>
  <c r="Q258"/>
  <c r="Q263" i="35"/>
  <c r="R263"/>
  <c r="O258" i="36"/>
  <c r="K259"/>
  <c r="N258"/>
  <c r="P258" s="1"/>
  <c r="N253" i="37"/>
  <c r="K254"/>
  <c r="M258" i="33"/>
  <c r="S258" s="1"/>
  <c r="L258"/>
  <c r="M264" i="35"/>
  <c r="S264" s="1"/>
  <c r="L264"/>
  <c r="O264" s="1"/>
  <c r="L265" i="42"/>
  <c r="O265" s="1"/>
  <c r="M265"/>
  <c r="S265" s="1"/>
  <c r="L259" i="26"/>
  <c r="O259" s="1"/>
  <c r="M259"/>
  <c r="S259" s="1"/>
  <c r="L265" i="39"/>
  <c r="O265" s="1"/>
  <c r="M265"/>
  <c r="M265" i="40"/>
  <c r="S265" s="1"/>
  <c r="L265"/>
  <c r="O265" s="1"/>
  <c r="N238" i="34"/>
  <c r="P238" s="1"/>
  <c r="K239"/>
  <c r="M265" i="41"/>
  <c r="S265" s="1"/>
  <c r="L265"/>
  <c r="O265" s="1"/>
  <c r="N257" i="32"/>
  <c r="P257" s="1"/>
  <c r="K258"/>
  <c r="S253" i="37"/>
  <c r="P253"/>
  <c r="R264" i="42"/>
  <c r="Q264"/>
  <c r="K251" i="43"/>
  <c r="N250"/>
  <c r="P250" s="1"/>
  <c r="N264" i="38"/>
  <c r="P264" s="1"/>
  <c r="K265"/>
  <c r="Q265" i="27"/>
  <c r="R265"/>
  <c r="R264" i="39"/>
  <c r="Q264"/>
  <c r="L266" i="27"/>
  <c r="O266" s="1"/>
  <c r="M266"/>
  <c r="S266" s="1"/>
  <c r="R264" i="40"/>
  <c r="Q264"/>
  <c r="M268" i="29" l="1"/>
  <c r="S268" s="1"/>
  <c r="L268"/>
  <c r="O268" s="1"/>
  <c r="R267"/>
  <c r="Q267"/>
  <c r="S268" i="28"/>
  <c r="N268"/>
  <c r="P268" s="1"/>
  <c r="K269"/>
  <c r="S268" i="31"/>
  <c r="K269"/>
  <c r="N268"/>
  <c r="P268" s="1"/>
  <c r="K244" i="30"/>
  <c r="N243"/>
  <c r="P243" s="1"/>
  <c r="S243"/>
  <c r="R264" i="38"/>
  <c r="Q264"/>
  <c r="M239" i="34"/>
  <c r="S239" s="1"/>
  <c r="L239"/>
  <c r="O239" s="1"/>
  <c r="O258" i="33"/>
  <c r="K259"/>
  <c r="N258"/>
  <c r="P258" s="1"/>
  <c r="Q238" i="34"/>
  <c r="R238"/>
  <c r="R253" i="37"/>
  <c r="Q253"/>
  <c r="K260" i="26"/>
  <c r="N259"/>
  <c r="P259" s="1"/>
  <c r="M265" i="38"/>
  <c r="S265" s="1"/>
  <c r="L265"/>
  <c r="O265" s="1"/>
  <c r="M258" i="32"/>
  <c r="S258" s="1"/>
  <c r="L258"/>
  <c r="O258" s="1"/>
  <c r="K266" i="40"/>
  <c r="N265"/>
  <c r="P265" s="1"/>
  <c r="M254" i="37"/>
  <c r="S254" s="1"/>
  <c r="L254"/>
  <c r="O254" s="1"/>
  <c r="R258" i="36"/>
  <c r="Q258"/>
  <c r="R250" i="43"/>
  <c r="Q250"/>
  <c r="N265" i="42"/>
  <c r="P265" s="1"/>
  <c r="K266"/>
  <c r="K267" i="27"/>
  <c r="N266"/>
  <c r="P266" s="1"/>
  <c r="M251" i="43"/>
  <c r="L251"/>
  <c r="K266" i="41"/>
  <c r="N265"/>
  <c r="P265" s="1"/>
  <c r="S265" i="39"/>
  <c r="L259" i="36"/>
  <c r="M259"/>
  <c r="S259" s="1"/>
  <c r="R257" i="32"/>
  <c r="Q257"/>
  <c r="K266" i="39"/>
  <c r="N265"/>
  <c r="P265" s="1"/>
  <c r="N264" i="35"/>
  <c r="P264" s="1"/>
  <c r="K265"/>
  <c r="M269" i="28" l="1"/>
  <c r="S269" s="1"/>
  <c r="L269"/>
  <c r="O269" s="1"/>
  <c r="R268"/>
  <c r="Q268"/>
  <c r="N268" i="29"/>
  <c r="P268" s="1"/>
  <c r="K269"/>
  <c r="Q268" i="31"/>
  <c r="R268"/>
  <c r="R243" i="30"/>
  <c r="Q243"/>
  <c r="M244"/>
  <c r="S244" s="1"/>
  <c r="L244"/>
  <c r="O244" s="1"/>
  <c r="L269" i="31"/>
  <c r="M269"/>
  <c r="S269" s="1"/>
  <c r="O259" i="36"/>
  <c r="N259"/>
  <c r="P259" s="1"/>
  <c r="K260"/>
  <c r="M267" i="27"/>
  <c r="S267" s="1"/>
  <c r="L267"/>
  <c r="O267"/>
  <c r="N254" i="37"/>
  <c r="P254" s="1"/>
  <c r="K255"/>
  <c r="K266" i="38"/>
  <c r="N265"/>
  <c r="P265" s="1"/>
  <c r="R258" i="33"/>
  <c r="Q258"/>
  <c r="L266" i="42"/>
  <c r="M266"/>
  <c r="L259" i="33"/>
  <c r="O259" s="1"/>
  <c r="M259"/>
  <c r="S259" s="1"/>
  <c r="M265" i="35"/>
  <c r="S265" s="1"/>
  <c r="L265"/>
  <c r="O265" s="1"/>
  <c r="R259" i="26"/>
  <c r="Q259"/>
  <c r="Q264" i="35"/>
  <c r="R264"/>
  <c r="Q265" i="41"/>
  <c r="R265"/>
  <c r="L266" i="40"/>
  <c r="O266" s="1"/>
  <c r="M266"/>
  <c r="S266" s="1"/>
  <c r="L260" i="26"/>
  <c r="O260" s="1"/>
  <c r="M260"/>
  <c r="S260" s="1"/>
  <c r="N239" i="34"/>
  <c r="P239" s="1"/>
  <c r="K240"/>
  <c r="R265" i="42"/>
  <c r="Q265"/>
  <c r="R265" i="39"/>
  <c r="Q265"/>
  <c r="Q265" i="40"/>
  <c r="R265"/>
  <c r="L266" i="39"/>
  <c r="O266" s="1"/>
  <c r="M266"/>
  <c r="S266" s="1"/>
  <c r="M266" i="41"/>
  <c r="S266" s="1"/>
  <c r="L266"/>
  <c r="O266" s="1"/>
  <c r="N258" i="32"/>
  <c r="P258" s="1"/>
  <c r="K259"/>
  <c r="O251" i="43"/>
  <c r="N251"/>
  <c r="P251" s="1"/>
  <c r="K252"/>
  <c r="S251"/>
  <c r="R266" i="27"/>
  <c r="Q266"/>
  <c r="L269" i="29" l="1"/>
  <c r="O269" s="1"/>
  <c r="M269"/>
  <c r="S269" s="1"/>
  <c r="R268"/>
  <c r="Q268"/>
  <c r="N269" i="28"/>
  <c r="P269" s="1"/>
  <c r="K270"/>
  <c r="N269" i="31"/>
  <c r="P269" s="1"/>
  <c r="K270"/>
  <c r="N244" i="30"/>
  <c r="P244" s="1"/>
  <c r="K245"/>
  <c r="O269" i="31"/>
  <c r="R251" i="43"/>
  <c r="Q251"/>
  <c r="R265" i="38"/>
  <c r="Q265"/>
  <c r="K267" i="39"/>
  <c r="N266"/>
  <c r="P266" s="1"/>
  <c r="M259" i="32"/>
  <c r="S259" s="1"/>
  <c r="L259"/>
  <c r="O259" s="1"/>
  <c r="M255" i="37"/>
  <c r="S255" s="1"/>
  <c r="L255"/>
  <c r="O255" s="1"/>
  <c r="Q254"/>
  <c r="R254"/>
  <c r="R258" i="32"/>
  <c r="Q258"/>
  <c r="K261" i="26"/>
  <c r="N260"/>
  <c r="P260" s="1"/>
  <c r="S266" i="42"/>
  <c r="K260" i="33"/>
  <c r="N259"/>
  <c r="P259" s="1"/>
  <c r="N266" i="41"/>
  <c r="P266" s="1"/>
  <c r="K267"/>
  <c r="O266" i="42"/>
  <c r="K267"/>
  <c r="N266"/>
  <c r="P266" s="1"/>
  <c r="N267" i="27"/>
  <c r="P267" s="1"/>
  <c r="K268"/>
  <c r="L240" i="34"/>
  <c r="O240" s="1"/>
  <c r="M240"/>
  <c r="L252" i="43"/>
  <c r="O252" s="1"/>
  <c r="M252"/>
  <c r="S252" s="1"/>
  <c r="K267" i="40"/>
  <c r="N266"/>
  <c r="P266" s="1"/>
  <c r="K266" i="35"/>
  <c r="N265"/>
  <c r="P265" s="1"/>
  <c r="M260" i="36"/>
  <c r="S260" s="1"/>
  <c r="L260"/>
  <c r="R259"/>
  <c r="Q259"/>
  <c r="Q239" i="34"/>
  <c r="R239"/>
  <c r="L266" i="38"/>
  <c r="O266" s="1"/>
  <c r="M266"/>
  <c r="S266" s="1"/>
  <c r="L270" i="28" l="1"/>
  <c r="M270"/>
  <c r="S270" s="1"/>
  <c r="R269"/>
  <c r="Q269"/>
  <c r="N269" i="29"/>
  <c r="P269" s="1"/>
  <c r="K270"/>
  <c r="M245" i="30"/>
  <c r="S245" s="1"/>
  <c r="L245"/>
  <c r="O245" s="1"/>
  <c r="Q244"/>
  <c r="R244"/>
  <c r="M270" i="31"/>
  <c r="S270" s="1"/>
  <c r="L270"/>
  <c r="O270" s="1"/>
  <c r="Q269"/>
  <c r="R269"/>
  <c r="Q266" i="42"/>
  <c r="R266"/>
  <c r="Q265" i="35"/>
  <c r="R265"/>
  <c r="S240" i="34"/>
  <c r="K267" i="38"/>
  <c r="N266"/>
  <c r="P266" s="1"/>
  <c r="M266" i="35"/>
  <c r="S266" s="1"/>
  <c r="L266"/>
  <c r="N240" i="34"/>
  <c r="P240" s="1"/>
  <c r="K241"/>
  <c r="M267" i="41"/>
  <c r="S267" s="1"/>
  <c r="L267"/>
  <c r="O267" s="1"/>
  <c r="K260" i="32"/>
  <c r="N259"/>
  <c r="P259" s="1"/>
  <c r="Q266" i="41"/>
  <c r="R266"/>
  <c r="Q266" i="39"/>
  <c r="R266"/>
  <c r="Q266" i="40"/>
  <c r="R266"/>
  <c r="M268" i="27"/>
  <c r="L268"/>
  <c r="L260" i="33"/>
  <c r="M260"/>
  <c r="S260" s="1"/>
  <c r="M267" i="39"/>
  <c r="S267" s="1"/>
  <c r="L267"/>
  <c r="O267" s="1"/>
  <c r="R267" i="27"/>
  <c r="Q267"/>
  <c r="Q259" i="33"/>
  <c r="R259"/>
  <c r="L267" i="40"/>
  <c r="M267"/>
  <c r="S267" s="1"/>
  <c r="K256" i="37"/>
  <c r="N255"/>
  <c r="P255" s="1"/>
  <c r="L267" i="42"/>
  <c r="M267"/>
  <c r="S267" s="1"/>
  <c r="Q260" i="26"/>
  <c r="R260"/>
  <c r="O260" i="36"/>
  <c r="K261"/>
  <c r="N260"/>
  <c r="P260" s="1"/>
  <c r="N252" i="43"/>
  <c r="P252" s="1"/>
  <c r="K253"/>
  <c r="M261" i="26"/>
  <c r="L261"/>
  <c r="M270" i="29" l="1"/>
  <c r="S270" s="1"/>
  <c r="L270"/>
  <c r="O270" s="1"/>
  <c r="R269"/>
  <c r="Q269"/>
  <c r="O270" i="28"/>
  <c r="N270"/>
  <c r="P270" s="1"/>
  <c r="K271"/>
  <c r="K271" i="31"/>
  <c r="N270"/>
  <c r="P270" s="1"/>
  <c r="N245" i="30"/>
  <c r="P245" s="1"/>
  <c r="K246"/>
  <c r="R266" i="38"/>
  <c r="Q266"/>
  <c r="K262" i="26"/>
  <c r="N261"/>
  <c r="P261" s="1"/>
  <c r="O268" i="27"/>
  <c r="N268"/>
  <c r="P268" s="1"/>
  <c r="K269"/>
  <c r="S261" i="26"/>
  <c r="S268" i="27"/>
  <c r="L260" i="32"/>
  <c r="M260"/>
  <c r="S260" s="1"/>
  <c r="M253" i="43"/>
  <c r="S253" s="1"/>
  <c r="L253"/>
  <c r="O267" i="42"/>
  <c r="K268"/>
  <c r="N267"/>
  <c r="P267" s="1"/>
  <c r="L267" i="38"/>
  <c r="O267" s="1"/>
  <c r="M267"/>
  <c r="S267" s="1"/>
  <c r="R240" i="34"/>
  <c r="Q240"/>
  <c r="R252" i="43"/>
  <c r="Q252"/>
  <c r="K268" i="41"/>
  <c r="N267"/>
  <c r="P267" s="1"/>
  <c r="L256" i="37"/>
  <c r="M256"/>
  <c r="S256" s="1"/>
  <c r="M241" i="34"/>
  <c r="L241"/>
  <c r="R260" i="36"/>
  <c r="Q260"/>
  <c r="N267" i="39"/>
  <c r="P267" s="1"/>
  <c r="K268"/>
  <c r="L261" i="36"/>
  <c r="M261"/>
  <c r="S261" s="1"/>
  <c r="Q255" i="37"/>
  <c r="R255"/>
  <c r="O267" i="40"/>
  <c r="N267"/>
  <c r="P267" s="1"/>
  <c r="K268"/>
  <c r="O261" i="26"/>
  <c r="O260" i="33"/>
  <c r="N260"/>
  <c r="P260" s="1"/>
  <c r="K261"/>
  <c r="O266" i="35"/>
  <c r="N266"/>
  <c r="P266" s="1"/>
  <c r="K267"/>
  <c r="Q259" i="32"/>
  <c r="R259"/>
  <c r="M271" i="28" l="1"/>
  <c r="S271" s="1"/>
  <c r="L271"/>
  <c r="O271" s="1"/>
  <c r="R270"/>
  <c r="Q270"/>
  <c r="N270" i="29"/>
  <c r="P270" s="1"/>
  <c r="K271"/>
  <c r="L246" i="30"/>
  <c r="M246"/>
  <c r="S246" s="1"/>
  <c r="Q245"/>
  <c r="R245"/>
  <c r="Q270" i="31"/>
  <c r="R270"/>
  <c r="M271"/>
  <c r="L271"/>
  <c r="O271" s="1"/>
  <c r="R268" i="27"/>
  <c r="Q268"/>
  <c r="Q261" i="26"/>
  <c r="R261"/>
  <c r="R260" i="33"/>
  <c r="Q260"/>
  <c r="L268" i="39"/>
  <c r="M268"/>
  <c r="S268" s="1"/>
  <c r="L268" i="40"/>
  <c r="O268" s="1"/>
  <c r="M268"/>
  <c r="M267" i="35"/>
  <c r="L267"/>
  <c r="R266"/>
  <c r="Q266"/>
  <c r="O241" i="34"/>
  <c r="N241"/>
  <c r="P241" s="1"/>
  <c r="K242"/>
  <c r="O253" i="43"/>
  <c r="N253"/>
  <c r="P253" s="1"/>
  <c r="K254"/>
  <c r="L269" i="27"/>
  <c r="M269"/>
  <c r="R267" i="39"/>
  <c r="Q267"/>
  <c r="M268" i="41"/>
  <c r="S268" s="1"/>
  <c r="L268"/>
  <c r="O268" s="1"/>
  <c r="L261" i="33"/>
  <c r="O261" s="1"/>
  <c r="M261"/>
  <c r="S261" s="1"/>
  <c r="S241" i="34"/>
  <c r="O261" i="36"/>
  <c r="N261"/>
  <c r="P261" s="1"/>
  <c r="K262"/>
  <c r="O256" i="37"/>
  <c r="N256"/>
  <c r="P256" s="1"/>
  <c r="K257"/>
  <c r="O260" i="32"/>
  <c r="N260"/>
  <c r="P260" s="1"/>
  <c r="K261"/>
  <c r="Q267" i="41"/>
  <c r="R267"/>
  <c r="N267" i="38"/>
  <c r="P267" s="1"/>
  <c r="K268"/>
  <c r="M262" i="26"/>
  <c r="S262" s="1"/>
  <c r="L262"/>
  <c r="O262" s="1"/>
  <c r="Q267" i="42"/>
  <c r="R267"/>
  <c r="R267" i="40"/>
  <c r="Q267"/>
  <c r="M268" i="42"/>
  <c r="L268"/>
  <c r="L271" i="29" l="1"/>
  <c r="O271" s="1"/>
  <c r="M271"/>
  <c r="S271" s="1"/>
  <c r="R270"/>
  <c r="Q270"/>
  <c r="N271" i="28"/>
  <c r="P271" s="1"/>
  <c r="K272"/>
  <c r="S271" i="31"/>
  <c r="K272"/>
  <c r="N271"/>
  <c r="P271" s="1"/>
  <c r="O246" i="30"/>
  <c r="N246"/>
  <c r="P246" s="1"/>
  <c r="K247"/>
  <c r="R241" i="34"/>
  <c r="Q241"/>
  <c r="L257" i="37"/>
  <c r="M257"/>
  <c r="S257" s="1"/>
  <c r="S269" i="27"/>
  <c r="O268" i="39"/>
  <c r="N268"/>
  <c r="P268" s="1"/>
  <c r="K269"/>
  <c r="R256" i="37"/>
  <c r="Q256"/>
  <c r="O269" i="27"/>
  <c r="K270"/>
  <c r="N269"/>
  <c r="P269" s="1"/>
  <c r="R267" i="38"/>
  <c r="Q267"/>
  <c r="N261" i="33"/>
  <c r="P261" s="1"/>
  <c r="K262"/>
  <c r="L254" i="43"/>
  <c r="O254"/>
  <c r="M254"/>
  <c r="O267" i="35"/>
  <c r="N267"/>
  <c r="P267" s="1"/>
  <c r="K268"/>
  <c r="R253" i="43"/>
  <c r="Q253"/>
  <c r="S267" i="35"/>
  <c r="R261" i="36"/>
  <c r="Q261"/>
  <c r="N268" i="41"/>
  <c r="P268" s="1"/>
  <c r="K269"/>
  <c r="K263" i="26"/>
  <c r="N262"/>
  <c r="P262" s="1"/>
  <c r="O268" i="42"/>
  <c r="N268"/>
  <c r="P268" s="1"/>
  <c r="K269"/>
  <c r="S268"/>
  <c r="M268" i="38"/>
  <c r="L268"/>
  <c r="O268" s="1"/>
  <c r="L262" i="36"/>
  <c r="O262" s="1"/>
  <c r="M262"/>
  <c r="M261" i="32"/>
  <c r="S261" s="1"/>
  <c r="L261"/>
  <c r="M242" i="34"/>
  <c r="S242" s="1"/>
  <c r="L242"/>
  <c r="O242" s="1"/>
  <c r="S268" i="40"/>
  <c r="Q260" i="32"/>
  <c r="R260"/>
  <c r="K269" i="40"/>
  <c r="N268"/>
  <c r="P268" s="1"/>
  <c r="M272" i="28" l="1"/>
  <c r="L272"/>
  <c r="R271"/>
  <c r="Q271"/>
  <c r="N271" i="29"/>
  <c r="P271" s="1"/>
  <c r="K272"/>
  <c r="R271" i="31"/>
  <c r="Q271"/>
  <c r="L247" i="30"/>
  <c r="O247" s="1"/>
  <c r="M247"/>
  <c r="Q246"/>
  <c r="R246"/>
  <c r="L272" i="31"/>
  <c r="M272"/>
  <c r="S272" s="1"/>
  <c r="R267" i="35"/>
  <c r="Q267"/>
  <c r="R269" i="27"/>
  <c r="Q269"/>
  <c r="R268" i="42"/>
  <c r="Q268"/>
  <c r="Q268" i="40"/>
  <c r="R268"/>
  <c r="R268" i="39"/>
  <c r="Q268"/>
  <c r="R268" i="41"/>
  <c r="Q268"/>
  <c r="M269"/>
  <c r="S269" s="1"/>
  <c r="L269"/>
  <c r="O269" s="1"/>
  <c r="S262" i="36"/>
  <c r="L269" i="42"/>
  <c r="O269" s="1"/>
  <c r="M269"/>
  <c r="S269" s="1"/>
  <c r="S254" i="43"/>
  <c r="L270" i="27"/>
  <c r="M270"/>
  <c r="K243" i="34"/>
  <c r="N242"/>
  <c r="P242" s="1"/>
  <c r="N268" i="38"/>
  <c r="P268" s="1"/>
  <c r="K269"/>
  <c r="L263" i="26"/>
  <c r="O263" s="1"/>
  <c r="M263"/>
  <c r="S263" s="1"/>
  <c r="S268" i="38"/>
  <c r="M268" i="35"/>
  <c r="S268" s="1"/>
  <c r="L268"/>
  <c r="O268" s="1"/>
  <c r="M269" i="40"/>
  <c r="S269" s="1"/>
  <c r="L269"/>
  <c r="O261" i="32"/>
  <c r="K262"/>
  <c r="N261"/>
  <c r="P261" s="1"/>
  <c r="N262" i="36"/>
  <c r="P262" s="1"/>
  <c r="K263"/>
  <c r="K255" i="43"/>
  <c r="N254"/>
  <c r="P254" s="1"/>
  <c r="O257" i="37"/>
  <c r="K258"/>
  <c r="N257"/>
  <c r="P257" s="1"/>
  <c r="R262" i="26"/>
  <c r="Q262"/>
  <c r="L262" i="33"/>
  <c r="M262"/>
  <c r="R261"/>
  <c r="Q261"/>
  <c r="M269" i="39"/>
  <c r="S269" s="1"/>
  <c r="L269"/>
  <c r="O269" s="1"/>
  <c r="M272" i="29" l="1"/>
  <c r="S272" s="1"/>
  <c r="L272"/>
  <c r="O272" s="1"/>
  <c r="R271"/>
  <c r="Q271"/>
  <c r="O272" i="28"/>
  <c r="N272"/>
  <c r="P272" s="1"/>
  <c r="K273"/>
  <c r="S272"/>
  <c r="O272" i="31"/>
  <c r="K273"/>
  <c r="N272"/>
  <c r="P272" s="1"/>
  <c r="S247" i="30"/>
  <c r="K248"/>
  <c r="N247"/>
  <c r="P247" s="1"/>
  <c r="R262" i="36"/>
  <c r="Q262"/>
  <c r="R254" i="43"/>
  <c r="Q254"/>
  <c r="R268" i="38"/>
  <c r="Q268"/>
  <c r="S270" i="27"/>
  <c r="M263" i="36"/>
  <c r="S263" s="1"/>
  <c r="L263"/>
  <c r="O263" s="1"/>
  <c r="L258" i="37"/>
  <c r="O258" s="1"/>
  <c r="M258"/>
  <c r="O270" i="27"/>
  <c r="K271"/>
  <c r="N270"/>
  <c r="P270" s="1"/>
  <c r="N269" i="41"/>
  <c r="P269" s="1"/>
  <c r="K270"/>
  <c r="Q257" i="37"/>
  <c r="R257"/>
  <c r="M262" i="32"/>
  <c r="S262" s="1"/>
  <c r="L262"/>
  <c r="O269" i="40"/>
  <c r="N269"/>
  <c r="P269" s="1"/>
  <c r="K270"/>
  <c r="O262" i="33"/>
  <c r="N262"/>
  <c r="P262" s="1"/>
  <c r="K263"/>
  <c r="K270" i="39"/>
  <c r="N269"/>
  <c r="P269" s="1"/>
  <c r="K264" i="26"/>
  <c r="N263"/>
  <c r="P263" s="1"/>
  <c r="S262" i="33"/>
  <c r="M255" i="43"/>
  <c r="S255" s="1"/>
  <c r="L255"/>
  <c r="O255" s="1"/>
  <c r="N268" i="35"/>
  <c r="P268" s="1"/>
  <c r="K269"/>
  <c r="M269" i="38"/>
  <c r="S269" s="1"/>
  <c r="L269"/>
  <c r="O269" s="1"/>
  <c r="R242" i="34"/>
  <c r="Q242"/>
  <c r="N269" i="42"/>
  <c r="P269" s="1"/>
  <c r="K270"/>
  <c r="Q261" i="32"/>
  <c r="R261"/>
  <c r="L243" i="34"/>
  <c r="M243"/>
  <c r="S243" s="1"/>
  <c r="R272" i="28" l="1"/>
  <c r="Q272"/>
  <c r="M273"/>
  <c r="L273"/>
  <c r="N272" i="29"/>
  <c r="P272" s="1"/>
  <c r="K273"/>
  <c r="Q247" i="30"/>
  <c r="R247"/>
  <c r="M248"/>
  <c r="S248" s="1"/>
  <c r="L248"/>
  <c r="R272" i="31"/>
  <c r="Q272"/>
  <c r="M273"/>
  <c r="S273" s="1"/>
  <c r="L273"/>
  <c r="R270" i="27"/>
  <c r="Q270"/>
  <c r="O243" i="34"/>
  <c r="N243"/>
  <c r="P243" s="1"/>
  <c r="K244"/>
  <c r="K270" i="38"/>
  <c r="N269"/>
  <c r="P269" s="1"/>
  <c r="L264" i="26"/>
  <c r="M264"/>
  <c r="M271" i="27"/>
  <c r="S271" s="1"/>
  <c r="L271"/>
  <c r="O271" s="1"/>
  <c r="R269" i="39"/>
  <c r="Q269"/>
  <c r="O262" i="32"/>
  <c r="N262"/>
  <c r="P262" s="1"/>
  <c r="K263"/>
  <c r="R268" i="35"/>
  <c r="Q268"/>
  <c r="R269" i="42"/>
  <c r="Q269"/>
  <c r="L270" i="39"/>
  <c r="M270"/>
  <c r="N255" i="43"/>
  <c r="P255" s="1"/>
  <c r="K256"/>
  <c r="L263" i="33"/>
  <c r="M263"/>
  <c r="S263" s="1"/>
  <c r="S258" i="37"/>
  <c r="R263" i="26"/>
  <c r="Q263"/>
  <c r="M269" i="35"/>
  <c r="S269" s="1"/>
  <c r="L269"/>
  <c r="O269" s="1"/>
  <c r="M270" i="42"/>
  <c r="L270"/>
  <c r="N258" i="37"/>
  <c r="P258" s="1"/>
  <c r="K259"/>
  <c r="R262" i="33"/>
  <c r="Q262"/>
  <c r="L270" i="40"/>
  <c r="O270" s="1"/>
  <c r="M270"/>
  <c r="S270" s="1"/>
  <c r="M270" i="41"/>
  <c r="S270" s="1"/>
  <c r="L270"/>
  <c r="O270" s="1"/>
  <c r="Q269"/>
  <c r="R269"/>
  <c r="K264" i="36"/>
  <c r="N263"/>
  <c r="P263" s="1"/>
  <c r="R269" i="40"/>
  <c r="Q269"/>
  <c r="L273" i="29" l="1"/>
  <c r="M273"/>
  <c r="S273" s="1"/>
  <c r="R272"/>
  <c r="Q272"/>
  <c r="O273" i="28"/>
  <c r="N273"/>
  <c r="P273" s="1"/>
  <c r="K274"/>
  <c r="S273"/>
  <c r="K274" i="31"/>
  <c r="N273"/>
  <c r="P273" s="1"/>
  <c r="O248" i="30"/>
  <c r="N248"/>
  <c r="P248" s="1"/>
  <c r="K249"/>
  <c r="O273" i="31"/>
  <c r="R258" i="37"/>
  <c r="Q258"/>
  <c r="R255" i="43"/>
  <c r="Q255"/>
  <c r="S270" i="39"/>
  <c r="K265" i="26"/>
  <c r="N264"/>
  <c r="R269" i="38"/>
  <c r="Q269"/>
  <c r="S270" i="42"/>
  <c r="L259" i="37"/>
  <c r="M259"/>
  <c r="S259" s="1"/>
  <c r="N270" i="41"/>
  <c r="P270" s="1"/>
  <c r="K271"/>
  <c r="L270" i="38"/>
  <c r="O270" s="1"/>
  <c r="M270"/>
  <c r="O270" i="39"/>
  <c r="K271"/>
  <c r="N270"/>
  <c r="P270" s="1"/>
  <c r="O270" i="42"/>
  <c r="N270"/>
  <c r="P270" s="1"/>
  <c r="K271"/>
  <c r="N271" i="27"/>
  <c r="P271" s="1"/>
  <c r="K272"/>
  <c r="M244" i="34"/>
  <c r="S244" s="1"/>
  <c r="L244"/>
  <c r="O244" s="1"/>
  <c r="Q243"/>
  <c r="R243"/>
  <c r="R263" i="36"/>
  <c r="Q263"/>
  <c r="O263" i="33"/>
  <c r="N263"/>
  <c r="P263" s="1"/>
  <c r="K264"/>
  <c r="L264" i="36"/>
  <c r="M264"/>
  <c r="S264" s="1"/>
  <c r="N270" i="40"/>
  <c r="P270" s="1"/>
  <c r="K271"/>
  <c r="K270" i="35"/>
  <c r="N269"/>
  <c r="P269" s="1"/>
  <c r="L256" i="43"/>
  <c r="M256"/>
  <c r="M263" i="32"/>
  <c r="L263"/>
  <c r="O263" s="1"/>
  <c r="O264" i="26"/>
  <c r="R262" i="32"/>
  <c r="Q262"/>
  <c r="P264" i="26"/>
  <c r="S264"/>
  <c r="Q273" i="28" l="1"/>
  <c r="R273"/>
  <c r="L274"/>
  <c r="M274"/>
  <c r="O273" i="29"/>
  <c r="N273"/>
  <c r="P273" s="1"/>
  <c r="K274"/>
  <c r="M249" i="30"/>
  <c r="S249" s="1"/>
  <c r="L249"/>
  <c r="O249" s="1"/>
  <c r="R248"/>
  <c r="Q248"/>
  <c r="Q273" i="31"/>
  <c r="R273"/>
  <c r="L274"/>
  <c r="M274"/>
  <c r="R270" i="42"/>
  <c r="Q270"/>
  <c r="R270" i="39"/>
  <c r="Q270"/>
  <c r="R270" i="40"/>
  <c r="Q270"/>
  <c r="M271" i="41"/>
  <c r="S271" s="1"/>
  <c r="L271"/>
  <c r="O271" s="1"/>
  <c r="R270"/>
  <c r="Q270"/>
  <c r="L265" i="26"/>
  <c r="O265" s="1"/>
  <c r="M265"/>
  <c r="N263" i="32"/>
  <c r="P263" s="1"/>
  <c r="K264"/>
  <c r="S263"/>
  <c r="O264" i="36"/>
  <c r="K265"/>
  <c r="N264"/>
  <c r="P264" s="1"/>
  <c r="S256" i="43"/>
  <c r="M264" i="33"/>
  <c r="S264" s="1"/>
  <c r="L264"/>
  <c r="O264" s="1"/>
  <c r="N244" i="34"/>
  <c r="P244" s="1"/>
  <c r="K245"/>
  <c r="M271" i="39"/>
  <c r="S271" s="1"/>
  <c r="L271"/>
  <c r="O259" i="37"/>
  <c r="N259"/>
  <c r="P259" s="1"/>
  <c r="K260"/>
  <c r="R264" i="26"/>
  <c r="Q264"/>
  <c r="O256" i="43"/>
  <c r="K257"/>
  <c r="N256"/>
  <c r="P256" s="1"/>
  <c r="Q263" i="33"/>
  <c r="R263"/>
  <c r="R271" i="27"/>
  <c r="Q271"/>
  <c r="Q269" i="35"/>
  <c r="R269"/>
  <c r="L272" i="27"/>
  <c r="O272" s="1"/>
  <c r="M272"/>
  <c r="S270" i="38"/>
  <c r="L270" i="35"/>
  <c r="M270"/>
  <c r="O270"/>
  <c r="L271" i="40"/>
  <c r="M271"/>
  <c r="S271" s="1"/>
  <c r="M271" i="42"/>
  <c r="L271"/>
  <c r="O271" s="1"/>
  <c r="K271" i="38"/>
  <c r="N270"/>
  <c r="P270" s="1"/>
  <c r="M274" i="29" l="1"/>
  <c r="S274" s="1"/>
  <c r="L274"/>
  <c r="O274" s="1"/>
  <c r="R273"/>
  <c r="Q273"/>
  <c r="S274" i="28"/>
  <c r="O274"/>
  <c r="N274"/>
  <c r="P274" s="1"/>
  <c r="K275"/>
  <c r="K275" i="31"/>
  <c r="N274"/>
  <c r="P274" s="1"/>
  <c r="S274"/>
  <c r="O274"/>
  <c r="K250" i="30"/>
  <c r="N249"/>
  <c r="P249" s="1"/>
  <c r="R263" i="32"/>
  <c r="Q263"/>
  <c r="Q256" i="43"/>
  <c r="R256"/>
  <c r="R259" i="37"/>
  <c r="Q259"/>
  <c r="M264" i="32"/>
  <c r="S264" s="1"/>
  <c r="L264"/>
  <c r="N271" i="41"/>
  <c r="P271" s="1"/>
  <c r="K272"/>
  <c r="S272" i="27"/>
  <c r="O271" i="39"/>
  <c r="N271"/>
  <c r="P271" s="1"/>
  <c r="K272"/>
  <c r="Q264" i="36"/>
  <c r="R264"/>
  <c r="S265" i="26"/>
  <c r="L245" i="34"/>
  <c r="M245"/>
  <c r="S245" s="1"/>
  <c r="M265" i="36"/>
  <c r="S265" s="1"/>
  <c r="L265"/>
  <c r="O265" s="1"/>
  <c r="K266" i="26"/>
  <c r="N265"/>
  <c r="P265" s="1"/>
  <c r="R244" i="34"/>
  <c r="Q244"/>
  <c r="N271" i="42"/>
  <c r="P271" s="1"/>
  <c r="K272"/>
  <c r="S271"/>
  <c r="O271" i="40"/>
  <c r="K272"/>
  <c r="N271"/>
  <c r="P271" s="1"/>
  <c r="L257" i="43"/>
  <c r="M257"/>
  <c r="M271" i="38"/>
  <c r="S271" s="1"/>
  <c r="L271"/>
  <c r="O271" s="1"/>
  <c r="N270" i="35"/>
  <c r="P270" s="1"/>
  <c r="K271"/>
  <c r="R270" i="38"/>
  <c r="Q270"/>
  <c r="K273" i="27"/>
  <c r="N272"/>
  <c r="P272" s="1"/>
  <c r="S270" i="35"/>
  <c r="L260" i="37"/>
  <c r="O260" s="1"/>
  <c r="M260"/>
  <c r="N264" i="33"/>
  <c r="P264" s="1"/>
  <c r="K265"/>
  <c r="M275" i="28" l="1"/>
  <c r="S275" s="1"/>
  <c r="L275"/>
  <c r="O275" s="1"/>
  <c r="R274"/>
  <c r="Q274"/>
  <c r="N274" i="29"/>
  <c r="P274" s="1"/>
  <c r="K275"/>
  <c r="Q249" i="30"/>
  <c r="R249"/>
  <c r="M250"/>
  <c r="S250" s="1"/>
  <c r="L250"/>
  <c r="Q274" i="31"/>
  <c r="R274"/>
  <c r="L275"/>
  <c r="M275"/>
  <c r="S275" s="1"/>
  <c r="Q265" i="26"/>
  <c r="R265"/>
  <c r="R270" i="35"/>
  <c r="Q270"/>
  <c r="Q272" i="27"/>
  <c r="R272"/>
  <c r="R271" i="42"/>
  <c r="Q271"/>
  <c r="R264" i="33"/>
  <c r="Q264"/>
  <c r="O257" i="43"/>
  <c r="N257"/>
  <c r="P257" s="1"/>
  <c r="K258"/>
  <c r="O245" i="34"/>
  <c r="N245"/>
  <c r="P245" s="1"/>
  <c r="K246"/>
  <c r="S260" i="37"/>
  <c r="M271" i="35"/>
  <c r="S271" s="1"/>
  <c r="L271"/>
  <c r="L272" i="40"/>
  <c r="O272" s="1"/>
  <c r="M272"/>
  <c r="S272" s="1"/>
  <c r="N260" i="37"/>
  <c r="P260" s="1"/>
  <c r="K261"/>
  <c r="M266" i="26"/>
  <c r="S266" s="1"/>
  <c r="L266"/>
  <c r="O266" s="1"/>
  <c r="N265" i="36"/>
  <c r="P265" s="1"/>
  <c r="K266"/>
  <c r="O264" i="32"/>
  <c r="N264"/>
  <c r="P264" s="1"/>
  <c r="K265"/>
  <c r="L272" i="39"/>
  <c r="M272"/>
  <c r="S272" s="1"/>
  <c r="R271"/>
  <c r="Q271"/>
  <c r="N271" i="38"/>
  <c r="P271" s="1"/>
  <c r="K272"/>
  <c r="M272" i="42"/>
  <c r="S272" s="1"/>
  <c r="L272"/>
  <c r="O272" s="1"/>
  <c r="S257" i="43"/>
  <c r="M273" i="27"/>
  <c r="S273" s="1"/>
  <c r="L273"/>
  <c r="O273" s="1"/>
  <c r="Q271" i="40"/>
  <c r="R271"/>
  <c r="L265" i="33"/>
  <c r="O265" s="1"/>
  <c r="M265"/>
  <c r="S265" s="1"/>
  <c r="M272" i="41"/>
  <c r="S272" s="1"/>
  <c r="L272"/>
  <c r="Q271"/>
  <c r="R271"/>
  <c r="M275" i="29" l="1"/>
  <c r="L275"/>
  <c r="O275" s="1"/>
  <c r="R274"/>
  <c r="Q274"/>
  <c r="N275" i="28"/>
  <c r="P275" s="1"/>
  <c r="K276"/>
  <c r="O275" i="31"/>
  <c r="N275"/>
  <c r="P275" s="1"/>
  <c r="K276"/>
  <c r="O250" i="30"/>
  <c r="N250"/>
  <c r="P250" s="1"/>
  <c r="K251"/>
  <c r="R260" i="37"/>
  <c r="Q260"/>
  <c r="Q264" i="32"/>
  <c r="R264"/>
  <c r="L246" i="34"/>
  <c r="O246" s="1"/>
  <c r="M246"/>
  <c r="R245"/>
  <c r="Q245"/>
  <c r="R271" i="38"/>
  <c r="Q271"/>
  <c r="L266" i="36"/>
  <c r="M266"/>
  <c r="S266" s="1"/>
  <c r="R265"/>
  <c r="Q265"/>
  <c r="K273" i="40"/>
  <c r="N272"/>
  <c r="P272" s="1"/>
  <c r="L258" i="43"/>
  <c r="M258"/>
  <c r="S258" s="1"/>
  <c r="O271" i="35"/>
  <c r="K272"/>
  <c r="N271"/>
  <c r="P271" s="1"/>
  <c r="N266" i="26"/>
  <c r="P266" s="1"/>
  <c r="K267"/>
  <c r="R257" i="43"/>
  <c r="Q257"/>
  <c r="N265" i="33"/>
  <c r="P265" s="1"/>
  <c r="K266"/>
  <c r="O272" i="39"/>
  <c r="K273"/>
  <c r="N272"/>
  <c r="P272" s="1"/>
  <c r="L272" i="38"/>
  <c r="M272"/>
  <c r="S272" s="1"/>
  <c r="O272" i="41"/>
  <c r="N272"/>
  <c r="P272" s="1"/>
  <c r="K273"/>
  <c r="K274" i="27"/>
  <c r="N273"/>
  <c r="P273" s="1"/>
  <c r="K273" i="42"/>
  <c r="N272"/>
  <c r="P272" s="1"/>
  <c r="L265" i="32"/>
  <c r="O265" s="1"/>
  <c r="M265"/>
  <c r="S265" s="1"/>
  <c r="M261" i="37"/>
  <c r="S261" s="1"/>
  <c r="L261"/>
  <c r="O261" s="1"/>
  <c r="M276" i="28" l="1"/>
  <c r="L276"/>
  <c r="O276" s="1"/>
  <c r="R275"/>
  <c r="Q275"/>
  <c r="N275" i="29"/>
  <c r="P275" s="1"/>
  <c r="K276"/>
  <c r="S275"/>
  <c r="L251" i="30"/>
  <c r="O251" s="1"/>
  <c r="M251"/>
  <c r="Q250"/>
  <c r="R250"/>
  <c r="M276" i="31"/>
  <c r="S276" s="1"/>
  <c r="L276"/>
  <c r="O276" s="1"/>
  <c r="Q275"/>
  <c r="R275"/>
  <c r="R272" i="42"/>
  <c r="Q272"/>
  <c r="O272" i="38"/>
  <c r="N272"/>
  <c r="P272" s="1"/>
  <c r="K273"/>
  <c r="L267" i="26"/>
  <c r="O267" s="1"/>
  <c r="M267"/>
  <c r="L273" i="40"/>
  <c r="M273"/>
  <c r="S273" s="1"/>
  <c r="Q266" i="26"/>
  <c r="R266"/>
  <c r="K266" i="32"/>
  <c r="N265"/>
  <c r="P265" s="1"/>
  <c r="M273" i="42"/>
  <c r="S273" s="1"/>
  <c r="L273"/>
  <c r="O273" s="1"/>
  <c r="Q271" i="35"/>
  <c r="R271"/>
  <c r="S246" i="34"/>
  <c r="R272" i="39"/>
  <c r="Q272"/>
  <c r="M273"/>
  <c r="L273"/>
  <c r="O273" s="1"/>
  <c r="L274" i="27"/>
  <c r="M274"/>
  <c r="M272" i="35"/>
  <c r="S272" s="1"/>
  <c r="L272"/>
  <c r="N246" i="34"/>
  <c r="P246" s="1"/>
  <c r="K247"/>
  <c r="R273" i="27"/>
  <c r="Q273"/>
  <c r="N261" i="37"/>
  <c r="P261" s="1"/>
  <c r="K262"/>
  <c r="M273" i="41"/>
  <c r="S273" s="1"/>
  <c r="L273"/>
  <c r="O273" s="1"/>
  <c r="L266" i="33"/>
  <c r="M266"/>
  <c r="S266" s="1"/>
  <c r="O266" i="36"/>
  <c r="K267"/>
  <c r="N266"/>
  <c r="P266" s="1"/>
  <c r="R265" i="33"/>
  <c r="Q265"/>
  <c r="R272" i="41"/>
  <c r="Q272"/>
  <c r="O258" i="43"/>
  <c r="K259"/>
  <c r="N258"/>
  <c r="P258" s="1"/>
  <c r="R272" i="40"/>
  <c r="Q272"/>
  <c r="R275" i="29" l="1"/>
  <c r="Q275"/>
  <c r="M276"/>
  <c r="S276" s="1"/>
  <c r="L276"/>
  <c r="N276" i="28"/>
  <c r="P276" s="1"/>
  <c r="K277"/>
  <c r="S276"/>
  <c r="K277" i="31"/>
  <c r="N276"/>
  <c r="P276" s="1"/>
  <c r="S251" i="30"/>
  <c r="K252"/>
  <c r="N251"/>
  <c r="P251" s="1"/>
  <c r="R246" i="34"/>
  <c r="Q246"/>
  <c r="R258" i="43"/>
  <c r="Q258"/>
  <c r="M267" i="36"/>
  <c r="S267" s="1"/>
  <c r="L267"/>
  <c r="O267" s="1"/>
  <c r="M259" i="43"/>
  <c r="S259" s="1"/>
  <c r="L259"/>
  <c r="O259" s="1"/>
  <c r="O266" i="33"/>
  <c r="K267"/>
  <c r="N266"/>
  <c r="P266" s="1"/>
  <c r="M247" i="34"/>
  <c r="S247" s="1"/>
  <c r="L247"/>
  <c r="S273" i="39"/>
  <c r="N273" i="42"/>
  <c r="P273" s="1"/>
  <c r="K274"/>
  <c r="K274" i="41"/>
  <c r="N273"/>
  <c r="P273" s="1"/>
  <c r="O272" i="35"/>
  <c r="K273"/>
  <c r="N272"/>
  <c r="P272" s="1"/>
  <c r="S267" i="26"/>
  <c r="Q265" i="32"/>
  <c r="R265"/>
  <c r="K268" i="26"/>
  <c r="N267"/>
  <c r="P267" s="1"/>
  <c r="L266" i="32"/>
  <c r="M266"/>
  <c r="S266" s="1"/>
  <c r="M273" i="38"/>
  <c r="S273" s="1"/>
  <c r="L273"/>
  <c r="O273" s="1"/>
  <c r="R272"/>
  <c r="Q272"/>
  <c r="Q261" i="37"/>
  <c r="R261"/>
  <c r="O274" i="27"/>
  <c r="K275"/>
  <c r="N274"/>
  <c r="P274" s="1"/>
  <c r="R266" i="36"/>
  <c r="Q266"/>
  <c r="S274" i="27"/>
  <c r="L262" i="37"/>
  <c r="O262" s="1"/>
  <c r="M262"/>
  <c r="N273" i="39"/>
  <c r="P273" s="1"/>
  <c r="K274"/>
  <c r="O273" i="40"/>
  <c r="N273"/>
  <c r="P273" s="1"/>
  <c r="K274"/>
  <c r="Q276" i="28" l="1"/>
  <c r="R276"/>
  <c r="M277"/>
  <c r="S277" s="1"/>
  <c r="L277"/>
  <c r="O277" s="1"/>
  <c r="O276" i="29"/>
  <c r="N276"/>
  <c r="P276" s="1"/>
  <c r="K277"/>
  <c r="Q251" i="30"/>
  <c r="R251"/>
  <c r="L252"/>
  <c r="M252"/>
  <c r="S252" s="1"/>
  <c r="Q276" i="31"/>
  <c r="R276"/>
  <c r="M277"/>
  <c r="S277" s="1"/>
  <c r="L277"/>
  <c r="R273" i="39"/>
  <c r="Q273"/>
  <c r="Q274" i="27"/>
  <c r="R274"/>
  <c r="R267" i="26"/>
  <c r="Q267"/>
  <c r="R272" i="35"/>
  <c r="Q272"/>
  <c r="K263" i="37"/>
  <c r="N262"/>
  <c r="O266" i="32"/>
  <c r="N266"/>
  <c r="P266" s="1"/>
  <c r="K267"/>
  <c r="M273" i="35"/>
  <c r="L273"/>
  <c r="O273" s="1"/>
  <c r="O247" i="34"/>
  <c r="N247"/>
  <c r="P247" s="1"/>
  <c r="K248"/>
  <c r="M275" i="27"/>
  <c r="S275" s="1"/>
  <c r="L275"/>
  <c r="P262" i="37"/>
  <c r="S262"/>
  <c r="M274" i="40"/>
  <c r="S274" s="1"/>
  <c r="L274"/>
  <c r="N267" i="36"/>
  <c r="P267" s="1"/>
  <c r="K268"/>
  <c r="M268" i="26"/>
  <c r="L268"/>
  <c r="O268" s="1"/>
  <c r="Q273" i="41"/>
  <c r="R273"/>
  <c r="M274"/>
  <c r="S274" s="1"/>
  <c r="L274"/>
  <c r="L267" i="33"/>
  <c r="O267" s="1"/>
  <c r="M267"/>
  <c r="S267" s="1"/>
  <c r="R266"/>
  <c r="Q266"/>
  <c r="L274" i="39"/>
  <c r="M274"/>
  <c r="S274" s="1"/>
  <c r="M274" i="42"/>
  <c r="S274" s="1"/>
  <c r="L274"/>
  <c r="O274" s="1"/>
  <c r="R273"/>
  <c r="Q273"/>
  <c r="R273" i="40"/>
  <c r="Q273"/>
  <c r="K274" i="38"/>
  <c r="N273"/>
  <c r="P273" s="1"/>
  <c r="N259" i="43"/>
  <c r="P259" s="1"/>
  <c r="K260"/>
  <c r="M277" i="29" l="1"/>
  <c r="S277" s="1"/>
  <c r="L277"/>
  <c r="R276"/>
  <c r="Q276"/>
  <c r="N277" i="28"/>
  <c r="P277" s="1"/>
  <c r="K278"/>
  <c r="O277" i="31"/>
  <c r="N277"/>
  <c r="P277" s="1"/>
  <c r="K278"/>
  <c r="O252" i="30"/>
  <c r="N252"/>
  <c r="P252" s="1"/>
  <c r="K253"/>
  <c r="M274" i="38"/>
  <c r="S274" s="1"/>
  <c r="L274"/>
  <c r="Q262" i="37"/>
  <c r="R262"/>
  <c r="K274" i="35"/>
  <c r="N273"/>
  <c r="P273" s="1"/>
  <c r="O274" i="40"/>
  <c r="K275"/>
  <c r="N274"/>
  <c r="P274" s="1"/>
  <c r="O274" i="39"/>
  <c r="N274"/>
  <c r="P274" s="1"/>
  <c r="K275"/>
  <c r="K269" i="26"/>
  <c r="N268"/>
  <c r="P268" s="1"/>
  <c r="N275" i="27"/>
  <c r="P275" s="1"/>
  <c r="K276"/>
  <c r="S273" i="35"/>
  <c r="R273" i="38"/>
  <c r="Q273"/>
  <c r="O274" i="41"/>
  <c r="N274"/>
  <c r="P274" s="1"/>
  <c r="K275"/>
  <c r="L260" i="43"/>
  <c r="O260" s="1"/>
  <c r="M260"/>
  <c r="S260" s="1"/>
  <c r="S268" i="26"/>
  <c r="O275" i="27"/>
  <c r="M267" i="32"/>
  <c r="S267" s="1"/>
  <c r="L267"/>
  <c r="O267" s="1"/>
  <c r="R266"/>
  <c r="Q266"/>
  <c r="R267" i="36"/>
  <c r="Q267"/>
  <c r="M248" i="34"/>
  <c r="S248" s="1"/>
  <c r="L248"/>
  <c r="Q247"/>
  <c r="R247"/>
  <c r="R259" i="43"/>
  <c r="Q259"/>
  <c r="K275" i="42"/>
  <c r="N274"/>
  <c r="P274" s="1"/>
  <c r="K268" i="33"/>
  <c r="N267"/>
  <c r="P267" s="1"/>
  <c r="M268" i="36"/>
  <c r="S268" s="1"/>
  <c r="L268"/>
  <c r="L263" i="37"/>
  <c r="M263"/>
  <c r="S263" s="1"/>
  <c r="L278" i="28" l="1"/>
  <c r="O278" s="1"/>
  <c r="M278"/>
  <c r="Q277"/>
  <c r="R277"/>
  <c r="O277" i="29"/>
  <c r="N277"/>
  <c r="P277" s="1"/>
  <c r="K278"/>
  <c r="M253" i="30"/>
  <c r="S253" s="1"/>
  <c r="L253"/>
  <c r="O253" s="1"/>
  <c r="R252"/>
  <c r="Q252"/>
  <c r="M278" i="31"/>
  <c r="S278" s="1"/>
  <c r="L278"/>
  <c r="O278" s="1"/>
  <c r="R277"/>
  <c r="Q277"/>
  <c r="Q274" i="40"/>
  <c r="R274"/>
  <c r="O268" i="36"/>
  <c r="N268"/>
  <c r="P268" s="1"/>
  <c r="K269"/>
  <c r="N260" i="43"/>
  <c r="P260" s="1"/>
  <c r="K261"/>
  <c r="L276" i="27"/>
  <c r="M276"/>
  <c r="S276" s="1"/>
  <c r="M275" i="40"/>
  <c r="S275" s="1"/>
  <c r="L275"/>
  <c r="O275" s="1"/>
  <c r="O263" i="37"/>
  <c r="N263"/>
  <c r="P263" s="1"/>
  <c r="K264"/>
  <c r="R275" i="27"/>
  <c r="Q275"/>
  <c r="M275" i="41"/>
  <c r="L275"/>
  <c r="O275" s="1"/>
  <c r="Q274"/>
  <c r="R274"/>
  <c r="R267" i="33"/>
  <c r="Q267"/>
  <c r="O248" i="34"/>
  <c r="K249"/>
  <c r="N248"/>
  <c r="P248" s="1"/>
  <c r="M268" i="33"/>
  <c r="S268" s="1"/>
  <c r="L268"/>
  <c r="M269" i="26"/>
  <c r="S269" s="1"/>
  <c r="L269"/>
  <c r="L274" i="35"/>
  <c r="O274" s="1"/>
  <c r="M274"/>
  <c r="S274" s="1"/>
  <c r="R274" i="42"/>
  <c r="Q274"/>
  <c r="M275" i="39"/>
  <c r="L275"/>
  <c r="K268" i="32"/>
  <c r="N267"/>
  <c r="P267" s="1"/>
  <c r="M275" i="42"/>
  <c r="S275" s="1"/>
  <c r="L275"/>
  <c r="O275" s="1"/>
  <c r="R274" i="39"/>
  <c r="Q274"/>
  <c r="Q268" i="26"/>
  <c r="R268"/>
  <c r="O274" i="38"/>
  <c r="K275"/>
  <c r="N274"/>
  <c r="P274" s="1"/>
  <c r="Q273" i="35"/>
  <c r="R273"/>
  <c r="M278" i="29" l="1"/>
  <c r="S278" s="1"/>
  <c r="L278"/>
  <c r="O278" s="1"/>
  <c r="R277"/>
  <c r="Q277"/>
  <c r="S278" i="28"/>
  <c r="N278"/>
  <c r="P278" s="1"/>
  <c r="K279"/>
  <c r="K279" i="31"/>
  <c r="N278"/>
  <c r="P278" s="1"/>
  <c r="N253" i="30"/>
  <c r="P253" s="1"/>
  <c r="K254"/>
  <c r="R274" i="38"/>
  <c r="Q274"/>
  <c r="L249" i="34"/>
  <c r="O249" s="1"/>
  <c r="M249"/>
  <c r="S249" s="1"/>
  <c r="S275" i="41"/>
  <c r="O275" i="39"/>
  <c r="N275"/>
  <c r="P275" s="1"/>
  <c r="K276"/>
  <c r="K270" i="26"/>
  <c r="N269"/>
  <c r="P269" s="1"/>
  <c r="M264" i="37"/>
  <c r="S264" s="1"/>
  <c r="L264"/>
  <c r="O264" s="1"/>
  <c r="N276" i="27"/>
  <c r="P276" s="1"/>
  <c r="K277"/>
  <c r="R263" i="37"/>
  <c r="Q263"/>
  <c r="M261" i="43"/>
  <c r="S261" s="1"/>
  <c r="L261"/>
  <c r="O261" s="1"/>
  <c r="R260"/>
  <c r="Q260"/>
  <c r="O268" i="33"/>
  <c r="N268"/>
  <c r="P268" s="1"/>
  <c r="K269"/>
  <c r="K276" i="42"/>
  <c r="N275"/>
  <c r="P275" s="1"/>
  <c r="L269" i="36"/>
  <c r="O269" s="1"/>
  <c r="M269"/>
  <c r="S269" s="1"/>
  <c r="R268"/>
  <c r="Q268"/>
  <c r="S275" i="39"/>
  <c r="R248" i="34"/>
  <c r="Q248"/>
  <c r="K276" i="41"/>
  <c r="N275"/>
  <c r="P275" s="1"/>
  <c r="N275" i="40"/>
  <c r="P275" s="1"/>
  <c r="K276"/>
  <c r="M275" i="38"/>
  <c r="S275" s="1"/>
  <c r="L275"/>
  <c r="O275" s="1"/>
  <c r="Q267" i="32"/>
  <c r="R267"/>
  <c r="N274" i="35"/>
  <c r="P274" s="1"/>
  <c r="K275"/>
  <c r="M268" i="32"/>
  <c r="S268" s="1"/>
  <c r="L268"/>
  <c r="O269" i="26"/>
  <c r="O276" i="27"/>
  <c r="M279" i="28" l="1"/>
  <c r="S279" s="1"/>
  <c r="L279"/>
  <c r="O279" s="1"/>
  <c r="R278"/>
  <c r="Q278"/>
  <c r="N278" i="29"/>
  <c r="P278" s="1"/>
  <c r="K279"/>
  <c r="M254" i="30"/>
  <c r="S254" s="1"/>
  <c r="L254"/>
  <c r="Q253"/>
  <c r="R253"/>
  <c r="Q278" i="31"/>
  <c r="R278"/>
  <c r="M279"/>
  <c r="S279" s="1"/>
  <c r="L279"/>
  <c r="Q275" i="41"/>
  <c r="R275"/>
  <c r="R276" i="27"/>
  <c r="Q276"/>
  <c r="M276" i="40"/>
  <c r="S276" s="1"/>
  <c r="L276"/>
  <c r="M275" i="35"/>
  <c r="S275" s="1"/>
  <c r="L275"/>
  <c r="O275" s="1"/>
  <c r="M276" i="41"/>
  <c r="S276" s="1"/>
  <c r="L276"/>
  <c r="Q274" i="35"/>
  <c r="R274"/>
  <c r="N269" i="36"/>
  <c r="P269" s="1"/>
  <c r="K270"/>
  <c r="N261" i="43"/>
  <c r="P261" s="1"/>
  <c r="K262"/>
  <c r="N264" i="37"/>
  <c r="P264" s="1"/>
  <c r="K265"/>
  <c r="R275" i="42"/>
  <c r="Q275"/>
  <c r="R269" i="26"/>
  <c r="Q269"/>
  <c r="K276" i="38"/>
  <c r="N275"/>
  <c r="P275" s="1"/>
  <c r="R275" i="39"/>
  <c r="Q275"/>
  <c r="M269" i="33"/>
  <c r="S269" s="1"/>
  <c r="L269"/>
  <c r="O269" s="1"/>
  <c r="L270" i="26"/>
  <c r="O270" s="1"/>
  <c r="M270"/>
  <c r="S270" s="1"/>
  <c r="N249" i="34"/>
  <c r="P249" s="1"/>
  <c r="K250"/>
  <c r="R268" i="33"/>
  <c r="Q268"/>
  <c r="L276" i="39"/>
  <c r="O276" s="1"/>
  <c r="M276"/>
  <c r="S276" s="1"/>
  <c r="M276" i="42"/>
  <c r="S276" s="1"/>
  <c r="L276"/>
  <c r="O268" i="32"/>
  <c r="K269"/>
  <c r="N268"/>
  <c r="P268" s="1"/>
  <c r="R275" i="40"/>
  <c r="Q275"/>
  <c r="L277" i="27"/>
  <c r="O277" s="1"/>
  <c r="M277"/>
  <c r="S277" s="1"/>
  <c r="L279" i="29" l="1"/>
  <c r="M279"/>
  <c r="S279" s="1"/>
  <c r="R278"/>
  <c r="Q278"/>
  <c r="N279" i="28"/>
  <c r="P279" s="1"/>
  <c r="K280"/>
  <c r="O279" i="31"/>
  <c r="N279"/>
  <c r="P279" s="1"/>
  <c r="K280"/>
  <c r="O254" i="30"/>
  <c r="K255"/>
  <c r="N254"/>
  <c r="P254" s="1"/>
  <c r="R261" i="43"/>
  <c r="Q261"/>
  <c r="K276" i="35"/>
  <c r="N275"/>
  <c r="P275" s="1"/>
  <c r="R269" i="36"/>
  <c r="Q269"/>
  <c r="O276" i="40"/>
  <c r="K277"/>
  <c r="N276"/>
  <c r="P276" s="1"/>
  <c r="O276" i="42"/>
  <c r="K277"/>
  <c r="N276"/>
  <c r="P276" s="1"/>
  <c r="N270" i="26"/>
  <c r="P270" s="1"/>
  <c r="K271"/>
  <c r="N269" i="33"/>
  <c r="P269" s="1"/>
  <c r="K270"/>
  <c r="R249" i="34"/>
  <c r="Q249"/>
  <c r="N277" i="27"/>
  <c r="P277" s="1"/>
  <c r="K278"/>
  <c r="M276" i="38"/>
  <c r="S276" s="1"/>
  <c r="L276"/>
  <c r="M270" i="36"/>
  <c r="S270" s="1"/>
  <c r="L270"/>
  <c r="O270" s="1"/>
  <c r="N276" i="39"/>
  <c r="P276" s="1"/>
  <c r="K277"/>
  <c r="Q268" i="32"/>
  <c r="R268"/>
  <c r="L269"/>
  <c r="M269"/>
  <c r="S269" s="1"/>
  <c r="O269"/>
  <c r="L250" i="34"/>
  <c r="O250" s="1"/>
  <c r="M250"/>
  <c r="S250" s="1"/>
  <c r="L265" i="37"/>
  <c r="M265"/>
  <c r="S265" s="1"/>
  <c r="O276" i="41"/>
  <c r="N276"/>
  <c r="P276" s="1"/>
  <c r="K277"/>
  <c r="R264" i="37"/>
  <c r="Q264"/>
  <c r="R275" i="38"/>
  <c r="Q275"/>
  <c r="L262" i="43"/>
  <c r="O262" s="1"/>
  <c r="M262"/>
  <c r="S262" s="1"/>
  <c r="L280" i="28" l="1"/>
  <c r="O280" s="1"/>
  <c r="M280"/>
  <c r="Q279"/>
  <c r="R279"/>
  <c r="O279" i="29"/>
  <c r="N279"/>
  <c r="P279" s="1"/>
  <c r="K280"/>
  <c r="Q254" i="30"/>
  <c r="R254"/>
  <c r="L255"/>
  <c r="M255"/>
  <c r="S255" s="1"/>
  <c r="M280" i="31"/>
  <c r="S280" s="1"/>
  <c r="L280"/>
  <c r="O280" s="1"/>
  <c r="R279"/>
  <c r="Q279"/>
  <c r="R276" i="42"/>
  <c r="Q276"/>
  <c r="L277" i="39"/>
  <c r="M277"/>
  <c r="S277" s="1"/>
  <c r="N250" i="34"/>
  <c r="P250" s="1"/>
  <c r="K251"/>
  <c r="M277" i="41"/>
  <c r="L277"/>
  <c r="O277" s="1"/>
  <c r="N270" i="36"/>
  <c r="P270" s="1"/>
  <c r="K271"/>
  <c r="M270" i="33"/>
  <c r="S270" s="1"/>
  <c r="L270"/>
  <c r="L277" i="40"/>
  <c r="M277"/>
  <c r="S277" s="1"/>
  <c r="Q269" i="33"/>
  <c r="R269"/>
  <c r="Q276" i="41"/>
  <c r="R276"/>
  <c r="K270" i="32"/>
  <c r="N269"/>
  <c r="P269" s="1"/>
  <c r="O276" i="38"/>
  <c r="N276"/>
  <c r="P276" s="1"/>
  <c r="K277"/>
  <c r="M271" i="26"/>
  <c r="S271" s="1"/>
  <c r="L271"/>
  <c r="O271" s="1"/>
  <c r="Q270"/>
  <c r="R270"/>
  <c r="K263" i="43"/>
  <c r="N262"/>
  <c r="P262" s="1"/>
  <c r="O265" i="37"/>
  <c r="K266"/>
  <c r="N265"/>
  <c r="P265" s="1"/>
  <c r="Q275" i="35"/>
  <c r="R275"/>
  <c r="R277" i="27"/>
  <c r="Q277"/>
  <c r="L277" i="42"/>
  <c r="O277" s="1"/>
  <c r="M277"/>
  <c r="S277" s="1"/>
  <c r="M276" i="35"/>
  <c r="S276" s="1"/>
  <c r="L276"/>
  <c r="O276" s="1"/>
  <c r="R276" i="39"/>
  <c r="Q276"/>
  <c r="L278" i="27"/>
  <c r="M278"/>
  <c r="Q276" i="40"/>
  <c r="R276"/>
  <c r="M280" i="29" l="1"/>
  <c r="L280"/>
  <c r="O280" s="1"/>
  <c r="R279"/>
  <c r="Q279"/>
  <c r="S280" i="28"/>
  <c r="N280"/>
  <c r="P280" s="1"/>
  <c r="K281"/>
  <c r="K281" i="31"/>
  <c r="N280"/>
  <c r="P280" s="1"/>
  <c r="O255" i="30"/>
  <c r="N255"/>
  <c r="P255" s="1"/>
  <c r="K256"/>
  <c r="L266" i="37"/>
  <c r="O266" s="1"/>
  <c r="M266"/>
  <c r="S266" s="1"/>
  <c r="S278" i="27"/>
  <c r="K278" i="42"/>
  <c r="N277"/>
  <c r="P277" s="1"/>
  <c r="M277" i="38"/>
  <c r="S277" s="1"/>
  <c r="L277"/>
  <c r="N277" i="41"/>
  <c r="P277" s="1"/>
  <c r="K278"/>
  <c r="R262" i="43"/>
  <c r="Q262"/>
  <c r="S277" i="41"/>
  <c r="R276" i="38"/>
  <c r="Q276"/>
  <c r="M263" i="43"/>
  <c r="S263" s="1"/>
  <c r="L263"/>
  <c r="O277" i="40"/>
  <c r="K278"/>
  <c r="N277"/>
  <c r="P277" s="1"/>
  <c r="L251" i="34"/>
  <c r="M251"/>
  <c r="R250"/>
  <c r="Q250"/>
  <c r="Q269" i="32"/>
  <c r="R269"/>
  <c r="O270" i="33"/>
  <c r="K271"/>
  <c r="N270"/>
  <c r="P270" s="1"/>
  <c r="L270" i="32"/>
  <c r="O270" s="1"/>
  <c r="M270"/>
  <c r="S270" s="1"/>
  <c r="N278" i="27"/>
  <c r="P278" s="1"/>
  <c r="K279"/>
  <c r="N276" i="35"/>
  <c r="P276" s="1"/>
  <c r="K277"/>
  <c r="L271" i="36"/>
  <c r="M271"/>
  <c r="S271" s="1"/>
  <c r="O277" i="39"/>
  <c r="K278"/>
  <c r="N277"/>
  <c r="P277" s="1"/>
  <c r="R270" i="36"/>
  <c r="Q270"/>
  <c r="R265" i="37"/>
  <c r="Q265"/>
  <c r="K272" i="26"/>
  <c r="N271"/>
  <c r="P271" s="1"/>
  <c r="O278" i="27"/>
  <c r="M281" i="28" l="1"/>
  <c r="L281"/>
  <c r="O281" s="1"/>
  <c r="R280"/>
  <c r="Q280"/>
  <c r="N280" i="29"/>
  <c r="P280" s="1"/>
  <c r="K281"/>
  <c r="S280"/>
  <c r="L256" i="30"/>
  <c r="O256" s="1"/>
  <c r="M256"/>
  <c r="R255"/>
  <c r="Q255"/>
  <c r="Q280" i="31"/>
  <c r="R280"/>
  <c r="L281"/>
  <c r="M281"/>
  <c r="S281" s="1"/>
  <c r="R278" i="27"/>
  <c r="Q278"/>
  <c r="Q277" i="41"/>
  <c r="R277"/>
  <c r="O271" i="36"/>
  <c r="K272"/>
  <c r="N271"/>
  <c r="P271" s="1"/>
  <c r="L278" i="39"/>
  <c r="M278"/>
  <c r="S278" s="1"/>
  <c r="M272" i="26"/>
  <c r="L272"/>
  <c r="O272" s="1"/>
  <c r="S251" i="34"/>
  <c r="Q277" i="42"/>
  <c r="R277"/>
  <c r="Q277" i="40"/>
  <c r="R277"/>
  <c r="L278" i="42"/>
  <c r="O278" s="1"/>
  <c r="M278"/>
  <c r="S278" s="1"/>
  <c r="R270" i="33"/>
  <c r="Q270"/>
  <c r="O251" i="34"/>
  <c r="N251"/>
  <c r="P251" s="1"/>
  <c r="K252"/>
  <c r="M277" i="35"/>
  <c r="L277"/>
  <c r="L271" i="33"/>
  <c r="M271"/>
  <c r="S271" s="1"/>
  <c r="R276" i="35"/>
  <c r="Q276"/>
  <c r="L278" i="40"/>
  <c r="O278" s="1"/>
  <c r="M278"/>
  <c r="S278" s="1"/>
  <c r="M279" i="27"/>
  <c r="S279" s="1"/>
  <c r="L279"/>
  <c r="R277" i="39"/>
  <c r="Q277"/>
  <c r="O263" i="43"/>
  <c r="N263"/>
  <c r="P263" s="1"/>
  <c r="K264"/>
  <c r="M278" i="41"/>
  <c r="S278" s="1"/>
  <c r="L278"/>
  <c r="R271" i="26"/>
  <c r="Q271"/>
  <c r="N270" i="32"/>
  <c r="P270" s="1"/>
  <c r="K271"/>
  <c r="O277" i="38"/>
  <c r="N277"/>
  <c r="P277" s="1"/>
  <c r="K278"/>
  <c r="N266" i="37"/>
  <c r="P266" s="1"/>
  <c r="K267"/>
  <c r="R280" i="29" l="1"/>
  <c r="Q280"/>
  <c r="L281"/>
  <c r="M281"/>
  <c r="N281" i="28"/>
  <c r="P281" s="1"/>
  <c r="K282"/>
  <c r="S281"/>
  <c r="N281" i="31"/>
  <c r="P281" s="1"/>
  <c r="K282"/>
  <c r="O281"/>
  <c r="S256" i="30"/>
  <c r="K257"/>
  <c r="N256"/>
  <c r="P256" s="1"/>
  <c r="R251" i="34"/>
  <c r="Q251"/>
  <c r="R270" i="32"/>
  <c r="Q270"/>
  <c r="O278" i="39"/>
  <c r="K279"/>
  <c r="N278"/>
  <c r="P278" s="1"/>
  <c r="R271" i="36"/>
  <c r="Q271"/>
  <c r="M267" i="37"/>
  <c r="S267" s="1"/>
  <c r="L267"/>
  <c r="K280" i="27"/>
  <c r="N279"/>
  <c r="P279" s="1"/>
  <c r="L272" i="36"/>
  <c r="O272" s="1"/>
  <c r="M272"/>
  <c r="S272" s="1"/>
  <c r="R266" i="37"/>
  <c r="Q266"/>
  <c r="O278" i="41"/>
  <c r="N278"/>
  <c r="P278" s="1"/>
  <c r="K279"/>
  <c r="O279" i="27"/>
  <c r="O271" i="33"/>
  <c r="K272"/>
  <c r="N271"/>
  <c r="P271" s="1"/>
  <c r="O277" i="35"/>
  <c r="N277"/>
  <c r="P277" s="1"/>
  <c r="K278"/>
  <c r="R277" i="38"/>
  <c r="Q277"/>
  <c r="L264" i="43"/>
  <c r="O264" s="1"/>
  <c r="M264"/>
  <c r="S277" i="35"/>
  <c r="K279" i="42"/>
  <c r="N278"/>
  <c r="P278" s="1"/>
  <c r="K273" i="26"/>
  <c r="N272"/>
  <c r="P272" s="1"/>
  <c r="R263" i="43"/>
  <c r="Q263"/>
  <c r="L252" i="34"/>
  <c r="O252" s="1"/>
  <c r="M252"/>
  <c r="S252" s="1"/>
  <c r="S272" i="26"/>
  <c r="M278" i="38"/>
  <c r="S278" s="1"/>
  <c r="L278"/>
  <c r="O278" s="1"/>
  <c r="M271" i="32"/>
  <c r="S271" s="1"/>
  <c r="L271"/>
  <c r="O271" s="1"/>
  <c r="K279" i="40"/>
  <c r="N278"/>
  <c r="P278" s="1"/>
  <c r="Q281" i="28" l="1"/>
  <c r="R281"/>
  <c r="L282"/>
  <c r="O282" s="1"/>
  <c r="M282"/>
  <c r="S282" s="1"/>
  <c r="S281" i="29"/>
  <c r="O281"/>
  <c r="N281"/>
  <c r="P281" s="1"/>
  <c r="K282"/>
  <c r="Q256" i="30"/>
  <c r="R256"/>
  <c r="M257"/>
  <c r="S257" s="1"/>
  <c r="L257"/>
  <c r="L282" i="31"/>
  <c r="M282"/>
  <c r="S282" s="1"/>
  <c r="O282"/>
  <c r="R281"/>
  <c r="Q281"/>
  <c r="Q272" i="26"/>
  <c r="R272"/>
  <c r="M279" i="40"/>
  <c r="L279"/>
  <c r="O279" s="1"/>
  <c r="S264" i="43"/>
  <c r="K279" i="38"/>
  <c r="N278"/>
  <c r="P278" s="1"/>
  <c r="M272" i="33"/>
  <c r="S272" s="1"/>
  <c r="L272"/>
  <c r="R278" i="39"/>
  <c r="Q278"/>
  <c r="L273" i="26"/>
  <c r="O273" s="1"/>
  <c r="M273"/>
  <c r="S273" s="1"/>
  <c r="N272" i="36"/>
  <c r="P272" s="1"/>
  <c r="K273"/>
  <c r="M279" i="39"/>
  <c r="L279"/>
  <c r="O279" s="1"/>
  <c r="R279" i="27"/>
  <c r="Q279"/>
  <c r="K265" i="43"/>
  <c r="N264"/>
  <c r="P264" s="1"/>
  <c r="R278" i="41"/>
  <c r="Q278"/>
  <c r="L280" i="27"/>
  <c r="O280" s="1"/>
  <c r="M280"/>
  <c r="S280" s="1"/>
  <c r="Q277" i="35"/>
  <c r="R277"/>
  <c r="O267" i="37"/>
  <c r="N267"/>
  <c r="P267" s="1"/>
  <c r="K268"/>
  <c r="R278" i="42"/>
  <c r="Q278"/>
  <c r="M279" i="41"/>
  <c r="L279"/>
  <c r="O279" s="1"/>
  <c r="L279" i="42"/>
  <c r="M279"/>
  <c r="L278" i="35"/>
  <c r="O278" s="1"/>
  <c r="M278"/>
  <c r="K272" i="32"/>
  <c r="N271"/>
  <c r="P271" s="1"/>
  <c r="N252" i="34"/>
  <c r="P252" s="1"/>
  <c r="K253"/>
  <c r="Q278" i="40"/>
  <c r="R278"/>
  <c r="Q271" i="33"/>
  <c r="R271"/>
  <c r="M282" i="29" l="1"/>
  <c r="L282"/>
  <c r="O282" s="1"/>
  <c r="Q281"/>
  <c r="R281"/>
  <c r="N282" i="28"/>
  <c r="P282" s="1"/>
  <c r="K283"/>
  <c r="N282" i="31"/>
  <c r="P282" s="1"/>
  <c r="K283"/>
  <c r="O257" i="30"/>
  <c r="N257"/>
  <c r="P257" s="1"/>
  <c r="K258"/>
  <c r="Q264" i="43"/>
  <c r="R264"/>
  <c r="R272" i="36"/>
  <c r="Q272"/>
  <c r="R271" i="32"/>
  <c r="Q271"/>
  <c r="K274" i="26"/>
  <c r="N273"/>
  <c r="P273" s="1"/>
  <c r="S279" i="42"/>
  <c r="O279"/>
  <c r="N279"/>
  <c r="P279" s="1"/>
  <c r="K280"/>
  <c r="R252" i="34"/>
  <c r="Q252"/>
  <c r="L265" i="43"/>
  <c r="O265" s="1"/>
  <c r="M265"/>
  <c r="L279" i="38"/>
  <c r="O279" s="1"/>
  <c r="M279"/>
  <c r="S279" s="1"/>
  <c r="N279" i="41"/>
  <c r="P279" s="1"/>
  <c r="K280"/>
  <c r="M272" i="32"/>
  <c r="L272"/>
  <c r="O272" s="1"/>
  <c r="S278" i="35"/>
  <c r="K281" i="27"/>
  <c r="N280"/>
  <c r="P280" s="1"/>
  <c r="N279" i="39"/>
  <c r="P279" s="1"/>
  <c r="K280"/>
  <c r="N279" i="40"/>
  <c r="P279" s="1"/>
  <c r="K280"/>
  <c r="L253" i="34"/>
  <c r="O253" s="1"/>
  <c r="M253"/>
  <c r="S253" s="1"/>
  <c r="S279" i="41"/>
  <c r="K279" i="35"/>
  <c r="N278"/>
  <c r="P278" s="1"/>
  <c r="L268" i="37"/>
  <c r="O268" s="1"/>
  <c r="M268"/>
  <c r="S268" s="1"/>
  <c r="S279" i="39"/>
  <c r="O272" i="33"/>
  <c r="N272"/>
  <c r="P272" s="1"/>
  <c r="K273"/>
  <c r="S279" i="40"/>
  <c r="R267" i="37"/>
  <c r="Q267"/>
  <c r="M273" i="36"/>
  <c r="S273" s="1"/>
  <c r="L273"/>
  <c r="R278" i="38"/>
  <c r="Q278"/>
  <c r="M283" i="28" l="1"/>
  <c r="S283" s="1"/>
  <c r="L283"/>
  <c r="O283" s="1"/>
  <c r="R282"/>
  <c r="Q282"/>
  <c r="N282" i="29"/>
  <c r="P282" s="1"/>
  <c r="K283"/>
  <c r="S282"/>
  <c r="L258" i="30"/>
  <c r="M258"/>
  <c r="S258" s="1"/>
  <c r="R257"/>
  <c r="Q257"/>
  <c r="L283" i="31"/>
  <c r="M283"/>
  <c r="S283" s="1"/>
  <c r="Q282"/>
  <c r="R282"/>
  <c r="R279" i="42"/>
  <c r="Q279"/>
  <c r="R273" i="26"/>
  <c r="Q273"/>
  <c r="R272" i="33"/>
  <c r="Q272"/>
  <c r="M279" i="35"/>
  <c r="L279"/>
  <c r="O279" s="1"/>
  <c r="L280" i="39"/>
  <c r="M280"/>
  <c r="S280" s="1"/>
  <c r="S272" i="32"/>
  <c r="N265" i="43"/>
  <c r="P265" s="1"/>
  <c r="K266"/>
  <c r="O273" i="36"/>
  <c r="N273"/>
  <c r="P273" s="1"/>
  <c r="K274"/>
  <c r="M280" i="41"/>
  <c r="S280" s="1"/>
  <c r="L280"/>
  <c r="M274" i="26"/>
  <c r="L274"/>
  <c r="O274" s="1"/>
  <c r="R280" i="27"/>
  <c r="Q280"/>
  <c r="R279" i="39"/>
  <c r="Q279"/>
  <c r="M281" i="27"/>
  <c r="S281" s="1"/>
  <c r="L281"/>
  <c r="O281" s="1"/>
  <c r="M280" i="42"/>
  <c r="S280" s="1"/>
  <c r="L280"/>
  <c r="R278" i="35"/>
  <c r="Q278"/>
  <c r="Q279" i="41"/>
  <c r="R279"/>
  <c r="N279" i="38"/>
  <c r="P279" s="1"/>
  <c r="K280"/>
  <c r="N253" i="34"/>
  <c r="P253" s="1"/>
  <c r="K254"/>
  <c r="R279" i="40"/>
  <c r="Q279"/>
  <c r="N268" i="37"/>
  <c r="P268" s="1"/>
  <c r="K269"/>
  <c r="M280" i="40"/>
  <c r="L280"/>
  <c r="O280" s="1"/>
  <c r="S265" i="43"/>
  <c r="L273" i="33"/>
  <c r="O273" s="1"/>
  <c r="M273"/>
  <c r="S273" s="1"/>
  <c r="N272" i="32"/>
  <c r="P272" s="1"/>
  <c r="K273"/>
  <c r="R282" i="29" l="1"/>
  <c r="Q282"/>
  <c r="L283"/>
  <c r="M283"/>
  <c r="S283" s="1"/>
  <c r="N283" i="28"/>
  <c r="P283" s="1"/>
  <c r="K284"/>
  <c r="O283" i="31"/>
  <c r="K284"/>
  <c r="N283"/>
  <c r="P283" s="1"/>
  <c r="O258" i="30"/>
  <c r="K259"/>
  <c r="N258"/>
  <c r="P258" s="1"/>
  <c r="Q272" i="32"/>
  <c r="R272"/>
  <c r="R265" i="43"/>
  <c r="Q265"/>
  <c r="M254" i="34"/>
  <c r="S254" s="1"/>
  <c r="L254"/>
  <c r="O254" s="1"/>
  <c r="O280" i="42"/>
  <c r="K281"/>
  <c r="N280"/>
  <c r="P280" s="1"/>
  <c r="K280" i="35"/>
  <c r="N279"/>
  <c r="P279" s="1"/>
  <c r="Q253" i="34"/>
  <c r="R253"/>
  <c r="L266" i="43"/>
  <c r="O266" s="1"/>
  <c r="M266"/>
  <c r="S266" s="1"/>
  <c r="S279" i="35"/>
  <c r="M273" i="32"/>
  <c r="S273" s="1"/>
  <c r="L273"/>
  <c r="K281" i="40"/>
  <c r="N280"/>
  <c r="P280" s="1"/>
  <c r="M280" i="38"/>
  <c r="S280" s="1"/>
  <c r="L280"/>
  <c r="K275" i="26"/>
  <c r="N274"/>
  <c r="P274" s="1"/>
  <c r="Q279" i="38"/>
  <c r="R279"/>
  <c r="K282" i="27"/>
  <c r="N281"/>
  <c r="P281" s="1"/>
  <c r="S274" i="26"/>
  <c r="S280" i="40"/>
  <c r="M269" i="37"/>
  <c r="S269" s="1"/>
  <c r="L269"/>
  <c r="O269" s="1"/>
  <c r="O280" i="41"/>
  <c r="N280"/>
  <c r="P280" s="1"/>
  <c r="K281"/>
  <c r="R268" i="37"/>
  <c r="Q268"/>
  <c r="N273" i="33"/>
  <c r="P273" s="1"/>
  <c r="K274"/>
  <c r="M274" i="36"/>
  <c r="L274"/>
  <c r="O274" s="1"/>
  <c r="O280" i="39"/>
  <c r="N280"/>
  <c r="P280" s="1"/>
  <c r="K281"/>
  <c r="R273" i="36"/>
  <c r="Q273"/>
  <c r="L284" i="28" l="1"/>
  <c r="M284"/>
  <c r="Q283"/>
  <c r="R283"/>
  <c r="O283" i="29"/>
  <c r="N283"/>
  <c r="P283" s="1"/>
  <c r="K284"/>
  <c r="Q258" i="30"/>
  <c r="R258"/>
  <c r="M259"/>
  <c r="S259" s="1"/>
  <c r="L259"/>
  <c r="O259" s="1"/>
  <c r="R283" i="31"/>
  <c r="Q283"/>
  <c r="M284"/>
  <c r="S284" s="1"/>
  <c r="L284"/>
  <c r="O284" s="1"/>
  <c r="R274" i="26"/>
  <c r="Q274"/>
  <c r="R280" i="39"/>
  <c r="Q280"/>
  <c r="Q281" i="27"/>
  <c r="R281"/>
  <c r="K267" i="43"/>
  <c r="N266"/>
  <c r="P266" s="1"/>
  <c r="L275" i="26"/>
  <c r="O275" s="1"/>
  <c r="M275"/>
  <c r="N274" i="36"/>
  <c r="P274" s="1"/>
  <c r="K275"/>
  <c r="S274"/>
  <c r="L282" i="27"/>
  <c r="M282"/>
  <c r="S282" s="1"/>
  <c r="M281" i="40"/>
  <c r="S281" s="1"/>
  <c r="L281"/>
  <c r="N254" i="34"/>
  <c r="P254" s="1"/>
  <c r="K255"/>
  <c r="R280" i="41"/>
  <c r="Q280"/>
  <c r="L274" i="33"/>
  <c r="O274" s="1"/>
  <c r="M274"/>
  <c r="N269" i="37"/>
  <c r="P269" s="1"/>
  <c r="K270"/>
  <c r="O273" i="32"/>
  <c r="N273"/>
  <c r="P273" s="1"/>
  <c r="K274"/>
  <c r="Q273" i="33"/>
  <c r="R273"/>
  <c r="Q280" i="40"/>
  <c r="R280"/>
  <c r="M280" i="35"/>
  <c r="S280" s="1"/>
  <c r="L280"/>
  <c r="L281" i="39"/>
  <c r="M281"/>
  <c r="S281" s="1"/>
  <c r="R280" i="42"/>
  <c r="Q280"/>
  <c r="Q279" i="35"/>
  <c r="R279"/>
  <c r="M281" i="41"/>
  <c r="L281"/>
  <c r="O281" s="1"/>
  <c r="O280" i="38"/>
  <c r="K281"/>
  <c r="N280"/>
  <c r="P280" s="1"/>
  <c r="L281" i="42"/>
  <c r="O281" s="1"/>
  <c r="M281"/>
  <c r="S281" s="1"/>
  <c r="M284" i="29" l="1"/>
  <c r="S284" s="1"/>
  <c r="L284"/>
  <c r="O284" s="1"/>
  <c r="R283"/>
  <c r="Q283"/>
  <c r="S284" i="28"/>
  <c r="O284"/>
  <c r="N284"/>
  <c r="P284" s="1"/>
  <c r="K285"/>
  <c r="N259" i="30"/>
  <c r="P259" s="1"/>
  <c r="K260"/>
  <c r="K285" i="31"/>
  <c r="N284"/>
  <c r="P284" s="1"/>
  <c r="R266" i="43"/>
  <c r="Q266"/>
  <c r="R274" i="36"/>
  <c r="Q274"/>
  <c r="M267" i="43"/>
  <c r="L267"/>
  <c r="O267" s="1"/>
  <c r="R273" i="32"/>
  <c r="Q273"/>
  <c r="K282" i="41"/>
  <c r="N281"/>
  <c r="P281" s="1"/>
  <c r="O280" i="35"/>
  <c r="N280"/>
  <c r="P280" s="1"/>
  <c r="K281"/>
  <c r="L255" i="34"/>
  <c r="O255" s="1"/>
  <c r="M255"/>
  <c r="S255" s="1"/>
  <c r="R254"/>
  <c r="Q254"/>
  <c r="M275" i="36"/>
  <c r="S275" s="1"/>
  <c r="L275"/>
  <c r="O275" s="1"/>
  <c r="Q269" i="37"/>
  <c r="R269"/>
  <c r="O281" i="40"/>
  <c r="N281"/>
  <c r="P281" s="1"/>
  <c r="K282"/>
  <c r="K283" i="27"/>
  <c r="N282"/>
  <c r="P282" s="1"/>
  <c r="O281" i="39"/>
  <c r="K282"/>
  <c r="N281"/>
  <c r="P281" s="1"/>
  <c r="S281" i="41"/>
  <c r="K282" i="42"/>
  <c r="N281"/>
  <c r="P281" s="1"/>
  <c r="R280" i="38"/>
  <c r="Q280"/>
  <c r="S274" i="33"/>
  <c r="O282" i="27"/>
  <c r="S275" i="26"/>
  <c r="L274" i="32"/>
  <c r="M274"/>
  <c r="S274" s="1"/>
  <c r="M270" i="37"/>
  <c r="S270" s="1"/>
  <c r="L270"/>
  <c r="O270" s="1"/>
  <c r="L281" i="38"/>
  <c r="O281" s="1"/>
  <c r="M281"/>
  <c r="N274" i="33"/>
  <c r="P274" s="1"/>
  <c r="K275"/>
  <c r="K276" i="26"/>
  <c r="N275"/>
  <c r="P275" s="1"/>
  <c r="M285" i="28" l="1"/>
  <c r="L285"/>
  <c r="O285" s="1"/>
  <c r="R284"/>
  <c r="Q284"/>
  <c r="N284" i="29"/>
  <c r="P284" s="1"/>
  <c r="K285"/>
  <c r="R284" i="31"/>
  <c r="Q284"/>
  <c r="M285"/>
  <c r="S285" s="1"/>
  <c r="L285"/>
  <c r="M260" i="30"/>
  <c r="S260" s="1"/>
  <c r="L260"/>
  <c r="O260" s="1"/>
  <c r="R259"/>
  <c r="Q259"/>
  <c r="R275" i="26"/>
  <c r="Q275"/>
  <c r="Q281" i="39"/>
  <c r="R281"/>
  <c r="Q274" i="33"/>
  <c r="R274"/>
  <c r="M282" i="39"/>
  <c r="S282" s="1"/>
  <c r="L282"/>
  <c r="O282" s="1"/>
  <c r="N255" i="34"/>
  <c r="P255" s="1"/>
  <c r="K256"/>
  <c r="K282" i="38"/>
  <c r="N281"/>
  <c r="N270" i="37"/>
  <c r="P270" s="1"/>
  <c r="K271"/>
  <c r="L276" i="26"/>
  <c r="O276" s="1"/>
  <c r="M276"/>
  <c r="M281" i="35"/>
  <c r="S281" s="1"/>
  <c r="L281"/>
  <c r="O281" s="1"/>
  <c r="N267" i="43"/>
  <c r="P267" s="1"/>
  <c r="K268"/>
  <c r="Q280" i="35"/>
  <c r="R280"/>
  <c r="S267" i="43"/>
  <c r="R282" i="27"/>
  <c r="Q282"/>
  <c r="N275" i="36"/>
  <c r="P275" s="1"/>
  <c r="K276"/>
  <c r="O274" i="32"/>
  <c r="N274"/>
  <c r="P274" s="1"/>
  <c r="K275"/>
  <c r="R281" i="42"/>
  <c r="Q281"/>
  <c r="M283" i="27"/>
  <c r="S283" s="1"/>
  <c r="L283"/>
  <c r="L282" i="42"/>
  <c r="M282"/>
  <c r="S282" s="1"/>
  <c r="L282" i="40"/>
  <c r="O282" s="1"/>
  <c r="M282"/>
  <c r="S282" s="1"/>
  <c r="R281"/>
  <c r="Q281"/>
  <c r="M282" i="41"/>
  <c r="S282" s="1"/>
  <c r="L282"/>
  <c r="L275" i="33"/>
  <c r="M275"/>
  <c r="S275" s="1"/>
  <c r="P281" i="38"/>
  <c r="S281"/>
  <c r="R281" i="41"/>
  <c r="Q281"/>
  <c r="L285" i="29" l="1"/>
  <c r="M285"/>
  <c r="S285" s="1"/>
  <c r="R284"/>
  <c r="Q284"/>
  <c r="N285" i="28"/>
  <c r="P285" s="1"/>
  <c r="K286"/>
  <c r="S285"/>
  <c r="N260" i="30"/>
  <c r="P260" s="1"/>
  <c r="K261"/>
  <c r="O285" i="31"/>
  <c r="N285"/>
  <c r="P285" s="1"/>
  <c r="K286"/>
  <c r="K283" i="40"/>
  <c r="N282"/>
  <c r="P282" s="1"/>
  <c r="O275" i="33"/>
  <c r="K276"/>
  <c r="N275"/>
  <c r="P275" s="1"/>
  <c r="K277" i="26"/>
  <c r="N276"/>
  <c r="P276" s="1"/>
  <c r="N282" i="39"/>
  <c r="P282" s="1"/>
  <c r="K283"/>
  <c r="R281" i="38"/>
  <c r="Q281"/>
  <c r="O282" i="41"/>
  <c r="N282"/>
  <c r="P282" s="1"/>
  <c r="K283"/>
  <c r="O282" i="42"/>
  <c r="N282"/>
  <c r="P282" s="1"/>
  <c r="K283"/>
  <c r="M276" i="36"/>
  <c r="S276" s="1"/>
  <c r="L276"/>
  <c r="O276"/>
  <c r="L268" i="43"/>
  <c r="O268" s="1"/>
  <c r="M268"/>
  <c r="S268" s="1"/>
  <c r="M271" i="37"/>
  <c r="L271"/>
  <c r="Q270"/>
  <c r="R270"/>
  <c r="M275" i="32"/>
  <c r="S275" s="1"/>
  <c r="L275"/>
  <c r="O275" s="1"/>
  <c r="O283" i="27"/>
  <c r="K284"/>
  <c r="N283"/>
  <c r="P283" s="1"/>
  <c r="Q275" i="36"/>
  <c r="R275"/>
  <c r="K282" i="35"/>
  <c r="N281"/>
  <c r="P281" s="1"/>
  <c r="L282" i="38"/>
  <c r="M282"/>
  <c r="S282" s="1"/>
  <c r="R267" i="43"/>
  <c r="Q267"/>
  <c r="M256" i="34"/>
  <c r="L256"/>
  <c r="O256" s="1"/>
  <c r="Q255"/>
  <c r="R255"/>
  <c r="R274" i="32"/>
  <c r="Q274"/>
  <c r="S276" i="26"/>
  <c r="Q285" i="28" l="1"/>
  <c r="R285"/>
  <c r="L286"/>
  <c r="O286" s="1"/>
  <c r="M286"/>
  <c r="O285" i="29"/>
  <c r="N285"/>
  <c r="P285" s="1"/>
  <c r="K286"/>
  <c r="M286" i="31"/>
  <c r="S286" s="1"/>
  <c r="L286"/>
  <c r="O286" s="1"/>
  <c r="Q285"/>
  <c r="R285"/>
  <c r="L261" i="30"/>
  <c r="M261"/>
  <c r="S261" s="1"/>
  <c r="Q260"/>
  <c r="R260"/>
  <c r="Q282" i="39"/>
  <c r="R282"/>
  <c r="R276" i="26"/>
  <c r="Q276"/>
  <c r="M284" i="27"/>
  <c r="S284" s="1"/>
  <c r="L284"/>
  <c r="O284" s="1"/>
  <c r="S271" i="37"/>
  <c r="R282" i="42"/>
  <c r="Q282"/>
  <c r="O282" i="38"/>
  <c r="N282"/>
  <c r="P282" s="1"/>
  <c r="K283"/>
  <c r="M283" i="41"/>
  <c r="S283" s="1"/>
  <c r="L283"/>
  <c r="O283" s="1"/>
  <c r="M277" i="26"/>
  <c r="L277"/>
  <c r="O277" s="1"/>
  <c r="S256" i="34"/>
  <c r="Q275" i="33"/>
  <c r="R275"/>
  <c r="Q281" i="35"/>
  <c r="R281"/>
  <c r="K276" i="32"/>
  <c r="N275"/>
  <c r="P275" s="1"/>
  <c r="N268" i="43"/>
  <c r="P268" s="1"/>
  <c r="K269"/>
  <c r="M276" i="33"/>
  <c r="S276" s="1"/>
  <c r="L276"/>
  <c r="Q282" i="41"/>
  <c r="R282"/>
  <c r="L282" i="35"/>
  <c r="M282"/>
  <c r="O282"/>
  <c r="N256" i="34"/>
  <c r="P256" s="1"/>
  <c r="K257"/>
  <c r="N276" i="36"/>
  <c r="P276" s="1"/>
  <c r="K277"/>
  <c r="Q282" i="40"/>
  <c r="R282"/>
  <c r="R283" i="27"/>
  <c r="Q283"/>
  <c r="O271" i="37"/>
  <c r="N271"/>
  <c r="P271" s="1"/>
  <c r="K272"/>
  <c r="M283" i="42"/>
  <c r="S283" s="1"/>
  <c r="L283"/>
  <c r="O283" s="1"/>
  <c r="L283" i="39"/>
  <c r="O283" s="1"/>
  <c r="M283"/>
  <c r="S283" s="1"/>
  <c r="L283" i="40"/>
  <c r="M283"/>
  <c r="S283" s="1"/>
  <c r="M286" i="29" l="1"/>
  <c r="L286"/>
  <c r="O286" s="1"/>
  <c r="R285"/>
  <c r="Q285"/>
  <c r="S286" i="28"/>
  <c r="N286"/>
  <c r="P286" s="1"/>
  <c r="K287"/>
  <c r="O261" i="30"/>
  <c r="K262"/>
  <c r="N261"/>
  <c r="P261" s="1"/>
  <c r="K287" i="31"/>
  <c r="N286"/>
  <c r="P286" s="1"/>
  <c r="Q271" i="37"/>
  <c r="R271"/>
  <c r="Q256" i="34"/>
  <c r="R256"/>
  <c r="R276" i="36"/>
  <c r="Q276"/>
  <c r="O276" i="33"/>
  <c r="K277"/>
  <c r="N276"/>
  <c r="P276" s="1"/>
  <c r="K284" i="41"/>
  <c r="N283"/>
  <c r="P283" s="1"/>
  <c r="M272" i="37"/>
  <c r="S272" s="1"/>
  <c r="L272"/>
  <c r="O272" s="1"/>
  <c r="O283" i="40"/>
  <c r="N283"/>
  <c r="P283" s="1"/>
  <c r="K284"/>
  <c r="L257" i="34"/>
  <c r="M257"/>
  <c r="S257" s="1"/>
  <c r="M269" i="43"/>
  <c r="S269" s="1"/>
  <c r="L269"/>
  <c r="O269" s="1"/>
  <c r="L283" i="38"/>
  <c r="O283" s="1"/>
  <c r="M283"/>
  <c r="K285" i="27"/>
  <c r="N284"/>
  <c r="P284" s="1"/>
  <c r="Q275" i="32"/>
  <c r="R275"/>
  <c r="R282" i="38"/>
  <c r="Q282"/>
  <c r="K283" i="35"/>
  <c r="N282"/>
  <c r="P282" s="1"/>
  <c r="L276" i="32"/>
  <c r="M276"/>
  <c r="S276" s="1"/>
  <c r="K278" i="26"/>
  <c r="N277"/>
  <c r="P277" s="1"/>
  <c r="R268" i="43"/>
  <c r="Q268"/>
  <c r="N283" i="39"/>
  <c r="P283" s="1"/>
  <c r="K284"/>
  <c r="S282" i="35"/>
  <c r="N283" i="42"/>
  <c r="P283" s="1"/>
  <c r="K284"/>
  <c r="S277" i="26"/>
  <c r="L277" i="36"/>
  <c r="O277" s="1"/>
  <c r="M277"/>
  <c r="S277" s="1"/>
  <c r="L287" i="28" l="1"/>
  <c r="O287" s="1"/>
  <c r="M287"/>
  <c r="S287" s="1"/>
  <c r="R286"/>
  <c r="Q286"/>
  <c r="N286" i="29"/>
  <c r="P286" s="1"/>
  <c r="K287"/>
  <c r="S286"/>
  <c r="Q286" i="31"/>
  <c r="R286"/>
  <c r="L287"/>
  <c r="M287"/>
  <c r="S287" s="1"/>
  <c r="R261" i="30"/>
  <c r="Q261"/>
  <c r="M262"/>
  <c r="S262" s="1"/>
  <c r="L262"/>
  <c r="Q277" i="26"/>
  <c r="R277"/>
  <c r="Q283" i="40"/>
  <c r="R283"/>
  <c r="L277" i="33"/>
  <c r="O277" s="1"/>
  <c r="M277"/>
  <c r="S277" s="1"/>
  <c r="R283" i="39"/>
  <c r="Q283"/>
  <c r="L283" i="35"/>
  <c r="O283" s="1"/>
  <c r="M283"/>
  <c r="S283" i="38"/>
  <c r="N283"/>
  <c r="P283" s="1"/>
  <c r="K284"/>
  <c r="R282" i="35"/>
  <c r="Q282"/>
  <c r="N269" i="43"/>
  <c r="P269" s="1"/>
  <c r="K270"/>
  <c r="R284" i="27"/>
  <c r="Q284"/>
  <c r="M284" i="39"/>
  <c r="S284" s="1"/>
  <c r="L284"/>
  <c r="O284" s="1"/>
  <c r="L284" i="40"/>
  <c r="O284" s="1"/>
  <c r="M284"/>
  <c r="S284" s="1"/>
  <c r="N277" i="36"/>
  <c r="P277" s="1"/>
  <c r="K278"/>
  <c r="M284" i="42"/>
  <c r="S284" s="1"/>
  <c r="L284"/>
  <c r="O284" s="1"/>
  <c r="N272" i="37"/>
  <c r="P272" s="1"/>
  <c r="K273"/>
  <c r="Q283" i="42"/>
  <c r="R283"/>
  <c r="L278" i="26"/>
  <c r="O278" s="1"/>
  <c r="M278"/>
  <c r="Q283" i="41"/>
  <c r="R283"/>
  <c r="O276" i="32"/>
  <c r="N276"/>
  <c r="P276" s="1"/>
  <c r="K277"/>
  <c r="L285" i="27"/>
  <c r="O285" s="1"/>
  <c r="M285"/>
  <c r="O257" i="34"/>
  <c r="N257"/>
  <c r="P257" s="1"/>
  <c r="K258"/>
  <c r="M284" i="41"/>
  <c r="S284" s="1"/>
  <c r="L284"/>
  <c r="O284" s="1"/>
  <c r="R276" i="33"/>
  <c r="Q276"/>
  <c r="R286" i="29" l="1"/>
  <c r="Q286"/>
  <c r="L287"/>
  <c r="M287"/>
  <c r="S287" s="1"/>
  <c r="N287" i="28"/>
  <c r="P287" s="1"/>
  <c r="K288"/>
  <c r="K263" i="30"/>
  <c r="N262"/>
  <c r="P262" s="1"/>
  <c r="O287" i="31"/>
  <c r="K288"/>
  <c r="N287"/>
  <c r="P287" s="1"/>
  <c r="O262" i="30"/>
  <c r="M277" i="32"/>
  <c r="L277"/>
  <c r="O277" s="1"/>
  <c r="M258" i="34"/>
  <c r="L258"/>
  <c r="M273" i="37"/>
  <c r="S273" s="1"/>
  <c r="L273"/>
  <c r="O273" s="1"/>
  <c r="N284" i="42"/>
  <c r="P284" s="1"/>
  <c r="K285"/>
  <c r="N284" i="39"/>
  <c r="P284" s="1"/>
  <c r="K285"/>
  <c r="L284" i="38"/>
  <c r="M284"/>
  <c r="S284" s="1"/>
  <c r="N284" i="41"/>
  <c r="P284" s="1"/>
  <c r="K285"/>
  <c r="K286" i="27"/>
  <c r="N285"/>
  <c r="L278" i="36"/>
  <c r="O278" s="1"/>
  <c r="M278"/>
  <c r="S278" s="1"/>
  <c r="S285" i="27"/>
  <c r="P285"/>
  <c r="S278" i="26"/>
  <c r="R283" i="38"/>
  <c r="Q283"/>
  <c r="R277" i="36"/>
  <c r="Q277"/>
  <c r="N277" i="33"/>
  <c r="P277" s="1"/>
  <c r="K278"/>
  <c r="R276" i="32"/>
  <c r="Q276"/>
  <c r="L270" i="43"/>
  <c r="M270"/>
  <c r="S270" s="1"/>
  <c r="S283" i="35"/>
  <c r="N278" i="26"/>
  <c r="P278" s="1"/>
  <c r="K279"/>
  <c r="R269" i="43"/>
  <c r="Q269"/>
  <c r="K284" i="35"/>
  <c r="N283"/>
  <c r="P283" s="1"/>
  <c r="Q257" i="34"/>
  <c r="R257"/>
  <c r="K285" i="40"/>
  <c r="N284"/>
  <c r="P284" s="1"/>
  <c r="R272" i="37"/>
  <c r="Q272"/>
  <c r="L288" i="28" l="1"/>
  <c r="O288" s="1"/>
  <c r="M288"/>
  <c r="Q287"/>
  <c r="R287"/>
  <c r="O287" i="29"/>
  <c r="N287"/>
  <c r="P287" s="1"/>
  <c r="K288"/>
  <c r="Q287" i="31"/>
  <c r="R287"/>
  <c r="M288"/>
  <c r="S288" s="1"/>
  <c r="L288"/>
  <c r="O288" s="1"/>
  <c r="Q262" i="30"/>
  <c r="R262"/>
  <c r="M263"/>
  <c r="S263" s="1"/>
  <c r="L263"/>
  <c r="O263" s="1"/>
  <c r="Q283" i="35"/>
  <c r="R283"/>
  <c r="R278" i="26"/>
  <c r="Q278"/>
  <c r="L286" i="27"/>
  <c r="O286" s="1"/>
  <c r="M286"/>
  <c r="M285" i="41"/>
  <c r="S285" s="1"/>
  <c r="L285"/>
  <c r="O285" s="1"/>
  <c r="R284"/>
  <c r="Q284"/>
  <c r="N273" i="37"/>
  <c r="P273" s="1"/>
  <c r="K274"/>
  <c r="Q284" i="40"/>
  <c r="R284"/>
  <c r="M279" i="26"/>
  <c r="L279"/>
  <c r="O279" s="1"/>
  <c r="L278" i="33"/>
  <c r="M278"/>
  <c r="S278" s="1"/>
  <c r="R277"/>
  <c r="Q277"/>
  <c r="O284" i="38"/>
  <c r="N284"/>
  <c r="P284" s="1"/>
  <c r="K285"/>
  <c r="O258" i="34"/>
  <c r="N258"/>
  <c r="K259"/>
  <c r="L285" i="39"/>
  <c r="M285"/>
  <c r="S285" s="1"/>
  <c r="P258" i="34"/>
  <c r="S258"/>
  <c r="R284" i="39"/>
  <c r="Q284"/>
  <c r="R285" i="27"/>
  <c r="Q285"/>
  <c r="L285" i="40"/>
  <c r="M285"/>
  <c r="S285" s="1"/>
  <c r="N278" i="36"/>
  <c r="P278" s="1"/>
  <c r="K279"/>
  <c r="M284" i="35"/>
  <c r="S284" s="1"/>
  <c r="L284"/>
  <c r="O270" i="43"/>
  <c r="K271"/>
  <c r="N270"/>
  <c r="P270" s="1"/>
  <c r="L285" i="42"/>
  <c r="O285" s="1"/>
  <c r="M285"/>
  <c r="S285" s="1"/>
  <c r="K278" i="32"/>
  <c r="N277"/>
  <c r="P277" s="1"/>
  <c r="R284" i="42"/>
  <c r="Q284"/>
  <c r="S277" i="32"/>
  <c r="M288" i="29" l="1"/>
  <c r="S288" s="1"/>
  <c r="L288"/>
  <c r="O288" s="1"/>
  <c r="Q287"/>
  <c r="R287"/>
  <c r="S288" i="28"/>
  <c r="N288"/>
  <c r="P288" s="1"/>
  <c r="K289"/>
  <c r="K289" i="31"/>
  <c r="N288"/>
  <c r="P288" s="1"/>
  <c r="N263" i="30"/>
  <c r="P263" s="1"/>
  <c r="K264"/>
  <c r="Q258" i="34"/>
  <c r="R258"/>
  <c r="R278" i="36"/>
  <c r="Q278"/>
  <c r="R270" i="43"/>
  <c r="Q270"/>
  <c r="O285" i="40"/>
  <c r="N285"/>
  <c r="P285" s="1"/>
  <c r="K286"/>
  <c r="O285" i="39"/>
  <c r="K286"/>
  <c r="N285"/>
  <c r="P285" s="1"/>
  <c r="L274" i="37"/>
  <c r="O274" s="1"/>
  <c r="M274"/>
  <c r="S274" s="1"/>
  <c r="S286" i="27"/>
  <c r="R273" i="37"/>
  <c r="Q273"/>
  <c r="N286" i="27"/>
  <c r="P286" s="1"/>
  <c r="K287"/>
  <c r="R277" i="32"/>
  <c r="Q277"/>
  <c r="M271" i="43"/>
  <c r="S271" s="1"/>
  <c r="L271"/>
  <c r="L259" i="34"/>
  <c r="M259"/>
  <c r="O278" i="33"/>
  <c r="K279"/>
  <c r="N278"/>
  <c r="P278" s="1"/>
  <c r="O284" i="35"/>
  <c r="N284"/>
  <c r="P284" s="1"/>
  <c r="K285"/>
  <c r="M279" i="36"/>
  <c r="S279" s="1"/>
  <c r="L279"/>
  <c r="N285" i="42"/>
  <c r="P285" s="1"/>
  <c r="K286"/>
  <c r="L278" i="32"/>
  <c r="M278"/>
  <c r="S278" s="1"/>
  <c r="L285" i="38"/>
  <c r="O285" s="1"/>
  <c r="M285"/>
  <c r="S285" s="1"/>
  <c r="K280" i="26"/>
  <c r="N279"/>
  <c r="P279" s="1"/>
  <c r="R284" i="38"/>
  <c r="Q284"/>
  <c r="S279" i="26"/>
  <c r="K286" i="41"/>
  <c r="N285"/>
  <c r="P285" s="1"/>
  <c r="L289" i="28" l="1"/>
  <c r="M289"/>
  <c r="S289" s="1"/>
  <c r="R288"/>
  <c r="Q288"/>
  <c r="N288" i="29"/>
  <c r="P288" s="1"/>
  <c r="K289"/>
  <c r="L264" i="30"/>
  <c r="O264" s="1"/>
  <c r="M264"/>
  <c r="R263"/>
  <c r="Q263"/>
  <c r="R288" i="31"/>
  <c r="Q288"/>
  <c r="M289"/>
  <c r="S289" s="1"/>
  <c r="L289"/>
  <c r="O289" s="1"/>
  <c r="Q285" i="40"/>
  <c r="R285"/>
  <c r="R286" i="27"/>
  <c r="Q286"/>
  <c r="R284" i="35"/>
  <c r="Q284"/>
  <c r="O278" i="32"/>
  <c r="K279"/>
  <c r="N278"/>
  <c r="P278" s="1"/>
  <c r="R278" i="33"/>
  <c r="Q278"/>
  <c r="M286" i="42"/>
  <c r="S286" s="1"/>
  <c r="L286"/>
  <c r="O286" s="1"/>
  <c r="L279" i="33"/>
  <c r="O279" s="1"/>
  <c r="M279"/>
  <c r="S279" s="1"/>
  <c r="M287" i="27"/>
  <c r="S287" s="1"/>
  <c r="L287"/>
  <c r="N274" i="37"/>
  <c r="P274" s="1"/>
  <c r="K275"/>
  <c r="R279" i="26"/>
  <c r="Q279"/>
  <c r="K286" i="38"/>
  <c r="N285"/>
  <c r="P285" s="1"/>
  <c r="R285" i="39"/>
  <c r="Q285"/>
  <c r="R285" i="42"/>
  <c r="Q285"/>
  <c r="L280" i="26"/>
  <c r="O280" s="1"/>
  <c r="M280"/>
  <c r="S280" s="1"/>
  <c r="O279" i="36"/>
  <c r="N279"/>
  <c r="P279" s="1"/>
  <c r="K280"/>
  <c r="S259" i="34"/>
  <c r="M286" i="39"/>
  <c r="S286" s="1"/>
  <c r="L286"/>
  <c r="Q285" i="41"/>
  <c r="R285"/>
  <c r="O259" i="34"/>
  <c r="K260"/>
  <c r="N259"/>
  <c r="P259" s="1"/>
  <c r="M286" i="41"/>
  <c r="S286" s="1"/>
  <c r="L286"/>
  <c r="M285" i="35"/>
  <c r="S285" s="1"/>
  <c r="L285"/>
  <c r="O285" s="1"/>
  <c r="O271" i="43"/>
  <c r="N271"/>
  <c r="P271" s="1"/>
  <c r="K272"/>
  <c r="M286" i="40"/>
  <c r="S286" s="1"/>
  <c r="L286"/>
  <c r="L289" i="29" l="1"/>
  <c r="M289"/>
  <c r="S289" s="1"/>
  <c r="R288"/>
  <c r="Q288"/>
  <c r="O289" i="28"/>
  <c r="N289"/>
  <c r="P289" s="1"/>
  <c r="K290"/>
  <c r="S264" i="30"/>
  <c r="K290" i="31"/>
  <c r="N289"/>
  <c r="P289" s="1"/>
  <c r="K265" i="30"/>
  <c r="N264"/>
  <c r="P264" s="1"/>
  <c r="Q259" i="34"/>
  <c r="R259"/>
  <c r="R285" i="38"/>
  <c r="Q285"/>
  <c r="K286" i="35"/>
  <c r="N285"/>
  <c r="P285" s="1"/>
  <c r="M286" i="38"/>
  <c r="S286" s="1"/>
  <c r="L286"/>
  <c r="O286" s="1"/>
  <c r="M279" i="32"/>
  <c r="S279" s="1"/>
  <c r="L279"/>
  <c r="O279" s="1"/>
  <c r="L272" i="43"/>
  <c r="O272" s="1"/>
  <c r="M272"/>
  <c r="K280" i="33"/>
  <c r="N279"/>
  <c r="P279" s="1"/>
  <c r="O286" i="39"/>
  <c r="K287"/>
  <c r="N286"/>
  <c r="P286" s="1"/>
  <c r="O286" i="40"/>
  <c r="N286"/>
  <c r="P286" s="1"/>
  <c r="K287"/>
  <c r="O286" i="41"/>
  <c r="N286"/>
  <c r="P286" s="1"/>
  <c r="K287"/>
  <c r="N280" i="26"/>
  <c r="P280" s="1"/>
  <c r="K281"/>
  <c r="N286" i="42"/>
  <c r="P286" s="1"/>
  <c r="K287"/>
  <c r="L275" i="37"/>
  <c r="M275"/>
  <c r="S275" s="1"/>
  <c r="R274"/>
  <c r="Q274"/>
  <c r="R271" i="43"/>
  <c r="Q271"/>
  <c r="M260" i="34"/>
  <c r="S260" s="1"/>
  <c r="L260"/>
  <c r="O260" s="1"/>
  <c r="M280" i="36"/>
  <c r="S280" s="1"/>
  <c r="L280"/>
  <c r="O280" s="1"/>
  <c r="O287" i="27"/>
  <c r="N287"/>
  <c r="P287" s="1"/>
  <c r="K288"/>
  <c r="R279" i="36"/>
  <c r="Q279"/>
  <c r="R278" i="32"/>
  <c r="Q278"/>
  <c r="L290" i="28" l="1"/>
  <c r="O290" s="1"/>
  <c r="M290"/>
  <c r="Q289"/>
  <c r="R289"/>
  <c r="O289" i="29"/>
  <c r="N289"/>
  <c r="P289" s="1"/>
  <c r="K290"/>
  <c r="R264" i="30"/>
  <c r="Q264"/>
  <c r="M265"/>
  <c r="S265" s="1"/>
  <c r="L265"/>
  <c r="R289" i="31"/>
  <c r="Q289"/>
  <c r="M290"/>
  <c r="L290"/>
  <c r="N280" i="36"/>
  <c r="P280" s="1"/>
  <c r="K281"/>
  <c r="M280" i="33"/>
  <c r="S280" s="1"/>
  <c r="L280"/>
  <c r="N286" i="38"/>
  <c r="P286" s="1"/>
  <c r="K287"/>
  <c r="R286" i="41"/>
  <c r="Q286"/>
  <c r="O275" i="37"/>
  <c r="N275"/>
  <c r="P275" s="1"/>
  <c r="K276"/>
  <c r="M287" i="40"/>
  <c r="S287" s="1"/>
  <c r="L287"/>
  <c r="O287" s="1"/>
  <c r="S272" i="43"/>
  <c r="N260" i="34"/>
  <c r="P260" s="1"/>
  <c r="K261"/>
  <c r="Q285" i="35"/>
  <c r="R285"/>
  <c r="Q286" i="42"/>
  <c r="R286"/>
  <c r="K273" i="43"/>
  <c r="N272"/>
  <c r="P272" s="1"/>
  <c r="L286" i="35"/>
  <c r="M286"/>
  <c r="L287" i="42"/>
  <c r="M287"/>
  <c r="R286" i="39"/>
  <c r="Q286"/>
  <c r="Q280" i="26"/>
  <c r="R280"/>
  <c r="L287" i="39"/>
  <c r="M287"/>
  <c r="S287" s="1"/>
  <c r="K280" i="32"/>
  <c r="N279"/>
  <c r="P279" s="1"/>
  <c r="R287" i="27"/>
  <c r="Q287"/>
  <c r="M281" i="26"/>
  <c r="L281"/>
  <c r="O281" s="1"/>
  <c r="M287" i="41"/>
  <c r="S287" s="1"/>
  <c r="L287"/>
  <c r="O287" s="1"/>
  <c r="R286" i="40"/>
  <c r="Q286"/>
  <c r="M288" i="27"/>
  <c r="S288" s="1"/>
  <c r="L288"/>
  <c r="O288"/>
  <c r="Q279" i="33"/>
  <c r="R279"/>
  <c r="M290" i="29" l="1"/>
  <c r="S290" s="1"/>
  <c r="L290"/>
  <c r="O290" s="1"/>
  <c r="R289"/>
  <c r="Q289"/>
  <c r="S290" i="28"/>
  <c r="N290"/>
  <c r="P290" s="1"/>
  <c r="K291"/>
  <c r="O290" i="31"/>
  <c r="N290"/>
  <c r="P290" s="1"/>
  <c r="K291"/>
  <c r="S290"/>
  <c r="O265" i="30"/>
  <c r="N265"/>
  <c r="P265" s="1"/>
  <c r="K266"/>
  <c r="Q272" i="43"/>
  <c r="R272"/>
  <c r="S286" i="35"/>
  <c r="L261" i="34"/>
  <c r="M261"/>
  <c r="S261" s="1"/>
  <c r="O287" i="39"/>
  <c r="N287"/>
  <c r="P287" s="1"/>
  <c r="K288"/>
  <c r="O286" i="35"/>
  <c r="N286"/>
  <c r="P286" s="1"/>
  <c r="K287"/>
  <c r="L273" i="43"/>
  <c r="O273" s="1"/>
  <c r="M273"/>
  <c r="R260" i="34"/>
  <c r="Q260"/>
  <c r="N288" i="27"/>
  <c r="P288" s="1"/>
  <c r="K289"/>
  <c r="K282" i="26"/>
  <c r="N281"/>
  <c r="P281" s="1"/>
  <c r="S281"/>
  <c r="M287" i="38"/>
  <c r="S287" s="1"/>
  <c r="L287"/>
  <c r="O287" s="1"/>
  <c r="R286"/>
  <c r="Q286"/>
  <c r="R279" i="32"/>
  <c r="Q279"/>
  <c r="S287" i="42"/>
  <c r="O280" i="33"/>
  <c r="N280"/>
  <c r="P280" s="1"/>
  <c r="K281"/>
  <c r="N287" i="40"/>
  <c r="P287" s="1"/>
  <c r="K288"/>
  <c r="K288" i="41"/>
  <c r="N287"/>
  <c r="P287" s="1"/>
  <c r="M280" i="32"/>
  <c r="S280" s="1"/>
  <c r="L280"/>
  <c r="O287" i="42"/>
  <c r="K288"/>
  <c r="N287"/>
  <c r="P287" s="1"/>
  <c r="L276" i="37"/>
  <c r="O276" s="1"/>
  <c r="M276"/>
  <c r="S276" s="1"/>
  <c r="Q275"/>
  <c r="R275"/>
  <c r="L281" i="36"/>
  <c r="O281" s="1"/>
  <c r="M281"/>
  <c r="S281" s="1"/>
  <c r="Q280"/>
  <c r="R280"/>
  <c r="M291" i="28" l="1"/>
  <c r="L291"/>
  <c r="O291" s="1"/>
  <c r="R290"/>
  <c r="Q290"/>
  <c r="N290" i="29"/>
  <c r="P290" s="1"/>
  <c r="K291"/>
  <c r="R265" i="30"/>
  <c r="Q265"/>
  <c r="L266"/>
  <c r="O266" s="1"/>
  <c r="M266"/>
  <c r="S266" s="1"/>
  <c r="R290" i="31"/>
  <c r="Q290"/>
  <c r="L291"/>
  <c r="M291"/>
  <c r="S291" s="1"/>
  <c r="R286" i="35"/>
  <c r="Q286"/>
  <c r="Q287" i="39"/>
  <c r="R287"/>
  <c r="R287" i="42"/>
  <c r="Q287"/>
  <c r="S273" i="43"/>
  <c r="M288" i="41"/>
  <c r="S288" s="1"/>
  <c r="L288"/>
  <c r="R281" i="26"/>
  <c r="Q281"/>
  <c r="N276" i="37"/>
  <c r="P276" s="1"/>
  <c r="K277"/>
  <c r="L288" i="40"/>
  <c r="O288" s="1"/>
  <c r="M288"/>
  <c r="S288" s="1"/>
  <c r="N273" i="43"/>
  <c r="P273" s="1"/>
  <c r="K274"/>
  <c r="O261" i="34"/>
  <c r="N261"/>
  <c r="P261" s="1"/>
  <c r="K262"/>
  <c r="R287" i="40"/>
  <c r="Q287"/>
  <c r="L282" i="26"/>
  <c r="O282" s="1"/>
  <c r="M282"/>
  <c r="M287" i="35"/>
  <c r="S287" s="1"/>
  <c r="L287"/>
  <c r="O287" s="1"/>
  <c r="R287" i="41"/>
  <c r="Q287"/>
  <c r="M288" i="42"/>
  <c r="S288" s="1"/>
  <c r="L288"/>
  <c r="L281" i="33"/>
  <c r="M281"/>
  <c r="S281" s="1"/>
  <c r="M289" i="27"/>
  <c r="S289" s="1"/>
  <c r="L289"/>
  <c r="O289" s="1"/>
  <c r="Q288"/>
  <c r="R288"/>
  <c r="K282" i="36"/>
  <c r="N281"/>
  <c r="P281" s="1"/>
  <c r="R280" i="33"/>
  <c r="Q280"/>
  <c r="O280" i="32"/>
  <c r="N280"/>
  <c r="P280" s="1"/>
  <c r="K281"/>
  <c r="K288" i="38"/>
  <c r="N287"/>
  <c r="P287" s="1"/>
  <c r="M288" i="39"/>
  <c r="L288"/>
  <c r="L291" i="29" l="1"/>
  <c r="M291"/>
  <c r="S291" s="1"/>
  <c r="R290"/>
  <c r="Q290"/>
  <c r="N291" i="28"/>
  <c r="P291" s="1"/>
  <c r="K292"/>
  <c r="S291"/>
  <c r="O291" i="31"/>
  <c r="N291"/>
  <c r="P291" s="1"/>
  <c r="K292"/>
  <c r="N266" i="30"/>
  <c r="P266" s="1"/>
  <c r="K267"/>
  <c r="M281" i="32"/>
  <c r="S281" s="1"/>
  <c r="L281"/>
  <c r="O281" s="1"/>
  <c r="R273" i="43"/>
  <c r="Q273"/>
  <c r="Q280" i="32"/>
  <c r="R280"/>
  <c r="N289" i="27"/>
  <c r="P289" s="1"/>
  <c r="K290"/>
  <c r="N288" i="40"/>
  <c r="P288" s="1"/>
  <c r="K289"/>
  <c r="L262" i="34"/>
  <c r="O262" s="1"/>
  <c r="M262"/>
  <c r="S262" s="1"/>
  <c r="L277" i="37"/>
  <c r="O277" s="1"/>
  <c r="M277"/>
  <c r="R276"/>
  <c r="Q276"/>
  <c r="Q261" i="34"/>
  <c r="R261"/>
  <c r="R281" i="36"/>
  <c r="Q281"/>
  <c r="O281" i="33"/>
  <c r="N281"/>
  <c r="P281" s="1"/>
  <c r="K282"/>
  <c r="L274" i="43"/>
  <c r="O274" s="1"/>
  <c r="M274"/>
  <c r="S274" s="1"/>
  <c r="R287" i="38"/>
  <c r="Q287"/>
  <c r="M282" i="36"/>
  <c r="S282" s="1"/>
  <c r="L282"/>
  <c r="O282" s="1"/>
  <c r="O288" i="42"/>
  <c r="N288"/>
  <c r="P288" s="1"/>
  <c r="K289"/>
  <c r="S282" i="26"/>
  <c r="O288" i="41"/>
  <c r="N288"/>
  <c r="P288" s="1"/>
  <c r="K289"/>
  <c r="N287" i="35"/>
  <c r="P287" s="1"/>
  <c r="K288"/>
  <c r="O288" i="39"/>
  <c r="N288"/>
  <c r="P288" s="1"/>
  <c r="K289"/>
  <c r="S288"/>
  <c r="L288" i="38"/>
  <c r="M288"/>
  <c r="S288" s="1"/>
  <c r="K283" i="26"/>
  <c r="N282"/>
  <c r="P282" s="1"/>
  <c r="Q291" i="28" l="1"/>
  <c r="R291"/>
  <c r="L292"/>
  <c r="O292" s="1"/>
  <c r="M292"/>
  <c r="O291" i="29"/>
  <c r="N291"/>
  <c r="P291" s="1"/>
  <c r="K292"/>
  <c r="M267" i="30"/>
  <c r="S267" s="1"/>
  <c r="L267"/>
  <c r="O267" s="1"/>
  <c r="R266"/>
  <c r="Q266"/>
  <c r="M292" i="31"/>
  <c r="L292"/>
  <c r="O292" s="1"/>
  <c r="Q291"/>
  <c r="R291"/>
  <c r="R282" i="26"/>
  <c r="Q282"/>
  <c r="R289" i="27"/>
  <c r="Q289"/>
  <c r="R288" i="39"/>
  <c r="Q288"/>
  <c r="S277" i="37"/>
  <c r="L289" i="39"/>
  <c r="O289" s="1"/>
  <c r="M289"/>
  <c r="S289" s="1"/>
  <c r="K278" i="37"/>
  <c r="N277"/>
  <c r="P277" s="1"/>
  <c r="O288" i="38"/>
  <c r="K289"/>
  <c r="N288"/>
  <c r="P288" s="1"/>
  <c r="M289" i="41"/>
  <c r="L289"/>
  <c r="O289" s="1"/>
  <c r="L282" i="33"/>
  <c r="M282"/>
  <c r="S282" s="1"/>
  <c r="R288" i="41"/>
  <c r="Q288"/>
  <c r="N282" i="36"/>
  <c r="P282" s="1"/>
  <c r="K283"/>
  <c r="M289" i="42"/>
  <c r="S289" s="1"/>
  <c r="L289"/>
  <c r="O289" s="1"/>
  <c r="Q288"/>
  <c r="R288"/>
  <c r="N262" i="34"/>
  <c r="P262" s="1"/>
  <c r="K263"/>
  <c r="Q287" i="35"/>
  <c r="R287"/>
  <c r="K275" i="43"/>
  <c r="N274"/>
  <c r="P274" s="1"/>
  <c r="M289" i="40"/>
  <c r="S289" s="1"/>
  <c r="L289"/>
  <c r="O289" s="1"/>
  <c r="M283" i="26"/>
  <c r="S283" s="1"/>
  <c r="L283"/>
  <c r="O283" s="1"/>
  <c r="M288" i="35"/>
  <c r="S288" s="1"/>
  <c r="L288"/>
  <c r="Q288" i="40"/>
  <c r="R288"/>
  <c r="N281" i="32"/>
  <c r="P281" s="1"/>
  <c r="K282"/>
  <c r="Q281" i="33"/>
  <c r="R281"/>
  <c r="L290" i="27"/>
  <c r="O290" s="1"/>
  <c r="M290"/>
  <c r="S290" s="1"/>
  <c r="M292" i="29" l="1"/>
  <c r="L292"/>
  <c r="O292" s="1"/>
  <c r="R291"/>
  <c r="Q291"/>
  <c r="S292" i="28"/>
  <c r="N292"/>
  <c r="P292" s="1"/>
  <c r="K293"/>
  <c r="N292" i="31"/>
  <c r="P292" s="1"/>
  <c r="K293"/>
  <c r="S292"/>
  <c r="N267" i="30"/>
  <c r="P267" s="1"/>
  <c r="K268"/>
  <c r="R277" i="37"/>
  <c r="Q277"/>
  <c r="R288" i="38"/>
  <c r="Q288"/>
  <c r="R262" i="34"/>
  <c r="Q262"/>
  <c r="M289" i="38"/>
  <c r="S289" s="1"/>
  <c r="L289"/>
  <c r="O289" s="1"/>
  <c r="N289" i="40"/>
  <c r="P289" s="1"/>
  <c r="K290"/>
  <c r="M263" i="34"/>
  <c r="S263" s="1"/>
  <c r="L263"/>
  <c r="O263" s="1"/>
  <c r="R274" i="43"/>
  <c r="Q274"/>
  <c r="O282" i="33"/>
  <c r="N282"/>
  <c r="P282" s="1"/>
  <c r="K283"/>
  <c r="M278" i="37"/>
  <c r="S278" s="1"/>
  <c r="L278"/>
  <c r="O278" s="1"/>
  <c r="Q281" i="32"/>
  <c r="R281"/>
  <c r="O288" i="35"/>
  <c r="N288"/>
  <c r="P288" s="1"/>
  <c r="K289"/>
  <c r="N290" i="27"/>
  <c r="P290" s="1"/>
  <c r="K291"/>
  <c r="M282" i="32"/>
  <c r="S282" s="1"/>
  <c r="L282"/>
  <c r="K290" i="41"/>
  <c r="N289"/>
  <c r="P289" s="1"/>
  <c r="Q282" i="36"/>
  <c r="R282"/>
  <c r="M275" i="43"/>
  <c r="S275" s="1"/>
  <c r="L275"/>
  <c r="O275" s="1"/>
  <c r="N289" i="42"/>
  <c r="P289" s="1"/>
  <c r="K290"/>
  <c r="K284" i="26"/>
  <c r="N283"/>
  <c r="P283" s="1"/>
  <c r="L283" i="36"/>
  <c r="M283"/>
  <c r="S283" s="1"/>
  <c r="S289" i="41"/>
  <c r="N289" i="39"/>
  <c r="P289" s="1"/>
  <c r="K290"/>
  <c r="L293" i="28" l="1"/>
  <c r="O293" s="1"/>
  <c r="M293"/>
  <c r="R292"/>
  <c r="Q292"/>
  <c r="N292" i="29"/>
  <c r="P292" s="1"/>
  <c r="K293"/>
  <c r="S292"/>
  <c r="L268" i="30"/>
  <c r="M268"/>
  <c r="R267"/>
  <c r="Q267"/>
  <c r="Q292" i="31"/>
  <c r="R292"/>
  <c r="L293"/>
  <c r="M293"/>
  <c r="S293" s="1"/>
  <c r="R288" i="35"/>
  <c r="Q288"/>
  <c r="M290" i="39"/>
  <c r="S290" s="1"/>
  <c r="L290"/>
  <c r="O290" s="1"/>
  <c r="M290" i="42"/>
  <c r="S290" s="1"/>
  <c r="L290"/>
  <c r="O290" s="1"/>
  <c r="M290" i="41"/>
  <c r="S290" s="1"/>
  <c r="L290"/>
  <c r="K290" i="38"/>
  <c r="N289"/>
  <c r="P289" s="1"/>
  <c r="R289" i="42"/>
  <c r="Q289"/>
  <c r="O282" i="32"/>
  <c r="N282"/>
  <c r="P282" s="1"/>
  <c r="K283"/>
  <c r="Q289" i="39"/>
  <c r="R289"/>
  <c r="N263" i="34"/>
  <c r="P263" s="1"/>
  <c r="K264"/>
  <c r="R289" i="41"/>
  <c r="Q289"/>
  <c r="N275" i="43"/>
  <c r="P275" s="1"/>
  <c r="K276"/>
  <c r="M291" i="27"/>
  <c r="S291" s="1"/>
  <c r="L291"/>
  <c r="N278" i="37"/>
  <c r="P278" s="1"/>
  <c r="K279"/>
  <c r="Q290" i="27"/>
  <c r="R290"/>
  <c r="O283" i="36"/>
  <c r="N283"/>
  <c r="P283" s="1"/>
  <c r="K284"/>
  <c r="M289" i="35"/>
  <c r="L289"/>
  <c r="L283" i="33"/>
  <c r="O283" s="1"/>
  <c r="M283"/>
  <c r="S283" s="1"/>
  <c r="L290" i="40"/>
  <c r="O290" s="1"/>
  <c r="M290"/>
  <c r="S290" s="1"/>
  <c r="R283" i="26"/>
  <c r="Q283"/>
  <c r="R289" i="40"/>
  <c r="Q289"/>
  <c r="R282" i="33"/>
  <c r="Q282"/>
  <c r="L284" i="26"/>
  <c r="O284" s="1"/>
  <c r="M284"/>
  <c r="S284" s="1"/>
  <c r="R292" i="29" l="1"/>
  <c r="Q292"/>
  <c r="M293"/>
  <c r="L293"/>
  <c r="S293" i="28"/>
  <c r="N293"/>
  <c r="P293" s="1"/>
  <c r="K294"/>
  <c r="S268" i="30"/>
  <c r="O293" i="31"/>
  <c r="K294"/>
  <c r="N293"/>
  <c r="P293" s="1"/>
  <c r="O268" i="30"/>
  <c r="K269"/>
  <c r="N268"/>
  <c r="P268" s="1"/>
  <c r="Q282" i="32"/>
  <c r="R282"/>
  <c r="L284" i="36"/>
  <c r="O284" s="1"/>
  <c r="M284"/>
  <c r="S284" s="1"/>
  <c r="K285" i="26"/>
  <c r="N284"/>
  <c r="P284" s="1"/>
  <c r="N290" i="42"/>
  <c r="P290" s="1"/>
  <c r="K291"/>
  <c r="R275" i="43"/>
  <c r="Q275"/>
  <c r="N283" i="33"/>
  <c r="P283" s="1"/>
  <c r="K284"/>
  <c r="M279" i="37"/>
  <c r="L279"/>
  <c r="R278"/>
  <c r="Q278"/>
  <c r="M264" i="34"/>
  <c r="S264" s="1"/>
  <c r="L264"/>
  <c r="O264" s="1"/>
  <c r="N290" i="39"/>
  <c r="P290" s="1"/>
  <c r="K291"/>
  <c r="R289" i="38"/>
  <c r="Q289"/>
  <c r="O289" i="35"/>
  <c r="K290"/>
  <c r="N289"/>
  <c r="P289" s="1"/>
  <c r="S289"/>
  <c r="K292" i="27"/>
  <c r="N291"/>
  <c r="P291" s="1"/>
  <c r="M290" i="38"/>
  <c r="S290" s="1"/>
  <c r="L290"/>
  <c r="O290" s="1"/>
  <c r="R283" i="36"/>
  <c r="Q283"/>
  <c r="O291" i="27"/>
  <c r="O290" i="41"/>
  <c r="N290"/>
  <c r="P290" s="1"/>
  <c r="K291"/>
  <c r="Q263" i="34"/>
  <c r="R263"/>
  <c r="N290" i="40"/>
  <c r="P290" s="1"/>
  <c r="K291"/>
  <c r="L276" i="43"/>
  <c r="O276" s="1"/>
  <c r="M276"/>
  <c r="S276" s="1"/>
  <c r="M283" i="32"/>
  <c r="S283" s="1"/>
  <c r="L283"/>
  <c r="O283" s="1"/>
  <c r="M294" i="28" l="1"/>
  <c r="L294"/>
  <c r="O294" s="1"/>
  <c r="R293"/>
  <c r="Q293"/>
  <c r="O293" i="29"/>
  <c r="N293"/>
  <c r="P293" s="1"/>
  <c r="K294"/>
  <c r="S293"/>
  <c r="Q268" i="30"/>
  <c r="R268"/>
  <c r="M269"/>
  <c r="S269" s="1"/>
  <c r="L269"/>
  <c r="R293" i="31"/>
  <c r="Q293"/>
  <c r="M294"/>
  <c r="S294" s="1"/>
  <c r="L294"/>
  <c r="Q290" i="42"/>
  <c r="R290"/>
  <c r="R284" i="26"/>
  <c r="Q284"/>
  <c r="R291" i="27"/>
  <c r="Q291"/>
  <c r="O279" i="37"/>
  <c r="N279"/>
  <c r="P279" s="1"/>
  <c r="K280"/>
  <c r="M292" i="27"/>
  <c r="S292" s="1"/>
  <c r="L292"/>
  <c r="O292" s="1"/>
  <c r="L291" i="39"/>
  <c r="O291" s="1"/>
  <c r="M291"/>
  <c r="S291" s="1"/>
  <c r="S279" i="37"/>
  <c r="M285" i="26"/>
  <c r="S285" s="1"/>
  <c r="L285"/>
  <c r="O285" s="1"/>
  <c r="Q290" i="39"/>
  <c r="R290"/>
  <c r="M284" i="33"/>
  <c r="S284" s="1"/>
  <c r="L284"/>
  <c r="O284" s="1"/>
  <c r="Q290" i="41"/>
  <c r="R290"/>
  <c r="N276" i="43"/>
  <c r="P276" s="1"/>
  <c r="K277"/>
  <c r="L291" i="40"/>
  <c r="O291" s="1"/>
  <c r="M291"/>
  <c r="S291" s="1"/>
  <c r="M291" i="41"/>
  <c r="S291" s="1"/>
  <c r="L291"/>
  <c r="O291" s="1"/>
  <c r="R290" i="40"/>
  <c r="Q290"/>
  <c r="K265" i="34"/>
  <c r="N264"/>
  <c r="P264" s="1"/>
  <c r="N284" i="36"/>
  <c r="P284" s="1"/>
  <c r="K285"/>
  <c r="Q289" i="35"/>
  <c r="R289"/>
  <c r="Q283" i="33"/>
  <c r="R283"/>
  <c r="L290" i="35"/>
  <c r="O290" s="1"/>
  <c r="M290"/>
  <c r="N283" i="32"/>
  <c r="P283" s="1"/>
  <c r="K284"/>
  <c r="N290" i="38"/>
  <c r="P290" s="1"/>
  <c r="K291"/>
  <c r="M291" i="42"/>
  <c r="S291" s="1"/>
  <c r="L291"/>
  <c r="R293" i="29" l="1"/>
  <c r="Q293"/>
  <c r="M294"/>
  <c r="S294" s="1"/>
  <c r="L294"/>
  <c r="O294" s="1"/>
  <c r="N294" i="28"/>
  <c r="P294" s="1"/>
  <c r="K295"/>
  <c r="S294"/>
  <c r="K295" i="31"/>
  <c r="N294"/>
  <c r="P294" s="1"/>
  <c r="O269" i="30"/>
  <c r="N269"/>
  <c r="P269" s="1"/>
  <c r="K270"/>
  <c r="O294" i="31"/>
  <c r="R279" i="37"/>
  <c r="Q279"/>
  <c r="M291" i="38"/>
  <c r="S291" s="1"/>
  <c r="L291"/>
  <c r="M284" i="32"/>
  <c r="S284" s="1"/>
  <c r="L284"/>
  <c r="R284" i="36"/>
  <c r="Q284"/>
  <c r="N284" i="33"/>
  <c r="P284" s="1"/>
  <c r="K285"/>
  <c r="S290" i="35"/>
  <c r="O291" i="42"/>
  <c r="K292"/>
  <c r="N291"/>
  <c r="P291" s="1"/>
  <c r="L265" i="34"/>
  <c r="M265"/>
  <c r="S265" s="1"/>
  <c r="N291" i="40"/>
  <c r="P291" s="1"/>
  <c r="K292"/>
  <c r="R264" i="34"/>
  <c r="Q264"/>
  <c r="N290" i="35"/>
  <c r="P290" s="1"/>
  <c r="K291"/>
  <c r="M277" i="43"/>
  <c r="S277" s="1"/>
  <c r="L277"/>
  <c r="N291" i="39"/>
  <c r="P291" s="1"/>
  <c r="K292"/>
  <c r="R276" i="43"/>
  <c r="Q276"/>
  <c r="R290" i="38"/>
  <c r="Q290"/>
  <c r="K286" i="26"/>
  <c r="N285"/>
  <c r="P285" s="1"/>
  <c r="N292" i="27"/>
  <c r="P292" s="1"/>
  <c r="K293"/>
  <c r="K292" i="41"/>
  <c r="N291"/>
  <c r="P291" s="1"/>
  <c r="Q283" i="32"/>
  <c r="R283"/>
  <c r="M285" i="36"/>
  <c r="S285" s="1"/>
  <c r="L285"/>
  <c r="M280" i="37"/>
  <c r="L280"/>
  <c r="O280" s="1"/>
  <c r="R294" i="28" l="1"/>
  <c r="Q294"/>
  <c r="M295"/>
  <c r="L295"/>
  <c r="O295" s="1"/>
  <c r="N294" i="29"/>
  <c r="P294" s="1"/>
  <c r="K295"/>
  <c r="L270" i="30"/>
  <c r="O270" s="1"/>
  <c r="M270"/>
  <c r="Q269"/>
  <c r="R269"/>
  <c r="R294" i="31"/>
  <c r="Q294"/>
  <c r="M295"/>
  <c r="S295" s="1"/>
  <c r="L295"/>
  <c r="O295" s="1"/>
  <c r="R290" i="35"/>
  <c r="Q290"/>
  <c r="R285" i="26"/>
  <c r="Q285"/>
  <c r="O277" i="43"/>
  <c r="N277"/>
  <c r="P277" s="1"/>
  <c r="K278"/>
  <c r="O265" i="34"/>
  <c r="N265"/>
  <c r="P265" s="1"/>
  <c r="K266"/>
  <c r="R291" i="42"/>
  <c r="Q291"/>
  <c r="R291" i="39"/>
  <c r="Q291"/>
  <c r="O285" i="36"/>
  <c r="K286"/>
  <c r="N285"/>
  <c r="P285" s="1"/>
  <c r="L286" i="26"/>
  <c r="O286" s="1"/>
  <c r="M286"/>
  <c r="S286" s="1"/>
  <c r="M291" i="35"/>
  <c r="S291" s="1"/>
  <c r="L291"/>
  <c r="M292" i="42"/>
  <c r="S292" s="1"/>
  <c r="L292"/>
  <c r="O284" i="32"/>
  <c r="K285"/>
  <c r="N284"/>
  <c r="P284" s="1"/>
  <c r="Q292" i="27"/>
  <c r="R292"/>
  <c r="R291" i="41"/>
  <c r="Q291"/>
  <c r="M292"/>
  <c r="S292" s="1"/>
  <c r="L292"/>
  <c r="O291" i="38"/>
  <c r="K292"/>
  <c r="N291"/>
  <c r="P291" s="1"/>
  <c r="S280" i="37"/>
  <c r="K281"/>
  <c r="N280"/>
  <c r="P280" s="1"/>
  <c r="M293" i="27"/>
  <c r="S293" s="1"/>
  <c r="L293"/>
  <c r="M292" i="39"/>
  <c r="L292"/>
  <c r="O292" s="1"/>
  <c r="M292" i="40"/>
  <c r="S292" s="1"/>
  <c r="L292"/>
  <c r="O292" s="1"/>
  <c r="R291"/>
  <c r="Q291"/>
  <c r="L285" i="33"/>
  <c r="O285" s="1"/>
  <c r="M285"/>
  <c r="S285" s="1"/>
  <c r="R284"/>
  <c r="Q284"/>
  <c r="L295" i="29" l="1"/>
  <c r="M295"/>
  <c r="S295" s="1"/>
  <c r="R294"/>
  <c r="Q294"/>
  <c r="N295" i="28"/>
  <c r="P295" s="1"/>
  <c r="K296"/>
  <c r="S295"/>
  <c r="S270" i="30"/>
  <c r="N295" i="31"/>
  <c r="P295" s="1"/>
  <c r="K296"/>
  <c r="N270" i="30"/>
  <c r="P270" s="1"/>
  <c r="K271"/>
  <c r="Q280" i="37"/>
  <c r="R280"/>
  <c r="R285" i="36"/>
  <c r="Q285"/>
  <c r="N292" i="40"/>
  <c r="P292" s="1"/>
  <c r="K293"/>
  <c r="O292" i="42"/>
  <c r="K293"/>
  <c r="N292"/>
  <c r="P292" s="1"/>
  <c r="L286" i="36"/>
  <c r="M286"/>
  <c r="S286" s="1"/>
  <c r="O292" i="41"/>
  <c r="N292"/>
  <c r="P292" s="1"/>
  <c r="K293"/>
  <c r="L281" i="37"/>
  <c r="O281" s="1"/>
  <c r="M281"/>
  <c r="S281" s="1"/>
  <c r="L278" i="43"/>
  <c r="O278" s="1"/>
  <c r="M278"/>
  <c r="R277"/>
  <c r="Q277"/>
  <c r="O291" i="35"/>
  <c r="N291"/>
  <c r="P291" s="1"/>
  <c r="K292"/>
  <c r="R291" i="38"/>
  <c r="Q291"/>
  <c r="K293" i="39"/>
  <c r="N292"/>
  <c r="K286" i="33"/>
  <c r="N285"/>
  <c r="P285" s="1"/>
  <c r="S292" i="39"/>
  <c r="P292"/>
  <c r="M292" i="38"/>
  <c r="S292" s="1"/>
  <c r="L292"/>
  <c r="O292" s="1"/>
  <c r="Q284" i="32"/>
  <c r="R284"/>
  <c r="O293" i="27"/>
  <c r="N293"/>
  <c r="P293" s="1"/>
  <c r="K294"/>
  <c r="M285" i="32"/>
  <c r="S285" s="1"/>
  <c r="L285"/>
  <c r="O285" s="1"/>
  <c r="N286" i="26"/>
  <c r="P286" s="1"/>
  <c r="K287"/>
  <c r="M266" i="34"/>
  <c r="S266" s="1"/>
  <c r="L266"/>
  <c r="R265"/>
  <c r="Q265"/>
  <c r="Q295" i="28" l="1"/>
  <c r="R295"/>
  <c r="L296"/>
  <c r="O296" s="1"/>
  <c r="M296"/>
  <c r="S296" s="1"/>
  <c r="O295" i="29"/>
  <c r="N295"/>
  <c r="P295" s="1"/>
  <c r="K296"/>
  <c r="R270" i="30"/>
  <c r="Q270"/>
  <c r="M271"/>
  <c r="S271" s="1"/>
  <c r="L271"/>
  <c r="O271" s="1"/>
  <c r="M296" i="31"/>
  <c r="S296" s="1"/>
  <c r="L296"/>
  <c r="O296" s="1"/>
  <c r="Q295"/>
  <c r="R295"/>
  <c r="Q291" i="35"/>
  <c r="R291"/>
  <c r="M293" i="42"/>
  <c r="L293"/>
  <c r="O293" s="1"/>
  <c r="Q285" i="33"/>
  <c r="R285"/>
  <c r="K282" i="37"/>
  <c r="N281"/>
  <c r="P281" s="1"/>
  <c r="O266" i="34"/>
  <c r="K267"/>
  <c r="N266"/>
  <c r="P266" s="1"/>
  <c r="M287" i="26"/>
  <c r="S287" s="1"/>
  <c r="L287"/>
  <c r="O287" s="1"/>
  <c r="M286" i="33"/>
  <c r="S286" s="1"/>
  <c r="L286"/>
  <c r="M293" i="41"/>
  <c r="S293" s="1"/>
  <c r="L293"/>
  <c r="O293" s="1"/>
  <c r="M293" i="40"/>
  <c r="S293" s="1"/>
  <c r="L293"/>
  <c r="M294" i="27"/>
  <c r="S294" s="1"/>
  <c r="L294"/>
  <c r="O294" s="1"/>
  <c r="Q292" i="40"/>
  <c r="R292"/>
  <c r="R292" i="41"/>
  <c r="Q292"/>
  <c r="N292" i="38"/>
  <c r="P292" s="1"/>
  <c r="K293"/>
  <c r="L293" i="39"/>
  <c r="O293" s="1"/>
  <c r="M293"/>
  <c r="S278" i="43"/>
  <c r="Q293" i="27"/>
  <c r="R293"/>
  <c r="R286" i="26"/>
  <c r="Q286"/>
  <c r="K286" i="32"/>
  <c r="N285"/>
  <c r="P285" s="1"/>
  <c r="K279" i="43"/>
  <c r="N278"/>
  <c r="P278" s="1"/>
  <c r="O286" i="36"/>
  <c r="N286"/>
  <c r="P286" s="1"/>
  <c r="K287"/>
  <c r="R292" i="39"/>
  <c r="Q292"/>
  <c r="M292" i="35"/>
  <c r="S292" s="1"/>
  <c r="L292"/>
  <c r="Q292" i="42"/>
  <c r="R292"/>
  <c r="M296" i="29" l="1"/>
  <c r="S296" s="1"/>
  <c r="L296"/>
  <c r="O296" s="1"/>
  <c r="R295"/>
  <c r="Q295"/>
  <c r="N296" i="28"/>
  <c r="P296" s="1"/>
  <c r="K297"/>
  <c r="N296" i="31"/>
  <c r="P296" s="1"/>
  <c r="K297"/>
  <c r="N271" i="30"/>
  <c r="P271" s="1"/>
  <c r="K272"/>
  <c r="R278" i="43"/>
  <c r="Q278"/>
  <c r="M286" i="32"/>
  <c r="S286" s="1"/>
  <c r="L286"/>
  <c r="S293" i="39"/>
  <c r="O286" i="33"/>
  <c r="K287"/>
  <c r="N286"/>
  <c r="P286" s="1"/>
  <c r="K294" i="39"/>
  <c r="N293"/>
  <c r="P293" s="1"/>
  <c r="K295" i="27"/>
  <c r="N294"/>
  <c r="P294" s="1"/>
  <c r="M282" i="37"/>
  <c r="L282"/>
  <c r="O282" s="1"/>
  <c r="M287" i="36"/>
  <c r="S287" s="1"/>
  <c r="L287"/>
  <c r="O287" s="1"/>
  <c r="M293" i="38"/>
  <c r="S293" s="1"/>
  <c r="L293"/>
  <c r="Q292"/>
  <c r="R292"/>
  <c r="O293" i="40"/>
  <c r="K294"/>
  <c r="N293"/>
  <c r="P293" s="1"/>
  <c r="K288" i="26"/>
  <c r="N287"/>
  <c r="P287" s="1"/>
  <c r="R266" i="34"/>
  <c r="Q266"/>
  <c r="K294" i="42"/>
  <c r="N293"/>
  <c r="P293" s="1"/>
  <c r="R286" i="36"/>
  <c r="Q286"/>
  <c r="O292" i="35"/>
  <c r="K293"/>
  <c r="N292"/>
  <c r="P292" s="1"/>
  <c r="M279" i="43"/>
  <c r="S279" s="1"/>
  <c r="L279"/>
  <c r="K294" i="41"/>
  <c r="N293"/>
  <c r="P293" s="1"/>
  <c r="M267" i="34"/>
  <c r="S267" s="1"/>
  <c r="L267"/>
  <c r="O267" s="1"/>
  <c r="S293" i="42"/>
  <c r="Q285" i="32"/>
  <c r="R285"/>
  <c r="R281" i="37"/>
  <c r="Q281"/>
  <c r="M297" i="28" l="1"/>
  <c r="S297" s="1"/>
  <c r="L297"/>
  <c r="O297" s="1"/>
  <c r="R296"/>
  <c r="Q296"/>
  <c r="N296" i="29"/>
  <c r="P296" s="1"/>
  <c r="K297"/>
  <c r="L272" i="30"/>
  <c r="M272"/>
  <c r="S272" s="1"/>
  <c r="R271"/>
  <c r="Q271"/>
  <c r="M297" i="31"/>
  <c r="S297" s="1"/>
  <c r="L297"/>
  <c r="Q296"/>
  <c r="R296"/>
  <c r="R293" i="39"/>
  <c r="Q293"/>
  <c r="L294" i="41"/>
  <c r="O294" s="1"/>
  <c r="M294"/>
  <c r="S294" s="1"/>
  <c r="M287" i="33"/>
  <c r="S287" s="1"/>
  <c r="L287"/>
  <c r="Q293" i="41"/>
  <c r="R293"/>
  <c r="M294" i="40"/>
  <c r="S294" s="1"/>
  <c r="L294"/>
  <c r="O279" i="43"/>
  <c r="N279"/>
  <c r="P279" s="1"/>
  <c r="K280"/>
  <c r="M294" i="42"/>
  <c r="L294"/>
  <c r="O294" s="1"/>
  <c r="N282" i="37"/>
  <c r="P282" s="1"/>
  <c r="K283"/>
  <c r="R293" i="42"/>
  <c r="Q293"/>
  <c r="S282" i="37"/>
  <c r="Q294" i="27"/>
  <c r="R294"/>
  <c r="Q287" i="26"/>
  <c r="R287"/>
  <c r="M295" i="27"/>
  <c r="S295" s="1"/>
  <c r="L295"/>
  <c r="O295" s="1"/>
  <c r="O286" i="32"/>
  <c r="N286"/>
  <c r="P286" s="1"/>
  <c r="K287"/>
  <c r="Q292" i="35"/>
  <c r="R292"/>
  <c r="O293" i="38"/>
  <c r="N293"/>
  <c r="P293" s="1"/>
  <c r="K294"/>
  <c r="M293" i="35"/>
  <c r="S293" s="1"/>
  <c r="L293"/>
  <c r="O293" s="1"/>
  <c r="K268" i="34"/>
  <c r="N267"/>
  <c r="P267" s="1"/>
  <c r="L288" i="26"/>
  <c r="O288" s="1"/>
  <c r="M288"/>
  <c r="S288" s="1"/>
  <c r="Q293" i="40"/>
  <c r="R293"/>
  <c r="N287" i="36"/>
  <c r="P287" s="1"/>
  <c r="K288"/>
  <c r="L294" i="39"/>
  <c r="M294"/>
  <c r="S294" s="1"/>
  <c r="R286" i="33"/>
  <c r="Q286"/>
  <c r="L297" i="29" l="1"/>
  <c r="O297" s="1"/>
  <c r="M297"/>
  <c r="R296"/>
  <c r="Q296"/>
  <c r="N297" i="28"/>
  <c r="P297" s="1"/>
  <c r="K298"/>
  <c r="O297" i="31"/>
  <c r="K298"/>
  <c r="N297"/>
  <c r="P297" s="1"/>
  <c r="O272" i="30"/>
  <c r="N272"/>
  <c r="P272" s="1"/>
  <c r="K273"/>
  <c r="R286" i="32"/>
  <c r="Q286"/>
  <c r="S294" i="42"/>
  <c r="L294" i="38"/>
  <c r="M294"/>
  <c r="S294" s="1"/>
  <c r="K294" i="35"/>
  <c r="N293"/>
  <c r="P293" s="1"/>
  <c r="O287" i="33"/>
  <c r="N287"/>
  <c r="P287" s="1"/>
  <c r="K288"/>
  <c r="Q282" i="37"/>
  <c r="R282"/>
  <c r="L280" i="43"/>
  <c r="O280" s="1"/>
  <c r="M280"/>
  <c r="R279"/>
  <c r="Q279"/>
  <c r="Q293" i="38"/>
  <c r="R293"/>
  <c r="K296" i="27"/>
  <c r="N295"/>
  <c r="P295" s="1"/>
  <c r="N294" i="41"/>
  <c r="P294" s="1"/>
  <c r="K295"/>
  <c r="Q267" i="34"/>
  <c r="R267"/>
  <c r="L283" i="37"/>
  <c r="M283"/>
  <c r="S283" s="1"/>
  <c r="O294" i="40"/>
  <c r="K295"/>
  <c r="N294"/>
  <c r="P294" s="1"/>
  <c r="K289" i="26"/>
  <c r="N288"/>
  <c r="P288" s="1"/>
  <c r="O294" i="39"/>
  <c r="K295"/>
  <c r="N294"/>
  <c r="P294" s="1"/>
  <c r="L288" i="36"/>
  <c r="O288" s="1"/>
  <c r="M288"/>
  <c r="S288" s="1"/>
  <c r="M268" i="34"/>
  <c r="L268"/>
  <c r="R287" i="36"/>
  <c r="Q287"/>
  <c r="M287" i="32"/>
  <c r="S287" s="1"/>
  <c r="L287"/>
  <c r="O287" s="1"/>
  <c r="K295" i="42"/>
  <c r="N294"/>
  <c r="P294" s="1"/>
  <c r="M298" i="28" l="1"/>
  <c r="L298"/>
  <c r="O298" s="1"/>
  <c r="R297"/>
  <c r="Q297"/>
  <c r="S297" i="29"/>
  <c r="N297"/>
  <c r="P297" s="1"/>
  <c r="K298"/>
  <c r="M273" i="30"/>
  <c r="S273" s="1"/>
  <c r="L273"/>
  <c r="R272"/>
  <c r="Q272"/>
  <c r="R297" i="31"/>
  <c r="Q297"/>
  <c r="L298"/>
  <c r="O298" s="1"/>
  <c r="M298"/>
  <c r="S298" s="1"/>
  <c r="Q294" i="42"/>
  <c r="R294"/>
  <c r="Q293" i="35"/>
  <c r="R293"/>
  <c r="R294" i="41"/>
  <c r="Q294"/>
  <c r="L294" i="35"/>
  <c r="M294"/>
  <c r="S294" s="1"/>
  <c r="O268" i="34"/>
  <c r="K269"/>
  <c r="N268"/>
  <c r="P268" s="1"/>
  <c r="S268"/>
  <c r="L289" i="26"/>
  <c r="O289" s="1"/>
  <c r="M289"/>
  <c r="S289" s="1"/>
  <c r="M295" i="41"/>
  <c r="S295" s="1"/>
  <c r="L295"/>
  <c r="S280" i="43"/>
  <c r="L295" i="42"/>
  <c r="M295"/>
  <c r="M295" i="40"/>
  <c r="S295" s="1"/>
  <c r="L295"/>
  <c r="Q295" i="27"/>
  <c r="R295"/>
  <c r="K281" i="43"/>
  <c r="N280"/>
  <c r="P280" s="1"/>
  <c r="K288" i="32"/>
  <c r="N287"/>
  <c r="P287" s="1"/>
  <c r="N288" i="36"/>
  <c r="P288" s="1"/>
  <c r="K289"/>
  <c r="M296" i="27"/>
  <c r="S296" s="1"/>
  <c r="L296"/>
  <c r="O296" s="1"/>
  <c r="O294" i="38"/>
  <c r="K295"/>
  <c r="N294"/>
  <c r="P294" s="1"/>
  <c r="R294" i="39"/>
  <c r="Q294"/>
  <c r="R294" i="40"/>
  <c r="Q294"/>
  <c r="L295" i="39"/>
  <c r="O295" s="1"/>
  <c r="M295"/>
  <c r="S295" s="1"/>
  <c r="O283" i="37"/>
  <c r="N283"/>
  <c r="P283" s="1"/>
  <c r="K284"/>
  <c r="M288" i="33"/>
  <c r="S288" s="1"/>
  <c r="L288"/>
  <c r="R287"/>
  <c r="Q287"/>
  <c r="R288" i="26"/>
  <c r="Q288"/>
  <c r="M298" i="29" l="1"/>
  <c r="S298" s="1"/>
  <c r="L298"/>
  <c r="O298" s="1"/>
  <c r="R297"/>
  <c r="Q297"/>
  <c r="N298" i="28"/>
  <c r="P298" s="1"/>
  <c r="K299"/>
  <c r="S298"/>
  <c r="K299" i="31"/>
  <c r="N298"/>
  <c r="P298" s="1"/>
  <c r="O273" i="30"/>
  <c r="N273"/>
  <c r="P273" s="1"/>
  <c r="K274"/>
  <c r="Q280" i="43"/>
  <c r="R280"/>
  <c r="L284" i="37"/>
  <c r="O284" s="1"/>
  <c r="M284"/>
  <c r="S284" s="1"/>
  <c r="L289" i="36"/>
  <c r="O289" s="1"/>
  <c r="M289"/>
  <c r="S289" s="1"/>
  <c r="O295" i="40"/>
  <c r="K296"/>
  <c r="N295"/>
  <c r="P295" s="1"/>
  <c r="Q288" i="36"/>
  <c r="R288"/>
  <c r="O294" i="35"/>
  <c r="N294"/>
  <c r="P294" s="1"/>
  <c r="K295"/>
  <c r="R287" i="32"/>
  <c r="Q287"/>
  <c r="S295" i="42"/>
  <c r="K290" i="26"/>
  <c r="N289"/>
  <c r="P289" s="1"/>
  <c r="R294" i="38"/>
  <c r="Q294"/>
  <c r="Q268" i="34"/>
  <c r="R268"/>
  <c r="N295" i="39"/>
  <c r="P295" s="1"/>
  <c r="K296"/>
  <c r="L281" i="43"/>
  <c r="M281"/>
  <c r="R283" i="37"/>
  <c r="Q283"/>
  <c r="M295" i="38"/>
  <c r="S295" s="1"/>
  <c r="L295"/>
  <c r="O295" s="1"/>
  <c r="M288" i="32"/>
  <c r="S288" s="1"/>
  <c r="L288"/>
  <c r="O295" i="42"/>
  <c r="K296"/>
  <c r="N295"/>
  <c r="P295" s="1"/>
  <c r="O288" i="33"/>
  <c r="N288"/>
  <c r="P288" s="1"/>
  <c r="K289"/>
  <c r="K297" i="27"/>
  <c r="N296"/>
  <c r="P296" s="1"/>
  <c r="O295" i="41"/>
  <c r="K296"/>
  <c r="N295"/>
  <c r="P295" s="1"/>
  <c r="L269" i="34"/>
  <c r="O269" s="1"/>
  <c r="M269"/>
  <c r="S269" s="1"/>
  <c r="R298" i="28" l="1"/>
  <c r="Q298"/>
  <c r="M299"/>
  <c r="S299" s="1"/>
  <c r="L299"/>
  <c r="O299" s="1"/>
  <c r="N298" i="29"/>
  <c r="P298" s="1"/>
  <c r="K299"/>
  <c r="M274" i="30"/>
  <c r="S274" s="1"/>
  <c r="L274"/>
  <c r="R273"/>
  <c r="Q273"/>
  <c r="R298" i="31"/>
  <c r="Q298"/>
  <c r="M299"/>
  <c r="S299" s="1"/>
  <c r="L299"/>
  <c r="M296" i="41"/>
  <c r="S296" s="1"/>
  <c r="L296"/>
  <c r="R295"/>
  <c r="Q295"/>
  <c r="M295" i="35"/>
  <c r="S295" s="1"/>
  <c r="L295"/>
  <c r="O295" s="1"/>
  <c r="R294"/>
  <c r="Q294"/>
  <c r="R289" i="26"/>
  <c r="Q289"/>
  <c r="N289" i="36"/>
  <c r="P289" s="1"/>
  <c r="K290"/>
  <c r="M296" i="42"/>
  <c r="S296" s="1"/>
  <c r="L296"/>
  <c r="O296" s="1"/>
  <c r="Q296" i="27"/>
  <c r="R296"/>
  <c r="O288" i="32"/>
  <c r="N288"/>
  <c r="P288" s="1"/>
  <c r="K289"/>
  <c r="O281" i="43"/>
  <c r="N281"/>
  <c r="P281" s="1"/>
  <c r="K282"/>
  <c r="M290" i="26"/>
  <c r="S290" s="1"/>
  <c r="L290"/>
  <c r="O290" s="1"/>
  <c r="R295" i="42"/>
  <c r="Q295"/>
  <c r="Q295" i="39"/>
  <c r="R295"/>
  <c r="Q295" i="40"/>
  <c r="R295"/>
  <c r="N284" i="37"/>
  <c r="P284" s="1"/>
  <c r="K285"/>
  <c r="R288" i="33"/>
  <c r="Q288"/>
  <c r="K296" i="38"/>
  <c r="N295"/>
  <c r="P295" s="1"/>
  <c r="L296" i="40"/>
  <c r="M296"/>
  <c r="S281" i="43"/>
  <c r="M297" i="27"/>
  <c r="S297" s="1"/>
  <c r="L297"/>
  <c r="O297" s="1"/>
  <c r="M296" i="39"/>
  <c r="S296" s="1"/>
  <c r="L296"/>
  <c r="O296" s="1"/>
  <c r="L289" i="33"/>
  <c r="M289"/>
  <c r="S289" s="1"/>
  <c r="O289"/>
  <c r="K270" i="34"/>
  <c r="N269"/>
  <c r="P269" s="1"/>
  <c r="L299" i="29" l="1"/>
  <c r="O299" s="1"/>
  <c r="M299"/>
  <c r="S299" s="1"/>
  <c r="R298"/>
  <c r="Q298"/>
  <c r="N299" i="28"/>
  <c r="P299" s="1"/>
  <c r="K300"/>
  <c r="O299" i="31"/>
  <c r="N299"/>
  <c r="P299" s="1"/>
  <c r="K300"/>
  <c r="O274" i="30"/>
  <c r="N274"/>
  <c r="P274" s="1"/>
  <c r="K275"/>
  <c r="R288" i="32"/>
  <c r="Q288"/>
  <c r="K290" i="33"/>
  <c r="N289"/>
  <c r="P289" s="1"/>
  <c r="N296" i="39"/>
  <c r="P296" s="1"/>
  <c r="K297"/>
  <c r="O296" i="40"/>
  <c r="N296"/>
  <c r="P296" s="1"/>
  <c r="K297"/>
  <c r="L282" i="43"/>
  <c r="M282"/>
  <c r="S282" s="1"/>
  <c r="O282"/>
  <c r="K297" i="42"/>
  <c r="N296"/>
  <c r="P296" s="1"/>
  <c r="R295" i="38"/>
  <c r="Q295"/>
  <c r="R269" i="34"/>
  <c r="Q269"/>
  <c r="N297" i="27"/>
  <c r="P297" s="1"/>
  <c r="K298"/>
  <c r="L296" i="38"/>
  <c r="O296" s="1"/>
  <c r="M296"/>
  <c r="S296" s="1"/>
  <c r="N295" i="35"/>
  <c r="P295" s="1"/>
  <c r="K296"/>
  <c r="L289" i="32"/>
  <c r="O289" s="1"/>
  <c r="M289"/>
  <c r="S289" s="1"/>
  <c r="L290" i="36"/>
  <c r="M290"/>
  <c r="S290" s="1"/>
  <c r="Q289"/>
  <c r="R289"/>
  <c r="M270" i="34"/>
  <c r="S270" s="1"/>
  <c r="L270"/>
  <c r="O270" s="1"/>
  <c r="M285" i="37"/>
  <c r="S285" s="1"/>
  <c r="L285"/>
  <c r="O285" s="1"/>
  <c r="Q284"/>
  <c r="R284"/>
  <c r="N290" i="26"/>
  <c r="P290" s="1"/>
  <c r="K291"/>
  <c r="O296" i="41"/>
  <c r="N296"/>
  <c r="P296" s="1"/>
  <c r="K297"/>
  <c r="R281" i="43"/>
  <c r="Q281"/>
  <c r="S296" i="40"/>
  <c r="L300" i="28" l="1"/>
  <c r="M300"/>
  <c r="R299"/>
  <c r="Q299"/>
  <c r="N299" i="29"/>
  <c r="P299" s="1"/>
  <c r="K300"/>
  <c r="L275" i="30"/>
  <c r="O275" s="1"/>
  <c r="M275"/>
  <c r="S275" s="1"/>
  <c r="Q274"/>
  <c r="R274"/>
  <c r="L300" i="31"/>
  <c r="O300" s="1"/>
  <c r="M300"/>
  <c r="S300" s="1"/>
  <c r="Q299"/>
  <c r="R299"/>
  <c r="Q295" i="35"/>
  <c r="R295"/>
  <c r="Q296" i="40"/>
  <c r="R296"/>
  <c r="R296" i="42"/>
  <c r="Q296"/>
  <c r="L297" i="39"/>
  <c r="O297" s="1"/>
  <c r="M297"/>
  <c r="N285" i="37"/>
  <c r="P285" s="1"/>
  <c r="K286"/>
  <c r="M297" i="41"/>
  <c r="S297" s="1"/>
  <c r="L297"/>
  <c r="O297" s="1"/>
  <c r="O290" i="36"/>
  <c r="N290"/>
  <c r="P290" s="1"/>
  <c r="K291"/>
  <c r="N296" i="38"/>
  <c r="P296" s="1"/>
  <c r="K297"/>
  <c r="M297" i="42"/>
  <c r="S297" s="1"/>
  <c r="L297"/>
  <c r="R296" i="39"/>
  <c r="Q296"/>
  <c r="R296" i="41"/>
  <c r="Q296"/>
  <c r="R289" i="33"/>
  <c r="Q289"/>
  <c r="M298" i="27"/>
  <c r="L298"/>
  <c r="O298" s="1"/>
  <c r="L290" i="33"/>
  <c r="M290"/>
  <c r="Q297" i="27"/>
  <c r="R297"/>
  <c r="M291" i="26"/>
  <c r="L291"/>
  <c r="O291" s="1"/>
  <c r="K271" i="34"/>
  <c r="N270"/>
  <c r="P270" s="1"/>
  <c r="N289" i="32"/>
  <c r="P289" s="1"/>
  <c r="K290"/>
  <c r="K283" i="43"/>
  <c r="N282"/>
  <c r="P282" s="1"/>
  <c r="Q290" i="26"/>
  <c r="R290"/>
  <c r="L296" i="35"/>
  <c r="O296" s="1"/>
  <c r="M296"/>
  <c r="S296" s="1"/>
  <c r="L297" i="40"/>
  <c r="O297" s="1"/>
  <c r="M297"/>
  <c r="S297" s="1"/>
  <c r="M300" i="29" l="1"/>
  <c r="S300" s="1"/>
  <c r="L300"/>
  <c r="O300" s="1"/>
  <c r="R299"/>
  <c r="Q299"/>
  <c r="S300" i="28"/>
  <c r="O300"/>
  <c r="N300"/>
  <c r="P300" s="1"/>
  <c r="K301"/>
  <c r="N300" i="31"/>
  <c r="P300" s="1"/>
  <c r="K301"/>
  <c r="N275" i="30"/>
  <c r="P275" s="1"/>
  <c r="K276"/>
  <c r="R290" i="36"/>
  <c r="Q290"/>
  <c r="S297" i="39"/>
  <c r="R289" i="32"/>
  <c r="Q289"/>
  <c r="S290" i="33"/>
  <c r="O290"/>
  <c r="N290"/>
  <c r="P290" s="1"/>
  <c r="K291"/>
  <c r="K298" i="39"/>
  <c r="N297"/>
  <c r="P297" s="1"/>
  <c r="Q270" i="34"/>
  <c r="R270"/>
  <c r="M271"/>
  <c r="S271" s="1"/>
  <c r="L271"/>
  <c r="O271" s="1"/>
  <c r="M283" i="43"/>
  <c r="L283"/>
  <c r="O283" s="1"/>
  <c r="N296" i="35"/>
  <c r="P296" s="1"/>
  <c r="K297"/>
  <c r="K299" i="27"/>
  <c r="N298"/>
  <c r="O297" i="42"/>
  <c r="K298"/>
  <c r="N297"/>
  <c r="P297" s="1"/>
  <c r="K298" i="41"/>
  <c r="N297"/>
  <c r="P297" s="1"/>
  <c r="K292" i="26"/>
  <c r="N291"/>
  <c r="P291" s="1"/>
  <c r="P298" i="27"/>
  <c r="S298"/>
  <c r="R282" i="43"/>
  <c r="Q282"/>
  <c r="S291" i="26"/>
  <c r="M297" i="38"/>
  <c r="L297"/>
  <c r="O297" s="1"/>
  <c r="M286" i="37"/>
  <c r="S286" s="1"/>
  <c r="L286"/>
  <c r="O286" s="1"/>
  <c r="Q285"/>
  <c r="R285"/>
  <c r="R296" i="38"/>
  <c r="Q296"/>
  <c r="K298" i="40"/>
  <c r="N297"/>
  <c r="P297" s="1"/>
  <c r="L290" i="32"/>
  <c r="M290"/>
  <c r="S290" s="1"/>
  <c r="M291" i="36"/>
  <c r="S291" s="1"/>
  <c r="L291"/>
  <c r="M301" i="28" l="1"/>
  <c r="S301" s="1"/>
  <c r="L301"/>
  <c r="R300"/>
  <c r="Q300"/>
  <c r="N300" i="29"/>
  <c r="P300" s="1"/>
  <c r="K301"/>
  <c r="M276" i="30"/>
  <c r="S276" s="1"/>
  <c r="L276"/>
  <c r="O276" s="1"/>
  <c r="Q275"/>
  <c r="R275"/>
  <c r="M301" i="31"/>
  <c r="S301" s="1"/>
  <c r="L301"/>
  <c r="R300"/>
  <c r="Q300"/>
  <c r="R291" i="26"/>
  <c r="Q291"/>
  <c r="R297" i="39"/>
  <c r="Q297"/>
  <c r="Q290" i="33"/>
  <c r="R290"/>
  <c r="M298" i="40"/>
  <c r="L298"/>
  <c r="O298" s="1"/>
  <c r="M299" i="27"/>
  <c r="S299" s="1"/>
  <c r="L299"/>
  <c r="S297" i="38"/>
  <c r="L292" i="26"/>
  <c r="M292"/>
  <c r="S292" s="1"/>
  <c r="M297" i="35"/>
  <c r="S297" s="1"/>
  <c r="L297"/>
  <c r="O297" s="1"/>
  <c r="R296"/>
  <c r="Q296"/>
  <c r="K298" i="38"/>
  <c r="N297"/>
  <c r="P297" s="1"/>
  <c r="O291" i="36"/>
  <c r="N291"/>
  <c r="P291" s="1"/>
  <c r="K292"/>
  <c r="M298" i="41"/>
  <c r="S298" s="1"/>
  <c r="L298"/>
  <c r="O298" s="1"/>
  <c r="Q297"/>
  <c r="R297"/>
  <c r="Q297" i="42"/>
  <c r="R297"/>
  <c r="N283" i="43"/>
  <c r="P283" s="1"/>
  <c r="K284"/>
  <c r="M298" i="39"/>
  <c r="S298" s="1"/>
  <c r="L298"/>
  <c r="O290" i="32"/>
  <c r="N290"/>
  <c r="P290" s="1"/>
  <c r="K291"/>
  <c r="N286" i="37"/>
  <c r="P286" s="1"/>
  <c r="K287"/>
  <c r="M298" i="42"/>
  <c r="L298"/>
  <c r="O298" s="1"/>
  <c r="S283" i="43"/>
  <c r="L291" i="33"/>
  <c r="O291" s="1"/>
  <c r="M291"/>
  <c r="R297" i="40"/>
  <c r="Q297"/>
  <c r="R298" i="27"/>
  <c r="Q298"/>
  <c r="K272" i="34"/>
  <c r="N271"/>
  <c r="P271" s="1"/>
  <c r="M301" i="29" l="1"/>
  <c r="L301"/>
  <c r="O301" s="1"/>
  <c r="R300"/>
  <c r="Q300"/>
  <c r="O301" i="28"/>
  <c r="N301"/>
  <c r="P301" s="1"/>
  <c r="K302"/>
  <c r="K302" i="31"/>
  <c r="N301"/>
  <c r="P301" s="1"/>
  <c r="O301"/>
  <c r="N276" i="30"/>
  <c r="P276" s="1"/>
  <c r="K277"/>
  <c r="Q297" i="38"/>
  <c r="R297"/>
  <c r="N298" i="40"/>
  <c r="P298" s="1"/>
  <c r="K299"/>
  <c r="R290" i="32"/>
  <c r="Q290"/>
  <c r="K293" i="26"/>
  <c r="N292"/>
  <c r="P292" s="1"/>
  <c r="S298" i="40"/>
  <c r="R283" i="43"/>
  <c r="Q283"/>
  <c r="M298" i="38"/>
  <c r="S298" s="1"/>
  <c r="L298"/>
  <c r="O298" s="1"/>
  <c r="O298" i="39"/>
  <c r="N298"/>
  <c r="P298" s="1"/>
  <c r="K299"/>
  <c r="K299" i="41"/>
  <c r="N298"/>
  <c r="P298" s="1"/>
  <c r="Q286" i="37"/>
  <c r="R286"/>
  <c r="M272" i="34"/>
  <c r="S272" s="1"/>
  <c r="L272"/>
  <c r="K299" i="42"/>
  <c r="N298"/>
  <c r="P298" s="1"/>
  <c r="S298"/>
  <c r="L284" i="43"/>
  <c r="O284" s="1"/>
  <c r="M284"/>
  <c r="S284" s="1"/>
  <c r="K300" i="27"/>
  <c r="N299"/>
  <c r="P299" s="1"/>
  <c r="S291" i="33"/>
  <c r="L287" i="37"/>
  <c r="M287"/>
  <c r="M292" i="36"/>
  <c r="L292"/>
  <c r="K298" i="35"/>
  <c r="N297"/>
  <c r="P297" s="1"/>
  <c r="R291" i="36"/>
  <c r="Q291"/>
  <c r="O299" i="27"/>
  <c r="Q271" i="34"/>
  <c r="R271"/>
  <c r="K292" i="33"/>
  <c r="N291"/>
  <c r="P291" s="1"/>
  <c r="M291" i="32"/>
  <c r="S291" s="1"/>
  <c r="L291"/>
  <c r="O291" s="1"/>
  <c r="O292" i="26"/>
  <c r="L302" i="28" l="1"/>
  <c r="M302"/>
  <c r="S302" s="1"/>
  <c r="Q301"/>
  <c r="R301"/>
  <c r="N301" i="29"/>
  <c r="P301" s="1"/>
  <c r="K302"/>
  <c r="S301"/>
  <c r="M277" i="30"/>
  <c r="S277" s="1"/>
  <c r="L277"/>
  <c r="R276"/>
  <c r="Q276"/>
  <c r="Q301" i="31"/>
  <c r="R301"/>
  <c r="M302"/>
  <c r="L302"/>
  <c r="R291" i="33"/>
  <c r="Q291"/>
  <c r="R298" i="40"/>
  <c r="Q298"/>
  <c r="R292" i="26"/>
  <c r="Q292"/>
  <c r="L298" i="35"/>
  <c r="M298"/>
  <c r="S298" s="1"/>
  <c r="L293" i="26"/>
  <c r="O293" s="1"/>
  <c r="M293"/>
  <c r="S293" s="1"/>
  <c r="M299" i="42"/>
  <c r="S299" s="1"/>
  <c r="L299"/>
  <c r="O272" i="34"/>
  <c r="K273"/>
  <c r="N272"/>
  <c r="P272" s="1"/>
  <c r="M292" i="33"/>
  <c r="S292" s="1"/>
  <c r="L292"/>
  <c r="S292" i="36"/>
  <c r="N298" i="38"/>
  <c r="P298" s="1"/>
  <c r="K299"/>
  <c r="R299" i="27"/>
  <c r="Q299"/>
  <c r="M300"/>
  <c r="S300" s="1"/>
  <c r="L300"/>
  <c r="O300" s="1"/>
  <c r="O292" i="36"/>
  <c r="N292"/>
  <c r="P292" s="1"/>
  <c r="K293"/>
  <c r="S287" i="37"/>
  <c r="N284" i="43"/>
  <c r="P284" s="1"/>
  <c r="K285"/>
  <c r="Q298" i="41"/>
  <c r="R298"/>
  <c r="M299" i="40"/>
  <c r="S299" s="1"/>
  <c r="L299"/>
  <c r="O299" s="1"/>
  <c r="R298" i="42"/>
  <c r="Q298"/>
  <c r="M299" i="41"/>
  <c r="L299"/>
  <c r="O299" s="1"/>
  <c r="Q297" i="35"/>
  <c r="R297"/>
  <c r="O287" i="37"/>
  <c r="N287"/>
  <c r="P287" s="1"/>
  <c r="K288"/>
  <c r="K292" i="32"/>
  <c r="N291"/>
  <c r="P291" s="1"/>
  <c r="L299" i="39"/>
  <c r="O299" s="1"/>
  <c r="M299"/>
  <c r="S299" s="1"/>
  <c r="Q298"/>
  <c r="R298"/>
  <c r="R301" i="29" l="1"/>
  <c r="Q301"/>
  <c r="L302"/>
  <c r="O302" s="1"/>
  <c r="M302"/>
  <c r="S302" s="1"/>
  <c r="O302" i="28"/>
  <c r="N302"/>
  <c r="P302" s="1"/>
  <c r="K303"/>
  <c r="S302" i="31"/>
  <c r="N302"/>
  <c r="P302" s="1"/>
  <c r="K303"/>
  <c r="N277" i="30"/>
  <c r="P277" s="1"/>
  <c r="K278"/>
  <c r="O302" i="31"/>
  <c r="O277" i="30"/>
  <c r="Q292" i="36"/>
  <c r="R292"/>
  <c r="Q287" i="37"/>
  <c r="R287"/>
  <c r="Q272" i="34"/>
  <c r="R272"/>
  <c r="L273"/>
  <c r="M273"/>
  <c r="S273" s="1"/>
  <c r="O298" i="35"/>
  <c r="N298"/>
  <c r="P298" s="1"/>
  <c r="K299"/>
  <c r="R284" i="43"/>
  <c r="Q284"/>
  <c r="N299" i="40"/>
  <c r="P299" s="1"/>
  <c r="K300"/>
  <c r="L293" i="36"/>
  <c r="M293"/>
  <c r="S293" s="1"/>
  <c r="O293"/>
  <c r="M299" i="38"/>
  <c r="S299" s="1"/>
  <c r="L299"/>
  <c r="O299" s="1"/>
  <c r="R298"/>
  <c r="Q298"/>
  <c r="O299" i="42"/>
  <c r="N299"/>
  <c r="P299" s="1"/>
  <c r="K300"/>
  <c r="N299" i="39"/>
  <c r="P299" s="1"/>
  <c r="K300"/>
  <c r="Q291" i="32"/>
  <c r="R291"/>
  <c r="K300" i="41"/>
  <c r="N299"/>
  <c r="P299" s="1"/>
  <c r="M288" i="37"/>
  <c r="L288"/>
  <c r="M292" i="32"/>
  <c r="S292" s="1"/>
  <c r="L292"/>
  <c r="S299" i="41"/>
  <c r="M285" i="43"/>
  <c r="S285" s="1"/>
  <c r="L285"/>
  <c r="O285" s="1"/>
  <c r="K301" i="27"/>
  <c r="N300"/>
  <c r="P300" s="1"/>
  <c r="O292" i="33"/>
  <c r="N292"/>
  <c r="P292" s="1"/>
  <c r="K293"/>
  <c r="K294" i="26"/>
  <c r="N293"/>
  <c r="P293" s="1"/>
  <c r="M303" i="28" l="1"/>
  <c r="S303" s="1"/>
  <c r="L303"/>
  <c r="O303" s="1"/>
  <c r="R302"/>
  <c r="Q302"/>
  <c r="N302" i="29"/>
  <c r="P302" s="1"/>
  <c r="K303"/>
  <c r="Q302" i="31"/>
  <c r="R302"/>
  <c r="L278" i="30"/>
  <c r="O278" s="1"/>
  <c r="M278"/>
  <c r="S278" s="1"/>
  <c r="M303" i="31"/>
  <c r="S303" s="1"/>
  <c r="L303"/>
  <c r="R277" i="30"/>
  <c r="Q277"/>
  <c r="Q299" i="41"/>
  <c r="R299"/>
  <c r="R293" i="26"/>
  <c r="Q293"/>
  <c r="R300" i="27"/>
  <c r="Q300"/>
  <c r="M301"/>
  <c r="S301" s="1"/>
  <c r="L301"/>
  <c r="O301" s="1"/>
  <c r="K294" i="36"/>
  <c r="N293"/>
  <c r="P293" s="1"/>
  <c r="M294" i="26"/>
  <c r="L294"/>
  <c r="O294" s="1"/>
  <c r="M300" i="41"/>
  <c r="S300" s="1"/>
  <c r="L300"/>
  <c r="M300" i="40"/>
  <c r="S300" s="1"/>
  <c r="L300"/>
  <c r="O273" i="34"/>
  <c r="N273"/>
  <c r="P273" s="1"/>
  <c r="K274"/>
  <c r="Q299" i="40"/>
  <c r="R299"/>
  <c r="R292" i="33"/>
  <c r="Q292"/>
  <c r="O288" i="37"/>
  <c r="N288"/>
  <c r="P288" s="1"/>
  <c r="K289"/>
  <c r="M300" i="42"/>
  <c r="L300"/>
  <c r="O300" s="1"/>
  <c r="N285" i="43"/>
  <c r="P285" s="1"/>
  <c r="K286"/>
  <c r="S288" i="37"/>
  <c r="L293" i="33"/>
  <c r="O293" s="1"/>
  <c r="M293"/>
  <c r="S293" s="1"/>
  <c r="O292" i="32"/>
  <c r="N292"/>
  <c r="P292" s="1"/>
  <c r="K293"/>
  <c r="M300" i="39"/>
  <c r="S300" s="1"/>
  <c r="L300"/>
  <c r="O300" s="1"/>
  <c r="N299" i="38"/>
  <c r="P299" s="1"/>
  <c r="K300"/>
  <c r="R299" i="39"/>
  <c r="Q299"/>
  <c r="M299" i="35"/>
  <c r="S299" s="1"/>
  <c r="L299"/>
  <c r="O299" s="1"/>
  <c r="R298"/>
  <c r="Q298"/>
  <c r="R299" i="42"/>
  <c r="Q299"/>
  <c r="M303" i="29" l="1"/>
  <c r="S303" s="1"/>
  <c r="L303"/>
  <c r="R302"/>
  <c r="Q302"/>
  <c r="N303" i="28"/>
  <c r="P303" s="1"/>
  <c r="K304"/>
  <c r="N303" i="31"/>
  <c r="P303" s="1"/>
  <c r="K304"/>
  <c r="O303"/>
  <c r="N278" i="30"/>
  <c r="P278" s="1"/>
  <c r="K279"/>
  <c r="R288" i="37"/>
  <c r="Q288"/>
  <c r="K300" i="35"/>
  <c r="N299"/>
  <c r="P299" s="1"/>
  <c r="R292" i="32"/>
  <c r="Q292"/>
  <c r="R285" i="43"/>
  <c r="Q285"/>
  <c r="O300" i="41"/>
  <c r="N300"/>
  <c r="P300" s="1"/>
  <c r="K301"/>
  <c r="L300" i="38"/>
  <c r="M300"/>
  <c r="S300" s="1"/>
  <c r="K301" i="42"/>
  <c r="N300"/>
  <c r="P300" s="1"/>
  <c r="R299" i="38"/>
  <c r="Q299"/>
  <c r="S300" i="42"/>
  <c r="M274" i="34"/>
  <c r="S274" s="1"/>
  <c r="L274"/>
  <c r="K295" i="26"/>
  <c r="N294"/>
  <c r="P294" s="1"/>
  <c r="R273" i="34"/>
  <c r="Q273"/>
  <c r="S294" i="26"/>
  <c r="R293" i="36"/>
  <c r="Q293"/>
  <c r="M289" i="37"/>
  <c r="S289" s="1"/>
  <c r="L289"/>
  <c r="O300" i="40"/>
  <c r="N300"/>
  <c r="P300" s="1"/>
  <c r="K301"/>
  <c r="M294" i="36"/>
  <c r="S294" s="1"/>
  <c r="L294"/>
  <c r="N293" i="33"/>
  <c r="P293" s="1"/>
  <c r="K294"/>
  <c r="K301" i="39"/>
  <c r="N300"/>
  <c r="P300" s="1"/>
  <c r="M293" i="32"/>
  <c r="S293" s="1"/>
  <c r="L293"/>
  <c r="O293" s="1"/>
  <c r="L286" i="43"/>
  <c r="O286" s="1"/>
  <c r="M286"/>
  <c r="N301" i="27"/>
  <c r="P301" s="1"/>
  <c r="K302"/>
  <c r="L304" i="28" l="1"/>
  <c r="M304"/>
  <c r="Q303"/>
  <c r="R303"/>
  <c r="O303" i="29"/>
  <c r="N303"/>
  <c r="P303" s="1"/>
  <c r="K304"/>
  <c r="L279" i="30"/>
  <c r="M279"/>
  <c r="S279" s="1"/>
  <c r="R278"/>
  <c r="Q278"/>
  <c r="L304" i="31"/>
  <c r="O304" s="1"/>
  <c r="M304"/>
  <c r="S304" s="1"/>
  <c r="Q303"/>
  <c r="R303"/>
  <c r="R300" i="42"/>
  <c r="Q300"/>
  <c r="R300" i="39"/>
  <c r="Q300"/>
  <c r="R301" i="27"/>
  <c r="Q301"/>
  <c r="L301" i="39"/>
  <c r="M301"/>
  <c r="S301" s="1"/>
  <c r="O289" i="37"/>
  <c r="N289"/>
  <c r="P289" s="1"/>
  <c r="K290"/>
  <c r="M302" i="27"/>
  <c r="S302" s="1"/>
  <c r="L302"/>
  <c r="O302" s="1"/>
  <c r="S286" i="43"/>
  <c r="M294" i="33"/>
  <c r="S294" s="1"/>
  <c r="L294"/>
  <c r="L295" i="26"/>
  <c r="O295" s="1"/>
  <c r="M295"/>
  <c r="S295" s="1"/>
  <c r="L301" i="42"/>
  <c r="O301" s="1"/>
  <c r="M301"/>
  <c r="S301" s="1"/>
  <c r="Q293" i="33"/>
  <c r="R293"/>
  <c r="O274" i="34"/>
  <c r="N274"/>
  <c r="P274" s="1"/>
  <c r="K275"/>
  <c r="O294" i="36"/>
  <c r="K295"/>
  <c r="N294"/>
  <c r="P294" s="1"/>
  <c r="Q299" i="35"/>
  <c r="R299"/>
  <c r="O300" i="38"/>
  <c r="K301"/>
  <c r="N300"/>
  <c r="P300" s="1"/>
  <c r="M301" i="41"/>
  <c r="S301" s="1"/>
  <c r="L301"/>
  <c r="O301" s="1"/>
  <c r="M300" i="35"/>
  <c r="S300" s="1"/>
  <c r="L300"/>
  <c r="O300" s="1"/>
  <c r="Q294" i="26"/>
  <c r="R294"/>
  <c r="R300" i="41"/>
  <c r="Q300"/>
  <c r="K287" i="43"/>
  <c r="N286"/>
  <c r="P286" s="1"/>
  <c r="N293" i="32"/>
  <c r="P293" s="1"/>
  <c r="K294"/>
  <c r="M301" i="40"/>
  <c r="S301" s="1"/>
  <c r="L301"/>
  <c r="O301" s="1"/>
  <c r="Q300"/>
  <c r="R300"/>
  <c r="M304" i="29" l="1"/>
  <c r="S304" s="1"/>
  <c r="L304"/>
  <c r="O304" s="1"/>
  <c r="R303"/>
  <c r="Q303"/>
  <c r="S304" i="28"/>
  <c r="O304"/>
  <c r="N304"/>
  <c r="P304" s="1"/>
  <c r="K305"/>
  <c r="K305" i="31"/>
  <c r="N304"/>
  <c r="P304" s="1"/>
  <c r="O279" i="30"/>
  <c r="K280"/>
  <c r="N279"/>
  <c r="P279" s="1"/>
  <c r="R286" i="43"/>
  <c r="Q286"/>
  <c r="K302" i="40"/>
  <c r="N301"/>
  <c r="P301" s="1"/>
  <c r="Q293" i="32"/>
  <c r="R293"/>
  <c r="M287" i="43"/>
  <c r="S287" s="1"/>
  <c r="L287"/>
  <c r="O287" s="1"/>
  <c r="K302" i="41"/>
  <c r="N301"/>
  <c r="P301" s="1"/>
  <c r="M295" i="36"/>
  <c r="L295"/>
  <c r="O295" s="1"/>
  <c r="O301" i="39"/>
  <c r="K302"/>
  <c r="N301"/>
  <c r="P301" s="1"/>
  <c r="R294" i="36"/>
  <c r="Q294"/>
  <c r="N301" i="42"/>
  <c r="P301" s="1"/>
  <c r="K302"/>
  <c r="R300" i="38"/>
  <c r="Q300"/>
  <c r="M275" i="34"/>
  <c r="S275" s="1"/>
  <c r="L275"/>
  <c r="K303" i="27"/>
  <c r="N302"/>
  <c r="P302" s="1"/>
  <c r="R274" i="34"/>
  <c r="Q274"/>
  <c r="L301" i="38"/>
  <c r="M301"/>
  <c r="M294" i="32"/>
  <c r="S294" s="1"/>
  <c r="L294"/>
  <c r="O294" s="1"/>
  <c r="N300" i="35"/>
  <c r="P300" s="1"/>
  <c r="K301"/>
  <c r="K296" i="26"/>
  <c r="N295"/>
  <c r="P295" s="1"/>
  <c r="L290" i="37"/>
  <c r="M290"/>
  <c r="S290" s="1"/>
  <c r="R289"/>
  <c r="Q289"/>
  <c r="O294" i="33"/>
  <c r="N294"/>
  <c r="P294" s="1"/>
  <c r="K295"/>
  <c r="M305" i="28" l="1"/>
  <c r="L305"/>
  <c r="O305" s="1"/>
  <c r="Q304"/>
  <c r="R304"/>
  <c r="K305" i="29"/>
  <c r="N304"/>
  <c r="P304" s="1"/>
  <c r="Q279" i="30"/>
  <c r="R279"/>
  <c r="M280"/>
  <c r="S280" s="1"/>
  <c r="L280"/>
  <c r="O280" s="1"/>
  <c r="Q304" i="31"/>
  <c r="R304"/>
  <c r="M305"/>
  <c r="S305" s="1"/>
  <c r="L305"/>
  <c r="R294" i="33"/>
  <c r="Q294"/>
  <c r="M301" i="35"/>
  <c r="S301" s="1"/>
  <c r="L301"/>
  <c r="O301" s="1"/>
  <c r="R300"/>
  <c r="Q300"/>
  <c r="K295" i="32"/>
  <c r="N294"/>
  <c r="P294" s="1"/>
  <c r="S301" i="38"/>
  <c r="R295" i="26"/>
  <c r="Q295"/>
  <c r="O301" i="38"/>
  <c r="N301"/>
  <c r="P301" s="1"/>
  <c r="K302"/>
  <c r="R301" i="42"/>
  <c r="Q301"/>
  <c r="S295" i="36"/>
  <c r="O275" i="34"/>
  <c r="N275"/>
  <c r="P275" s="1"/>
  <c r="K276"/>
  <c r="M302" i="39"/>
  <c r="S302" s="1"/>
  <c r="L302"/>
  <c r="O290" i="37"/>
  <c r="K291"/>
  <c r="N290"/>
  <c r="P290" s="1"/>
  <c r="M295" i="33"/>
  <c r="S295" s="1"/>
  <c r="L295"/>
  <c r="L296" i="26"/>
  <c r="O296" s="1"/>
  <c r="M296"/>
  <c r="S296" s="1"/>
  <c r="M302" i="42"/>
  <c r="L302"/>
  <c r="O302" s="1"/>
  <c r="N295" i="36"/>
  <c r="P295" s="1"/>
  <c r="K296"/>
  <c r="Q301" i="40"/>
  <c r="R301"/>
  <c r="Q301" i="41"/>
  <c r="R301"/>
  <c r="M302" i="40"/>
  <c r="S302" s="1"/>
  <c r="L302"/>
  <c r="O302" s="1"/>
  <c r="Q302" i="27"/>
  <c r="R302"/>
  <c r="L303"/>
  <c r="M303"/>
  <c r="S303" s="1"/>
  <c r="M302" i="41"/>
  <c r="S302" s="1"/>
  <c r="L302"/>
  <c r="O302" s="1"/>
  <c r="R301" i="39"/>
  <c r="Q301"/>
  <c r="N287" i="43"/>
  <c r="P287" s="1"/>
  <c r="K288"/>
  <c r="R304" i="29" l="1"/>
  <c r="Q304"/>
  <c r="L305"/>
  <c r="M305"/>
  <c r="S305" s="1"/>
  <c r="N305" i="28"/>
  <c r="P305" s="1"/>
  <c r="K306"/>
  <c r="S305"/>
  <c r="K281" i="30"/>
  <c r="N280"/>
  <c r="P280" s="1"/>
  <c r="O305" i="31"/>
  <c r="N305"/>
  <c r="P305" s="1"/>
  <c r="K306"/>
  <c r="N302" i="40"/>
  <c r="P302" s="1"/>
  <c r="K303"/>
  <c r="N302" i="41"/>
  <c r="P302" s="1"/>
  <c r="K303"/>
  <c r="K303" i="42"/>
  <c r="N302"/>
  <c r="P302" s="1"/>
  <c r="M291" i="37"/>
  <c r="S291" s="1"/>
  <c r="L291"/>
  <c r="O291" s="1"/>
  <c r="M302" i="38"/>
  <c r="S302" s="1"/>
  <c r="L302"/>
  <c r="O302" s="1"/>
  <c r="M295" i="32"/>
  <c r="S295" s="1"/>
  <c r="L295"/>
  <c r="O295" s="1"/>
  <c r="R287" i="43"/>
  <c r="Q287"/>
  <c r="K297" i="26"/>
  <c r="N296"/>
  <c r="P296" s="1"/>
  <c r="M276" i="34"/>
  <c r="S276" s="1"/>
  <c r="L276"/>
  <c r="O276" s="1"/>
  <c r="Q275"/>
  <c r="R275"/>
  <c r="O302" i="39"/>
  <c r="N302"/>
  <c r="P302" s="1"/>
  <c r="K303"/>
  <c r="L288" i="43"/>
  <c r="O288" s="1"/>
  <c r="M288"/>
  <c r="O303" i="27"/>
  <c r="K304"/>
  <c r="N303"/>
  <c r="P303" s="1"/>
  <c r="L296" i="36"/>
  <c r="M296"/>
  <c r="S296" s="1"/>
  <c r="O295" i="33"/>
  <c r="K296"/>
  <c r="N295"/>
  <c r="P295" s="1"/>
  <c r="Q290" i="37"/>
  <c r="R290"/>
  <c r="N301" i="35"/>
  <c r="P301" s="1"/>
  <c r="K302"/>
  <c r="R301" i="38"/>
  <c r="Q301"/>
  <c r="R295" i="36"/>
  <c r="Q295"/>
  <c r="S302" i="42"/>
  <c r="R294" i="32"/>
  <c r="Q294"/>
  <c r="Q305" i="28" l="1"/>
  <c r="R305"/>
  <c r="L306"/>
  <c r="O306" s="1"/>
  <c r="M306"/>
  <c r="O305" i="29"/>
  <c r="N305"/>
  <c r="P305" s="1"/>
  <c r="K306"/>
  <c r="L306" i="31"/>
  <c r="O306" s="1"/>
  <c r="M306"/>
  <c r="S306" s="1"/>
  <c r="Q305"/>
  <c r="R305"/>
  <c r="Q280" i="30"/>
  <c r="R280"/>
  <c r="M281"/>
  <c r="S281" s="1"/>
  <c r="L281"/>
  <c r="R302" i="42"/>
  <c r="Q302"/>
  <c r="L304" i="27"/>
  <c r="O304" s="1"/>
  <c r="M304"/>
  <c r="S304" s="1"/>
  <c r="N291" i="37"/>
  <c r="P291" s="1"/>
  <c r="K292"/>
  <c r="Q301" i="35"/>
  <c r="R301"/>
  <c r="Q295" i="33"/>
  <c r="R295"/>
  <c r="K296" i="32"/>
  <c r="N295"/>
  <c r="P295" s="1"/>
  <c r="L303" i="39"/>
  <c r="O303" s="1"/>
  <c r="M303"/>
  <c r="S303" s="1"/>
  <c r="N302" i="38"/>
  <c r="P302" s="1"/>
  <c r="K303"/>
  <c r="L302" i="35"/>
  <c r="O302" s="1"/>
  <c r="M302"/>
  <c r="S302" s="1"/>
  <c r="O296" i="36"/>
  <c r="N296"/>
  <c r="P296" s="1"/>
  <c r="K297"/>
  <c r="L296" i="33"/>
  <c r="M296"/>
  <c r="S296" s="1"/>
  <c r="S288" i="43"/>
  <c r="N276" i="34"/>
  <c r="P276" s="1"/>
  <c r="K277"/>
  <c r="L303" i="42"/>
  <c r="M303"/>
  <c r="Q303" i="27"/>
  <c r="R303"/>
  <c r="K289" i="43"/>
  <c r="N288"/>
  <c r="P288" s="1"/>
  <c r="M303" i="41"/>
  <c r="S303" s="1"/>
  <c r="L303"/>
  <c r="O303" s="1"/>
  <c r="R302"/>
  <c r="Q302"/>
  <c r="R302" i="39"/>
  <c r="Q302"/>
  <c r="M297" i="26"/>
  <c r="S297" s="1"/>
  <c r="L297"/>
  <c r="O297" s="1"/>
  <c r="M303" i="40"/>
  <c r="S303" s="1"/>
  <c r="L303"/>
  <c r="R296" i="26"/>
  <c r="Q296"/>
  <c r="R302" i="40"/>
  <c r="Q302"/>
  <c r="L306" i="29" l="1"/>
  <c r="M306"/>
  <c r="S306" s="1"/>
  <c r="R305"/>
  <c r="Q305"/>
  <c r="S306" i="28"/>
  <c r="N306"/>
  <c r="P306" s="1"/>
  <c r="K307"/>
  <c r="O281" i="30"/>
  <c r="N281"/>
  <c r="P281" s="1"/>
  <c r="K282"/>
  <c r="K307" i="31"/>
  <c r="N306"/>
  <c r="P306" s="1"/>
  <c r="Q288" i="43"/>
  <c r="R288"/>
  <c r="O303" i="42"/>
  <c r="N303"/>
  <c r="P303" s="1"/>
  <c r="K304"/>
  <c r="K304" i="41"/>
  <c r="N303"/>
  <c r="P303" s="1"/>
  <c r="M277" i="34"/>
  <c r="S277" s="1"/>
  <c r="L277"/>
  <c r="K304" i="39"/>
  <c r="N303"/>
  <c r="P303" s="1"/>
  <c r="K298" i="26"/>
  <c r="N297"/>
  <c r="P297" s="1"/>
  <c r="O296" i="33"/>
  <c r="K297"/>
  <c r="N296"/>
  <c r="P296" s="1"/>
  <c r="O303" i="40"/>
  <c r="K304"/>
  <c r="N303"/>
  <c r="P303" s="1"/>
  <c r="S303" i="42"/>
  <c r="L297" i="36"/>
  <c r="M297"/>
  <c r="S297" s="1"/>
  <c r="O297"/>
  <c r="R296"/>
  <c r="Q296"/>
  <c r="M292" i="37"/>
  <c r="S292" s="1"/>
  <c r="L292"/>
  <c r="O292" s="1"/>
  <c r="Q291"/>
  <c r="R291"/>
  <c r="Q295" i="32"/>
  <c r="R295"/>
  <c r="R276" i="34"/>
  <c r="Q276"/>
  <c r="M296" i="32"/>
  <c r="S296" s="1"/>
  <c r="L296"/>
  <c r="L289" i="43"/>
  <c r="O289" s="1"/>
  <c r="M289"/>
  <c r="K303" i="35"/>
  <c r="N302"/>
  <c r="P302" s="1"/>
  <c r="K305" i="27"/>
  <c r="N304"/>
  <c r="P304" s="1"/>
  <c r="M303" i="38"/>
  <c r="S303" s="1"/>
  <c r="L303"/>
  <c r="R302"/>
  <c r="Q302"/>
  <c r="M307" i="28" l="1"/>
  <c r="S307" s="1"/>
  <c r="L307"/>
  <c r="O307" s="1"/>
  <c r="Q306"/>
  <c r="R306"/>
  <c r="O306" i="29"/>
  <c r="K307"/>
  <c r="N306"/>
  <c r="P306" s="1"/>
  <c r="Q306" i="31"/>
  <c r="R306"/>
  <c r="M307"/>
  <c r="S307" s="1"/>
  <c r="L307"/>
  <c r="M282" i="30"/>
  <c r="S282" s="1"/>
  <c r="L282"/>
  <c r="O282" s="1"/>
  <c r="R281"/>
  <c r="Q281"/>
  <c r="R296" i="33"/>
  <c r="Q296"/>
  <c r="Q303" i="41"/>
  <c r="R303"/>
  <c r="K293" i="37"/>
  <c r="N292"/>
  <c r="P292" s="1"/>
  <c r="L305" i="27"/>
  <c r="M305"/>
  <c r="S305" s="1"/>
  <c r="S289" i="43"/>
  <c r="L297" i="33"/>
  <c r="O297" s="1"/>
  <c r="M297"/>
  <c r="O303" i="38"/>
  <c r="K304"/>
  <c r="N303"/>
  <c r="P303" s="1"/>
  <c r="N289" i="43"/>
  <c r="P289" s="1"/>
  <c r="K290"/>
  <c r="K298" i="36"/>
  <c r="N297"/>
  <c r="P297" s="1"/>
  <c r="M304" i="41"/>
  <c r="S304" s="1"/>
  <c r="L304"/>
  <c r="O304" s="1"/>
  <c r="R297" i="26"/>
  <c r="Q297"/>
  <c r="M304" i="42"/>
  <c r="L304"/>
  <c r="O304" s="1"/>
  <c r="R303"/>
  <c r="Q303"/>
  <c r="L298" i="26"/>
  <c r="M298"/>
  <c r="Q304" i="27"/>
  <c r="R304"/>
  <c r="R303" i="39"/>
  <c r="Q303"/>
  <c r="Q302" i="35"/>
  <c r="R302"/>
  <c r="M304" i="40"/>
  <c r="S304" s="1"/>
  <c r="L304"/>
  <c r="M304" i="39"/>
  <c r="L304"/>
  <c r="O304" s="1"/>
  <c r="O296" i="32"/>
  <c r="N296"/>
  <c r="P296" s="1"/>
  <c r="K297"/>
  <c r="R303" i="40"/>
  <c r="Q303"/>
  <c r="M303" i="35"/>
  <c r="S303" s="1"/>
  <c r="L303"/>
  <c r="O303" s="1"/>
  <c r="O277" i="34"/>
  <c r="K278"/>
  <c r="N277"/>
  <c r="P277" s="1"/>
  <c r="Q306" i="29" l="1"/>
  <c r="R306"/>
  <c r="L307"/>
  <c r="M307"/>
  <c r="N307" i="28"/>
  <c r="P307" s="1"/>
  <c r="K308"/>
  <c r="K283" i="30"/>
  <c r="N282"/>
  <c r="P282" s="1"/>
  <c r="N307" i="31"/>
  <c r="P307" s="1"/>
  <c r="K308"/>
  <c r="O307"/>
  <c r="R289" i="43"/>
  <c r="Q289"/>
  <c r="R277" i="34"/>
  <c r="Q277"/>
  <c r="M297" i="32"/>
  <c r="S297" s="1"/>
  <c r="L297"/>
  <c r="O297" s="1"/>
  <c r="K299" i="26"/>
  <c r="N298"/>
  <c r="P298" s="1"/>
  <c r="M304" i="38"/>
  <c r="S304" s="1"/>
  <c r="L304"/>
  <c r="O304" s="1"/>
  <c r="O305" i="27"/>
  <c r="N305"/>
  <c r="P305" s="1"/>
  <c r="K306"/>
  <c r="R292" i="37"/>
  <c r="Q292"/>
  <c r="S298" i="26"/>
  <c r="S297" i="33"/>
  <c r="L293" i="37"/>
  <c r="O293" s="1"/>
  <c r="M293"/>
  <c r="R297" i="36"/>
  <c r="Q297"/>
  <c r="R296" i="32"/>
  <c r="Q296"/>
  <c r="N304" i="41"/>
  <c r="P304" s="1"/>
  <c r="K305"/>
  <c r="K304" i="35"/>
  <c r="N303"/>
  <c r="P303" s="1"/>
  <c r="K305" i="39"/>
  <c r="N304"/>
  <c r="P304" s="1"/>
  <c r="N304" i="42"/>
  <c r="P304" s="1"/>
  <c r="K305"/>
  <c r="M298" i="36"/>
  <c r="S298" s="1"/>
  <c r="L298"/>
  <c r="O298" s="1"/>
  <c r="K298" i="33"/>
  <c r="N297"/>
  <c r="P297" s="1"/>
  <c r="Q303" i="38"/>
  <c r="R303"/>
  <c r="M278" i="34"/>
  <c r="S278" s="1"/>
  <c r="L278"/>
  <c r="S304" i="39"/>
  <c r="S304" i="42"/>
  <c r="L290" i="43"/>
  <c r="O290" s="1"/>
  <c r="M290"/>
  <c r="O304" i="40"/>
  <c r="K305"/>
  <c r="N304"/>
  <c r="P304" s="1"/>
  <c r="O298" i="26"/>
  <c r="L308" i="28" l="1"/>
  <c r="M308"/>
  <c r="R307"/>
  <c r="Q307"/>
  <c r="S307" i="29"/>
  <c r="O307"/>
  <c r="N307"/>
  <c r="P307" s="1"/>
  <c r="K308"/>
  <c r="L308" i="31"/>
  <c r="O308" s="1"/>
  <c r="M308"/>
  <c r="S308" s="1"/>
  <c r="R307"/>
  <c r="Q307"/>
  <c r="R282" i="30"/>
  <c r="Q282"/>
  <c r="M283"/>
  <c r="S283" s="1"/>
  <c r="L283"/>
  <c r="R303" i="35"/>
  <c r="Q303"/>
  <c r="M299" i="26"/>
  <c r="L299"/>
  <c r="O299" s="1"/>
  <c r="R304" i="39"/>
  <c r="Q304"/>
  <c r="M304" i="35"/>
  <c r="S304" s="1"/>
  <c r="L304"/>
  <c r="S293" i="37"/>
  <c r="L306" i="27"/>
  <c r="O306" s="1"/>
  <c r="M306"/>
  <c r="S306" s="1"/>
  <c r="R305"/>
  <c r="Q305"/>
  <c r="N297" i="32"/>
  <c r="P297" s="1"/>
  <c r="K298"/>
  <c r="Q304" i="40"/>
  <c r="R304"/>
  <c r="R304" i="42"/>
  <c r="Q304"/>
  <c r="L298" i="33"/>
  <c r="O298" s="1"/>
  <c r="M298"/>
  <c r="S298" s="1"/>
  <c r="M305" i="40"/>
  <c r="S305" s="1"/>
  <c r="L305"/>
  <c r="O305" s="1"/>
  <c r="Q297" i="33"/>
  <c r="R297"/>
  <c r="R304" i="41"/>
  <c r="Q304"/>
  <c r="M305" i="42"/>
  <c r="L305"/>
  <c r="K305" i="38"/>
  <c r="N304"/>
  <c r="P304" s="1"/>
  <c r="R298" i="26"/>
  <c r="Q298"/>
  <c r="N298" i="36"/>
  <c r="P298" s="1"/>
  <c r="K299"/>
  <c r="M305" i="41"/>
  <c r="S305" s="1"/>
  <c r="L305"/>
  <c r="O305" s="1"/>
  <c r="K294" i="37"/>
  <c r="N293"/>
  <c r="P293" s="1"/>
  <c r="O278" i="34"/>
  <c r="N278"/>
  <c r="P278" s="1"/>
  <c r="K279"/>
  <c r="S290" i="43"/>
  <c r="K291"/>
  <c r="N290"/>
  <c r="P290" s="1"/>
  <c r="L305" i="39"/>
  <c r="M305"/>
  <c r="L308" i="29" l="1"/>
  <c r="O308" s="1"/>
  <c r="M308"/>
  <c r="R307"/>
  <c r="Q307"/>
  <c r="S308" i="28"/>
  <c r="O308"/>
  <c r="N308"/>
  <c r="P308" s="1"/>
  <c r="K309"/>
  <c r="O283" i="30"/>
  <c r="N283"/>
  <c r="P283" s="1"/>
  <c r="K284"/>
  <c r="N308" i="31"/>
  <c r="P308" s="1"/>
  <c r="K309"/>
  <c r="R293" i="37"/>
  <c r="Q293"/>
  <c r="M299" i="36"/>
  <c r="S299" s="1"/>
  <c r="L299"/>
  <c r="Q278" i="34"/>
  <c r="R278"/>
  <c r="K299" i="33"/>
  <c r="N298"/>
  <c r="P298" s="1"/>
  <c r="R298" i="36"/>
  <c r="Q298"/>
  <c r="S305" i="39"/>
  <c r="R290" i="43"/>
  <c r="Q290"/>
  <c r="S305" i="42"/>
  <c r="L279" i="34"/>
  <c r="O279" s="1"/>
  <c r="M279"/>
  <c r="S279" s="1"/>
  <c r="R304" i="38"/>
  <c r="Q304"/>
  <c r="K307" i="27"/>
  <c r="N306"/>
  <c r="P306" s="1"/>
  <c r="K300" i="26"/>
  <c r="N299"/>
  <c r="P299" s="1"/>
  <c r="K306" i="41"/>
  <c r="N305"/>
  <c r="P305" s="1"/>
  <c r="O305" i="42"/>
  <c r="K306"/>
  <c r="N305"/>
  <c r="P305" s="1"/>
  <c r="O305" i="39"/>
  <c r="N305"/>
  <c r="P305" s="1"/>
  <c r="K306"/>
  <c r="L294" i="37"/>
  <c r="O294" s="1"/>
  <c r="M294"/>
  <c r="S294" s="1"/>
  <c r="M291" i="43"/>
  <c r="L291"/>
  <c r="O291"/>
  <c r="M305" i="38"/>
  <c r="L305"/>
  <c r="O305" s="1"/>
  <c r="N305" i="40"/>
  <c r="P305" s="1"/>
  <c r="K306"/>
  <c r="S299" i="26"/>
  <c r="M298" i="32"/>
  <c r="S298" s="1"/>
  <c r="L298"/>
  <c r="Q297"/>
  <c r="R297"/>
  <c r="O304" i="35"/>
  <c r="N304"/>
  <c r="P304" s="1"/>
  <c r="K305"/>
  <c r="L309" i="28" l="1"/>
  <c r="O309" s="1"/>
  <c r="M309"/>
  <c r="R308"/>
  <c r="Q308"/>
  <c r="S308" i="29"/>
  <c r="K309"/>
  <c r="N308"/>
  <c r="P308" s="1"/>
  <c r="L309" i="31"/>
  <c r="M309"/>
  <c r="S309" s="1"/>
  <c r="Q308"/>
  <c r="R308"/>
  <c r="L284" i="30"/>
  <c r="O284" s="1"/>
  <c r="M284"/>
  <c r="S284" s="1"/>
  <c r="R283"/>
  <c r="Q283"/>
  <c r="R305" i="39"/>
  <c r="Q305"/>
  <c r="Q298" i="33"/>
  <c r="R298"/>
  <c r="R306" i="27"/>
  <c r="Q306"/>
  <c r="L299" i="33"/>
  <c r="O299" s="1"/>
  <c r="M299"/>
  <c r="S299" s="1"/>
  <c r="O298" i="32"/>
  <c r="N298"/>
  <c r="P298" s="1"/>
  <c r="K299"/>
  <c r="S305" i="38"/>
  <c r="L300" i="26"/>
  <c r="M300"/>
  <c r="N291" i="43"/>
  <c r="P291" s="1"/>
  <c r="K292"/>
  <c r="M307" i="27"/>
  <c r="S307" s="1"/>
  <c r="L307"/>
  <c r="Q299" i="26"/>
  <c r="R299"/>
  <c r="S291" i="43"/>
  <c r="M306" i="42"/>
  <c r="S306" s="1"/>
  <c r="L306"/>
  <c r="R304" i="35"/>
  <c r="Q304"/>
  <c r="L306" i="40"/>
  <c r="O306" s="1"/>
  <c r="M306"/>
  <c r="S306" s="1"/>
  <c r="O299" i="36"/>
  <c r="N299"/>
  <c r="P299" s="1"/>
  <c r="K300"/>
  <c r="Q305" i="42"/>
  <c r="R305"/>
  <c r="M305" i="35"/>
  <c r="S305" s="1"/>
  <c r="L305"/>
  <c r="O305" s="1"/>
  <c r="R305" i="40"/>
  <c r="Q305"/>
  <c r="Q305" i="41"/>
  <c r="R305"/>
  <c r="N294" i="37"/>
  <c r="P294" s="1"/>
  <c r="K295"/>
  <c r="M306" i="41"/>
  <c r="S306" s="1"/>
  <c r="L306"/>
  <c r="O306" s="1"/>
  <c r="N305" i="38"/>
  <c r="P305" s="1"/>
  <c r="K306"/>
  <c r="M306" i="39"/>
  <c r="S306" s="1"/>
  <c r="L306"/>
  <c r="N279" i="34"/>
  <c r="P279" s="1"/>
  <c r="K280"/>
  <c r="M309" i="29" l="1"/>
  <c r="L309"/>
  <c r="O309" s="1"/>
  <c r="R308"/>
  <c r="Q308"/>
  <c r="S309" i="28"/>
  <c r="N309"/>
  <c r="P309" s="1"/>
  <c r="K310"/>
  <c r="K285" i="30"/>
  <c r="N284"/>
  <c r="P284" s="1"/>
  <c r="K310" i="31"/>
  <c r="N309"/>
  <c r="P309" s="1"/>
  <c r="O309"/>
  <c r="R291" i="43"/>
  <c r="Q291"/>
  <c r="R305" i="38"/>
  <c r="Q305"/>
  <c r="S300" i="26"/>
  <c r="N306" i="41"/>
  <c r="P306" s="1"/>
  <c r="K307"/>
  <c r="M280" i="34"/>
  <c r="S280" s="1"/>
  <c r="L280"/>
  <c r="O280" s="1"/>
  <c r="N305" i="35"/>
  <c r="P305" s="1"/>
  <c r="K306"/>
  <c r="K301" i="26"/>
  <c r="N300"/>
  <c r="P300" s="1"/>
  <c r="N299" i="33"/>
  <c r="P299" s="1"/>
  <c r="K300"/>
  <c r="R279" i="34"/>
  <c r="Q279"/>
  <c r="M295" i="37"/>
  <c r="S295" s="1"/>
  <c r="L295"/>
  <c r="N306" i="40"/>
  <c r="P306" s="1"/>
  <c r="K307"/>
  <c r="Q294" i="37"/>
  <c r="R294"/>
  <c r="O307" i="27"/>
  <c r="K308"/>
  <c r="N307"/>
  <c r="P307" s="1"/>
  <c r="L299" i="32"/>
  <c r="O299" s="1"/>
  <c r="M299"/>
  <c r="S299" s="1"/>
  <c r="R298"/>
  <c r="Q298"/>
  <c r="O306" i="39"/>
  <c r="N306"/>
  <c r="P306" s="1"/>
  <c r="K307"/>
  <c r="L306" i="38"/>
  <c r="O306" s="1"/>
  <c r="M306"/>
  <c r="S306" s="1"/>
  <c r="L300" i="36"/>
  <c r="M300"/>
  <c r="S300" s="1"/>
  <c r="O306" i="42"/>
  <c r="K307"/>
  <c r="N306"/>
  <c r="P306" s="1"/>
  <c r="L292" i="43"/>
  <c r="O292" s="1"/>
  <c r="M292"/>
  <c r="S292" s="1"/>
  <c r="R299" i="36"/>
  <c r="Q299"/>
  <c r="O300" i="26"/>
  <c r="M310" i="28" l="1"/>
  <c r="S310" s="1"/>
  <c r="L310"/>
  <c r="R309"/>
  <c r="Q309"/>
  <c r="N309" i="29"/>
  <c r="P309" s="1"/>
  <c r="K310"/>
  <c r="S309"/>
  <c r="R309" i="31"/>
  <c r="Q309"/>
  <c r="L310"/>
  <c r="O310" s="1"/>
  <c r="M310"/>
  <c r="S310" s="1"/>
  <c r="R284" i="30"/>
  <c r="Q284"/>
  <c r="M285"/>
  <c r="S285" s="1"/>
  <c r="L285"/>
  <c r="R300" i="26"/>
  <c r="Q300"/>
  <c r="R299" i="33"/>
  <c r="Q299"/>
  <c r="M307" i="41"/>
  <c r="S307" s="1"/>
  <c r="L307"/>
  <c r="O307" s="1"/>
  <c r="R306"/>
  <c r="Q306"/>
  <c r="L307" i="40"/>
  <c r="O307" s="1"/>
  <c r="M307"/>
  <c r="S307" s="1"/>
  <c r="R306"/>
  <c r="Q306"/>
  <c r="L301" i="26"/>
  <c r="M301"/>
  <c r="S301" s="1"/>
  <c r="K307" i="38"/>
  <c r="N306"/>
  <c r="P306" s="1"/>
  <c r="N292" i="43"/>
  <c r="P292" s="1"/>
  <c r="K293"/>
  <c r="N299" i="32"/>
  <c r="P299" s="1"/>
  <c r="K300"/>
  <c r="O295" i="37"/>
  <c r="K296"/>
  <c r="N295"/>
  <c r="P295" s="1"/>
  <c r="M306" i="35"/>
  <c r="S306" s="1"/>
  <c r="L306"/>
  <c r="O306" s="1"/>
  <c r="O300" i="36"/>
  <c r="N300"/>
  <c r="P300" s="1"/>
  <c r="K301"/>
  <c r="R305" i="35"/>
  <c r="Q305"/>
  <c r="R306" i="39"/>
  <c r="Q306"/>
  <c r="M308" i="27"/>
  <c r="S308" s="1"/>
  <c r="L308"/>
  <c r="O308"/>
  <c r="Q307"/>
  <c r="R307"/>
  <c r="M307" i="42"/>
  <c r="L307"/>
  <c r="O307" s="1"/>
  <c r="K281" i="34"/>
  <c r="N280"/>
  <c r="P280" s="1"/>
  <c r="R306" i="42"/>
  <c r="Q306"/>
  <c r="L307" i="39"/>
  <c r="M307"/>
  <c r="M300" i="33"/>
  <c r="S300" s="1"/>
  <c r="L300"/>
  <c r="O300" s="1"/>
  <c r="R309" i="29" l="1"/>
  <c r="Q309"/>
  <c r="L310"/>
  <c r="O310" s="1"/>
  <c r="M310"/>
  <c r="S310" s="1"/>
  <c r="O310" i="28"/>
  <c r="N310"/>
  <c r="P310" s="1"/>
  <c r="K311"/>
  <c r="K311" i="31"/>
  <c r="N310"/>
  <c r="P310" s="1"/>
  <c r="O285" i="30"/>
  <c r="N285"/>
  <c r="P285" s="1"/>
  <c r="K286"/>
  <c r="S307" i="42"/>
  <c r="M301" i="36"/>
  <c r="S301" s="1"/>
  <c r="L301"/>
  <c r="O301" s="1"/>
  <c r="R300"/>
  <c r="Q300"/>
  <c r="M300" i="32"/>
  <c r="S300" s="1"/>
  <c r="L300"/>
  <c r="K302" i="26"/>
  <c r="N301"/>
  <c r="P301" s="1"/>
  <c r="Q299" i="32"/>
  <c r="R299"/>
  <c r="K308" i="41"/>
  <c r="N307"/>
  <c r="P307" s="1"/>
  <c r="R280" i="34"/>
  <c r="Q280"/>
  <c r="M293" i="43"/>
  <c r="S293" s="1"/>
  <c r="L293"/>
  <c r="O293" s="1"/>
  <c r="R292"/>
  <c r="Q292"/>
  <c r="K309" i="27"/>
  <c r="N308"/>
  <c r="P308" s="1"/>
  <c r="L281" i="34"/>
  <c r="M281"/>
  <c r="S281" s="1"/>
  <c r="N300" i="33"/>
  <c r="P300" s="1"/>
  <c r="K301"/>
  <c r="N307" i="42"/>
  <c r="P307" s="1"/>
  <c r="K308"/>
  <c r="N306" i="35"/>
  <c r="P306" s="1"/>
  <c r="K307"/>
  <c r="Q295" i="37"/>
  <c r="R295"/>
  <c r="M307" i="38"/>
  <c r="S307" s="1"/>
  <c r="L307"/>
  <c r="O307" s="1"/>
  <c r="N307" i="40"/>
  <c r="P307" s="1"/>
  <c r="K308"/>
  <c r="R306" i="38"/>
  <c r="Q306"/>
  <c r="S307" i="39"/>
  <c r="O307"/>
  <c r="N307"/>
  <c r="P307" s="1"/>
  <c r="K308"/>
  <c r="M296" i="37"/>
  <c r="S296" s="1"/>
  <c r="L296"/>
  <c r="O301" i="26"/>
  <c r="M311" i="28" l="1"/>
  <c r="L311"/>
  <c r="O311" s="1"/>
  <c r="R310"/>
  <c r="Q310"/>
  <c r="N310" i="29"/>
  <c r="P310" s="1"/>
  <c r="K311"/>
  <c r="L286" i="30"/>
  <c r="O286" s="1"/>
  <c r="M286"/>
  <c r="S286" s="1"/>
  <c r="R285"/>
  <c r="Q285"/>
  <c r="Q310" i="31"/>
  <c r="R310"/>
  <c r="M311"/>
  <c r="S311" s="1"/>
  <c r="L311"/>
  <c r="O311" s="1"/>
  <c r="R307" i="42"/>
  <c r="Q307"/>
  <c r="Q308" i="27"/>
  <c r="R308"/>
  <c r="Q307" i="41"/>
  <c r="R307"/>
  <c r="Q306" i="35"/>
  <c r="R306"/>
  <c r="M308" i="39"/>
  <c r="S308" s="1"/>
  <c r="L308"/>
  <c r="O308" s="1"/>
  <c r="M308" i="42"/>
  <c r="S308" s="1"/>
  <c r="L308"/>
  <c r="O308" s="1"/>
  <c r="M308" i="41"/>
  <c r="S308" s="1"/>
  <c r="L308"/>
  <c r="O308" s="1"/>
  <c r="Q307" i="40"/>
  <c r="R307"/>
  <c r="R300" i="33"/>
  <c r="Q300"/>
  <c r="O296" i="37"/>
  <c r="N296"/>
  <c r="P296" s="1"/>
  <c r="K297"/>
  <c r="L307" i="35"/>
  <c r="O307" s="1"/>
  <c r="M307"/>
  <c r="S307" s="1"/>
  <c r="L308" i="40"/>
  <c r="M308"/>
  <c r="S308" s="1"/>
  <c r="L309" i="27"/>
  <c r="O309"/>
  <c r="M309"/>
  <c r="S309" s="1"/>
  <c r="K308" i="38"/>
  <c r="N307"/>
  <c r="P307" s="1"/>
  <c r="L301" i="33"/>
  <c r="O301" s="1"/>
  <c r="M301"/>
  <c r="S301" s="1"/>
  <c r="N293" i="43"/>
  <c r="P293" s="1"/>
  <c r="K294"/>
  <c r="N301" i="36"/>
  <c r="P301" s="1"/>
  <c r="K302"/>
  <c r="Q301" i="26"/>
  <c r="R301"/>
  <c r="R307" i="39"/>
  <c r="Q307"/>
  <c r="M302" i="26"/>
  <c r="S302" s="1"/>
  <c r="L302"/>
  <c r="O302" s="1"/>
  <c r="O281" i="34"/>
  <c r="N281"/>
  <c r="P281" s="1"/>
  <c r="K282"/>
  <c r="O300" i="32"/>
  <c r="K301"/>
  <c r="N300"/>
  <c r="P300" s="1"/>
  <c r="M311" i="29" l="1"/>
  <c r="S311" s="1"/>
  <c r="L311"/>
  <c r="R310"/>
  <c r="Q310"/>
  <c r="N311" i="28"/>
  <c r="P311" s="1"/>
  <c r="K312"/>
  <c r="S311"/>
  <c r="K312" i="31"/>
  <c r="N311"/>
  <c r="P311" s="1"/>
  <c r="N286" i="30"/>
  <c r="P286" s="1"/>
  <c r="K287"/>
  <c r="M297" i="37"/>
  <c r="S297" s="1"/>
  <c r="L297"/>
  <c r="R296"/>
  <c r="Q296"/>
  <c r="R293" i="43"/>
  <c r="Q293"/>
  <c r="K310" i="27"/>
  <c r="N309"/>
  <c r="P309" s="1"/>
  <c r="N308" i="42"/>
  <c r="P308" s="1"/>
  <c r="K309"/>
  <c r="R300" i="32"/>
  <c r="Q300"/>
  <c r="M301"/>
  <c r="S301" s="1"/>
  <c r="L301"/>
  <c r="O301" s="1"/>
  <c r="R301" i="36"/>
  <c r="Q301"/>
  <c r="N302" i="26"/>
  <c r="P302" s="1"/>
  <c r="K303"/>
  <c r="L294" i="43"/>
  <c r="O294" s="1"/>
  <c r="M294"/>
  <c r="O308" i="40"/>
  <c r="N308"/>
  <c r="P308" s="1"/>
  <c r="K309"/>
  <c r="M282" i="34"/>
  <c r="S282" s="1"/>
  <c r="L282"/>
  <c r="N301" i="33"/>
  <c r="P301" s="1"/>
  <c r="K302"/>
  <c r="Q307" i="38"/>
  <c r="R307"/>
  <c r="K309" i="39"/>
  <c r="N308"/>
  <c r="P308" s="1"/>
  <c r="Q281" i="34"/>
  <c r="R281"/>
  <c r="M302" i="36"/>
  <c r="L302"/>
  <c r="M308" i="38"/>
  <c r="S308" s="1"/>
  <c r="L308"/>
  <c r="N307" i="35"/>
  <c r="P307" s="1"/>
  <c r="K308"/>
  <c r="N308" i="41"/>
  <c r="P308" s="1"/>
  <c r="K309"/>
  <c r="Q311" i="28" l="1"/>
  <c r="R311"/>
  <c r="L312"/>
  <c r="M312"/>
  <c r="S312" s="1"/>
  <c r="O311" i="29"/>
  <c r="N311"/>
  <c r="P311" s="1"/>
  <c r="K312"/>
  <c r="M287" i="30"/>
  <c r="S287" s="1"/>
  <c r="L287"/>
  <c r="Q286"/>
  <c r="R286"/>
  <c r="R311" i="31"/>
  <c r="Q311"/>
  <c r="M312"/>
  <c r="S312" s="1"/>
  <c r="L312"/>
  <c r="O312" s="1"/>
  <c r="Q309" i="27"/>
  <c r="R309"/>
  <c r="R307" i="35"/>
  <c r="Q307"/>
  <c r="L309" i="39"/>
  <c r="M309"/>
  <c r="O308" i="38"/>
  <c r="N308"/>
  <c r="P308" s="1"/>
  <c r="K309"/>
  <c r="M310" i="27"/>
  <c r="S310" s="1"/>
  <c r="L310"/>
  <c r="O310" s="1"/>
  <c r="R308" i="41"/>
  <c r="Q308"/>
  <c r="M308" i="35"/>
  <c r="S308" s="1"/>
  <c r="L308"/>
  <c r="S294" i="43"/>
  <c r="K302" i="32"/>
  <c r="N301"/>
  <c r="P301" s="1"/>
  <c r="R308" i="39"/>
  <c r="Q308"/>
  <c r="M309" i="40"/>
  <c r="L309"/>
  <c r="O309" s="1"/>
  <c r="R301" i="33"/>
  <c r="Q301"/>
  <c r="K295" i="43"/>
  <c r="N294"/>
  <c r="P294" s="1"/>
  <c r="R308" i="40"/>
  <c r="Q308"/>
  <c r="O302" i="36"/>
  <c r="K303"/>
  <c r="N302"/>
  <c r="P302" s="1"/>
  <c r="M302" i="33"/>
  <c r="S302" s="1"/>
  <c r="L302"/>
  <c r="O302" s="1"/>
  <c r="S302" i="36"/>
  <c r="M309" i="41"/>
  <c r="S309" s="1"/>
  <c r="L309"/>
  <c r="O309" s="1"/>
  <c r="O282" i="34"/>
  <c r="K283"/>
  <c r="N282"/>
  <c r="P282" s="1"/>
  <c r="M303" i="26"/>
  <c r="S303" s="1"/>
  <c r="L303"/>
  <c r="O303" s="1"/>
  <c r="R302"/>
  <c r="Q302"/>
  <c r="L309" i="42"/>
  <c r="M309"/>
  <c r="S309" s="1"/>
  <c r="O297" i="37"/>
  <c r="K298"/>
  <c r="N297"/>
  <c r="P297" s="1"/>
  <c r="R308" i="42"/>
  <c r="Q308"/>
  <c r="L312" i="29" l="1"/>
  <c r="O312" s="1"/>
  <c r="M312"/>
  <c r="S312" s="1"/>
  <c r="R311"/>
  <c r="Q311"/>
  <c r="O312" i="28"/>
  <c r="N312"/>
  <c r="P312" s="1"/>
  <c r="K313"/>
  <c r="N287" i="30"/>
  <c r="P287" s="1"/>
  <c r="K288"/>
  <c r="N312" i="31"/>
  <c r="P312" s="1"/>
  <c r="K313"/>
  <c r="O287" i="30"/>
  <c r="R294" i="43"/>
  <c r="Q294"/>
  <c r="R302" i="36"/>
  <c r="Q302"/>
  <c r="R308" i="38"/>
  <c r="Q308"/>
  <c r="S309" i="40"/>
  <c r="S309" i="39"/>
  <c r="R282" i="34"/>
  <c r="Q282"/>
  <c r="O309" i="39"/>
  <c r="N309"/>
  <c r="P309" s="1"/>
  <c r="K310"/>
  <c r="R301" i="32"/>
  <c r="Q301"/>
  <c r="M295" i="43"/>
  <c r="S295" s="1"/>
  <c r="L295"/>
  <c r="O295" s="1"/>
  <c r="O309" i="42"/>
  <c r="K310"/>
  <c r="N309"/>
  <c r="P309" s="1"/>
  <c r="M302" i="32"/>
  <c r="S302" s="1"/>
  <c r="L302"/>
  <c r="K311" i="27"/>
  <c r="N310"/>
  <c r="P310" s="1"/>
  <c r="O308" i="35"/>
  <c r="N308"/>
  <c r="P308" s="1"/>
  <c r="K309"/>
  <c r="K304" i="26"/>
  <c r="N303"/>
  <c r="P303" s="1"/>
  <c r="L283" i="34"/>
  <c r="M283"/>
  <c r="Q297" i="37"/>
  <c r="R297"/>
  <c r="L298"/>
  <c r="M298"/>
  <c r="S298" s="1"/>
  <c r="O298"/>
  <c r="N302" i="33"/>
  <c r="P302" s="1"/>
  <c r="K303"/>
  <c r="K310" i="41"/>
  <c r="N309"/>
  <c r="P309" s="1"/>
  <c r="M303" i="36"/>
  <c r="S303" s="1"/>
  <c r="L303"/>
  <c r="K310" i="40"/>
  <c r="N309"/>
  <c r="P309" s="1"/>
  <c r="L309" i="38"/>
  <c r="M309"/>
  <c r="S309" s="1"/>
  <c r="L313" i="28" l="1"/>
  <c r="O313" s="1"/>
  <c r="M313"/>
  <c r="R312"/>
  <c r="Q312"/>
  <c r="K313" i="29"/>
  <c r="N312"/>
  <c r="P312" s="1"/>
  <c r="M313" i="31"/>
  <c r="S313" s="1"/>
  <c r="L313"/>
  <c r="O313" s="1"/>
  <c r="Q312"/>
  <c r="R312"/>
  <c r="M288" i="30"/>
  <c r="L288"/>
  <c r="O288" s="1"/>
  <c r="R287"/>
  <c r="Q287"/>
  <c r="Q309" i="40"/>
  <c r="R309"/>
  <c r="R309" i="39"/>
  <c r="Q309"/>
  <c r="R309" i="42"/>
  <c r="Q309"/>
  <c r="M310" i="39"/>
  <c r="S310" s="1"/>
  <c r="L310"/>
  <c r="O310" s="1"/>
  <c r="R302" i="33"/>
  <c r="Q302"/>
  <c r="L309" i="35"/>
  <c r="O309" s="1"/>
  <c r="M309"/>
  <c r="S309" s="1"/>
  <c r="L310" i="42"/>
  <c r="O310" s="1"/>
  <c r="M310"/>
  <c r="S310" s="1"/>
  <c r="R308" i="35"/>
  <c r="Q308"/>
  <c r="O309" i="38"/>
  <c r="N309"/>
  <c r="P309" s="1"/>
  <c r="K310"/>
  <c r="L310" i="40"/>
  <c r="M310"/>
  <c r="S310" s="1"/>
  <c r="K299" i="37"/>
  <c r="N298"/>
  <c r="P298" s="1"/>
  <c r="N295" i="43"/>
  <c r="P295" s="1"/>
  <c r="K296"/>
  <c r="R310" i="27"/>
  <c r="Q310"/>
  <c r="Q309" i="41"/>
  <c r="R309"/>
  <c r="S283" i="34"/>
  <c r="M311" i="27"/>
  <c r="S311" s="1"/>
  <c r="L311"/>
  <c r="Q303" i="26"/>
  <c r="R303"/>
  <c r="L304"/>
  <c r="O304" s="1"/>
  <c r="M304"/>
  <c r="S304" s="1"/>
  <c r="O303" i="36"/>
  <c r="N303"/>
  <c r="P303" s="1"/>
  <c r="K304"/>
  <c r="M310" i="41"/>
  <c r="S310" s="1"/>
  <c r="L310"/>
  <c r="O310" s="1"/>
  <c r="M303" i="33"/>
  <c r="L303"/>
  <c r="O303" s="1"/>
  <c r="O283" i="34"/>
  <c r="N283"/>
  <c r="P283" s="1"/>
  <c r="K284"/>
  <c r="O302" i="32"/>
  <c r="N302"/>
  <c r="P302" s="1"/>
  <c r="K303"/>
  <c r="R312" i="29" l="1"/>
  <c r="Q312"/>
  <c r="M313"/>
  <c r="S313" s="1"/>
  <c r="L313"/>
  <c r="S313" i="28"/>
  <c r="N313"/>
  <c r="P313" s="1"/>
  <c r="K314"/>
  <c r="N288" i="30"/>
  <c r="P288" s="1"/>
  <c r="K289"/>
  <c r="S288"/>
  <c r="K314" i="31"/>
  <c r="N313"/>
  <c r="P313" s="1"/>
  <c r="Q283" i="34"/>
  <c r="R283"/>
  <c r="N310" i="39"/>
  <c r="P310" s="1"/>
  <c r="K311"/>
  <c r="R302" i="32"/>
  <c r="Q302"/>
  <c r="N310" i="41"/>
  <c r="P310" s="1"/>
  <c r="K311"/>
  <c r="K305" i="26"/>
  <c r="N304"/>
  <c r="P304" s="1"/>
  <c r="L304" i="36"/>
  <c r="M304"/>
  <c r="N311" i="27"/>
  <c r="P311" s="1"/>
  <c r="K312"/>
  <c r="O311"/>
  <c r="K304" i="33"/>
  <c r="N303"/>
  <c r="P303" s="1"/>
  <c r="O310" i="40"/>
  <c r="K311"/>
  <c r="N310"/>
  <c r="P310" s="1"/>
  <c r="N310" i="42"/>
  <c r="P310" s="1"/>
  <c r="K311"/>
  <c r="L284" i="34"/>
  <c r="M284"/>
  <c r="S284" s="1"/>
  <c r="L310" i="38"/>
  <c r="O310" s="1"/>
  <c r="M310"/>
  <c r="S310" s="1"/>
  <c r="R309"/>
  <c r="Q309"/>
  <c r="R303" i="36"/>
  <c r="Q303"/>
  <c r="L296" i="43"/>
  <c r="O296" s="1"/>
  <c r="M296"/>
  <c r="S296" s="1"/>
  <c r="K310" i="35"/>
  <c r="N309"/>
  <c r="P309" s="1"/>
  <c r="R295" i="43"/>
  <c r="Q295"/>
  <c r="R298" i="37"/>
  <c r="Q298"/>
  <c r="M303" i="32"/>
  <c r="S303" s="1"/>
  <c r="L303"/>
  <c r="O303" s="1"/>
  <c r="S303" i="33"/>
  <c r="L299" i="37"/>
  <c r="M299"/>
  <c r="S299" s="1"/>
  <c r="L314" i="28" l="1"/>
  <c r="O314" s="1"/>
  <c r="M314"/>
  <c r="Q313"/>
  <c r="R313"/>
  <c r="O313" i="29"/>
  <c r="N313"/>
  <c r="P313" s="1"/>
  <c r="K314"/>
  <c r="R313" i="31"/>
  <c r="Q313"/>
  <c r="L314"/>
  <c r="M314"/>
  <c r="S314" s="1"/>
  <c r="Q288" i="30"/>
  <c r="R288"/>
  <c r="M289"/>
  <c r="S289" s="1"/>
  <c r="L289"/>
  <c r="Q310" i="42"/>
  <c r="R310"/>
  <c r="N296" i="43"/>
  <c r="P296" s="1"/>
  <c r="K297"/>
  <c r="M304" i="33"/>
  <c r="S304" s="1"/>
  <c r="L304"/>
  <c r="O304" s="1"/>
  <c r="M311" i="41"/>
  <c r="S311" s="1"/>
  <c r="L311"/>
  <c r="O311" s="1"/>
  <c r="Q310"/>
  <c r="R310"/>
  <c r="Q309" i="35"/>
  <c r="R309"/>
  <c r="M310"/>
  <c r="S310" s="1"/>
  <c r="L310"/>
  <c r="O310" s="1"/>
  <c r="M311" i="40"/>
  <c r="S311" s="1"/>
  <c r="L311"/>
  <c r="O304" i="36"/>
  <c r="K305"/>
  <c r="N304"/>
  <c r="P304" s="1"/>
  <c r="K304" i="32"/>
  <c r="N303"/>
  <c r="P303" s="1"/>
  <c r="O284" i="34"/>
  <c r="N284"/>
  <c r="P284" s="1"/>
  <c r="K285"/>
  <c r="O299" i="37"/>
  <c r="N299"/>
  <c r="P299" s="1"/>
  <c r="K300"/>
  <c r="M311" i="42"/>
  <c r="S311" s="1"/>
  <c r="L311"/>
  <c r="M312" i="27"/>
  <c r="S312" s="1"/>
  <c r="L312"/>
  <c r="O312" s="1"/>
  <c r="Q311"/>
  <c r="R311"/>
  <c r="R310" i="40"/>
  <c r="Q310"/>
  <c r="S304" i="36"/>
  <c r="L311" i="39"/>
  <c r="M311"/>
  <c r="Q310"/>
  <c r="R310"/>
  <c r="R304" i="26"/>
  <c r="Q304"/>
  <c r="R303" i="33"/>
  <c r="Q303"/>
  <c r="K311" i="38"/>
  <c r="N310"/>
  <c r="P310" s="1"/>
  <c r="L305" i="26"/>
  <c r="O305" s="1"/>
  <c r="M305"/>
  <c r="S305" s="1"/>
  <c r="L314" i="29" l="1"/>
  <c r="M314"/>
  <c r="R313"/>
  <c r="Q313"/>
  <c r="S314" i="28"/>
  <c r="N314"/>
  <c r="P314" s="1"/>
  <c r="K315"/>
  <c r="O289" i="30"/>
  <c r="N289"/>
  <c r="P289" s="1"/>
  <c r="K290"/>
  <c r="O314" i="31"/>
  <c r="K315"/>
  <c r="N314"/>
  <c r="P314" s="1"/>
  <c r="R310" i="38"/>
  <c r="Q310"/>
  <c r="S311" i="39"/>
  <c r="L285" i="34"/>
  <c r="O285" s="1"/>
  <c r="M285"/>
  <c r="S285" s="1"/>
  <c r="O311" i="40"/>
  <c r="K312"/>
  <c r="N311"/>
  <c r="P311" s="1"/>
  <c r="L311" i="38"/>
  <c r="M311"/>
  <c r="S311" s="1"/>
  <c r="O311" i="39"/>
  <c r="K312"/>
  <c r="N311"/>
  <c r="P311" s="1"/>
  <c r="N312" i="27"/>
  <c r="P312" s="1"/>
  <c r="K313"/>
  <c r="O311" i="42"/>
  <c r="K312"/>
  <c r="N311"/>
  <c r="P311" s="1"/>
  <c r="L304" i="32"/>
  <c r="M304"/>
  <c r="S304" s="1"/>
  <c r="N304" i="33"/>
  <c r="P304" s="1"/>
  <c r="K305"/>
  <c r="Q303" i="32"/>
  <c r="R303"/>
  <c r="L300" i="37"/>
  <c r="M300"/>
  <c r="S300" s="1"/>
  <c r="R299"/>
  <c r="Q299"/>
  <c r="L305" i="36"/>
  <c r="O305" s="1"/>
  <c r="M305"/>
  <c r="S305" s="1"/>
  <c r="K306" i="26"/>
  <c r="N305"/>
  <c r="P305" s="1"/>
  <c r="L297" i="43"/>
  <c r="O297" s="1"/>
  <c r="M297"/>
  <c r="R296"/>
  <c r="Q296"/>
  <c r="R284" i="34"/>
  <c r="Q284"/>
  <c r="R304" i="36"/>
  <c r="Q304"/>
  <c r="N310" i="35"/>
  <c r="P310" s="1"/>
  <c r="K311"/>
  <c r="K312" i="41"/>
  <c r="N311"/>
  <c r="P311" s="1"/>
  <c r="M315" i="28" l="1"/>
  <c r="S315" s="1"/>
  <c r="L315"/>
  <c r="O315" s="1"/>
  <c r="R314"/>
  <c r="Q314"/>
  <c r="S314" i="29"/>
  <c r="O314"/>
  <c r="N314"/>
  <c r="P314" s="1"/>
  <c r="K315"/>
  <c r="R314" i="31"/>
  <c r="Q314"/>
  <c r="M315"/>
  <c r="S315" s="1"/>
  <c r="L315"/>
  <c r="O315" s="1"/>
  <c r="M290" i="30"/>
  <c r="S290" s="1"/>
  <c r="L290"/>
  <c r="O290" s="1"/>
  <c r="R289"/>
  <c r="Q289"/>
  <c r="R311" i="39"/>
  <c r="Q311"/>
  <c r="Q312" i="27"/>
  <c r="R312"/>
  <c r="R304" i="33"/>
  <c r="Q304"/>
  <c r="M312" i="41"/>
  <c r="S312" s="1"/>
  <c r="L312"/>
  <c r="K306" i="36"/>
  <c r="N305"/>
  <c r="P305" s="1"/>
  <c r="L311" i="35"/>
  <c r="O311" s="1"/>
  <c r="M311"/>
  <c r="S311" s="1"/>
  <c r="S297" i="43"/>
  <c r="L312" i="39"/>
  <c r="M312"/>
  <c r="R310" i="35"/>
  <c r="Q310"/>
  <c r="O304" i="32"/>
  <c r="K305"/>
  <c r="N304"/>
  <c r="P304" s="1"/>
  <c r="N285" i="34"/>
  <c r="P285" s="1"/>
  <c r="K286"/>
  <c r="Q311" i="42"/>
  <c r="R311"/>
  <c r="R305" i="26"/>
  <c r="Q305"/>
  <c r="O300" i="37"/>
  <c r="K301"/>
  <c r="N300"/>
  <c r="P300" s="1"/>
  <c r="M312" i="42"/>
  <c r="S312" s="1"/>
  <c r="L312"/>
  <c r="O311" i="38"/>
  <c r="N311"/>
  <c r="P311" s="1"/>
  <c r="K312"/>
  <c r="Q311" i="40"/>
  <c r="R311"/>
  <c r="R311" i="41"/>
  <c r="Q311"/>
  <c r="L305" i="33"/>
  <c r="O305" s="1"/>
  <c r="M305"/>
  <c r="S305" s="1"/>
  <c r="N297" i="43"/>
  <c r="P297" s="1"/>
  <c r="K298"/>
  <c r="L306" i="26"/>
  <c r="O306" s="1"/>
  <c r="M306"/>
  <c r="S306" s="1"/>
  <c r="M313" i="27"/>
  <c r="S313" s="1"/>
  <c r="L313"/>
  <c r="M312" i="40"/>
  <c r="L312"/>
  <c r="M315" i="29" l="1"/>
  <c r="S315" s="1"/>
  <c r="L315"/>
  <c r="R314"/>
  <c r="Q314"/>
  <c r="N315" i="28"/>
  <c r="P315" s="1"/>
  <c r="K316"/>
  <c r="K291" i="30"/>
  <c r="N290"/>
  <c r="P290" s="1"/>
  <c r="N315" i="31"/>
  <c r="P315" s="1"/>
  <c r="K316"/>
  <c r="R297" i="43"/>
  <c r="Q297"/>
  <c r="L286" i="34"/>
  <c r="M286"/>
  <c r="S286" s="1"/>
  <c r="O312" i="39"/>
  <c r="N312"/>
  <c r="P312" s="1"/>
  <c r="K313"/>
  <c r="O312" i="41"/>
  <c r="N312"/>
  <c r="P312" s="1"/>
  <c r="K313"/>
  <c r="R285" i="34"/>
  <c r="Q285"/>
  <c r="Q304" i="32"/>
  <c r="R304"/>
  <c r="K307" i="26"/>
  <c r="N306"/>
  <c r="P306" s="1"/>
  <c r="L301" i="37"/>
  <c r="O301" s="1"/>
  <c r="M301"/>
  <c r="O312" i="40"/>
  <c r="K313"/>
  <c r="N312"/>
  <c r="P312" s="1"/>
  <c r="L298" i="43"/>
  <c r="O298" s="1"/>
  <c r="M298"/>
  <c r="S298" s="1"/>
  <c r="L305" i="32"/>
  <c r="O305" s="1"/>
  <c r="M305"/>
  <c r="S305" s="1"/>
  <c r="Q300" i="37"/>
  <c r="R300"/>
  <c r="S312" i="40"/>
  <c r="M312" i="38"/>
  <c r="L312"/>
  <c r="O312" s="1"/>
  <c r="R311"/>
  <c r="Q311"/>
  <c r="N311" i="35"/>
  <c r="P311" s="1"/>
  <c r="K312"/>
  <c r="R305" i="36"/>
  <c r="Q305"/>
  <c r="N313" i="27"/>
  <c r="P313" s="1"/>
  <c r="K314"/>
  <c r="K306" i="33"/>
  <c r="N305"/>
  <c r="P305" s="1"/>
  <c r="O313" i="27"/>
  <c r="O312" i="42"/>
  <c r="N312"/>
  <c r="P312" s="1"/>
  <c r="K313"/>
  <c r="S312" i="39"/>
  <c r="M306" i="36"/>
  <c r="S306" s="1"/>
  <c r="L306"/>
  <c r="O306" s="1"/>
  <c r="L316" i="28" l="1"/>
  <c r="M316"/>
  <c r="S316" s="1"/>
  <c r="Q315"/>
  <c r="R315"/>
  <c r="O315" i="29"/>
  <c r="N315"/>
  <c r="P315" s="1"/>
  <c r="K316"/>
  <c r="M316" i="31"/>
  <c r="L316"/>
  <c r="O316" s="1"/>
  <c r="R315"/>
  <c r="Q315"/>
  <c r="Q290" i="30"/>
  <c r="R290"/>
  <c r="M291"/>
  <c r="S291" s="1"/>
  <c r="L291"/>
  <c r="O291" s="1"/>
  <c r="R306" i="26"/>
  <c r="Q306"/>
  <c r="R312" i="40"/>
  <c r="Q312"/>
  <c r="L312" i="35"/>
  <c r="M312"/>
  <c r="S312" s="1"/>
  <c r="N298" i="43"/>
  <c r="P298" s="1"/>
  <c r="K299"/>
  <c r="L307" i="26"/>
  <c r="O307" s="1"/>
  <c r="M307"/>
  <c r="S307" s="1"/>
  <c r="L313" i="39"/>
  <c r="O313" s="1"/>
  <c r="M313"/>
  <c r="S313" s="1"/>
  <c r="S312" i="38"/>
  <c r="Q311" i="35"/>
  <c r="R311"/>
  <c r="M313" i="42"/>
  <c r="S313" s="1"/>
  <c r="L313"/>
  <c r="O313" s="1"/>
  <c r="Q305" i="33"/>
  <c r="R305"/>
  <c r="M313" i="40"/>
  <c r="S313" s="1"/>
  <c r="L313"/>
  <c r="O313" s="1"/>
  <c r="Q312" i="42"/>
  <c r="R312"/>
  <c r="N306" i="36"/>
  <c r="P306" s="1"/>
  <c r="K307"/>
  <c r="M306" i="33"/>
  <c r="L306"/>
  <c r="Q312" i="39"/>
  <c r="R312"/>
  <c r="L314" i="27"/>
  <c r="M314"/>
  <c r="S314" s="1"/>
  <c r="O314"/>
  <c r="O286" i="34"/>
  <c r="N286"/>
  <c r="P286" s="1"/>
  <c r="K287"/>
  <c r="R313" i="27"/>
  <c r="Q313"/>
  <c r="N312" i="38"/>
  <c r="P312" s="1"/>
  <c r="K313"/>
  <c r="K306" i="32"/>
  <c r="N305"/>
  <c r="P305" s="1"/>
  <c r="S301" i="37"/>
  <c r="M313" i="41"/>
  <c r="L313"/>
  <c r="O313" s="1"/>
  <c r="K302" i="37"/>
  <c r="N301"/>
  <c r="P301" s="1"/>
  <c r="Q312" i="41"/>
  <c r="R312"/>
  <c r="L316" i="29" l="1"/>
  <c r="O316" s="1"/>
  <c r="M316"/>
  <c r="S316" s="1"/>
  <c r="R315"/>
  <c r="Q315"/>
  <c r="O316" i="28"/>
  <c r="N316"/>
  <c r="P316" s="1"/>
  <c r="K317"/>
  <c r="K292" i="30"/>
  <c r="N291"/>
  <c r="P291" s="1"/>
  <c r="N316" i="31"/>
  <c r="P316" s="1"/>
  <c r="K317"/>
  <c r="S316"/>
  <c r="L299" i="43"/>
  <c r="M299"/>
  <c r="R298"/>
  <c r="Q298"/>
  <c r="R286" i="34"/>
  <c r="Q286"/>
  <c r="S306" i="33"/>
  <c r="R306" i="36"/>
  <c r="Q306"/>
  <c r="O312" i="35"/>
  <c r="N312"/>
  <c r="P312" s="1"/>
  <c r="K313"/>
  <c r="K314" i="42"/>
  <c r="N313"/>
  <c r="P313" s="1"/>
  <c r="N313" i="39"/>
  <c r="P313" s="1"/>
  <c r="K314"/>
  <c r="Q312" i="38"/>
  <c r="R312"/>
  <c r="L307" i="36"/>
  <c r="O307" s="1"/>
  <c r="M307"/>
  <c r="S307" s="1"/>
  <c r="Q305" i="32"/>
  <c r="R305"/>
  <c r="R301" i="37"/>
  <c r="Q301"/>
  <c r="M287" i="34"/>
  <c r="S287" s="1"/>
  <c r="L287"/>
  <c r="O287" s="1"/>
  <c r="O306" i="33"/>
  <c r="K307"/>
  <c r="N306"/>
  <c r="P306" s="1"/>
  <c r="M306" i="32"/>
  <c r="S306" s="1"/>
  <c r="L306"/>
  <c r="M302" i="37"/>
  <c r="S302" s="1"/>
  <c r="L302"/>
  <c r="O302" s="1"/>
  <c r="L313" i="38"/>
  <c r="O313" s="1"/>
  <c r="M313"/>
  <c r="S313" s="1"/>
  <c r="K315" i="27"/>
  <c r="N314"/>
  <c r="P314" s="1"/>
  <c r="K314" i="41"/>
  <c r="N313"/>
  <c r="P313" s="1"/>
  <c r="S313"/>
  <c r="N313" i="40"/>
  <c r="P313" s="1"/>
  <c r="K314"/>
  <c r="K308" i="26"/>
  <c r="N307"/>
  <c r="P307" s="1"/>
  <c r="M317" i="28" l="1"/>
  <c r="L317"/>
  <c r="Q316"/>
  <c r="R316"/>
  <c r="N316" i="29"/>
  <c r="P316" s="1"/>
  <c r="K317"/>
  <c r="Q316" i="31"/>
  <c r="R316"/>
  <c r="M317"/>
  <c r="S317" s="1"/>
  <c r="L317"/>
  <c r="O317" s="1"/>
  <c r="R291" i="30"/>
  <c r="Q291"/>
  <c r="M292"/>
  <c r="S292" s="1"/>
  <c r="L292"/>
  <c r="O292" s="1"/>
  <c r="R306" i="33"/>
  <c r="Q306"/>
  <c r="R313" i="41"/>
  <c r="Q313"/>
  <c r="Q313" i="39"/>
  <c r="R313"/>
  <c r="R313" i="42"/>
  <c r="Q313"/>
  <c r="L314" i="40"/>
  <c r="O314" s="1"/>
  <c r="M314"/>
  <c r="S314" s="1"/>
  <c r="L307" i="33"/>
  <c r="O307" s="1"/>
  <c r="M307"/>
  <c r="S307" s="1"/>
  <c r="L314" i="42"/>
  <c r="M314"/>
  <c r="S314" s="1"/>
  <c r="R313" i="40"/>
  <c r="Q313"/>
  <c r="N313" i="38"/>
  <c r="P313" s="1"/>
  <c r="K314"/>
  <c r="N302" i="37"/>
  <c r="P302" s="1"/>
  <c r="K303"/>
  <c r="N307" i="36"/>
  <c r="P307" s="1"/>
  <c r="K308"/>
  <c r="L313" i="35"/>
  <c r="O313" s="1"/>
  <c r="M313"/>
  <c r="S313" s="1"/>
  <c r="R312"/>
  <c r="Q312"/>
  <c r="N287" i="34"/>
  <c r="P287" s="1"/>
  <c r="K288"/>
  <c r="M314" i="41"/>
  <c r="S314" s="1"/>
  <c r="L314"/>
  <c r="R314" i="27"/>
  <c r="Q314"/>
  <c r="O306" i="32"/>
  <c r="N306"/>
  <c r="P306" s="1"/>
  <c r="K307"/>
  <c r="S299" i="43"/>
  <c r="R307" i="26"/>
  <c r="Q307"/>
  <c r="L308"/>
  <c r="O308" s="1"/>
  <c r="M308"/>
  <c r="S308" s="1"/>
  <c r="L315" i="27"/>
  <c r="O315" s="1"/>
  <c r="M315"/>
  <c r="S315" s="1"/>
  <c r="M314" i="39"/>
  <c r="S314" s="1"/>
  <c r="L314"/>
  <c r="O314" s="1"/>
  <c r="O299" i="43"/>
  <c r="N299"/>
  <c r="P299" s="1"/>
  <c r="K300"/>
  <c r="M317" i="29" l="1"/>
  <c r="S317" s="1"/>
  <c r="L317"/>
  <c r="R316"/>
  <c r="Q316"/>
  <c r="O317" i="28"/>
  <c r="N317"/>
  <c r="P317" s="1"/>
  <c r="K318"/>
  <c r="S317"/>
  <c r="K318" i="31"/>
  <c r="N317"/>
  <c r="P317" s="1"/>
  <c r="N292" i="30"/>
  <c r="P292" s="1"/>
  <c r="K293"/>
  <c r="M308" i="36"/>
  <c r="S308" s="1"/>
  <c r="L308"/>
  <c r="R307"/>
  <c r="Q307"/>
  <c r="O314" i="42"/>
  <c r="K315"/>
  <c r="N314"/>
  <c r="P314" s="1"/>
  <c r="R287" i="34"/>
  <c r="Q287"/>
  <c r="M303" i="37"/>
  <c r="S303" s="1"/>
  <c r="L303"/>
  <c r="R302"/>
  <c r="Q302"/>
  <c r="R306" i="32"/>
  <c r="Q306"/>
  <c r="L314" i="38"/>
  <c r="O314" s="1"/>
  <c r="M314"/>
  <c r="K308" i="33"/>
  <c r="N307"/>
  <c r="P307" s="1"/>
  <c r="R313" i="38"/>
  <c r="Q313"/>
  <c r="R299" i="43"/>
  <c r="Q299"/>
  <c r="L288" i="34"/>
  <c r="O288" s="1"/>
  <c r="M288"/>
  <c r="S288" s="1"/>
  <c r="L300" i="43"/>
  <c r="O300" s="1"/>
  <c r="M300"/>
  <c r="S300" s="1"/>
  <c r="N315" i="27"/>
  <c r="P315" s="1"/>
  <c r="K316"/>
  <c r="M307" i="32"/>
  <c r="S307" s="1"/>
  <c r="L307"/>
  <c r="O307" s="1"/>
  <c r="N314" i="39"/>
  <c r="P314" s="1"/>
  <c r="K315"/>
  <c r="N308" i="26"/>
  <c r="P308" s="1"/>
  <c r="K309"/>
  <c r="O314" i="41"/>
  <c r="N314"/>
  <c r="P314" s="1"/>
  <c r="K315"/>
  <c r="K314" i="35"/>
  <c r="N313"/>
  <c r="P313" s="1"/>
  <c r="K315" i="40"/>
  <c r="N314"/>
  <c r="P314" s="1"/>
  <c r="R317" i="28" l="1"/>
  <c r="Q317"/>
  <c r="M318"/>
  <c r="S318" s="1"/>
  <c r="L318"/>
  <c r="O318" s="1"/>
  <c r="O317" i="29"/>
  <c r="N317"/>
  <c r="P317" s="1"/>
  <c r="K318"/>
  <c r="L293" i="30"/>
  <c r="M293"/>
  <c r="S293" s="1"/>
  <c r="Q292"/>
  <c r="R292"/>
  <c r="R317" i="31"/>
  <c r="Q317"/>
  <c r="L318"/>
  <c r="M318"/>
  <c r="S318" s="1"/>
  <c r="R313" i="35"/>
  <c r="Q313"/>
  <c r="M315" i="41"/>
  <c r="S315" s="1"/>
  <c r="L315"/>
  <c r="K308" i="32"/>
  <c r="N307"/>
  <c r="P307" s="1"/>
  <c r="K289" i="34"/>
  <c r="N288"/>
  <c r="P288" s="1"/>
  <c r="S314" i="38"/>
  <c r="M316" i="27"/>
  <c r="S316" s="1"/>
  <c r="L316"/>
  <c r="O316" s="1"/>
  <c r="N314" i="38"/>
  <c r="P314" s="1"/>
  <c r="K315"/>
  <c r="Q314" i="42"/>
  <c r="R314"/>
  <c r="R308" i="26"/>
  <c r="Q308"/>
  <c r="M315" i="42"/>
  <c r="S315" s="1"/>
  <c r="L315"/>
  <c r="R314" i="40"/>
  <c r="Q314"/>
  <c r="M315"/>
  <c r="S315" s="1"/>
  <c r="L315"/>
  <c r="O315" s="1"/>
  <c r="L315" i="39"/>
  <c r="M315"/>
  <c r="S315" s="1"/>
  <c r="L309" i="26"/>
  <c r="O309" s="1"/>
  <c r="M309"/>
  <c r="S309" s="1"/>
  <c r="R307" i="33"/>
  <c r="Q307"/>
  <c r="Q314" i="39"/>
  <c r="R314"/>
  <c r="N300" i="43"/>
  <c r="P300" s="1"/>
  <c r="K301"/>
  <c r="M314" i="35"/>
  <c r="S314" s="1"/>
  <c r="L314"/>
  <c r="O314" s="1"/>
  <c r="M308" i="33"/>
  <c r="S308" s="1"/>
  <c r="L308"/>
  <c r="O308" s="1"/>
  <c r="O303" i="37"/>
  <c r="K304"/>
  <c r="N303"/>
  <c r="P303" s="1"/>
  <c r="Q315" i="27"/>
  <c r="R315"/>
  <c r="O308" i="36"/>
  <c r="N308"/>
  <c r="P308" s="1"/>
  <c r="K309"/>
  <c r="Q314" i="41"/>
  <c r="R314"/>
  <c r="M318" i="29" l="1"/>
  <c r="S318" s="1"/>
  <c r="L318"/>
  <c r="O318" s="1"/>
  <c r="R317"/>
  <c r="Q317"/>
  <c r="N318" i="28"/>
  <c r="P318" s="1"/>
  <c r="K319"/>
  <c r="K319" i="31"/>
  <c r="N318"/>
  <c r="P318" s="1"/>
  <c r="O318"/>
  <c r="O293" i="30"/>
  <c r="N293"/>
  <c r="P293" s="1"/>
  <c r="K294"/>
  <c r="R314" i="38"/>
  <c r="Q314"/>
  <c r="R288" i="34"/>
  <c r="Q288"/>
  <c r="R300" i="43"/>
  <c r="Q300"/>
  <c r="N314" i="35"/>
  <c r="P314" s="1"/>
  <c r="K315"/>
  <c r="L315" i="38"/>
  <c r="M315"/>
  <c r="S315" s="1"/>
  <c r="L289" i="34"/>
  <c r="O289" s="1"/>
  <c r="M289"/>
  <c r="S289" s="1"/>
  <c r="Q307" i="32"/>
  <c r="R307"/>
  <c r="L304" i="37"/>
  <c r="M304"/>
  <c r="S304" s="1"/>
  <c r="L301" i="43"/>
  <c r="O301" s="1"/>
  <c r="M301"/>
  <c r="K310" i="26"/>
  <c r="N309"/>
  <c r="P309" s="1"/>
  <c r="O315" i="42"/>
  <c r="N315"/>
  <c r="P315" s="1"/>
  <c r="K316"/>
  <c r="L308" i="32"/>
  <c r="M308"/>
  <c r="S308" s="1"/>
  <c r="K317" i="27"/>
  <c r="N316"/>
  <c r="P316" s="1"/>
  <c r="O315" i="41"/>
  <c r="K316"/>
  <c r="N315"/>
  <c r="P315" s="1"/>
  <c r="Q308" i="36"/>
  <c r="R308"/>
  <c r="N308" i="33"/>
  <c r="P308" s="1"/>
  <c r="K309"/>
  <c r="R303" i="37"/>
  <c r="Q303"/>
  <c r="M309" i="36"/>
  <c r="L309"/>
  <c r="O315" i="39"/>
  <c r="K316"/>
  <c r="N315"/>
  <c r="P315" s="1"/>
  <c r="N315" i="40"/>
  <c r="P315" s="1"/>
  <c r="K316"/>
  <c r="M319" i="28" l="1"/>
  <c r="S319" s="1"/>
  <c r="L319"/>
  <c r="O319" s="1"/>
  <c r="Q318"/>
  <c r="R318"/>
  <c r="N318" i="29"/>
  <c r="P318" s="1"/>
  <c r="K319"/>
  <c r="R293" i="30"/>
  <c r="Q293"/>
  <c r="L294"/>
  <c r="O294" s="1"/>
  <c r="M294"/>
  <c r="S294" s="1"/>
  <c r="R318" i="31"/>
  <c r="Q318"/>
  <c r="L319"/>
  <c r="M319"/>
  <c r="S319" s="1"/>
  <c r="O309" i="36"/>
  <c r="N309"/>
  <c r="P309" s="1"/>
  <c r="K310"/>
  <c r="R315" i="42"/>
  <c r="Q315"/>
  <c r="O304" i="37"/>
  <c r="K305"/>
  <c r="N304"/>
  <c r="P304" s="1"/>
  <c r="L315" i="35"/>
  <c r="M315"/>
  <c r="S315" s="1"/>
  <c r="R314"/>
  <c r="Q314"/>
  <c r="Q309" i="26"/>
  <c r="R309"/>
  <c r="R316" i="27"/>
  <c r="Q316"/>
  <c r="M310" i="26"/>
  <c r="L310"/>
  <c r="O310" s="1"/>
  <c r="Q315" i="40"/>
  <c r="R315"/>
  <c r="L309" i="33"/>
  <c r="O309" s="1"/>
  <c r="M309"/>
  <c r="S309" s="1"/>
  <c r="M317" i="27"/>
  <c r="L317"/>
  <c r="O317" s="1"/>
  <c r="S301" i="43"/>
  <c r="R308" i="33"/>
  <c r="Q308"/>
  <c r="N289" i="34"/>
  <c r="P289" s="1"/>
  <c r="K290"/>
  <c r="Q315" i="41"/>
  <c r="R315"/>
  <c r="S309" i="36"/>
  <c r="M316" i="41"/>
  <c r="S316" s="1"/>
  <c r="L316"/>
  <c r="O316" s="1"/>
  <c r="M316" i="40"/>
  <c r="S316" s="1"/>
  <c r="L316"/>
  <c r="M316" i="39"/>
  <c r="S316" s="1"/>
  <c r="L316"/>
  <c r="O316" s="1"/>
  <c r="O308" i="32"/>
  <c r="N308"/>
  <c r="P308" s="1"/>
  <c r="K309"/>
  <c r="N301" i="43"/>
  <c r="P301" s="1"/>
  <c r="K302"/>
  <c r="R315" i="39"/>
  <c r="Q315"/>
  <c r="M316" i="42"/>
  <c r="L316"/>
  <c r="O316" s="1"/>
  <c r="O315" i="38"/>
  <c r="N315"/>
  <c r="P315" s="1"/>
  <c r="K316"/>
  <c r="M319" i="29" l="1"/>
  <c r="S319" s="1"/>
  <c r="L319"/>
  <c r="O319" s="1"/>
  <c r="R318"/>
  <c r="Q318"/>
  <c r="N319" i="28"/>
  <c r="P319" s="1"/>
  <c r="K320"/>
  <c r="O319" i="31"/>
  <c r="N319"/>
  <c r="P319" s="1"/>
  <c r="K320"/>
  <c r="N294" i="30"/>
  <c r="P294" s="1"/>
  <c r="K295"/>
  <c r="R301" i="43"/>
  <c r="Q301"/>
  <c r="Q304" i="37"/>
  <c r="R304"/>
  <c r="R289" i="34"/>
  <c r="Q289"/>
  <c r="M305" i="37"/>
  <c r="S305" s="1"/>
  <c r="L305"/>
  <c r="N316" i="42"/>
  <c r="K317"/>
  <c r="K310" i="33"/>
  <c r="N309"/>
  <c r="P309" s="1"/>
  <c r="R309" i="36"/>
  <c r="Q309"/>
  <c r="N316" i="41"/>
  <c r="P316" s="1"/>
  <c r="K317"/>
  <c r="P316" i="42"/>
  <c r="S316"/>
  <c r="K317" i="39"/>
  <c r="N316"/>
  <c r="P316" s="1"/>
  <c r="R308" i="32"/>
  <c r="Q308"/>
  <c r="L310" i="36"/>
  <c r="M310"/>
  <c r="M309" i="32"/>
  <c r="S309" s="1"/>
  <c r="L309"/>
  <c r="O309" s="1"/>
  <c r="L316" i="38"/>
  <c r="M316"/>
  <c r="S316" s="1"/>
  <c r="L302" i="43"/>
  <c r="O302" s="1"/>
  <c r="M302"/>
  <c r="O316" i="40"/>
  <c r="N316"/>
  <c r="P316" s="1"/>
  <c r="K317"/>
  <c r="K318" i="27"/>
  <c r="N317"/>
  <c r="K311" i="26"/>
  <c r="N310"/>
  <c r="R315" i="38"/>
  <c r="Q315"/>
  <c r="M290" i="34"/>
  <c r="S290" s="1"/>
  <c r="L290"/>
  <c r="S317" i="27"/>
  <c r="P317"/>
  <c r="S310" i="26"/>
  <c r="P310"/>
  <c r="O315" i="35"/>
  <c r="N315"/>
  <c r="P315" s="1"/>
  <c r="K316"/>
  <c r="L320" i="28" l="1"/>
  <c r="O320" s="1"/>
  <c r="M320"/>
  <c r="S320" s="1"/>
  <c r="Q319"/>
  <c r="R319"/>
  <c r="N319" i="29"/>
  <c r="P319" s="1"/>
  <c r="K320"/>
  <c r="M295" i="30"/>
  <c r="S295" s="1"/>
  <c r="L295"/>
  <c r="Q294"/>
  <c r="R294"/>
  <c r="M320" i="31"/>
  <c r="S320" s="1"/>
  <c r="L320"/>
  <c r="O320" s="1"/>
  <c r="Q319"/>
  <c r="R319"/>
  <c r="R315" i="35"/>
  <c r="Q315"/>
  <c r="S302" i="43"/>
  <c r="S310" i="36"/>
  <c r="M317" i="41"/>
  <c r="S317" s="1"/>
  <c r="L317"/>
  <c r="O317" s="1"/>
  <c r="O305" i="37"/>
  <c r="N305"/>
  <c r="P305" s="1"/>
  <c r="K306"/>
  <c r="Q316" i="41"/>
  <c r="R316"/>
  <c r="R310" i="26"/>
  <c r="Q310"/>
  <c r="O310" i="36"/>
  <c r="K311"/>
  <c r="N310"/>
  <c r="P310" s="1"/>
  <c r="M311" i="26"/>
  <c r="S311" s="1"/>
  <c r="L311"/>
  <c r="O311" s="1"/>
  <c r="N302" i="43"/>
  <c r="P302" s="1"/>
  <c r="K303"/>
  <c r="Q317" i="27"/>
  <c r="R317"/>
  <c r="Q316" i="39"/>
  <c r="R316"/>
  <c r="R309" i="33"/>
  <c r="Q309"/>
  <c r="O290" i="34"/>
  <c r="N290"/>
  <c r="P290" s="1"/>
  <c r="K291"/>
  <c r="M317" i="40"/>
  <c r="S317" s="1"/>
  <c r="L317"/>
  <c r="L317" i="39"/>
  <c r="M317"/>
  <c r="L310" i="33"/>
  <c r="O310" s="1"/>
  <c r="M310"/>
  <c r="S310" s="1"/>
  <c r="R316" i="40"/>
  <c r="Q316"/>
  <c r="K310" i="32"/>
  <c r="N309"/>
  <c r="P309" s="1"/>
  <c r="M317" i="42"/>
  <c r="S317" s="1"/>
  <c r="L317"/>
  <c r="O317" s="1"/>
  <c r="L318" i="27"/>
  <c r="M318"/>
  <c r="S318" s="1"/>
  <c r="O316" i="38"/>
  <c r="K317"/>
  <c r="N316"/>
  <c r="P316" s="1"/>
  <c r="M316" i="35"/>
  <c r="L316"/>
  <c r="O316" s="1"/>
  <c r="R316" i="42"/>
  <c r="Q316"/>
  <c r="L320" i="29" l="1"/>
  <c r="M320"/>
  <c r="R319"/>
  <c r="Q319"/>
  <c r="N320" i="28"/>
  <c r="P320" s="1"/>
  <c r="K321"/>
  <c r="K321" i="31"/>
  <c r="N320"/>
  <c r="P320" s="1"/>
  <c r="O295" i="30"/>
  <c r="N295"/>
  <c r="P295" s="1"/>
  <c r="K296"/>
  <c r="R302" i="43"/>
  <c r="Q302"/>
  <c r="R290" i="34"/>
  <c r="Q290"/>
  <c r="L303" i="43"/>
  <c r="O303" s="1"/>
  <c r="M303"/>
  <c r="S303" s="1"/>
  <c r="K318" i="41"/>
  <c r="N317"/>
  <c r="P317" s="1"/>
  <c r="N316" i="35"/>
  <c r="P316" s="1"/>
  <c r="K317"/>
  <c r="N318" i="27"/>
  <c r="P318" s="1"/>
  <c r="K319"/>
  <c r="S316" i="35"/>
  <c r="N310" i="33"/>
  <c r="P310" s="1"/>
  <c r="K311"/>
  <c r="S317" i="39"/>
  <c r="K312" i="26"/>
  <c r="N311"/>
  <c r="P311" s="1"/>
  <c r="R310" i="36"/>
  <c r="Q310"/>
  <c r="M306" i="37"/>
  <c r="S306" s="1"/>
  <c r="L306"/>
  <c r="N317" i="42"/>
  <c r="P317" s="1"/>
  <c r="K318"/>
  <c r="Q305" i="37"/>
  <c r="R305"/>
  <c r="R316" i="38"/>
  <c r="Q316"/>
  <c r="M317"/>
  <c r="S317" s="1"/>
  <c r="L317"/>
  <c r="O317" i="39"/>
  <c r="K318"/>
  <c r="N317"/>
  <c r="P317" s="1"/>
  <c r="O317" i="40"/>
  <c r="K318"/>
  <c r="N317"/>
  <c r="P317" s="1"/>
  <c r="O318" i="27"/>
  <c r="M311" i="36"/>
  <c r="S311" s="1"/>
  <c r="L311"/>
  <c r="O311" s="1"/>
  <c r="Q309" i="32"/>
  <c r="R309"/>
  <c r="M310"/>
  <c r="S310" s="1"/>
  <c r="L310"/>
  <c r="M291" i="34"/>
  <c r="S291" s="1"/>
  <c r="L291"/>
  <c r="M321" i="28" l="1"/>
  <c r="S321" s="1"/>
  <c r="L321"/>
  <c r="O321" s="1"/>
  <c r="R320"/>
  <c r="Q320"/>
  <c r="S320" i="29"/>
  <c r="O320"/>
  <c r="N320"/>
  <c r="P320" s="1"/>
  <c r="K321"/>
  <c r="M296" i="30"/>
  <c r="S296" s="1"/>
  <c r="L296"/>
  <c r="O296" s="1"/>
  <c r="R295"/>
  <c r="Q295"/>
  <c r="Q320" i="31"/>
  <c r="R320"/>
  <c r="L321"/>
  <c r="M321"/>
  <c r="S321" s="1"/>
  <c r="R317" i="39"/>
  <c r="Q317"/>
  <c r="Q310" i="33"/>
  <c r="R310"/>
  <c r="M318" i="41"/>
  <c r="S318" s="1"/>
  <c r="L318"/>
  <c r="R316" i="35"/>
  <c r="Q316"/>
  <c r="O291" i="34"/>
  <c r="K292"/>
  <c r="N291"/>
  <c r="P291" s="1"/>
  <c r="R311" i="26"/>
  <c r="Q311"/>
  <c r="M319" i="27"/>
  <c r="S319" s="1"/>
  <c r="L319"/>
  <c r="O319" s="1"/>
  <c r="N303" i="43"/>
  <c r="P303" s="1"/>
  <c r="K304"/>
  <c r="Q318" i="27"/>
  <c r="R318"/>
  <c r="R317" i="40"/>
  <c r="Q317"/>
  <c r="M318"/>
  <c r="S318" s="1"/>
  <c r="L318"/>
  <c r="L312" i="26"/>
  <c r="M312"/>
  <c r="M318" i="39"/>
  <c r="S318" s="1"/>
  <c r="L318"/>
  <c r="O318" s="1"/>
  <c r="L318" i="42"/>
  <c r="O318" s="1"/>
  <c r="M318"/>
  <c r="S318" s="1"/>
  <c r="L317" i="35"/>
  <c r="M317"/>
  <c r="S317" s="1"/>
  <c r="O310" i="32"/>
  <c r="K311"/>
  <c r="N310"/>
  <c r="P310" s="1"/>
  <c r="N311" i="36"/>
  <c r="P311" s="1"/>
  <c r="K312"/>
  <c r="R317" i="42"/>
  <c r="Q317"/>
  <c r="O317" i="38"/>
  <c r="N317"/>
  <c r="P317" s="1"/>
  <c r="K318"/>
  <c r="O306" i="37"/>
  <c r="N306"/>
  <c r="P306" s="1"/>
  <c r="K307"/>
  <c r="L311" i="33"/>
  <c r="M311"/>
  <c r="Q317" i="41"/>
  <c r="R317"/>
  <c r="M321" i="29" l="1"/>
  <c r="S321" s="1"/>
  <c r="L321"/>
  <c r="R320"/>
  <c r="Q320"/>
  <c r="N321" i="28"/>
  <c r="P321" s="1"/>
  <c r="K322"/>
  <c r="O321" i="31"/>
  <c r="N321"/>
  <c r="P321" s="1"/>
  <c r="K322"/>
  <c r="N296" i="30"/>
  <c r="P296" s="1"/>
  <c r="K297"/>
  <c r="R311" i="36"/>
  <c r="Q311"/>
  <c r="O311" i="33"/>
  <c r="N311"/>
  <c r="K312"/>
  <c r="K313" i="26"/>
  <c r="N312"/>
  <c r="P312" s="1"/>
  <c r="L307" i="37"/>
  <c r="O307" s="1"/>
  <c r="M307"/>
  <c r="S307" s="1"/>
  <c r="L312" i="36"/>
  <c r="M312"/>
  <c r="O318" i="40"/>
  <c r="N318"/>
  <c r="P318" s="1"/>
  <c r="K319"/>
  <c r="O318" i="41"/>
  <c r="N318"/>
  <c r="P318" s="1"/>
  <c r="K319"/>
  <c r="R310" i="32"/>
  <c r="Q310"/>
  <c r="K319" i="39"/>
  <c r="N318"/>
  <c r="P318" s="1"/>
  <c r="M318" i="38"/>
  <c r="L318"/>
  <c r="L311" i="32"/>
  <c r="O311" s="1"/>
  <c r="M311"/>
  <c r="S311" s="1"/>
  <c r="R317" i="38"/>
  <c r="Q317"/>
  <c r="R291" i="34"/>
  <c r="Q291"/>
  <c r="R306" i="37"/>
  <c r="Q306"/>
  <c r="N318" i="42"/>
  <c r="P318" s="1"/>
  <c r="K319"/>
  <c r="N319" i="27"/>
  <c r="P319" s="1"/>
  <c r="K320"/>
  <c r="O312" i="26"/>
  <c r="P311" i="33"/>
  <c r="S311"/>
  <c r="O317" i="35"/>
  <c r="K318"/>
  <c r="N317"/>
  <c r="P317" s="1"/>
  <c r="S312" i="26"/>
  <c r="L304" i="43"/>
  <c r="M304"/>
  <c r="S304" s="1"/>
  <c r="O304"/>
  <c r="M292" i="34"/>
  <c r="S292" s="1"/>
  <c r="L292"/>
  <c r="R303" i="43"/>
  <c r="Q303"/>
  <c r="L322" i="28" l="1"/>
  <c r="M322"/>
  <c r="S322" s="1"/>
  <c r="Q321"/>
  <c r="R321"/>
  <c r="O321" i="29"/>
  <c r="N321"/>
  <c r="P321" s="1"/>
  <c r="K322"/>
  <c r="L297" i="30"/>
  <c r="O297" s="1"/>
  <c r="M297"/>
  <c r="S297" s="1"/>
  <c r="R296"/>
  <c r="Q296"/>
  <c r="L322" i="31"/>
  <c r="O322" s="1"/>
  <c r="M322"/>
  <c r="S322" s="1"/>
  <c r="R321"/>
  <c r="Q321"/>
  <c r="R312" i="26"/>
  <c r="Q312"/>
  <c r="O292" i="34"/>
  <c r="N292"/>
  <c r="P292" s="1"/>
  <c r="K293"/>
  <c r="L318" i="35"/>
  <c r="O318" s="1"/>
  <c r="M318"/>
  <c r="S318" s="1"/>
  <c r="N311" i="32"/>
  <c r="P311" s="1"/>
  <c r="K312"/>
  <c r="O318" i="38"/>
  <c r="K319"/>
  <c r="N318"/>
  <c r="P318" s="1"/>
  <c r="K308" i="37"/>
  <c r="N307"/>
  <c r="P307" s="1"/>
  <c r="R311" i="33"/>
  <c r="Q311"/>
  <c r="S318" i="38"/>
  <c r="M319" i="40"/>
  <c r="S319" s="1"/>
  <c r="L319"/>
  <c r="N304" i="43"/>
  <c r="P304" s="1"/>
  <c r="K305"/>
  <c r="R318" i="40"/>
  <c r="Q318"/>
  <c r="L313" i="26"/>
  <c r="O313" s="1"/>
  <c r="M313"/>
  <c r="S313" s="1"/>
  <c r="Q318" i="39"/>
  <c r="R318"/>
  <c r="M320" i="27"/>
  <c r="S320" s="1"/>
  <c r="L320"/>
  <c r="O320" s="1"/>
  <c r="L319" i="39"/>
  <c r="M319"/>
  <c r="S319" s="1"/>
  <c r="M312" i="33"/>
  <c r="S312" s="1"/>
  <c r="L312"/>
  <c r="Q319" i="27"/>
  <c r="R319"/>
  <c r="S312" i="36"/>
  <c r="Q317" i="35"/>
  <c r="R317"/>
  <c r="L319" i="42"/>
  <c r="M319"/>
  <c r="S319" s="1"/>
  <c r="O312" i="36"/>
  <c r="K313"/>
  <c r="N312"/>
  <c r="P312" s="1"/>
  <c r="R318" i="42"/>
  <c r="Q318"/>
  <c r="M319" i="41"/>
  <c r="L319"/>
  <c r="O319" s="1"/>
  <c r="Q318"/>
  <c r="R318"/>
  <c r="L322" i="29" l="1"/>
  <c r="M322"/>
  <c r="S322" s="1"/>
  <c r="R321"/>
  <c r="Q321"/>
  <c r="O322" i="28"/>
  <c r="N322"/>
  <c r="P322" s="1"/>
  <c r="K323"/>
  <c r="K323" i="31"/>
  <c r="N322"/>
  <c r="P322" s="1"/>
  <c r="N297" i="30"/>
  <c r="P297" s="1"/>
  <c r="K298"/>
  <c r="R312" i="36"/>
  <c r="Q312"/>
  <c r="R318" i="38"/>
  <c r="Q318"/>
  <c r="K321" i="27"/>
  <c r="N320"/>
  <c r="P320" s="1"/>
  <c r="Q307" i="37"/>
  <c r="R307"/>
  <c r="R304" i="43"/>
  <c r="Q304"/>
  <c r="M308" i="37"/>
  <c r="S308" s="1"/>
  <c r="L308"/>
  <c r="O308" s="1"/>
  <c r="K319" i="35"/>
  <c r="N318"/>
  <c r="P318" s="1"/>
  <c r="L305" i="43"/>
  <c r="O305" s="1"/>
  <c r="M305"/>
  <c r="O312" i="33"/>
  <c r="N312"/>
  <c r="P312" s="1"/>
  <c r="K313"/>
  <c r="O319" i="40"/>
  <c r="K320"/>
  <c r="N319"/>
  <c r="P319" s="1"/>
  <c r="M293" i="34"/>
  <c r="S293" s="1"/>
  <c r="L293"/>
  <c r="O293" s="1"/>
  <c r="R292"/>
  <c r="Q292"/>
  <c r="M319" i="38"/>
  <c r="L319"/>
  <c r="O319" s="1"/>
  <c r="S319" i="41"/>
  <c r="L313" i="36"/>
  <c r="O313" s="1"/>
  <c r="M313"/>
  <c r="S313" s="1"/>
  <c r="K320" i="41"/>
  <c r="N319"/>
  <c r="P319" s="1"/>
  <c r="O319" i="42"/>
  <c r="N319"/>
  <c r="P319" s="1"/>
  <c r="K320"/>
  <c r="O319" i="39"/>
  <c r="N319"/>
  <c r="P319" s="1"/>
  <c r="K320"/>
  <c r="K314" i="26"/>
  <c r="N313"/>
  <c r="P313" s="1"/>
  <c r="M312" i="32"/>
  <c r="S312" s="1"/>
  <c r="L312"/>
  <c r="Q311"/>
  <c r="R311"/>
  <c r="L323" i="28" l="1"/>
  <c r="O323" s="1"/>
  <c r="M323"/>
  <c r="R322"/>
  <c r="Q322"/>
  <c r="O322" i="29"/>
  <c r="N322"/>
  <c r="P322" s="1"/>
  <c r="K323"/>
  <c r="M298" i="30"/>
  <c r="S298" s="1"/>
  <c r="L298"/>
  <c r="O298" s="1"/>
  <c r="Q297"/>
  <c r="R297"/>
  <c r="Q322" i="31"/>
  <c r="R322"/>
  <c r="L323"/>
  <c r="M323"/>
  <c r="S323" s="1"/>
  <c r="O312" i="32"/>
  <c r="N312"/>
  <c r="P312" s="1"/>
  <c r="K313"/>
  <c r="R319" i="40"/>
  <c r="Q319"/>
  <c r="N305" i="43"/>
  <c r="P305" s="1"/>
  <c r="K306"/>
  <c r="R318" i="35"/>
  <c r="Q318"/>
  <c r="R320" i="27"/>
  <c r="Q320"/>
  <c r="R313" i="26"/>
  <c r="Q313"/>
  <c r="N319" i="38"/>
  <c r="P319" s="1"/>
  <c r="K320"/>
  <c r="M320" i="40"/>
  <c r="S320" s="1"/>
  <c r="L320"/>
  <c r="L314" i="26"/>
  <c r="M314"/>
  <c r="S314" s="1"/>
  <c r="M320" i="41"/>
  <c r="S320" s="1"/>
  <c r="L320"/>
  <c r="S319" i="38"/>
  <c r="M319" i="35"/>
  <c r="S319" s="1"/>
  <c r="L319"/>
  <c r="O319" s="1"/>
  <c r="M320" i="39"/>
  <c r="S320" s="1"/>
  <c r="L320"/>
  <c r="O320" s="1"/>
  <c r="L313" i="33"/>
  <c r="M313"/>
  <c r="M321" i="27"/>
  <c r="S321" s="1"/>
  <c r="L321"/>
  <c r="Q319" i="42"/>
  <c r="R319"/>
  <c r="R312" i="33"/>
  <c r="Q312"/>
  <c r="K309" i="37"/>
  <c r="N308"/>
  <c r="P308" s="1"/>
  <c r="R319" i="39"/>
  <c r="Q319"/>
  <c r="K314" i="36"/>
  <c r="N313"/>
  <c r="P313" s="1"/>
  <c r="L320" i="42"/>
  <c r="O320" s="1"/>
  <c r="M320"/>
  <c r="S320" s="1"/>
  <c r="K294" i="34"/>
  <c r="N293"/>
  <c r="P293" s="1"/>
  <c r="S305" i="43"/>
  <c r="Q319" i="41"/>
  <c r="R319"/>
  <c r="M323" i="29" l="1"/>
  <c r="S323" s="1"/>
  <c r="L323"/>
  <c r="R322"/>
  <c r="Q322"/>
  <c r="S323" i="28"/>
  <c r="N323"/>
  <c r="P323" s="1"/>
  <c r="K324"/>
  <c r="O323" i="31"/>
  <c r="N323"/>
  <c r="P323" s="1"/>
  <c r="K324"/>
  <c r="K299" i="30"/>
  <c r="N298"/>
  <c r="P298" s="1"/>
  <c r="N314" i="26"/>
  <c r="P314" s="1"/>
  <c r="K315"/>
  <c r="M294" i="34"/>
  <c r="S294" s="1"/>
  <c r="L294"/>
  <c r="O294" s="1"/>
  <c r="Q319" i="38"/>
  <c r="R319"/>
  <c r="L320"/>
  <c r="M320"/>
  <c r="S320" s="1"/>
  <c r="L306" i="43"/>
  <c r="O306" s="1"/>
  <c r="M306"/>
  <c r="S306" s="1"/>
  <c r="Q308" i="37"/>
  <c r="R308"/>
  <c r="L309"/>
  <c r="M309"/>
  <c r="S309" s="1"/>
  <c r="S313" i="33"/>
  <c r="O313"/>
  <c r="K314"/>
  <c r="N313"/>
  <c r="P313" s="1"/>
  <c r="K321" i="42"/>
  <c r="N320"/>
  <c r="P320" s="1"/>
  <c r="O320" i="41"/>
  <c r="N320"/>
  <c r="P320" s="1"/>
  <c r="K321"/>
  <c r="R313" i="36"/>
  <c r="Q313"/>
  <c r="K321" i="39"/>
  <c r="N320"/>
  <c r="P320" s="1"/>
  <c r="N321" i="27"/>
  <c r="P321" s="1"/>
  <c r="K322"/>
  <c r="M314" i="36"/>
  <c r="S314" s="1"/>
  <c r="L314"/>
  <c r="O314" i="26"/>
  <c r="R305" i="43"/>
  <c r="Q305"/>
  <c r="O321" i="27"/>
  <c r="L313" i="32"/>
  <c r="M313"/>
  <c r="S313" s="1"/>
  <c r="O313"/>
  <c r="R312"/>
  <c r="Q312"/>
  <c r="Q293" i="34"/>
  <c r="R293"/>
  <c r="K320" i="35"/>
  <c r="N319"/>
  <c r="P319" s="1"/>
  <c r="O320" i="40"/>
  <c r="N320"/>
  <c r="P320" s="1"/>
  <c r="K321"/>
  <c r="L324" i="28" l="1"/>
  <c r="M324"/>
  <c r="Q323"/>
  <c r="R323"/>
  <c r="O323" i="29"/>
  <c r="N323"/>
  <c r="P323" s="1"/>
  <c r="K324"/>
  <c r="Q298" i="30"/>
  <c r="R298"/>
  <c r="M299"/>
  <c r="S299" s="1"/>
  <c r="L299"/>
  <c r="L324" i="31"/>
  <c r="O324" s="1"/>
  <c r="M324"/>
  <c r="S324" s="1"/>
  <c r="R323"/>
  <c r="Q323"/>
  <c r="R313" i="33"/>
  <c r="Q313"/>
  <c r="O320" i="38"/>
  <c r="N320"/>
  <c r="P320" s="1"/>
  <c r="K321"/>
  <c r="Q320" i="42"/>
  <c r="R320"/>
  <c r="O309" i="37"/>
  <c r="N309"/>
  <c r="P309" s="1"/>
  <c r="K310"/>
  <c r="R320" i="39"/>
  <c r="Q320"/>
  <c r="M321" i="42"/>
  <c r="L321"/>
  <c r="R321" i="27"/>
  <c r="Q321"/>
  <c r="M320" i="35"/>
  <c r="S320" s="1"/>
  <c r="L320"/>
  <c r="L321" i="39"/>
  <c r="O321" s="1"/>
  <c r="M321"/>
  <c r="S321" s="1"/>
  <c r="N294" i="34"/>
  <c r="P294" s="1"/>
  <c r="K295"/>
  <c r="R320" i="41"/>
  <c r="Q320"/>
  <c r="K314" i="32"/>
  <c r="N313"/>
  <c r="P313" s="1"/>
  <c r="L314" i="33"/>
  <c r="M314"/>
  <c r="S314" s="1"/>
  <c r="Q319" i="35"/>
  <c r="R319"/>
  <c r="L322" i="27"/>
  <c r="M322"/>
  <c r="S322" s="1"/>
  <c r="L321" i="40"/>
  <c r="O321" s="1"/>
  <c r="M321"/>
  <c r="S321" s="1"/>
  <c r="O314" i="36"/>
  <c r="K315"/>
  <c r="N314"/>
  <c r="P314" s="1"/>
  <c r="M321" i="41"/>
  <c r="S321" s="1"/>
  <c r="L321"/>
  <c r="O321" s="1"/>
  <c r="N306" i="43"/>
  <c r="P306" s="1"/>
  <c r="K307"/>
  <c r="M315" i="26"/>
  <c r="S315" s="1"/>
  <c r="L315"/>
  <c r="O315" s="1"/>
  <c r="R320" i="40"/>
  <c r="Q320"/>
  <c r="R314" i="26"/>
  <c r="Q314"/>
  <c r="L324" i="29" l="1"/>
  <c r="M324"/>
  <c r="S324" s="1"/>
  <c r="R323"/>
  <c r="Q323"/>
  <c r="S324" i="28"/>
  <c r="O324"/>
  <c r="N324"/>
  <c r="P324" s="1"/>
  <c r="K325"/>
  <c r="N324" i="31"/>
  <c r="P324" s="1"/>
  <c r="K325"/>
  <c r="O299" i="30"/>
  <c r="K300"/>
  <c r="N299"/>
  <c r="P299" s="1"/>
  <c r="R314" i="36"/>
  <c r="Q314"/>
  <c r="N322" i="27"/>
  <c r="P322" s="1"/>
  <c r="K323"/>
  <c r="K316" i="26"/>
  <c r="N315"/>
  <c r="P315" s="1"/>
  <c r="L315" i="36"/>
  <c r="M315"/>
  <c r="S315" s="1"/>
  <c r="L295" i="34"/>
  <c r="O295" s="1"/>
  <c r="M295"/>
  <c r="S295" s="1"/>
  <c r="R294"/>
  <c r="Q294"/>
  <c r="O321" i="42"/>
  <c r="N321"/>
  <c r="P321" s="1"/>
  <c r="K322"/>
  <c r="L307" i="43"/>
  <c r="M307"/>
  <c r="S321" i="42"/>
  <c r="L321" i="38"/>
  <c r="O321" s="1"/>
  <c r="M321"/>
  <c r="S321" s="1"/>
  <c r="R320"/>
  <c r="Q320"/>
  <c r="Q313" i="32"/>
  <c r="R313"/>
  <c r="N321" i="39"/>
  <c r="P321" s="1"/>
  <c r="K322"/>
  <c r="R306" i="43"/>
  <c r="Q306"/>
  <c r="O314" i="33"/>
  <c r="K315"/>
  <c r="N314"/>
  <c r="P314" s="1"/>
  <c r="K322" i="40"/>
  <c r="N321"/>
  <c r="P321" s="1"/>
  <c r="K322" i="41"/>
  <c r="N321"/>
  <c r="P321" s="1"/>
  <c r="O322" i="27"/>
  <c r="L314" i="32"/>
  <c r="M314"/>
  <c r="S314" s="1"/>
  <c r="O320" i="35"/>
  <c r="N320"/>
  <c r="P320" s="1"/>
  <c r="K321"/>
  <c r="L310" i="37"/>
  <c r="O310" s="1"/>
  <c r="M310"/>
  <c r="Q309"/>
  <c r="R309"/>
  <c r="M325" i="28" l="1"/>
  <c r="S325" s="1"/>
  <c r="L325"/>
  <c r="O325" s="1"/>
  <c r="Q324"/>
  <c r="R324"/>
  <c r="O324" i="29"/>
  <c r="N324"/>
  <c r="P324" s="1"/>
  <c r="K325"/>
  <c r="R299" i="30"/>
  <c r="Q299"/>
  <c r="M300"/>
  <c r="S300" s="1"/>
  <c r="L300"/>
  <c r="O300" s="1"/>
  <c r="M325" i="31"/>
  <c r="S325" s="1"/>
  <c r="L325"/>
  <c r="R324"/>
  <c r="Q324"/>
  <c r="Q320" i="35"/>
  <c r="R320"/>
  <c r="R314" i="33"/>
  <c r="Q314"/>
  <c r="O314" i="32"/>
  <c r="K315"/>
  <c r="N314"/>
  <c r="P314" s="1"/>
  <c r="M322" i="42"/>
  <c r="S322" s="1"/>
  <c r="L322"/>
  <c r="O322" s="1"/>
  <c r="S310" i="37"/>
  <c r="O315" i="36"/>
  <c r="K316"/>
  <c r="N315"/>
  <c r="P315" s="1"/>
  <c r="R315" i="26"/>
  <c r="Q315"/>
  <c r="R321" i="41"/>
  <c r="Q321"/>
  <c r="M322"/>
  <c r="S322" s="1"/>
  <c r="L322"/>
  <c r="M322" i="39"/>
  <c r="S322" s="1"/>
  <c r="L322"/>
  <c r="K322" i="38"/>
  <c r="N321"/>
  <c r="P321" s="1"/>
  <c r="L316" i="26"/>
  <c r="O316" s="1"/>
  <c r="M316"/>
  <c r="S316" s="1"/>
  <c r="Q321" i="39"/>
  <c r="R321"/>
  <c r="M323" i="27"/>
  <c r="S323" s="1"/>
  <c r="L323"/>
  <c r="N310" i="37"/>
  <c r="P310" s="1"/>
  <c r="K311"/>
  <c r="M321" i="35"/>
  <c r="S321" s="1"/>
  <c r="L321"/>
  <c r="O321" s="1"/>
  <c r="R322" i="27"/>
  <c r="Q322"/>
  <c r="R321" i="40"/>
  <c r="Q321"/>
  <c r="M322"/>
  <c r="L322"/>
  <c r="O322" s="1"/>
  <c r="S307" i="43"/>
  <c r="Q321" i="42"/>
  <c r="R321"/>
  <c r="L315" i="33"/>
  <c r="O315" s="1"/>
  <c r="M315"/>
  <c r="S315" s="1"/>
  <c r="O307" i="43"/>
  <c r="N307"/>
  <c r="P307" s="1"/>
  <c r="K308"/>
  <c r="K296" i="34"/>
  <c r="N295"/>
  <c r="P295" s="1"/>
  <c r="L325" i="29" l="1"/>
  <c r="M325"/>
  <c r="S325" s="1"/>
  <c r="R324"/>
  <c r="Q324"/>
  <c r="N325" i="28"/>
  <c r="P325" s="1"/>
  <c r="K326"/>
  <c r="N325" i="31"/>
  <c r="P325" s="1"/>
  <c r="K326"/>
  <c r="O325"/>
  <c r="N300" i="30"/>
  <c r="P300" s="1"/>
  <c r="K301"/>
  <c r="Q310" i="37"/>
  <c r="R310"/>
  <c r="R307" i="43"/>
  <c r="Q307"/>
  <c r="Q295" i="34"/>
  <c r="R295"/>
  <c r="O323" i="27"/>
  <c r="N323"/>
  <c r="P323" s="1"/>
  <c r="K324"/>
  <c r="L322" i="38"/>
  <c r="M322"/>
  <c r="R314" i="32"/>
  <c r="Q314"/>
  <c r="O322" i="39"/>
  <c r="N322"/>
  <c r="P322" s="1"/>
  <c r="K323"/>
  <c r="L308" i="43"/>
  <c r="O308" s="1"/>
  <c r="M308"/>
  <c r="S308" s="1"/>
  <c r="L316" i="36"/>
  <c r="M316"/>
  <c r="S316" s="1"/>
  <c r="M315" i="32"/>
  <c r="S315" s="1"/>
  <c r="L315"/>
  <c r="O315" s="1"/>
  <c r="N322" i="40"/>
  <c r="P322" s="1"/>
  <c r="K323"/>
  <c r="K316" i="33"/>
  <c r="N315"/>
  <c r="P315" s="1"/>
  <c r="L296" i="34"/>
  <c r="M296"/>
  <c r="S296" s="1"/>
  <c r="O322" i="41"/>
  <c r="N322"/>
  <c r="P322" s="1"/>
  <c r="K323"/>
  <c r="R315" i="36"/>
  <c r="Q315"/>
  <c r="N321" i="35"/>
  <c r="P321" s="1"/>
  <c r="K322"/>
  <c r="S322" i="40"/>
  <c r="L311" i="37"/>
  <c r="M311"/>
  <c r="S311" s="1"/>
  <c r="K317" i="26"/>
  <c r="N316"/>
  <c r="P316" s="1"/>
  <c r="N322" i="42"/>
  <c r="P322" s="1"/>
  <c r="K323"/>
  <c r="R321" i="38"/>
  <c r="Q321"/>
  <c r="M326" i="28" l="1"/>
  <c r="L326"/>
  <c r="Q325"/>
  <c r="R325"/>
  <c r="O325" i="29"/>
  <c r="N325"/>
  <c r="P325" s="1"/>
  <c r="K326"/>
  <c r="M301" i="30"/>
  <c r="L301"/>
  <c r="Q300"/>
  <c r="R300"/>
  <c r="M326" i="31"/>
  <c r="S326" s="1"/>
  <c r="L326"/>
  <c r="O326" s="1"/>
  <c r="Q325"/>
  <c r="R325"/>
  <c r="Q323" i="27"/>
  <c r="R323"/>
  <c r="R322" i="39"/>
  <c r="Q322"/>
  <c r="Q322" i="40"/>
  <c r="R322"/>
  <c r="K316" i="32"/>
  <c r="N315"/>
  <c r="P315" s="1"/>
  <c r="R322" i="41"/>
  <c r="Q322"/>
  <c r="L323" i="39"/>
  <c r="M323"/>
  <c r="S323" s="1"/>
  <c r="M323" i="42"/>
  <c r="L323"/>
  <c r="O323" s="1"/>
  <c r="M322" i="35"/>
  <c r="S322" s="1"/>
  <c r="L322"/>
  <c r="O322" s="1"/>
  <c r="O296" i="34"/>
  <c r="K297"/>
  <c r="N296"/>
  <c r="P296" s="1"/>
  <c r="O311" i="37"/>
  <c r="K312"/>
  <c r="N311"/>
  <c r="P311" s="1"/>
  <c r="Q315" i="33"/>
  <c r="R315"/>
  <c r="O316" i="36"/>
  <c r="K317"/>
  <c r="N316"/>
  <c r="P316" s="1"/>
  <c r="Q316" i="26"/>
  <c r="R316"/>
  <c r="M316" i="33"/>
  <c r="L316"/>
  <c r="O316" s="1"/>
  <c r="S322" i="38"/>
  <c r="Q321" i="35"/>
  <c r="R321"/>
  <c r="M323" i="40"/>
  <c r="S323" s="1"/>
  <c r="L323"/>
  <c r="O323" s="1"/>
  <c r="O322" i="38"/>
  <c r="N322"/>
  <c r="P322" s="1"/>
  <c r="K323"/>
  <c r="R322" i="42"/>
  <c r="Q322"/>
  <c r="M317" i="26"/>
  <c r="S317" s="1"/>
  <c r="L317"/>
  <c r="M323" i="41"/>
  <c r="S323" s="1"/>
  <c r="L323"/>
  <c r="O323" s="1"/>
  <c r="N308" i="43"/>
  <c r="P308" s="1"/>
  <c r="K309"/>
  <c r="L324" i="27"/>
  <c r="M324"/>
  <c r="L326" i="29" l="1"/>
  <c r="O326" s="1"/>
  <c r="M326"/>
  <c r="R325"/>
  <c r="Q325"/>
  <c r="O326" i="28"/>
  <c r="N326"/>
  <c r="P326" s="1"/>
  <c r="K327"/>
  <c r="S326"/>
  <c r="K327" i="31"/>
  <c r="N326"/>
  <c r="P326" s="1"/>
  <c r="N301" i="30"/>
  <c r="P301" s="1"/>
  <c r="K302"/>
  <c r="S301"/>
  <c r="O301"/>
  <c r="R322" i="38"/>
  <c r="Q322"/>
  <c r="R315" i="32"/>
  <c r="Q315"/>
  <c r="L312" i="37"/>
  <c r="O312" s="1"/>
  <c r="M312"/>
  <c r="S312" s="1"/>
  <c r="M316" i="32"/>
  <c r="S316" s="1"/>
  <c r="L316"/>
  <c r="S324" i="27"/>
  <c r="K318" i="26"/>
  <c r="N317"/>
  <c r="P317" s="1"/>
  <c r="N323" i="40"/>
  <c r="P323" s="1"/>
  <c r="K324"/>
  <c r="S316" i="33"/>
  <c r="L309" i="43"/>
  <c r="O309" s="1"/>
  <c r="M309"/>
  <c r="K324" i="42"/>
  <c r="N323"/>
  <c r="P323" s="1"/>
  <c r="R296" i="34"/>
  <c r="Q296"/>
  <c r="S323" i="42"/>
  <c r="R308" i="43"/>
  <c r="Q308"/>
  <c r="Q311" i="37"/>
  <c r="R311"/>
  <c r="K324" i="41"/>
  <c r="N323"/>
  <c r="P323" s="1"/>
  <c r="O323" i="39"/>
  <c r="K324"/>
  <c r="N323"/>
  <c r="P323" s="1"/>
  <c r="K325" i="27"/>
  <c r="N324"/>
  <c r="P324" s="1"/>
  <c r="R316" i="36"/>
  <c r="Q316"/>
  <c r="M323" i="38"/>
  <c r="L323"/>
  <c r="O323" s="1"/>
  <c r="M317" i="36"/>
  <c r="L317"/>
  <c r="O317" s="1"/>
  <c r="L297" i="34"/>
  <c r="M297"/>
  <c r="S297" s="1"/>
  <c r="O324" i="27"/>
  <c r="O317" i="26"/>
  <c r="K317" i="33"/>
  <c r="N316"/>
  <c r="P316" s="1"/>
  <c r="N322" i="35"/>
  <c r="P322" s="1"/>
  <c r="K323"/>
  <c r="Q326" i="28" l="1"/>
  <c r="R326"/>
  <c r="M327"/>
  <c r="L327"/>
  <c r="S326" i="29"/>
  <c r="N326"/>
  <c r="P326" s="1"/>
  <c r="K327"/>
  <c r="R301" i="30"/>
  <c r="Q301"/>
  <c r="M302"/>
  <c r="L302"/>
  <c r="R326" i="31"/>
  <c r="Q326"/>
  <c r="M327"/>
  <c r="S327" s="1"/>
  <c r="L327"/>
  <c r="R316" i="33"/>
  <c r="Q316"/>
  <c r="Q323" i="42"/>
  <c r="R323"/>
  <c r="Q324" i="27"/>
  <c r="R324"/>
  <c r="R323" i="41"/>
  <c r="Q323"/>
  <c r="K324" i="38"/>
  <c r="N323"/>
  <c r="P323" s="1"/>
  <c r="S323"/>
  <c r="M324" i="41"/>
  <c r="S324" s="1"/>
  <c r="L324"/>
  <c r="O324" s="1"/>
  <c r="L324" i="40"/>
  <c r="M324"/>
  <c r="S324" s="1"/>
  <c r="R323"/>
  <c r="Q323"/>
  <c r="R317" i="26"/>
  <c r="Q317"/>
  <c r="K313" i="37"/>
  <c r="N312"/>
  <c r="P312" s="1"/>
  <c r="Q322" i="35"/>
  <c r="R322"/>
  <c r="N317" i="36"/>
  <c r="K318"/>
  <c r="M325" i="27"/>
  <c r="S325" s="1"/>
  <c r="L325"/>
  <c r="S309" i="43"/>
  <c r="L318" i="26"/>
  <c r="O318" s="1"/>
  <c r="M318"/>
  <c r="R323" i="39"/>
  <c r="Q323"/>
  <c r="O297" i="34"/>
  <c r="K298"/>
  <c r="N297"/>
  <c r="P297" s="1"/>
  <c r="M323" i="35"/>
  <c r="S323" s="1"/>
  <c r="L323"/>
  <c r="M324" i="42"/>
  <c r="S324" s="1"/>
  <c r="L324"/>
  <c r="P317" i="36"/>
  <c r="S317"/>
  <c r="M317" i="33"/>
  <c r="S317" s="1"/>
  <c r="L317"/>
  <c r="M324" i="39"/>
  <c r="S324" s="1"/>
  <c r="L324"/>
  <c r="O324" s="1"/>
  <c r="N309" i="43"/>
  <c r="P309" s="1"/>
  <c r="K310"/>
  <c r="O316" i="32"/>
  <c r="N316"/>
  <c r="P316" s="1"/>
  <c r="K317"/>
  <c r="M327" i="29" l="1"/>
  <c r="S327" s="1"/>
  <c r="L327"/>
  <c r="O327" s="1"/>
  <c r="R326"/>
  <c r="Q326"/>
  <c r="O327" i="28"/>
  <c r="N327"/>
  <c r="P327" s="1"/>
  <c r="K328"/>
  <c r="S327"/>
  <c r="O327" i="31"/>
  <c r="K328"/>
  <c r="N327"/>
  <c r="P327" s="1"/>
  <c r="O302" i="30"/>
  <c r="K303"/>
  <c r="N302"/>
  <c r="P302" s="1"/>
  <c r="S302"/>
  <c r="Q297" i="34"/>
  <c r="R297"/>
  <c r="O324" i="40"/>
  <c r="K325"/>
  <c r="N324"/>
  <c r="P324" s="1"/>
  <c r="Q312" i="37"/>
  <c r="R312"/>
  <c r="N324" i="41"/>
  <c r="P324" s="1"/>
  <c r="K325"/>
  <c r="R316" i="32"/>
  <c r="Q316"/>
  <c r="N325" i="27"/>
  <c r="P325" s="1"/>
  <c r="K326"/>
  <c r="M313" i="37"/>
  <c r="L313"/>
  <c r="O313" s="1"/>
  <c r="R309" i="43"/>
  <c r="Q309"/>
  <c r="M310"/>
  <c r="L310"/>
  <c r="O310" s="1"/>
  <c r="R323" i="38"/>
  <c r="Q323"/>
  <c r="R317" i="36"/>
  <c r="Q317"/>
  <c r="O324" i="42"/>
  <c r="N324"/>
  <c r="P324" s="1"/>
  <c r="K325"/>
  <c r="O325" i="27"/>
  <c r="L317" i="32"/>
  <c r="O317" s="1"/>
  <c r="M317"/>
  <c r="S317" s="1"/>
  <c r="O317" i="33"/>
  <c r="K318"/>
  <c r="N317"/>
  <c r="P317" s="1"/>
  <c r="M298" i="34"/>
  <c r="S298" s="1"/>
  <c r="L298"/>
  <c r="M318" i="36"/>
  <c r="L318"/>
  <c r="K325" i="39"/>
  <c r="N324"/>
  <c r="P324" s="1"/>
  <c r="O323" i="35"/>
  <c r="K324"/>
  <c r="N323"/>
  <c r="P323" s="1"/>
  <c r="S318" i="26"/>
  <c r="K319"/>
  <c r="N318"/>
  <c r="P318" s="1"/>
  <c r="L324" i="38"/>
  <c r="M324"/>
  <c r="S324" s="1"/>
  <c r="R327" i="28" l="1"/>
  <c r="Q327"/>
  <c r="L328"/>
  <c r="M328"/>
  <c r="S328" s="1"/>
  <c r="N327" i="29"/>
  <c r="P327" s="1"/>
  <c r="K328"/>
  <c r="L303" i="30"/>
  <c r="M303"/>
  <c r="S303" s="1"/>
  <c r="R327" i="31"/>
  <c r="Q327"/>
  <c r="Q302" i="30"/>
  <c r="R302"/>
  <c r="L328" i="31"/>
  <c r="M328"/>
  <c r="R324" i="41"/>
  <c r="Q324"/>
  <c r="Q323" i="35"/>
  <c r="R323"/>
  <c r="M325" i="42"/>
  <c r="S325" s="1"/>
  <c r="L325"/>
  <c r="O325" s="1"/>
  <c r="M324" i="35"/>
  <c r="S324" s="1"/>
  <c r="L324"/>
  <c r="O318" i="36"/>
  <c r="N318"/>
  <c r="P318" s="1"/>
  <c r="K319"/>
  <c r="K314" i="37"/>
  <c r="N313"/>
  <c r="O298" i="34"/>
  <c r="N298"/>
  <c r="P298" s="1"/>
  <c r="K299"/>
  <c r="M326" i="27"/>
  <c r="L326"/>
  <c r="O326" s="1"/>
  <c r="N310" i="43"/>
  <c r="P310" s="1"/>
  <c r="K311"/>
  <c r="O324" i="38"/>
  <c r="K325"/>
  <c r="N324"/>
  <c r="P324" s="1"/>
  <c r="L325" i="39"/>
  <c r="M325"/>
  <c r="S325" s="1"/>
  <c r="M319" i="26"/>
  <c r="S319" s="1"/>
  <c r="L319"/>
  <c r="O319" s="1"/>
  <c r="S318" i="36"/>
  <c r="K318" i="32"/>
  <c r="N317"/>
  <c r="P317" s="1"/>
  <c r="S313" i="37"/>
  <c r="P313"/>
  <c r="Q324" i="40"/>
  <c r="R324"/>
  <c r="R325" i="27"/>
  <c r="Q325"/>
  <c r="M325" i="40"/>
  <c r="S325" s="1"/>
  <c r="L325"/>
  <c r="R318" i="26"/>
  <c r="Q318"/>
  <c r="Q324" i="42"/>
  <c r="R324"/>
  <c r="S310" i="43"/>
  <c r="R317" i="33"/>
  <c r="Q317"/>
  <c r="M318"/>
  <c r="S318" s="1"/>
  <c r="L318"/>
  <c r="O318" s="1"/>
  <c r="R324" i="39"/>
  <c r="Q324"/>
  <c r="M325" i="41"/>
  <c r="S325" s="1"/>
  <c r="L325"/>
  <c r="O325" s="1"/>
  <c r="L328" i="29" l="1"/>
  <c r="M328"/>
  <c r="S328" s="1"/>
  <c r="R327"/>
  <c r="Q327"/>
  <c r="O328" i="28"/>
  <c r="N328"/>
  <c r="P328" s="1"/>
  <c r="K329"/>
  <c r="S328" i="31"/>
  <c r="K329"/>
  <c r="N328"/>
  <c r="P328" s="1"/>
  <c r="O328"/>
  <c r="O303" i="30"/>
  <c r="N303"/>
  <c r="P303" s="1"/>
  <c r="K304"/>
  <c r="R310" i="43"/>
  <c r="Q310"/>
  <c r="R318" i="36"/>
  <c r="Q318"/>
  <c r="L325" i="38"/>
  <c r="O325" s="1"/>
  <c r="M325"/>
  <c r="S325" s="1"/>
  <c r="O325" i="40"/>
  <c r="K326"/>
  <c r="N325"/>
  <c r="P325" s="1"/>
  <c r="K326" i="41"/>
  <c r="N325"/>
  <c r="P325" s="1"/>
  <c r="M318" i="32"/>
  <c r="S318" s="1"/>
  <c r="L318"/>
  <c r="Q298" i="34"/>
  <c r="R298"/>
  <c r="L311" i="43"/>
  <c r="M311"/>
  <c r="S311" s="1"/>
  <c r="K326" i="42"/>
  <c r="N325"/>
  <c r="P325" s="1"/>
  <c r="K319" i="33"/>
  <c r="N318"/>
  <c r="P318" s="1"/>
  <c r="K320" i="26"/>
  <c r="N319"/>
  <c r="P319" s="1"/>
  <c r="L314" i="37"/>
  <c r="M314"/>
  <c r="S314" s="1"/>
  <c r="R313"/>
  <c r="Q313"/>
  <c r="M319" i="36"/>
  <c r="S319" s="1"/>
  <c r="L319"/>
  <c r="K327" i="27"/>
  <c r="N326"/>
  <c r="P326" s="1"/>
  <c r="Q317" i="32"/>
  <c r="R317"/>
  <c r="O325" i="39"/>
  <c r="K326"/>
  <c r="N325"/>
  <c r="P325" s="1"/>
  <c r="S326" i="27"/>
  <c r="R324" i="38"/>
  <c r="Q324"/>
  <c r="M299" i="34"/>
  <c r="S299" s="1"/>
  <c r="L299"/>
  <c r="O324" i="35"/>
  <c r="K325"/>
  <c r="N324"/>
  <c r="P324" s="1"/>
  <c r="M329" i="28" l="1"/>
  <c r="L329"/>
  <c r="O329" s="1"/>
  <c r="Q328"/>
  <c r="R328"/>
  <c r="O328" i="29"/>
  <c r="N328"/>
  <c r="P328" s="1"/>
  <c r="K329"/>
  <c r="Q328" i="31"/>
  <c r="R328"/>
  <c r="L304" i="30"/>
  <c r="O304" s="1"/>
  <c r="M304"/>
  <c r="S304" s="1"/>
  <c r="Q303"/>
  <c r="R303"/>
  <c r="M329" i="31"/>
  <c r="S329" s="1"/>
  <c r="L329"/>
  <c r="Q326" i="27"/>
  <c r="R326"/>
  <c r="Q319" i="26"/>
  <c r="R319"/>
  <c r="R325" i="39"/>
  <c r="Q325"/>
  <c r="M326"/>
  <c r="S326" s="1"/>
  <c r="L326"/>
  <c r="M327" i="27"/>
  <c r="L327"/>
  <c r="O327" s="1"/>
  <c r="L320" i="26"/>
  <c r="O320" s="1"/>
  <c r="M320"/>
  <c r="S320" s="1"/>
  <c r="Q318" i="33"/>
  <c r="R318"/>
  <c r="O318" i="32"/>
  <c r="N318"/>
  <c r="P318" s="1"/>
  <c r="K319"/>
  <c r="M325" i="35"/>
  <c r="L325"/>
  <c r="O325" s="1"/>
  <c r="L319" i="33"/>
  <c r="O319" s="1"/>
  <c r="M319"/>
  <c r="S319" s="1"/>
  <c r="K326" i="38"/>
  <c r="N325"/>
  <c r="P325" s="1"/>
  <c r="Q325" i="41"/>
  <c r="R325"/>
  <c r="R325" i="42"/>
  <c r="Q325"/>
  <c r="O299" i="34"/>
  <c r="K300"/>
  <c r="N299"/>
  <c r="P299" s="1"/>
  <c r="M326" i="42"/>
  <c r="L326"/>
  <c r="O326" s="1"/>
  <c r="M326" i="41"/>
  <c r="S326" s="1"/>
  <c r="L326"/>
  <c r="O326" s="1"/>
  <c r="Q325" i="40"/>
  <c r="R325"/>
  <c r="Q324" i="35"/>
  <c r="R324"/>
  <c r="O319" i="36"/>
  <c r="N319"/>
  <c r="P319" s="1"/>
  <c r="K320"/>
  <c r="O314" i="37"/>
  <c r="K315"/>
  <c r="N314"/>
  <c r="P314" s="1"/>
  <c r="O311" i="43"/>
  <c r="N311"/>
  <c r="P311" s="1"/>
  <c r="K312"/>
  <c r="L326" i="40"/>
  <c r="M326"/>
  <c r="S326" s="1"/>
  <c r="L329" i="29" l="1"/>
  <c r="O329" s="1"/>
  <c r="M329"/>
  <c r="S329" s="1"/>
  <c r="R328"/>
  <c r="Q328"/>
  <c r="N329" i="28"/>
  <c r="P329" s="1"/>
  <c r="K330"/>
  <c r="S329"/>
  <c r="K305" i="30"/>
  <c r="N304"/>
  <c r="P304" s="1"/>
  <c r="O329" i="31"/>
  <c r="N329"/>
  <c r="P329" s="1"/>
  <c r="K330"/>
  <c r="Q314" i="37"/>
  <c r="R314"/>
  <c r="O326" i="39"/>
  <c r="N326"/>
  <c r="P326" s="1"/>
  <c r="K327"/>
  <c r="M320" i="36"/>
  <c r="S320" s="1"/>
  <c r="L320"/>
  <c r="N326" i="41"/>
  <c r="P326" s="1"/>
  <c r="K327"/>
  <c r="K320" i="33"/>
  <c r="N319"/>
  <c r="P319" s="1"/>
  <c r="R319" i="36"/>
  <c r="Q319"/>
  <c r="S326" i="42"/>
  <c r="O326" i="40"/>
  <c r="K327"/>
  <c r="N326"/>
  <c r="P326" s="1"/>
  <c r="M312" i="43"/>
  <c r="S312" s="1"/>
  <c r="L312"/>
  <c r="O312" s="1"/>
  <c r="N325" i="35"/>
  <c r="P325" s="1"/>
  <c r="K326"/>
  <c r="R311" i="43"/>
  <c r="Q311"/>
  <c r="N326" i="42"/>
  <c r="P326" s="1"/>
  <c r="K327"/>
  <c r="S325" i="35"/>
  <c r="K321" i="26"/>
  <c r="N320"/>
  <c r="P320" s="1"/>
  <c r="R325" i="38"/>
  <c r="Q325"/>
  <c r="M319" i="32"/>
  <c r="S319" s="1"/>
  <c r="L319"/>
  <c r="O319" s="1"/>
  <c r="R318"/>
  <c r="Q318"/>
  <c r="K328" i="27"/>
  <c r="N327"/>
  <c r="P327" s="1"/>
  <c r="Q299" i="34"/>
  <c r="R299"/>
  <c r="L326" i="38"/>
  <c r="M326"/>
  <c r="S326" s="1"/>
  <c r="M315" i="37"/>
  <c r="L315"/>
  <c r="M300" i="34"/>
  <c r="S300" s="1"/>
  <c r="L300"/>
  <c r="O300" s="1"/>
  <c r="S327" i="27"/>
  <c r="R329" i="28" l="1"/>
  <c r="Q329"/>
  <c r="M330"/>
  <c r="S330" s="1"/>
  <c r="L330"/>
  <c r="O330" s="1"/>
  <c r="K330" i="29"/>
  <c r="N329"/>
  <c r="P329" s="1"/>
  <c r="M330" i="31"/>
  <c r="S330" s="1"/>
  <c r="L330"/>
  <c r="O330" s="1"/>
  <c r="Q329"/>
  <c r="R329"/>
  <c r="Q304" i="30"/>
  <c r="R304"/>
  <c r="M305"/>
  <c r="S305" s="1"/>
  <c r="L305"/>
  <c r="Q326" i="41"/>
  <c r="R326"/>
  <c r="R320" i="26"/>
  <c r="Q320"/>
  <c r="L326" i="35"/>
  <c r="M326"/>
  <c r="S326" s="1"/>
  <c r="O320" i="36"/>
  <c r="N320"/>
  <c r="P320" s="1"/>
  <c r="K321"/>
  <c r="R326" i="42"/>
  <c r="Q326"/>
  <c r="R327" i="27"/>
  <c r="Q327"/>
  <c r="O326" i="38"/>
  <c r="N326"/>
  <c r="P326" s="1"/>
  <c r="K327"/>
  <c r="N319" i="32"/>
  <c r="P319" s="1"/>
  <c r="K320"/>
  <c r="L327" i="42"/>
  <c r="M327"/>
  <c r="S327" s="1"/>
  <c r="N300" i="34"/>
  <c r="P300" s="1"/>
  <c r="K301"/>
  <c r="L328" i="27"/>
  <c r="M328"/>
  <c r="S328" s="1"/>
  <c r="O328"/>
  <c r="O315" i="37"/>
  <c r="K316"/>
  <c r="N315"/>
  <c r="P315" s="1"/>
  <c r="L321" i="26"/>
  <c r="O321" s="1"/>
  <c r="M321"/>
  <c r="S321" s="1"/>
  <c r="S315" i="37"/>
  <c r="M327" i="39"/>
  <c r="S327" s="1"/>
  <c r="L327"/>
  <c r="O327" s="1"/>
  <c r="R326"/>
  <c r="Q326"/>
  <c r="Q325" i="35"/>
  <c r="R325"/>
  <c r="R319" i="33"/>
  <c r="Q319"/>
  <c r="N312" i="43"/>
  <c r="P312" s="1"/>
  <c r="K313"/>
  <c r="R326" i="40"/>
  <c r="Q326"/>
  <c r="L320" i="33"/>
  <c r="M320"/>
  <c r="S320" s="1"/>
  <c r="M327" i="40"/>
  <c r="S327" s="1"/>
  <c r="L327"/>
  <c r="M327" i="41"/>
  <c r="L327"/>
  <c r="O327" s="1"/>
  <c r="R329" i="29" l="1"/>
  <c r="Q329"/>
  <c r="M330"/>
  <c r="S330" s="1"/>
  <c r="L330"/>
  <c r="O330" s="1"/>
  <c r="N330" i="28"/>
  <c r="P330" s="1"/>
  <c r="K331"/>
  <c r="O305" i="30"/>
  <c r="N305"/>
  <c r="P305" s="1"/>
  <c r="K306"/>
  <c r="N330" i="31"/>
  <c r="P330" s="1"/>
  <c r="K331"/>
  <c r="R320" i="36"/>
  <c r="Q320"/>
  <c r="R326" i="38"/>
  <c r="Q326"/>
  <c r="L301" i="34"/>
  <c r="O301" s="1"/>
  <c r="M301"/>
  <c r="S301" s="1"/>
  <c r="R300"/>
  <c r="Q300"/>
  <c r="O326" i="35"/>
  <c r="N326"/>
  <c r="P326" s="1"/>
  <c r="K327"/>
  <c r="O320" i="33"/>
  <c r="K321"/>
  <c r="N320"/>
  <c r="P320" s="1"/>
  <c r="K328" i="41"/>
  <c r="N327"/>
  <c r="P327" s="1"/>
  <c r="L313" i="43"/>
  <c r="M313"/>
  <c r="N327" i="39"/>
  <c r="P327" s="1"/>
  <c r="K328"/>
  <c r="Q315" i="37"/>
  <c r="R315"/>
  <c r="M327" i="38"/>
  <c r="L327"/>
  <c r="O327" s="1"/>
  <c r="N328" i="27"/>
  <c r="P328" s="1"/>
  <c r="K329"/>
  <c r="K322" i="26"/>
  <c r="N321"/>
  <c r="P321" s="1"/>
  <c r="S327" i="41"/>
  <c r="L316" i="37"/>
  <c r="M316"/>
  <c r="S316" s="1"/>
  <c r="O327" i="42"/>
  <c r="N327"/>
  <c r="P327" s="1"/>
  <c r="K328"/>
  <c r="R312" i="43"/>
  <c r="Q312"/>
  <c r="O327" i="40"/>
  <c r="K328"/>
  <c r="N327"/>
  <c r="P327" s="1"/>
  <c r="L320" i="32"/>
  <c r="M320"/>
  <c r="S320" s="1"/>
  <c r="Q319"/>
  <c r="R319"/>
  <c r="L321" i="36"/>
  <c r="O321" s="1"/>
  <c r="M321"/>
  <c r="S321" s="1"/>
  <c r="M331" i="28" l="1"/>
  <c r="L331"/>
  <c r="O331" s="1"/>
  <c r="R330"/>
  <c r="Q330"/>
  <c r="K331" i="29"/>
  <c r="N330"/>
  <c r="P330" s="1"/>
  <c r="L331" i="31"/>
  <c r="M331"/>
  <c r="S331" s="1"/>
  <c r="R330"/>
  <c r="Q330"/>
  <c r="L306" i="30"/>
  <c r="O306" s="1"/>
  <c r="M306"/>
  <c r="S306" s="1"/>
  <c r="R305"/>
  <c r="Q305"/>
  <c r="R327" i="42"/>
  <c r="Q327"/>
  <c r="L329" i="27"/>
  <c r="M329"/>
  <c r="S329" s="1"/>
  <c r="O320" i="32"/>
  <c r="N320"/>
  <c r="P320" s="1"/>
  <c r="K321"/>
  <c r="S327" i="38"/>
  <c r="M328" i="41"/>
  <c r="S328" s="1"/>
  <c r="L328"/>
  <c r="R320" i="33"/>
  <c r="Q320"/>
  <c r="Q327" i="41"/>
  <c r="R327"/>
  <c r="R321" i="26"/>
  <c r="Q321"/>
  <c r="L321" i="33"/>
  <c r="O321" s="1"/>
  <c r="M321"/>
  <c r="M328" i="42"/>
  <c r="S328" s="1"/>
  <c r="L328"/>
  <c r="O328" s="1"/>
  <c r="L322" i="26"/>
  <c r="O322" s="1"/>
  <c r="M322"/>
  <c r="S322" s="1"/>
  <c r="M328" i="39"/>
  <c r="S328" s="1"/>
  <c r="L328"/>
  <c r="O328" s="1"/>
  <c r="K302" i="34"/>
  <c r="N301"/>
  <c r="P301" s="1"/>
  <c r="R327" i="39"/>
  <c r="Q327"/>
  <c r="M327" i="35"/>
  <c r="L327"/>
  <c r="O327" s="1"/>
  <c r="K322" i="36"/>
  <c r="N321"/>
  <c r="P321" s="1"/>
  <c r="R326" i="35"/>
  <c r="Q326"/>
  <c r="Q328" i="27"/>
  <c r="R328"/>
  <c r="S313" i="43"/>
  <c r="O313"/>
  <c r="N313"/>
  <c r="P313" s="1"/>
  <c r="K314"/>
  <c r="R327" i="40"/>
  <c r="Q327"/>
  <c r="M328"/>
  <c r="S328" s="1"/>
  <c r="L328"/>
  <c r="O316" i="37"/>
  <c r="K317"/>
  <c r="N316"/>
  <c r="P316" s="1"/>
  <c r="N327" i="38"/>
  <c r="P327" s="1"/>
  <c r="K328"/>
  <c r="Q330" i="29" l="1"/>
  <c r="R330"/>
  <c r="L331"/>
  <c r="M331"/>
  <c r="S331" s="1"/>
  <c r="N331" i="28"/>
  <c r="P331" s="1"/>
  <c r="K332"/>
  <c r="S331"/>
  <c r="N306" i="30"/>
  <c r="P306" s="1"/>
  <c r="K307"/>
  <c r="O331" i="31"/>
  <c r="N331"/>
  <c r="P331" s="1"/>
  <c r="K332"/>
  <c r="R327" i="38"/>
  <c r="Q327"/>
  <c r="R313" i="43"/>
  <c r="Q313"/>
  <c r="L328" i="38"/>
  <c r="M328"/>
  <c r="S328" s="1"/>
  <c r="K323" i="26"/>
  <c r="N322"/>
  <c r="P322" s="1"/>
  <c r="R301" i="34"/>
  <c r="Q301"/>
  <c r="M321" i="32"/>
  <c r="S321" s="1"/>
  <c r="L321"/>
  <c r="O321" s="1"/>
  <c r="R320"/>
  <c r="Q320"/>
  <c r="M314" i="43"/>
  <c r="L314"/>
  <c r="O314" s="1"/>
  <c r="K329" i="42"/>
  <c r="N328"/>
  <c r="P328" s="1"/>
  <c r="L317" i="37"/>
  <c r="M317"/>
  <c r="S317" s="1"/>
  <c r="L322" i="36"/>
  <c r="O322" s="1"/>
  <c r="M322"/>
  <c r="S322" s="1"/>
  <c r="R321"/>
  <c r="Q321"/>
  <c r="N328" i="39"/>
  <c r="P328" s="1"/>
  <c r="K329"/>
  <c r="Q316" i="37"/>
  <c r="R316"/>
  <c r="M302" i="34"/>
  <c r="S302" s="1"/>
  <c r="L302"/>
  <c r="O302" s="1"/>
  <c r="O328" i="40"/>
  <c r="N328"/>
  <c r="P328" s="1"/>
  <c r="K329"/>
  <c r="S321" i="33"/>
  <c r="O328" i="41"/>
  <c r="N328"/>
  <c r="P328" s="1"/>
  <c r="K329"/>
  <c r="O329" i="27"/>
  <c r="N329"/>
  <c r="P329" s="1"/>
  <c r="K330"/>
  <c r="K322" i="33"/>
  <c r="N321"/>
  <c r="P321" s="1"/>
  <c r="K328" i="35"/>
  <c r="N327"/>
  <c r="P327" s="1"/>
  <c r="S327"/>
  <c r="R331" i="28" l="1"/>
  <c r="Q331"/>
  <c r="M332"/>
  <c r="S332" s="1"/>
  <c r="L332"/>
  <c r="O332" s="1"/>
  <c r="O331" i="29"/>
  <c r="N331"/>
  <c r="P331" s="1"/>
  <c r="K332"/>
  <c r="M332" i="31"/>
  <c r="S332" s="1"/>
  <c r="L332"/>
  <c r="O332" s="1"/>
  <c r="Q331"/>
  <c r="R331"/>
  <c r="L307" i="30"/>
  <c r="M307"/>
  <c r="S307" s="1"/>
  <c r="Q306"/>
  <c r="R306"/>
  <c r="Q327" i="35"/>
  <c r="R327"/>
  <c r="R321" i="33"/>
  <c r="Q321"/>
  <c r="Q322" i="26"/>
  <c r="R322"/>
  <c r="R328" i="41"/>
  <c r="Q328"/>
  <c r="L323" i="26"/>
  <c r="O323" s="1"/>
  <c r="M323"/>
  <c r="S323" s="1"/>
  <c r="Q329" i="27"/>
  <c r="R329"/>
  <c r="M328" i="35"/>
  <c r="S328" s="1"/>
  <c r="L328"/>
  <c r="N322" i="36"/>
  <c r="P322" s="1"/>
  <c r="K323"/>
  <c r="S314" i="43"/>
  <c r="M322" i="33"/>
  <c r="S322" s="1"/>
  <c r="L322"/>
  <c r="M330" i="27"/>
  <c r="S330" s="1"/>
  <c r="L330"/>
  <c r="O330" s="1"/>
  <c r="L329" i="40"/>
  <c r="O329" s="1"/>
  <c r="M329"/>
  <c r="L329" i="39"/>
  <c r="O329" s="1"/>
  <c r="M329"/>
  <c r="S329" s="1"/>
  <c r="O317" i="37"/>
  <c r="N317"/>
  <c r="P317" s="1"/>
  <c r="K318"/>
  <c r="O328" i="38"/>
  <c r="N328"/>
  <c r="P328" s="1"/>
  <c r="K329"/>
  <c r="R328" i="42"/>
  <c r="Q328"/>
  <c r="K322" i="32"/>
  <c r="N321"/>
  <c r="P321" s="1"/>
  <c r="R328" i="39"/>
  <c r="Q328"/>
  <c r="R328" i="40"/>
  <c r="Q328"/>
  <c r="M329" i="42"/>
  <c r="L329"/>
  <c r="O329" s="1"/>
  <c r="M329" i="41"/>
  <c r="S329" s="1"/>
  <c r="L329"/>
  <c r="O329" s="1"/>
  <c r="N302" i="34"/>
  <c r="P302" s="1"/>
  <c r="K303"/>
  <c r="N314" i="43"/>
  <c r="P314" s="1"/>
  <c r="K315"/>
  <c r="M332" i="29" l="1"/>
  <c r="S332" s="1"/>
  <c r="L332"/>
  <c r="O332" s="1"/>
  <c r="R331"/>
  <c r="Q331"/>
  <c r="N332" i="28"/>
  <c r="P332" s="1"/>
  <c r="K333"/>
  <c r="O307" i="30"/>
  <c r="K308"/>
  <c r="N307"/>
  <c r="P307" s="1"/>
  <c r="N332" i="31"/>
  <c r="P332" s="1"/>
  <c r="K333"/>
  <c r="R314" i="43"/>
  <c r="Q314"/>
  <c r="Q322" i="36"/>
  <c r="R322"/>
  <c r="Q317" i="37"/>
  <c r="R317"/>
  <c r="M322" i="32"/>
  <c r="S322" s="1"/>
  <c r="L322"/>
  <c r="O322" s="1"/>
  <c r="K331" i="27"/>
  <c r="N330"/>
  <c r="P330" s="1"/>
  <c r="O328" i="35"/>
  <c r="N328"/>
  <c r="P328" s="1"/>
  <c r="K329"/>
  <c r="L315" i="43"/>
  <c r="M315"/>
  <c r="S329" i="42"/>
  <c r="O322" i="33"/>
  <c r="K323"/>
  <c r="N322"/>
  <c r="P322" s="1"/>
  <c r="Q321" i="32"/>
  <c r="R321"/>
  <c r="L303" i="34"/>
  <c r="M303"/>
  <c r="S303" s="1"/>
  <c r="M329" i="38"/>
  <c r="S329" s="1"/>
  <c r="L329"/>
  <c r="O329" s="1"/>
  <c r="N329" i="39"/>
  <c r="P329" s="1"/>
  <c r="K330"/>
  <c r="R302" i="34"/>
  <c r="Q302"/>
  <c r="N329" i="42"/>
  <c r="P329" s="1"/>
  <c r="K330"/>
  <c r="R328" i="38"/>
  <c r="Q328"/>
  <c r="S329" i="40"/>
  <c r="K330" i="41"/>
  <c r="N329"/>
  <c r="P329" s="1"/>
  <c r="L318" i="37"/>
  <c r="M318"/>
  <c r="K330" i="40"/>
  <c r="N329"/>
  <c r="P329" s="1"/>
  <c r="M323" i="36"/>
  <c r="S323" s="1"/>
  <c r="L323"/>
  <c r="O323" s="1"/>
  <c r="K324" i="26"/>
  <c r="N323"/>
  <c r="P323" s="1"/>
  <c r="M333" i="28" l="1"/>
  <c r="S333" s="1"/>
  <c r="L333"/>
  <c r="O333" s="1"/>
  <c r="R332"/>
  <c r="Q332"/>
  <c r="K333" i="29"/>
  <c r="N332"/>
  <c r="P332" s="1"/>
  <c r="M333" i="31"/>
  <c r="S333" s="1"/>
  <c r="L333"/>
  <c r="Q332"/>
  <c r="R332"/>
  <c r="Q307" i="30"/>
  <c r="R307"/>
  <c r="L308"/>
  <c r="M308"/>
  <c r="S308" s="1"/>
  <c r="R329" i="42"/>
  <c r="Q329"/>
  <c r="Q329" i="41"/>
  <c r="R329"/>
  <c r="O303" i="34"/>
  <c r="N303"/>
  <c r="P303" s="1"/>
  <c r="K304"/>
  <c r="S315" i="43"/>
  <c r="R329" i="39"/>
  <c r="Q329"/>
  <c r="L330" i="42"/>
  <c r="O330" s="1"/>
  <c r="M330"/>
  <c r="S330" s="1"/>
  <c r="M330" i="41"/>
  <c r="S330" s="1"/>
  <c r="L330"/>
  <c r="O330" s="1"/>
  <c r="O315" i="43"/>
  <c r="N315"/>
  <c r="P315" s="1"/>
  <c r="K316"/>
  <c r="R329" i="40"/>
  <c r="Q329"/>
  <c r="L330"/>
  <c r="O330" s="1"/>
  <c r="M330"/>
  <c r="S330" s="1"/>
  <c r="K330" i="38"/>
  <c r="N329"/>
  <c r="P329" s="1"/>
  <c r="S318" i="37"/>
  <c r="M324" i="26"/>
  <c r="S324" s="1"/>
  <c r="L324"/>
  <c r="O324" s="1"/>
  <c r="N323" i="36"/>
  <c r="P323" s="1"/>
  <c r="K324"/>
  <c r="M330" i="39"/>
  <c r="S330" s="1"/>
  <c r="L330"/>
  <c r="O330" s="1"/>
  <c r="M329" i="35"/>
  <c r="L329"/>
  <c r="O329" s="1"/>
  <c r="R328"/>
  <c r="Q328"/>
  <c r="R322" i="33"/>
  <c r="Q322"/>
  <c r="L323"/>
  <c r="O323" s="1"/>
  <c r="M323"/>
  <c r="S323" s="1"/>
  <c r="R330" i="27"/>
  <c r="Q330"/>
  <c r="M331"/>
  <c r="S331" s="1"/>
  <c r="L331"/>
  <c r="R323" i="26"/>
  <c r="Q323"/>
  <c r="O318" i="37"/>
  <c r="K319"/>
  <c r="N318"/>
  <c r="P318" s="1"/>
  <c r="N322" i="32"/>
  <c r="P322" s="1"/>
  <c r="K323"/>
  <c r="Q332" i="29" l="1"/>
  <c r="R332"/>
  <c r="M333"/>
  <c r="S333" s="1"/>
  <c r="L333"/>
  <c r="N333" i="28"/>
  <c r="P333" s="1"/>
  <c r="K334"/>
  <c r="O308" i="30"/>
  <c r="K309"/>
  <c r="N308"/>
  <c r="P308" s="1"/>
  <c r="O333" i="31"/>
  <c r="N333"/>
  <c r="P333" s="1"/>
  <c r="K334"/>
  <c r="R318" i="37"/>
  <c r="Q318"/>
  <c r="R315" i="43"/>
  <c r="Q315"/>
  <c r="N330" i="41"/>
  <c r="P330" s="1"/>
  <c r="K331"/>
  <c r="M319" i="37"/>
  <c r="S319" s="1"/>
  <c r="L319"/>
  <c r="N329" i="35"/>
  <c r="P329" s="1"/>
  <c r="K330"/>
  <c r="K325" i="26"/>
  <c r="N324"/>
  <c r="P324" s="1"/>
  <c r="N330" i="40"/>
  <c r="P330" s="1"/>
  <c r="K331"/>
  <c r="L304" i="34"/>
  <c r="O304" s="1"/>
  <c r="M304"/>
  <c r="S304" s="1"/>
  <c r="Q303"/>
  <c r="R303"/>
  <c r="S329" i="35"/>
  <c r="K324" i="33"/>
  <c r="N323"/>
  <c r="P323" s="1"/>
  <c r="N330" i="39"/>
  <c r="P330" s="1"/>
  <c r="K331"/>
  <c r="M316" i="43"/>
  <c r="S316" s="1"/>
  <c r="L316"/>
  <c r="O316" s="1"/>
  <c r="K331" i="42"/>
  <c r="N330"/>
  <c r="P330" s="1"/>
  <c r="R329" i="38"/>
  <c r="Q329"/>
  <c r="R322" i="32"/>
  <c r="Q322"/>
  <c r="O331" i="27"/>
  <c r="N331"/>
  <c r="P331" s="1"/>
  <c r="K332"/>
  <c r="M323" i="32"/>
  <c r="S323" s="1"/>
  <c r="L323"/>
  <c r="O323" s="1"/>
  <c r="L324" i="36"/>
  <c r="M324"/>
  <c r="S324" s="1"/>
  <c r="M330" i="38"/>
  <c r="L330"/>
  <c r="R323" i="36"/>
  <c r="Q323"/>
  <c r="L334" i="28" l="1"/>
  <c r="M334"/>
  <c r="S334" s="1"/>
  <c r="Q333"/>
  <c r="R333"/>
  <c r="O333" i="29"/>
  <c r="N333"/>
  <c r="P333" s="1"/>
  <c r="K334"/>
  <c r="Q333" i="31"/>
  <c r="R333"/>
  <c r="L334"/>
  <c r="O334" s="1"/>
  <c r="M334"/>
  <c r="S334" s="1"/>
  <c r="Q308" i="30"/>
  <c r="R308"/>
  <c r="M309"/>
  <c r="S309" s="1"/>
  <c r="L309"/>
  <c r="R330" i="39"/>
  <c r="Q330"/>
  <c r="O319" i="37"/>
  <c r="N319"/>
  <c r="P319" s="1"/>
  <c r="K320"/>
  <c r="R323" i="33"/>
  <c r="Q323"/>
  <c r="N304" i="34"/>
  <c r="P304" s="1"/>
  <c r="K305"/>
  <c r="R330" i="42"/>
  <c r="Q330"/>
  <c r="L324" i="33"/>
  <c r="O324" s="1"/>
  <c r="M324"/>
  <c r="S324" s="1"/>
  <c r="M331" i="40"/>
  <c r="S331" s="1"/>
  <c r="L331"/>
  <c r="O331" s="1"/>
  <c r="M331" i="41"/>
  <c r="S331" s="1"/>
  <c r="L331"/>
  <c r="O331" s="1"/>
  <c r="R330"/>
  <c r="Q330"/>
  <c r="N323" i="32"/>
  <c r="P323" s="1"/>
  <c r="K324"/>
  <c r="R324" i="26"/>
  <c r="Q324"/>
  <c r="M332" i="27"/>
  <c r="S332" s="1"/>
  <c r="L332"/>
  <c r="O332" s="1"/>
  <c r="M331" i="42"/>
  <c r="L331"/>
  <c r="Q329" i="35"/>
  <c r="R329"/>
  <c r="S330" i="38"/>
  <c r="N316" i="43"/>
  <c r="P316" s="1"/>
  <c r="K317"/>
  <c r="M325" i="26"/>
  <c r="L325"/>
  <c r="O325" s="1"/>
  <c r="R331" i="27"/>
  <c r="Q331"/>
  <c r="M330" i="35"/>
  <c r="S330" s="1"/>
  <c r="L330"/>
  <c r="O330" s="1"/>
  <c r="Q330" i="40"/>
  <c r="R330"/>
  <c r="O330" i="38"/>
  <c r="K331"/>
  <c r="N330"/>
  <c r="P330" s="1"/>
  <c r="O324" i="36"/>
  <c r="N324"/>
  <c r="P324" s="1"/>
  <c r="K325"/>
  <c r="L331" i="39"/>
  <c r="M331"/>
  <c r="S331" s="1"/>
  <c r="M334" i="29" l="1"/>
  <c r="S334" s="1"/>
  <c r="L334"/>
  <c r="O334" s="1"/>
  <c r="R333"/>
  <c r="Q333"/>
  <c r="O334" i="28"/>
  <c r="N334"/>
  <c r="P334" s="1"/>
  <c r="K335"/>
  <c r="K335" i="31"/>
  <c r="N334"/>
  <c r="P334" s="1"/>
  <c r="O309" i="30"/>
  <c r="N309"/>
  <c r="P309" s="1"/>
  <c r="K310"/>
  <c r="Q304" i="34"/>
  <c r="R304"/>
  <c r="O331" i="42"/>
  <c r="K332"/>
  <c r="N331"/>
  <c r="P331" s="1"/>
  <c r="Q323" i="32"/>
  <c r="R323"/>
  <c r="O331" i="39"/>
  <c r="N331"/>
  <c r="P331" s="1"/>
  <c r="K332"/>
  <c r="S325" i="26"/>
  <c r="S331" i="42"/>
  <c r="R324" i="36"/>
  <c r="Q324"/>
  <c r="M324" i="32"/>
  <c r="S324" s="1"/>
  <c r="L324"/>
  <c r="N331" i="40"/>
  <c r="P331" s="1"/>
  <c r="K332"/>
  <c r="K326" i="26"/>
  <c r="N325"/>
  <c r="P325" s="1"/>
  <c r="L325" i="36"/>
  <c r="O325" s="1"/>
  <c r="M325"/>
  <c r="S325" s="1"/>
  <c r="N330" i="35"/>
  <c r="P330" s="1"/>
  <c r="K331"/>
  <c r="L317" i="43"/>
  <c r="M317"/>
  <c r="L320" i="37"/>
  <c r="M320"/>
  <c r="S320" s="1"/>
  <c r="Q319"/>
  <c r="R319"/>
  <c r="K332" i="41"/>
  <c r="N331"/>
  <c r="P331" s="1"/>
  <c r="R330" i="38"/>
  <c r="Q330"/>
  <c r="R316" i="43"/>
  <c r="Q316"/>
  <c r="N332" i="27"/>
  <c r="P332" s="1"/>
  <c r="K333"/>
  <c r="N324" i="33"/>
  <c r="P324" s="1"/>
  <c r="K325"/>
  <c r="L331" i="38"/>
  <c r="M331"/>
  <c r="S331" s="1"/>
  <c r="O331"/>
  <c r="M305" i="34"/>
  <c r="S305" s="1"/>
  <c r="L305"/>
  <c r="O305" s="1"/>
  <c r="M335" i="28" l="1"/>
  <c r="L335"/>
  <c r="O335" s="1"/>
  <c r="R334"/>
  <c r="Q334"/>
  <c r="K335" i="29"/>
  <c r="N334"/>
  <c r="P334" s="1"/>
  <c r="L310" i="30"/>
  <c r="O310" s="1"/>
  <c r="M310"/>
  <c r="Q309"/>
  <c r="R309"/>
  <c r="Q334" i="31"/>
  <c r="R334"/>
  <c r="M335"/>
  <c r="S335" s="1"/>
  <c r="L335"/>
  <c r="R325" i="26"/>
  <c r="Q325"/>
  <c r="L325" i="33"/>
  <c r="M325"/>
  <c r="S325" s="1"/>
  <c r="K306" i="34"/>
  <c r="N305"/>
  <c r="P305" s="1"/>
  <c r="R324" i="33"/>
  <c r="Q324"/>
  <c r="M332" i="41"/>
  <c r="S332" s="1"/>
  <c r="L332"/>
  <c r="M333" i="27"/>
  <c r="S333" s="1"/>
  <c r="L333"/>
  <c r="O333" s="1"/>
  <c r="N325" i="36"/>
  <c r="P325" s="1"/>
  <c r="K326"/>
  <c r="R331" i="42"/>
  <c r="Q331"/>
  <c r="Q331" i="41"/>
  <c r="R331"/>
  <c r="M331" i="35"/>
  <c r="S331" s="1"/>
  <c r="L331"/>
  <c r="O331"/>
  <c r="O320" i="37"/>
  <c r="N320"/>
  <c r="P320" s="1"/>
  <c r="K321"/>
  <c r="Q332" i="27"/>
  <c r="R332"/>
  <c r="S317" i="43"/>
  <c r="M326" i="26"/>
  <c r="S326" s="1"/>
  <c r="L326"/>
  <c r="O326" s="1"/>
  <c r="K332" i="38"/>
  <c r="N331"/>
  <c r="P331" s="1"/>
  <c r="O317" i="43"/>
  <c r="N317"/>
  <c r="P317" s="1"/>
  <c r="K318"/>
  <c r="L332" i="40"/>
  <c r="M332"/>
  <c r="S332" s="1"/>
  <c r="M332" i="42"/>
  <c r="S332" s="1"/>
  <c r="L332"/>
  <c r="O332" s="1"/>
  <c r="Q331" i="40"/>
  <c r="R331"/>
  <c r="R330" i="35"/>
  <c r="Q330"/>
  <c r="O324" i="32"/>
  <c r="N324"/>
  <c r="P324" s="1"/>
  <c r="K325"/>
  <c r="M332" i="39"/>
  <c r="S332" s="1"/>
  <c r="L332"/>
  <c r="R331"/>
  <c r="Q331"/>
  <c r="Q334" i="29" l="1"/>
  <c r="R334"/>
  <c r="M335"/>
  <c r="S335" s="1"/>
  <c r="L335"/>
  <c r="N335" i="28"/>
  <c r="P335" s="1"/>
  <c r="K336"/>
  <c r="S335"/>
  <c r="S310" i="30"/>
  <c r="O335" i="31"/>
  <c r="N335"/>
  <c r="P335" s="1"/>
  <c r="K336"/>
  <c r="N310" i="30"/>
  <c r="P310" s="1"/>
  <c r="K311"/>
  <c r="R317" i="43"/>
  <c r="Q317"/>
  <c r="R320" i="37"/>
  <c r="Q320"/>
  <c r="N326" i="26"/>
  <c r="P326" s="1"/>
  <c r="K327"/>
  <c r="L326" i="36"/>
  <c r="M326"/>
  <c r="S326" s="1"/>
  <c r="Q305" i="34"/>
  <c r="R305"/>
  <c r="R325" i="36"/>
  <c r="Q325"/>
  <c r="M318" i="43"/>
  <c r="L318"/>
  <c r="K332" i="35"/>
  <c r="N331"/>
  <c r="P331" s="1"/>
  <c r="M306" i="34"/>
  <c r="S306" s="1"/>
  <c r="L306"/>
  <c r="O332" i="40"/>
  <c r="N332"/>
  <c r="P332" s="1"/>
  <c r="K333"/>
  <c r="N333" i="27"/>
  <c r="P333" s="1"/>
  <c r="K334"/>
  <c r="O332" i="39"/>
  <c r="N332"/>
  <c r="P332" s="1"/>
  <c r="K333"/>
  <c r="O325" i="33"/>
  <c r="K326"/>
  <c r="N325"/>
  <c r="P325" s="1"/>
  <c r="R331" i="38"/>
  <c r="Q331"/>
  <c r="O332" i="41"/>
  <c r="N332"/>
  <c r="P332" s="1"/>
  <c r="K333"/>
  <c r="R324" i="32"/>
  <c r="Q324"/>
  <c r="L325"/>
  <c r="O325" s="1"/>
  <c r="M325"/>
  <c r="S325" s="1"/>
  <c r="N332" i="42"/>
  <c r="P332" s="1"/>
  <c r="K333"/>
  <c r="M332" i="38"/>
  <c r="S332" s="1"/>
  <c r="L332"/>
  <c r="L321" i="37"/>
  <c r="M321"/>
  <c r="S321" s="1"/>
  <c r="Q335" i="28" l="1"/>
  <c r="R335"/>
  <c r="L336"/>
  <c r="O336" s="1"/>
  <c r="M336"/>
  <c r="O335" i="29"/>
  <c r="N335"/>
  <c r="P335" s="1"/>
  <c r="K336"/>
  <c r="Q310" i="30"/>
  <c r="R310"/>
  <c r="M336" i="31"/>
  <c r="S336" s="1"/>
  <c r="L336"/>
  <c r="O336" s="1"/>
  <c r="Q335"/>
  <c r="R335"/>
  <c r="M311" i="30"/>
  <c r="S311" s="1"/>
  <c r="L311"/>
  <c r="Q332" i="42"/>
  <c r="R332"/>
  <c r="Q331" i="35"/>
  <c r="R331"/>
  <c r="M334" i="27"/>
  <c r="S334" s="1"/>
  <c r="L334"/>
  <c r="O334" s="1"/>
  <c r="M332" i="35"/>
  <c r="S332" s="1"/>
  <c r="L332"/>
  <c r="O326" i="36"/>
  <c r="K327"/>
  <c r="N326"/>
  <c r="P326" s="1"/>
  <c r="Q333" i="27"/>
  <c r="R333"/>
  <c r="O318" i="43"/>
  <c r="N318"/>
  <c r="P318" s="1"/>
  <c r="K319"/>
  <c r="M327" i="26"/>
  <c r="L327"/>
  <c r="O327"/>
  <c r="L333" i="42"/>
  <c r="M333"/>
  <c r="S333" s="1"/>
  <c r="R326" i="26"/>
  <c r="Q326"/>
  <c r="Q332" i="41"/>
  <c r="R332"/>
  <c r="R332" i="40"/>
  <c r="Q332"/>
  <c r="R325" i="33"/>
  <c r="Q325"/>
  <c r="L333" i="40"/>
  <c r="O333" s="1"/>
  <c r="M333"/>
  <c r="S333" s="1"/>
  <c r="S318" i="43"/>
  <c r="O321" i="37"/>
  <c r="K322"/>
  <c r="N321"/>
  <c r="P321" s="1"/>
  <c r="M326" i="33"/>
  <c r="S326" s="1"/>
  <c r="L326"/>
  <c r="O332" i="38"/>
  <c r="K333"/>
  <c r="N332"/>
  <c r="P332" s="1"/>
  <c r="N325" i="32"/>
  <c r="P325" s="1"/>
  <c r="K326"/>
  <c r="M333" i="41"/>
  <c r="S333" s="1"/>
  <c r="L333"/>
  <c r="O333" s="1"/>
  <c r="L333" i="39"/>
  <c r="M333"/>
  <c r="O306" i="34"/>
  <c r="N306"/>
  <c r="P306" s="1"/>
  <c r="K307"/>
  <c r="R332" i="39"/>
  <c r="Q332"/>
  <c r="L336" i="29" l="1"/>
  <c r="O336" s="1"/>
  <c r="M336"/>
  <c r="S336" s="1"/>
  <c r="R335"/>
  <c r="Q335"/>
  <c r="S336" i="28"/>
  <c r="N336"/>
  <c r="P336" s="1"/>
  <c r="K337"/>
  <c r="K337" i="31"/>
  <c r="N336"/>
  <c r="P336" s="1"/>
  <c r="O311" i="30"/>
  <c r="N311"/>
  <c r="P311" s="1"/>
  <c r="K312"/>
  <c r="R318" i="43"/>
  <c r="Q318"/>
  <c r="O326" i="33"/>
  <c r="K327"/>
  <c r="N326"/>
  <c r="P326" s="1"/>
  <c r="K334" i="40"/>
  <c r="N333"/>
  <c r="P333" s="1"/>
  <c r="K334" i="41"/>
  <c r="N333"/>
  <c r="P333" s="1"/>
  <c r="Q321" i="37"/>
  <c r="R321"/>
  <c r="K335" i="27"/>
  <c r="N334"/>
  <c r="P334" s="1"/>
  <c r="M307" i="34"/>
  <c r="S307" s="1"/>
  <c r="L307"/>
  <c r="O307" s="1"/>
  <c r="M326" i="32"/>
  <c r="S326" s="1"/>
  <c r="L326"/>
  <c r="L322" i="37"/>
  <c r="M322"/>
  <c r="S322" s="1"/>
  <c r="O333" i="42"/>
  <c r="N333"/>
  <c r="P333" s="1"/>
  <c r="K334"/>
  <c r="R326" i="36"/>
  <c r="Q326"/>
  <c r="R325" i="32"/>
  <c r="Q325"/>
  <c r="K328" i="26"/>
  <c r="N327"/>
  <c r="P327" s="1"/>
  <c r="M327" i="36"/>
  <c r="S327" s="1"/>
  <c r="L327"/>
  <c r="R332" i="38"/>
  <c r="Q332"/>
  <c r="S333" i="39"/>
  <c r="M333" i="38"/>
  <c r="S333" s="1"/>
  <c r="L333"/>
  <c r="S327" i="26"/>
  <c r="R306" i="34"/>
  <c r="Q306"/>
  <c r="O333" i="39"/>
  <c r="K334"/>
  <c r="N333"/>
  <c r="P333" s="1"/>
  <c r="L319" i="43"/>
  <c r="O319" s="1"/>
  <c r="M319"/>
  <c r="O332" i="35"/>
  <c r="N332"/>
  <c r="P332" s="1"/>
  <c r="K333"/>
  <c r="M337" i="28" l="1"/>
  <c r="S337" s="1"/>
  <c r="L337"/>
  <c r="O337" s="1"/>
  <c r="R336"/>
  <c r="Q336"/>
  <c r="K337" i="29"/>
  <c r="N336"/>
  <c r="P336" s="1"/>
  <c r="M312" i="30"/>
  <c r="S312" s="1"/>
  <c r="L312"/>
  <c r="O312" s="1"/>
  <c r="R311"/>
  <c r="Q311"/>
  <c r="R336" i="31"/>
  <c r="Q336"/>
  <c r="L337"/>
  <c r="M337"/>
  <c r="S337" s="1"/>
  <c r="R333" i="39"/>
  <c r="Q333"/>
  <c r="R332" i="35"/>
  <c r="Q332"/>
  <c r="M334" i="41"/>
  <c r="S334" s="1"/>
  <c r="L334"/>
  <c r="Q333" i="40"/>
  <c r="R333"/>
  <c r="R333" i="42"/>
  <c r="Q333"/>
  <c r="L334" i="40"/>
  <c r="M334"/>
  <c r="S334" s="1"/>
  <c r="R326" i="33"/>
  <c r="Q326"/>
  <c r="O327" i="36"/>
  <c r="N327"/>
  <c r="P327" s="1"/>
  <c r="K328"/>
  <c r="M334" i="42"/>
  <c r="L334"/>
  <c r="O334"/>
  <c r="K308" i="34"/>
  <c r="N307"/>
  <c r="P307" s="1"/>
  <c r="S319" i="43"/>
  <c r="O333" i="38"/>
  <c r="N333"/>
  <c r="P333" s="1"/>
  <c r="K334"/>
  <c r="M335" i="27"/>
  <c r="S335" s="1"/>
  <c r="L335"/>
  <c r="O335" s="1"/>
  <c r="L327" i="33"/>
  <c r="M327"/>
  <c r="S327" s="1"/>
  <c r="Q334" i="27"/>
  <c r="R334"/>
  <c r="O322" i="37"/>
  <c r="K323"/>
  <c r="N322"/>
  <c r="P322" s="1"/>
  <c r="R327" i="26"/>
  <c r="Q327"/>
  <c r="N319" i="43"/>
  <c r="P319" s="1"/>
  <c r="K320"/>
  <c r="M328" i="26"/>
  <c r="L328"/>
  <c r="O328" s="1"/>
  <c r="M334" i="39"/>
  <c r="S334" s="1"/>
  <c r="L334"/>
  <c r="M333" i="35"/>
  <c r="L333"/>
  <c r="O333" s="1"/>
  <c r="O326" i="32"/>
  <c r="N326"/>
  <c r="P326" s="1"/>
  <c r="K327"/>
  <c r="Q333" i="41"/>
  <c r="R333"/>
  <c r="Q336" i="29" l="1"/>
  <c r="R336"/>
  <c r="L337"/>
  <c r="O337" s="1"/>
  <c r="M337"/>
  <c r="S337" s="1"/>
  <c r="N337" i="28"/>
  <c r="P337" s="1"/>
  <c r="K338"/>
  <c r="O337" i="31"/>
  <c r="K338"/>
  <c r="N337"/>
  <c r="P337" s="1"/>
  <c r="K313" i="30"/>
  <c r="N312"/>
  <c r="P312" s="1"/>
  <c r="R319" i="43"/>
  <c r="Q319"/>
  <c r="R327" i="36"/>
  <c r="Q327"/>
  <c r="S333" i="35"/>
  <c r="O327" i="33"/>
  <c r="K328"/>
  <c r="N327"/>
  <c r="P327" s="1"/>
  <c r="Q307" i="34"/>
  <c r="R307"/>
  <c r="O334" i="41"/>
  <c r="N334"/>
  <c r="P334" s="1"/>
  <c r="K335"/>
  <c r="Q322" i="37"/>
  <c r="R322"/>
  <c r="N335" i="27"/>
  <c r="P335" s="1"/>
  <c r="K336"/>
  <c r="M308" i="34"/>
  <c r="S308" s="1"/>
  <c r="L308"/>
  <c r="O308" s="1"/>
  <c r="M327" i="32"/>
  <c r="S327" s="1"/>
  <c r="L327"/>
  <c r="O327"/>
  <c r="M323" i="37"/>
  <c r="L323"/>
  <c r="R326" i="32"/>
  <c r="Q326"/>
  <c r="K329" i="26"/>
  <c r="N328"/>
  <c r="P328" s="1"/>
  <c r="M334" i="38"/>
  <c r="S334" s="1"/>
  <c r="L334"/>
  <c r="O334" s="1"/>
  <c r="N334" i="42"/>
  <c r="P334" s="1"/>
  <c r="K335"/>
  <c r="O334" i="40"/>
  <c r="K335"/>
  <c r="N334"/>
  <c r="P334" s="1"/>
  <c r="R333" i="38"/>
  <c r="Q333"/>
  <c r="S334" i="42"/>
  <c r="K334" i="35"/>
  <c r="N333"/>
  <c r="P333" s="1"/>
  <c r="O334" i="39"/>
  <c r="N334"/>
  <c r="P334" s="1"/>
  <c r="K335"/>
  <c r="S328" i="26"/>
  <c r="M320" i="43"/>
  <c r="L320"/>
  <c r="O320" s="1"/>
  <c r="M328" i="36"/>
  <c r="S328" s="1"/>
  <c r="L328"/>
  <c r="O328" s="1"/>
  <c r="L338" i="28" l="1"/>
  <c r="M338"/>
  <c r="S338" s="1"/>
  <c r="Q337"/>
  <c r="R337"/>
  <c r="N337" i="29"/>
  <c r="P337" s="1"/>
  <c r="K338"/>
  <c r="Q312" i="30"/>
  <c r="R312"/>
  <c r="M313"/>
  <c r="S313" s="1"/>
  <c r="L313"/>
  <c r="Q337" i="31"/>
  <c r="R337"/>
  <c r="L338"/>
  <c r="M338"/>
  <c r="R333" i="35"/>
  <c r="Q333"/>
  <c r="R334" i="42"/>
  <c r="Q334"/>
  <c r="N334" i="38"/>
  <c r="P334" s="1"/>
  <c r="K335"/>
  <c r="M328" i="33"/>
  <c r="S328" s="1"/>
  <c r="L328"/>
  <c r="R328" i="26"/>
  <c r="Q328"/>
  <c r="S323" i="37"/>
  <c r="K328" i="32"/>
  <c r="N327"/>
  <c r="P327" s="1"/>
  <c r="Q334" i="40"/>
  <c r="R334"/>
  <c r="M335" i="41"/>
  <c r="L335"/>
  <c r="O335" s="1"/>
  <c r="R335" i="27"/>
  <c r="Q335"/>
  <c r="L335" i="39"/>
  <c r="M335"/>
  <c r="N328" i="36"/>
  <c r="P328" s="1"/>
  <c r="K329"/>
  <c r="L329" i="26"/>
  <c r="O329" s="1"/>
  <c r="M329"/>
  <c r="S329" s="1"/>
  <c r="N308" i="34"/>
  <c r="P308" s="1"/>
  <c r="K309"/>
  <c r="L335" i="40"/>
  <c r="M335"/>
  <c r="Q334" i="41"/>
  <c r="R334"/>
  <c r="N320" i="43"/>
  <c r="P320" s="1"/>
  <c r="K321"/>
  <c r="L334" i="35"/>
  <c r="O334" s="1"/>
  <c r="M334"/>
  <c r="L335" i="42"/>
  <c r="O335" s="1"/>
  <c r="M335"/>
  <c r="S335" s="1"/>
  <c r="Q334" i="39"/>
  <c r="R334"/>
  <c r="S320" i="43"/>
  <c r="O323" i="37"/>
  <c r="K324"/>
  <c r="N323"/>
  <c r="P323" s="1"/>
  <c r="M336" i="27"/>
  <c r="L336"/>
  <c r="O336" s="1"/>
  <c r="Q327" i="33"/>
  <c r="R327"/>
  <c r="M338" i="29" l="1"/>
  <c r="L338"/>
  <c r="O338" s="1"/>
  <c r="R337"/>
  <c r="Q337"/>
  <c r="O338" i="28"/>
  <c r="N338"/>
  <c r="P338" s="1"/>
  <c r="K339"/>
  <c r="S338" i="31"/>
  <c r="N338"/>
  <c r="P338" s="1"/>
  <c r="K339"/>
  <c r="O313" i="30"/>
  <c r="N313"/>
  <c r="P313" s="1"/>
  <c r="K314"/>
  <c r="O338" i="31"/>
  <c r="Q323" i="37"/>
  <c r="R323"/>
  <c r="R328" i="36"/>
  <c r="Q328"/>
  <c r="O328" i="33"/>
  <c r="N328"/>
  <c r="P328" s="1"/>
  <c r="K329"/>
  <c r="K336" i="42"/>
  <c r="N335"/>
  <c r="P335" s="1"/>
  <c r="O335" i="40"/>
  <c r="K336"/>
  <c r="N335"/>
  <c r="S335" i="39"/>
  <c r="Q327" i="32"/>
  <c r="R327"/>
  <c r="M335" i="38"/>
  <c r="S335" s="1"/>
  <c r="L335"/>
  <c r="O335" s="1"/>
  <c r="R334"/>
  <c r="Q334"/>
  <c r="R308" i="34"/>
  <c r="Q308"/>
  <c r="M328" i="32"/>
  <c r="S328" s="1"/>
  <c r="L328"/>
  <c r="L321" i="43"/>
  <c r="M321"/>
  <c r="R320"/>
  <c r="Q320"/>
  <c r="K337" i="27"/>
  <c r="N336"/>
  <c r="P336" s="1"/>
  <c r="M324" i="37"/>
  <c r="S324" s="1"/>
  <c r="L324"/>
  <c r="P335" i="40"/>
  <c r="S335"/>
  <c r="S336" i="27"/>
  <c r="K330" i="26"/>
  <c r="N329"/>
  <c r="P329" s="1"/>
  <c r="N335" i="41"/>
  <c r="P335" s="1"/>
  <c r="K336"/>
  <c r="S334" i="35"/>
  <c r="M309" i="34"/>
  <c r="L309"/>
  <c r="O309" s="1"/>
  <c r="O335" i="39"/>
  <c r="N335"/>
  <c r="P335" s="1"/>
  <c r="K336"/>
  <c r="K335" i="35"/>
  <c r="N334"/>
  <c r="P334" s="1"/>
  <c r="M329" i="36"/>
  <c r="L329"/>
  <c r="O329" s="1"/>
  <c r="S335" i="41"/>
  <c r="L339" i="28" l="1"/>
  <c r="O339" s="1"/>
  <c r="M339"/>
  <c r="S339" s="1"/>
  <c r="R338"/>
  <c r="Q338"/>
  <c r="K339" i="29"/>
  <c r="N338"/>
  <c r="P338" s="1"/>
  <c r="S338"/>
  <c r="R338" i="31"/>
  <c r="Q338"/>
  <c r="M314" i="30"/>
  <c r="L314"/>
  <c r="O314" s="1"/>
  <c r="R313"/>
  <c r="Q313"/>
  <c r="M339" i="31"/>
  <c r="S339" s="1"/>
  <c r="L339"/>
  <c r="R334" i="35"/>
  <c r="Q334"/>
  <c r="Q335" i="41"/>
  <c r="R335"/>
  <c r="Q335" i="39"/>
  <c r="R335"/>
  <c r="Q336" i="27"/>
  <c r="R336"/>
  <c r="M335" i="35"/>
  <c r="L335"/>
  <c r="L336" i="42"/>
  <c r="O336" s="1"/>
  <c r="M336"/>
  <c r="S336" s="1"/>
  <c r="Q329" i="26"/>
  <c r="R329"/>
  <c r="L329" i="33"/>
  <c r="M329"/>
  <c r="S329" s="1"/>
  <c r="R328"/>
  <c r="Q328"/>
  <c r="L336" i="39"/>
  <c r="M336"/>
  <c r="S336" s="1"/>
  <c r="M336" i="41"/>
  <c r="S336" s="1"/>
  <c r="L336"/>
  <c r="O336" s="1"/>
  <c r="O324" i="37"/>
  <c r="N324"/>
  <c r="P324" s="1"/>
  <c r="K325"/>
  <c r="O328" i="32"/>
  <c r="K329"/>
  <c r="N328"/>
  <c r="P328" s="1"/>
  <c r="N329" i="36"/>
  <c r="P329" s="1"/>
  <c r="K330"/>
  <c r="K310" i="34"/>
  <c r="N309"/>
  <c r="P309" s="1"/>
  <c r="S329" i="36"/>
  <c r="S309" i="34"/>
  <c r="L330" i="26"/>
  <c r="O330" s="1"/>
  <c r="M330"/>
  <c r="M337" i="27"/>
  <c r="S337" s="1"/>
  <c r="L337"/>
  <c r="O337" s="1"/>
  <c r="S321" i="43"/>
  <c r="L336" i="40"/>
  <c r="O336" s="1"/>
  <c r="M336"/>
  <c r="S336" s="1"/>
  <c r="Q335"/>
  <c r="R335"/>
  <c r="O321" i="43"/>
  <c r="N321"/>
  <c r="P321" s="1"/>
  <c r="K322"/>
  <c r="N335" i="38"/>
  <c r="P335" s="1"/>
  <c r="K336"/>
  <c r="R335" i="42"/>
  <c r="Q335"/>
  <c r="Q338" i="29" l="1"/>
  <c r="R338"/>
  <c r="L339"/>
  <c r="O339" s="1"/>
  <c r="M339"/>
  <c r="S339" s="1"/>
  <c r="K340" i="28"/>
  <c r="N339"/>
  <c r="P339" s="1"/>
  <c r="K315" i="30"/>
  <c r="N314"/>
  <c r="P314" s="1"/>
  <c r="S314"/>
  <c r="O339" i="31"/>
  <c r="N339"/>
  <c r="P339" s="1"/>
  <c r="K340"/>
  <c r="Q329" i="36"/>
  <c r="R329"/>
  <c r="R321" i="43"/>
  <c r="Q321"/>
  <c r="M322"/>
  <c r="S322" s="1"/>
  <c r="L322"/>
  <c r="O322" s="1"/>
  <c r="M310" i="34"/>
  <c r="S310" s="1"/>
  <c r="L310"/>
  <c r="L336" i="38"/>
  <c r="O336" s="1"/>
  <c r="M336"/>
  <c r="S336" s="1"/>
  <c r="S330" i="26"/>
  <c r="L330" i="36"/>
  <c r="M330"/>
  <c r="N336" i="41"/>
  <c r="P336" s="1"/>
  <c r="K337"/>
  <c r="O329" i="33"/>
  <c r="K330"/>
  <c r="N329"/>
  <c r="P329" s="1"/>
  <c r="Q335" i="38"/>
  <c r="R335"/>
  <c r="N336" i="40"/>
  <c r="P336" s="1"/>
  <c r="K337"/>
  <c r="K331" i="26"/>
  <c r="N330"/>
  <c r="P330" s="1"/>
  <c r="Q328" i="32"/>
  <c r="R328"/>
  <c r="L329"/>
  <c r="O329" s="1"/>
  <c r="M329"/>
  <c r="S329" s="1"/>
  <c r="Q309" i="34"/>
  <c r="R309"/>
  <c r="O336" i="39"/>
  <c r="K337"/>
  <c r="N336"/>
  <c r="P336" s="1"/>
  <c r="N337" i="27"/>
  <c r="P337" s="1"/>
  <c r="K338"/>
  <c r="M325" i="37"/>
  <c r="S325" s="1"/>
  <c r="L325"/>
  <c r="O325" s="1"/>
  <c r="N336" i="42"/>
  <c r="P336" s="1"/>
  <c r="K337"/>
  <c r="Q324" i="37"/>
  <c r="R324"/>
  <c r="O335" i="35"/>
  <c r="N335"/>
  <c r="P335" s="1"/>
  <c r="K336"/>
  <c r="S335"/>
  <c r="Q339" i="28" l="1"/>
  <c r="R339"/>
  <c r="L340"/>
  <c r="O340" s="1"/>
  <c r="M340"/>
  <c r="N339" i="29"/>
  <c r="P339" s="1"/>
  <c r="K340"/>
  <c r="L340" i="31"/>
  <c r="O340" s="1"/>
  <c r="M340"/>
  <c r="Q339"/>
  <c r="R339"/>
  <c r="Q314" i="30"/>
  <c r="R314"/>
  <c r="M315"/>
  <c r="S315" s="1"/>
  <c r="L315"/>
  <c r="R335" i="35"/>
  <c r="Q335"/>
  <c r="R336" i="40"/>
  <c r="Q336"/>
  <c r="S330" i="36"/>
  <c r="K326" i="37"/>
  <c r="N325"/>
  <c r="P325" s="1"/>
  <c r="M337" i="40"/>
  <c r="S337" s="1"/>
  <c r="L337"/>
  <c r="O337" s="1"/>
  <c r="L338" i="27"/>
  <c r="O338" s="1"/>
  <c r="M338"/>
  <c r="O330" i="36"/>
  <c r="N330"/>
  <c r="P330" s="1"/>
  <c r="K331"/>
  <c r="R337" i="27"/>
  <c r="Q337"/>
  <c r="N329" i="32"/>
  <c r="P329" s="1"/>
  <c r="K330"/>
  <c r="N322" i="43"/>
  <c r="P322" s="1"/>
  <c r="K323"/>
  <c r="R330" i="26"/>
  <c r="Q330"/>
  <c r="Q329" i="33"/>
  <c r="R329"/>
  <c r="L337" i="39"/>
  <c r="M337"/>
  <c r="L330" i="33"/>
  <c r="M330"/>
  <c r="R336" i="42"/>
  <c r="Q336"/>
  <c r="N336" i="38"/>
  <c r="P336" s="1"/>
  <c r="K337"/>
  <c r="Q336" i="39"/>
  <c r="R336"/>
  <c r="M337" i="42"/>
  <c r="S337" s="1"/>
  <c r="L337"/>
  <c r="M331" i="26"/>
  <c r="L331"/>
  <c r="O331" s="1"/>
  <c r="M337" i="41"/>
  <c r="S337" s="1"/>
  <c r="L337"/>
  <c r="O337" s="1"/>
  <c r="M336" i="35"/>
  <c r="S336" s="1"/>
  <c r="L336"/>
  <c r="Q336" i="41"/>
  <c r="R336"/>
  <c r="O310" i="34"/>
  <c r="N310"/>
  <c r="P310" s="1"/>
  <c r="K311"/>
  <c r="M340" i="29" l="1"/>
  <c r="L340"/>
  <c r="R339"/>
  <c r="Q339"/>
  <c r="S340" i="28"/>
  <c r="N340"/>
  <c r="P340" s="1"/>
  <c r="K341"/>
  <c r="S340" i="31"/>
  <c r="O315" i="30"/>
  <c r="N315"/>
  <c r="P315" s="1"/>
  <c r="K316"/>
  <c r="N340" i="31"/>
  <c r="P340" s="1"/>
  <c r="K341"/>
  <c r="R330" i="36"/>
  <c r="Q330"/>
  <c r="R325" i="37"/>
  <c r="Q325"/>
  <c r="O330" i="33"/>
  <c r="N330"/>
  <c r="K331"/>
  <c r="S337" i="39"/>
  <c r="M311" i="34"/>
  <c r="S311" s="1"/>
  <c r="L311"/>
  <c r="O311" s="1"/>
  <c r="N337" i="41"/>
  <c r="P337" s="1"/>
  <c r="K338"/>
  <c r="O337" i="39"/>
  <c r="K338"/>
  <c r="N337"/>
  <c r="P337" s="1"/>
  <c r="S331" i="26"/>
  <c r="O336" i="35"/>
  <c r="N336"/>
  <c r="P336" s="1"/>
  <c r="K337"/>
  <c r="O337" i="42"/>
  <c r="N337"/>
  <c r="P337" s="1"/>
  <c r="K338"/>
  <c r="P330" i="33"/>
  <c r="S330"/>
  <c r="L323" i="43"/>
  <c r="O323" s="1"/>
  <c r="M323"/>
  <c r="S323" s="1"/>
  <c r="L326" i="37"/>
  <c r="M326"/>
  <c r="S326" s="1"/>
  <c r="R322" i="43"/>
  <c r="Q322"/>
  <c r="M330" i="32"/>
  <c r="S330" s="1"/>
  <c r="L330"/>
  <c r="S338" i="27"/>
  <c r="Q329" i="32"/>
  <c r="R329"/>
  <c r="K339" i="27"/>
  <c r="N338"/>
  <c r="P338" s="1"/>
  <c r="M337" i="38"/>
  <c r="S337" s="1"/>
  <c r="L337"/>
  <c r="O337" s="1"/>
  <c r="R336"/>
  <c r="Q336"/>
  <c r="K338" i="40"/>
  <c r="N337"/>
  <c r="P337" s="1"/>
  <c r="Q310" i="34"/>
  <c r="R310"/>
  <c r="K332" i="26"/>
  <c r="N331"/>
  <c r="P331" s="1"/>
  <c r="M331" i="36"/>
  <c r="S331" s="1"/>
  <c r="L331"/>
  <c r="M341" i="28" l="1"/>
  <c r="S341" s="1"/>
  <c r="L341"/>
  <c r="R340"/>
  <c r="Q340"/>
  <c r="O340" i="29"/>
  <c r="K341"/>
  <c r="N340"/>
  <c r="P340" s="1"/>
  <c r="S340"/>
  <c r="Q340" i="31"/>
  <c r="R340"/>
  <c r="L341"/>
  <c r="M341"/>
  <c r="S341" s="1"/>
  <c r="L316" i="30"/>
  <c r="O316" s="1"/>
  <c r="M316"/>
  <c r="Q315"/>
  <c r="R315"/>
  <c r="R337" i="39"/>
  <c r="Q337"/>
  <c r="R331" i="26"/>
  <c r="Q331"/>
  <c r="R337" i="42"/>
  <c r="Q337"/>
  <c r="L338" i="39"/>
  <c r="O338" s="1"/>
  <c r="M338"/>
  <c r="Q338" i="27"/>
  <c r="R338"/>
  <c r="M338" i="40"/>
  <c r="S338" s="1"/>
  <c r="L338"/>
  <c r="O338" s="1"/>
  <c r="O331" i="36"/>
  <c r="N331"/>
  <c r="P331" s="1"/>
  <c r="K332"/>
  <c r="O326" i="37"/>
  <c r="K327"/>
  <c r="N326"/>
  <c r="P326" s="1"/>
  <c r="L331" i="33"/>
  <c r="O331" s="1"/>
  <c r="M331"/>
  <c r="S331" s="1"/>
  <c r="M337" i="35"/>
  <c r="S337" s="1"/>
  <c r="L337"/>
  <c r="O337" s="1"/>
  <c r="M338" i="41"/>
  <c r="S338" s="1"/>
  <c r="L338"/>
  <c r="O338" s="1"/>
  <c r="Q337"/>
  <c r="R337"/>
  <c r="R336" i="35"/>
  <c r="Q336"/>
  <c r="L332" i="26"/>
  <c r="O332" s="1"/>
  <c r="M332"/>
  <c r="S332" s="1"/>
  <c r="N337" i="38"/>
  <c r="P337" s="1"/>
  <c r="K338"/>
  <c r="O330" i="32"/>
  <c r="N330"/>
  <c r="P330" s="1"/>
  <c r="K331"/>
  <c r="N323" i="43"/>
  <c r="P323" s="1"/>
  <c r="K324"/>
  <c r="K312" i="34"/>
  <c r="N311"/>
  <c r="P311" s="1"/>
  <c r="R330" i="33"/>
  <c r="Q330"/>
  <c r="Q337" i="40"/>
  <c r="R337"/>
  <c r="M339" i="27"/>
  <c r="S339" s="1"/>
  <c r="L339"/>
  <c r="O339" s="1"/>
  <c r="L338" i="42"/>
  <c r="O338" s="1"/>
  <c r="M338"/>
  <c r="S338" s="1"/>
  <c r="Q340" i="29" l="1"/>
  <c r="R340"/>
  <c r="M341"/>
  <c r="S341" s="1"/>
  <c r="L341"/>
  <c r="O341" i="28"/>
  <c r="N341"/>
  <c r="P341" s="1"/>
  <c r="K342"/>
  <c r="S316" i="30"/>
  <c r="K317"/>
  <c r="N316"/>
  <c r="P316" s="1"/>
  <c r="O341" i="31"/>
  <c r="N341"/>
  <c r="P341" s="1"/>
  <c r="K342"/>
  <c r="R331" i="36"/>
  <c r="Q331"/>
  <c r="S338" i="39"/>
  <c r="R330" i="32"/>
  <c r="Q330"/>
  <c r="N338" i="39"/>
  <c r="P338" s="1"/>
  <c r="K339"/>
  <c r="L338" i="38"/>
  <c r="M338"/>
  <c r="S338" s="1"/>
  <c r="R337"/>
  <c r="Q337"/>
  <c r="N331" i="33"/>
  <c r="P331" s="1"/>
  <c r="K332"/>
  <c r="K339" i="40"/>
  <c r="N338"/>
  <c r="P338" s="1"/>
  <c r="Q326" i="37"/>
  <c r="R326"/>
  <c r="N338" i="42"/>
  <c r="P338" s="1"/>
  <c r="K339"/>
  <c r="L327" i="37"/>
  <c r="M327"/>
  <c r="S327" s="1"/>
  <c r="R323" i="43"/>
  <c r="Q323"/>
  <c r="K333" i="26"/>
  <c r="N332"/>
  <c r="P332" s="1"/>
  <c r="Q311" i="34"/>
  <c r="R311"/>
  <c r="L312"/>
  <c r="M312"/>
  <c r="S312" s="1"/>
  <c r="N338" i="41"/>
  <c r="P338" s="1"/>
  <c r="K339"/>
  <c r="N339" i="27"/>
  <c r="P339" s="1"/>
  <c r="K340"/>
  <c r="M324" i="43"/>
  <c r="L324"/>
  <c r="O324" s="1"/>
  <c r="M331" i="32"/>
  <c r="S331" s="1"/>
  <c r="L331"/>
  <c r="O331" s="1"/>
  <c r="N337" i="35"/>
  <c r="P337" s="1"/>
  <c r="K338"/>
  <c r="L332" i="36"/>
  <c r="O332" s="1"/>
  <c r="M332"/>
  <c r="S332" s="1"/>
  <c r="L342" i="28" l="1"/>
  <c r="M342"/>
  <c r="Q341"/>
  <c r="R341"/>
  <c r="O341" i="29"/>
  <c r="N341"/>
  <c r="P341" s="1"/>
  <c r="K342"/>
  <c r="R316" i="30"/>
  <c r="Q316"/>
  <c r="L342" i="31"/>
  <c r="O342" s="1"/>
  <c r="M342"/>
  <c r="S342" s="1"/>
  <c r="Q341"/>
  <c r="R341"/>
  <c r="M317" i="30"/>
  <c r="L317"/>
  <c r="O317" s="1"/>
  <c r="R338" i="39"/>
  <c r="Q338"/>
  <c r="Q338" i="40"/>
  <c r="R338"/>
  <c r="L339" i="39"/>
  <c r="M339"/>
  <c r="R338" i="41"/>
  <c r="Q338"/>
  <c r="M339" i="40"/>
  <c r="S339" s="1"/>
  <c r="L339"/>
  <c r="O339" s="1"/>
  <c r="M332" i="33"/>
  <c r="S332" s="1"/>
  <c r="L332"/>
  <c r="O332" s="1"/>
  <c r="M338" i="35"/>
  <c r="S338" s="1"/>
  <c r="L338"/>
  <c r="L340" i="27"/>
  <c r="O340" s="1"/>
  <c r="M340"/>
  <c r="Q331" i="33"/>
  <c r="R331"/>
  <c r="R337" i="35"/>
  <c r="Q337"/>
  <c r="M339" i="41"/>
  <c r="S339" s="1"/>
  <c r="L339"/>
  <c r="O339" s="1"/>
  <c r="K332" i="32"/>
  <c r="N331"/>
  <c r="P331" s="1"/>
  <c r="O312" i="34"/>
  <c r="N312"/>
  <c r="P312" s="1"/>
  <c r="K313"/>
  <c r="O327" i="37"/>
  <c r="K328"/>
  <c r="N327"/>
  <c r="P327" s="1"/>
  <c r="N324" i="43"/>
  <c r="P324" s="1"/>
  <c r="K325"/>
  <c r="L339" i="42"/>
  <c r="M339"/>
  <c r="N332" i="36"/>
  <c r="P332" s="1"/>
  <c r="K333"/>
  <c r="S324" i="43"/>
  <c r="R338" i="42"/>
  <c r="Q338"/>
  <c r="R332" i="26"/>
  <c r="Q332"/>
  <c r="R339" i="27"/>
  <c r="Q339"/>
  <c r="M333" i="26"/>
  <c r="L333"/>
  <c r="O338" i="38"/>
  <c r="N338"/>
  <c r="P338" s="1"/>
  <c r="K339"/>
  <c r="M342" i="29" l="1"/>
  <c r="S342" s="1"/>
  <c r="L342"/>
  <c r="O342" s="1"/>
  <c r="R341"/>
  <c r="Q341"/>
  <c r="S342" i="28"/>
  <c r="O342"/>
  <c r="N342"/>
  <c r="P342" s="1"/>
  <c r="K343"/>
  <c r="S317" i="30"/>
  <c r="N342" i="31"/>
  <c r="P342" s="1"/>
  <c r="K343"/>
  <c r="N317" i="30"/>
  <c r="P317" s="1"/>
  <c r="K318"/>
  <c r="M333" i="36"/>
  <c r="S333" s="1"/>
  <c r="L333"/>
  <c r="O333" s="1"/>
  <c r="O338" i="35"/>
  <c r="N338"/>
  <c r="P338" s="1"/>
  <c r="K339"/>
  <c r="K334" i="26"/>
  <c r="N333"/>
  <c r="P333" s="1"/>
  <c r="S333"/>
  <c r="M313" i="34"/>
  <c r="S313" s="1"/>
  <c r="L313"/>
  <c r="O313" s="1"/>
  <c r="Q312"/>
  <c r="R312"/>
  <c r="S339" i="39"/>
  <c r="Q338" i="38"/>
  <c r="R338"/>
  <c r="O339" i="42"/>
  <c r="K340"/>
  <c r="N339"/>
  <c r="P339" s="1"/>
  <c r="N332" i="33"/>
  <c r="P332" s="1"/>
  <c r="K333"/>
  <c r="O339" i="39"/>
  <c r="K340"/>
  <c r="N339"/>
  <c r="P339" s="1"/>
  <c r="R332" i="36"/>
  <c r="Q332"/>
  <c r="L339" i="38"/>
  <c r="O339" s="1"/>
  <c r="M339"/>
  <c r="S339" s="1"/>
  <c r="S339" i="42"/>
  <c r="L325" i="43"/>
  <c r="O325" s="1"/>
  <c r="M325"/>
  <c r="Q331" i="32"/>
  <c r="R331"/>
  <c r="O333" i="26"/>
  <c r="M332" i="32"/>
  <c r="S332" s="1"/>
  <c r="L332"/>
  <c r="R327" i="37"/>
  <c r="Q327"/>
  <c r="S340" i="27"/>
  <c r="N339" i="40"/>
  <c r="P339" s="1"/>
  <c r="K340"/>
  <c r="R324" i="43"/>
  <c r="Q324"/>
  <c r="L328" i="37"/>
  <c r="M328"/>
  <c r="S328" s="1"/>
  <c r="N339" i="41"/>
  <c r="P339" s="1"/>
  <c r="K340"/>
  <c r="N340" i="27"/>
  <c r="P340" s="1"/>
  <c r="K341"/>
  <c r="M343" i="28" l="1"/>
  <c r="L343"/>
  <c r="R342"/>
  <c r="Q342"/>
  <c r="K343" i="29"/>
  <c r="N342"/>
  <c r="P342" s="1"/>
  <c r="R317" i="30"/>
  <c r="Q317"/>
  <c r="M318"/>
  <c r="S318" s="1"/>
  <c r="L318"/>
  <c r="M343" i="31"/>
  <c r="S343" s="1"/>
  <c r="L343"/>
  <c r="R342"/>
  <c r="Q342"/>
  <c r="R339" i="39"/>
  <c r="Q339"/>
  <c r="R340" i="27"/>
  <c r="Q340"/>
  <c r="Q333" i="26"/>
  <c r="R333"/>
  <c r="M341" i="27"/>
  <c r="S341" s="1"/>
  <c r="L341"/>
  <c r="O341" s="1"/>
  <c r="M340" i="40"/>
  <c r="S340" s="1"/>
  <c r="L340"/>
  <c r="L333" i="33"/>
  <c r="O333" s="1"/>
  <c r="M333"/>
  <c r="S333" s="1"/>
  <c r="Q332"/>
  <c r="R332"/>
  <c r="L334" i="26"/>
  <c r="O334" s="1"/>
  <c r="M334"/>
  <c r="S334" s="1"/>
  <c r="R339" i="40"/>
  <c r="Q339"/>
  <c r="N339" i="38"/>
  <c r="P339" s="1"/>
  <c r="K340"/>
  <c r="M339" i="35"/>
  <c r="S339" s="1"/>
  <c r="L339"/>
  <c r="O339" s="1"/>
  <c r="Q338"/>
  <c r="R338"/>
  <c r="M340" i="41"/>
  <c r="S340" s="1"/>
  <c r="L340"/>
  <c r="O340" s="1"/>
  <c r="K314" i="34"/>
  <c r="N313"/>
  <c r="P313" s="1"/>
  <c r="Q339" i="41"/>
  <c r="R339"/>
  <c r="S325" i="43"/>
  <c r="M340" i="42"/>
  <c r="L340"/>
  <c r="O328" i="37"/>
  <c r="K329"/>
  <c r="N328"/>
  <c r="P328" s="1"/>
  <c r="N325" i="43"/>
  <c r="P325" s="1"/>
  <c r="K326"/>
  <c r="Q339" i="42"/>
  <c r="R339"/>
  <c r="L340" i="39"/>
  <c r="O340" s="1"/>
  <c r="M340"/>
  <c r="S340" s="1"/>
  <c r="N333" i="36"/>
  <c r="P333" s="1"/>
  <c r="K334"/>
  <c r="O332" i="32"/>
  <c r="N332"/>
  <c r="P332" s="1"/>
  <c r="K333"/>
  <c r="Q342" i="29" l="1"/>
  <c r="R342"/>
  <c r="M343"/>
  <c r="S343" s="1"/>
  <c r="L343"/>
  <c r="O343" i="28"/>
  <c r="N343"/>
  <c r="P343" s="1"/>
  <c r="K344"/>
  <c r="S343"/>
  <c r="K344" i="31"/>
  <c r="N343"/>
  <c r="P343" s="1"/>
  <c r="O343"/>
  <c r="O318" i="30"/>
  <c r="N318"/>
  <c r="P318" s="1"/>
  <c r="K319"/>
  <c r="R325" i="43"/>
  <c r="Q325"/>
  <c r="R328" i="37"/>
  <c r="Q328"/>
  <c r="N340" i="39"/>
  <c r="P340" s="1"/>
  <c r="K341"/>
  <c r="O340" i="42"/>
  <c r="N340"/>
  <c r="P340" s="1"/>
  <c r="K341"/>
  <c r="L340" i="38"/>
  <c r="M340"/>
  <c r="R339"/>
  <c r="Q339"/>
  <c r="R332" i="32"/>
  <c r="Q332"/>
  <c r="R333" i="36"/>
  <c r="Q333"/>
  <c r="L329" i="37"/>
  <c r="M329"/>
  <c r="S329" s="1"/>
  <c r="M314" i="34"/>
  <c r="S314" s="1"/>
  <c r="L314"/>
  <c r="N340" i="41"/>
  <c r="P340" s="1"/>
  <c r="K341"/>
  <c r="M326" i="43"/>
  <c r="S326" s="1"/>
  <c r="L326"/>
  <c r="O326" s="1"/>
  <c r="K334" i="33"/>
  <c r="N333"/>
  <c r="P333" s="1"/>
  <c r="L333" i="32"/>
  <c r="M333"/>
  <c r="S340" i="42"/>
  <c r="L334" i="36"/>
  <c r="M334"/>
  <c r="O340" i="40"/>
  <c r="K341"/>
  <c r="N340"/>
  <c r="P340" s="1"/>
  <c r="Q313" i="34"/>
  <c r="R313"/>
  <c r="K340" i="35"/>
  <c r="N339"/>
  <c r="P339" s="1"/>
  <c r="N334" i="26"/>
  <c r="P334" s="1"/>
  <c r="K335"/>
  <c r="K342" i="27"/>
  <c r="N341"/>
  <c r="P341" s="1"/>
  <c r="Q343" i="28" l="1"/>
  <c r="R343"/>
  <c r="L344"/>
  <c r="O344" s="1"/>
  <c r="M344"/>
  <c r="O343" i="29"/>
  <c r="N343"/>
  <c r="P343" s="1"/>
  <c r="K344"/>
  <c r="M319" i="30"/>
  <c r="S319" s="1"/>
  <c r="L319"/>
  <c r="Q318"/>
  <c r="R318"/>
  <c r="Q343" i="31"/>
  <c r="R343"/>
  <c r="M344"/>
  <c r="S344" s="1"/>
  <c r="L344"/>
  <c r="O344" s="1"/>
  <c r="R340" i="42"/>
  <c r="Q340"/>
  <c r="R340" i="41"/>
  <c r="Q340"/>
  <c r="L341" i="39"/>
  <c r="M341"/>
  <c r="S341" s="1"/>
  <c r="R341" i="27"/>
  <c r="Q341"/>
  <c r="R340" i="39"/>
  <c r="Q340"/>
  <c r="R333" i="33"/>
  <c r="Q333"/>
  <c r="Q340" i="40"/>
  <c r="R340"/>
  <c r="O333" i="32"/>
  <c r="N333"/>
  <c r="P333" s="1"/>
  <c r="K334"/>
  <c r="O314" i="34"/>
  <c r="N314"/>
  <c r="P314" s="1"/>
  <c r="K315"/>
  <c r="M342" i="27"/>
  <c r="L342"/>
  <c r="O342" s="1"/>
  <c r="M341" i="40"/>
  <c r="S341" s="1"/>
  <c r="L341"/>
  <c r="M335" i="26"/>
  <c r="S335" s="1"/>
  <c r="L335"/>
  <c r="M334" i="33"/>
  <c r="S334" s="1"/>
  <c r="L334"/>
  <c r="O334" s="1"/>
  <c r="S340" i="38"/>
  <c r="R334" i="26"/>
  <c r="Q334"/>
  <c r="S334" i="36"/>
  <c r="O329" i="37"/>
  <c r="N329"/>
  <c r="P329" s="1"/>
  <c r="K330"/>
  <c r="O340" i="38"/>
  <c r="K341"/>
  <c r="N340"/>
  <c r="P340" s="1"/>
  <c r="M340" i="35"/>
  <c r="S340" s="1"/>
  <c r="L340"/>
  <c r="M341" i="41"/>
  <c r="S341" s="1"/>
  <c r="L341"/>
  <c r="O341" s="1"/>
  <c r="S333" i="32"/>
  <c r="Q339" i="35"/>
  <c r="R339"/>
  <c r="O334" i="36"/>
  <c r="N334"/>
  <c r="P334" s="1"/>
  <c r="K335"/>
  <c r="N326" i="43"/>
  <c r="P326" s="1"/>
  <c r="K327"/>
  <c r="L341" i="42"/>
  <c r="M341"/>
  <c r="M344" i="29" l="1"/>
  <c r="S344" s="1"/>
  <c r="L344"/>
  <c r="O344" s="1"/>
  <c r="R343"/>
  <c r="Q343"/>
  <c r="S344" i="28"/>
  <c r="N344"/>
  <c r="P344" s="1"/>
  <c r="K345"/>
  <c r="N344" i="31"/>
  <c r="P344" s="1"/>
  <c r="K345"/>
  <c r="O319" i="30"/>
  <c r="N319"/>
  <c r="P319" s="1"/>
  <c r="K320"/>
  <c r="R340" i="38"/>
  <c r="Q340"/>
  <c r="R334" i="36"/>
  <c r="Q334"/>
  <c r="R326" i="43"/>
  <c r="Q326"/>
  <c r="L330" i="37"/>
  <c r="M330"/>
  <c r="S330" s="1"/>
  <c r="Q329"/>
  <c r="R329"/>
  <c r="K335" i="33"/>
  <c r="N334"/>
  <c r="P334" s="1"/>
  <c r="S341" i="42"/>
  <c r="K336" i="26"/>
  <c r="N335"/>
  <c r="P335" s="1"/>
  <c r="O341" i="42"/>
  <c r="K342"/>
  <c r="N341"/>
  <c r="P341" s="1"/>
  <c r="L327" i="43"/>
  <c r="M327"/>
  <c r="L335" i="36"/>
  <c r="M335"/>
  <c r="S335" s="1"/>
  <c r="N341" i="41"/>
  <c r="P341" s="1"/>
  <c r="K342"/>
  <c r="K343" i="27"/>
  <c r="N342"/>
  <c r="O340" i="35"/>
  <c r="N340"/>
  <c r="P340" s="1"/>
  <c r="K341"/>
  <c r="P342" i="27"/>
  <c r="S342"/>
  <c r="O341" i="39"/>
  <c r="K342"/>
  <c r="N341"/>
  <c r="P341" s="1"/>
  <c r="O335" i="26"/>
  <c r="L315" i="34"/>
  <c r="O315" s="1"/>
  <c r="M315"/>
  <c r="R314"/>
  <c r="Q314"/>
  <c r="M341" i="38"/>
  <c r="S341" s="1"/>
  <c r="L341"/>
  <c r="O341" s="1"/>
  <c r="R333" i="32"/>
  <c r="Q333"/>
  <c r="O341" i="40"/>
  <c r="K342"/>
  <c r="N341"/>
  <c r="P341" s="1"/>
  <c r="M334" i="32"/>
  <c r="S334" s="1"/>
  <c r="L334"/>
  <c r="M345" i="28" l="1"/>
  <c r="L345"/>
  <c r="O345" s="1"/>
  <c r="R344"/>
  <c r="Q344"/>
  <c r="K345" i="29"/>
  <c r="N344"/>
  <c r="P344" s="1"/>
  <c r="L320" i="30"/>
  <c r="O320" s="1"/>
  <c r="M320"/>
  <c r="S320" s="1"/>
  <c r="R319"/>
  <c r="Q319"/>
  <c r="M345" i="31"/>
  <c r="S345" s="1"/>
  <c r="L345"/>
  <c r="O345" s="1"/>
  <c r="Q344"/>
  <c r="R344"/>
  <c r="R335" i="26"/>
  <c r="Q335"/>
  <c r="R342" i="27"/>
  <c r="Q342"/>
  <c r="L336" i="26"/>
  <c r="O336" s="1"/>
  <c r="M336"/>
  <c r="S336" s="1"/>
  <c r="O330" i="37"/>
  <c r="N330"/>
  <c r="P330" s="1"/>
  <c r="K331"/>
  <c r="Q341" i="42"/>
  <c r="R341"/>
  <c r="R340" i="35"/>
  <c r="Q340"/>
  <c r="S327" i="43"/>
  <c r="M342" i="40"/>
  <c r="S342" s="1"/>
  <c r="L342"/>
  <c r="O342" s="1"/>
  <c r="R334" i="33"/>
  <c r="Q334"/>
  <c r="R341" i="39"/>
  <c r="Q341"/>
  <c r="L335" i="33"/>
  <c r="M335"/>
  <c r="Q341" i="41"/>
  <c r="R341"/>
  <c r="S315" i="34"/>
  <c r="M341" i="35"/>
  <c r="S341" s="1"/>
  <c r="L341"/>
  <c r="O341" s="1"/>
  <c r="O335" i="36"/>
  <c r="N335"/>
  <c r="P335" s="1"/>
  <c r="K336"/>
  <c r="K316" i="34"/>
  <c r="N315"/>
  <c r="P315" s="1"/>
  <c r="O327" i="43"/>
  <c r="N327"/>
  <c r="P327" s="1"/>
  <c r="K328"/>
  <c r="O334" i="32"/>
  <c r="K335"/>
  <c r="N334"/>
  <c r="P334" s="1"/>
  <c r="K342" i="38"/>
  <c r="N341"/>
  <c r="P341" s="1"/>
  <c r="L342" i="39"/>
  <c r="O342" s="1"/>
  <c r="M342"/>
  <c r="S342" s="1"/>
  <c r="M343" i="27"/>
  <c r="S343" s="1"/>
  <c r="L343"/>
  <c r="M342" i="42"/>
  <c r="L342"/>
  <c r="Q341" i="40"/>
  <c r="R341"/>
  <c r="M342" i="41"/>
  <c r="S342" s="1"/>
  <c r="L342"/>
  <c r="O342" s="1"/>
  <c r="Q344" i="29" l="1"/>
  <c r="R344"/>
  <c r="M345"/>
  <c r="S345" s="1"/>
  <c r="L345"/>
  <c r="N345" i="28"/>
  <c r="P345" s="1"/>
  <c r="K346"/>
  <c r="S345"/>
  <c r="K346" i="31"/>
  <c r="N345"/>
  <c r="P345" s="1"/>
  <c r="K321" i="30"/>
  <c r="N320"/>
  <c r="P320" s="1"/>
  <c r="R327" i="43"/>
  <c r="Q327"/>
  <c r="R315" i="34"/>
  <c r="Q315"/>
  <c r="S342" i="42"/>
  <c r="L335" i="32"/>
  <c r="O335" s="1"/>
  <c r="M335"/>
  <c r="S335" s="1"/>
  <c r="N342" i="41"/>
  <c r="P342" s="1"/>
  <c r="K343"/>
  <c r="S335" i="33"/>
  <c r="K342" i="35"/>
  <c r="N341"/>
  <c r="P341" s="1"/>
  <c r="O343" i="27"/>
  <c r="N343"/>
  <c r="P343" s="1"/>
  <c r="K344"/>
  <c r="M328" i="43"/>
  <c r="L328"/>
  <c r="O328" s="1"/>
  <c r="O335" i="33"/>
  <c r="N335"/>
  <c r="P335" s="1"/>
  <c r="K336"/>
  <c r="N342" i="39"/>
  <c r="P342" s="1"/>
  <c r="K343"/>
  <c r="K337" i="26"/>
  <c r="N336"/>
  <c r="P336" s="1"/>
  <c r="R341" i="38"/>
  <c r="Q341"/>
  <c r="O342" i="42"/>
  <c r="N342"/>
  <c r="P342" s="1"/>
  <c r="K343"/>
  <c r="L342" i="38"/>
  <c r="O342" s="1"/>
  <c r="M342"/>
  <c r="S342" s="1"/>
  <c r="M316" i="34"/>
  <c r="S316" s="1"/>
  <c r="L316"/>
  <c r="O316" s="1"/>
  <c r="R334" i="32"/>
  <c r="Q334"/>
  <c r="L336" i="36"/>
  <c r="M336"/>
  <c r="S336" s="1"/>
  <c r="R335"/>
  <c r="Q335"/>
  <c r="K343" i="40"/>
  <c r="N342"/>
  <c r="P342" s="1"/>
  <c r="L331" i="37"/>
  <c r="M331"/>
  <c r="S331" s="1"/>
  <c r="Q330"/>
  <c r="R330"/>
  <c r="Q345" i="28" l="1"/>
  <c r="R345"/>
  <c r="L346"/>
  <c r="O346" s="1"/>
  <c r="M346"/>
  <c r="O345" i="29"/>
  <c r="N345"/>
  <c r="P345" s="1"/>
  <c r="K346"/>
  <c r="R320" i="30"/>
  <c r="Q320"/>
  <c r="L321"/>
  <c r="M321"/>
  <c r="S321" s="1"/>
  <c r="R345" i="31"/>
  <c r="Q345"/>
  <c r="L346"/>
  <c r="M346"/>
  <c r="S346" s="1"/>
  <c r="Q335" i="33"/>
  <c r="R335"/>
  <c r="R342" i="42"/>
  <c r="Q342"/>
  <c r="R342" i="39"/>
  <c r="Q342"/>
  <c r="O331" i="37"/>
  <c r="K332"/>
  <c r="N331"/>
  <c r="P331" s="1"/>
  <c r="M336" i="33"/>
  <c r="S336" s="1"/>
  <c r="L336"/>
  <c r="Q341" i="35"/>
  <c r="R341"/>
  <c r="N335" i="32"/>
  <c r="P335" s="1"/>
  <c r="K336"/>
  <c r="M343" i="42"/>
  <c r="L343"/>
  <c r="O343" s="1"/>
  <c r="L342" i="35"/>
  <c r="O342" s="1"/>
  <c r="M342"/>
  <c r="Q342" i="40"/>
  <c r="R342"/>
  <c r="N316" i="34"/>
  <c r="P316" s="1"/>
  <c r="K317"/>
  <c r="M343" i="40"/>
  <c r="S343" s="1"/>
  <c r="L343"/>
  <c r="O343" s="1"/>
  <c r="Q336" i="26"/>
  <c r="R336"/>
  <c r="N328" i="43"/>
  <c r="P328" s="1"/>
  <c r="K329"/>
  <c r="O336" i="36"/>
  <c r="N336"/>
  <c r="P336" s="1"/>
  <c r="K337"/>
  <c r="K343" i="38"/>
  <c r="N342"/>
  <c r="P342" s="1"/>
  <c r="L343" i="39"/>
  <c r="M343"/>
  <c r="L344" i="27"/>
  <c r="O344" s="1"/>
  <c r="M344"/>
  <c r="S344" s="1"/>
  <c r="M337" i="26"/>
  <c r="S337" s="1"/>
  <c r="L337"/>
  <c r="O337" s="1"/>
  <c r="S328" i="43"/>
  <c r="M343" i="41"/>
  <c r="S343" s="1"/>
  <c r="L343"/>
  <c r="O343" s="1"/>
  <c r="R342"/>
  <c r="Q342"/>
  <c r="Q343" i="27"/>
  <c r="R343"/>
  <c r="M346" i="29" l="1"/>
  <c r="S346" s="1"/>
  <c r="L346"/>
  <c r="O346" s="1"/>
  <c r="R345"/>
  <c r="Q345"/>
  <c r="S346" i="28"/>
  <c r="N346"/>
  <c r="P346" s="1"/>
  <c r="K347"/>
  <c r="N346" i="31"/>
  <c r="P346" s="1"/>
  <c r="K347"/>
  <c r="O321" i="30"/>
  <c r="N321"/>
  <c r="P321" s="1"/>
  <c r="K322"/>
  <c r="O346" i="31"/>
  <c r="R316" i="34"/>
  <c r="Q316"/>
  <c r="S343" i="42"/>
  <c r="M332" i="37"/>
  <c r="S332" s="1"/>
  <c r="L332"/>
  <c r="L317" i="34"/>
  <c r="O317" s="1"/>
  <c r="M317"/>
  <c r="S317" s="1"/>
  <c r="K344" i="42"/>
  <c r="N343"/>
  <c r="P343" s="1"/>
  <c r="K345" i="27"/>
  <c r="N344"/>
  <c r="P344" s="1"/>
  <c r="L329" i="43"/>
  <c r="M329"/>
  <c r="S343" i="39"/>
  <c r="L336" i="32"/>
  <c r="O336" s="1"/>
  <c r="M336"/>
  <c r="S336" s="1"/>
  <c r="R335"/>
  <c r="Q335"/>
  <c r="R342" i="38"/>
  <c r="Q342"/>
  <c r="R328" i="43"/>
  <c r="Q328"/>
  <c r="O343" i="39"/>
  <c r="K344"/>
  <c r="N343"/>
  <c r="P343" s="1"/>
  <c r="K338" i="26"/>
  <c r="N337"/>
  <c r="P337" s="1"/>
  <c r="L343" i="38"/>
  <c r="O343" s="1"/>
  <c r="M343"/>
  <c r="S343" s="1"/>
  <c r="S342" i="35"/>
  <c r="K344" i="41"/>
  <c r="N343"/>
  <c r="P343" s="1"/>
  <c r="M337" i="36"/>
  <c r="S337" s="1"/>
  <c r="L337"/>
  <c r="O337" s="1"/>
  <c r="N343" i="40"/>
  <c r="P343" s="1"/>
  <c r="K344"/>
  <c r="K343" i="35"/>
  <c r="N342"/>
  <c r="P342" s="1"/>
  <c r="O336" i="33"/>
  <c r="K337"/>
  <c r="N336"/>
  <c r="P336" s="1"/>
  <c r="R336" i="36"/>
  <c r="Q336"/>
  <c r="Q331" i="37"/>
  <c r="R331"/>
  <c r="M347" i="28" l="1"/>
  <c r="L347"/>
  <c r="O347" s="1"/>
  <c r="R346"/>
  <c r="Q346"/>
  <c r="K347" i="29"/>
  <c r="N346"/>
  <c r="P346" s="1"/>
  <c r="M322" i="30"/>
  <c r="L322"/>
  <c r="O322" s="1"/>
  <c r="R321"/>
  <c r="Q321"/>
  <c r="L347" i="31"/>
  <c r="M347"/>
  <c r="S347" s="1"/>
  <c r="R346"/>
  <c r="Q346"/>
  <c r="Q342" i="35"/>
  <c r="R342"/>
  <c r="R343" i="42"/>
  <c r="Q343"/>
  <c r="R343" i="39"/>
  <c r="Q343"/>
  <c r="R337" i="26"/>
  <c r="Q337"/>
  <c r="S329" i="43"/>
  <c r="N317" i="34"/>
  <c r="P317" s="1"/>
  <c r="K318"/>
  <c r="R343" i="41"/>
  <c r="Q343"/>
  <c r="L338" i="26"/>
  <c r="M338"/>
  <c r="S338" s="1"/>
  <c r="O329" i="43"/>
  <c r="N329"/>
  <c r="P329" s="1"/>
  <c r="K330"/>
  <c r="O332" i="37"/>
  <c r="K333"/>
  <c r="N332"/>
  <c r="P332" s="1"/>
  <c r="K338" i="36"/>
  <c r="N337"/>
  <c r="P337" s="1"/>
  <c r="M344" i="41"/>
  <c r="S344" s="1"/>
  <c r="L344"/>
  <c r="O344" s="1"/>
  <c r="Q344" i="27"/>
  <c r="R344"/>
  <c r="M343" i="35"/>
  <c r="L343"/>
  <c r="L344" i="39"/>
  <c r="O344" s="1"/>
  <c r="M344"/>
  <c r="S344" s="1"/>
  <c r="L345" i="27"/>
  <c r="M345"/>
  <c r="S345" s="1"/>
  <c r="Q343" i="40"/>
  <c r="R343"/>
  <c r="N336" i="32"/>
  <c r="P336" s="1"/>
  <c r="K337"/>
  <c r="L344" i="42"/>
  <c r="O344" s="1"/>
  <c r="M344"/>
  <c r="R336" i="33"/>
  <c r="Q336"/>
  <c r="K344" i="38"/>
  <c r="N343"/>
  <c r="P343" s="1"/>
  <c r="L337" i="33"/>
  <c r="O337" s="1"/>
  <c r="M337"/>
  <c r="S337" s="1"/>
  <c r="L344" i="40"/>
  <c r="O344" s="1"/>
  <c r="M344"/>
  <c r="Q346" i="29" l="1"/>
  <c r="R346"/>
  <c r="L347"/>
  <c r="O347" s="1"/>
  <c r="M347"/>
  <c r="S347" s="1"/>
  <c r="N347" i="28"/>
  <c r="P347" s="1"/>
  <c r="K348"/>
  <c r="S347"/>
  <c r="O347" i="31"/>
  <c r="N347"/>
  <c r="P347" s="1"/>
  <c r="K348"/>
  <c r="N322" i="30"/>
  <c r="P322" s="1"/>
  <c r="K323"/>
  <c r="S322"/>
  <c r="R329" i="43"/>
  <c r="Q329"/>
  <c r="K345" i="42"/>
  <c r="N344"/>
  <c r="P344" s="1"/>
  <c r="Q332" i="37"/>
  <c r="R332"/>
  <c r="K339" i="26"/>
  <c r="N338"/>
  <c r="P338" s="1"/>
  <c r="Q336" i="32"/>
  <c r="R336"/>
  <c r="L338" i="36"/>
  <c r="M338"/>
  <c r="S338" s="1"/>
  <c r="S343" i="35"/>
  <c r="S344" i="40"/>
  <c r="L333" i="37"/>
  <c r="M333"/>
  <c r="S333" s="1"/>
  <c r="S344" i="42"/>
  <c r="N337" i="33"/>
  <c r="P337" s="1"/>
  <c r="K338"/>
  <c r="L337" i="32"/>
  <c r="O337" s="1"/>
  <c r="M337"/>
  <c r="S337" s="1"/>
  <c r="N344" i="39"/>
  <c r="P344" s="1"/>
  <c r="K345"/>
  <c r="R343" i="38"/>
  <c r="Q343"/>
  <c r="O343" i="35"/>
  <c r="N343"/>
  <c r="P343" s="1"/>
  <c r="K344"/>
  <c r="L344" i="38"/>
  <c r="O344" s="1"/>
  <c r="M344"/>
  <c r="K345" i="40"/>
  <c r="N344"/>
  <c r="P344" s="1"/>
  <c r="O345" i="27"/>
  <c r="N345"/>
  <c r="P345" s="1"/>
  <c r="K346"/>
  <c r="N344" i="41"/>
  <c r="P344" s="1"/>
  <c r="K345"/>
  <c r="M330" i="43"/>
  <c r="S330" s="1"/>
  <c r="L330"/>
  <c r="O330" s="1"/>
  <c r="M318" i="34"/>
  <c r="S318" s="1"/>
  <c r="L318"/>
  <c r="R317"/>
  <c r="Q317"/>
  <c r="R337" i="36"/>
  <c r="Q337"/>
  <c r="O338" i="26"/>
  <c r="Q347" i="28" l="1"/>
  <c r="R347"/>
  <c r="L348"/>
  <c r="O348" s="1"/>
  <c r="M348"/>
  <c r="S348" s="1"/>
  <c r="N347" i="29"/>
  <c r="P347" s="1"/>
  <c r="K348"/>
  <c r="Q322" i="30"/>
  <c r="R322"/>
  <c r="M323"/>
  <c r="S323" s="1"/>
  <c r="L323"/>
  <c r="M348" i="31"/>
  <c r="L348"/>
  <c r="O348" s="1"/>
  <c r="R347"/>
  <c r="Q347"/>
  <c r="Q343" i="35"/>
  <c r="R343"/>
  <c r="R344" i="40"/>
  <c r="Q344"/>
  <c r="Q338" i="26"/>
  <c r="R338"/>
  <c r="Q345" i="27"/>
  <c r="R345"/>
  <c r="K338" i="32"/>
  <c r="N337"/>
  <c r="P337" s="1"/>
  <c r="L339" i="26"/>
  <c r="O339" s="1"/>
  <c r="M339"/>
  <c r="S339" s="1"/>
  <c r="O318" i="34"/>
  <c r="N318"/>
  <c r="P318" s="1"/>
  <c r="K319"/>
  <c r="M338" i="33"/>
  <c r="S338" s="1"/>
  <c r="L338"/>
  <c r="O338" s="1"/>
  <c r="Q337"/>
  <c r="R337"/>
  <c r="Q344" i="42"/>
  <c r="R344"/>
  <c r="M345" i="41"/>
  <c r="S345" s="1"/>
  <c r="L345"/>
  <c r="S344" i="38"/>
  <c r="M346" i="27"/>
  <c r="S346" s="1"/>
  <c r="L346"/>
  <c r="O346" s="1"/>
  <c r="M344" i="35"/>
  <c r="S344" s="1"/>
  <c r="L344"/>
  <c r="N330" i="43"/>
  <c r="P330" s="1"/>
  <c r="K331"/>
  <c r="M345" i="40"/>
  <c r="S345" s="1"/>
  <c r="L345"/>
  <c r="L345" i="39"/>
  <c r="O345" s="1"/>
  <c r="M345"/>
  <c r="S345" s="1"/>
  <c r="O338" i="36"/>
  <c r="N338"/>
  <c r="P338" s="1"/>
  <c r="K339"/>
  <c r="M345" i="42"/>
  <c r="S345" s="1"/>
  <c r="L345"/>
  <c r="O345" s="1"/>
  <c r="R344" i="39"/>
  <c r="Q344"/>
  <c r="R344" i="41"/>
  <c r="Q344"/>
  <c r="N344" i="38"/>
  <c r="P344" s="1"/>
  <c r="K345"/>
  <c r="O333" i="37"/>
  <c r="K334"/>
  <c r="N333"/>
  <c r="P333" s="1"/>
  <c r="M348" i="29" l="1"/>
  <c r="L348"/>
  <c r="O348" s="1"/>
  <c r="R347"/>
  <c r="Q347"/>
  <c r="N348" i="28"/>
  <c r="P348" s="1"/>
  <c r="K349"/>
  <c r="S348" i="31"/>
  <c r="K349"/>
  <c r="N348"/>
  <c r="P348" s="1"/>
  <c r="O323" i="30"/>
  <c r="N323"/>
  <c r="P323" s="1"/>
  <c r="K324"/>
  <c r="Q344" i="38"/>
  <c r="R344"/>
  <c r="R338" i="36"/>
  <c r="Q338"/>
  <c r="O344" i="35"/>
  <c r="N344"/>
  <c r="P344" s="1"/>
  <c r="K345"/>
  <c r="L319" i="34"/>
  <c r="O319" s="1"/>
  <c r="M319"/>
  <c r="S319" s="1"/>
  <c r="R318"/>
  <c r="Q318"/>
  <c r="Q333" i="37"/>
  <c r="R333"/>
  <c r="L334"/>
  <c r="M334"/>
  <c r="S334" s="1"/>
  <c r="N345" i="39"/>
  <c r="P345" s="1"/>
  <c r="K346"/>
  <c r="K347" i="27"/>
  <c r="N346"/>
  <c r="P346" s="1"/>
  <c r="M345" i="38"/>
  <c r="S345" s="1"/>
  <c r="L345"/>
  <c r="O345" s="1"/>
  <c r="M339" i="36"/>
  <c r="L339"/>
  <c r="L331" i="43"/>
  <c r="O331" s="1"/>
  <c r="M331"/>
  <c r="K346" i="42"/>
  <c r="N345"/>
  <c r="P345" s="1"/>
  <c r="O345" i="40"/>
  <c r="N345"/>
  <c r="P345" s="1"/>
  <c r="K346"/>
  <c r="N338" i="33"/>
  <c r="P338" s="1"/>
  <c r="K339"/>
  <c r="K340" i="26"/>
  <c r="N339"/>
  <c r="P339" s="1"/>
  <c r="R337" i="32"/>
  <c r="Q337"/>
  <c r="R330" i="43"/>
  <c r="Q330"/>
  <c r="O345" i="41"/>
  <c r="K346"/>
  <c r="N345"/>
  <c r="P345" s="1"/>
  <c r="M338" i="32"/>
  <c r="L338"/>
  <c r="O338" s="1"/>
  <c r="L349" i="28" l="1"/>
  <c r="O349" s="1"/>
  <c r="M349"/>
  <c r="R348"/>
  <c r="Q348"/>
  <c r="K349" i="29"/>
  <c r="N348"/>
  <c r="P348" s="1"/>
  <c r="S348"/>
  <c r="Q348" i="31"/>
  <c r="R348"/>
  <c r="M324" i="30"/>
  <c r="L324"/>
  <c r="O324" s="1"/>
  <c r="R323"/>
  <c r="Q323"/>
  <c r="L349" i="31"/>
  <c r="O349" s="1"/>
  <c r="M349"/>
  <c r="S349" s="1"/>
  <c r="Q345" i="42"/>
  <c r="R345"/>
  <c r="K346" i="38"/>
  <c r="N345"/>
  <c r="P345" s="1"/>
  <c r="S338" i="32"/>
  <c r="L346" i="40"/>
  <c r="M346"/>
  <c r="S346" s="1"/>
  <c r="O339" i="36"/>
  <c r="N339"/>
  <c r="P339" s="1"/>
  <c r="K340"/>
  <c r="K320" i="34"/>
  <c r="N319"/>
  <c r="P319" s="1"/>
  <c r="R345" i="40"/>
  <c r="Q345"/>
  <c r="S339" i="36"/>
  <c r="O334" i="37"/>
  <c r="K335"/>
  <c r="N334"/>
  <c r="P334" s="1"/>
  <c r="L345" i="35"/>
  <c r="O345" s="1"/>
  <c r="M345"/>
  <c r="S345" s="1"/>
  <c r="Q344"/>
  <c r="R344"/>
  <c r="R339" i="26"/>
  <c r="Q339"/>
  <c r="M346" i="42"/>
  <c r="L346"/>
  <c r="Q346" i="27"/>
  <c r="R346"/>
  <c r="Q345" i="41"/>
  <c r="R345"/>
  <c r="L340" i="26"/>
  <c r="O340" s="1"/>
  <c r="M340"/>
  <c r="S340" s="1"/>
  <c r="S331" i="43"/>
  <c r="M346" i="41"/>
  <c r="S346" s="1"/>
  <c r="L346"/>
  <c r="O346" s="1"/>
  <c r="L339" i="33"/>
  <c r="M339"/>
  <c r="S339" s="1"/>
  <c r="L347" i="27"/>
  <c r="M347"/>
  <c r="S347" s="1"/>
  <c r="N338" i="32"/>
  <c r="P338" s="1"/>
  <c r="K339"/>
  <c r="Q338" i="33"/>
  <c r="R338"/>
  <c r="N331" i="43"/>
  <c r="P331" s="1"/>
  <c r="K332"/>
  <c r="L346" i="39"/>
  <c r="M346"/>
  <c r="S346" s="1"/>
  <c r="O346"/>
  <c r="R345"/>
  <c r="Q345"/>
  <c r="Q348" i="29" l="1"/>
  <c r="R348"/>
  <c r="L349"/>
  <c r="O349" s="1"/>
  <c r="M349"/>
  <c r="S349" s="1"/>
  <c r="S349" i="28"/>
  <c r="N349"/>
  <c r="P349" s="1"/>
  <c r="K350"/>
  <c r="K325" i="30"/>
  <c r="N324"/>
  <c r="P324" s="1"/>
  <c r="S324"/>
  <c r="N349" i="31"/>
  <c r="P349" s="1"/>
  <c r="K350"/>
  <c r="Q338" i="32"/>
  <c r="R338"/>
  <c r="Q339" i="36"/>
  <c r="R339"/>
  <c r="O346" i="40"/>
  <c r="N346"/>
  <c r="P346" s="1"/>
  <c r="K347"/>
  <c r="N346" i="41"/>
  <c r="P346" s="1"/>
  <c r="K347"/>
  <c r="L339" i="32"/>
  <c r="M339"/>
  <c r="S339" s="1"/>
  <c r="R319" i="34"/>
  <c r="Q319"/>
  <c r="R345" i="38"/>
  <c r="Q345"/>
  <c r="R331" i="43"/>
  <c r="Q331"/>
  <c r="K347" i="39"/>
  <c r="N346"/>
  <c r="P346" s="1"/>
  <c r="L335" i="37"/>
  <c r="M335"/>
  <c r="S335" s="1"/>
  <c r="L340" i="36"/>
  <c r="O340" s="1"/>
  <c r="M340"/>
  <c r="S340" s="1"/>
  <c r="L346" i="38"/>
  <c r="O346" s="1"/>
  <c r="M346"/>
  <c r="O346" i="42"/>
  <c r="N346"/>
  <c r="P346" s="1"/>
  <c r="K347"/>
  <c r="K346" i="35"/>
  <c r="N345"/>
  <c r="P345" s="1"/>
  <c r="O347" i="27"/>
  <c r="N347"/>
  <c r="P347" s="1"/>
  <c r="K348"/>
  <c r="S346" i="42"/>
  <c r="O339" i="33"/>
  <c r="K340"/>
  <c r="N339"/>
  <c r="P339" s="1"/>
  <c r="Q334" i="37"/>
  <c r="R334"/>
  <c r="M320" i="34"/>
  <c r="S320" s="1"/>
  <c r="L320"/>
  <c r="M332" i="43"/>
  <c r="S332" s="1"/>
  <c r="L332"/>
  <c r="O332" s="1"/>
  <c r="K341" i="26"/>
  <c r="N340"/>
  <c r="P340" s="1"/>
  <c r="M350" i="28" l="1"/>
  <c r="S350" s="1"/>
  <c r="L350"/>
  <c r="O350" s="1"/>
  <c r="R349"/>
  <c r="Q349"/>
  <c r="N349" i="29"/>
  <c r="P349" s="1"/>
  <c r="K350"/>
  <c r="M350" i="31"/>
  <c r="S350" s="1"/>
  <c r="L350"/>
  <c r="O350" s="1"/>
  <c r="R349"/>
  <c r="Q349"/>
  <c r="Q324" i="30"/>
  <c r="R324"/>
  <c r="L325"/>
  <c r="O325" s="1"/>
  <c r="M325"/>
  <c r="S325" s="1"/>
  <c r="R346" i="42"/>
  <c r="Q346"/>
  <c r="R346" i="41"/>
  <c r="Q346"/>
  <c r="Q345" i="35"/>
  <c r="R345"/>
  <c r="M340" i="33"/>
  <c r="S340" s="1"/>
  <c r="L340"/>
  <c r="O340" s="1"/>
  <c r="M346" i="35"/>
  <c r="S346" s="1"/>
  <c r="L346"/>
  <c r="L347" i="40"/>
  <c r="O347" s="1"/>
  <c r="M347"/>
  <c r="R346"/>
  <c r="Q346"/>
  <c r="M348" i="27"/>
  <c r="S348" s="1"/>
  <c r="L348"/>
  <c r="S346" i="38"/>
  <c r="L341" i="26"/>
  <c r="O341" s="1"/>
  <c r="M341"/>
  <c r="S341" s="1"/>
  <c r="R339" i="33"/>
  <c r="Q339"/>
  <c r="N332" i="43"/>
  <c r="P332" s="1"/>
  <c r="K333"/>
  <c r="L347" i="42"/>
  <c r="M347"/>
  <c r="S347" s="1"/>
  <c r="N340" i="36"/>
  <c r="P340" s="1"/>
  <c r="K341"/>
  <c r="O320" i="34"/>
  <c r="N320"/>
  <c r="P320" s="1"/>
  <c r="K321"/>
  <c r="O335" i="37"/>
  <c r="K336"/>
  <c r="N335"/>
  <c r="P335" s="1"/>
  <c r="R346" i="39"/>
  <c r="Q346"/>
  <c r="Q347" i="27"/>
  <c r="R347"/>
  <c r="L347" i="39"/>
  <c r="O347" s="1"/>
  <c r="M347"/>
  <c r="S347" s="1"/>
  <c r="O339" i="32"/>
  <c r="N339"/>
  <c r="P339" s="1"/>
  <c r="K340"/>
  <c r="R340" i="26"/>
  <c r="Q340"/>
  <c r="N346" i="38"/>
  <c r="P346" s="1"/>
  <c r="K347"/>
  <c r="M347" i="41"/>
  <c r="L347"/>
  <c r="O347" s="1"/>
  <c r="M350" i="29" l="1"/>
  <c r="S350" s="1"/>
  <c r="L350"/>
  <c r="O350" s="1"/>
  <c r="R349"/>
  <c r="Q349"/>
  <c r="N350" i="28"/>
  <c r="P350" s="1"/>
  <c r="K351"/>
  <c r="N325" i="30"/>
  <c r="P325" s="1"/>
  <c r="K326"/>
  <c r="K351" i="31"/>
  <c r="N350"/>
  <c r="P350" s="1"/>
  <c r="R346" i="38"/>
  <c r="Q346"/>
  <c r="R320" i="34"/>
  <c r="Q320"/>
  <c r="K349" i="27"/>
  <c r="N348"/>
  <c r="P348" s="1"/>
  <c r="L340" i="32"/>
  <c r="O340" s="1"/>
  <c r="M340"/>
  <c r="S340" s="1"/>
  <c r="M341" i="36"/>
  <c r="L341"/>
  <c r="O341" s="1"/>
  <c r="K341" i="33"/>
  <c r="N340"/>
  <c r="P340" s="1"/>
  <c r="R339" i="32"/>
  <c r="Q339"/>
  <c r="K342" i="26"/>
  <c r="N341"/>
  <c r="P341" s="1"/>
  <c r="K348" i="41"/>
  <c r="N347"/>
  <c r="P347" s="1"/>
  <c r="M336" i="37"/>
  <c r="S336" s="1"/>
  <c r="L336"/>
  <c r="O347" i="42"/>
  <c r="N347"/>
  <c r="P347" s="1"/>
  <c r="K348"/>
  <c r="S347" i="40"/>
  <c r="Q335" i="37"/>
  <c r="R335"/>
  <c r="L347" i="38"/>
  <c r="O347" s="1"/>
  <c r="M347"/>
  <c r="S347" s="1"/>
  <c r="L333" i="43"/>
  <c r="M333"/>
  <c r="N347" i="40"/>
  <c r="P347" s="1"/>
  <c r="K348"/>
  <c r="R332" i="43"/>
  <c r="Q332"/>
  <c r="O348" i="27"/>
  <c r="O346" i="35"/>
  <c r="K347"/>
  <c r="N346"/>
  <c r="P346" s="1"/>
  <c r="S347" i="41"/>
  <c r="N347" i="39"/>
  <c r="P347" s="1"/>
  <c r="K348"/>
  <c r="M321" i="34"/>
  <c r="S321" s="1"/>
  <c r="L321"/>
  <c r="O321" s="1"/>
  <c r="R340" i="36"/>
  <c r="Q340"/>
  <c r="M351" i="28" l="1"/>
  <c r="L351"/>
  <c r="O351" s="1"/>
  <c r="R350"/>
  <c r="Q350"/>
  <c r="K351" i="29"/>
  <c r="N350"/>
  <c r="P350" s="1"/>
  <c r="R350" i="31"/>
  <c r="Q350"/>
  <c r="M351"/>
  <c r="S351" s="1"/>
  <c r="L351"/>
  <c r="M326" i="30"/>
  <c r="S326" s="1"/>
  <c r="L326"/>
  <c r="O326" s="1"/>
  <c r="R325"/>
  <c r="Q325"/>
  <c r="R347" i="40"/>
  <c r="Q347"/>
  <c r="R347" i="42"/>
  <c r="Q347"/>
  <c r="M348" i="39"/>
  <c r="S348" s="1"/>
  <c r="L348"/>
  <c r="O348" s="1"/>
  <c r="N347" i="38"/>
  <c r="P347" s="1"/>
  <c r="K348"/>
  <c r="O336" i="37"/>
  <c r="K337"/>
  <c r="N336"/>
  <c r="P336" s="1"/>
  <c r="K322" i="34"/>
  <c r="N321"/>
  <c r="P321" s="1"/>
  <c r="N340" i="32"/>
  <c r="P340" s="1"/>
  <c r="K341"/>
  <c r="R348" i="27"/>
  <c r="Q348"/>
  <c r="R340" i="33"/>
  <c r="Q340"/>
  <c r="L341"/>
  <c r="O341" s="1"/>
  <c r="M341"/>
  <c r="S341" s="1"/>
  <c r="M349" i="27"/>
  <c r="S349" s="1"/>
  <c r="L349"/>
  <c r="R347" i="39"/>
  <c r="Q347"/>
  <c r="L348" i="40"/>
  <c r="M348"/>
  <c r="S348" s="1"/>
  <c r="Q347" i="41"/>
  <c r="R347"/>
  <c r="M348"/>
  <c r="S348" s="1"/>
  <c r="L348"/>
  <c r="K342" i="36"/>
  <c r="N341"/>
  <c r="P341" s="1"/>
  <c r="R341" i="26"/>
  <c r="Q341"/>
  <c r="S341" i="36"/>
  <c r="R346" i="35"/>
  <c r="Q346"/>
  <c r="S333" i="43"/>
  <c r="M347" i="35"/>
  <c r="L347"/>
  <c r="O347" s="1"/>
  <c r="O333" i="43"/>
  <c r="N333"/>
  <c r="P333" s="1"/>
  <c r="K334"/>
  <c r="M348" i="42"/>
  <c r="L348"/>
  <c r="O348" s="1"/>
  <c r="M342" i="26"/>
  <c r="S342" s="1"/>
  <c r="L342"/>
  <c r="O342" s="1"/>
  <c r="Q350" i="29" l="1"/>
  <c r="R350"/>
  <c r="M351"/>
  <c r="S351" s="1"/>
  <c r="L351"/>
  <c r="N351" i="28"/>
  <c r="P351" s="1"/>
  <c r="K352"/>
  <c r="S351"/>
  <c r="K327" i="30"/>
  <c r="N326"/>
  <c r="P326" s="1"/>
  <c r="O351" i="31"/>
  <c r="N351"/>
  <c r="P351" s="1"/>
  <c r="K352"/>
  <c r="R333" i="43"/>
  <c r="Q333"/>
  <c r="R340" i="32"/>
  <c r="Q340"/>
  <c r="R321" i="34"/>
  <c r="Q321"/>
  <c r="K349" i="39"/>
  <c r="N348"/>
  <c r="P348" s="1"/>
  <c r="R341" i="36"/>
  <c r="Q341"/>
  <c r="Q336" i="37"/>
  <c r="R336"/>
  <c r="L341" i="32"/>
  <c r="M341"/>
  <c r="S341" s="1"/>
  <c r="L337" i="37"/>
  <c r="O337" s="1"/>
  <c r="M337"/>
  <c r="S337" s="1"/>
  <c r="K343" i="26"/>
  <c r="N342"/>
  <c r="P342" s="1"/>
  <c r="M322" i="34"/>
  <c r="S322" s="1"/>
  <c r="L322"/>
  <c r="S347" i="35"/>
  <c r="K349" i="42"/>
  <c r="N348"/>
  <c r="P348" s="1"/>
  <c r="S348"/>
  <c r="L342" i="36"/>
  <c r="M342"/>
  <c r="S342" s="1"/>
  <c r="Q347" i="38"/>
  <c r="R347"/>
  <c r="N347" i="35"/>
  <c r="P347" s="1"/>
  <c r="K348"/>
  <c r="N341" i="33"/>
  <c r="P341" s="1"/>
  <c r="K342"/>
  <c r="O348" i="40"/>
  <c r="N348"/>
  <c r="P348" s="1"/>
  <c r="K349"/>
  <c r="M334" i="43"/>
  <c r="L334"/>
  <c r="O334" s="1"/>
  <c r="O348" i="41"/>
  <c r="N348"/>
  <c r="P348" s="1"/>
  <c r="K349"/>
  <c r="O349" i="27"/>
  <c r="K350"/>
  <c r="N349"/>
  <c r="P349" s="1"/>
  <c r="M348" i="38"/>
  <c r="S348" s="1"/>
  <c r="L348"/>
  <c r="O348" s="1"/>
  <c r="R351" i="28" l="1"/>
  <c r="Q351"/>
  <c r="M352"/>
  <c r="S352" s="1"/>
  <c r="L352"/>
  <c r="O351" i="29"/>
  <c r="N351"/>
  <c r="P351" s="1"/>
  <c r="K352"/>
  <c r="L352" i="31"/>
  <c r="O352" s="1"/>
  <c r="M352"/>
  <c r="R351"/>
  <c r="Q351"/>
  <c r="Q326" i="30"/>
  <c r="R326"/>
  <c r="M327"/>
  <c r="S327" s="1"/>
  <c r="L327"/>
  <c r="Q347" i="35"/>
  <c r="R347"/>
  <c r="R348" i="39"/>
  <c r="Q348"/>
  <c r="R349" i="27"/>
  <c r="Q349"/>
  <c r="K338" i="37"/>
  <c r="N337"/>
  <c r="P337" s="1"/>
  <c r="L349" i="39"/>
  <c r="M349"/>
  <c r="S349" s="1"/>
  <c r="R348" i="41"/>
  <c r="Q348"/>
  <c r="M342" i="33"/>
  <c r="S342" s="1"/>
  <c r="L342"/>
  <c r="N348" i="38"/>
  <c r="P348" s="1"/>
  <c r="K349"/>
  <c r="N334" i="43"/>
  <c r="K335"/>
  <c r="M349" i="40"/>
  <c r="S349" s="1"/>
  <c r="L349"/>
  <c r="Q348"/>
  <c r="R348"/>
  <c r="O322" i="34"/>
  <c r="N322"/>
  <c r="P322" s="1"/>
  <c r="K323"/>
  <c r="O341" i="32"/>
  <c r="N341"/>
  <c r="P341" s="1"/>
  <c r="K342"/>
  <c r="R348" i="42"/>
  <c r="Q348"/>
  <c r="M349"/>
  <c r="L349"/>
  <c r="O349" s="1"/>
  <c r="P334" i="43"/>
  <c r="S334"/>
  <c r="M350" i="27"/>
  <c r="S350" s="1"/>
  <c r="L350"/>
  <c r="O350" s="1"/>
  <c r="M349" i="41"/>
  <c r="L349"/>
  <c r="O349" s="1"/>
  <c r="O342" i="36"/>
  <c r="K343"/>
  <c r="N342"/>
  <c r="P342" s="1"/>
  <c r="R342" i="26"/>
  <c r="Q342"/>
  <c r="R341" i="33"/>
  <c r="Q341"/>
  <c r="M343" i="26"/>
  <c r="S343" s="1"/>
  <c r="L343"/>
  <c r="O343" s="1"/>
  <c r="L348" i="35"/>
  <c r="O348" s="1"/>
  <c r="M348"/>
  <c r="S348" s="1"/>
  <c r="M352" i="29" l="1"/>
  <c r="L352"/>
  <c r="O352" s="1"/>
  <c r="R351"/>
  <c r="Q351"/>
  <c r="O352" i="28"/>
  <c r="N352"/>
  <c r="P352" s="1"/>
  <c r="K353"/>
  <c r="S352" i="31"/>
  <c r="O327" i="30"/>
  <c r="N327"/>
  <c r="P327" s="1"/>
  <c r="K328"/>
  <c r="K353" i="31"/>
  <c r="N352"/>
  <c r="P352" s="1"/>
  <c r="Q337" i="37"/>
  <c r="R337"/>
  <c r="R348" i="38"/>
  <c r="Q348"/>
  <c r="L338" i="37"/>
  <c r="M338"/>
  <c r="S338" s="1"/>
  <c r="R322" i="34"/>
  <c r="Q322"/>
  <c r="O342" i="33"/>
  <c r="K343"/>
  <c r="N342"/>
  <c r="P342" s="1"/>
  <c r="N348" i="35"/>
  <c r="P348" s="1"/>
  <c r="K349"/>
  <c r="L343" i="36"/>
  <c r="O343" s="1"/>
  <c r="M343"/>
  <c r="K350" i="41"/>
  <c r="N349"/>
  <c r="P349" s="1"/>
  <c r="N349" i="42"/>
  <c r="P349" s="1"/>
  <c r="K350"/>
  <c r="M349" i="38"/>
  <c r="S349" s="1"/>
  <c r="L349"/>
  <c r="S349" i="41"/>
  <c r="S349" i="42"/>
  <c r="K351" i="27"/>
  <c r="N350"/>
  <c r="P350" s="1"/>
  <c r="R342" i="36"/>
  <c r="Q342"/>
  <c r="L342" i="32"/>
  <c r="M342"/>
  <c r="S342" s="1"/>
  <c r="O349" i="40"/>
  <c r="N349"/>
  <c r="P349" s="1"/>
  <c r="K350"/>
  <c r="R341" i="32"/>
  <c r="Q341"/>
  <c r="R334" i="43"/>
  <c r="Q334"/>
  <c r="L335"/>
  <c r="M335"/>
  <c r="S335" s="1"/>
  <c r="K344" i="26"/>
  <c r="N343"/>
  <c r="P343" s="1"/>
  <c r="M323" i="34"/>
  <c r="S323" s="1"/>
  <c r="L323"/>
  <c r="O323" s="1"/>
  <c r="O349" i="39"/>
  <c r="N349"/>
  <c r="P349" s="1"/>
  <c r="K350"/>
  <c r="L353" i="28" l="1"/>
  <c r="O353" s="1"/>
  <c r="M353"/>
  <c r="R352"/>
  <c r="Q352"/>
  <c r="K353" i="29"/>
  <c r="N352"/>
  <c r="P352" s="1"/>
  <c r="S352"/>
  <c r="Q352" i="31"/>
  <c r="R352"/>
  <c r="L353"/>
  <c r="M353"/>
  <c r="S353" s="1"/>
  <c r="M328" i="30"/>
  <c r="S328" s="1"/>
  <c r="L328"/>
  <c r="O328" s="1"/>
  <c r="R327"/>
  <c r="Q327"/>
  <c r="Q349" i="42"/>
  <c r="R349"/>
  <c r="Q349" i="41"/>
  <c r="R349"/>
  <c r="S343" i="36"/>
  <c r="R349" i="39"/>
  <c r="Q349"/>
  <c r="O349" i="38"/>
  <c r="K350"/>
  <c r="N349"/>
  <c r="P349" s="1"/>
  <c r="N343" i="36"/>
  <c r="P343" s="1"/>
  <c r="K344"/>
  <c r="R343" i="26"/>
  <c r="Q343"/>
  <c r="M350" i="40"/>
  <c r="S350" s="1"/>
  <c r="L350"/>
  <c r="L351" i="27"/>
  <c r="O351" s="1"/>
  <c r="M351"/>
  <c r="S351" s="1"/>
  <c r="L344" i="26"/>
  <c r="O344" s="1"/>
  <c r="M344"/>
  <c r="S344" s="1"/>
  <c r="L350" i="39"/>
  <c r="O350" s="1"/>
  <c r="M350"/>
  <c r="O335" i="43"/>
  <c r="N335"/>
  <c r="P335" s="1"/>
  <c r="K336"/>
  <c r="O342" i="32"/>
  <c r="N342"/>
  <c r="P342" s="1"/>
  <c r="K343"/>
  <c r="K324" i="34"/>
  <c r="N323"/>
  <c r="P323" s="1"/>
  <c r="M349" i="35"/>
  <c r="S349" s="1"/>
  <c r="L349"/>
  <c r="O349" s="1"/>
  <c r="O338" i="37"/>
  <c r="N338"/>
  <c r="P338" s="1"/>
  <c r="K339"/>
  <c r="R348" i="35"/>
  <c r="Q348"/>
  <c r="R342" i="33"/>
  <c r="Q342"/>
  <c r="R349" i="40"/>
  <c r="Q349"/>
  <c r="L343" i="33"/>
  <c r="M343"/>
  <c r="S343" s="1"/>
  <c r="Q350" i="27"/>
  <c r="R350"/>
  <c r="L350" i="42"/>
  <c r="O350" s="1"/>
  <c r="M350"/>
  <c r="S350" s="1"/>
  <c r="M350" i="41"/>
  <c r="S350" s="1"/>
  <c r="L350"/>
  <c r="O350" s="1"/>
  <c r="Q352" i="29" l="1"/>
  <c r="R352"/>
  <c r="M353"/>
  <c r="L353"/>
  <c r="S353" i="28"/>
  <c r="N353"/>
  <c r="P353" s="1"/>
  <c r="K354"/>
  <c r="N328" i="30"/>
  <c r="P328" s="1"/>
  <c r="K329"/>
  <c r="O353" i="31"/>
  <c r="K354"/>
  <c r="N353"/>
  <c r="P353" s="1"/>
  <c r="Q343" i="36"/>
  <c r="R343"/>
  <c r="R342" i="32"/>
  <c r="Q342"/>
  <c r="Q338" i="37"/>
  <c r="R338"/>
  <c r="M339"/>
  <c r="S339" s="1"/>
  <c r="L339"/>
  <c r="O339" s="1"/>
  <c r="L343" i="32"/>
  <c r="M343"/>
  <c r="S343" s="1"/>
  <c r="K351" i="39"/>
  <c r="N350"/>
  <c r="P350" s="1"/>
  <c r="O343" i="33"/>
  <c r="K344"/>
  <c r="N343"/>
  <c r="P343" s="1"/>
  <c r="M336" i="43"/>
  <c r="L336"/>
  <c r="O336" s="1"/>
  <c r="K345" i="26"/>
  <c r="N344"/>
  <c r="P344" s="1"/>
  <c r="L344" i="36"/>
  <c r="O344" s="1"/>
  <c r="M344"/>
  <c r="S344" s="1"/>
  <c r="R335" i="43"/>
  <c r="Q335"/>
  <c r="N350" i="41"/>
  <c r="P350" s="1"/>
  <c r="K351"/>
  <c r="R349" i="38"/>
  <c r="Q349"/>
  <c r="Q323" i="34"/>
  <c r="R323"/>
  <c r="M350" i="38"/>
  <c r="S350" s="1"/>
  <c r="L350"/>
  <c r="K350" i="35"/>
  <c r="N349"/>
  <c r="P349" s="1"/>
  <c r="N350" i="42"/>
  <c r="P350" s="1"/>
  <c r="K351"/>
  <c r="N351" i="27"/>
  <c r="P351" s="1"/>
  <c r="K352"/>
  <c r="L324" i="34"/>
  <c r="M324"/>
  <c r="S324" s="1"/>
  <c r="S350" i="39"/>
  <c r="O350" i="40"/>
  <c r="N350"/>
  <c r="P350" s="1"/>
  <c r="K351"/>
  <c r="L354" i="28" l="1"/>
  <c r="M354"/>
  <c r="S354" s="1"/>
  <c r="R353"/>
  <c r="Q353"/>
  <c r="O353" i="29"/>
  <c r="N353"/>
  <c r="P353" s="1"/>
  <c r="K354"/>
  <c r="S353"/>
  <c r="Q353" i="31"/>
  <c r="R353"/>
  <c r="M354"/>
  <c r="S354" s="1"/>
  <c r="L354"/>
  <c r="O354" s="1"/>
  <c r="M329" i="30"/>
  <c r="S329" s="1"/>
  <c r="L329"/>
  <c r="Q328"/>
  <c r="R328"/>
  <c r="R343" i="33"/>
  <c r="Q343"/>
  <c r="R351" i="27"/>
  <c r="Q351"/>
  <c r="L344" i="33"/>
  <c r="O344" s="1"/>
  <c r="M344"/>
  <c r="S344" s="1"/>
  <c r="M352" i="27"/>
  <c r="S352" s="1"/>
  <c r="L352"/>
  <c r="O352" s="1"/>
  <c r="M351" i="40"/>
  <c r="S351" s="1"/>
  <c r="L351"/>
  <c r="O351" s="1"/>
  <c r="Q350"/>
  <c r="R350"/>
  <c r="M351" i="42"/>
  <c r="L351"/>
  <c r="N344" i="36"/>
  <c r="P344" s="1"/>
  <c r="K345"/>
  <c r="Q344" i="26"/>
  <c r="R344"/>
  <c r="Q349" i="35"/>
  <c r="R349"/>
  <c r="M351" i="41"/>
  <c r="S351" s="1"/>
  <c r="L351"/>
  <c r="O351" s="1"/>
  <c r="M345" i="26"/>
  <c r="S345" s="1"/>
  <c r="L345"/>
  <c r="O345" s="1"/>
  <c r="M351" i="39"/>
  <c r="S351" s="1"/>
  <c r="L351"/>
  <c r="O351" s="1"/>
  <c r="R350" i="41"/>
  <c r="Q350"/>
  <c r="R350" i="39"/>
  <c r="Q350"/>
  <c r="O350" i="38"/>
  <c r="N350"/>
  <c r="P350" s="1"/>
  <c r="K351"/>
  <c r="N336" i="43"/>
  <c r="P336" s="1"/>
  <c r="K337"/>
  <c r="O343" i="32"/>
  <c r="K344"/>
  <c r="N343"/>
  <c r="P343" s="1"/>
  <c r="Q350" i="42"/>
  <c r="R350"/>
  <c r="L350" i="35"/>
  <c r="M350"/>
  <c r="O324" i="34"/>
  <c r="N324"/>
  <c r="P324" s="1"/>
  <c r="K325"/>
  <c r="S336" i="43"/>
  <c r="K340" i="37"/>
  <c r="N339"/>
  <c r="P339" s="1"/>
  <c r="R353" i="29" l="1"/>
  <c r="Q353"/>
  <c r="M354"/>
  <c r="L354"/>
  <c r="O354" s="1"/>
  <c r="O354" i="28"/>
  <c r="N354"/>
  <c r="P354" s="1"/>
  <c r="K355"/>
  <c r="O329" i="30"/>
  <c r="K330"/>
  <c r="N329"/>
  <c r="P329" s="1"/>
  <c r="K355" i="31"/>
  <c r="N354"/>
  <c r="P354" s="1"/>
  <c r="R336" i="43"/>
  <c r="Q336"/>
  <c r="S351" i="42"/>
  <c r="R350" i="38"/>
  <c r="Q350"/>
  <c r="R339" i="37"/>
  <c r="Q339"/>
  <c r="M351" i="38"/>
  <c r="S351" s="1"/>
  <c r="L351"/>
  <c r="O351" s="1"/>
  <c r="K352" i="39"/>
  <c r="N351"/>
  <c r="P351" s="1"/>
  <c r="M340" i="37"/>
  <c r="S340" s="1"/>
  <c r="L340"/>
  <c r="K345" i="33"/>
  <c r="N344"/>
  <c r="P344" s="1"/>
  <c r="R343" i="32"/>
  <c r="Q343"/>
  <c r="K346" i="26"/>
  <c r="N345"/>
  <c r="P345" s="1"/>
  <c r="K352" i="40"/>
  <c r="N351"/>
  <c r="P351" s="1"/>
  <c r="S350" i="35"/>
  <c r="O350"/>
  <c r="N350"/>
  <c r="P350" s="1"/>
  <c r="K351"/>
  <c r="M325" i="34"/>
  <c r="S325" s="1"/>
  <c r="L325"/>
  <c r="O325" s="1"/>
  <c r="L344" i="32"/>
  <c r="O344" s="1"/>
  <c r="M344"/>
  <c r="M345" i="36"/>
  <c r="S345" s="1"/>
  <c r="L345"/>
  <c r="O345" s="1"/>
  <c r="R344"/>
  <c r="Q344"/>
  <c r="Q324" i="34"/>
  <c r="R324"/>
  <c r="L337" i="43"/>
  <c r="M337"/>
  <c r="S337" s="1"/>
  <c r="K352" i="41"/>
  <c r="N351"/>
  <c r="P351" s="1"/>
  <c r="O351" i="42"/>
  <c r="K352"/>
  <c r="N351"/>
  <c r="P351" s="1"/>
  <c r="K353" i="27"/>
  <c r="N352"/>
  <c r="P352" s="1"/>
  <c r="L355" i="28" l="1"/>
  <c r="O355" s="1"/>
  <c r="M355"/>
  <c r="S355" s="1"/>
  <c r="R354"/>
  <c r="Q354"/>
  <c r="K355" i="29"/>
  <c r="N354"/>
  <c r="P354" s="1"/>
  <c r="S354"/>
  <c r="R354" i="31"/>
  <c r="Q354"/>
  <c r="M355"/>
  <c r="S355" s="1"/>
  <c r="L355"/>
  <c r="O355" s="1"/>
  <c r="R329" i="30"/>
  <c r="Q329"/>
  <c r="M330"/>
  <c r="S330" s="1"/>
  <c r="L330"/>
  <c r="O330" s="1"/>
  <c r="R351" i="42"/>
  <c r="Q351"/>
  <c r="R350" i="35"/>
  <c r="Q350"/>
  <c r="N344" i="32"/>
  <c r="P344" s="1"/>
  <c r="K345"/>
  <c r="L345" i="33"/>
  <c r="M345"/>
  <c r="S345" s="1"/>
  <c r="R351" i="40"/>
  <c r="Q351"/>
  <c r="O340" i="37"/>
  <c r="K341"/>
  <c r="N340"/>
  <c r="P340" s="1"/>
  <c r="L353" i="27"/>
  <c r="M353"/>
  <c r="S353" s="1"/>
  <c r="S344" i="32"/>
  <c r="L352" i="42"/>
  <c r="O352" s="1"/>
  <c r="M352"/>
  <c r="S352" s="1"/>
  <c r="K326" i="34"/>
  <c r="N325"/>
  <c r="P325" s="1"/>
  <c r="M352" i="40"/>
  <c r="S352" s="1"/>
  <c r="L352"/>
  <c r="R351" i="39"/>
  <c r="Q351"/>
  <c r="Q345" i="26"/>
  <c r="R345"/>
  <c r="M352" i="41"/>
  <c r="S352" s="1"/>
  <c r="L352"/>
  <c r="M351" i="35"/>
  <c r="L351"/>
  <c r="O351" s="1"/>
  <c r="L346" i="26"/>
  <c r="O346" s="1"/>
  <c r="M346"/>
  <c r="S346" s="1"/>
  <c r="L352" i="39"/>
  <c r="M352"/>
  <c r="S352" s="1"/>
  <c r="Q351" i="41"/>
  <c r="R351"/>
  <c r="K346" i="36"/>
  <c r="N345"/>
  <c r="P345" s="1"/>
  <c r="R352" i="27"/>
  <c r="Q352"/>
  <c r="O337" i="43"/>
  <c r="N337"/>
  <c r="P337" s="1"/>
  <c r="K338"/>
  <c r="N351" i="38"/>
  <c r="P351" s="1"/>
  <c r="K352"/>
  <c r="R344" i="33"/>
  <c r="Q344"/>
  <c r="Q354" i="29" l="1"/>
  <c r="R354"/>
  <c r="M355"/>
  <c r="S355" s="1"/>
  <c r="L355"/>
  <c r="N355" i="28"/>
  <c r="P355" s="1"/>
  <c r="K356"/>
  <c r="N355" i="31"/>
  <c r="P355" s="1"/>
  <c r="K356"/>
  <c r="K331" i="30"/>
  <c r="N330"/>
  <c r="P330" s="1"/>
  <c r="R344" i="32"/>
  <c r="Q344"/>
  <c r="Q325" i="34"/>
  <c r="R325"/>
  <c r="O353" i="27"/>
  <c r="N353"/>
  <c r="P353" s="1"/>
  <c r="K354"/>
  <c r="L345" i="32"/>
  <c r="M345"/>
  <c r="R351" i="38"/>
  <c r="Q351"/>
  <c r="K352" i="35"/>
  <c r="N351"/>
  <c r="P351" s="1"/>
  <c r="M338" i="43"/>
  <c r="S338" s="1"/>
  <c r="L338"/>
  <c r="O338" s="1"/>
  <c r="S351" i="35"/>
  <c r="Q340" i="37"/>
  <c r="R340"/>
  <c r="O345" i="33"/>
  <c r="N345"/>
  <c r="P345" s="1"/>
  <c r="K346"/>
  <c r="M326" i="34"/>
  <c r="S326" s="1"/>
  <c r="L326"/>
  <c r="M341" i="37"/>
  <c r="S341" s="1"/>
  <c r="L341"/>
  <c r="O352" i="40"/>
  <c r="N352"/>
  <c r="P352" s="1"/>
  <c r="K353"/>
  <c r="R345" i="36"/>
  <c r="Q345"/>
  <c r="K347" i="26"/>
  <c r="N346"/>
  <c r="P346" s="1"/>
  <c r="N352" i="42"/>
  <c r="P352" s="1"/>
  <c r="K353"/>
  <c r="R337" i="43"/>
  <c r="Q337"/>
  <c r="O352" i="41"/>
  <c r="N352"/>
  <c r="P352" s="1"/>
  <c r="K353"/>
  <c r="O352" i="39"/>
  <c r="K353"/>
  <c r="N352"/>
  <c r="P352" s="1"/>
  <c r="L352" i="38"/>
  <c r="M352"/>
  <c r="S352" s="1"/>
  <c r="M346" i="36"/>
  <c r="L346"/>
  <c r="O346" s="1"/>
  <c r="L356" i="28" l="1"/>
  <c r="M356"/>
  <c r="S356" s="1"/>
  <c r="R355"/>
  <c r="Q355"/>
  <c r="O355" i="29"/>
  <c r="N355"/>
  <c r="P355" s="1"/>
  <c r="K356"/>
  <c r="Q330" i="30"/>
  <c r="R330"/>
  <c r="M331"/>
  <c r="S331" s="1"/>
  <c r="L331"/>
  <c r="M356" i="31"/>
  <c r="S356" s="1"/>
  <c r="L356"/>
  <c r="O356" s="1"/>
  <c r="Q355"/>
  <c r="R355"/>
  <c r="M353" i="41"/>
  <c r="L353"/>
  <c r="O353" s="1"/>
  <c r="L347" i="26"/>
  <c r="O347" s="1"/>
  <c r="M347"/>
  <c r="S347" s="1"/>
  <c r="O326" i="34"/>
  <c r="N326"/>
  <c r="P326" s="1"/>
  <c r="K327"/>
  <c r="N346" i="36"/>
  <c r="K347"/>
  <c r="R352" i="41"/>
  <c r="Q352"/>
  <c r="O345" i="32"/>
  <c r="N345"/>
  <c r="K346"/>
  <c r="S346" i="36"/>
  <c r="P346"/>
  <c r="L346" i="33"/>
  <c r="M346"/>
  <c r="N338" i="43"/>
  <c r="P338" s="1"/>
  <c r="K339"/>
  <c r="L354" i="27"/>
  <c r="O354" s="1"/>
  <c r="M354"/>
  <c r="S354" s="1"/>
  <c r="R353"/>
  <c r="Q353"/>
  <c r="R345" i="33"/>
  <c r="Q345"/>
  <c r="Q352" i="40"/>
  <c r="R352"/>
  <c r="M353"/>
  <c r="L353"/>
  <c r="O352" i="38"/>
  <c r="N352"/>
  <c r="P352" s="1"/>
  <c r="K353"/>
  <c r="R352" i="39"/>
  <c r="Q352"/>
  <c r="L353" i="42"/>
  <c r="M353"/>
  <c r="M352" i="35"/>
  <c r="S352" s="1"/>
  <c r="L352"/>
  <c r="M353" i="39"/>
  <c r="S353" s="1"/>
  <c r="L353"/>
  <c r="O353" s="1"/>
  <c r="R352" i="42"/>
  <c r="Q352"/>
  <c r="O341" i="37"/>
  <c r="K342"/>
  <c r="N341"/>
  <c r="P341" s="1"/>
  <c r="R346" i="26"/>
  <c r="Q346"/>
  <c r="Q351" i="35"/>
  <c r="R351"/>
  <c r="S345" i="32"/>
  <c r="P345"/>
  <c r="M356" i="29" l="1"/>
  <c r="S356" s="1"/>
  <c r="L356"/>
  <c r="O356" s="1"/>
  <c r="R355"/>
  <c r="Q355"/>
  <c r="O356" i="28"/>
  <c r="N356"/>
  <c r="P356" s="1"/>
  <c r="K357"/>
  <c r="N356" i="31"/>
  <c r="P356" s="1"/>
  <c r="K357"/>
  <c r="N331" i="30"/>
  <c r="P331" s="1"/>
  <c r="K332"/>
  <c r="O331"/>
  <c r="Q326" i="34"/>
  <c r="R326"/>
  <c r="R345" i="32"/>
  <c r="Q345"/>
  <c r="S353" i="42"/>
  <c r="S353" i="40"/>
  <c r="O353" i="42"/>
  <c r="K354"/>
  <c r="N353"/>
  <c r="P353" s="1"/>
  <c r="N354" i="27"/>
  <c r="P354" s="1"/>
  <c r="K355"/>
  <c r="L339" i="43"/>
  <c r="O339" s="1"/>
  <c r="M339"/>
  <c r="S339" s="1"/>
  <c r="L346" i="32"/>
  <c r="O346" s="1"/>
  <c r="M346"/>
  <c r="S346" s="1"/>
  <c r="R338" i="43"/>
  <c r="Q338"/>
  <c r="N353" i="39"/>
  <c r="P353" s="1"/>
  <c r="K354"/>
  <c r="M353" i="38"/>
  <c r="S353" s="1"/>
  <c r="L353"/>
  <c r="O353" s="1"/>
  <c r="S346" i="33"/>
  <c r="K348" i="26"/>
  <c r="N347"/>
  <c r="P347" s="1"/>
  <c r="R352" i="38"/>
  <c r="Q352"/>
  <c r="O346" i="33"/>
  <c r="N346"/>
  <c r="P346" s="1"/>
  <c r="K347"/>
  <c r="L347" i="36"/>
  <c r="O347" s="1"/>
  <c r="M347"/>
  <c r="S347" s="1"/>
  <c r="R346"/>
  <c r="Q346"/>
  <c r="N353" i="41"/>
  <c r="P353" s="1"/>
  <c r="K354"/>
  <c r="R341" i="37"/>
  <c r="Q341"/>
  <c r="O352" i="35"/>
  <c r="N352"/>
  <c r="P352" s="1"/>
  <c r="K353"/>
  <c r="M342" i="37"/>
  <c r="S342" s="1"/>
  <c r="L342"/>
  <c r="O342" s="1"/>
  <c r="O353" i="40"/>
  <c r="N353"/>
  <c r="P353" s="1"/>
  <c r="K354"/>
  <c r="M327" i="34"/>
  <c r="S327" s="1"/>
  <c r="L327"/>
  <c r="O327" s="1"/>
  <c r="S353" i="41"/>
  <c r="M357" i="28" l="1"/>
  <c r="L357"/>
  <c r="O357" s="1"/>
  <c r="R356"/>
  <c r="Q356"/>
  <c r="K357" i="29"/>
  <c r="N356"/>
  <c r="P356" s="1"/>
  <c r="M332" i="30"/>
  <c r="S332" s="1"/>
  <c r="L332"/>
  <c r="O332" s="1"/>
  <c r="R331"/>
  <c r="Q331"/>
  <c r="M357" i="31"/>
  <c r="S357" s="1"/>
  <c r="L357"/>
  <c r="Q356"/>
  <c r="R356"/>
  <c r="R346" i="33"/>
  <c r="Q346"/>
  <c r="R353" i="40"/>
  <c r="Q353"/>
  <c r="Q352" i="35"/>
  <c r="R352"/>
  <c r="K328" i="34"/>
  <c r="N327"/>
  <c r="P327" s="1"/>
  <c r="M353" i="35"/>
  <c r="S353" s="1"/>
  <c r="L353"/>
  <c r="O353" s="1"/>
  <c r="L354" i="39"/>
  <c r="M354"/>
  <c r="R353" i="42"/>
  <c r="Q353"/>
  <c r="R347" i="26"/>
  <c r="Q347"/>
  <c r="N339" i="43"/>
  <c r="P339" s="1"/>
  <c r="K340"/>
  <c r="L354" i="40"/>
  <c r="M354"/>
  <c r="K348" i="36"/>
  <c r="N347"/>
  <c r="P347" s="1"/>
  <c r="L348" i="26"/>
  <c r="O348" s="1"/>
  <c r="M348"/>
  <c r="L355" i="27"/>
  <c r="M355"/>
  <c r="S355" s="1"/>
  <c r="Q354"/>
  <c r="R354"/>
  <c r="R353" i="39"/>
  <c r="Q353"/>
  <c r="L347" i="33"/>
  <c r="M347"/>
  <c r="S347" s="1"/>
  <c r="K343" i="37"/>
  <c r="N342"/>
  <c r="P342" s="1"/>
  <c r="M354" i="41"/>
  <c r="S354" s="1"/>
  <c r="L354"/>
  <c r="L354" i="42"/>
  <c r="O354" s="1"/>
  <c r="M354"/>
  <c r="S354" s="1"/>
  <c r="Q353" i="41"/>
  <c r="R353"/>
  <c r="N353" i="38"/>
  <c r="P353" s="1"/>
  <c r="K354"/>
  <c r="N346" i="32"/>
  <c r="P346" s="1"/>
  <c r="K347"/>
  <c r="Q356" i="29" l="1"/>
  <c r="R356"/>
  <c r="M357"/>
  <c r="L357"/>
  <c r="N357" i="28"/>
  <c r="P357" s="1"/>
  <c r="K358"/>
  <c r="S357"/>
  <c r="N357" i="31"/>
  <c r="P357" s="1"/>
  <c r="K358"/>
  <c r="O357"/>
  <c r="K333" i="30"/>
  <c r="N332"/>
  <c r="P332" s="1"/>
  <c r="Q327" i="34"/>
  <c r="R327"/>
  <c r="Q347" i="36"/>
  <c r="R347"/>
  <c r="L328" i="34"/>
  <c r="M328"/>
  <c r="S328" s="1"/>
  <c r="Q346" i="32"/>
  <c r="R346"/>
  <c r="L354" i="38"/>
  <c r="O354" s="1"/>
  <c r="M354"/>
  <c r="S354" s="1"/>
  <c r="M348" i="36"/>
  <c r="S348" s="1"/>
  <c r="L348"/>
  <c r="O347" i="33"/>
  <c r="K348"/>
  <c r="N347"/>
  <c r="P347" s="1"/>
  <c r="M347" i="32"/>
  <c r="S347" s="1"/>
  <c r="L347"/>
  <c r="O347" s="1"/>
  <c r="K355" i="42"/>
  <c r="N354"/>
  <c r="P354" s="1"/>
  <c r="K349" i="26"/>
  <c r="N348"/>
  <c r="O354" i="41"/>
  <c r="N354"/>
  <c r="P354" s="1"/>
  <c r="K355"/>
  <c r="S354" i="40"/>
  <c r="S354" i="39"/>
  <c r="R342" i="37"/>
  <c r="Q342"/>
  <c r="L343"/>
  <c r="M343"/>
  <c r="S343" s="1"/>
  <c r="N355" i="27"/>
  <c r="P355" s="1"/>
  <c r="K356"/>
  <c r="O354" i="40"/>
  <c r="N354"/>
  <c r="P354" s="1"/>
  <c r="K355"/>
  <c r="O354" i="39"/>
  <c r="K355"/>
  <c r="N354"/>
  <c r="P354" s="1"/>
  <c r="Q353" i="38"/>
  <c r="R353"/>
  <c r="O355" i="27"/>
  <c r="M340" i="43"/>
  <c r="S340" s="1"/>
  <c r="L340"/>
  <c r="O340" s="1"/>
  <c r="R339"/>
  <c r="Q339"/>
  <c r="N353" i="35"/>
  <c r="P353" s="1"/>
  <c r="K354"/>
  <c r="S348" i="26"/>
  <c r="P348"/>
  <c r="Q357" i="28" l="1"/>
  <c r="R357"/>
  <c r="L358"/>
  <c r="O358" s="1"/>
  <c r="M358"/>
  <c r="S358" s="1"/>
  <c r="O357" i="29"/>
  <c r="K358"/>
  <c r="N357"/>
  <c r="P357" s="1"/>
  <c r="S357"/>
  <c r="R332" i="30"/>
  <c r="Q332"/>
  <c r="L333"/>
  <c r="O333" s="1"/>
  <c r="M333"/>
  <c r="S333" s="1"/>
  <c r="L358" i="31"/>
  <c r="O358" s="1"/>
  <c r="M358"/>
  <c r="S358" s="1"/>
  <c r="R357"/>
  <c r="Q357"/>
  <c r="R354" i="39"/>
  <c r="Q354"/>
  <c r="R354" i="40"/>
  <c r="Q354"/>
  <c r="Q347" i="33"/>
  <c r="R347"/>
  <c r="Q348" i="26"/>
  <c r="R348"/>
  <c r="M355" i="39"/>
  <c r="S355" s="1"/>
  <c r="L355"/>
  <c r="O355" s="1"/>
  <c r="O343" i="37"/>
  <c r="K344"/>
  <c r="N343"/>
  <c r="P343" s="1"/>
  <c r="N340" i="43"/>
  <c r="P340" s="1"/>
  <c r="K341"/>
  <c r="L355" i="40"/>
  <c r="M355"/>
  <c r="S355" s="1"/>
  <c r="M348" i="33"/>
  <c r="S348" s="1"/>
  <c r="L348"/>
  <c r="O348" s="1"/>
  <c r="M349" i="26"/>
  <c r="S349" s="1"/>
  <c r="L349"/>
  <c r="O349" s="1"/>
  <c r="R354" i="42"/>
  <c r="Q354"/>
  <c r="O348" i="36"/>
  <c r="K349"/>
  <c r="N348"/>
  <c r="P348" s="1"/>
  <c r="O328" i="34"/>
  <c r="N328"/>
  <c r="P328" s="1"/>
  <c r="K329"/>
  <c r="M354" i="35"/>
  <c r="S354" s="1"/>
  <c r="L354"/>
  <c r="L356" i="27"/>
  <c r="O356" s="1"/>
  <c r="M356"/>
  <c r="L355" i="42"/>
  <c r="M355"/>
  <c r="R355" i="27"/>
  <c r="Q355"/>
  <c r="Q353" i="35"/>
  <c r="R353"/>
  <c r="M355" i="41"/>
  <c r="S355" s="1"/>
  <c r="L355"/>
  <c r="O355" s="1"/>
  <c r="N347" i="32"/>
  <c r="P347" s="1"/>
  <c r="K348"/>
  <c r="R354" i="41"/>
  <c r="Q354"/>
  <c r="N354" i="38"/>
  <c r="P354" s="1"/>
  <c r="K355"/>
  <c r="R357" i="29" l="1"/>
  <c r="Q357"/>
  <c r="M358"/>
  <c r="S358" s="1"/>
  <c r="L358"/>
  <c r="O358" s="1"/>
  <c r="N358" i="28"/>
  <c r="P358" s="1"/>
  <c r="K359"/>
  <c r="K359" i="31"/>
  <c r="N358"/>
  <c r="P358" s="1"/>
  <c r="N333" i="30"/>
  <c r="P333" s="1"/>
  <c r="K334"/>
  <c r="O355" i="40"/>
  <c r="N355"/>
  <c r="P355" s="1"/>
  <c r="K356"/>
  <c r="L348" i="32"/>
  <c r="O348" s="1"/>
  <c r="M348"/>
  <c r="S348" s="1"/>
  <c r="M329" i="34"/>
  <c r="S329" s="1"/>
  <c r="L329"/>
  <c r="O329" s="1"/>
  <c r="L341" i="43"/>
  <c r="O341"/>
  <c r="M341"/>
  <c r="S341" s="1"/>
  <c r="R340"/>
  <c r="Q340"/>
  <c r="Q343" i="37"/>
  <c r="R343"/>
  <c r="R348" i="36"/>
  <c r="Q348"/>
  <c r="M344" i="37"/>
  <c r="S344" s="1"/>
  <c r="L344"/>
  <c r="Q347" i="32"/>
  <c r="R347"/>
  <c r="S355" i="42"/>
  <c r="K350" i="26"/>
  <c r="N349"/>
  <c r="P349" s="1"/>
  <c r="S356" i="27"/>
  <c r="M349" i="36"/>
  <c r="L349"/>
  <c r="O349" s="1"/>
  <c r="N348" i="33"/>
  <c r="P348" s="1"/>
  <c r="K349"/>
  <c r="R354" i="38"/>
  <c r="Q354"/>
  <c r="K357" i="27"/>
  <c r="N356"/>
  <c r="P356" s="1"/>
  <c r="O354" i="35"/>
  <c r="N354"/>
  <c r="P354" s="1"/>
  <c r="K355"/>
  <c r="N355" i="39"/>
  <c r="P355" s="1"/>
  <c r="K356"/>
  <c r="Q328" i="34"/>
  <c r="R328"/>
  <c r="O355" i="42"/>
  <c r="N355"/>
  <c r="P355" s="1"/>
  <c r="K356"/>
  <c r="K356" i="41"/>
  <c r="N355"/>
  <c r="P355" s="1"/>
  <c r="L355" i="38"/>
  <c r="O355" s="1"/>
  <c r="M355"/>
  <c r="S355" s="1"/>
  <c r="M359" i="28" l="1"/>
  <c r="S359" s="1"/>
  <c r="L359"/>
  <c r="O359" s="1"/>
  <c r="R358"/>
  <c r="Q358"/>
  <c r="K359" i="29"/>
  <c r="N358"/>
  <c r="P358" s="1"/>
  <c r="M334" i="30"/>
  <c r="S334" s="1"/>
  <c r="L334"/>
  <c r="O334" s="1"/>
  <c r="Q333"/>
  <c r="R333"/>
  <c r="R358" i="31"/>
  <c r="Q358"/>
  <c r="M359"/>
  <c r="S359" s="1"/>
  <c r="L359"/>
  <c r="R356" i="27"/>
  <c r="Q356"/>
  <c r="R348" i="33"/>
  <c r="Q348"/>
  <c r="K330" i="34"/>
  <c r="N329"/>
  <c r="P329" s="1"/>
  <c r="R354" i="35"/>
  <c r="Q354"/>
  <c r="R355" i="42"/>
  <c r="Q355"/>
  <c r="N349" i="36"/>
  <c r="P349" s="1"/>
  <c r="K350"/>
  <c r="Q355" i="41"/>
  <c r="R355"/>
  <c r="M356"/>
  <c r="S356" s="1"/>
  <c r="L356"/>
  <c r="O356" s="1"/>
  <c r="M355" i="35"/>
  <c r="S355" s="1"/>
  <c r="L355"/>
  <c r="O355" s="1"/>
  <c r="L356" i="42"/>
  <c r="O356" s="1"/>
  <c r="M356"/>
  <c r="S349" i="36"/>
  <c r="K356" i="38"/>
  <c r="N355"/>
  <c r="P355" s="1"/>
  <c r="L356" i="39"/>
  <c r="O356" s="1"/>
  <c r="M356"/>
  <c r="S356" s="1"/>
  <c r="O344" i="37"/>
  <c r="N344"/>
  <c r="P344" s="1"/>
  <c r="K345"/>
  <c r="N348" i="32"/>
  <c r="P348" s="1"/>
  <c r="K349"/>
  <c r="R349" i="26"/>
  <c r="Q349"/>
  <c r="N341" i="43"/>
  <c r="P341" s="1"/>
  <c r="K342"/>
  <c r="M357" i="27"/>
  <c r="S357" s="1"/>
  <c r="L357"/>
  <c r="L356" i="40"/>
  <c r="M356"/>
  <c r="R355"/>
  <c r="Q355"/>
  <c r="R355" i="39"/>
  <c r="Q355"/>
  <c r="L349" i="33"/>
  <c r="M349"/>
  <c r="S349" s="1"/>
  <c r="L350" i="26"/>
  <c r="O350" s="1"/>
  <c r="M350"/>
  <c r="Q358" i="29" l="1"/>
  <c r="R358"/>
  <c r="M359"/>
  <c r="S359" s="1"/>
  <c r="L359"/>
  <c r="N359" i="28"/>
  <c r="P359" s="1"/>
  <c r="K360"/>
  <c r="N359" i="31"/>
  <c r="P359" s="1"/>
  <c r="K360"/>
  <c r="O359"/>
  <c r="K335" i="30"/>
  <c r="N334"/>
  <c r="P334" s="1"/>
  <c r="R349" i="36"/>
  <c r="Q349"/>
  <c r="R344" i="37"/>
  <c r="Q344"/>
  <c r="M342" i="43"/>
  <c r="S342" s="1"/>
  <c r="L342"/>
  <c r="O342" s="1"/>
  <c r="R329" i="34"/>
  <c r="Q329"/>
  <c r="N356" i="42"/>
  <c r="P356" s="1"/>
  <c r="K357"/>
  <c r="M330" i="34"/>
  <c r="S330" s="1"/>
  <c r="L330"/>
  <c r="O330" s="1"/>
  <c r="R341" i="43"/>
  <c r="Q341"/>
  <c r="S356" i="42"/>
  <c r="N356" i="39"/>
  <c r="P356" s="1"/>
  <c r="K357"/>
  <c r="L350" i="36"/>
  <c r="M350"/>
  <c r="S350" s="1"/>
  <c r="R355" i="38"/>
  <c r="Q355"/>
  <c r="K356" i="35"/>
  <c r="N355"/>
  <c r="P355" s="1"/>
  <c r="R348" i="32"/>
  <c r="Q348"/>
  <c r="L356" i="38"/>
  <c r="M356"/>
  <c r="O349" i="33"/>
  <c r="N349"/>
  <c r="P349" s="1"/>
  <c r="K350"/>
  <c r="S350" i="26"/>
  <c r="S356" i="40"/>
  <c r="M349" i="32"/>
  <c r="S349" s="1"/>
  <c r="L349"/>
  <c r="O349" s="1"/>
  <c r="N350" i="26"/>
  <c r="P350" s="1"/>
  <c r="K351"/>
  <c r="O356" i="40"/>
  <c r="N356"/>
  <c r="P356" s="1"/>
  <c r="K357"/>
  <c r="O357" i="27"/>
  <c r="N357"/>
  <c r="P357" s="1"/>
  <c r="K358"/>
  <c r="M345" i="37"/>
  <c r="S345" s="1"/>
  <c r="L345"/>
  <c r="O345" s="1"/>
  <c r="N356" i="41"/>
  <c r="P356" s="1"/>
  <c r="K357"/>
  <c r="L360" i="28" l="1"/>
  <c r="O360" s="1"/>
  <c r="M360"/>
  <c r="Q359"/>
  <c r="R359"/>
  <c r="O359" i="29"/>
  <c r="N359"/>
  <c r="P359" s="1"/>
  <c r="K360"/>
  <c r="Q334" i="30"/>
  <c r="R334"/>
  <c r="M335"/>
  <c r="S335" s="1"/>
  <c r="L335"/>
  <c r="M360" i="31"/>
  <c r="L360"/>
  <c r="O360" s="1"/>
  <c r="R359"/>
  <c r="Q359"/>
  <c r="R356" i="42"/>
  <c r="Q356"/>
  <c r="M357" i="41"/>
  <c r="S357" s="1"/>
  <c r="L357"/>
  <c r="O357" s="1"/>
  <c r="L357" i="40"/>
  <c r="O357" s="1"/>
  <c r="M357"/>
  <c r="S357" s="1"/>
  <c r="K346" i="37"/>
  <c r="N345"/>
  <c r="P345" s="1"/>
  <c r="M351" i="26"/>
  <c r="S351" s="1"/>
  <c r="L351"/>
  <c r="O351" s="1"/>
  <c r="M358" i="27"/>
  <c r="L358"/>
  <c r="O358" s="1"/>
  <c r="Q357"/>
  <c r="R357"/>
  <c r="K350" i="32"/>
  <c r="N349"/>
  <c r="P349" s="1"/>
  <c r="R349" i="33"/>
  <c r="Q349"/>
  <c r="S356" i="38"/>
  <c r="N330" i="34"/>
  <c r="P330" s="1"/>
  <c r="K331"/>
  <c r="N342" i="43"/>
  <c r="P342" s="1"/>
  <c r="K343"/>
  <c r="Q356" i="40"/>
  <c r="R356"/>
  <c r="O356" i="38"/>
  <c r="K357"/>
  <c r="N356"/>
  <c r="P356" s="1"/>
  <c r="O350" i="36"/>
  <c r="K351"/>
  <c r="N350"/>
  <c r="P350" s="1"/>
  <c r="R356" i="41"/>
  <c r="Q356"/>
  <c r="M357" i="39"/>
  <c r="L357"/>
  <c r="O357" s="1"/>
  <c r="R356"/>
  <c r="Q356"/>
  <c r="M357" i="42"/>
  <c r="S357" s="1"/>
  <c r="L357"/>
  <c r="O357" s="1"/>
  <c r="Q355" i="35"/>
  <c r="R355"/>
  <c r="R350" i="26"/>
  <c r="Q350"/>
  <c r="M350" i="33"/>
  <c r="L350"/>
  <c r="O350" s="1"/>
  <c r="M356" i="35"/>
  <c r="S356" s="1"/>
  <c r="L356"/>
  <c r="M360" i="29" l="1"/>
  <c r="S360" s="1"/>
  <c r="L360"/>
  <c r="O360" s="1"/>
  <c r="R359"/>
  <c r="Q359"/>
  <c r="S360" i="28"/>
  <c r="N360"/>
  <c r="P360" s="1"/>
  <c r="K361"/>
  <c r="K361" i="31"/>
  <c r="N360"/>
  <c r="P360" s="1"/>
  <c r="S360"/>
  <c r="O335" i="30"/>
  <c r="K336"/>
  <c r="N335"/>
  <c r="P335" s="1"/>
  <c r="R356" i="38"/>
  <c r="Q356"/>
  <c r="L343" i="43"/>
  <c r="O343" s="1"/>
  <c r="M343"/>
  <c r="S343" s="1"/>
  <c r="R342"/>
  <c r="Q342"/>
  <c r="N350" i="33"/>
  <c r="P350" s="1"/>
  <c r="K351"/>
  <c r="S358" i="27"/>
  <c r="N357" i="40"/>
  <c r="P357" s="1"/>
  <c r="K358"/>
  <c r="R350" i="36"/>
  <c r="Q350"/>
  <c r="S350" i="33"/>
  <c r="M351" i="36"/>
  <c r="S351" s="1"/>
  <c r="L351"/>
  <c r="M350" i="32"/>
  <c r="S350" s="1"/>
  <c r="L350"/>
  <c r="O350" s="1"/>
  <c r="M331" i="34"/>
  <c r="S331" s="1"/>
  <c r="L331"/>
  <c r="O331" s="1"/>
  <c r="N357" i="39"/>
  <c r="P357" s="1"/>
  <c r="K358"/>
  <c r="L357" i="38"/>
  <c r="O357" s="1"/>
  <c r="M357"/>
  <c r="S357" s="1"/>
  <c r="O356" i="35"/>
  <c r="N356"/>
  <c r="P356" s="1"/>
  <c r="K357"/>
  <c r="S357" i="39"/>
  <c r="K359" i="27"/>
  <c r="N358"/>
  <c r="P358" s="1"/>
  <c r="N357" i="42"/>
  <c r="P357" s="1"/>
  <c r="K358"/>
  <c r="R349" i="32"/>
  <c r="Q349"/>
  <c r="K352" i="26"/>
  <c r="N351"/>
  <c r="P351" s="1"/>
  <c r="N357" i="41"/>
  <c r="P357" s="1"/>
  <c r="K358"/>
  <c r="Q345" i="37"/>
  <c r="R345"/>
  <c r="R330" i="34"/>
  <c r="Q330"/>
  <c r="M346" i="37"/>
  <c r="S346" s="1"/>
  <c r="L346"/>
  <c r="M361" i="28" l="1"/>
  <c r="S361" s="1"/>
  <c r="L361"/>
  <c r="O361" s="1"/>
  <c r="R360"/>
  <c r="Q360"/>
  <c r="K361" i="29"/>
  <c r="N360"/>
  <c r="P360" s="1"/>
  <c r="R335" i="30"/>
  <c r="Q335"/>
  <c r="M336"/>
  <c r="S336" s="1"/>
  <c r="L336"/>
  <c r="O336" s="1"/>
  <c r="R360" i="31"/>
  <c r="Q360"/>
  <c r="M361"/>
  <c r="S361" s="1"/>
  <c r="L361"/>
  <c r="O361" s="1"/>
  <c r="R350" i="33"/>
  <c r="Q350"/>
  <c r="R358" i="27"/>
  <c r="Q358"/>
  <c r="R356" i="35"/>
  <c r="Q356"/>
  <c r="K332" i="34"/>
  <c r="N331"/>
  <c r="P331" s="1"/>
  <c r="O346" i="37"/>
  <c r="K347"/>
  <c r="N346"/>
  <c r="P346" s="1"/>
  <c r="L358" i="42"/>
  <c r="O358" s="1"/>
  <c r="M358"/>
  <c r="S358" s="1"/>
  <c r="R357"/>
  <c r="Q357"/>
  <c r="M358" i="41"/>
  <c r="L358"/>
  <c r="O358" s="1"/>
  <c r="N350" i="32"/>
  <c r="P350" s="1"/>
  <c r="K351"/>
  <c r="M358" i="40"/>
  <c r="L358"/>
  <c r="R357"/>
  <c r="Q357"/>
  <c r="R351" i="26"/>
  <c r="Q351"/>
  <c r="L358" i="39"/>
  <c r="M358"/>
  <c r="S358" s="1"/>
  <c r="O351" i="36"/>
  <c r="K352"/>
  <c r="N351"/>
  <c r="P351" s="1"/>
  <c r="N343" i="43"/>
  <c r="P343" s="1"/>
  <c r="K344"/>
  <c r="R357" i="39"/>
  <c r="Q357"/>
  <c r="Q357" i="41"/>
  <c r="R357"/>
  <c r="L359" i="27"/>
  <c r="M359"/>
  <c r="S359" s="1"/>
  <c r="N357" i="38"/>
  <c r="P357" s="1"/>
  <c r="K358"/>
  <c r="L352" i="26"/>
  <c r="O352" s="1"/>
  <c r="M352"/>
  <c r="L357" i="35"/>
  <c r="O357" s="1"/>
  <c r="M357"/>
  <c r="S357" s="1"/>
  <c r="L351" i="33"/>
  <c r="M351"/>
  <c r="S351" s="1"/>
  <c r="Q360" i="29" l="1"/>
  <c r="R360"/>
  <c r="M361"/>
  <c r="S361" s="1"/>
  <c r="L361"/>
  <c r="N361" i="28"/>
  <c r="P361" s="1"/>
  <c r="K362"/>
  <c r="K337" i="30"/>
  <c r="N336"/>
  <c r="P336" s="1"/>
  <c r="K362" i="31"/>
  <c r="N361"/>
  <c r="P361" s="1"/>
  <c r="R331" i="34"/>
  <c r="Q331"/>
  <c r="R351" i="36"/>
  <c r="Q351"/>
  <c r="O359" i="27"/>
  <c r="N359"/>
  <c r="P359" s="1"/>
  <c r="K360"/>
  <c r="L352" i="36"/>
  <c r="O352" s="1"/>
  <c r="M352"/>
  <c r="S352" s="1"/>
  <c r="O358" i="40"/>
  <c r="K359"/>
  <c r="N358"/>
  <c r="P358" s="1"/>
  <c r="L332" i="34"/>
  <c r="M332"/>
  <c r="S332" s="1"/>
  <c r="K358" i="35"/>
  <c r="N357"/>
  <c r="P357" s="1"/>
  <c r="S358" i="40"/>
  <c r="O351" i="33"/>
  <c r="K352"/>
  <c r="N351"/>
  <c r="P351" s="1"/>
  <c r="L351" i="32"/>
  <c r="O351" s="1"/>
  <c r="M351"/>
  <c r="S351" s="1"/>
  <c r="Q350"/>
  <c r="R350"/>
  <c r="N358" i="42"/>
  <c r="P358" s="1"/>
  <c r="K359"/>
  <c r="R346" i="37"/>
  <c r="Q346"/>
  <c r="R357" i="38"/>
  <c r="Q357"/>
  <c r="S352" i="26"/>
  <c r="O358" i="39"/>
  <c r="N358"/>
  <c r="P358" s="1"/>
  <c r="K359"/>
  <c r="N352" i="26"/>
  <c r="P352" s="1"/>
  <c r="K353"/>
  <c r="N358" i="41"/>
  <c r="P358" s="1"/>
  <c r="K359"/>
  <c r="L358" i="38"/>
  <c r="M358"/>
  <c r="S358" s="1"/>
  <c r="M344" i="43"/>
  <c r="L344"/>
  <c r="O344" s="1"/>
  <c r="S358" i="41"/>
  <c r="M347" i="37"/>
  <c r="S347" s="1"/>
  <c r="L347"/>
  <c r="R343" i="43"/>
  <c r="Q343"/>
  <c r="M362" i="28" l="1"/>
  <c r="S362" s="1"/>
  <c r="L362"/>
  <c r="R361"/>
  <c r="Q361"/>
  <c r="O361" i="29"/>
  <c r="N361"/>
  <c r="P361" s="1"/>
  <c r="K362"/>
  <c r="R361" i="31"/>
  <c r="Q361"/>
  <c r="M362"/>
  <c r="S362" s="1"/>
  <c r="L362"/>
  <c r="O362" s="1"/>
  <c r="R336" i="30"/>
  <c r="Q336"/>
  <c r="L337"/>
  <c r="M337"/>
  <c r="S337" s="1"/>
  <c r="R352" i="26"/>
  <c r="Q352"/>
  <c r="R358" i="40"/>
  <c r="Q358"/>
  <c r="R351" i="33"/>
  <c r="Q351"/>
  <c r="S344" i="43"/>
  <c r="L353" i="26"/>
  <c r="O353" s="1"/>
  <c r="M353"/>
  <c r="L358" i="35"/>
  <c r="O358" s="1"/>
  <c r="M358"/>
  <c r="K353" i="36"/>
  <c r="N352"/>
  <c r="P352" s="1"/>
  <c r="R358" i="41"/>
  <c r="Q358"/>
  <c r="N351" i="32"/>
  <c r="P351" s="1"/>
  <c r="K352"/>
  <c r="L360" i="27"/>
  <c r="M360"/>
  <c r="O360"/>
  <c r="R359"/>
  <c r="Q359"/>
  <c r="R358" i="39"/>
  <c r="Q358"/>
  <c r="L359" i="42"/>
  <c r="M359"/>
  <c r="M352" i="33"/>
  <c r="L352"/>
  <c r="R358" i="42"/>
  <c r="Q358"/>
  <c r="M359" i="40"/>
  <c r="S359" s="1"/>
  <c r="L359"/>
  <c r="O359" s="1"/>
  <c r="N344" i="43"/>
  <c r="P344" s="1"/>
  <c r="K345"/>
  <c r="M359" i="39"/>
  <c r="S359" s="1"/>
  <c r="L359"/>
  <c r="O359" s="1"/>
  <c r="O332" i="34"/>
  <c r="N332"/>
  <c r="P332" s="1"/>
  <c r="K333"/>
  <c r="O347" i="37"/>
  <c r="K348"/>
  <c r="N347"/>
  <c r="P347" s="1"/>
  <c r="O358" i="38"/>
  <c r="N358"/>
  <c r="P358" s="1"/>
  <c r="K359"/>
  <c r="M359" i="41"/>
  <c r="S359" s="1"/>
  <c r="L359"/>
  <c r="Q357" i="35"/>
  <c r="R357"/>
  <c r="M362" i="29" l="1"/>
  <c r="S362" s="1"/>
  <c r="L362"/>
  <c r="O362" s="1"/>
  <c r="R361"/>
  <c r="Q361"/>
  <c r="O362" i="28"/>
  <c r="N362"/>
  <c r="P362" s="1"/>
  <c r="K363"/>
  <c r="O337" i="30"/>
  <c r="N337"/>
  <c r="P337" s="1"/>
  <c r="K338"/>
  <c r="K363" i="31"/>
  <c r="N362"/>
  <c r="P362" s="1"/>
  <c r="R344" i="43"/>
  <c r="Q344"/>
  <c r="N359" i="39"/>
  <c r="P359" s="1"/>
  <c r="K360"/>
  <c r="O352" i="33"/>
  <c r="N352"/>
  <c r="P352" s="1"/>
  <c r="K353"/>
  <c r="S352"/>
  <c r="R352" i="36"/>
  <c r="Q352"/>
  <c r="M353"/>
  <c r="S353" s="1"/>
  <c r="L353"/>
  <c r="O353" s="1"/>
  <c r="L345" i="43"/>
  <c r="O345" s="1"/>
  <c r="M345"/>
  <c r="S360" i="27"/>
  <c r="S359" i="42"/>
  <c r="K361" i="27"/>
  <c r="N360"/>
  <c r="P360" s="1"/>
  <c r="S358" i="35"/>
  <c r="Q347" i="37"/>
  <c r="R347"/>
  <c r="L348"/>
  <c r="M348"/>
  <c r="S348" s="1"/>
  <c r="O359" i="41"/>
  <c r="K360"/>
  <c r="N359"/>
  <c r="P359" s="1"/>
  <c r="M333" i="34"/>
  <c r="S333" s="1"/>
  <c r="L333"/>
  <c r="O333" s="1"/>
  <c r="O359" i="42"/>
  <c r="N359"/>
  <c r="P359" s="1"/>
  <c r="K360"/>
  <c r="L352" i="32"/>
  <c r="M352"/>
  <c r="S352" s="1"/>
  <c r="K359" i="35"/>
  <c r="N358"/>
  <c r="P358" s="1"/>
  <c r="R351" i="32"/>
  <c r="Q351"/>
  <c r="Q332" i="34"/>
  <c r="R332"/>
  <c r="K360" i="40"/>
  <c r="N359"/>
  <c r="P359" s="1"/>
  <c r="L359" i="38"/>
  <c r="O359" s="1"/>
  <c r="M359"/>
  <c r="S353" i="26"/>
  <c r="R358" i="38"/>
  <c r="Q358"/>
  <c r="K354" i="26"/>
  <c r="N353"/>
  <c r="P353" s="1"/>
  <c r="M363" i="28" l="1"/>
  <c r="L363"/>
  <c r="O363" s="1"/>
  <c r="R362"/>
  <c r="Q362"/>
  <c r="K363" i="29"/>
  <c r="N362"/>
  <c r="P362" s="1"/>
  <c r="R362" i="31"/>
  <c r="Q362"/>
  <c r="L363"/>
  <c r="M363"/>
  <c r="S363" s="1"/>
  <c r="M338" i="30"/>
  <c r="S338" s="1"/>
  <c r="L338"/>
  <c r="O338" s="1"/>
  <c r="R337"/>
  <c r="Q337"/>
  <c r="R358" i="35"/>
  <c r="Q358"/>
  <c r="R352" i="33"/>
  <c r="Q352"/>
  <c r="Q360" i="27"/>
  <c r="R360"/>
  <c r="R359" i="42"/>
  <c r="Q359"/>
  <c r="M354" i="26"/>
  <c r="L354"/>
  <c r="O354" s="1"/>
  <c r="M360" i="40"/>
  <c r="L360"/>
  <c r="O352" i="32"/>
  <c r="N352"/>
  <c r="P352" s="1"/>
  <c r="K353"/>
  <c r="M360" i="41"/>
  <c r="S360" s="1"/>
  <c r="L360"/>
  <c r="N345" i="43"/>
  <c r="P345" s="1"/>
  <c r="K346"/>
  <c r="L353" i="33"/>
  <c r="O353" s="1"/>
  <c r="M353"/>
  <c r="S353" s="1"/>
  <c r="Q359" i="41"/>
  <c r="R359"/>
  <c r="M360" i="42"/>
  <c r="S360" s="1"/>
  <c r="L360"/>
  <c r="O360" s="1"/>
  <c r="L361" i="27"/>
  <c r="O361" s="1"/>
  <c r="M361"/>
  <c r="N353" i="36"/>
  <c r="P353" s="1"/>
  <c r="K354"/>
  <c r="O348" i="37"/>
  <c r="K349"/>
  <c r="N348"/>
  <c r="P348" s="1"/>
  <c r="L360" i="39"/>
  <c r="M360"/>
  <c r="R359"/>
  <c r="Q359"/>
  <c r="R359" i="40"/>
  <c r="Q359"/>
  <c r="S359" i="38"/>
  <c r="K334" i="34"/>
  <c r="N333"/>
  <c r="P333" s="1"/>
  <c r="Q353" i="26"/>
  <c r="R353"/>
  <c r="N359" i="38"/>
  <c r="P359" s="1"/>
  <c r="K360"/>
  <c r="M359" i="35"/>
  <c r="S359" s="1"/>
  <c r="L359"/>
  <c r="S345" i="43"/>
  <c r="Q362" i="29" l="1"/>
  <c r="R362"/>
  <c r="L363"/>
  <c r="O363" s="1"/>
  <c r="M363"/>
  <c r="S363" s="1"/>
  <c r="N363" i="28"/>
  <c r="P363" s="1"/>
  <c r="K364"/>
  <c r="S363"/>
  <c r="N338" i="30"/>
  <c r="P338" s="1"/>
  <c r="K339"/>
  <c r="O363" i="31"/>
  <c r="N363"/>
  <c r="P363" s="1"/>
  <c r="K364"/>
  <c r="R359" i="38"/>
  <c r="Q359"/>
  <c r="R353" i="36"/>
  <c r="Q353"/>
  <c r="M353" i="32"/>
  <c r="S353" s="1"/>
  <c r="L353"/>
  <c r="O353" s="1"/>
  <c r="R352"/>
  <c r="Q352"/>
  <c r="R333" i="34"/>
  <c r="Q333"/>
  <c r="S360" i="39"/>
  <c r="S361" i="27"/>
  <c r="R345" i="43"/>
  <c r="Q345"/>
  <c r="M334" i="34"/>
  <c r="S334" s="1"/>
  <c r="L334"/>
  <c r="O360" i="39"/>
  <c r="N360"/>
  <c r="P360" s="1"/>
  <c r="K361"/>
  <c r="N361" i="27"/>
  <c r="P361" s="1"/>
  <c r="K362"/>
  <c r="N353" i="33"/>
  <c r="P353" s="1"/>
  <c r="K354"/>
  <c r="O360" i="40"/>
  <c r="N360"/>
  <c r="P360" s="1"/>
  <c r="K361"/>
  <c r="R348" i="37"/>
  <c r="Q348"/>
  <c r="M346" i="43"/>
  <c r="S346" s="1"/>
  <c r="L346"/>
  <c r="O346" s="1"/>
  <c r="S360" i="40"/>
  <c r="L349" i="37"/>
  <c r="M349"/>
  <c r="S349" s="1"/>
  <c r="K361" i="42"/>
  <c r="N360"/>
  <c r="P360" s="1"/>
  <c r="O359" i="35"/>
  <c r="N359"/>
  <c r="P359" s="1"/>
  <c r="K360"/>
  <c r="L360" i="38"/>
  <c r="M360"/>
  <c r="S360" s="1"/>
  <c r="O360" i="41"/>
  <c r="N360"/>
  <c r="P360" s="1"/>
  <c r="K361"/>
  <c r="N354" i="26"/>
  <c r="P354" s="1"/>
  <c r="K355"/>
  <c r="L354" i="36"/>
  <c r="M354"/>
  <c r="S354" s="1"/>
  <c r="S354" i="26"/>
  <c r="R363" i="28" l="1"/>
  <c r="Q363"/>
  <c r="M364"/>
  <c r="S364" s="1"/>
  <c r="L364"/>
  <c r="N363" i="29"/>
  <c r="P363" s="1"/>
  <c r="K364"/>
  <c r="L364" i="31"/>
  <c r="O364" s="1"/>
  <c r="M364"/>
  <c r="S364" s="1"/>
  <c r="Q363"/>
  <c r="R363"/>
  <c r="M339" i="30"/>
  <c r="S339" s="1"/>
  <c r="L339"/>
  <c r="R338"/>
  <c r="Q338"/>
  <c r="R354" i="26"/>
  <c r="Q354"/>
  <c r="Q361" i="27"/>
  <c r="R361"/>
  <c r="Q360" i="39"/>
  <c r="R360"/>
  <c r="R360" i="40"/>
  <c r="Q360"/>
  <c r="R360" i="42"/>
  <c r="Q360"/>
  <c r="L362" i="27"/>
  <c r="O362" s="1"/>
  <c r="M362"/>
  <c r="Q360" i="41"/>
  <c r="R360"/>
  <c r="M361" i="42"/>
  <c r="S361" s="1"/>
  <c r="L361"/>
  <c r="O361" s="1"/>
  <c r="N353" i="32"/>
  <c r="P353" s="1"/>
  <c r="K354"/>
  <c r="L355" i="26"/>
  <c r="O355" s="1"/>
  <c r="M355"/>
  <c r="S355" s="1"/>
  <c r="N346" i="43"/>
  <c r="P346" s="1"/>
  <c r="K347"/>
  <c r="M361" i="41"/>
  <c r="S361" s="1"/>
  <c r="L361"/>
  <c r="O361" s="1"/>
  <c r="O349" i="37"/>
  <c r="K350"/>
  <c r="N349"/>
  <c r="P349" s="1"/>
  <c r="L361" i="40"/>
  <c r="O361" s="1"/>
  <c r="M361"/>
  <c r="M361" i="39"/>
  <c r="L361"/>
  <c r="O361" s="1"/>
  <c r="O360" i="38"/>
  <c r="K361"/>
  <c r="N360"/>
  <c r="P360" s="1"/>
  <c r="O354" i="36"/>
  <c r="K355"/>
  <c r="N354"/>
  <c r="P354" s="1"/>
  <c r="M360" i="35"/>
  <c r="S360" s="1"/>
  <c r="L360"/>
  <c r="O334" i="34"/>
  <c r="N334"/>
  <c r="P334" s="1"/>
  <c r="K335"/>
  <c r="Q359" i="35"/>
  <c r="R359"/>
  <c r="L354" i="33"/>
  <c r="M354"/>
  <c r="Q353"/>
  <c r="R353"/>
  <c r="M364" i="29" l="1"/>
  <c r="S364" s="1"/>
  <c r="L364"/>
  <c r="R363"/>
  <c r="Q363"/>
  <c r="O364" i="28"/>
  <c r="N364"/>
  <c r="P364" s="1"/>
  <c r="K365"/>
  <c r="O339" i="30"/>
  <c r="N339"/>
  <c r="P339" s="1"/>
  <c r="K340"/>
  <c r="K365" i="31"/>
  <c r="N364"/>
  <c r="P364" s="1"/>
  <c r="R360" i="38"/>
  <c r="Q360"/>
  <c r="Q349" i="37"/>
  <c r="R349"/>
  <c r="R334" i="34"/>
  <c r="Q334"/>
  <c r="L361" i="38"/>
  <c r="O361" s="1"/>
  <c r="M361"/>
  <c r="L350" i="37"/>
  <c r="M350"/>
  <c r="S350" s="1"/>
  <c r="O360" i="35"/>
  <c r="N360"/>
  <c r="P360" s="1"/>
  <c r="K361"/>
  <c r="K356" i="26"/>
  <c r="N355"/>
  <c r="P355" s="1"/>
  <c r="M335" i="34"/>
  <c r="S335" s="1"/>
  <c r="L335"/>
  <c r="O335" s="1"/>
  <c r="N361" i="40"/>
  <c r="P361" s="1"/>
  <c r="K362"/>
  <c r="N361" i="39"/>
  <c r="P361" s="1"/>
  <c r="K362"/>
  <c r="L354" i="32"/>
  <c r="M354"/>
  <c r="S362" i="27"/>
  <c r="R353" i="32"/>
  <c r="Q353"/>
  <c r="K363" i="27"/>
  <c r="N362"/>
  <c r="P362" s="1"/>
  <c r="R346" i="43"/>
  <c r="Q346"/>
  <c r="S354" i="33"/>
  <c r="O354"/>
  <c r="K355"/>
  <c r="N354"/>
  <c r="P354" s="1"/>
  <c r="R354" i="36"/>
  <c r="Q354"/>
  <c r="S361" i="39"/>
  <c r="K362" i="41"/>
  <c r="N361"/>
  <c r="P361" s="1"/>
  <c r="M355" i="36"/>
  <c r="S355" s="1"/>
  <c r="L355"/>
  <c r="O355" s="1"/>
  <c r="S361" i="40"/>
  <c r="L347" i="43"/>
  <c r="O347" s="1"/>
  <c r="M347"/>
  <c r="N361" i="42"/>
  <c r="P361" s="1"/>
  <c r="K362"/>
  <c r="M365" i="28" l="1"/>
  <c r="L365"/>
  <c r="O365" s="1"/>
  <c r="Q364"/>
  <c r="R364"/>
  <c r="O364" i="29"/>
  <c r="K365"/>
  <c r="N364"/>
  <c r="P364" s="1"/>
  <c r="R364" i="31"/>
  <c r="Q364"/>
  <c r="M365"/>
  <c r="S365" s="1"/>
  <c r="L365"/>
  <c r="O365" s="1"/>
  <c r="M340" i="30"/>
  <c r="S340" s="1"/>
  <c r="L340"/>
  <c r="O340" s="1"/>
  <c r="R339"/>
  <c r="Q339"/>
  <c r="R362" i="27"/>
  <c r="Q362"/>
  <c r="R354" i="33"/>
  <c r="Q354"/>
  <c r="Q355" i="26"/>
  <c r="R355"/>
  <c r="S361" i="38"/>
  <c r="Q361" i="40"/>
  <c r="R361"/>
  <c r="L362" i="39"/>
  <c r="M362"/>
  <c r="S362" s="1"/>
  <c r="L356" i="26"/>
  <c r="O356" s="1"/>
  <c r="M356"/>
  <c r="N361" i="38"/>
  <c r="P361" s="1"/>
  <c r="K362"/>
  <c r="Q361" i="39"/>
  <c r="R361"/>
  <c r="S354" i="32"/>
  <c r="O354"/>
  <c r="K355"/>
  <c r="N354"/>
  <c r="P354" s="1"/>
  <c r="M362" i="42"/>
  <c r="L362"/>
  <c r="O362" s="1"/>
  <c r="K356" i="36"/>
  <c r="N355"/>
  <c r="P355" s="1"/>
  <c r="M363" i="27"/>
  <c r="S363" s="1"/>
  <c r="L363"/>
  <c r="M361" i="35"/>
  <c r="L361"/>
  <c r="O361" s="1"/>
  <c r="Q360"/>
  <c r="R360"/>
  <c r="Q361" i="41"/>
  <c r="R361"/>
  <c r="N347" i="43"/>
  <c r="P347" s="1"/>
  <c r="K348"/>
  <c r="N335" i="34"/>
  <c r="P335" s="1"/>
  <c r="K336"/>
  <c r="O350" i="37"/>
  <c r="K351"/>
  <c r="N350"/>
  <c r="P350" s="1"/>
  <c r="R361" i="42"/>
  <c r="Q361"/>
  <c r="L355" i="33"/>
  <c r="O355" s="1"/>
  <c r="M355"/>
  <c r="S355" s="1"/>
  <c r="L362" i="40"/>
  <c r="M362"/>
  <c r="S347" i="43"/>
  <c r="L362" i="41"/>
  <c r="M362"/>
  <c r="S362" s="1"/>
  <c r="Q364" i="29" l="1"/>
  <c r="R364"/>
  <c r="M365"/>
  <c r="S365" s="1"/>
  <c r="L365"/>
  <c r="N365" i="28"/>
  <c r="P365" s="1"/>
  <c r="K366"/>
  <c r="S365"/>
  <c r="K341" i="30"/>
  <c r="N340"/>
  <c r="P340" s="1"/>
  <c r="N365" i="31"/>
  <c r="P365" s="1"/>
  <c r="K366"/>
  <c r="Q361" i="38"/>
  <c r="R361"/>
  <c r="R354" i="32"/>
  <c r="Q354"/>
  <c r="O362" i="41"/>
  <c r="N362"/>
  <c r="P362" s="1"/>
  <c r="K363"/>
  <c r="N363" i="27"/>
  <c r="P363" s="1"/>
  <c r="K364"/>
  <c r="M355" i="32"/>
  <c r="S355" s="1"/>
  <c r="L355"/>
  <c r="O355" s="1"/>
  <c r="Q350" i="37"/>
  <c r="R350"/>
  <c r="O363" i="27"/>
  <c r="S356" i="26"/>
  <c r="M351" i="37"/>
  <c r="S351" s="1"/>
  <c r="L351"/>
  <c r="O351" s="1"/>
  <c r="N356" i="26"/>
  <c r="P356" s="1"/>
  <c r="K357"/>
  <c r="R347" i="43"/>
  <c r="Q347"/>
  <c r="S362" i="40"/>
  <c r="Q355" i="36"/>
  <c r="R355"/>
  <c r="O362" i="40"/>
  <c r="N362"/>
  <c r="P362" s="1"/>
  <c r="K363"/>
  <c r="L356" i="36"/>
  <c r="O356" s="1"/>
  <c r="M356"/>
  <c r="M336" i="34"/>
  <c r="S336" s="1"/>
  <c r="L336"/>
  <c r="O362" i="39"/>
  <c r="N362"/>
  <c r="P362" s="1"/>
  <c r="K363"/>
  <c r="R335" i="34"/>
  <c r="Q335"/>
  <c r="K362" i="35"/>
  <c r="N361"/>
  <c r="P361" s="1"/>
  <c r="K363" i="42"/>
  <c r="N362"/>
  <c r="P362" s="1"/>
  <c r="N355" i="33"/>
  <c r="P355" s="1"/>
  <c r="K356"/>
  <c r="M348" i="43"/>
  <c r="S348" s="1"/>
  <c r="L348"/>
  <c r="O348" s="1"/>
  <c r="S361" i="35"/>
  <c r="S362" i="42"/>
  <c r="L362" i="38"/>
  <c r="O362" s="1"/>
  <c r="M362"/>
  <c r="R365" i="28" l="1"/>
  <c r="Q365"/>
  <c r="M366"/>
  <c r="S366" s="1"/>
  <c r="L366"/>
  <c r="O365" i="29"/>
  <c r="N365"/>
  <c r="P365" s="1"/>
  <c r="K366"/>
  <c r="M366" i="31"/>
  <c r="S366" s="1"/>
  <c r="L366"/>
  <c r="O366" s="1"/>
  <c r="Q365"/>
  <c r="R365"/>
  <c r="Q340" i="30"/>
  <c r="R340"/>
  <c r="L341"/>
  <c r="M341"/>
  <c r="S341" s="1"/>
  <c r="R356" i="26"/>
  <c r="Q356"/>
  <c r="Q362" i="40"/>
  <c r="R362"/>
  <c r="Q363" i="27"/>
  <c r="R363"/>
  <c r="K357" i="36"/>
  <c r="N356"/>
  <c r="P356" s="1"/>
  <c r="N362" i="38"/>
  <c r="K363"/>
  <c r="M356" i="33"/>
  <c r="S356" s="1"/>
  <c r="L356"/>
  <c r="O356" s="1"/>
  <c r="M363" i="39"/>
  <c r="S363" s="1"/>
  <c r="L363"/>
  <c r="O363" s="1"/>
  <c r="M363" i="40"/>
  <c r="S363" s="1"/>
  <c r="L363"/>
  <c r="O363" s="1"/>
  <c r="M363" i="41"/>
  <c r="L363"/>
  <c r="O363" s="1"/>
  <c r="R362"/>
  <c r="Q362"/>
  <c r="R362" i="39"/>
  <c r="Q362"/>
  <c r="R355" i="33"/>
  <c r="Q355"/>
  <c r="M357" i="26"/>
  <c r="L357"/>
  <c r="O357" s="1"/>
  <c r="M363" i="42"/>
  <c r="L363"/>
  <c r="O363" s="1"/>
  <c r="O336" i="34"/>
  <c r="N336"/>
  <c r="P336" s="1"/>
  <c r="K337"/>
  <c r="Q361" i="35"/>
  <c r="R361"/>
  <c r="K352" i="37"/>
  <c r="N351"/>
  <c r="P351" s="1"/>
  <c r="N355" i="32"/>
  <c r="P355" s="1"/>
  <c r="K356"/>
  <c r="R362" i="42"/>
  <c r="Q362"/>
  <c r="M362" i="35"/>
  <c r="S362" s="1"/>
  <c r="L362"/>
  <c r="S356" i="36"/>
  <c r="P362" i="38"/>
  <c r="S362"/>
  <c r="N348" i="43"/>
  <c r="P348" s="1"/>
  <c r="K349"/>
  <c r="M364" i="27"/>
  <c r="L364"/>
  <c r="O364" s="1"/>
  <c r="M366" i="29" l="1"/>
  <c r="S366" s="1"/>
  <c r="L366"/>
  <c r="O366" s="1"/>
  <c r="R365"/>
  <c r="Q365"/>
  <c r="O366" i="28"/>
  <c r="N366"/>
  <c r="P366" s="1"/>
  <c r="K367"/>
  <c r="O341" i="30"/>
  <c r="N341"/>
  <c r="P341" s="1"/>
  <c r="K342"/>
  <c r="K367" i="31"/>
  <c r="N366"/>
  <c r="P366" s="1"/>
  <c r="R356" i="36"/>
  <c r="Q356"/>
  <c r="M352" i="37"/>
  <c r="S352" s="1"/>
  <c r="L352"/>
  <c r="S363" i="42"/>
  <c r="Q351" i="37"/>
  <c r="R351"/>
  <c r="N363" i="42"/>
  <c r="P363" s="1"/>
  <c r="K364"/>
  <c r="N364" i="27"/>
  <c r="P364" s="1"/>
  <c r="K365"/>
  <c r="O362" i="35"/>
  <c r="K363"/>
  <c r="N362"/>
  <c r="P362" s="1"/>
  <c r="N363" i="39"/>
  <c r="P363" s="1"/>
  <c r="K364"/>
  <c r="M357" i="36"/>
  <c r="L357"/>
  <c r="R362" i="38"/>
  <c r="Q362"/>
  <c r="S364" i="27"/>
  <c r="R348" i="43"/>
  <c r="Q348"/>
  <c r="K358" i="26"/>
  <c r="N357"/>
  <c r="P357" s="1"/>
  <c r="L349" i="43"/>
  <c r="O349" s="1"/>
  <c r="M349"/>
  <c r="M337" i="34"/>
  <c r="L337"/>
  <c r="O337" s="1"/>
  <c r="S357" i="26"/>
  <c r="K364" i="41"/>
  <c r="N363"/>
  <c r="P363" s="1"/>
  <c r="Q336" i="34"/>
  <c r="R336"/>
  <c r="S363" i="41"/>
  <c r="N356" i="33"/>
  <c r="P356" s="1"/>
  <c r="K357"/>
  <c r="L356" i="32"/>
  <c r="O356" s="1"/>
  <c r="M356"/>
  <c r="R355"/>
  <c r="Q355"/>
  <c r="K364" i="40"/>
  <c r="N363"/>
  <c r="P363" s="1"/>
  <c r="L363" i="38"/>
  <c r="O363" s="1"/>
  <c r="M363"/>
  <c r="M367" i="28" l="1"/>
  <c r="L367"/>
  <c r="O367" s="1"/>
  <c r="R366"/>
  <c r="Q366"/>
  <c r="K367" i="29"/>
  <c r="N366"/>
  <c r="P366" s="1"/>
  <c r="Q366" i="31"/>
  <c r="R366"/>
  <c r="M367"/>
  <c r="S367" s="1"/>
  <c r="L367"/>
  <c r="M342" i="30"/>
  <c r="S342" s="1"/>
  <c r="L342"/>
  <c r="O342" s="1"/>
  <c r="Q341"/>
  <c r="R341"/>
  <c r="R364" i="27"/>
  <c r="Q364"/>
  <c r="R363" i="39"/>
  <c r="Q363"/>
  <c r="R362" i="35"/>
  <c r="Q362"/>
  <c r="Q363" i="41"/>
  <c r="R363"/>
  <c r="K338" i="34"/>
  <c r="N337"/>
  <c r="P337" s="1"/>
  <c r="S337"/>
  <c r="Q363" i="42"/>
  <c r="R363"/>
  <c r="N363" i="38"/>
  <c r="P363" s="1"/>
  <c r="K364"/>
  <c r="M357" i="33"/>
  <c r="S357" s="1"/>
  <c r="L357"/>
  <c r="O357" s="1"/>
  <c r="M363" i="35"/>
  <c r="S363" s="1"/>
  <c r="L363"/>
  <c r="O363" s="1"/>
  <c r="S356" i="32"/>
  <c r="S349" i="43"/>
  <c r="S363" i="38"/>
  <c r="N356" i="32"/>
  <c r="P356" s="1"/>
  <c r="K357"/>
  <c r="M364" i="41"/>
  <c r="S364" s="1"/>
  <c r="L364"/>
  <c r="O364" s="1"/>
  <c r="N349" i="43"/>
  <c r="P349" s="1"/>
  <c r="K350"/>
  <c r="M365" i="27"/>
  <c r="S365" s="1"/>
  <c r="L365"/>
  <c r="O365" s="1"/>
  <c r="O352" i="37"/>
  <c r="K353"/>
  <c r="N352"/>
  <c r="P352" s="1"/>
  <c r="Q357" i="26"/>
  <c r="R357"/>
  <c r="O357" i="36"/>
  <c r="K358"/>
  <c r="N357"/>
  <c r="P357" s="1"/>
  <c r="Q363" i="40"/>
  <c r="R363"/>
  <c r="M358" i="26"/>
  <c r="L358"/>
  <c r="O358" s="1"/>
  <c r="S357" i="36"/>
  <c r="L364" i="42"/>
  <c r="O364" s="1"/>
  <c r="M364"/>
  <c r="R356" i="33"/>
  <c r="Q356"/>
  <c r="L364" i="40"/>
  <c r="M364"/>
  <c r="L364" i="39"/>
  <c r="M364"/>
  <c r="S364" s="1"/>
  <c r="Q366" i="29" l="1"/>
  <c r="R366"/>
  <c r="M367"/>
  <c r="S367" s="1"/>
  <c r="L367"/>
  <c r="N367" i="28"/>
  <c r="K368"/>
  <c r="P367"/>
  <c r="S367"/>
  <c r="K343" i="30"/>
  <c r="N342"/>
  <c r="P342" s="1"/>
  <c r="O367" i="31"/>
  <c r="K368"/>
  <c r="N367"/>
  <c r="P367" s="1"/>
  <c r="R349" i="43"/>
  <c r="Q349"/>
  <c r="R363" i="38"/>
  <c r="Q363"/>
  <c r="Q337" i="34"/>
  <c r="R337"/>
  <c r="R356" i="32"/>
  <c r="Q356"/>
  <c r="S358" i="26"/>
  <c r="L353" i="37"/>
  <c r="M353"/>
  <c r="S353" s="1"/>
  <c r="L364" i="38"/>
  <c r="M364"/>
  <c r="S364" s="1"/>
  <c r="S364" i="42"/>
  <c r="N364"/>
  <c r="P364" s="1"/>
  <c r="K365"/>
  <c r="M357" i="32"/>
  <c r="L357"/>
  <c r="R357" i="36"/>
  <c r="Q357"/>
  <c r="L358"/>
  <c r="M358"/>
  <c r="N365" i="27"/>
  <c r="P365" s="1"/>
  <c r="K366"/>
  <c r="K364" i="35"/>
  <c r="N363"/>
  <c r="P363" s="1"/>
  <c r="O364" i="39"/>
  <c r="N364"/>
  <c r="P364" s="1"/>
  <c r="K365"/>
  <c r="S364" i="40"/>
  <c r="O364"/>
  <c r="N364"/>
  <c r="P364" s="1"/>
  <c r="K365"/>
  <c r="M350" i="43"/>
  <c r="L350"/>
  <c r="O350" s="1"/>
  <c r="K359" i="26"/>
  <c r="N358"/>
  <c r="P358" s="1"/>
  <c r="N357" i="33"/>
  <c r="P357" s="1"/>
  <c r="K358"/>
  <c r="Q352" i="37"/>
  <c r="R352"/>
  <c r="N364" i="41"/>
  <c r="P364" s="1"/>
  <c r="K365"/>
  <c r="L338" i="34"/>
  <c r="M338"/>
  <c r="S338" s="1"/>
  <c r="Q367" i="28" l="1"/>
  <c r="R367"/>
  <c r="L368"/>
  <c r="O368" s="1"/>
  <c r="M368"/>
  <c r="O367" i="29"/>
  <c r="N367"/>
  <c r="P367" s="1"/>
  <c r="K368"/>
  <c r="Q367" i="31"/>
  <c r="R367"/>
  <c r="L368"/>
  <c r="O368" s="1"/>
  <c r="M368"/>
  <c r="Q342" i="30"/>
  <c r="R342"/>
  <c r="M343"/>
  <c r="S343" s="1"/>
  <c r="L343"/>
  <c r="Q358" i="26"/>
  <c r="R358"/>
  <c r="Q364" i="42"/>
  <c r="R364"/>
  <c r="O338" i="34"/>
  <c r="N338"/>
  <c r="P338" s="1"/>
  <c r="K339"/>
  <c r="M359" i="26"/>
  <c r="S359" s="1"/>
  <c r="L359"/>
  <c r="O359" s="1"/>
  <c r="M365" i="41"/>
  <c r="L365"/>
  <c r="O365" s="1"/>
  <c r="M365" i="39"/>
  <c r="S365" s="1"/>
  <c r="L365"/>
  <c r="O365" s="1"/>
  <c r="O358" i="36"/>
  <c r="K359"/>
  <c r="N358"/>
  <c r="P358" s="1"/>
  <c r="R364" i="40"/>
  <c r="Q364"/>
  <c r="S358" i="36"/>
  <c r="R364" i="39"/>
  <c r="Q364"/>
  <c r="S350" i="43"/>
  <c r="O364" i="38"/>
  <c r="K365"/>
  <c r="N364"/>
  <c r="P364" s="1"/>
  <c r="R364" i="41"/>
  <c r="Q364"/>
  <c r="N350" i="43"/>
  <c r="P350" s="1"/>
  <c r="K351"/>
  <c r="M365" i="40"/>
  <c r="S365" s="1"/>
  <c r="L365"/>
  <c r="O365" s="1"/>
  <c r="Q363" i="35"/>
  <c r="R363"/>
  <c r="O357" i="32"/>
  <c r="K358"/>
  <c r="N357"/>
  <c r="P357" s="1"/>
  <c r="M358" i="33"/>
  <c r="S358" s="1"/>
  <c r="L358"/>
  <c r="M364" i="35"/>
  <c r="S364" s="1"/>
  <c r="L364"/>
  <c r="S357" i="32"/>
  <c r="O353" i="37"/>
  <c r="N353"/>
  <c r="P353" s="1"/>
  <c r="K354"/>
  <c r="Q357" i="33"/>
  <c r="R357"/>
  <c r="L366" i="27"/>
  <c r="M366"/>
  <c r="S366" s="1"/>
  <c r="M365" i="42"/>
  <c r="S365" s="1"/>
  <c r="L365"/>
  <c r="R365" i="27"/>
  <c r="Q365"/>
  <c r="M368" i="29" l="1"/>
  <c r="S368" s="1"/>
  <c r="L368"/>
  <c r="O368" s="1"/>
  <c r="R367"/>
  <c r="Q367"/>
  <c r="S368" i="28"/>
  <c r="N368"/>
  <c r="P368" s="1"/>
  <c r="K369"/>
  <c r="S368" i="31"/>
  <c r="N368"/>
  <c r="P368" s="1"/>
  <c r="K369"/>
  <c r="O343" i="30"/>
  <c r="N343"/>
  <c r="P343" s="1"/>
  <c r="K344"/>
  <c r="Q357" i="32"/>
  <c r="R357"/>
  <c r="N365" i="39"/>
  <c r="P365" s="1"/>
  <c r="K366"/>
  <c r="M339" i="34"/>
  <c r="S339" s="1"/>
  <c r="L339"/>
  <c r="O339" s="1"/>
  <c r="R338"/>
  <c r="Q338"/>
  <c r="Q358" i="36"/>
  <c r="R358"/>
  <c r="L365" i="38"/>
  <c r="O365" s="1"/>
  <c r="M365"/>
  <c r="R364"/>
  <c r="Q364"/>
  <c r="O358" i="33"/>
  <c r="K359"/>
  <c r="N358"/>
  <c r="P358" s="1"/>
  <c r="N365" i="40"/>
  <c r="P365" s="1"/>
  <c r="K366"/>
  <c r="K366" i="41"/>
  <c r="N365"/>
  <c r="P365" s="1"/>
  <c r="O364" i="35"/>
  <c r="N364"/>
  <c r="P364" s="1"/>
  <c r="K365"/>
  <c r="S365" i="41"/>
  <c r="O366" i="27"/>
  <c r="K367"/>
  <c r="N366"/>
  <c r="P366" s="1"/>
  <c r="M354" i="37"/>
  <c r="S354" s="1"/>
  <c r="L354"/>
  <c r="R350" i="43"/>
  <c r="Q350"/>
  <c r="L359" i="36"/>
  <c r="O359" s="1"/>
  <c r="M359"/>
  <c r="S359" s="1"/>
  <c r="R353" i="37"/>
  <c r="Q353"/>
  <c r="L351" i="43"/>
  <c r="O351" s="1"/>
  <c r="M351"/>
  <c r="S351" s="1"/>
  <c r="O365" i="42"/>
  <c r="K366"/>
  <c r="N365"/>
  <c r="P365" s="1"/>
  <c r="L358" i="32"/>
  <c r="M358"/>
  <c r="S358" s="1"/>
  <c r="K360" i="26"/>
  <c r="N359"/>
  <c r="P359" s="1"/>
  <c r="M369" i="28" l="1"/>
  <c r="S369" s="1"/>
  <c r="L369"/>
  <c r="O369" s="1"/>
  <c r="R368"/>
  <c r="Q368"/>
  <c r="K369" i="29"/>
  <c r="N368"/>
  <c r="P368" s="1"/>
  <c r="R368" i="31"/>
  <c r="Q368"/>
  <c r="Q343" i="30"/>
  <c r="R343"/>
  <c r="L344"/>
  <c r="O344" s="1"/>
  <c r="M344"/>
  <c r="S344" s="1"/>
  <c r="M369" i="31"/>
  <c r="S369" s="1"/>
  <c r="L369"/>
  <c r="Q366" i="27"/>
  <c r="R366"/>
  <c r="R365" i="42"/>
  <c r="Q365"/>
  <c r="M367" i="27"/>
  <c r="S367" s="1"/>
  <c r="L367"/>
  <c r="M366" i="41"/>
  <c r="S366" s="1"/>
  <c r="L366"/>
  <c r="K340" i="34"/>
  <c r="N339"/>
  <c r="P339" s="1"/>
  <c r="K360" i="36"/>
  <c r="N359"/>
  <c r="P359" s="1"/>
  <c r="O358" i="32"/>
  <c r="N358"/>
  <c r="P358" s="1"/>
  <c r="K359"/>
  <c r="L366" i="42"/>
  <c r="M366"/>
  <c r="S366" s="1"/>
  <c r="M366" i="40"/>
  <c r="S366" s="1"/>
  <c r="L366"/>
  <c r="S365" i="38"/>
  <c r="R365" i="40"/>
  <c r="Q365"/>
  <c r="N365" i="38"/>
  <c r="P365" s="1"/>
  <c r="K366"/>
  <c r="L366" i="39"/>
  <c r="O366" s="1"/>
  <c r="M366"/>
  <c r="S366" s="1"/>
  <c r="R358" i="33"/>
  <c r="Q358"/>
  <c r="Q365" i="39"/>
  <c r="R365"/>
  <c r="R359" i="26"/>
  <c r="Q359"/>
  <c r="M365" i="35"/>
  <c r="L365"/>
  <c r="O365" s="1"/>
  <c r="L359" i="33"/>
  <c r="M359"/>
  <c r="S359" s="1"/>
  <c r="R365" i="41"/>
  <c r="Q365"/>
  <c r="M360" i="26"/>
  <c r="L360"/>
  <c r="O360" s="1"/>
  <c r="N351" i="43"/>
  <c r="P351" s="1"/>
  <c r="K352"/>
  <c r="O354" i="37"/>
  <c r="N354"/>
  <c r="P354" s="1"/>
  <c r="K355"/>
  <c r="R364" i="35"/>
  <c r="Q364"/>
  <c r="Q368" i="29" l="1"/>
  <c r="R368"/>
  <c r="M369"/>
  <c r="S369" s="1"/>
  <c r="L369"/>
  <c r="N369" i="28"/>
  <c r="P369" s="1"/>
  <c r="K370"/>
  <c r="N344" i="30"/>
  <c r="P344" s="1"/>
  <c r="K345"/>
  <c r="O369" i="31"/>
  <c r="N369"/>
  <c r="P369" s="1"/>
  <c r="K370"/>
  <c r="M352" i="43"/>
  <c r="S352" s="1"/>
  <c r="L352"/>
  <c r="O352" s="1"/>
  <c r="M359" i="32"/>
  <c r="S359" s="1"/>
  <c r="L359"/>
  <c r="O359" s="1"/>
  <c r="R358"/>
  <c r="Q358"/>
  <c r="K368" i="27"/>
  <c r="N367"/>
  <c r="P367" s="1"/>
  <c r="Q365" i="38"/>
  <c r="R365"/>
  <c r="R359" i="36"/>
  <c r="Q359"/>
  <c r="O367" i="27"/>
  <c r="O359" i="33"/>
  <c r="N359"/>
  <c r="P359" s="1"/>
  <c r="K360"/>
  <c r="N365" i="35"/>
  <c r="P365" s="1"/>
  <c r="K366"/>
  <c r="N360" i="26"/>
  <c r="P360" s="1"/>
  <c r="K361"/>
  <c r="S365" i="35"/>
  <c r="O366" i="40"/>
  <c r="K367"/>
  <c r="N366"/>
  <c r="P366" s="1"/>
  <c r="L360" i="36"/>
  <c r="O360" s="1"/>
  <c r="M360"/>
  <c r="S360" s="1"/>
  <c r="Q339" i="34"/>
  <c r="R339"/>
  <c r="R351" i="43"/>
  <c r="Q351"/>
  <c r="S360" i="26"/>
  <c r="K367" i="39"/>
  <c r="N366"/>
  <c r="P366" s="1"/>
  <c r="L355" i="37"/>
  <c r="M355"/>
  <c r="S355" s="1"/>
  <c r="L366" i="38"/>
  <c r="O366" s="1"/>
  <c r="M366"/>
  <c r="L340" i="34"/>
  <c r="M340"/>
  <c r="S340" s="1"/>
  <c r="R354" i="37"/>
  <c r="Q354"/>
  <c r="O366" i="42"/>
  <c r="K367"/>
  <c r="N366"/>
  <c r="P366" s="1"/>
  <c r="O366" i="41"/>
  <c r="N366"/>
  <c r="P366" s="1"/>
  <c r="K367"/>
  <c r="L370" i="28" l="1"/>
  <c r="M370"/>
  <c r="S370" s="1"/>
  <c r="Q369"/>
  <c r="R369"/>
  <c r="O369" i="29"/>
  <c r="N369"/>
  <c r="P369" s="1"/>
  <c r="K370"/>
  <c r="M370" i="31"/>
  <c r="L370"/>
  <c r="O370" s="1"/>
  <c r="R369"/>
  <c r="Q369"/>
  <c r="M345" i="30"/>
  <c r="S345" s="1"/>
  <c r="L345"/>
  <c r="Q344"/>
  <c r="R344"/>
  <c r="R360" i="26"/>
  <c r="Q360"/>
  <c r="K367" i="38"/>
  <c r="N366"/>
  <c r="P366" s="1"/>
  <c r="L360" i="33"/>
  <c r="O360" s="1"/>
  <c r="M360"/>
  <c r="S360" s="1"/>
  <c r="M367" i="42"/>
  <c r="S367" s="1"/>
  <c r="L367"/>
  <c r="Q365" i="35"/>
  <c r="R365"/>
  <c r="R366" i="39"/>
  <c r="Q366"/>
  <c r="M361" i="26"/>
  <c r="S361" s="1"/>
  <c r="L361"/>
  <c r="O361" s="1"/>
  <c r="R366" i="42"/>
  <c r="Q366"/>
  <c r="L367" i="40"/>
  <c r="O367" s="1"/>
  <c r="M367"/>
  <c r="O355" i="37"/>
  <c r="K356"/>
  <c r="N355"/>
  <c r="P355" s="1"/>
  <c r="M367" i="41"/>
  <c r="L367"/>
  <c r="O367" s="1"/>
  <c r="M367" i="39"/>
  <c r="S367" s="1"/>
  <c r="L367"/>
  <c r="O367" s="1"/>
  <c r="K360" i="32"/>
  <c r="N359"/>
  <c r="P359" s="1"/>
  <c r="R366" i="41"/>
  <c r="Q366"/>
  <c r="O340" i="34"/>
  <c r="N340"/>
  <c r="P340" s="1"/>
  <c r="K341"/>
  <c r="N360" i="36"/>
  <c r="P360" s="1"/>
  <c r="K361"/>
  <c r="L366" i="35"/>
  <c r="O366" s="1"/>
  <c r="M366"/>
  <c r="S366" i="38"/>
  <c r="R366" i="40"/>
  <c r="Q366"/>
  <c r="R367" i="27"/>
  <c r="Q367"/>
  <c r="N352" i="43"/>
  <c r="P352" s="1"/>
  <c r="K353"/>
  <c r="Q359" i="33"/>
  <c r="R359"/>
  <c r="L368" i="27"/>
  <c r="O368" s="1"/>
  <c r="M368"/>
  <c r="M370" i="29" l="1"/>
  <c r="S370" s="1"/>
  <c r="L370"/>
  <c r="O370" s="1"/>
  <c r="R369"/>
  <c r="Q369"/>
  <c r="O370" i="28"/>
  <c r="N370"/>
  <c r="P370" s="1"/>
  <c r="K371"/>
  <c r="O345" i="30"/>
  <c r="N345"/>
  <c r="P345" s="1"/>
  <c r="K346"/>
  <c r="N370" i="31"/>
  <c r="P370" s="1"/>
  <c r="K371"/>
  <c r="S370"/>
  <c r="R359" i="32"/>
  <c r="Q359"/>
  <c r="R355" i="37"/>
  <c r="Q355"/>
  <c r="L361" i="36"/>
  <c r="M361"/>
  <c r="S361" s="1"/>
  <c r="L360" i="32"/>
  <c r="O360" s="1"/>
  <c r="M360"/>
  <c r="S360" s="1"/>
  <c r="M356" i="37"/>
  <c r="S356" s="1"/>
  <c r="L356"/>
  <c r="K362" i="26"/>
  <c r="N361"/>
  <c r="P361" s="1"/>
  <c r="R360" i="36"/>
  <c r="Q360"/>
  <c r="N366" i="35"/>
  <c r="P366" s="1"/>
  <c r="K367"/>
  <c r="S368" i="27"/>
  <c r="K369"/>
  <c r="N368"/>
  <c r="P368" s="1"/>
  <c r="M341" i="34"/>
  <c r="L341"/>
  <c r="O341" s="1"/>
  <c r="N367" i="39"/>
  <c r="P367" s="1"/>
  <c r="K368"/>
  <c r="N360" i="33"/>
  <c r="P360" s="1"/>
  <c r="K361"/>
  <c r="S367" i="40"/>
  <c r="R366" i="38"/>
  <c r="Q366"/>
  <c r="K368" i="40"/>
  <c r="N367"/>
  <c r="P367" s="1"/>
  <c r="M367" i="38"/>
  <c r="L367"/>
  <c r="O367" s="1"/>
  <c r="Q340" i="34"/>
  <c r="R340"/>
  <c r="L353" i="43"/>
  <c r="O353" s="1"/>
  <c r="M353"/>
  <c r="S353" s="1"/>
  <c r="K368" i="41"/>
  <c r="N367"/>
  <c r="P367" s="1"/>
  <c r="R352" i="43"/>
  <c r="Q352"/>
  <c r="S366" i="35"/>
  <c r="S367" i="41"/>
  <c r="O367" i="42"/>
  <c r="N367"/>
  <c r="P367" s="1"/>
  <c r="K368"/>
  <c r="M371" i="28" l="1"/>
  <c r="S371" s="1"/>
  <c r="L371"/>
  <c r="R370"/>
  <c r="Q370"/>
  <c r="K371" i="29"/>
  <c r="N370"/>
  <c r="P370" s="1"/>
  <c r="Q370" i="31"/>
  <c r="R370"/>
  <c r="M371"/>
  <c r="S371" s="1"/>
  <c r="L371"/>
  <c r="M346" i="30"/>
  <c r="S346" s="1"/>
  <c r="L346"/>
  <c r="O346" s="1"/>
  <c r="Q345"/>
  <c r="R345"/>
  <c r="Q368" i="27"/>
  <c r="R368"/>
  <c r="Q367" i="40"/>
  <c r="R367"/>
  <c r="R366" i="35"/>
  <c r="Q366"/>
  <c r="Q367" i="41"/>
  <c r="R367"/>
  <c r="N353" i="43"/>
  <c r="P353" s="1"/>
  <c r="K354"/>
  <c r="K342" i="34"/>
  <c r="N341"/>
  <c r="P341" s="1"/>
  <c r="N360" i="32"/>
  <c r="P360" s="1"/>
  <c r="K361"/>
  <c r="M368" i="42"/>
  <c r="S368" s="1"/>
  <c r="L368"/>
  <c r="O368" s="1"/>
  <c r="M368" i="41"/>
  <c r="S368" s="1"/>
  <c r="L368"/>
  <c r="O368" s="1"/>
  <c r="S367" i="38"/>
  <c r="L368" i="39"/>
  <c r="M368"/>
  <c r="M368" i="40"/>
  <c r="L368"/>
  <c r="S341" i="34"/>
  <c r="R361" i="26"/>
  <c r="Q361"/>
  <c r="O361" i="36"/>
  <c r="N361"/>
  <c r="P361" s="1"/>
  <c r="K362"/>
  <c r="R367" i="42"/>
  <c r="Q367"/>
  <c r="N367" i="38"/>
  <c r="P367" s="1"/>
  <c r="K368"/>
  <c r="L361" i="33"/>
  <c r="O361" s="1"/>
  <c r="M361"/>
  <c r="S361" s="1"/>
  <c r="M369" i="27"/>
  <c r="S369" s="1"/>
  <c r="L369"/>
  <c r="O369" s="1"/>
  <c r="M362" i="26"/>
  <c r="S362" s="1"/>
  <c r="L362"/>
  <c r="Q360" i="33"/>
  <c r="R360"/>
  <c r="O356" i="37"/>
  <c r="K357"/>
  <c r="N356"/>
  <c r="P356" s="1"/>
  <c r="R367" i="39"/>
  <c r="Q367"/>
  <c r="L367" i="35"/>
  <c r="M367"/>
  <c r="Q370" i="29" l="1"/>
  <c r="R370"/>
  <c r="L371"/>
  <c r="O371" s="1"/>
  <c r="M371"/>
  <c r="S371" s="1"/>
  <c r="O371" i="28"/>
  <c r="N371"/>
  <c r="P371" s="1"/>
  <c r="K372"/>
  <c r="N346" i="30"/>
  <c r="P346" s="1"/>
  <c r="K347"/>
  <c r="O371" i="31"/>
  <c r="N371"/>
  <c r="P371" s="1"/>
  <c r="K372"/>
  <c r="R367" i="38"/>
  <c r="Q367"/>
  <c r="R361" i="36"/>
  <c r="Q361"/>
  <c r="S368" i="39"/>
  <c r="N368" i="42"/>
  <c r="P368" s="1"/>
  <c r="K369"/>
  <c r="K363" i="26"/>
  <c r="N362"/>
  <c r="P362" s="1"/>
  <c r="M368" i="38"/>
  <c r="S368" s="1"/>
  <c r="L368"/>
  <c r="S368" i="40"/>
  <c r="S367" i="35"/>
  <c r="M362" i="36"/>
  <c r="S362" s="1"/>
  <c r="L362"/>
  <c r="O362" s="1"/>
  <c r="O368" i="39"/>
  <c r="N368"/>
  <c r="P368" s="1"/>
  <c r="K369"/>
  <c r="O367" i="35"/>
  <c r="N367"/>
  <c r="P367" s="1"/>
  <c r="K368"/>
  <c r="O362" i="26"/>
  <c r="K362" i="33"/>
  <c r="N361"/>
  <c r="P361" s="1"/>
  <c r="L361" i="32"/>
  <c r="O361" s="1"/>
  <c r="M361"/>
  <c r="S361" s="1"/>
  <c r="Q360"/>
  <c r="R360"/>
  <c r="N368" i="41"/>
  <c r="P368" s="1"/>
  <c r="K369"/>
  <c r="Q341" i="34"/>
  <c r="R341"/>
  <c r="L342"/>
  <c r="M342"/>
  <c r="S342" s="1"/>
  <c r="Q356" i="37"/>
  <c r="R356"/>
  <c r="N369" i="27"/>
  <c r="P369" s="1"/>
  <c r="K370"/>
  <c r="L357" i="37"/>
  <c r="M357"/>
  <c r="S357" s="1"/>
  <c r="O368" i="40"/>
  <c r="N368"/>
  <c r="P368" s="1"/>
  <c r="K369"/>
  <c r="M354" i="43"/>
  <c r="S354" s="1"/>
  <c r="L354"/>
  <c r="O354" s="1"/>
  <c r="R353"/>
  <c r="Q353"/>
  <c r="L372" i="28" l="1"/>
  <c r="M372"/>
  <c r="Q371"/>
  <c r="R371"/>
  <c r="N371" i="29"/>
  <c r="P371" s="1"/>
  <c r="K372"/>
  <c r="M372" i="31"/>
  <c r="S372" s="1"/>
  <c r="L372"/>
  <c r="O372" s="1"/>
  <c r="R371"/>
  <c r="Q371"/>
  <c r="M347" i="30"/>
  <c r="S347" s="1"/>
  <c r="L347"/>
  <c r="Q346"/>
  <c r="R346"/>
  <c r="Q368" i="40"/>
  <c r="R368"/>
  <c r="Q368" i="39"/>
  <c r="R368"/>
  <c r="Q368" i="41"/>
  <c r="R368"/>
  <c r="M369" i="40"/>
  <c r="L369"/>
  <c r="M369" i="42"/>
  <c r="S369" s="1"/>
  <c r="L369"/>
  <c r="Q368"/>
  <c r="R368"/>
  <c r="N354" i="43"/>
  <c r="P354" s="1"/>
  <c r="K355"/>
  <c r="M369" i="39"/>
  <c r="S369" s="1"/>
  <c r="L369"/>
  <c r="O369"/>
  <c r="K362" i="32"/>
  <c r="N361"/>
  <c r="P361" s="1"/>
  <c r="Q361" i="33"/>
  <c r="R361"/>
  <c r="O368" i="38"/>
  <c r="K369"/>
  <c r="N368"/>
  <c r="P368" s="1"/>
  <c r="Q367" i="35"/>
  <c r="R367"/>
  <c r="O342" i="34"/>
  <c r="N342"/>
  <c r="P342" s="1"/>
  <c r="K343"/>
  <c r="O357" i="37"/>
  <c r="K358"/>
  <c r="N357"/>
  <c r="P357" s="1"/>
  <c r="M370" i="27"/>
  <c r="L370"/>
  <c r="O370" s="1"/>
  <c r="M369" i="41"/>
  <c r="S369" s="1"/>
  <c r="L369"/>
  <c r="O369" s="1"/>
  <c r="L362" i="33"/>
  <c r="O362" s="1"/>
  <c r="M362"/>
  <c r="S362" s="1"/>
  <c r="N362" i="36"/>
  <c r="P362" s="1"/>
  <c r="K363"/>
  <c r="R362" i="26"/>
  <c r="Q362"/>
  <c r="R369" i="27"/>
  <c r="Q369"/>
  <c r="L368" i="35"/>
  <c r="M368"/>
  <c r="S368" s="1"/>
  <c r="M363" i="26"/>
  <c r="L363"/>
  <c r="O363" s="1"/>
  <c r="M372" i="29" l="1"/>
  <c r="S372" s="1"/>
  <c r="L372"/>
  <c r="O372" s="1"/>
  <c r="R371"/>
  <c r="Q371"/>
  <c r="S372" i="28"/>
  <c r="O372"/>
  <c r="N372"/>
  <c r="P372" s="1"/>
  <c r="K373"/>
  <c r="O347" i="30"/>
  <c r="K348"/>
  <c r="N347"/>
  <c r="P347" s="1"/>
  <c r="K373" i="31"/>
  <c r="N372"/>
  <c r="P372" s="1"/>
  <c r="R368" i="38"/>
  <c r="Q368"/>
  <c r="N369" i="39"/>
  <c r="P369" s="1"/>
  <c r="K370"/>
  <c r="O369" i="40"/>
  <c r="K370"/>
  <c r="N369"/>
  <c r="P369" s="1"/>
  <c r="K370" i="41"/>
  <c r="N369"/>
  <c r="P369" s="1"/>
  <c r="M343" i="34"/>
  <c r="S343" s="1"/>
  <c r="L343"/>
  <c r="O343" s="1"/>
  <c r="O368" i="35"/>
  <c r="N368"/>
  <c r="P368" s="1"/>
  <c r="K369"/>
  <c r="S369" i="40"/>
  <c r="R357" i="37"/>
  <c r="Q357"/>
  <c r="K363" i="33"/>
  <c r="N362"/>
  <c r="P362" s="1"/>
  <c r="M358" i="37"/>
  <c r="S358" s="1"/>
  <c r="L358"/>
  <c r="M369" i="38"/>
  <c r="L369"/>
  <c r="O369" s="1"/>
  <c r="L355" i="43"/>
  <c r="M355"/>
  <c r="S355" s="1"/>
  <c r="R354"/>
  <c r="Q354"/>
  <c r="Q342" i="34"/>
  <c r="R342"/>
  <c r="Q361" i="32"/>
  <c r="R361"/>
  <c r="R362" i="36"/>
  <c r="Q362"/>
  <c r="N370" i="27"/>
  <c r="K371"/>
  <c r="L362" i="32"/>
  <c r="M362"/>
  <c r="S362" s="1"/>
  <c r="O369" i="42"/>
  <c r="N369"/>
  <c r="P369" s="1"/>
  <c r="K370"/>
  <c r="K364" i="26"/>
  <c r="N363"/>
  <c r="P363" s="1"/>
  <c r="M363" i="36"/>
  <c r="S363" s="1"/>
  <c r="L363"/>
  <c r="S363" i="26"/>
  <c r="S370" i="27"/>
  <c r="P370"/>
  <c r="M373" i="28" l="1"/>
  <c r="S373" s="1"/>
  <c r="L373"/>
  <c r="O373" s="1"/>
  <c r="R372"/>
  <c r="Q372"/>
  <c r="K373" i="29"/>
  <c r="N372"/>
  <c r="P372" s="1"/>
  <c r="Q372" i="31"/>
  <c r="R372"/>
  <c r="L373"/>
  <c r="M373"/>
  <c r="S373" s="1"/>
  <c r="R347" i="30"/>
  <c r="Q347"/>
  <c r="M348"/>
  <c r="S348" s="1"/>
  <c r="L348"/>
  <c r="Q363" i="26"/>
  <c r="R363"/>
  <c r="K370" i="38"/>
  <c r="N369"/>
  <c r="P369" s="1"/>
  <c r="M370" i="41"/>
  <c r="S370" s="1"/>
  <c r="L370"/>
  <c r="Q369" i="40"/>
  <c r="R369"/>
  <c r="S369" i="38"/>
  <c r="O363" i="36"/>
  <c r="K364"/>
  <c r="N363"/>
  <c r="P363" s="1"/>
  <c r="O362" i="32"/>
  <c r="N362"/>
  <c r="P362" s="1"/>
  <c r="K363"/>
  <c r="O358" i="37"/>
  <c r="K359"/>
  <c r="N358"/>
  <c r="P358" s="1"/>
  <c r="M369" i="35"/>
  <c r="S369" s="1"/>
  <c r="L369"/>
  <c r="O369" s="1"/>
  <c r="R368"/>
  <c r="Q368"/>
  <c r="L370" i="40"/>
  <c r="M370"/>
  <c r="S370" s="1"/>
  <c r="R362" i="33"/>
  <c r="Q362"/>
  <c r="L371" i="27"/>
  <c r="O371" s="1"/>
  <c r="M371"/>
  <c r="S371" s="1"/>
  <c r="L364" i="26"/>
  <c r="O364" s="1"/>
  <c r="M364"/>
  <c r="S364" s="1"/>
  <c r="L363" i="33"/>
  <c r="M363"/>
  <c r="S363" s="1"/>
  <c r="L370" i="39"/>
  <c r="O370" s="1"/>
  <c r="M370"/>
  <c r="R370" i="27"/>
  <c r="Q370"/>
  <c r="L370" i="42"/>
  <c r="O370" s="1"/>
  <c r="M370"/>
  <c r="S370" s="1"/>
  <c r="O355" i="43"/>
  <c r="N355"/>
  <c r="P355" s="1"/>
  <c r="K356"/>
  <c r="K344" i="34"/>
  <c r="N343"/>
  <c r="P343" s="1"/>
  <c r="R369" i="39"/>
  <c r="Q369"/>
  <c r="Q369" i="42"/>
  <c r="R369"/>
  <c r="Q369" i="41"/>
  <c r="R369"/>
  <c r="Q372" i="29" l="1"/>
  <c r="R372"/>
  <c r="M373"/>
  <c r="S373" s="1"/>
  <c r="L373"/>
  <c r="N373" i="28"/>
  <c r="P373" s="1"/>
  <c r="K374"/>
  <c r="K349" i="30"/>
  <c r="N348"/>
  <c r="P348" s="1"/>
  <c r="O373" i="31"/>
  <c r="N373"/>
  <c r="P373" s="1"/>
  <c r="K374"/>
  <c r="O348" i="30"/>
  <c r="Q369" i="38"/>
  <c r="R369"/>
  <c r="Q343" i="34"/>
  <c r="R343"/>
  <c r="L344"/>
  <c r="M344"/>
  <c r="S344" s="1"/>
  <c r="K365" i="26"/>
  <c r="N364"/>
  <c r="P364" s="1"/>
  <c r="M363" i="32"/>
  <c r="S363" s="1"/>
  <c r="L363"/>
  <c r="Q362"/>
  <c r="R362"/>
  <c r="R355" i="43"/>
  <c r="Q355"/>
  <c r="S370" i="39"/>
  <c r="O370" i="41"/>
  <c r="N370"/>
  <c r="P370" s="1"/>
  <c r="K371"/>
  <c r="Q363" i="36"/>
  <c r="R363"/>
  <c r="M356" i="43"/>
  <c r="S356" s="1"/>
  <c r="L356"/>
  <c r="O356" s="1"/>
  <c r="K372" i="27"/>
  <c r="N371"/>
  <c r="P371" s="1"/>
  <c r="L364" i="36"/>
  <c r="O364" s="1"/>
  <c r="M364"/>
  <c r="S364" s="1"/>
  <c r="R358" i="37"/>
  <c r="Q358"/>
  <c r="L370" i="38"/>
  <c r="M370"/>
  <c r="S370" s="1"/>
  <c r="K371" i="39"/>
  <c r="N370"/>
  <c r="P370" s="1"/>
  <c r="K370" i="35"/>
  <c r="N369"/>
  <c r="P369" s="1"/>
  <c r="L359" i="37"/>
  <c r="M359"/>
  <c r="S359" s="1"/>
  <c r="O363" i="33"/>
  <c r="K364"/>
  <c r="N363"/>
  <c r="P363" s="1"/>
  <c r="N370" i="42"/>
  <c r="P370" s="1"/>
  <c r="K371"/>
  <c r="O370" i="40"/>
  <c r="K371"/>
  <c r="N370"/>
  <c r="P370" s="1"/>
  <c r="L374" i="28" l="1"/>
  <c r="M374"/>
  <c r="S374" s="1"/>
  <c r="Q373"/>
  <c r="R373"/>
  <c r="O373" i="29"/>
  <c r="N373"/>
  <c r="P373" s="1"/>
  <c r="K374"/>
  <c r="L374" i="31"/>
  <c r="O374" s="1"/>
  <c r="M374"/>
  <c r="S374" s="1"/>
  <c r="R373"/>
  <c r="Q373"/>
  <c r="Q348" i="30"/>
  <c r="R348"/>
  <c r="M349"/>
  <c r="S349" s="1"/>
  <c r="L349"/>
  <c r="R364" i="26"/>
  <c r="Q364"/>
  <c r="Q370" i="39"/>
  <c r="R370"/>
  <c r="L365" i="26"/>
  <c r="O365" s="1"/>
  <c r="M365"/>
  <c r="S365" s="1"/>
  <c r="N356" i="43"/>
  <c r="P356" s="1"/>
  <c r="K357"/>
  <c r="M371" i="40"/>
  <c r="S371" s="1"/>
  <c r="L371"/>
  <c r="O371" s="1"/>
  <c r="O359" i="37"/>
  <c r="K360"/>
  <c r="N359"/>
  <c r="P359" s="1"/>
  <c r="O370" i="38"/>
  <c r="N370"/>
  <c r="P370" s="1"/>
  <c r="K371"/>
  <c r="Q369" i="35"/>
  <c r="R369"/>
  <c r="O344" i="34"/>
  <c r="K345"/>
  <c r="N344"/>
  <c r="P344" s="1"/>
  <c r="Q370" i="40"/>
  <c r="R370"/>
  <c r="M371" i="42"/>
  <c r="S371" s="1"/>
  <c r="L371"/>
  <c r="O371" s="1"/>
  <c r="M370" i="35"/>
  <c r="S370" s="1"/>
  <c r="L370"/>
  <c r="O370" s="1"/>
  <c r="Q370" i="42"/>
  <c r="R370"/>
  <c r="N364" i="36"/>
  <c r="P364" s="1"/>
  <c r="K365"/>
  <c r="M371" i="41"/>
  <c r="L371"/>
  <c r="O371" s="1"/>
  <c r="R363" i="33"/>
  <c r="Q363"/>
  <c r="M371" i="39"/>
  <c r="S371" s="1"/>
  <c r="L371"/>
  <c r="O371" s="1"/>
  <c r="Q370" i="41"/>
  <c r="R370"/>
  <c r="O363" i="32"/>
  <c r="N363"/>
  <c r="P363" s="1"/>
  <c r="K364"/>
  <c r="Q371" i="27"/>
  <c r="R371"/>
  <c r="M364" i="33"/>
  <c r="S364" s="1"/>
  <c r="L364"/>
  <c r="O364" s="1"/>
  <c r="M372" i="27"/>
  <c r="S372" s="1"/>
  <c r="L372"/>
  <c r="O372" s="1"/>
  <c r="M374" i="29" l="1"/>
  <c r="S374" s="1"/>
  <c r="L374"/>
  <c r="O374" s="1"/>
  <c r="R373"/>
  <c r="Q373"/>
  <c r="O374" i="28"/>
  <c r="N374"/>
  <c r="P374" s="1"/>
  <c r="K375"/>
  <c r="O349" i="30"/>
  <c r="N349"/>
  <c r="P349" s="1"/>
  <c r="K350"/>
  <c r="N374" i="31"/>
  <c r="P374" s="1"/>
  <c r="K375"/>
  <c r="R356" i="43"/>
  <c r="Q356"/>
  <c r="Q359" i="37"/>
  <c r="R359"/>
  <c r="K373" i="27"/>
  <c r="N372"/>
  <c r="P372" s="1"/>
  <c r="R364" i="36"/>
  <c r="Q364"/>
  <c r="L364" i="32"/>
  <c r="O364" s="1"/>
  <c r="M364"/>
  <c r="S364" s="1"/>
  <c r="M345" i="34"/>
  <c r="S345" s="1"/>
  <c r="L345"/>
  <c r="O345" s="1"/>
  <c r="K372" i="41"/>
  <c r="N371"/>
  <c r="P371" s="1"/>
  <c r="K366" i="26"/>
  <c r="N365"/>
  <c r="P365" s="1"/>
  <c r="R363" i="32"/>
  <c r="Q363"/>
  <c r="N370" i="35"/>
  <c r="P370" s="1"/>
  <c r="K371"/>
  <c r="L360" i="37"/>
  <c r="M360"/>
  <c r="S360" s="1"/>
  <c r="N364" i="33"/>
  <c r="P364" s="1"/>
  <c r="K365"/>
  <c r="S371" i="41"/>
  <c r="R344" i="34"/>
  <c r="Q344"/>
  <c r="L365" i="36"/>
  <c r="M365"/>
  <c r="K372" i="42"/>
  <c r="N371"/>
  <c r="P371" s="1"/>
  <c r="N371" i="40"/>
  <c r="P371" s="1"/>
  <c r="K372"/>
  <c r="N371" i="39"/>
  <c r="P371" s="1"/>
  <c r="K372"/>
  <c r="L371" i="38"/>
  <c r="M371"/>
  <c r="S371" s="1"/>
  <c r="O371"/>
  <c r="Q370"/>
  <c r="R370"/>
  <c r="L357" i="43"/>
  <c r="M357"/>
  <c r="S357" s="1"/>
  <c r="M375" i="28" l="1"/>
  <c r="S375" s="1"/>
  <c r="L375"/>
  <c r="O375" s="1"/>
  <c r="R374"/>
  <c r="Q374"/>
  <c r="K375" i="29"/>
  <c r="N374"/>
  <c r="P374" s="1"/>
  <c r="L375" i="31"/>
  <c r="M375"/>
  <c r="S375" s="1"/>
  <c r="Q374"/>
  <c r="R374"/>
  <c r="L350" i="30"/>
  <c r="O350" s="1"/>
  <c r="M350"/>
  <c r="S350" s="1"/>
  <c r="R349"/>
  <c r="Q349"/>
  <c r="Q371" i="41"/>
  <c r="R371"/>
  <c r="R371" i="42"/>
  <c r="Q371"/>
  <c r="L365" i="33"/>
  <c r="O365" s="1"/>
  <c r="M365"/>
  <c r="S365" s="1"/>
  <c r="M372" i="42"/>
  <c r="S372" s="1"/>
  <c r="L372"/>
  <c r="R371" i="39"/>
  <c r="Q371"/>
  <c r="O357" i="43"/>
  <c r="N357"/>
  <c r="P357" s="1"/>
  <c r="K358"/>
  <c r="M372" i="40"/>
  <c r="S372" s="1"/>
  <c r="L372"/>
  <c r="S365" i="36"/>
  <c r="N371" i="38"/>
  <c r="P371" s="1"/>
  <c r="K372"/>
  <c r="O365" i="36"/>
  <c r="N365"/>
  <c r="P365" s="1"/>
  <c r="K366"/>
  <c r="O360" i="37"/>
  <c r="K361"/>
  <c r="N360"/>
  <c r="P360" s="1"/>
  <c r="M372" i="41"/>
  <c r="S372" s="1"/>
  <c r="L372"/>
  <c r="O372" s="1"/>
  <c r="R372" i="27"/>
  <c r="Q372"/>
  <c r="Q370" i="35"/>
  <c r="R370"/>
  <c r="K346" i="34"/>
  <c r="N345"/>
  <c r="P345" s="1"/>
  <c r="L373" i="27"/>
  <c r="O373" s="1"/>
  <c r="M373"/>
  <c r="S373" s="1"/>
  <c r="L372" i="39"/>
  <c r="M372"/>
  <c r="S372" s="1"/>
  <c r="Q371" i="40"/>
  <c r="R371"/>
  <c r="Q365" i="26"/>
  <c r="R365"/>
  <c r="M371" i="35"/>
  <c r="S371" s="1"/>
  <c r="L371"/>
  <c r="O371" s="1"/>
  <c r="R364" i="33"/>
  <c r="Q364"/>
  <c r="L366" i="26"/>
  <c r="O366" s="1"/>
  <c r="M366"/>
  <c r="N364" i="32"/>
  <c r="P364" s="1"/>
  <c r="K365"/>
  <c r="Q374" i="29" l="1"/>
  <c r="R374"/>
  <c r="M375"/>
  <c r="S375" s="1"/>
  <c r="L375"/>
  <c r="N375" i="28"/>
  <c r="P375" s="1"/>
  <c r="K376"/>
  <c r="K351" i="30"/>
  <c r="N350"/>
  <c r="P350" s="1"/>
  <c r="K376" i="31"/>
  <c r="N375"/>
  <c r="P375" s="1"/>
  <c r="O375"/>
  <c r="R365" i="36"/>
  <c r="Q365"/>
  <c r="M365" i="32"/>
  <c r="S365" s="1"/>
  <c r="L365"/>
  <c r="O365" s="1"/>
  <c r="O372" i="40"/>
  <c r="N372"/>
  <c r="P372" s="1"/>
  <c r="K373"/>
  <c r="R364" i="32"/>
  <c r="Q364"/>
  <c r="S366" i="26"/>
  <c r="O372" i="39"/>
  <c r="N372"/>
  <c r="P372" s="1"/>
  <c r="K373"/>
  <c r="L366" i="36"/>
  <c r="M366"/>
  <c r="M358" i="43"/>
  <c r="S358" s="1"/>
  <c r="L358"/>
  <c r="O358" s="1"/>
  <c r="R357"/>
  <c r="Q357"/>
  <c r="N365" i="33"/>
  <c r="P365" s="1"/>
  <c r="K366"/>
  <c r="K372" i="35"/>
  <c r="N371"/>
  <c r="P371" s="1"/>
  <c r="N372" i="41"/>
  <c r="P372" s="1"/>
  <c r="K373"/>
  <c r="K374" i="27"/>
  <c r="N373"/>
  <c r="P373" s="1"/>
  <c r="M372" i="38"/>
  <c r="S372" s="1"/>
  <c r="L372"/>
  <c r="O372" s="1"/>
  <c r="R371"/>
  <c r="Q371"/>
  <c r="Q345" i="34"/>
  <c r="R345"/>
  <c r="K367" i="26"/>
  <c r="N366"/>
  <c r="P366" s="1"/>
  <c r="L346" i="34"/>
  <c r="M346"/>
  <c r="S346" s="1"/>
  <c r="R360" i="37"/>
  <c r="Q360"/>
  <c r="L361"/>
  <c r="O361" s="1"/>
  <c r="M361"/>
  <c r="S361" s="1"/>
  <c r="O372" i="42"/>
  <c r="K373"/>
  <c r="N372"/>
  <c r="P372" s="1"/>
  <c r="L376" i="28" l="1"/>
  <c r="O376" s="1"/>
  <c r="M376"/>
  <c r="Q375"/>
  <c r="R375"/>
  <c r="O375" i="29"/>
  <c r="N375"/>
  <c r="P375" s="1"/>
  <c r="K376"/>
  <c r="Q375" i="31"/>
  <c r="R375"/>
  <c r="M376"/>
  <c r="S376" s="1"/>
  <c r="L376"/>
  <c r="O376" s="1"/>
  <c r="R350" i="30"/>
  <c r="Q350"/>
  <c r="M351"/>
  <c r="S351" s="1"/>
  <c r="L351"/>
  <c r="R366" i="26"/>
  <c r="Q366"/>
  <c r="R372" i="41"/>
  <c r="Q372"/>
  <c r="N358" i="43"/>
  <c r="P358" s="1"/>
  <c r="K359"/>
  <c r="M373" i="42"/>
  <c r="L373"/>
  <c r="O346" i="34"/>
  <c r="N346"/>
  <c r="P346" s="1"/>
  <c r="K347"/>
  <c r="M366" i="33"/>
  <c r="S366" s="1"/>
  <c r="L366"/>
  <c r="O366" i="36"/>
  <c r="K367"/>
  <c r="N366"/>
  <c r="P366" s="1"/>
  <c r="L373" i="40"/>
  <c r="O373" s="1"/>
  <c r="M373"/>
  <c r="S373" s="1"/>
  <c r="Q372"/>
  <c r="R372"/>
  <c r="R372" i="39"/>
  <c r="Q372"/>
  <c r="R365" i="33"/>
  <c r="Q365"/>
  <c r="M373" i="39"/>
  <c r="S373" s="1"/>
  <c r="L373"/>
  <c r="O373" s="1"/>
  <c r="L367" i="26"/>
  <c r="O367" s="1"/>
  <c r="M367"/>
  <c r="S367" s="1"/>
  <c r="M374" i="27"/>
  <c r="L374"/>
  <c r="O374" s="1"/>
  <c r="Q373"/>
  <c r="R373"/>
  <c r="K362" i="37"/>
  <c r="N361"/>
  <c r="P361" s="1"/>
  <c r="M373" i="41"/>
  <c r="S373" s="1"/>
  <c r="L373"/>
  <c r="O373" s="1"/>
  <c r="N365" i="32"/>
  <c r="P365" s="1"/>
  <c r="K366"/>
  <c r="R371" i="35"/>
  <c r="Q371"/>
  <c r="R372" i="42"/>
  <c r="Q372"/>
  <c r="N372" i="38"/>
  <c r="P372" s="1"/>
  <c r="K373"/>
  <c r="M372" i="35"/>
  <c r="S372" s="1"/>
  <c r="L372"/>
  <c r="O372" s="1"/>
  <c r="S366" i="36"/>
  <c r="M376" i="29" l="1"/>
  <c r="L376"/>
  <c r="O376" s="1"/>
  <c r="R375"/>
  <c r="Q375"/>
  <c r="S376" i="28"/>
  <c r="N376"/>
  <c r="P376" s="1"/>
  <c r="K377"/>
  <c r="N376" i="31"/>
  <c r="P376" s="1"/>
  <c r="K377"/>
  <c r="O351" i="30"/>
  <c r="N351"/>
  <c r="P351" s="1"/>
  <c r="K352"/>
  <c r="R372" i="38"/>
  <c r="Q372"/>
  <c r="K374" i="41"/>
  <c r="N373"/>
  <c r="P373" s="1"/>
  <c r="S374" i="27"/>
  <c r="O373" i="42"/>
  <c r="K374"/>
  <c r="N373"/>
  <c r="P373" s="1"/>
  <c r="R365" i="32"/>
  <c r="Q365"/>
  <c r="L367" i="36"/>
  <c r="M367"/>
  <c r="S373" i="42"/>
  <c r="Q366" i="36"/>
  <c r="R366"/>
  <c r="L359" i="43"/>
  <c r="M359"/>
  <c r="R358"/>
  <c r="Q358"/>
  <c r="R361" i="37"/>
  <c r="Q361"/>
  <c r="K368" i="26"/>
  <c r="N367"/>
  <c r="P367" s="1"/>
  <c r="O366" i="33"/>
  <c r="K367"/>
  <c r="N366"/>
  <c r="P366" s="1"/>
  <c r="M362" i="37"/>
  <c r="S362" s="1"/>
  <c r="L362"/>
  <c r="N372" i="35"/>
  <c r="P372" s="1"/>
  <c r="K373"/>
  <c r="L366" i="32"/>
  <c r="M366"/>
  <c r="S366" s="1"/>
  <c r="N373" i="39"/>
  <c r="P373" s="1"/>
  <c r="K374"/>
  <c r="M347" i="34"/>
  <c r="S347" s="1"/>
  <c r="L347"/>
  <c r="O347" s="1"/>
  <c r="Q346"/>
  <c r="R346"/>
  <c r="M373" i="38"/>
  <c r="S373" s="1"/>
  <c r="L373"/>
  <c r="O373" s="1"/>
  <c r="K375" i="27"/>
  <c r="N374"/>
  <c r="P374" s="1"/>
  <c r="K374" i="40"/>
  <c r="N373"/>
  <c r="P373" s="1"/>
  <c r="M377" i="28" l="1"/>
  <c r="S377" s="1"/>
  <c r="L377"/>
  <c r="O377" s="1"/>
  <c r="R376"/>
  <c r="Q376"/>
  <c r="K377" i="29"/>
  <c r="N376"/>
  <c r="P376" s="1"/>
  <c r="S376"/>
  <c r="M352" i="30"/>
  <c r="S352" s="1"/>
  <c r="L352"/>
  <c r="O352" s="1"/>
  <c r="Q351"/>
  <c r="R351"/>
  <c r="L377" i="31"/>
  <c r="M377"/>
  <c r="S377" s="1"/>
  <c r="Q376"/>
  <c r="R376"/>
  <c r="R374" i="27"/>
  <c r="Q374"/>
  <c r="Q373" i="40"/>
  <c r="R373"/>
  <c r="M373" i="35"/>
  <c r="S373" s="1"/>
  <c r="L373"/>
  <c r="O373" s="1"/>
  <c r="L368" i="26"/>
  <c r="M368"/>
  <c r="S368" s="1"/>
  <c r="M374" i="42"/>
  <c r="S374" s="1"/>
  <c r="L374"/>
  <c r="R373"/>
  <c r="Q373"/>
  <c r="K348" i="34"/>
  <c r="N347"/>
  <c r="P347" s="1"/>
  <c r="R372" i="35"/>
  <c r="Q372"/>
  <c r="O362" i="37"/>
  <c r="K363"/>
  <c r="N362"/>
  <c r="P362" s="1"/>
  <c r="M375" i="27"/>
  <c r="S375" s="1"/>
  <c r="L375"/>
  <c r="O375" s="1"/>
  <c r="S367" i="36"/>
  <c r="Q373" i="41"/>
  <c r="R373"/>
  <c r="M374" i="40"/>
  <c r="S374" s="1"/>
  <c r="L374"/>
  <c r="O374" s="1"/>
  <c r="L374" i="39"/>
  <c r="M374"/>
  <c r="S374" s="1"/>
  <c r="R373"/>
  <c r="Q373"/>
  <c r="M367" i="33"/>
  <c r="S367" s="1"/>
  <c r="L367"/>
  <c r="S359" i="43"/>
  <c r="M374" i="41"/>
  <c r="S374" s="1"/>
  <c r="L374"/>
  <c r="O374" s="1"/>
  <c r="Q366" i="33"/>
  <c r="R366"/>
  <c r="O367" i="36"/>
  <c r="K368"/>
  <c r="N367"/>
  <c r="P367" s="1"/>
  <c r="N373" i="38"/>
  <c r="P373" s="1"/>
  <c r="K374"/>
  <c r="O359" i="43"/>
  <c r="N359"/>
  <c r="P359" s="1"/>
  <c r="K360"/>
  <c r="O366" i="32"/>
  <c r="N366"/>
  <c r="P366" s="1"/>
  <c r="K367"/>
  <c r="Q367" i="26"/>
  <c r="R367"/>
  <c r="Q376" i="29" l="1"/>
  <c r="R376"/>
  <c r="L377"/>
  <c r="M377"/>
  <c r="S377" s="1"/>
  <c r="N377" i="28"/>
  <c r="P377" s="1"/>
  <c r="K378"/>
  <c r="O377" i="31"/>
  <c r="K378"/>
  <c r="N377"/>
  <c r="P377" s="1"/>
  <c r="K353" i="30"/>
  <c r="N352"/>
  <c r="P352" s="1"/>
  <c r="R367" i="36"/>
  <c r="Q367"/>
  <c r="Q347" i="34"/>
  <c r="R347"/>
  <c r="K369" i="26"/>
  <c r="N368"/>
  <c r="P368" s="1"/>
  <c r="O374" i="39"/>
  <c r="N374"/>
  <c r="P374" s="1"/>
  <c r="K375"/>
  <c r="M348" i="34"/>
  <c r="S348" s="1"/>
  <c r="L348"/>
  <c r="O348" s="1"/>
  <c r="R359" i="43"/>
  <c r="Q359"/>
  <c r="N373" i="35"/>
  <c r="P373" s="1"/>
  <c r="K374"/>
  <c r="Q362" i="37"/>
  <c r="R362"/>
  <c r="R366" i="32"/>
  <c r="Q366"/>
  <c r="M360" i="43"/>
  <c r="S360" s="1"/>
  <c r="L360"/>
  <c r="O360" s="1"/>
  <c r="L363" i="37"/>
  <c r="M363"/>
  <c r="S363" s="1"/>
  <c r="O374" i="42"/>
  <c r="K375"/>
  <c r="N374"/>
  <c r="P374" s="1"/>
  <c r="R373" i="38"/>
  <c r="Q373"/>
  <c r="K376" i="27"/>
  <c r="N375"/>
  <c r="P375" s="1"/>
  <c r="L367" i="32"/>
  <c r="O367" s="1"/>
  <c r="M367"/>
  <c r="N374" i="40"/>
  <c r="P374" s="1"/>
  <c r="K375"/>
  <c r="O367" i="33"/>
  <c r="K368"/>
  <c r="N367"/>
  <c r="P367" s="1"/>
  <c r="L368" i="36"/>
  <c r="O368" s="1"/>
  <c r="M368"/>
  <c r="N374" i="41"/>
  <c r="P374" s="1"/>
  <c r="K375"/>
  <c r="O368" i="26"/>
  <c r="L374" i="38"/>
  <c r="O374" s="1"/>
  <c r="M374"/>
  <c r="L378" i="28" l="1"/>
  <c r="M378"/>
  <c r="Q377"/>
  <c r="R377"/>
  <c r="O377" i="29"/>
  <c r="N377"/>
  <c r="P377" s="1"/>
  <c r="K378"/>
  <c r="R352" i="30"/>
  <c r="Q352"/>
  <c r="M353"/>
  <c r="S353" s="1"/>
  <c r="L353"/>
  <c r="Q377" i="31"/>
  <c r="R377"/>
  <c r="M378"/>
  <c r="S378" s="1"/>
  <c r="L378"/>
  <c r="R374" i="39"/>
  <c r="Q374"/>
  <c r="Q373" i="35"/>
  <c r="R373"/>
  <c r="R368" i="26"/>
  <c r="Q368"/>
  <c r="R375" i="27"/>
  <c r="Q375"/>
  <c r="L374" i="35"/>
  <c r="O374" s="1"/>
  <c r="M374"/>
  <c r="M368" i="33"/>
  <c r="S368" s="1"/>
  <c r="L368"/>
  <c r="L375" i="40"/>
  <c r="M375"/>
  <c r="M369" i="26"/>
  <c r="S369" s="1"/>
  <c r="L369"/>
  <c r="O369" s="1"/>
  <c r="S374" i="38"/>
  <c r="R374" i="42"/>
  <c r="Q374"/>
  <c r="N348" i="34"/>
  <c r="P348" s="1"/>
  <c r="K349"/>
  <c r="R374" i="41"/>
  <c r="Q374"/>
  <c r="R374" i="40"/>
  <c r="Q374"/>
  <c r="L375" i="42"/>
  <c r="M375"/>
  <c r="S375" s="1"/>
  <c r="S368" i="36"/>
  <c r="S367" i="32"/>
  <c r="R367" i="33"/>
  <c r="Q367"/>
  <c r="O363" i="37"/>
  <c r="N363"/>
  <c r="P363" s="1"/>
  <c r="K364"/>
  <c r="K375" i="38"/>
  <c r="N374"/>
  <c r="P374" s="1"/>
  <c r="M376" i="27"/>
  <c r="L376"/>
  <c r="O376" s="1"/>
  <c r="N360" i="43"/>
  <c r="P360" s="1"/>
  <c r="K361"/>
  <c r="M375" i="41"/>
  <c r="L375"/>
  <c r="O375" s="1"/>
  <c r="K369" i="36"/>
  <c r="N368"/>
  <c r="P368" s="1"/>
  <c r="N367" i="32"/>
  <c r="P367" s="1"/>
  <c r="K368"/>
  <c r="M375" i="39"/>
  <c r="L375"/>
  <c r="O375" s="1"/>
  <c r="L378" i="29" l="1"/>
  <c r="O378" s="1"/>
  <c r="M378"/>
  <c r="S378" s="1"/>
  <c r="R377"/>
  <c r="Q377"/>
  <c r="S378" i="28"/>
  <c r="O378"/>
  <c r="N378"/>
  <c r="P378" s="1"/>
  <c r="K379"/>
  <c r="O378" i="31"/>
  <c r="N378"/>
  <c r="P378" s="1"/>
  <c r="K379"/>
  <c r="O353" i="30"/>
  <c r="N353"/>
  <c r="P353" s="1"/>
  <c r="K354"/>
  <c r="R374" i="38"/>
  <c r="Q374"/>
  <c r="Q367" i="32"/>
  <c r="R367"/>
  <c r="Q348" i="34"/>
  <c r="R348"/>
  <c r="S375" i="40"/>
  <c r="R368" i="36"/>
  <c r="Q368"/>
  <c r="O375" i="40"/>
  <c r="N375"/>
  <c r="P375" s="1"/>
  <c r="K376"/>
  <c r="R360" i="43"/>
  <c r="Q360"/>
  <c r="O375" i="42"/>
  <c r="K376"/>
  <c r="N375"/>
  <c r="P375" s="1"/>
  <c r="O368" i="33"/>
  <c r="N368"/>
  <c r="P368" s="1"/>
  <c r="K369"/>
  <c r="L361" i="43"/>
  <c r="M361"/>
  <c r="K376" i="41"/>
  <c r="N375"/>
  <c r="P375" s="1"/>
  <c r="M349" i="34"/>
  <c r="S349" s="1"/>
  <c r="L349"/>
  <c r="O349" s="1"/>
  <c r="N376" i="27"/>
  <c r="P376" s="1"/>
  <c r="K377"/>
  <c r="M375" i="38"/>
  <c r="S375" s="1"/>
  <c r="L375"/>
  <c r="O375" s="1"/>
  <c r="N375" i="39"/>
  <c r="P375" s="1"/>
  <c r="K376"/>
  <c r="S375" i="41"/>
  <c r="L364" i="37"/>
  <c r="M364"/>
  <c r="S364" s="1"/>
  <c r="S375" i="39"/>
  <c r="S374" i="35"/>
  <c r="Q363" i="37"/>
  <c r="R363"/>
  <c r="L368" i="32"/>
  <c r="M368"/>
  <c r="S368" s="1"/>
  <c r="L369" i="36"/>
  <c r="O369" s="1"/>
  <c r="M369"/>
  <c r="S369" s="1"/>
  <c r="S376" i="27"/>
  <c r="K370" i="26"/>
  <c r="N369"/>
  <c r="P369" s="1"/>
  <c r="N374" i="35"/>
  <c r="P374" s="1"/>
  <c r="K375"/>
  <c r="M379" i="28" l="1"/>
  <c r="L379"/>
  <c r="O379" s="1"/>
  <c r="R378"/>
  <c r="Q378"/>
  <c r="K379" i="29"/>
  <c r="N378"/>
  <c r="P378" s="1"/>
  <c r="M354" i="30"/>
  <c r="S354" s="1"/>
  <c r="L354"/>
  <c r="O354" s="1"/>
  <c r="Q353"/>
  <c r="R353"/>
  <c r="M379" i="31"/>
  <c r="S379" s="1"/>
  <c r="L379"/>
  <c r="R378"/>
  <c r="Q378"/>
  <c r="R375" i="39"/>
  <c r="Q375"/>
  <c r="R374" i="35"/>
  <c r="Q374"/>
  <c r="M375"/>
  <c r="L375"/>
  <c r="O375" s="1"/>
  <c r="R375" i="40"/>
  <c r="Q375"/>
  <c r="K376" i="38"/>
  <c r="N375"/>
  <c r="P375" s="1"/>
  <c r="M376" i="41"/>
  <c r="S376" s="1"/>
  <c r="L376"/>
  <c r="O376" s="1"/>
  <c r="R369" i="26"/>
  <c r="Q369"/>
  <c r="O368" i="32"/>
  <c r="N368"/>
  <c r="P368" s="1"/>
  <c r="K369"/>
  <c r="O364" i="37"/>
  <c r="K365"/>
  <c r="N364"/>
  <c r="P364" s="1"/>
  <c r="L377" i="27"/>
  <c r="M377"/>
  <c r="O361" i="43"/>
  <c r="N361"/>
  <c r="P361" s="1"/>
  <c r="K362"/>
  <c r="S361"/>
  <c r="L370" i="26"/>
  <c r="M370"/>
  <c r="L369" i="33"/>
  <c r="M369"/>
  <c r="S369" s="1"/>
  <c r="L376" i="40"/>
  <c r="M376"/>
  <c r="S376" s="1"/>
  <c r="N369" i="36"/>
  <c r="P369" s="1"/>
  <c r="K370"/>
  <c r="R368" i="33"/>
  <c r="Q368"/>
  <c r="Q375" i="41"/>
  <c r="R375"/>
  <c r="L376" i="39"/>
  <c r="M376"/>
  <c r="S376" s="1"/>
  <c r="K350" i="34"/>
  <c r="N349"/>
  <c r="P349" s="1"/>
  <c r="Q376" i="27"/>
  <c r="R376"/>
  <c r="R375" i="42"/>
  <c r="Q375"/>
  <c r="M376"/>
  <c r="L376"/>
  <c r="O376" s="1"/>
  <c r="R378" i="29" l="1"/>
  <c r="Q378"/>
  <c r="M379"/>
  <c r="S379" s="1"/>
  <c r="L379"/>
  <c r="K380" i="28"/>
  <c r="N379"/>
  <c r="P379"/>
  <c r="S379"/>
  <c r="K380" i="31"/>
  <c r="N379"/>
  <c r="P379" s="1"/>
  <c r="O379"/>
  <c r="N354" i="30"/>
  <c r="P354" s="1"/>
  <c r="K355"/>
  <c r="R361" i="43"/>
  <c r="Q361"/>
  <c r="M350" i="34"/>
  <c r="S350" s="1"/>
  <c r="L350"/>
  <c r="S370" i="26"/>
  <c r="S377" i="27"/>
  <c r="R349" i="34"/>
  <c r="Q349"/>
  <c r="M370" i="36"/>
  <c r="S370" s="1"/>
  <c r="L370"/>
  <c r="O370" s="1"/>
  <c r="K371" i="26"/>
  <c r="N370"/>
  <c r="P370" s="1"/>
  <c r="N377" i="27"/>
  <c r="P377" s="1"/>
  <c r="K378"/>
  <c r="Q364" i="37"/>
  <c r="R364"/>
  <c r="N376" i="41"/>
  <c r="P376" s="1"/>
  <c r="K377"/>
  <c r="N375" i="35"/>
  <c r="P375" s="1"/>
  <c r="K376"/>
  <c r="N376" i="42"/>
  <c r="P376" s="1"/>
  <c r="K377"/>
  <c r="S375" i="35"/>
  <c r="R369" i="36"/>
  <c r="Q369"/>
  <c r="M365" i="37"/>
  <c r="S365" s="1"/>
  <c r="L365"/>
  <c r="O365" s="1"/>
  <c r="S376" i="42"/>
  <c r="O376" i="39"/>
  <c r="K377"/>
  <c r="N376"/>
  <c r="P376" s="1"/>
  <c r="O376" i="40"/>
  <c r="N376"/>
  <c r="P376" s="1"/>
  <c r="K377"/>
  <c r="M362" i="43"/>
  <c r="L362"/>
  <c r="O362"/>
  <c r="R375" i="38"/>
  <c r="Q375"/>
  <c r="R368" i="32"/>
  <c r="Q368"/>
  <c r="L376" i="38"/>
  <c r="O376" s="1"/>
  <c r="M376"/>
  <c r="M369" i="32"/>
  <c r="S369" s="1"/>
  <c r="L369"/>
  <c r="O369" s="1"/>
  <c r="O369" i="33"/>
  <c r="N369"/>
  <c r="P369" s="1"/>
  <c r="K370"/>
  <c r="O370" i="26"/>
  <c r="O377" i="27"/>
  <c r="Q379" i="28" l="1"/>
  <c r="R379"/>
  <c r="L380"/>
  <c r="O380" s="1"/>
  <c r="M380"/>
  <c r="O379" i="29"/>
  <c r="N379"/>
  <c r="P379" s="1"/>
  <c r="K380"/>
  <c r="M355" i="30"/>
  <c r="S355" s="1"/>
  <c r="L355"/>
  <c r="R354"/>
  <c r="Q354"/>
  <c r="Q379" i="31"/>
  <c r="R379"/>
  <c r="M380"/>
  <c r="S380" s="1"/>
  <c r="L380"/>
  <c r="O380"/>
  <c r="R376" i="42"/>
  <c r="Q376"/>
  <c r="R377" i="27"/>
  <c r="Q377"/>
  <c r="Q375" i="35"/>
  <c r="R375"/>
  <c r="R370" i="26"/>
  <c r="Q370"/>
  <c r="L370" i="33"/>
  <c r="M370"/>
  <c r="S370" s="1"/>
  <c r="N376" i="38"/>
  <c r="P376" s="1"/>
  <c r="K377"/>
  <c r="M377" i="40"/>
  <c r="S377" s="1"/>
  <c r="L377"/>
  <c r="O377" s="1"/>
  <c r="Q376"/>
  <c r="R376"/>
  <c r="L371" i="26"/>
  <c r="O371" s="1"/>
  <c r="M371"/>
  <c r="S371" s="1"/>
  <c r="Q376" i="39"/>
  <c r="R376"/>
  <c r="M377" i="41"/>
  <c r="S377" s="1"/>
  <c r="L377"/>
  <c r="O377" s="1"/>
  <c r="Q376"/>
  <c r="R376"/>
  <c r="N370" i="36"/>
  <c r="P370" s="1"/>
  <c r="K371"/>
  <c r="O350" i="34"/>
  <c r="N350"/>
  <c r="P350" s="1"/>
  <c r="K351"/>
  <c r="Q369" i="33"/>
  <c r="R369"/>
  <c r="K366" i="37"/>
  <c r="N365"/>
  <c r="P365" s="1"/>
  <c r="K370" i="32"/>
  <c r="N369"/>
  <c r="P369" s="1"/>
  <c r="M377" i="39"/>
  <c r="L377"/>
  <c r="O377" s="1"/>
  <c r="M376" i="35"/>
  <c r="S376" s="1"/>
  <c r="L376"/>
  <c r="O376" s="1"/>
  <c r="N362" i="43"/>
  <c r="P362" s="1"/>
  <c r="K363"/>
  <c r="S376" i="38"/>
  <c r="S362" i="43"/>
  <c r="L377" i="42"/>
  <c r="M377"/>
  <c r="S377" s="1"/>
  <c r="L378" i="27"/>
  <c r="M378"/>
  <c r="S378" s="1"/>
  <c r="M380" i="29" l="1"/>
  <c r="S380" s="1"/>
  <c r="L380"/>
  <c r="O380" s="1"/>
  <c r="R379"/>
  <c r="Q379"/>
  <c r="S380" i="28"/>
  <c r="N380"/>
  <c r="P380" s="1"/>
  <c r="K381"/>
  <c r="K381" i="31"/>
  <c r="N380"/>
  <c r="P380" s="1"/>
  <c r="O355" i="30"/>
  <c r="K356"/>
  <c r="N355"/>
  <c r="P355" s="1"/>
  <c r="R362" i="43"/>
  <c r="Q362"/>
  <c r="K377" i="35"/>
  <c r="N376"/>
  <c r="P376" s="1"/>
  <c r="K378" i="39"/>
  <c r="N377"/>
  <c r="P377" s="1"/>
  <c r="M351" i="34"/>
  <c r="S351" s="1"/>
  <c r="L351"/>
  <c r="O351" s="1"/>
  <c r="K378" i="41"/>
  <c r="N377"/>
  <c r="P377" s="1"/>
  <c r="R350" i="34"/>
  <c r="Q350"/>
  <c r="R369" i="32"/>
  <c r="Q369"/>
  <c r="K378" i="40"/>
  <c r="N377"/>
  <c r="P377" s="1"/>
  <c r="L363" i="43"/>
  <c r="O363" s="1"/>
  <c r="M363"/>
  <c r="O378" i="27"/>
  <c r="K379"/>
  <c r="N378"/>
  <c r="P378" s="1"/>
  <c r="M370" i="32"/>
  <c r="S370" s="1"/>
  <c r="L370"/>
  <c r="O370" s="1"/>
  <c r="M371" i="36"/>
  <c r="S371" s="1"/>
  <c r="L371"/>
  <c r="O371" s="1"/>
  <c r="R370"/>
  <c r="Q370"/>
  <c r="L377" i="38"/>
  <c r="O377" s="1"/>
  <c r="M377"/>
  <c r="S377" s="1"/>
  <c r="R365" i="37"/>
  <c r="Q365"/>
  <c r="O377" i="42"/>
  <c r="K378"/>
  <c r="N377"/>
  <c r="P377" s="1"/>
  <c r="L366" i="37"/>
  <c r="M366"/>
  <c r="S366" s="1"/>
  <c r="R376" i="38"/>
  <c r="Q376"/>
  <c r="S377" i="39"/>
  <c r="K372" i="26"/>
  <c r="N371"/>
  <c r="P371" s="1"/>
  <c r="O370" i="33"/>
  <c r="N370"/>
  <c r="P370" s="1"/>
  <c r="K371"/>
  <c r="M381" i="28" l="1"/>
  <c r="S381" s="1"/>
  <c r="L381"/>
  <c r="O381" s="1"/>
  <c r="R380"/>
  <c r="Q380"/>
  <c r="K381" i="29"/>
  <c r="N380"/>
  <c r="P380" s="1"/>
  <c r="R355" i="30"/>
  <c r="Q355"/>
  <c r="M356"/>
  <c r="S356" s="1"/>
  <c r="L356"/>
  <c r="O356" s="1"/>
  <c r="Q380" i="31"/>
  <c r="R380"/>
  <c r="M381"/>
  <c r="S381" s="1"/>
  <c r="L381"/>
  <c r="O366" i="37"/>
  <c r="K367"/>
  <c r="N366"/>
  <c r="P366" s="1"/>
  <c r="N377" i="38"/>
  <c r="P377" s="1"/>
  <c r="K378"/>
  <c r="L378" i="40"/>
  <c r="M378"/>
  <c r="K352" i="34"/>
  <c r="N351"/>
  <c r="P351" s="1"/>
  <c r="R377" i="42"/>
  <c r="Q377"/>
  <c r="R378" i="27"/>
  <c r="Q378"/>
  <c r="L372" i="26"/>
  <c r="O372" s="1"/>
  <c r="M372"/>
  <c r="S372" s="1"/>
  <c r="L378" i="42"/>
  <c r="O378" s="1"/>
  <c r="M378"/>
  <c r="S378" s="1"/>
  <c r="L379" i="27"/>
  <c r="M379"/>
  <c r="S379" s="1"/>
  <c r="R371" i="26"/>
  <c r="Q371"/>
  <c r="N371" i="36"/>
  <c r="P371" s="1"/>
  <c r="K372"/>
  <c r="L378" i="39"/>
  <c r="O378" s="1"/>
  <c r="M378"/>
  <c r="S378" s="1"/>
  <c r="Q376" i="35"/>
  <c r="R376"/>
  <c r="Q377" i="41"/>
  <c r="R377"/>
  <c r="M377" i="35"/>
  <c r="S377" s="1"/>
  <c r="L377"/>
  <c r="O377" s="1"/>
  <c r="R377" i="39"/>
  <c r="Q377"/>
  <c r="S363" i="43"/>
  <c r="L371" i="33"/>
  <c r="O371" s="1"/>
  <c r="M371"/>
  <c r="S371" s="1"/>
  <c r="N370" i="32"/>
  <c r="P370" s="1"/>
  <c r="K371"/>
  <c r="N363" i="43"/>
  <c r="P363" s="1"/>
  <c r="K364"/>
  <c r="M378" i="41"/>
  <c r="S378" s="1"/>
  <c r="L378"/>
  <c r="Q370" i="33"/>
  <c r="R370"/>
  <c r="R377" i="40"/>
  <c r="Q377"/>
  <c r="Q380" i="29" l="1"/>
  <c r="R380"/>
  <c r="M381"/>
  <c r="S381" s="1"/>
  <c r="L381"/>
  <c r="N381" i="28"/>
  <c r="P381" s="1"/>
  <c r="K382"/>
  <c r="K357" i="30"/>
  <c r="N356"/>
  <c r="P356" s="1"/>
  <c r="O381" i="31"/>
  <c r="K382"/>
  <c r="N381"/>
  <c r="P381" s="1"/>
  <c r="R370" i="32"/>
  <c r="Q370"/>
  <c r="N379" i="27"/>
  <c r="P379" s="1"/>
  <c r="K380"/>
  <c r="L352" i="34"/>
  <c r="M352"/>
  <c r="S352" s="1"/>
  <c r="R371" i="36"/>
  <c r="Q371"/>
  <c r="S378" i="40"/>
  <c r="O378" i="41"/>
  <c r="N378"/>
  <c r="P378" s="1"/>
  <c r="K379"/>
  <c r="N371" i="33"/>
  <c r="P371" s="1"/>
  <c r="K372"/>
  <c r="K379" i="42"/>
  <c r="N378"/>
  <c r="P378" s="1"/>
  <c r="M364" i="43"/>
  <c r="L364"/>
  <c r="O364"/>
  <c r="N372" i="26"/>
  <c r="P372" s="1"/>
  <c r="K373"/>
  <c r="O378" i="40"/>
  <c r="K379"/>
  <c r="N378"/>
  <c r="P378" s="1"/>
  <c r="R363" i="43"/>
  <c r="Q363"/>
  <c r="L371" i="32"/>
  <c r="O371" s="1"/>
  <c r="M371"/>
  <c r="S371" s="1"/>
  <c r="O379" i="27"/>
  <c r="M378" i="38"/>
  <c r="S378" s="1"/>
  <c r="L378"/>
  <c r="Q377"/>
  <c r="R377"/>
  <c r="Q366" i="37"/>
  <c r="R366"/>
  <c r="K378" i="35"/>
  <c r="N377"/>
  <c r="P377" s="1"/>
  <c r="N378" i="39"/>
  <c r="P378" s="1"/>
  <c r="K379"/>
  <c r="L372" i="36"/>
  <c r="M372"/>
  <c r="S372" s="1"/>
  <c r="M367" i="37"/>
  <c r="S367" s="1"/>
  <c r="L367"/>
  <c r="R351" i="34"/>
  <c r="Q351"/>
  <c r="L382" i="28" l="1"/>
  <c r="O382" s="1"/>
  <c r="M382"/>
  <c r="S382" s="1"/>
  <c r="Q381"/>
  <c r="R381"/>
  <c r="O381" i="29"/>
  <c r="N381"/>
  <c r="P381" s="1"/>
  <c r="K382"/>
  <c r="Q381" i="31"/>
  <c r="R381"/>
  <c r="M382"/>
  <c r="S382" s="1"/>
  <c r="L382"/>
  <c r="O382" s="1"/>
  <c r="R356" i="30"/>
  <c r="Q356"/>
  <c r="L357"/>
  <c r="O357" s="1"/>
  <c r="M357"/>
  <c r="S357" s="1"/>
  <c r="R378" i="40"/>
  <c r="Q378"/>
  <c r="R378" i="39"/>
  <c r="Q378"/>
  <c r="M379" i="40"/>
  <c r="L379"/>
  <c r="O379" s="1"/>
  <c r="M379" i="42"/>
  <c r="S379" s="1"/>
  <c r="L379"/>
  <c r="R377" i="35"/>
  <c r="Q377"/>
  <c r="M372" i="33"/>
  <c r="L372"/>
  <c r="O372" s="1"/>
  <c r="R371"/>
  <c r="Q371"/>
  <c r="R372" i="26"/>
  <c r="Q372"/>
  <c r="M379" i="41"/>
  <c r="S379" s="1"/>
  <c r="L379"/>
  <c r="O379" s="1"/>
  <c r="O352" i="34"/>
  <c r="N352"/>
  <c r="P352" s="1"/>
  <c r="K353"/>
  <c r="R378" i="41"/>
  <c r="Q378"/>
  <c r="M380" i="27"/>
  <c r="S380" s="1"/>
  <c r="L380"/>
  <c r="O380" s="1"/>
  <c r="M378" i="35"/>
  <c r="S378" s="1"/>
  <c r="L378"/>
  <c r="L373" i="26"/>
  <c r="M373"/>
  <c r="S373" s="1"/>
  <c r="Q379" i="27"/>
  <c r="R379"/>
  <c r="N371" i="32"/>
  <c r="P371" s="1"/>
  <c r="K372"/>
  <c r="N364" i="43"/>
  <c r="P364" s="1"/>
  <c r="K365"/>
  <c r="O372" i="36"/>
  <c r="K373"/>
  <c r="N372"/>
  <c r="P372" s="1"/>
  <c r="S364" i="43"/>
  <c r="O367" i="37"/>
  <c r="K368"/>
  <c r="N367"/>
  <c r="P367" s="1"/>
  <c r="M379" i="39"/>
  <c r="S379" s="1"/>
  <c r="L379"/>
  <c r="O379" s="1"/>
  <c r="O378" i="38"/>
  <c r="N378"/>
  <c r="P378" s="1"/>
  <c r="K379"/>
  <c r="Q378" i="42"/>
  <c r="R378"/>
  <c r="M382" i="29" l="1"/>
  <c r="S382" s="1"/>
  <c r="L382"/>
  <c r="O382" s="1"/>
  <c r="R381"/>
  <c r="Q381"/>
  <c r="N382" i="28"/>
  <c r="P382" s="1"/>
  <c r="K383"/>
  <c r="N382" i="31"/>
  <c r="P382" s="1"/>
  <c r="K383"/>
  <c r="N357" i="30"/>
  <c r="P357" s="1"/>
  <c r="K358"/>
  <c r="R364" i="43"/>
  <c r="Q364"/>
  <c r="Q367" i="37"/>
  <c r="R367"/>
  <c r="L365" i="43"/>
  <c r="O365" s="1"/>
  <c r="M365"/>
  <c r="K374" i="26"/>
  <c r="N373"/>
  <c r="P373" s="1"/>
  <c r="L353" i="34"/>
  <c r="M353"/>
  <c r="S353" s="1"/>
  <c r="R352"/>
  <c r="Q352"/>
  <c r="M379" i="38"/>
  <c r="S379" s="1"/>
  <c r="L379"/>
  <c r="O379" s="1"/>
  <c r="L372" i="32"/>
  <c r="M372"/>
  <c r="S372" s="1"/>
  <c r="N379" i="40"/>
  <c r="P379" s="1"/>
  <c r="K380"/>
  <c r="Q371" i="32"/>
  <c r="R371"/>
  <c r="K373" i="33"/>
  <c r="N372"/>
  <c r="P372" s="1"/>
  <c r="S379" i="40"/>
  <c r="R378" i="38"/>
  <c r="Q378"/>
  <c r="K381" i="27"/>
  <c r="N380"/>
  <c r="P380" s="1"/>
  <c r="K380" i="41"/>
  <c r="N379"/>
  <c r="P379" s="1"/>
  <c r="S372" i="33"/>
  <c r="R372" i="36"/>
  <c r="Q372"/>
  <c r="L368" i="37"/>
  <c r="O368" s="1"/>
  <c r="M368"/>
  <c r="S368" s="1"/>
  <c r="O378" i="35"/>
  <c r="N378"/>
  <c r="P378" s="1"/>
  <c r="K379"/>
  <c r="N379" i="39"/>
  <c r="P379" s="1"/>
  <c r="K380"/>
  <c r="M373" i="36"/>
  <c r="S373" s="1"/>
  <c r="L373"/>
  <c r="O373" s="1"/>
  <c r="O373" i="26"/>
  <c r="O379" i="42"/>
  <c r="K380"/>
  <c r="N379"/>
  <c r="P379" s="1"/>
  <c r="M383" i="28" l="1"/>
  <c r="S383" s="1"/>
  <c r="L383"/>
  <c r="O383" s="1"/>
  <c r="R382"/>
  <c r="Q382"/>
  <c r="K383" i="29"/>
  <c r="N382"/>
  <c r="P382" s="1"/>
  <c r="M358" i="30"/>
  <c r="S358" s="1"/>
  <c r="L358"/>
  <c r="O358" s="1"/>
  <c r="Q357"/>
  <c r="R357"/>
  <c r="L383" i="31"/>
  <c r="M383"/>
  <c r="S383" s="1"/>
  <c r="Q382"/>
  <c r="R382"/>
  <c r="Q379" i="41"/>
  <c r="R379"/>
  <c r="L374" i="26"/>
  <c r="O374" s="1"/>
  <c r="M374"/>
  <c r="S374" s="1"/>
  <c r="Q378" i="35"/>
  <c r="R378"/>
  <c r="M380" i="41"/>
  <c r="S380" s="1"/>
  <c r="L380"/>
  <c r="O380" s="1"/>
  <c r="L373" i="33"/>
  <c r="M373"/>
  <c r="S373" s="1"/>
  <c r="K380" i="38"/>
  <c r="N379"/>
  <c r="P379" s="1"/>
  <c r="S365" i="43"/>
  <c r="R379" i="42"/>
  <c r="Q379"/>
  <c r="M380"/>
  <c r="S380" s="1"/>
  <c r="L380"/>
  <c r="O380" s="1"/>
  <c r="M379" i="35"/>
  <c r="S379" s="1"/>
  <c r="L379"/>
  <c r="O379" s="1"/>
  <c r="O372" i="32"/>
  <c r="N372"/>
  <c r="P372" s="1"/>
  <c r="K373"/>
  <c r="N373" i="36"/>
  <c r="P373" s="1"/>
  <c r="K374"/>
  <c r="Q380" i="27"/>
  <c r="R380"/>
  <c r="M381"/>
  <c r="S381" s="1"/>
  <c r="L381"/>
  <c r="N365" i="43"/>
  <c r="P365" s="1"/>
  <c r="K366"/>
  <c r="R379" i="40"/>
  <c r="Q379"/>
  <c r="K369" i="37"/>
  <c r="N368"/>
  <c r="P368" s="1"/>
  <c r="L380" i="39"/>
  <c r="O380" s="1"/>
  <c r="M380"/>
  <c r="L380" i="40"/>
  <c r="O380" s="1"/>
  <c r="M380"/>
  <c r="S380" s="1"/>
  <c r="R379" i="39"/>
  <c r="Q379"/>
  <c r="R372" i="33"/>
  <c r="Q372"/>
  <c r="O353" i="34"/>
  <c r="K354"/>
  <c r="N353"/>
  <c r="P353" s="1"/>
  <c r="R373" i="26"/>
  <c r="Q373"/>
  <c r="Q382" i="29" l="1"/>
  <c r="R382"/>
  <c r="M383"/>
  <c r="S383" s="1"/>
  <c r="L383"/>
  <c r="N383" i="28"/>
  <c r="P383" s="1"/>
  <c r="K384"/>
  <c r="O383" i="31"/>
  <c r="N383"/>
  <c r="P383" s="1"/>
  <c r="K384"/>
  <c r="K359" i="30"/>
  <c r="N358"/>
  <c r="P358" s="1"/>
  <c r="R365" i="43"/>
  <c r="Q365"/>
  <c r="R368" i="37"/>
  <c r="Q368"/>
  <c r="K380" i="35"/>
  <c r="N379"/>
  <c r="P379" s="1"/>
  <c r="R379" i="38"/>
  <c r="Q379"/>
  <c r="M374" i="36"/>
  <c r="L374"/>
  <c r="M380" i="38"/>
  <c r="S380" s="1"/>
  <c r="L380"/>
  <c r="O380" s="1"/>
  <c r="K381" i="39"/>
  <c r="N380"/>
  <c r="P380" s="1"/>
  <c r="M369" i="37"/>
  <c r="S369" s="1"/>
  <c r="L369"/>
  <c r="O369" s="1"/>
  <c r="Q373" i="36"/>
  <c r="R373"/>
  <c r="M354" i="34"/>
  <c r="L354"/>
  <c r="O354" s="1"/>
  <c r="K381" i="40"/>
  <c r="N380"/>
  <c r="P380" s="1"/>
  <c r="M366" i="43"/>
  <c r="L366"/>
  <c r="O366" s="1"/>
  <c r="M373" i="32"/>
  <c r="S373" s="1"/>
  <c r="L373"/>
  <c r="O373" s="1"/>
  <c r="O373" i="33"/>
  <c r="N373"/>
  <c r="P373" s="1"/>
  <c r="K374"/>
  <c r="K375" i="26"/>
  <c r="N374"/>
  <c r="P374" s="1"/>
  <c r="R372" i="32"/>
  <c r="Q372"/>
  <c r="N380" i="41"/>
  <c r="P380" s="1"/>
  <c r="K381"/>
  <c r="R353" i="34"/>
  <c r="Q353"/>
  <c r="N380" i="42"/>
  <c r="P380" s="1"/>
  <c r="K381"/>
  <c r="S380" i="39"/>
  <c r="O381" i="27"/>
  <c r="N381"/>
  <c r="P381" s="1"/>
  <c r="K382"/>
  <c r="L384" i="28" l="1"/>
  <c r="O384" s="1"/>
  <c r="M384"/>
  <c r="Q383"/>
  <c r="R383"/>
  <c r="O383" i="29"/>
  <c r="N383"/>
  <c r="P383" s="1"/>
  <c r="K384"/>
  <c r="Q358" i="30"/>
  <c r="R358"/>
  <c r="L359"/>
  <c r="M359"/>
  <c r="S359" s="1"/>
  <c r="M384" i="31"/>
  <c r="S384" s="1"/>
  <c r="L384"/>
  <c r="O384" s="1"/>
  <c r="R383"/>
  <c r="Q383"/>
  <c r="R381" i="27"/>
  <c r="Q381"/>
  <c r="M381" i="41"/>
  <c r="S381" s="1"/>
  <c r="L381"/>
  <c r="O381" s="1"/>
  <c r="M381" i="40"/>
  <c r="L381"/>
  <c r="O381" s="1"/>
  <c r="R380" i="41"/>
  <c r="Q380"/>
  <c r="Q379" i="35"/>
  <c r="R379"/>
  <c r="R373" i="33"/>
  <c r="Q373"/>
  <c r="K374" i="32"/>
  <c r="N373"/>
  <c r="P373" s="1"/>
  <c r="N354" i="34"/>
  <c r="P354" s="1"/>
  <c r="K355"/>
  <c r="M381" i="39"/>
  <c r="L381"/>
  <c r="O381" s="1"/>
  <c r="S354" i="34"/>
  <c r="L380" i="35"/>
  <c r="O380" s="1"/>
  <c r="M380"/>
  <c r="S380" s="1"/>
  <c r="R374" i="26"/>
  <c r="Q374"/>
  <c r="N380" i="38"/>
  <c r="P380" s="1"/>
  <c r="K381"/>
  <c r="R380" i="39"/>
  <c r="Q380"/>
  <c r="M381" i="42"/>
  <c r="L381"/>
  <c r="Q380"/>
  <c r="R380"/>
  <c r="M375" i="26"/>
  <c r="S375" s="1"/>
  <c r="L375"/>
  <c r="O375" s="1"/>
  <c r="N366" i="43"/>
  <c r="P366" s="1"/>
  <c r="K367"/>
  <c r="L374" i="33"/>
  <c r="M374"/>
  <c r="S374" s="1"/>
  <c r="S366" i="43"/>
  <c r="O374" i="36"/>
  <c r="K375"/>
  <c r="N374"/>
  <c r="P374" s="1"/>
  <c r="M382" i="27"/>
  <c r="S382" s="1"/>
  <c r="L382"/>
  <c r="O382" s="1"/>
  <c r="R380" i="40"/>
  <c r="Q380"/>
  <c r="N369" i="37"/>
  <c r="P369" s="1"/>
  <c r="K370"/>
  <c r="S374" i="36"/>
  <c r="M384" i="29" l="1"/>
  <c r="S384" s="1"/>
  <c r="L384"/>
  <c r="O384" s="1"/>
  <c r="R383"/>
  <c r="Q383"/>
  <c r="S384" i="28"/>
  <c r="N384"/>
  <c r="P384" s="1"/>
  <c r="K385"/>
  <c r="K385" i="31"/>
  <c r="N384"/>
  <c r="P384" s="1"/>
  <c r="O359" i="30"/>
  <c r="N359"/>
  <c r="P359" s="1"/>
  <c r="K360"/>
  <c r="R366" i="43"/>
  <c r="Q366"/>
  <c r="R373" i="32"/>
  <c r="Q373"/>
  <c r="Q354" i="34"/>
  <c r="R354"/>
  <c r="M374" i="32"/>
  <c r="L374"/>
  <c r="N381" i="40"/>
  <c r="P381" s="1"/>
  <c r="K382"/>
  <c r="Q369" i="37"/>
  <c r="R369"/>
  <c r="K376" i="26"/>
  <c r="N375"/>
  <c r="P375" s="1"/>
  <c r="M381" i="38"/>
  <c r="S381" s="1"/>
  <c r="L381"/>
  <c r="O381" s="1"/>
  <c r="S381" i="40"/>
  <c r="R380" i="38"/>
  <c r="Q380"/>
  <c r="Q374" i="36"/>
  <c r="R374"/>
  <c r="M370" i="37"/>
  <c r="S370" s="1"/>
  <c r="L370"/>
  <c r="L375" i="36"/>
  <c r="M375"/>
  <c r="N381" i="39"/>
  <c r="K382"/>
  <c r="N381" i="41"/>
  <c r="P381" s="1"/>
  <c r="K382"/>
  <c r="P381" i="39"/>
  <c r="S381"/>
  <c r="K383" i="27"/>
  <c r="N382"/>
  <c r="P382" s="1"/>
  <c r="O374" i="33"/>
  <c r="N374"/>
  <c r="P374" s="1"/>
  <c r="K375"/>
  <c r="O381" i="42"/>
  <c r="N381"/>
  <c r="P381" s="1"/>
  <c r="K382"/>
  <c r="M355" i="34"/>
  <c r="L355"/>
  <c r="O355" s="1"/>
  <c r="L367" i="43"/>
  <c r="O367" s="1"/>
  <c r="M367"/>
  <c r="S381" i="42"/>
  <c r="N380" i="35"/>
  <c r="P380" s="1"/>
  <c r="K381"/>
  <c r="M385" i="28" l="1"/>
  <c r="S385" s="1"/>
  <c r="L385"/>
  <c r="O385" s="1"/>
  <c r="R384"/>
  <c r="Q384"/>
  <c r="K385" i="29"/>
  <c r="N384"/>
  <c r="P384" s="1"/>
  <c r="L360" i="30"/>
  <c r="O360" s="1"/>
  <c r="M360"/>
  <c r="S360" s="1"/>
  <c r="R359"/>
  <c r="Q359"/>
  <c r="R384" i="31"/>
  <c r="Q384"/>
  <c r="M385"/>
  <c r="S385" s="1"/>
  <c r="L385"/>
  <c r="R381" i="39"/>
  <c r="Q381"/>
  <c r="K382" i="38"/>
  <c r="N381"/>
  <c r="P381" s="1"/>
  <c r="O374" i="32"/>
  <c r="K375"/>
  <c r="N374"/>
  <c r="P374" s="1"/>
  <c r="R381" i="42"/>
  <c r="Q381"/>
  <c r="S367" i="43"/>
  <c r="M382" i="41"/>
  <c r="S382" s="1"/>
  <c r="L382"/>
  <c r="O382" s="1"/>
  <c r="S374" i="32"/>
  <c r="Q375" i="26"/>
  <c r="R375"/>
  <c r="L375" i="33"/>
  <c r="M375"/>
  <c r="R374"/>
  <c r="Q374"/>
  <c r="L382" i="39"/>
  <c r="M382"/>
  <c r="S382" s="1"/>
  <c r="L376" i="26"/>
  <c r="O376" s="1"/>
  <c r="M376"/>
  <c r="S376" s="1"/>
  <c r="Q381" i="41"/>
  <c r="R381"/>
  <c r="N367" i="43"/>
  <c r="P367" s="1"/>
  <c r="K368"/>
  <c r="R382" i="27"/>
  <c r="Q382"/>
  <c r="S375" i="36"/>
  <c r="M381" i="35"/>
  <c r="L381"/>
  <c r="O381" s="1"/>
  <c r="K356" i="34"/>
  <c r="N355"/>
  <c r="P355" s="1"/>
  <c r="R381" i="40"/>
  <c r="Q381"/>
  <c r="L382"/>
  <c r="M382"/>
  <c r="S382" s="1"/>
  <c r="R380" i="35"/>
  <c r="Q380"/>
  <c r="S355" i="34"/>
  <c r="M383" i="27"/>
  <c r="S383" s="1"/>
  <c r="L383"/>
  <c r="O383" s="1"/>
  <c r="O375" i="36"/>
  <c r="N375"/>
  <c r="P375" s="1"/>
  <c r="K376"/>
  <c r="M382" i="42"/>
  <c r="L382"/>
  <c r="O382" s="1"/>
  <c r="O370" i="37"/>
  <c r="K371"/>
  <c r="N370"/>
  <c r="P370" s="1"/>
  <c r="Q384" i="29" l="1"/>
  <c r="R384"/>
  <c r="M385"/>
  <c r="S385" s="1"/>
  <c r="L385"/>
  <c r="N385" i="28"/>
  <c r="P385" s="1"/>
  <c r="K386"/>
  <c r="O385" i="31"/>
  <c r="N385"/>
  <c r="P385" s="1"/>
  <c r="K386"/>
  <c r="K361" i="30"/>
  <c r="N360"/>
  <c r="P360" s="1"/>
  <c r="Q355" i="34"/>
  <c r="R355"/>
  <c r="R375" i="36"/>
  <c r="Q375"/>
  <c r="R367" i="43"/>
  <c r="Q367"/>
  <c r="R374" i="32"/>
  <c r="Q374"/>
  <c r="S382" i="42"/>
  <c r="M356" i="34"/>
  <c r="S356" s="1"/>
  <c r="L356"/>
  <c r="M368" i="43"/>
  <c r="L368"/>
  <c r="O368" s="1"/>
  <c r="O382" i="39"/>
  <c r="K383"/>
  <c r="N382"/>
  <c r="P382" s="1"/>
  <c r="L376" i="36"/>
  <c r="O376" s="1"/>
  <c r="M376"/>
  <c r="S376" s="1"/>
  <c r="N382" i="41"/>
  <c r="P382" s="1"/>
  <c r="K383"/>
  <c r="M375" i="32"/>
  <c r="S375" s="1"/>
  <c r="L375"/>
  <c r="O375" s="1"/>
  <c r="S375" i="33"/>
  <c r="N382" i="42"/>
  <c r="P382" s="1"/>
  <c r="K383"/>
  <c r="K382" i="35"/>
  <c r="N381"/>
  <c r="P381" s="1"/>
  <c r="Q381" i="38"/>
  <c r="R381"/>
  <c r="O375" i="33"/>
  <c r="K376"/>
  <c r="N375"/>
  <c r="P375" s="1"/>
  <c r="M382" i="38"/>
  <c r="L382"/>
  <c r="O382" i="40"/>
  <c r="N382"/>
  <c r="P382" s="1"/>
  <c r="K383"/>
  <c r="N383" i="27"/>
  <c r="P383" s="1"/>
  <c r="K384"/>
  <c r="Q370" i="37"/>
  <c r="R370"/>
  <c r="S381" i="35"/>
  <c r="L371" i="37"/>
  <c r="M371"/>
  <c r="S371" s="1"/>
  <c r="K377" i="26"/>
  <c r="N376"/>
  <c r="P376" s="1"/>
  <c r="L386" i="28" l="1"/>
  <c r="M386"/>
  <c r="Q385"/>
  <c r="R385"/>
  <c r="O385" i="29"/>
  <c r="N385"/>
  <c r="P385" s="1"/>
  <c r="K386"/>
  <c r="R360" i="30"/>
  <c r="Q360"/>
  <c r="M361"/>
  <c r="S361" s="1"/>
  <c r="L361"/>
  <c r="O361" s="1"/>
  <c r="M386" i="31"/>
  <c r="S386" s="1"/>
  <c r="L386"/>
  <c r="O386" s="1"/>
  <c r="Q385"/>
  <c r="R385"/>
  <c r="Q381" i="35"/>
  <c r="R381"/>
  <c r="R382" i="42"/>
  <c r="Q382"/>
  <c r="R383" i="27"/>
  <c r="Q383"/>
  <c r="R376" i="26"/>
  <c r="Q376"/>
  <c r="L384" i="27"/>
  <c r="O384" s="1"/>
  <c r="M384"/>
  <c r="S384" s="1"/>
  <c r="L376" i="33"/>
  <c r="O376" s="1"/>
  <c r="M376"/>
  <c r="S376" s="1"/>
  <c r="M377" i="26"/>
  <c r="L377"/>
  <c r="M383" i="41"/>
  <c r="S383" s="1"/>
  <c r="L383"/>
  <c r="O383" s="1"/>
  <c r="R382"/>
  <c r="Q382"/>
  <c r="N368" i="43"/>
  <c r="P368" s="1"/>
  <c r="K369"/>
  <c r="R382" i="39"/>
  <c r="Q382"/>
  <c r="O371" i="37"/>
  <c r="N371"/>
  <c r="P371" s="1"/>
  <c r="K372"/>
  <c r="O382" i="38"/>
  <c r="N382"/>
  <c r="P382" s="1"/>
  <c r="K383"/>
  <c r="M382" i="35"/>
  <c r="S382" s="1"/>
  <c r="L382"/>
  <c r="O382" s="1"/>
  <c r="S382" i="38"/>
  <c r="L383" i="42"/>
  <c r="M383"/>
  <c r="S368" i="43"/>
  <c r="O356" i="34"/>
  <c r="K357"/>
  <c r="N356"/>
  <c r="P356" s="1"/>
  <c r="R375" i="33"/>
  <c r="Q375"/>
  <c r="K377" i="36"/>
  <c r="N376"/>
  <c r="P376" s="1"/>
  <c r="M383" i="40"/>
  <c r="L383"/>
  <c r="O383" s="1"/>
  <c r="Q382"/>
  <c r="R382"/>
  <c r="N375" i="32"/>
  <c r="P375" s="1"/>
  <c r="K376"/>
  <c r="M383" i="39"/>
  <c r="S383" s="1"/>
  <c r="L383"/>
  <c r="O383" s="1"/>
  <c r="M386" i="29" l="1"/>
  <c r="S386" s="1"/>
  <c r="L386"/>
  <c r="O386" s="1"/>
  <c r="R385"/>
  <c r="Q385"/>
  <c r="S386" i="28"/>
  <c r="O386"/>
  <c r="N386"/>
  <c r="P386" s="1"/>
  <c r="K387"/>
  <c r="K362" i="30"/>
  <c r="N361"/>
  <c r="P361" s="1"/>
  <c r="N386" i="31"/>
  <c r="P386" s="1"/>
  <c r="K387"/>
  <c r="R382" i="38"/>
  <c r="Q382"/>
  <c r="R368" i="43"/>
  <c r="Q368"/>
  <c r="M383" i="38"/>
  <c r="S383" s="1"/>
  <c r="L383"/>
  <c r="O383" s="1"/>
  <c r="L369" i="43"/>
  <c r="O369" s="1"/>
  <c r="M369"/>
  <c r="K378" i="26"/>
  <c r="N377"/>
  <c r="P377" s="1"/>
  <c r="R376" i="36"/>
  <c r="Q376"/>
  <c r="L376" i="32"/>
  <c r="M376"/>
  <c r="S376" s="1"/>
  <c r="L377" i="36"/>
  <c r="O377" s="1"/>
  <c r="M377"/>
  <c r="S383" i="42"/>
  <c r="S377" i="26"/>
  <c r="Q375" i="32"/>
  <c r="R375"/>
  <c r="O383" i="42"/>
  <c r="N383"/>
  <c r="P383" s="1"/>
  <c r="K384"/>
  <c r="L372" i="37"/>
  <c r="O372" s="1"/>
  <c r="M372"/>
  <c r="S372" s="1"/>
  <c r="K377" i="33"/>
  <c r="N376"/>
  <c r="P376" s="1"/>
  <c r="Q371" i="37"/>
  <c r="R371"/>
  <c r="Q356" i="34"/>
  <c r="R356"/>
  <c r="L357"/>
  <c r="O357" s="1"/>
  <c r="M357"/>
  <c r="S357" s="1"/>
  <c r="K384" i="41"/>
  <c r="N383"/>
  <c r="P383" s="1"/>
  <c r="N382" i="35"/>
  <c r="P382" s="1"/>
  <c r="K383"/>
  <c r="K384" i="40"/>
  <c r="N383"/>
  <c r="P383" s="1"/>
  <c r="N383" i="39"/>
  <c r="P383" s="1"/>
  <c r="K384"/>
  <c r="S383" i="40"/>
  <c r="O377" i="26"/>
  <c r="K385" i="27"/>
  <c r="N384"/>
  <c r="P384" s="1"/>
  <c r="M387" i="28" l="1"/>
  <c r="S387" s="1"/>
  <c r="L387"/>
  <c r="O387" s="1"/>
  <c r="R386"/>
  <c r="Q386"/>
  <c r="K387" i="29"/>
  <c r="N386"/>
  <c r="P386" s="1"/>
  <c r="M387" i="31"/>
  <c r="S387" s="1"/>
  <c r="L387"/>
  <c r="R386"/>
  <c r="Q386"/>
  <c r="Q361" i="30"/>
  <c r="R361"/>
  <c r="M362"/>
  <c r="S362" s="1"/>
  <c r="L362"/>
  <c r="O362" s="1"/>
  <c r="R383" i="40"/>
  <c r="Q383"/>
  <c r="M385" i="27"/>
  <c r="S385" s="1"/>
  <c r="L385"/>
  <c r="M383" i="35"/>
  <c r="S383" s="1"/>
  <c r="L383"/>
  <c r="O383" s="1"/>
  <c r="L384" i="42"/>
  <c r="O384" s="1"/>
  <c r="M384"/>
  <c r="S384" s="1"/>
  <c r="M384" i="41"/>
  <c r="S384" s="1"/>
  <c r="L384"/>
  <c r="O384" s="1"/>
  <c r="L384" i="39"/>
  <c r="M384"/>
  <c r="S384" s="1"/>
  <c r="M377" i="33"/>
  <c r="S377" s="1"/>
  <c r="L377"/>
  <c r="O377" s="1"/>
  <c r="N369" i="43"/>
  <c r="K370"/>
  <c r="R377" i="26"/>
  <c r="Q377"/>
  <c r="O376" i="32"/>
  <c r="K377"/>
  <c r="N376"/>
  <c r="P376" s="1"/>
  <c r="K358" i="34"/>
  <c r="N357"/>
  <c r="P357" s="1"/>
  <c r="N383" i="38"/>
  <c r="P383" s="1"/>
  <c r="K384"/>
  <c r="Q384" i="27"/>
  <c r="R384"/>
  <c r="M384" i="40"/>
  <c r="S384" s="1"/>
  <c r="L384"/>
  <c r="O384" s="1"/>
  <c r="K373" i="37"/>
  <c r="N372"/>
  <c r="P372" s="1"/>
  <c r="R383" i="42"/>
  <c r="Q383"/>
  <c r="R382" i="35"/>
  <c r="Q382"/>
  <c r="M378" i="26"/>
  <c r="S378" s="1"/>
  <c r="L378"/>
  <c r="O378" s="1"/>
  <c r="Q383" i="41"/>
  <c r="R383"/>
  <c r="S377" i="36"/>
  <c r="R383" i="39"/>
  <c r="Q383"/>
  <c r="R376" i="33"/>
  <c r="Q376"/>
  <c r="N377" i="36"/>
  <c r="P377" s="1"/>
  <c r="K378"/>
  <c r="P369" i="43"/>
  <c r="S369"/>
  <c r="Q386" i="29" l="1"/>
  <c r="R386"/>
  <c r="L387"/>
  <c r="O387" s="1"/>
  <c r="M387"/>
  <c r="S387" s="1"/>
  <c r="N387" i="28"/>
  <c r="P387" s="1"/>
  <c r="K388"/>
  <c r="K363" i="30"/>
  <c r="N362"/>
  <c r="P362" s="1"/>
  <c r="O387" i="31"/>
  <c r="N387"/>
  <c r="P387" s="1"/>
  <c r="K388"/>
  <c r="R377" i="36"/>
  <c r="Q377"/>
  <c r="K385" i="40"/>
  <c r="N384"/>
  <c r="P384" s="1"/>
  <c r="O384" i="39"/>
  <c r="N384"/>
  <c r="P384" s="1"/>
  <c r="K385"/>
  <c r="N383" i="35"/>
  <c r="P383" s="1"/>
  <c r="K384"/>
  <c r="R369" i="43"/>
  <c r="Q369"/>
  <c r="M378" i="36"/>
  <c r="L378"/>
  <c r="M384" i="38"/>
  <c r="S384" s="1"/>
  <c r="L384"/>
  <c r="O384" s="1"/>
  <c r="N384" i="41"/>
  <c r="P384" s="1"/>
  <c r="K385"/>
  <c r="R383" i="38"/>
  <c r="Q383"/>
  <c r="M370" i="43"/>
  <c r="S370" s="1"/>
  <c r="L370"/>
  <c r="O370" s="1"/>
  <c r="K386" i="27"/>
  <c r="N385"/>
  <c r="P385" s="1"/>
  <c r="R372" i="37"/>
  <c r="Q372"/>
  <c r="L373"/>
  <c r="M373"/>
  <c r="S373" s="1"/>
  <c r="R357" i="34"/>
  <c r="Q357"/>
  <c r="N378" i="26"/>
  <c r="P378" s="1"/>
  <c r="K379"/>
  <c r="M358" i="34"/>
  <c r="S358" s="1"/>
  <c r="L358"/>
  <c r="O385" i="27"/>
  <c r="Q376" i="32"/>
  <c r="R376"/>
  <c r="N377" i="33"/>
  <c r="P377" s="1"/>
  <c r="K378"/>
  <c r="M377" i="32"/>
  <c r="S377" s="1"/>
  <c r="L377"/>
  <c r="O377" s="1"/>
  <c r="K385" i="42"/>
  <c r="N384"/>
  <c r="P384" s="1"/>
  <c r="L388" i="28" l="1"/>
  <c r="O388" s="1"/>
  <c r="M388"/>
  <c r="Q387"/>
  <c r="R387"/>
  <c r="N387" i="29"/>
  <c r="P387" s="1"/>
  <c r="K388"/>
  <c r="L388" i="31"/>
  <c r="M388"/>
  <c r="S388" s="1"/>
  <c r="R387"/>
  <c r="Q387"/>
  <c r="Q362" i="30"/>
  <c r="R362"/>
  <c r="L363"/>
  <c r="M363"/>
  <c r="S363" s="1"/>
  <c r="R383" i="35"/>
  <c r="Q383"/>
  <c r="Q377" i="33"/>
  <c r="R377"/>
  <c r="M385" i="39"/>
  <c r="L385"/>
  <c r="O385" s="1"/>
  <c r="R384"/>
  <c r="Q384"/>
  <c r="Q385" i="27"/>
  <c r="R385"/>
  <c r="M378" i="33"/>
  <c r="S378" s="1"/>
  <c r="L378"/>
  <c r="O378" s="1"/>
  <c r="M386" i="27"/>
  <c r="S386" s="1"/>
  <c r="L386"/>
  <c r="N384" i="38"/>
  <c r="P384" s="1"/>
  <c r="K385"/>
  <c r="N370" i="43"/>
  <c r="P370" s="1"/>
  <c r="K371"/>
  <c r="O378" i="36"/>
  <c r="K379"/>
  <c r="N378"/>
  <c r="P378" s="1"/>
  <c r="Q384" i="40"/>
  <c r="R384"/>
  <c r="Q378" i="26"/>
  <c r="R378"/>
  <c r="M385" i="42"/>
  <c r="S385" s="1"/>
  <c r="L385"/>
  <c r="O373" i="37"/>
  <c r="K374"/>
  <c r="N373"/>
  <c r="P373" s="1"/>
  <c r="S378" i="36"/>
  <c r="O358" i="34"/>
  <c r="N358"/>
  <c r="P358" s="1"/>
  <c r="K359"/>
  <c r="L385" i="40"/>
  <c r="O385" s="1"/>
  <c r="M385"/>
  <c r="S385" s="1"/>
  <c r="R384" i="42"/>
  <c r="Q384"/>
  <c r="N377" i="32"/>
  <c r="P377" s="1"/>
  <c r="K378"/>
  <c r="M385" i="41"/>
  <c r="S385" s="1"/>
  <c r="L385"/>
  <c r="O385" s="1"/>
  <c r="L379" i="26"/>
  <c r="M379"/>
  <c r="S379" s="1"/>
  <c r="R384" i="41"/>
  <c r="Q384"/>
  <c r="M384" i="35"/>
  <c r="S384" s="1"/>
  <c r="L384"/>
  <c r="M388" i="29" l="1"/>
  <c r="S388" s="1"/>
  <c r="L388"/>
  <c r="O388" s="1"/>
  <c r="R387"/>
  <c r="Q387"/>
  <c r="S388" i="28"/>
  <c r="N388"/>
  <c r="P388" s="1"/>
  <c r="K389"/>
  <c r="O363" i="30"/>
  <c r="N363"/>
  <c r="P363" s="1"/>
  <c r="K364"/>
  <c r="O388" i="31"/>
  <c r="K389"/>
  <c r="N388"/>
  <c r="P388" s="1"/>
  <c r="R378" i="36"/>
  <c r="Q378"/>
  <c r="N379" i="26"/>
  <c r="P379" s="1"/>
  <c r="K380"/>
  <c r="M374" i="37"/>
  <c r="S374" s="1"/>
  <c r="L374"/>
  <c r="K387" i="27"/>
  <c r="N386"/>
  <c r="P386" s="1"/>
  <c r="O384" i="35"/>
  <c r="N384"/>
  <c r="P384" s="1"/>
  <c r="K385"/>
  <c r="K386" i="41"/>
  <c r="N385"/>
  <c r="P385" s="1"/>
  <c r="K386" i="40"/>
  <c r="N385"/>
  <c r="P385" s="1"/>
  <c r="M379" i="36"/>
  <c r="S379" s="1"/>
  <c r="L379"/>
  <c r="L378" i="32"/>
  <c r="O378" s="1"/>
  <c r="M378"/>
  <c r="S378" s="1"/>
  <c r="L359" i="34"/>
  <c r="O359" s="1"/>
  <c r="M359"/>
  <c r="O385" i="42"/>
  <c r="K386"/>
  <c r="N385"/>
  <c r="P385" s="1"/>
  <c r="K386" i="39"/>
  <c r="N385"/>
  <c r="P385" s="1"/>
  <c r="R358" i="34"/>
  <c r="Q358"/>
  <c r="L371" i="43"/>
  <c r="M371"/>
  <c r="N378" i="33"/>
  <c r="P378" s="1"/>
  <c r="K379"/>
  <c r="S385" i="39"/>
  <c r="Q377" i="32"/>
  <c r="R377"/>
  <c r="R370" i="43"/>
  <c r="Q370"/>
  <c r="O379" i="26"/>
  <c r="L385" i="38"/>
  <c r="O385" s="1"/>
  <c r="M385"/>
  <c r="Q384"/>
  <c r="R384"/>
  <c r="R373" i="37"/>
  <c r="Q373"/>
  <c r="O386" i="27"/>
  <c r="M389" i="28" l="1"/>
  <c r="S389" s="1"/>
  <c r="L389"/>
  <c r="O389" s="1"/>
  <c r="R388"/>
  <c r="Q388"/>
  <c r="K389" i="29"/>
  <c r="N388"/>
  <c r="P388" s="1"/>
  <c r="Q388" i="31"/>
  <c r="R388"/>
  <c r="M389"/>
  <c r="S389" s="1"/>
  <c r="L389"/>
  <c r="L364" i="30"/>
  <c r="O364" s="1"/>
  <c r="M364"/>
  <c r="S364" s="1"/>
  <c r="R363"/>
  <c r="Q363"/>
  <c r="R386" i="27"/>
  <c r="Q386"/>
  <c r="R385" i="40"/>
  <c r="Q385"/>
  <c r="M387" i="27"/>
  <c r="S387" s="1"/>
  <c r="L387"/>
  <c r="S385" i="38"/>
  <c r="M385" i="35"/>
  <c r="S385" s="1"/>
  <c r="L385"/>
  <c r="O385" s="1"/>
  <c r="K386" i="38"/>
  <c r="N385"/>
  <c r="P385" s="1"/>
  <c r="M379" i="33"/>
  <c r="S379" s="1"/>
  <c r="L379"/>
  <c r="O379" s="1"/>
  <c r="O371" i="43"/>
  <c r="N371"/>
  <c r="P371" s="1"/>
  <c r="K372"/>
  <c r="S359" i="34"/>
  <c r="M386" i="40"/>
  <c r="S386" s="1"/>
  <c r="L386"/>
  <c r="O386" s="1"/>
  <c r="O374" i="37"/>
  <c r="K375"/>
  <c r="N374"/>
  <c r="P374" s="1"/>
  <c r="Q385" i="41"/>
  <c r="R385"/>
  <c r="R385" i="42"/>
  <c r="Q385"/>
  <c r="K379" i="32"/>
  <c r="N378"/>
  <c r="P378" s="1"/>
  <c r="S371" i="43"/>
  <c r="K360" i="34"/>
  <c r="N359"/>
  <c r="P359" s="1"/>
  <c r="M386" i="41"/>
  <c r="S386" s="1"/>
  <c r="L386"/>
  <c r="O386" s="1"/>
  <c r="L380" i="26"/>
  <c r="O380" s="1"/>
  <c r="M380"/>
  <c r="S380" s="1"/>
  <c r="Q379"/>
  <c r="R379"/>
  <c r="R385" i="39"/>
  <c r="Q385"/>
  <c r="M386"/>
  <c r="S386" s="1"/>
  <c r="L386"/>
  <c r="R384" i="35"/>
  <c r="Q384"/>
  <c r="R378" i="33"/>
  <c r="Q378"/>
  <c r="M386" i="42"/>
  <c r="L386"/>
  <c r="O379" i="36"/>
  <c r="K380"/>
  <c r="N379"/>
  <c r="P379" s="1"/>
  <c r="Q388" i="29" l="1"/>
  <c r="R388"/>
  <c r="M389"/>
  <c r="S389" s="1"/>
  <c r="L389"/>
  <c r="N389" i="28"/>
  <c r="P389" s="1"/>
  <c r="K390"/>
  <c r="K365" i="30"/>
  <c r="N364"/>
  <c r="P364" s="1"/>
  <c r="N389" i="31"/>
  <c r="P389" s="1"/>
  <c r="K390"/>
  <c r="O389"/>
  <c r="Q385" i="38"/>
  <c r="R385"/>
  <c r="R359" i="34"/>
  <c r="Q359"/>
  <c r="K380" i="33"/>
  <c r="N379"/>
  <c r="P379" s="1"/>
  <c r="Q379" i="36"/>
  <c r="R379"/>
  <c r="N387" i="27"/>
  <c r="P387" s="1"/>
  <c r="K388"/>
  <c r="O386" i="42"/>
  <c r="K387"/>
  <c r="N386"/>
  <c r="P386" s="1"/>
  <c r="S386"/>
  <c r="L360" i="34"/>
  <c r="M360"/>
  <c r="S360" s="1"/>
  <c r="L386" i="38"/>
  <c r="O386" s="1"/>
  <c r="M386"/>
  <c r="O387" i="27"/>
  <c r="Q374" i="37"/>
  <c r="R374"/>
  <c r="M372" i="43"/>
  <c r="L372"/>
  <c r="O372"/>
  <c r="R371"/>
  <c r="Q371"/>
  <c r="L375" i="37"/>
  <c r="M375"/>
  <c r="S375" s="1"/>
  <c r="K386" i="35"/>
  <c r="N385"/>
  <c r="P385" s="1"/>
  <c r="R378" i="32"/>
  <c r="Q378"/>
  <c r="L380" i="36"/>
  <c r="M380"/>
  <c r="S380" s="1"/>
  <c r="O386" i="39"/>
  <c r="N386"/>
  <c r="P386" s="1"/>
  <c r="K387"/>
  <c r="K381" i="26"/>
  <c r="N380"/>
  <c r="P380" s="1"/>
  <c r="N386" i="41"/>
  <c r="P386" s="1"/>
  <c r="K387"/>
  <c r="M379" i="32"/>
  <c r="S379" s="1"/>
  <c r="L379"/>
  <c r="O379" s="1"/>
  <c r="N386" i="40"/>
  <c r="P386" s="1"/>
  <c r="K387"/>
  <c r="M390" i="28" l="1"/>
  <c r="L390"/>
  <c r="Q389"/>
  <c r="R389"/>
  <c r="O389" i="29"/>
  <c r="N389"/>
  <c r="P389" s="1"/>
  <c r="K390"/>
  <c r="M390" i="31"/>
  <c r="S390" s="1"/>
  <c r="L390"/>
  <c r="O390" s="1"/>
  <c r="R389"/>
  <c r="Q389"/>
  <c r="Q364" i="30"/>
  <c r="R364"/>
  <c r="L365"/>
  <c r="O365" s="1"/>
  <c r="M365"/>
  <c r="S365" s="1"/>
  <c r="Q385" i="35"/>
  <c r="R385"/>
  <c r="S372" i="43"/>
  <c r="O360" i="34"/>
  <c r="N360"/>
  <c r="P360" s="1"/>
  <c r="K361"/>
  <c r="R386" i="42"/>
  <c r="Q386"/>
  <c r="R379" i="33"/>
  <c r="Q379"/>
  <c r="Q386" i="40"/>
  <c r="R386"/>
  <c r="M387" i="39"/>
  <c r="L387"/>
  <c r="O387" s="1"/>
  <c r="M386" i="35"/>
  <c r="S386" s="1"/>
  <c r="L386"/>
  <c r="O386" s="1"/>
  <c r="N379" i="32"/>
  <c r="P379" s="1"/>
  <c r="K380"/>
  <c r="O375" i="37"/>
  <c r="K376"/>
  <c r="N375"/>
  <c r="P375" s="1"/>
  <c r="M380" i="33"/>
  <c r="S380" s="1"/>
  <c r="L380"/>
  <c r="O380" s="1"/>
  <c r="M387" i="40"/>
  <c r="S387" s="1"/>
  <c r="L387"/>
  <c r="O387" s="1"/>
  <c r="L381" i="26"/>
  <c r="O381" s="1"/>
  <c r="M381"/>
  <c r="S381" s="1"/>
  <c r="L387" i="42"/>
  <c r="M387"/>
  <c r="S387" s="1"/>
  <c r="Q386" i="39"/>
  <c r="R386"/>
  <c r="M387" i="41"/>
  <c r="L387"/>
  <c r="O387" s="1"/>
  <c r="O380" i="36"/>
  <c r="K381"/>
  <c r="N380"/>
  <c r="P380" s="1"/>
  <c r="S386" i="38"/>
  <c r="Q386" i="41"/>
  <c r="R386"/>
  <c r="N386" i="38"/>
  <c r="P386" s="1"/>
  <c r="K387"/>
  <c r="M388" i="27"/>
  <c r="S388" s="1"/>
  <c r="L388"/>
  <c r="O388" s="1"/>
  <c r="Q380" i="26"/>
  <c r="R380"/>
  <c r="N372" i="43"/>
  <c r="P372" s="1"/>
  <c r="K373"/>
  <c r="R387" i="27"/>
  <c r="Q387"/>
  <c r="M390" i="29" l="1"/>
  <c r="S390" s="1"/>
  <c r="L390"/>
  <c r="R389"/>
  <c r="Q389"/>
  <c r="O390" i="28"/>
  <c r="N390"/>
  <c r="P390" s="1"/>
  <c r="K391"/>
  <c r="S390"/>
  <c r="K366" i="30"/>
  <c r="N365"/>
  <c r="P365" s="1"/>
  <c r="K391" i="31"/>
  <c r="N390"/>
  <c r="P390" s="1"/>
  <c r="R372" i="43"/>
  <c r="Q372"/>
  <c r="R375" i="37"/>
  <c r="Q375"/>
  <c r="N387" i="41"/>
  <c r="P387" s="1"/>
  <c r="K388"/>
  <c r="N381" i="26"/>
  <c r="P381" s="1"/>
  <c r="K382"/>
  <c r="M376" i="37"/>
  <c r="S376" s="1"/>
  <c r="L376"/>
  <c r="N387" i="39"/>
  <c r="P387" s="1"/>
  <c r="K388"/>
  <c r="M361" i="34"/>
  <c r="S361" s="1"/>
  <c r="L361"/>
  <c r="O361" s="1"/>
  <c r="R360"/>
  <c r="Q360"/>
  <c r="M387" i="38"/>
  <c r="S387" s="1"/>
  <c r="L387"/>
  <c r="O387" s="1"/>
  <c r="L373" i="43"/>
  <c r="O373" s="1"/>
  <c r="M373"/>
  <c r="S387" i="41"/>
  <c r="S387" i="39"/>
  <c r="K388" i="40"/>
  <c r="N387"/>
  <c r="P387" s="1"/>
  <c r="L380" i="32"/>
  <c r="O380" s="1"/>
  <c r="M380"/>
  <c r="S380" s="1"/>
  <c r="R379"/>
  <c r="Q379"/>
  <c r="R380" i="36"/>
  <c r="Q380"/>
  <c r="N388" i="27"/>
  <c r="P388" s="1"/>
  <c r="K389"/>
  <c r="M381" i="36"/>
  <c r="S381" s="1"/>
  <c r="L381"/>
  <c r="O381" s="1"/>
  <c r="O387" i="42"/>
  <c r="K388"/>
  <c r="N387"/>
  <c r="P387" s="1"/>
  <c r="N380" i="33"/>
  <c r="P380" s="1"/>
  <c r="K381"/>
  <c r="N386" i="35"/>
  <c r="P386" s="1"/>
  <c r="K387"/>
  <c r="R386" i="38"/>
  <c r="Q386"/>
  <c r="R390" i="28" l="1"/>
  <c r="Q390"/>
  <c r="L391"/>
  <c r="M391"/>
  <c r="O390" i="29"/>
  <c r="K391"/>
  <c r="N390"/>
  <c r="P390" s="1"/>
  <c r="Q390" i="31"/>
  <c r="R390"/>
  <c r="M391"/>
  <c r="S391" s="1"/>
  <c r="L391"/>
  <c r="Q365" i="30"/>
  <c r="R365"/>
  <c r="M366"/>
  <c r="S366" s="1"/>
  <c r="L366"/>
  <c r="R380" i="33"/>
  <c r="Q380"/>
  <c r="M387" i="35"/>
  <c r="L387"/>
  <c r="O387" s="1"/>
  <c r="K382" i="36"/>
  <c r="N381"/>
  <c r="P381" s="1"/>
  <c r="M382" i="26"/>
  <c r="L382"/>
  <c r="O382" s="1"/>
  <c r="R381"/>
  <c r="Q381"/>
  <c r="R386" i="35"/>
  <c r="Q386"/>
  <c r="S373" i="43"/>
  <c r="M381" i="33"/>
  <c r="L381"/>
  <c r="O381" s="1"/>
  <c r="M389" i="27"/>
  <c r="S389" s="1"/>
  <c r="L389"/>
  <c r="K381" i="32"/>
  <c r="N380"/>
  <c r="P380" s="1"/>
  <c r="K362" i="34"/>
  <c r="N361"/>
  <c r="P361" s="1"/>
  <c r="M388" i="41"/>
  <c r="S388" s="1"/>
  <c r="L388"/>
  <c r="O388" s="1"/>
  <c r="Q387" i="40"/>
  <c r="R387"/>
  <c r="N373" i="43"/>
  <c r="P373" s="1"/>
  <c r="K374"/>
  <c r="R387" i="42"/>
  <c r="Q387"/>
  <c r="M388" i="40"/>
  <c r="S388" s="1"/>
  <c r="L388"/>
  <c r="O388" s="1"/>
  <c r="L388" i="39"/>
  <c r="M388"/>
  <c r="S388" s="1"/>
  <c r="Q388" i="27"/>
  <c r="R388"/>
  <c r="M388" i="42"/>
  <c r="S388" s="1"/>
  <c r="L388"/>
  <c r="O388" s="1"/>
  <c r="K388" i="38"/>
  <c r="N387"/>
  <c r="P387" s="1"/>
  <c r="R387" i="39"/>
  <c r="Q387"/>
  <c r="O376" i="37"/>
  <c r="N376"/>
  <c r="P376" s="1"/>
  <c r="K377"/>
  <c r="Q387" i="41"/>
  <c r="R387"/>
  <c r="Q390" i="29" l="1"/>
  <c r="R390"/>
  <c r="L391"/>
  <c r="O391" s="1"/>
  <c r="M391"/>
  <c r="S391" s="1"/>
  <c r="S391" i="28"/>
  <c r="O391"/>
  <c r="N391"/>
  <c r="P391" s="1"/>
  <c r="K392"/>
  <c r="N366" i="30"/>
  <c r="P366" s="1"/>
  <c r="K367"/>
  <c r="O391" i="31"/>
  <c r="N391"/>
  <c r="P391" s="1"/>
  <c r="K392"/>
  <c r="O366" i="30"/>
  <c r="R373" i="43"/>
  <c r="Q373"/>
  <c r="Q380" i="32"/>
  <c r="R380"/>
  <c r="S382" i="26"/>
  <c r="R381" i="36"/>
  <c r="Q381"/>
  <c r="Q387" i="38"/>
  <c r="R387"/>
  <c r="O388" i="39"/>
  <c r="K389"/>
  <c r="N388"/>
  <c r="P388" s="1"/>
  <c r="L381" i="32"/>
  <c r="O381" s="1"/>
  <c r="M381"/>
  <c r="M388" i="38"/>
  <c r="S388" s="1"/>
  <c r="L388"/>
  <c r="O388" s="1"/>
  <c r="K389" i="40"/>
  <c r="N388"/>
  <c r="P388" s="1"/>
  <c r="N389" i="27"/>
  <c r="P389" s="1"/>
  <c r="K390"/>
  <c r="L382" i="36"/>
  <c r="M382"/>
  <c r="S382" s="1"/>
  <c r="M377" i="37"/>
  <c r="S377" s="1"/>
  <c r="L377"/>
  <c r="N388" i="42"/>
  <c r="P388" s="1"/>
  <c r="K389"/>
  <c r="K389" i="41"/>
  <c r="N388"/>
  <c r="P388" s="1"/>
  <c r="O389" i="27"/>
  <c r="N387" i="35"/>
  <c r="P387" s="1"/>
  <c r="K388"/>
  <c r="R376" i="37"/>
  <c r="Q376"/>
  <c r="S387" i="35"/>
  <c r="Q361" i="34"/>
  <c r="R361"/>
  <c r="N381" i="33"/>
  <c r="P381" s="1"/>
  <c r="K382"/>
  <c r="M374" i="43"/>
  <c r="L374"/>
  <c r="O374" s="1"/>
  <c r="L362" i="34"/>
  <c r="M362"/>
  <c r="S362" s="1"/>
  <c r="S381" i="33"/>
  <c r="K383" i="26"/>
  <c r="N382"/>
  <c r="P382" s="1"/>
  <c r="L392" i="28" l="1"/>
  <c r="O392" s="1"/>
  <c r="M392"/>
  <c r="S392" s="1"/>
  <c r="R391"/>
  <c r="Q391"/>
  <c r="N391" i="29"/>
  <c r="P391" s="1"/>
  <c r="K392"/>
  <c r="M392" i="31"/>
  <c r="S392" s="1"/>
  <c r="L392"/>
  <c r="O392" s="1"/>
  <c r="Q391"/>
  <c r="R391"/>
  <c r="M367" i="30"/>
  <c r="S367" s="1"/>
  <c r="L367"/>
  <c r="Q366"/>
  <c r="R366"/>
  <c r="R381" i="33"/>
  <c r="Q381"/>
  <c r="R382" i="26"/>
  <c r="Q382"/>
  <c r="R387" i="35"/>
  <c r="Q387"/>
  <c r="M389" i="41"/>
  <c r="S389" s="1"/>
  <c r="L389"/>
  <c r="O389" s="1"/>
  <c r="O382" i="36"/>
  <c r="K383"/>
  <c r="N382"/>
  <c r="P382" s="1"/>
  <c r="Q388" i="41"/>
  <c r="R388"/>
  <c r="L390" i="27"/>
  <c r="M390"/>
  <c r="S390" s="1"/>
  <c r="S381" i="32"/>
  <c r="R389" i="27"/>
  <c r="Q389"/>
  <c r="N381" i="32"/>
  <c r="P381" s="1"/>
  <c r="K382"/>
  <c r="R388" i="39"/>
  <c r="Q388"/>
  <c r="R388" i="42"/>
  <c r="Q388"/>
  <c r="M389" i="40"/>
  <c r="S389" s="1"/>
  <c r="L389"/>
  <c r="O389" s="1"/>
  <c r="L389" i="39"/>
  <c r="O389" s="1"/>
  <c r="M389"/>
  <c r="S389" s="1"/>
  <c r="R388" i="40"/>
  <c r="Q388"/>
  <c r="N374" i="43"/>
  <c r="P374" s="1"/>
  <c r="K375"/>
  <c r="S374"/>
  <c r="O377" i="37"/>
  <c r="K378"/>
  <c r="N377"/>
  <c r="P377" s="1"/>
  <c r="L389" i="42"/>
  <c r="M389"/>
  <c r="M383" i="26"/>
  <c r="S383" s="1"/>
  <c r="L383"/>
  <c r="O383" s="1"/>
  <c r="M382" i="33"/>
  <c r="S382" s="1"/>
  <c r="L382"/>
  <c r="M388" i="35"/>
  <c r="S388" s="1"/>
  <c r="L388"/>
  <c r="K389" i="38"/>
  <c r="N388"/>
  <c r="P388" s="1"/>
  <c r="O362" i="34"/>
  <c r="N362"/>
  <c r="P362" s="1"/>
  <c r="K363"/>
  <c r="M392" i="29" l="1"/>
  <c r="L392"/>
  <c r="O392" s="1"/>
  <c r="R391"/>
  <c r="Q391"/>
  <c r="N392" i="28"/>
  <c r="P392" s="1"/>
  <c r="K393"/>
  <c r="N367" i="30"/>
  <c r="P367" s="1"/>
  <c r="K368"/>
  <c r="O367"/>
  <c r="K393" i="31"/>
  <c r="N392"/>
  <c r="P392" s="1"/>
  <c r="Q381" i="32"/>
  <c r="R381"/>
  <c r="R374" i="43"/>
  <c r="Q374"/>
  <c r="M363" i="34"/>
  <c r="L363"/>
  <c r="O363" s="1"/>
  <c r="K390" i="39"/>
  <c r="N389"/>
  <c r="P389" s="1"/>
  <c r="M382" i="32"/>
  <c r="S382" s="1"/>
  <c r="L382"/>
  <c r="N390" i="27"/>
  <c r="P390" s="1"/>
  <c r="K391"/>
  <c r="R362" i="34"/>
  <c r="Q362"/>
  <c r="K384" i="26"/>
  <c r="N383"/>
  <c r="P383" s="1"/>
  <c r="L375" i="43"/>
  <c r="O375" s="1"/>
  <c r="M375"/>
  <c r="N389" i="40"/>
  <c r="P389" s="1"/>
  <c r="K390"/>
  <c r="R382" i="36"/>
  <c r="Q382"/>
  <c r="R388" i="38"/>
  <c r="Q388"/>
  <c r="L389"/>
  <c r="O389" s="1"/>
  <c r="M389"/>
  <c r="S389" s="1"/>
  <c r="S389" i="42"/>
  <c r="O388" i="35"/>
  <c r="N388"/>
  <c r="P388" s="1"/>
  <c r="K389"/>
  <c r="O389" i="42"/>
  <c r="N389"/>
  <c r="P389" s="1"/>
  <c r="K390"/>
  <c r="M383" i="36"/>
  <c r="S383" s="1"/>
  <c r="L383"/>
  <c r="Q377" i="37"/>
  <c r="R377"/>
  <c r="O382" i="33"/>
  <c r="K383"/>
  <c r="N382"/>
  <c r="P382" s="1"/>
  <c r="L378" i="37"/>
  <c r="M378"/>
  <c r="S378" s="1"/>
  <c r="O390" i="27"/>
  <c r="K390" i="41"/>
  <c r="N389"/>
  <c r="P389" s="1"/>
  <c r="L393" i="28" l="1"/>
  <c r="O393" s="1"/>
  <c r="M393"/>
  <c r="Q392"/>
  <c r="R392"/>
  <c r="K393" i="29"/>
  <c r="N392"/>
  <c r="P392" s="1"/>
  <c r="S392"/>
  <c r="R392" i="31"/>
  <c r="Q392"/>
  <c r="M393"/>
  <c r="S393" s="1"/>
  <c r="L393"/>
  <c r="M368" i="30"/>
  <c r="S368" s="1"/>
  <c r="L368"/>
  <c r="O368" s="1"/>
  <c r="R367"/>
  <c r="Q367"/>
  <c r="Q389" i="41"/>
  <c r="R389"/>
  <c r="R389" i="42"/>
  <c r="Q389"/>
  <c r="R388" i="35"/>
  <c r="Q388"/>
  <c r="M390" i="41"/>
  <c r="S390" s="1"/>
  <c r="L390"/>
  <c r="M384" i="26"/>
  <c r="S384" s="1"/>
  <c r="L384"/>
  <c r="O384" s="1"/>
  <c r="L390" i="39"/>
  <c r="O390" s="1"/>
  <c r="M390"/>
  <c r="O383" i="36"/>
  <c r="N383"/>
  <c r="P383" s="1"/>
  <c r="K384"/>
  <c r="M390" i="40"/>
  <c r="S390" s="1"/>
  <c r="L390"/>
  <c r="K364" i="34"/>
  <c r="N363"/>
  <c r="P363" s="1"/>
  <c r="Q389" i="40"/>
  <c r="R389"/>
  <c r="M391" i="27"/>
  <c r="S391" s="1"/>
  <c r="L391"/>
  <c r="O391" s="1"/>
  <c r="S363" i="34"/>
  <c r="Q390" i="27"/>
  <c r="R390"/>
  <c r="Q382" i="33"/>
  <c r="R382"/>
  <c r="S375" i="43"/>
  <c r="L383" i="33"/>
  <c r="O383" s="1"/>
  <c r="M383"/>
  <c r="S383" s="1"/>
  <c r="K390" i="38"/>
  <c r="N389"/>
  <c r="P389" s="1"/>
  <c r="O382" i="32"/>
  <c r="N382"/>
  <c r="P382" s="1"/>
  <c r="K383"/>
  <c r="O378" i="37"/>
  <c r="K379"/>
  <c r="N378"/>
  <c r="P378" s="1"/>
  <c r="M390" i="42"/>
  <c r="L390"/>
  <c r="O390" s="1"/>
  <c r="L389" i="35"/>
  <c r="O389" s="1"/>
  <c r="M389"/>
  <c r="S389" s="1"/>
  <c r="N375" i="43"/>
  <c r="P375" s="1"/>
  <c r="K376"/>
  <c r="Q383" i="26"/>
  <c r="R383"/>
  <c r="R389" i="39"/>
  <c r="Q389"/>
  <c r="Q392" i="29" l="1"/>
  <c r="R392"/>
  <c r="M393"/>
  <c r="S393" s="1"/>
  <c r="L393"/>
  <c r="S393" i="28"/>
  <c r="N393"/>
  <c r="P393" s="1"/>
  <c r="K394"/>
  <c r="K369" i="30"/>
  <c r="N368"/>
  <c r="P368" s="1"/>
  <c r="O393" i="31"/>
  <c r="N393"/>
  <c r="P393" s="1"/>
  <c r="K394"/>
  <c r="Q363" i="34"/>
  <c r="R363"/>
  <c r="Q383" i="36"/>
  <c r="R383"/>
  <c r="O390" i="41"/>
  <c r="K391"/>
  <c r="N390"/>
  <c r="P390" s="1"/>
  <c r="R375" i="43"/>
  <c r="Q375"/>
  <c r="R389" i="38"/>
  <c r="Q389"/>
  <c r="S390" i="42"/>
  <c r="L390" i="38"/>
  <c r="M390"/>
  <c r="S390" s="1"/>
  <c r="Q378" i="37"/>
  <c r="R378"/>
  <c r="S390" i="39"/>
  <c r="L383" i="32"/>
  <c r="O383" s="1"/>
  <c r="M383"/>
  <c r="S383" s="1"/>
  <c r="K390" i="35"/>
  <c r="N389"/>
  <c r="P389" s="1"/>
  <c r="K391" i="42"/>
  <c r="N390"/>
  <c r="P390" s="1"/>
  <c r="M376" i="43"/>
  <c r="S376" s="1"/>
  <c r="L376"/>
  <c r="O376" s="1"/>
  <c r="L379" i="37"/>
  <c r="M379"/>
  <c r="S379" s="1"/>
  <c r="M364" i="34"/>
  <c r="S364" s="1"/>
  <c r="L364"/>
  <c r="K391" i="39"/>
  <c r="N390"/>
  <c r="P390" s="1"/>
  <c r="R382" i="32"/>
  <c r="Q382"/>
  <c r="K384" i="33"/>
  <c r="N383"/>
  <c r="P383" s="1"/>
  <c r="O390" i="40"/>
  <c r="K391"/>
  <c r="N390"/>
  <c r="P390" s="1"/>
  <c r="N391" i="27"/>
  <c r="P391" s="1"/>
  <c r="K392"/>
  <c r="K385" i="26"/>
  <c r="N384"/>
  <c r="P384" s="1"/>
  <c r="L384" i="36"/>
  <c r="M384"/>
  <c r="S384" s="1"/>
  <c r="L394" i="28" l="1"/>
  <c r="O394" s="1"/>
  <c r="M394"/>
  <c r="Q393"/>
  <c r="R393"/>
  <c r="O393" i="29"/>
  <c r="N393"/>
  <c r="P393" s="1"/>
  <c r="K394"/>
  <c r="L394" i="31"/>
  <c r="O394" s="1"/>
  <c r="M394"/>
  <c r="Q393"/>
  <c r="R393"/>
  <c r="Q368" i="30"/>
  <c r="R368"/>
  <c r="M369"/>
  <c r="S369" s="1"/>
  <c r="L369"/>
  <c r="O369" s="1"/>
  <c r="R390" i="39"/>
  <c r="Q390"/>
  <c r="R389" i="35"/>
  <c r="Q389"/>
  <c r="R390" i="41"/>
  <c r="Q390"/>
  <c r="Q384" i="26"/>
  <c r="R384"/>
  <c r="M384" i="33"/>
  <c r="S384" s="1"/>
  <c r="L384"/>
  <c r="O379" i="37"/>
  <c r="N379"/>
  <c r="P379" s="1"/>
  <c r="K380"/>
  <c r="O390" i="38"/>
  <c r="K391"/>
  <c r="N390"/>
  <c r="P390" s="1"/>
  <c r="M391" i="41"/>
  <c r="S391" s="1"/>
  <c r="L391"/>
  <c r="O391" s="1"/>
  <c r="O384" i="36"/>
  <c r="N384"/>
  <c r="P384" s="1"/>
  <c r="K385"/>
  <c r="Q390" i="42"/>
  <c r="R390"/>
  <c r="M390" i="35"/>
  <c r="S390" s="1"/>
  <c r="L390"/>
  <c r="O390" s="1"/>
  <c r="L392" i="27"/>
  <c r="O392" s="1"/>
  <c r="M392"/>
  <c r="S392" s="1"/>
  <c r="N376" i="43"/>
  <c r="P376" s="1"/>
  <c r="K377"/>
  <c r="K384" i="32"/>
  <c r="N383"/>
  <c r="P383" s="1"/>
  <c r="R391" i="27"/>
  <c r="Q391"/>
  <c r="R390" i="40"/>
  <c r="Q390"/>
  <c r="M391" i="39"/>
  <c r="S391" s="1"/>
  <c r="L391"/>
  <c r="O391" s="1"/>
  <c r="R383" i="33"/>
  <c r="Q383"/>
  <c r="L385" i="26"/>
  <c r="O385" s="1"/>
  <c r="M385"/>
  <c r="S385" s="1"/>
  <c r="L391" i="40"/>
  <c r="M391"/>
  <c r="S391" s="1"/>
  <c r="O364" i="34"/>
  <c r="N364"/>
  <c r="P364" s="1"/>
  <c r="K365"/>
  <c r="L391" i="42"/>
  <c r="M391"/>
  <c r="S391" s="1"/>
  <c r="M394" i="29" l="1"/>
  <c r="L394"/>
  <c r="O394" s="1"/>
  <c r="R393"/>
  <c r="Q393"/>
  <c r="S394" i="28"/>
  <c r="N394"/>
  <c r="P394" s="1"/>
  <c r="K395"/>
  <c r="S394" i="31"/>
  <c r="N369" i="30"/>
  <c r="P369" s="1"/>
  <c r="K370"/>
  <c r="K395" i="31"/>
  <c r="N394"/>
  <c r="P394" s="1"/>
  <c r="R390" i="38"/>
  <c r="Q390"/>
  <c r="R376" i="43"/>
  <c r="Q376"/>
  <c r="M391" i="38"/>
  <c r="S391" s="1"/>
  <c r="L391"/>
  <c r="O391" s="1"/>
  <c r="N391" i="39"/>
  <c r="P391" s="1"/>
  <c r="K392"/>
  <c r="L377" i="43"/>
  <c r="M377"/>
  <c r="S377" s="1"/>
  <c r="O391" i="40"/>
  <c r="N391"/>
  <c r="P391" s="1"/>
  <c r="K392"/>
  <c r="L385" i="36"/>
  <c r="M385"/>
  <c r="S385" s="1"/>
  <c r="Q384"/>
  <c r="R384"/>
  <c r="M380" i="37"/>
  <c r="S380" s="1"/>
  <c r="L380"/>
  <c r="O380" s="1"/>
  <c r="Q379"/>
  <c r="R379"/>
  <c r="O391" i="42"/>
  <c r="K392"/>
  <c r="N391"/>
  <c r="P391" s="1"/>
  <c r="K386" i="26"/>
  <c r="N385"/>
  <c r="P385" s="1"/>
  <c r="K393" i="27"/>
  <c r="N392"/>
  <c r="P392" s="1"/>
  <c r="M365" i="34"/>
  <c r="S365" s="1"/>
  <c r="L365"/>
  <c r="O365" s="1"/>
  <c r="N390" i="35"/>
  <c r="P390" s="1"/>
  <c r="K391"/>
  <c r="K392" i="41"/>
  <c r="N391"/>
  <c r="P391" s="1"/>
  <c r="Q364" i="34"/>
  <c r="R364"/>
  <c r="O384" i="33"/>
  <c r="N384"/>
  <c r="P384" s="1"/>
  <c r="K385"/>
  <c r="R383" i="32"/>
  <c r="Q383"/>
  <c r="L384"/>
  <c r="O384" s="1"/>
  <c r="M384"/>
  <c r="S384" s="1"/>
  <c r="L395" i="28" l="1"/>
  <c r="O395" s="1"/>
  <c r="M395"/>
  <c r="R394"/>
  <c r="Q394"/>
  <c r="K395" i="29"/>
  <c r="N394"/>
  <c r="P394" s="1"/>
  <c r="S394"/>
  <c r="R394" i="31"/>
  <c r="Q394"/>
  <c r="L395"/>
  <c r="M395"/>
  <c r="S395" s="1"/>
  <c r="M370" i="30"/>
  <c r="S370" s="1"/>
  <c r="L370"/>
  <c r="O370" s="1"/>
  <c r="R369"/>
  <c r="Q369"/>
  <c r="R391" i="39"/>
  <c r="Q391"/>
  <c r="R390" i="35"/>
  <c r="Q390"/>
  <c r="K366" i="34"/>
  <c r="N365"/>
  <c r="P365" s="1"/>
  <c r="O385" i="36"/>
  <c r="N385"/>
  <c r="P385" s="1"/>
  <c r="K386"/>
  <c r="Q392" i="27"/>
  <c r="R392"/>
  <c r="M392" i="40"/>
  <c r="S392" s="1"/>
  <c r="L392"/>
  <c r="N391" i="38"/>
  <c r="P391" s="1"/>
  <c r="K392"/>
  <c r="Q391" i="40"/>
  <c r="R391"/>
  <c r="R385" i="26"/>
  <c r="Q385"/>
  <c r="Q391" i="41"/>
  <c r="R391"/>
  <c r="M393" i="27"/>
  <c r="S393" s="1"/>
  <c r="L393"/>
  <c r="K381" i="37"/>
  <c r="N380"/>
  <c r="P380" s="1"/>
  <c r="M392" i="41"/>
  <c r="S392" s="1"/>
  <c r="L392"/>
  <c r="M391" i="35"/>
  <c r="S391" s="1"/>
  <c r="L391"/>
  <c r="O391" s="1"/>
  <c r="L386" i="26"/>
  <c r="M386"/>
  <c r="S386" s="1"/>
  <c r="M385" i="33"/>
  <c r="L385"/>
  <c r="Q391" i="42"/>
  <c r="R391"/>
  <c r="O377" i="43"/>
  <c r="N377"/>
  <c r="P377" s="1"/>
  <c r="K378"/>
  <c r="N384" i="32"/>
  <c r="P384" s="1"/>
  <c r="K385"/>
  <c r="R384" i="33"/>
  <c r="Q384"/>
  <c r="M392" i="42"/>
  <c r="S392" s="1"/>
  <c r="L392"/>
  <c r="O392" s="1"/>
  <c r="L392" i="39"/>
  <c r="M392"/>
  <c r="S392" s="1"/>
  <c r="Q394" i="29" l="1"/>
  <c r="R394"/>
  <c r="L395"/>
  <c r="O395" s="1"/>
  <c r="M395"/>
  <c r="S395" s="1"/>
  <c r="S395" i="28"/>
  <c r="N395"/>
  <c r="P395" s="1"/>
  <c r="K396"/>
  <c r="K371" i="30"/>
  <c r="N370"/>
  <c r="P370" s="1"/>
  <c r="O395" i="31"/>
  <c r="N395"/>
  <c r="P395" s="1"/>
  <c r="K396"/>
  <c r="R385" i="36"/>
  <c r="Q385"/>
  <c r="K387" i="26"/>
  <c r="N386"/>
  <c r="P386" s="1"/>
  <c r="M392" i="38"/>
  <c r="S392" s="1"/>
  <c r="L392"/>
  <c r="O392" s="1"/>
  <c r="Q365" i="34"/>
  <c r="R365"/>
  <c r="K392" i="35"/>
  <c r="N391"/>
  <c r="P391" s="1"/>
  <c r="O392" i="40"/>
  <c r="N392"/>
  <c r="P392" s="1"/>
  <c r="K393"/>
  <c r="L366" i="34"/>
  <c r="M366"/>
  <c r="S366" s="1"/>
  <c r="R377" i="43"/>
  <c r="Q377"/>
  <c r="N393" i="27"/>
  <c r="P393" s="1"/>
  <c r="K394"/>
  <c r="K393" i="42"/>
  <c r="N392"/>
  <c r="P392" s="1"/>
  <c r="O393" i="27"/>
  <c r="O385" i="33"/>
  <c r="K386"/>
  <c r="N385"/>
  <c r="O392" i="41"/>
  <c r="K393"/>
  <c r="N392"/>
  <c r="P392" s="1"/>
  <c r="R391" i="38"/>
  <c r="Q391"/>
  <c r="L385" i="32"/>
  <c r="O385" s="1"/>
  <c r="M385"/>
  <c r="S385" s="1"/>
  <c r="P385" i="33"/>
  <c r="S385"/>
  <c r="Q380" i="37"/>
  <c r="R380"/>
  <c r="R384" i="32"/>
  <c r="Q384"/>
  <c r="O386" i="26"/>
  <c r="O392" i="39"/>
  <c r="N392"/>
  <c r="P392" s="1"/>
  <c r="K393"/>
  <c r="M378" i="43"/>
  <c r="L378"/>
  <c r="O378" s="1"/>
  <c r="L381" i="37"/>
  <c r="O381" s="1"/>
  <c r="M381"/>
  <c r="S381" s="1"/>
  <c r="L386" i="36"/>
  <c r="M386"/>
  <c r="L396" i="28" l="1"/>
  <c r="O396" s="1"/>
  <c r="M396"/>
  <c r="Q395"/>
  <c r="R395"/>
  <c r="K396" i="29"/>
  <c r="N395"/>
  <c r="P395" s="1"/>
  <c r="L396" i="31"/>
  <c r="O396" s="1"/>
  <c r="M396"/>
  <c r="S396" s="1"/>
  <c r="R395"/>
  <c r="Q395"/>
  <c r="R370" i="30"/>
  <c r="Q370"/>
  <c r="L371"/>
  <c r="M371"/>
  <c r="S371" s="1"/>
  <c r="R392" i="39"/>
  <c r="Q392"/>
  <c r="N378" i="43"/>
  <c r="K379"/>
  <c r="M393" i="41"/>
  <c r="S393" s="1"/>
  <c r="L393"/>
  <c r="O393" s="1"/>
  <c r="M394" i="27"/>
  <c r="S394" s="1"/>
  <c r="L394"/>
  <c r="O394" s="1"/>
  <c r="O386" i="36"/>
  <c r="K387"/>
  <c r="N386"/>
  <c r="K382" i="37"/>
  <c r="N381"/>
  <c r="P381" s="1"/>
  <c r="N385" i="32"/>
  <c r="P385" s="1"/>
  <c r="K386"/>
  <c r="O366" i="34"/>
  <c r="N366"/>
  <c r="P366" s="1"/>
  <c r="K367"/>
  <c r="Q392" i="42"/>
  <c r="R392"/>
  <c r="L393" i="40"/>
  <c r="O393" s="1"/>
  <c r="M393"/>
  <c r="S393" s="1"/>
  <c r="K393" i="38"/>
  <c r="N392"/>
  <c r="P392" s="1"/>
  <c r="Q392" i="40"/>
  <c r="R392"/>
  <c r="P378" i="43"/>
  <c r="S378"/>
  <c r="R386" i="26"/>
  <c r="Q386"/>
  <c r="Q392" i="41"/>
  <c r="R392"/>
  <c r="M393" i="42"/>
  <c r="S393" s="1"/>
  <c r="L393"/>
  <c r="O393" s="1"/>
  <c r="P386" i="36"/>
  <c r="S386"/>
  <c r="M393" i="39"/>
  <c r="S393" s="1"/>
  <c r="L393"/>
  <c r="O393" s="1"/>
  <c r="Q391" i="35"/>
  <c r="R391"/>
  <c r="L387" i="26"/>
  <c r="O387" s="1"/>
  <c r="M387"/>
  <c r="S387" s="1"/>
  <c r="Q393" i="27"/>
  <c r="R393"/>
  <c r="M392" i="35"/>
  <c r="S392" s="1"/>
  <c r="L392"/>
  <c r="Q385" i="33"/>
  <c r="R385"/>
  <c r="M386"/>
  <c r="L386"/>
  <c r="R395" i="29" l="1"/>
  <c r="Q395"/>
  <c r="M396"/>
  <c r="L396"/>
  <c r="O396" s="1"/>
  <c r="S396" i="28"/>
  <c r="N396"/>
  <c r="P396" s="1"/>
  <c r="K397"/>
  <c r="O371" i="30"/>
  <c r="N371"/>
  <c r="P371" s="1"/>
  <c r="K372"/>
  <c r="N396" i="31"/>
  <c r="P396" s="1"/>
  <c r="K397"/>
  <c r="R385" i="32"/>
  <c r="Q385"/>
  <c r="R381" i="37"/>
  <c r="Q381"/>
  <c r="K388" i="26"/>
  <c r="N387"/>
  <c r="P387" s="1"/>
  <c r="O386" i="33"/>
  <c r="N386"/>
  <c r="P386" s="1"/>
  <c r="K387"/>
  <c r="R378" i="43"/>
  <c r="Q378"/>
  <c r="M382" i="37"/>
  <c r="S382" s="1"/>
  <c r="L382"/>
  <c r="N393" i="42"/>
  <c r="P393" s="1"/>
  <c r="K394"/>
  <c r="N393" i="40"/>
  <c r="P393" s="1"/>
  <c r="K394"/>
  <c r="K394" i="41"/>
  <c r="N393"/>
  <c r="P393" s="1"/>
  <c r="O392" i="35"/>
  <c r="N392"/>
  <c r="P392" s="1"/>
  <c r="K393"/>
  <c r="M367" i="34"/>
  <c r="S367" s="1"/>
  <c r="L367"/>
  <c r="O367" s="1"/>
  <c r="M387" i="36"/>
  <c r="S387" s="1"/>
  <c r="L387"/>
  <c r="L379" i="43"/>
  <c r="O379" s="1"/>
  <c r="M379"/>
  <c r="S386" i="33"/>
  <c r="R366" i="34"/>
  <c r="Q366"/>
  <c r="R392" i="38"/>
  <c r="Q392"/>
  <c r="N393" i="39"/>
  <c r="P393" s="1"/>
  <c r="K394"/>
  <c r="L393" i="38"/>
  <c r="O393" s="1"/>
  <c r="M393"/>
  <c r="R386" i="36"/>
  <c r="Q386"/>
  <c r="M386" i="32"/>
  <c r="S386" s="1"/>
  <c r="L386"/>
  <c r="K395" i="27"/>
  <c r="N394"/>
  <c r="P394" s="1"/>
  <c r="M397" i="28" l="1"/>
  <c r="L397"/>
  <c r="Q396"/>
  <c r="R396"/>
  <c r="K397" i="29"/>
  <c r="N396"/>
  <c r="P396" s="1"/>
  <c r="S396"/>
  <c r="M397" i="31"/>
  <c r="S397" s="1"/>
  <c r="L397"/>
  <c r="Q396"/>
  <c r="R396"/>
  <c r="M372" i="30"/>
  <c r="S372" s="1"/>
  <c r="L372"/>
  <c r="O372" s="1"/>
  <c r="R371"/>
  <c r="Q371"/>
  <c r="Q386" i="33"/>
  <c r="R386"/>
  <c r="R393" i="40"/>
  <c r="Q393"/>
  <c r="R387" i="26"/>
  <c r="Q387"/>
  <c r="S393" i="38"/>
  <c r="K368" i="34"/>
  <c r="N367"/>
  <c r="P367" s="1"/>
  <c r="Q392" i="35"/>
  <c r="R392"/>
  <c r="O382" i="37"/>
  <c r="K383"/>
  <c r="N382"/>
  <c r="P382" s="1"/>
  <c r="M388" i="26"/>
  <c r="S388" s="1"/>
  <c r="L388"/>
  <c r="O388" s="1"/>
  <c r="R393" i="42"/>
  <c r="Q393"/>
  <c r="O386" i="32"/>
  <c r="K387"/>
  <c r="N386"/>
  <c r="P386" s="1"/>
  <c r="S379" i="43"/>
  <c r="R394" i="27"/>
  <c r="Q394"/>
  <c r="N393" i="38"/>
  <c r="P393" s="1"/>
  <c r="K394"/>
  <c r="Q393" i="41"/>
  <c r="R393"/>
  <c r="R393" i="39"/>
  <c r="Q393"/>
  <c r="M394" i="41"/>
  <c r="S394" s="1"/>
  <c r="L394"/>
  <c r="M394" i="42"/>
  <c r="L394"/>
  <c r="O394" s="1"/>
  <c r="M395" i="27"/>
  <c r="S395" s="1"/>
  <c r="L395"/>
  <c r="M394" i="39"/>
  <c r="S394" s="1"/>
  <c r="L394"/>
  <c r="M393" i="35"/>
  <c r="S393" s="1"/>
  <c r="L393"/>
  <c r="O393" s="1"/>
  <c r="N379" i="43"/>
  <c r="P379" s="1"/>
  <c r="K380"/>
  <c r="O387" i="36"/>
  <c r="N387"/>
  <c r="P387" s="1"/>
  <c r="K388"/>
  <c r="L394" i="40"/>
  <c r="O394" s="1"/>
  <c r="M394"/>
  <c r="S394" s="1"/>
  <c r="M387" i="33"/>
  <c r="S387" s="1"/>
  <c r="L387"/>
  <c r="O387" s="1"/>
  <c r="Q396" i="29" l="1"/>
  <c r="R396"/>
  <c r="M397"/>
  <c r="S397" s="1"/>
  <c r="L397"/>
  <c r="O397" i="28"/>
  <c r="N397"/>
  <c r="P397" s="1"/>
  <c r="K398"/>
  <c r="S397"/>
  <c r="K373" i="30"/>
  <c r="N372"/>
  <c r="P372" s="1"/>
  <c r="K398" i="31"/>
  <c r="N397"/>
  <c r="P397" s="1"/>
  <c r="O397"/>
  <c r="R393" i="38"/>
  <c r="Q393"/>
  <c r="R379" i="43"/>
  <c r="Q379"/>
  <c r="M387" i="32"/>
  <c r="S387" s="1"/>
  <c r="L387"/>
  <c r="O387" s="1"/>
  <c r="M383" i="37"/>
  <c r="L383"/>
  <c r="O383" s="1"/>
  <c r="R386" i="32"/>
  <c r="Q386"/>
  <c r="K395" i="42"/>
  <c r="N394"/>
  <c r="P394" s="1"/>
  <c r="M394" i="38"/>
  <c r="S394" s="1"/>
  <c r="L394"/>
  <c r="O394" s="1"/>
  <c r="M388" i="36"/>
  <c r="S388" s="1"/>
  <c r="L388"/>
  <c r="O394" i="39"/>
  <c r="N394"/>
  <c r="P394" s="1"/>
  <c r="K395"/>
  <c r="O395" i="27"/>
  <c r="N395"/>
  <c r="P395" s="1"/>
  <c r="K396"/>
  <c r="N387" i="33"/>
  <c r="P387" s="1"/>
  <c r="K388"/>
  <c r="M380" i="43"/>
  <c r="L380"/>
  <c r="O380" s="1"/>
  <c r="N394" i="40"/>
  <c r="P394" s="1"/>
  <c r="K395"/>
  <c r="N393" i="35"/>
  <c r="P393" s="1"/>
  <c r="K394"/>
  <c r="S394" i="42"/>
  <c r="Q382" i="37"/>
  <c r="R382"/>
  <c r="O394" i="41"/>
  <c r="K395"/>
  <c r="N394"/>
  <c r="P394" s="1"/>
  <c r="R367" i="34"/>
  <c r="Q367"/>
  <c r="Q387" i="36"/>
  <c r="R387"/>
  <c r="K389" i="26"/>
  <c r="N388"/>
  <c r="P388" s="1"/>
  <c r="M368" i="34"/>
  <c r="S368" s="1"/>
  <c r="L368"/>
  <c r="R397" i="28" l="1"/>
  <c r="Q397"/>
  <c r="M398"/>
  <c r="S398" s="1"/>
  <c r="L398"/>
  <c r="O398" s="1"/>
  <c r="O397" i="29"/>
  <c r="N397"/>
  <c r="P397" s="1"/>
  <c r="K398"/>
  <c r="R397" i="31"/>
  <c r="Q397"/>
  <c r="L398"/>
  <c r="O398" s="1"/>
  <c r="M398"/>
  <c r="S398" s="1"/>
  <c r="Q372" i="30"/>
  <c r="R372"/>
  <c r="M373"/>
  <c r="S373" s="1"/>
  <c r="L373"/>
  <c r="R394" i="42"/>
  <c r="Q394"/>
  <c r="Q394" i="41"/>
  <c r="R394"/>
  <c r="M395"/>
  <c r="S395" s="1"/>
  <c r="L395"/>
  <c r="O395" s="1"/>
  <c r="L395" i="40"/>
  <c r="O395" s="1"/>
  <c r="M395"/>
  <c r="S395" s="1"/>
  <c r="S383" i="37"/>
  <c r="R394" i="40"/>
  <c r="Q394"/>
  <c r="M389" i="26"/>
  <c r="S389" s="1"/>
  <c r="L389"/>
  <c r="O389" s="1"/>
  <c r="M395" i="39"/>
  <c r="S395" s="1"/>
  <c r="L395"/>
  <c r="O395" s="1"/>
  <c r="K388" i="32"/>
  <c r="N387"/>
  <c r="P387" s="1"/>
  <c r="R395" i="27"/>
  <c r="Q395"/>
  <c r="N380" i="43"/>
  <c r="P380" s="1"/>
  <c r="K381"/>
  <c r="R394" i="39"/>
  <c r="Q394"/>
  <c r="M395" i="42"/>
  <c r="S395" s="1"/>
  <c r="L395"/>
  <c r="S380" i="43"/>
  <c r="R388" i="26"/>
  <c r="Q388"/>
  <c r="M388" i="33"/>
  <c r="S388" s="1"/>
  <c r="L388"/>
  <c r="O388" s="1"/>
  <c r="O388" i="36"/>
  <c r="N388"/>
  <c r="P388" s="1"/>
  <c r="K389"/>
  <c r="Q387" i="33"/>
  <c r="R387"/>
  <c r="L394" i="35"/>
  <c r="M394"/>
  <c r="S394" s="1"/>
  <c r="O368" i="34"/>
  <c r="N368"/>
  <c r="P368" s="1"/>
  <c r="K369"/>
  <c r="Q393" i="35"/>
  <c r="R393"/>
  <c r="M396" i="27"/>
  <c r="S396" s="1"/>
  <c r="L396"/>
  <c r="O396" s="1"/>
  <c r="K395" i="38"/>
  <c r="N394"/>
  <c r="P394" s="1"/>
  <c r="K384" i="37"/>
  <c r="N383"/>
  <c r="P383" s="1"/>
  <c r="M398" i="29" l="1"/>
  <c r="S398" s="1"/>
  <c r="L398"/>
  <c r="O398" s="1"/>
  <c r="R397"/>
  <c r="Q397"/>
  <c r="N398" i="28"/>
  <c r="P398" s="1"/>
  <c r="K399"/>
  <c r="N398" i="31"/>
  <c r="P398" s="1"/>
  <c r="K399"/>
  <c r="O373" i="30"/>
  <c r="N373"/>
  <c r="P373" s="1"/>
  <c r="K374"/>
  <c r="Q383" i="37"/>
  <c r="R383"/>
  <c r="K396" i="41"/>
  <c r="N395"/>
  <c r="P395" s="1"/>
  <c r="L389" i="36"/>
  <c r="O389" s="1"/>
  <c r="M389"/>
  <c r="K390" i="26"/>
  <c r="N389"/>
  <c r="P389" s="1"/>
  <c r="N395" i="40"/>
  <c r="P395" s="1"/>
  <c r="K396"/>
  <c r="R380" i="43"/>
  <c r="Q380"/>
  <c r="R394" i="38"/>
  <c r="Q394"/>
  <c r="L395"/>
  <c r="O395" s="1"/>
  <c r="M395"/>
  <c r="S395" s="1"/>
  <c r="L388" i="32"/>
  <c r="O388" s="1"/>
  <c r="M388"/>
  <c r="S388" s="1"/>
  <c r="R388" i="36"/>
  <c r="Q388"/>
  <c r="K389" i="33"/>
  <c r="N388"/>
  <c r="P388" s="1"/>
  <c r="R387" i="32"/>
  <c r="Q387"/>
  <c r="O394" i="35"/>
  <c r="N394"/>
  <c r="P394" s="1"/>
  <c r="K395"/>
  <c r="N395" i="39"/>
  <c r="P395" s="1"/>
  <c r="K396"/>
  <c r="L384" i="37"/>
  <c r="M384"/>
  <c r="M369" i="34"/>
  <c r="S369" s="1"/>
  <c r="L369"/>
  <c r="L381" i="43"/>
  <c r="M381"/>
  <c r="S381" s="1"/>
  <c r="Q368" i="34"/>
  <c r="R368"/>
  <c r="O395" i="42"/>
  <c r="K396"/>
  <c r="N395"/>
  <c r="P395" s="1"/>
  <c r="N396" i="27"/>
  <c r="P396" s="1"/>
  <c r="K397"/>
  <c r="M399" i="28" l="1"/>
  <c r="S399" s="1"/>
  <c r="L399"/>
  <c r="O399" s="1"/>
  <c r="R398"/>
  <c r="Q398"/>
  <c r="K399" i="29"/>
  <c r="N398"/>
  <c r="P398" s="1"/>
  <c r="M374" i="30"/>
  <c r="S374" s="1"/>
  <c r="L374"/>
  <c r="O374" s="1"/>
  <c r="R373"/>
  <c r="Q373"/>
  <c r="M399" i="31"/>
  <c r="S399" s="1"/>
  <c r="L399"/>
  <c r="R398"/>
  <c r="Q398"/>
  <c r="Q388" i="33"/>
  <c r="R388"/>
  <c r="L396" i="39"/>
  <c r="M396"/>
  <c r="S396" s="1"/>
  <c r="L389" i="33"/>
  <c r="O389" s="1"/>
  <c r="M389"/>
  <c r="S389" s="1"/>
  <c r="K396" i="38"/>
  <c r="N395"/>
  <c r="P395" s="1"/>
  <c r="M390" i="26"/>
  <c r="S390" s="1"/>
  <c r="L390"/>
  <c r="O390" s="1"/>
  <c r="R395" i="39"/>
  <c r="Q395"/>
  <c r="L395" i="35"/>
  <c r="O395" s="1"/>
  <c r="M395"/>
  <c r="S395" s="1"/>
  <c r="S389" i="36"/>
  <c r="R394" i="35"/>
  <c r="Q394"/>
  <c r="K390" i="36"/>
  <c r="N389"/>
  <c r="P389" s="1"/>
  <c r="O381" i="43"/>
  <c r="N381"/>
  <c r="P381" s="1"/>
  <c r="K382"/>
  <c r="O369" i="34"/>
  <c r="K370"/>
  <c r="N369"/>
  <c r="P369" s="1"/>
  <c r="Q395" i="41"/>
  <c r="R395"/>
  <c r="R395" i="42"/>
  <c r="Q395"/>
  <c r="N388" i="32"/>
  <c r="P388" s="1"/>
  <c r="K389"/>
  <c r="L396" i="40"/>
  <c r="M396"/>
  <c r="M396" i="41"/>
  <c r="S396" s="1"/>
  <c r="L396"/>
  <c r="Q396" i="27"/>
  <c r="R396"/>
  <c r="M396" i="42"/>
  <c r="S396" s="1"/>
  <c r="L396"/>
  <c r="O396" s="1"/>
  <c r="S384" i="37"/>
  <c r="Q395" i="40"/>
  <c r="R395"/>
  <c r="L397" i="27"/>
  <c r="O397" s="1"/>
  <c r="M397"/>
  <c r="S397" s="1"/>
  <c r="O384" i="37"/>
  <c r="N384"/>
  <c r="P384" s="1"/>
  <c r="K385"/>
  <c r="R389" i="26"/>
  <c r="Q389"/>
  <c r="Q398" i="29" l="1"/>
  <c r="R398"/>
  <c r="M399"/>
  <c r="S399" s="1"/>
  <c r="L399"/>
  <c r="N399" i="28"/>
  <c r="P399" s="1"/>
  <c r="K400"/>
  <c r="O399" i="31"/>
  <c r="N399"/>
  <c r="P399" s="1"/>
  <c r="K400"/>
  <c r="K375" i="30"/>
  <c r="N374"/>
  <c r="P374" s="1"/>
  <c r="R389" i="36"/>
  <c r="Q389"/>
  <c r="R384" i="37"/>
  <c r="Q384"/>
  <c r="R388" i="32"/>
  <c r="Q388"/>
  <c r="M382" i="43"/>
  <c r="S382" s="1"/>
  <c r="L382"/>
  <c r="O382" s="1"/>
  <c r="M396" i="38"/>
  <c r="L396"/>
  <c r="O396" s="1"/>
  <c r="R381" i="43"/>
  <c r="Q381"/>
  <c r="O396" i="41"/>
  <c r="K397"/>
  <c r="N396"/>
  <c r="P396" s="1"/>
  <c r="K396" i="35"/>
  <c r="N395"/>
  <c r="P395" s="1"/>
  <c r="L390" i="36"/>
  <c r="M390"/>
  <c r="S390" s="1"/>
  <c r="R369" i="34"/>
  <c r="Q369"/>
  <c r="K390" i="33"/>
  <c r="N389"/>
  <c r="P389" s="1"/>
  <c r="S396" i="40"/>
  <c r="O396"/>
  <c r="N396"/>
  <c r="P396" s="1"/>
  <c r="K397"/>
  <c r="M370" i="34"/>
  <c r="S370" s="1"/>
  <c r="L370"/>
  <c r="L385" i="37"/>
  <c r="O385" s="1"/>
  <c r="M385"/>
  <c r="S385" s="1"/>
  <c r="K397" i="42"/>
  <c r="N396"/>
  <c r="P396" s="1"/>
  <c r="M389" i="32"/>
  <c r="S389" s="1"/>
  <c r="L389"/>
  <c r="O389" s="1"/>
  <c r="K391" i="26"/>
  <c r="N390"/>
  <c r="P390" s="1"/>
  <c r="O396" i="39"/>
  <c r="N396"/>
  <c r="P396" s="1"/>
  <c r="K397"/>
  <c r="K398" i="27"/>
  <c r="N397"/>
  <c r="P397" s="1"/>
  <c r="R395" i="38"/>
  <c r="Q395"/>
  <c r="L400" i="28" l="1"/>
  <c r="O400" s="1"/>
  <c r="M400"/>
  <c r="Q399"/>
  <c r="R399"/>
  <c r="O399" i="29"/>
  <c r="N399"/>
  <c r="P399" s="1"/>
  <c r="K400"/>
  <c r="Q374" i="30"/>
  <c r="R374"/>
  <c r="L375"/>
  <c r="O375" s="1"/>
  <c r="M375"/>
  <c r="S375" s="1"/>
  <c r="M400" i="31"/>
  <c r="S400" s="1"/>
  <c r="L400"/>
  <c r="O400" s="1"/>
  <c r="R399"/>
  <c r="Q399"/>
  <c r="R396" i="40"/>
  <c r="Q396"/>
  <c r="Q389" i="33"/>
  <c r="R389"/>
  <c r="O370" i="34"/>
  <c r="N370"/>
  <c r="P370" s="1"/>
  <c r="K371"/>
  <c r="M390" i="33"/>
  <c r="S390" s="1"/>
  <c r="L390"/>
  <c r="O390" s="1"/>
  <c r="M397" i="41"/>
  <c r="S397" s="1"/>
  <c r="L397"/>
  <c r="N382" i="43"/>
  <c r="P382" s="1"/>
  <c r="K383"/>
  <c r="L391" i="26"/>
  <c r="O391" s="1"/>
  <c r="M391"/>
  <c r="S391" s="1"/>
  <c r="N385" i="37"/>
  <c r="P385" s="1"/>
  <c r="K386"/>
  <c r="Q397" i="27"/>
  <c r="R397"/>
  <c r="N389" i="32"/>
  <c r="P389" s="1"/>
  <c r="K390"/>
  <c r="M398" i="27"/>
  <c r="S398" s="1"/>
  <c r="L398"/>
  <c r="O398" s="1"/>
  <c r="M397" i="40"/>
  <c r="S397" s="1"/>
  <c r="L397"/>
  <c r="O397" s="1"/>
  <c r="Q396" i="42"/>
  <c r="R396"/>
  <c r="Q396" i="39"/>
  <c r="R396"/>
  <c r="L397" i="42"/>
  <c r="M397"/>
  <c r="S397" s="1"/>
  <c r="O390" i="36"/>
  <c r="N390"/>
  <c r="P390" s="1"/>
  <c r="K391"/>
  <c r="Q395" i="35"/>
  <c r="R395"/>
  <c r="K397" i="38"/>
  <c r="N396"/>
  <c r="P396" s="1"/>
  <c r="Q390" i="26"/>
  <c r="R390"/>
  <c r="M396" i="35"/>
  <c r="S396" s="1"/>
  <c r="L396"/>
  <c r="S396" i="38"/>
  <c r="M397" i="39"/>
  <c r="S397" s="1"/>
  <c r="L397"/>
  <c r="O397" s="1"/>
  <c r="R396" i="41"/>
  <c r="Q396"/>
  <c r="L400" i="29" l="1"/>
  <c r="O400" s="1"/>
  <c r="M400"/>
  <c r="S400" s="1"/>
  <c r="R399"/>
  <c r="Q399"/>
  <c r="S400" i="28"/>
  <c r="N400"/>
  <c r="P400" s="1"/>
  <c r="K401"/>
  <c r="K401" i="31"/>
  <c r="N400"/>
  <c r="P400" s="1"/>
  <c r="N375" i="30"/>
  <c r="P375" s="1"/>
  <c r="K376"/>
  <c r="Q396" i="38"/>
  <c r="R396"/>
  <c r="O396" i="35"/>
  <c r="N396"/>
  <c r="P396" s="1"/>
  <c r="K397"/>
  <c r="M391" i="36"/>
  <c r="S391" s="1"/>
  <c r="L391"/>
  <c r="K398" i="39"/>
  <c r="N397"/>
  <c r="P397" s="1"/>
  <c r="O397" i="42"/>
  <c r="K398"/>
  <c r="N397"/>
  <c r="P397" s="1"/>
  <c r="L390" i="32"/>
  <c r="M390"/>
  <c r="S390" s="1"/>
  <c r="K392" i="26"/>
  <c r="N391"/>
  <c r="P391" s="1"/>
  <c r="M371" i="34"/>
  <c r="S371" s="1"/>
  <c r="L371"/>
  <c r="O371" s="1"/>
  <c r="Q370"/>
  <c r="R370"/>
  <c r="R382" i="43"/>
  <c r="Q382"/>
  <c r="Q390" i="36"/>
  <c r="R390"/>
  <c r="N397" i="40"/>
  <c r="P397" s="1"/>
  <c r="K398"/>
  <c r="O397" i="41"/>
  <c r="K398"/>
  <c r="N397"/>
  <c r="P397" s="1"/>
  <c r="M386" i="37"/>
  <c r="S386" s="1"/>
  <c r="L386"/>
  <c r="R385"/>
  <c r="Q385"/>
  <c r="N390" i="33"/>
  <c r="P390" s="1"/>
  <c r="K391"/>
  <c r="R389" i="32"/>
  <c r="Q389"/>
  <c r="L383" i="43"/>
  <c r="O383" s="1"/>
  <c r="M383"/>
  <c r="S383" s="1"/>
  <c r="M397" i="38"/>
  <c r="L397"/>
  <c r="O397" s="1"/>
  <c r="N398" i="27"/>
  <c r="P398" s="1"/>
  <c r="K399"/>
  <c r="M401" i="28" l="1"/>
  <c r="L401"/>
  <c r="O401" s="1"/>
  <c r="R400"/>
  <c r="Q400"/>
  <c r="K401" i="29"/>
  <c r="N400"/>
  <c r="P400" s="1"/>
  <c r="M376" i="30"/>
  <c r="S376" s="1"/>
  <c r="L376"/>
  <c r="O376" s="1"/>
  <c r="R375"/>
  <c r="Q375"/>
  <c r="R400" i="31"/>
  <c r="Q400"/>
  <c r="L401"/>
  <c r="M401"/>
  <c r="S401" s="1"/>
  <c r="R391" i="26"/>
  <c r="Q391"/>
  <c r="L398" i="39"/>
  <c r="O398" s="1"/>
  <c r="M398"/>
  <c r="S398" s="1"/>
  <c r="O386" i="37"/>
  <c r="K387"/>
  <c r="N386"/>
  <c r="P386" s="1"/>
  <c r="N383" i="43"/>
  <c r="P383" s="1"/>
  <c r="K384"/>
  <c r="M392" i="26"/>
  <c r="S392" s="1"/>
  <c r="L392"/>
  <c r="O392" s="1"/>
  <c r="O391" i="36"/>
  <c r="N391"/>
  <c r="P391" s="1"/>
  <c r="K392"/>
  <c r="Q397" i="41"/>
  <c r="R397"/>
  <c r="R398" i="27"/>
  <c r="Q398"/>
  <c r="M398" i="41"/>
  <c r="S398" s="1"/>
  <c r="L398"/>
  <c r="O390" i="32"/>
  <c r="N390"/>
  <c r="P390" s="1"/>
  <c r="K391"/>
  <c r="M397" i="35"/>
  <c r="L397"/>
  <c r="O397" s="1"/>
  <c r="R397" i="42"/>
  <c r="Q397"/>
  <c r="R396" i="35"/>
  <c r="Q396"/>
  <c r="N397" i="38"/>
  <c r="P397" s="1"/>
  <c r="K398"/>
  <c r="Q390" i="33"/>
  <c r="R390"/>
  <c r="M398" i="40"/>
  <c r="L398"/>
  <c r="M398" i="42"/>
  <c r="L398"/>
  <c r="O398" s="1"/>
  <c r="M391" i="33"/>
  <c r="L391"/>
  <c r="O391" s="1"/>
  <c r="R397" i="40"/>
  <c r="Q397"/>
  <c r="K372" i="34"/>
  <c r="N371"/>
  <c r="P371" s="1"/>
  <c r="L399" i="27"/>
  <c r="O399" s="1"/>
  <c r="M399"/>
  <c r="S399" s="1"/>
  <c r="S397" i="38"/>
  <c r="R397" i="39"/>
  <c r="Q397"/>
  <c r="Q400" i="29" l="1"/>
  <c r="R400"/>
  <c r="M401"/>
  <c r="S401" s="1"/>
  <c r="L401"/>
  <c r="N401" i="28"/>
  <c r="K402"/>
  <c r="P401"/>
  <c r="S401"/>
  <c r="O401" i="31"/>
  <c r="N401"/>
  <c r="P401" s="1"/>
  <c r="K402"/>
  <c r="K377" i="30"/>
  <c r="N376"/>
  <c r="P376" s="1"/>
  <c r="R397" i="38"/>
  <c r="Q397"/>
  <c r="Q386" i="37"/>
  <c r="R386"/>
  <c r="R391" i="36"/>
  <c r="Q391"/>
  <c r="M387" i="37"/>
  <c r="S387" s="1"/>
  <c r="L387"/>
  <c r="O387" s="1"/>
  <c r="R390" i="32"/>
  <c r="Q390"/>
  <c r="L392" i="36"/>
  <c r="M392"/>
  <c r="S392" s="1"/>
  <c r="M372" i="34"/>
  <c r="S372" s="1"/>
  <c r="L372"/>
  <c r="S398" i="42"/>
  <c r="O398" i="40"/>
  <c r="N398"/>
  <c r="P398" s="1"/>
  <c r="K399"/>
  <c r="O398" i="41"/>
  <c r="K399"/>
  <c r="N398"/>
  <c r="P398" s="1"/>
  <c r="M391" i="32"/>
  <c r="S391" s="1"/>
  <c r="L391"/>
  <c r="O391" s="1"/>
  <c r="K399" i="42"/>
  <c r="N398"/>
  <c r="P398" s="1"/>
  <c r="S398" i="40"/>
  <c r="Q371" i="34"/>
  <c r="R371"/>
  <c r="K393" i="26"/>
  <c r="N392"/>
  <c r="P392" s="1"/>
  <c r="K399" i="39"/>
  <c r="N398"/>
  <c r="P398" s="1"/>
  <c r="N391" i="33"/>
  <c r="P391" s="1"/>
  <c r="K392"/>
  <c r="N397" i="35"/>
  <c r="P397" s="1"/>
  <c r="K398"/>
  <c r="N399" i="27"/>
  <c r="P399" s="1"/>
  <c r="K400"/>
  <c r="S391" i="33"/>
  <c r="L398" i="38"/>
  <c r="M398"/>
  <c r="S398" s="1"/>
  <c r="S397" i="35"/>
  <c r="M384" i="43"/>
  <c r="L384"/>
  <c r="O384" s="1"/>
  <c r="R383"/>
  <c r="Q383"/>
  <c r="R401" i="28" l="1"/>
  <c r="Q401"/>
  <c r="M402"/>
  <c r="S402" s="1"/>
  <c r="L402"/>
  <c r="O402" s="1"/>
  <c r="O401" i="29"/>
  <c r="N401"/>
  <c r="P401" s="1"/>
  <c r="K402"/>
  <c r="Q376" i="30"/>
  <c r="R376"/>
  <c r="M377"/>
  <c r="S377" s="1"/>
  <c r="L377"/>
  <c r="L402" i="31"/>
  <c r="O402" s="1"/>
  <c r="M402"/>
  <c r="S402" s="1"/>
  <c r="Q401"/>
  <c r="R401"/>
  <c r="Q391" i="33"/>
  <c r="R391"/>
  <c r="R398" i="42"/>
  <c r="Q398"/>
  <c r="K388" i="37"/>
  <c r="N387"/>
  <c r="P387" s="1"/>
  <c r="R398" i="41"/>
  <c r="Q398"/>
  <c r="O372" i="34"/>
  <c r="N372"/>
  <c r="P372" s="1"/>
  <c r="K373"/>
  <c r="R397" i="35"/>
  <c r="Q397"/>
  <c r="M399" i="41"/>
  <c r="S399" s="1"/>
  <c r="L399"/>
  <c r="R398" i="40"/>
  <c r="Q398"/>
  <c r="S384" i="43"/>
  <c r="M398" i="35"/>
  <c r="S398" s="1"/>
  <c r="L398"/>
  <c r="O398" s="1"/>
  <c r="Q398" i="39"/>
  <c r="R398"/>
  <c r="M399" i="40"/>
  <c r="S399" s="1"/>
  <c r="L399"/>
  <c r="O399" s="1"/>
  <c r="O392" i="36"/>
  <c r="N392"/>
  <c r="P392" s="1"/>
  <c r="K393"/>
  <c r="M392" i="33"/>
  <c r="L392"/>
  <c r="O398" i="38"/>
  <c r="K399"/>
  <c r="N398"/>
  <c r="P398" s="1"/>
  <c r="M399" i="39"/>
  <c r="S399" s="1"/>
  <c r="L399"/>
  <c r="O399" s="1"/>
  <c r="M399" i="42"/>
  <c r="S399" s="1"/>
  <c r="L399"/>
  <c r="N384" i="43"/>
  <c r="P384" s="1"/>
  <c r="K385"/>
  <c r="M400" i="27"/>
  <c r="S400" s="1"/>
  <c r="L400"/>
  <c r="O400" s="1"/>
  <c r="R392" i="26"/>
  <c r="Q392"/>
  <c r="R399" i="27"/>
  <c r="Q399"/>
  <c r="M393" i="26"/>
  <c r="S393" s="1"/>
  <c r="L393"/>
  <c r="O393" s="1"/>
  <c r="K392" i="32"/>
  <c r="N391"/>
  <c r="P391" s="1"/>
  <c r="M402" i="29" l="1"/>
  <c r="L402"/>
  <c r="O402" s="1"/>
  <c r="R401"/>
  <c r="Q401"/>
  <c r="N402" i="28"/>
  <c r="P402" s="1"/>
  <c r="K403"/>
  <c r="N402" i="31"/>
  <c r="P402" s="1"/>
  <c r="K403"/>
  <c r="O377" i="30"/>
  <c r="N377"/>
  <c r="P377" s="1"/>
  <c r="K378"/>
  <c r="R384" i="43"/>
  <c r="Q384"/>
  <c r="O399" i="42"/>
  <c r="N399"/>
  <c r="P399" s="1"/>
  <c r="K400"/>
  <c r="O392" i="33"/>
  <c r="K393"/>
  <c r="N392"/>
  <c r="P392" s="1"/>
  <c r="S392"/>
  <c r="O399" i="41"/>
  <c r="K400"/>
  <c r="N399"/>
  <c r="P399" s="1"/>
  <c r="R387" i="37"/>
  <c r="Q387"/>
  <c r="R392" i="36"/>
  <c r="Q392"/>
  <c r="L388" i="37"/>
  <c r="M388"/>
  <c r="S388" s="1"/>
  <c r="R391" i="32"/>
  <c r="Q391"/>
  <c r="M393" i="36"/>
  <c r="L393"/>
  <c r="O393" s="1"/>
  <c r="K399" i="35"/>
  <c r="N398"/>
  <c r="P398" s="1"/>
  <c r="L392" i="32"/>
  <c r="O392" s="1"/>
  <c r="M392"/>
  <c r="S392" s="1"/>
  <c r="K400" i="39"/>
  <c r="N399"/>
  <c r="P399" s="1"/>
  <c r="K401" i="27"/>
  <c r="N400"/>
  <c r="P400" s="1"/>
  <c r="R398" i="38"/>
  <c r="Q398"/>
  <c r="L373" i="34"/>
  <c r="O373" s="1"/>
  <c r="M373"/>
  <c r="S373" s="1"/>
  <c r="R372"/>
  <c r="Q372"/>
  <c r="K394" i="26"/>
  <c r="N393"/>
  <c r="P393" s="1"/>
  <c r="L385" i="43"/>
  <c r="O385" s="1"/>
  <c r="M385"/>
  <c r="S385" s="1"/>
  <c r="M399" i="38"/>
  <c r="S399" s="1"/>
  <c r="L399"/>
  <c r="N399" i="40"/>
  <c r="P399" s="1"/>
  <c r="K400"/>
  <c r="L403" i="28" l="1"/>
  <c r="O403" s="1"/>
  <c r="M403"/>
  <c r="R402"/>
  <c r="Q402"/>
  <c r="K403" i="29"/>
  <c r="N402"/>
  <c r="P402" s="1"/>
  <c r="S402"/>
  <c r="M378" i="30"/>
  <c r="S378" s="1"/>
  <c r="L378"/>
  <c r="O378" s="1"/>
  <c r="Q377"/>
  <c r="R377"/>
  <c r="L403" i="31"/>
  <c r="M403"/>
  <c r="S403" s="1"/>
  <c r="R402"/>
  <c r="Q402"/>
  <c r="R392" i="33"/>
  <c r="Q392"/>
  <c r="Q399" i="40"/>
  <c r="R399"/>
  <c r="M401" i="27"/>
  <c r="L401"/>
  <c r="O401" s="1"/>
  <c r="Q399" i="39"/>
  <c r="R399"/>
  <c r="K394" i="36"/>
  <c r="N393"/>
  <c r="P393" s="1"/>
  <c r="L393" i="33"/>
  <c r="M393"/>
  <c r="S393" s="1"/>
  <c r="R393" i="26"/>
  <c r="Q393"/>
  <c r="M400" i="40"/>
  <c r="S400" s="1"/>
  <c r="L400"/>
  <c r="M394" i="26"/>
  <c r="S394" s="1"/>
  <c r="L394"/>
  <c r="O394" s="1"/>
  <c r="O399" i="38"/>
  <c r="N399"/>
  <c r="P399" s="1"/>
  <c r="K400"/>
  <c r="L400" i="39"/>
  <c r="O400" s="1"/>
  <c r="M400"/>
  <c r="S400" s="1"/>
  <c r="S393" i="36"/>
  <c r="Q399" i="41"/>
  <c r="R399"/>
  <c r="L400" i="42"/>
  <c r="O400" s="1"/>
  <c r="M400"/>
  <c r="R399"/>
  <c r="Q399"/>
  <c r="K374" i="34"/>
  <c r="N373"/>
  <c r="P373" s="1"/>
  <c r="M400" i="41"/>
  <c r="S400" s="1"/>
  <c r="L400"/>
  <c r="N385" i="43"/>
  <c r="P385" s="1"/>
  <c r="K386"/>
  <c r="N392" i="32"/>
  <c r="P392" s="1"/>
  <c r="K393"/>
  <c r="R398" i="35"/>
  <c r="Q398"/>
  <c r="O388" i="37"/>
  <c r="N388"/>
  <c r="P388" s="1"/>
  <c r="K389"/>
  <c r="Q400" i="27"/>
  <c r="R400"/>
  <c r="M399" i="35"/>
  <c r="L399"/>
  <c r="O399" s="1"/>
  <c r="Q402" i="29" l="1"/>
  <c r="R402"/>
  <c r="M403"/>
  <c r="S403" s="1"/>
  <c r="L403"/>
  <c r="S403" i="28"/>
  <c r="N403"/>
  <c r="P403" s="1"/>
  <c r="K404"/>
  <c r="O403" i="31"/>
  <c r="N403"/>
  <c r="P403" s="1"/>
  <c r="K404"/>
  <c r="K379" i="30"/>
  <c r="N378"/>
  <c r="P378" s="1"/>
  <c r="R385" i="43"/>
  <c r="Q385"/>
  <c r="S400" i="42"/>
  <c r="K401" i="39"/>
  <c r="N400"/>
  <c r="P400" s="1"/>
  <c r="R388" i="37"/>
  <c r="Q388"/>
  <c r="O400" i="41"/>
  <c r="K401"/>
  <c r="N400"/>
  <c r="P400" s="1"/>
  <c r="K401" i="42"/>
  <c r="N400"/>
  <c r="P400" s="1"/>
  <c r="M400" i="38"/>
  <c r="S400" s="1"/>
  <c r="L400"/>
  <c r="R399"/>
  <c r="Q399"/>
  <c r="N401" i="27"/>
  <c r="P401" s="1"/>
  <c r="K402"/>
  <c r="Q373" i="34"/>
  <c r="R373"/>
  <c r="S401" i="27"/>
  <c r="R393" i="36"/>
  <c r="Q393"/>
  <c r="O393" i="33"/>
  <c r="N393"/>
  <c r="P393" s="1"/>
  <c r="K394"/>
  <c r="M389" i="37"/>
  <c r="S389" s="1"/>
  <c r="L389"/>
  <c r="N399" i="35"/>
  <c r="P399" s="1"/>
  <c r="K400"/>
  <c r="S399"/>
  <c r="M393" i="32"/>
  <c r="S393" s="1"/>
  <c r="L393"/>
  <c r="O393" s="1"/>
  <c r="K395" i="26"/>
  <c r="N394"/>
  <c r="P394" s="1"/>
  <c r="R392" i="32"/>
  <c r="Q392"/>
  <c r="L394" i="36"/>
  <c r="O394"/>
  <c r="M394"/>
  <c r="M374" i="34"/>
  <c r="S374" s="1"/>
  <c r="L374"/>
  <c r="O374" s="1"/>
  <c r="M386" i="43"/>
  <c r="S386" s="1"/>
  <c r="L386"/>
  <c r="O400" i="40"/>
  <c r="N400"/>
  <c r="P400" s="1"/>
  <c r="K401"/>
  <c r="M404" i="28" l="1"/>
  <c r="S404" s="1"/>
  <c r="L404"/>
  <c r="O404" s="1"/>
  <c r="R403"/>
  <c r="Q403"/>
  <c r="O403" i="29"/>
  <c r="N403"/>
  <c r="P403" s="1"/>
  <c r="K404"/>
  <c r="R378" i="30"/>
  <c r="Q378"/>
  <c r="M379"/>
  <c r="S379" s="1"/>
  <c r="L379"/>
  <c r="M404" i="31"/>
  <c r="S404" s="1"/>
  <c r="L404"/>
  <c r="O404" s="1"/>
  <c r="Q403"/>
  <c r="R403"/>
  <c r="Q400" i="42"/>
  <c r="R400"/>
  <c r="Q399" i="35"/>
  <c r="R399"/>
  <c r="R400" i="40"/>
  <c r="Q400"/>
  <c r="M400" i="35"/>
  <c r="S400" s="1"/>
  <c r="L400"/>
  <c r="R401" i="27"/>
  <c r="Q401"/>
  <c r="O400" i="38"/>
  <c r="K401"/>
  <c r="N400"/>
  <c r="P400" s="1"/>
  <c r="Q400" i="39"/>
  <c r="R400"/>
  <c r="M401"/>
  <c r="L401"/>
  <c r="O401" s="1"/>
  <c r="N374" i="34"/>
  <c r="P374" s="1"/>
  <c r="K375"/>
  <c r="L401" i="40"/>
  <c r="O401" s="1"/>
  <c r="M401"/>
  <c r="S394" i="36"/>
  <c r="K394" i="32"/>
  <c r="N393"/>
  <c r="P393" s="1"/>
  <c r="M394" i="33"/>
  <c r="L394"/>
  <c r="O394" s="1"/>
  <c r="L401" i="42"/>
  <c r="M401"/>
  <c r="S401" s="1"/>
  <c r="R400" i="41"/>
  <c r="Q400"/>
  <c r="R394" i="26"/>
  <c r="Q394"/>
  <c r="M395"/>
  <c r="S395" s="1"/>
  <c r="L395"/>
  <c r="O395" s="1"/>
  <c r="O389" i="37"/>
  <c r="K390"/>
  <c r="N389"/>
  <c r="P389" s="1"/>
  <c r="M401" i="41"/>
  <c r="S401" s="1"/>
  <c r="L401"/>
  <c r="Q393" i="33"/>
  <c r="R393"/>
  <c r="M402" i="27"/>
  <c r="S402" s="1"/>
  <c r="L402"/>
  <c r="N394" i="36"/>
  <c r="P394" s="1"/>
  <c r="K395"/>
  <c r="O386" i="43"/>
  <c r="N386"/>
  <c r="P386" s="1"/>
  <c r="K387"/>
  <c r="L404" i="29" l="1"/>
  <c r="O404" s="1"/>
  <c r="M404"/>
  <c r="S404" s="1"/>
  <c r="R403"/>
  <c r="Q403"/>
  <c r="N404" i="28"/>
  <c r="P404" s="1"/>
  <c r="K405"/>
  <c r="K405" i="31"/>
  <c r="N404"/>
  <c r="P404" s="1"/>
  <c r="O379" i="30"/>
  <c r="N379"/>
  <c r="P379" s="1"/>
  <c r="K380"/>
  <c r="R394" i="36"/>
  <c r="Q394"/>
  <c r="M395"/>
  <c r="S395" s="1"/>
  <c r="L395"/>
  <c r="O395" s="1"/>
  <c r="K403" i="27"/>
  <c r="N402"/>
  <c r="P402" s="1"/>
  <c r="S401" i="39"/>
  <c r="O400" i="35"/>
  <c r="K401"/>
  <c r="N400"/>
  <c r="P400" s="1"/>
  <c r="O401" i="42"/>
  <c r="K402"/>
  <c r="N401"/>
  <c r="P401" s="1"/>
  <c r="L387" i="43"/>
  <c r="M387"/>
  <c r="S387" s="1"/>
  <c r="K396" i="26"/>
  <c r="N395"/>
  <c r="P395" s="1"/>
  <c r="S401" i="40"/>
  <c r="R400" i="38"/>
  <c r="Q400"/>
  <c r="R386" i="43"/>
  <c r="Q386"/>
  <c r="K395" i="33"/>
  <c r="N394"/>
  <c r="P394" s="1"/>
  <c r="N401" i="40"/>
  <c r="P401" s="1"/>
  <c r="K402"/>
  <c r="O401" i="41"/>
  <c r="K402"/>
  <c r="N401"/>
  <c r="P401" s="1"/>
  <c r="S394" i="33"/>
  <c r="L375" i="34"/>
  <c r="M375"/>
  <c r="S375" s="1"/>
  <c r="M401" i="38"/>
  <c r="S401" s="1"/>
  <c r="L401"/>
  <c r="O401" s="1"/>
  <c r="R374" i="34"/>
  <c r="Q374"/>
  <c r="Q389" i="37"/>
  <c r="R389"/>
  <c r="M394" i="32"/>
  <c r="S394" s="1"/>
  <c r="L394"/>
  <c r="O394" s="1"/>
  <c r="R393"/>
  <c r="Q393"/>
  <c r="O402" i="27"/>
  <c r="L390" i="37"/>
  <c r="M390"/>
  <c r="S390" s="1"/>
  <c r="K402" i="39"/>
  <c r="N401"/>
  <c r="P401" s="1"/>
  <c r="M405" i="28" l="1"/>
  <c r="S405" s="1"/>
  <c r="L405"/>
  <c r="O405" s="1"/>
  <c r="R404"/>
  <c r="Q404"/>
  <c r="K405" i="29"/>
  <c r="N404"/>
  <c r="P404" s="1"/>
  <c r="M380" i="30"/>
  <c r="S380" s="1"/>
  <c r="L380"/>
  <c r="O380" s="1"/>
  <c r="Q379"/>
  <c r="R379"/>
  <c r="R404" i="31"/>
  <c r="Q404"/>
  <c r="M405"/>
  <c r="S405" s="1"/>
  <c r="L405"/>
  <c r="R401" i="39"/>
  <c r="Q401"/>
  <c r="Q401" i="40"/>
  <c r="R401"/>
  <c r="R394" i="33"/>
  <c r="Q394"/>
  <c r="Q401" i="41"/>
  <c r="R401"/>
  <c r="O387" i="43"/>
  <c r="N387"/>
  <c r="P387" s="1"/>
  <c r="K388"/>
  <c r="R402" i="27"/>
  <c r="Q402"/>
  <c r="R401" i="42"/>
  <c r="Q401"/>
  <c r="N401" i="38"/>
  <c r="P401" s="1"/>
  <c r="K402"/>
  <c r="L402" i="42"/>
  <c r="O402" s="1"/>
  <c r="M402"/>
  <c r="S402" s="1"/>
  <c r="L403" i="27"/>
  <c r="O403" s="1"/>
  <c r="M403"/>
  <c r="S403" s="1"/>
  <c r="M402" i="41"/>
  <c r="S402" s="1"/>
  <c r="L402"/>
  <c r="K395" i="32"/>
  <c r="N394"/>
  <c r="P394" s="1"/>
  <c r="M402" i="40"/>
  <c r="S402" s="1"/>
  <c r="L402"/>
  <c r="O402" s="1"/>
  <c r="N395" i="36"/>
  <c r="P395" s="1"/>
  <c r="K396"/>
  <c r="R400" i="35"/>
  <c r="Q400"/>
  <c r="O375" i="34"/>
  <c r="K376"/>
  <c r="N375"/>
  <c r="P375" s="1"/>
  <c r="R395" i="26"/>
  <c r="Q395"/>
  <c r="M401" i="35"/>
  <c r="S401" s="1"/>
  <c r="L401"/>
  <c r="O401" s="1"/>
  <c r="O390" i="37"/>
  <c r="K391"/>
  <c r="N390"/>
  <c r="P390" s="1"/>
  <c r="L395" i="33"/>
  <c r="O395" s="1"/>
  <c r="M395"/>
  <c r="S395" s="1"/>
  <c r="L396" i="26"/>
  <c r="O396" s="1"/>
  <c r="M396"/>
  <c r="S396" s="1"/>
  <c r="L402" i="39"/>
  <c r="O402" s="1"/>
  <c r="M402"/>
  <c r="S402" s="1"/>
  <c r="Q404" i="29" l="1"/>
  <c r="R404"/>
  <c r="M405"/>
  <c r="S405" s="1"/>
  <c r="L405"/>
  <c r="N405" i="28"/>
  <c r="P405" s="1"/>
  <c r="K406"/>
  <c r="N405" i="31"/>
  <c r="P405" s="1"/>
  <c r="K406"/>
  <c r="O405"/>
  <c r="N380" i="30"/>
  <c r="P380" s="1"/>
  <c r="K381"/>
  <c r="Q401" i="38"/>
  <c r="R401"/>
  <c r="M396" i="36"/>
  <c r="L396"/>
  <c r="O396" s="1"/>
  <c r="R395"/>
  <c r="Q395"/>
  <c r="N395" i="33"/>
  <c r="P395" s="1"/>
  <c r="K396"/>
  <c r="Q375" i="34"/>
  <c r="R375"/>
  <c r="K403" i="40"/>
  <c r="N402"/>
  <c r="P402" s="1"/>
  <c r="K404" i="27"/>
  <c r="N403"/>
  <c r="P403" s="1"/>
  <c r="R390" i="37"/>
  <c r="Q390"/>
  <c r="N402" i="39"/>
  <c r="P402" s="1"/>
  <c r="K403"/>
  <c r="M391" i="37"/>
  <c r="S391" s="1"/>
  <c r="L391"/>
  <c r="M376" i="34"/>
  <c r="S376" s="1"/>
  <c r="L376"/>
  <c r="R394" i="32"/>
  <c r="Q394"/>
  <c r="M388" i="43"/>
  <c r="S388" s="1"/>
  <c r="L388"/>
  <c r="O388"/>
  <c r="R387"/>
  <c r="Q387"/>
  <c r="M395" i="32"/>
  <c r="S395" s="1"/>
  <c r="L395"/>
  <c r="O395" s="1"/>
  <c r="K403" i="42"/>
  <c r="N402"/>
  <c r="P402" s="1"/>
  <c r="K397" i="26"/>
  <c r="N396"/>
  <c r="P396" s="1"/>
  <c r="K402" i="35"/>
  <c r="N401"/>
  <c r="P401" s="1"/>
  <c r="O402" i="41"/>
  <c r="K403"/>
  <c r="N402"/>
  <c r="P402" s="1"/>
  <c r="L402" i="38"/>
  <c r="M402"/>
  <c r="L406" i="28" l="1"/>
  <c r="O406" s="1"/>
  <c r="M406"/>
  <c r="S406" s="1"/>
  <c r="Q405"/>
  <c r="R405"/>
  <c r="O405" i="29"/>
  <c r="K406"/>
  <c r="N405"/>
  <c r="P405" s="1"/>
  <c r="M381" i="30"/>
  <c r="S381" s="1"/>
  <c r="L381"/>
  <c r="Q380"/>
  <c r="R380"/>
  <c r="M406" i="31"/>
  <c r="S406" s="1"/>
  <c r="L406"/>
  <c r="Q405"/>
  <c r="R405"/>
  <c r="Q395" i="33"/>
  <c r="R395"/>
  <c r="R403" i="27"/>
  <c r="Q403"/>
  <c r="R401" i="35"/>
  <c r="Q401"/>
  <c r="O376" i="34"/>
  <c r="N376"/>
  <c r="P376" s="1"/>
  <c r="K377"/>
  <c r="M402" i="35"/>
  <c r="S402" s="1"/>
  <c r="L402"/>
  <c r="M404" i="27"/>
  <c r="S404" s="1"/>
  <c r="L404"/>
  <c r="O404" s="1"/>
  <c r="K396" i="32"/>
  <c r="N395"/>
  <c r="P395" s="1"/>
  <c r="R402" i="40"/>
  <c r="Q402"/>
  <c r="R396" i="26"/>
  <c r="Q396"/>
  <c r="O391" i="37"/>
  <c r="K392"/>
  <c r="N391"/>
  <c r="P391" s="1"/>
  <c r="S402" i="38"/>
  <c r="L397" i="26"/>
  <c r="O397" s="1"/>
  <c r="M397"/>
  <c r="S397" s="1"/>
  <c r="M403" i="40"/>
  <c r="S403" s="1"/>
  <c r="L403"/>
  <c r="O403" s="1"/>
  <c r="N396" i="36"/>
  <c r="P396" s="1"/>
  <c r="K397"/>
  <c r="R402" i="42"/>
  <c r="Q402"/>
  <c r="N388" i="43"/>
  <c r="P388" s="1"/>
  <c r="K389"/>
  <c r="M403" i="39"/>
  <c r="L403"/>
  <c r="O403" s="1"/>
  <c r="S396" i="36"/>
  <c r="O402" i="38"/>
  <c r="K403"/>
  <c r="N402"/>
  <c r="P402" s="1"/>
  <c r="Q402" i="39"/>
  <c r="R402"/>
  <c r="R402" i="41"/>
  <c r="Q402"/>
  <c r="L403" i="42"/>
  <c r="M403"/>
  <c r="S403" s="1"/>
  <c r="M403" i="41"/>
  <c r="S403" s="1"/>
  <c r="L403"/>
  <c r="M396" i="33"/>
  <c r="S396" s="1"/>
  <c r="L396"/>
  <c r="O396" s="1"/>
  <c r="R405" i="29" l="1"/>
  <c r="Q405"/>
  <c r="M406"/>
  <c r="S406" s="1"/>
  <c r="L406"/>
  <c r="O406" s="1"/>
  <c r="N406" i="28"/>
  <c r="P406" s="1"/>
  <c r="K407"/>
  <c r="O406" i="31"/>
  <c r="N406"/>
  <c r="P406" s="1"/>
  <c r="K407"/>
  <c r="O381" i="30"/>
  <c r="K382"/>
  <c r="N381"/>
  <c r="P381" s="1"/>
  <c r="R396" i="36"/>
  <c r="Q396"/>
  <c r="R376" i="34"/>
  <c r="Q376"/>
  <c r="Q391" i="37"/>
  <c r="R391"/>
  <c r="L396" i="32"/>
  <c r="M396"/>
  <c r="S396" s="1"/>
  <c r="R395"/>
  <c r="Q395"/>
  <c r="S403" i="39"/>
  <c r="N403" i="40"/>
  <c r="P403" s="1"/>
  <c r="K404"/>
  <c r="L392" i="37"/>
  <c r="M392"/>
  <c r="S392" s="1"/>
  <c r="R402" i="38"/>
  <c r="Q402"/>
  <c r="K397" i="33"/>
  <c r="N396"/>
  <c r="P396" s="1"/>
  <c r="K404" i="39"/>
  <c r="N403"/>
  <c r="P403" s="1"/>
  <c r="O403" i="41"/>
  <c r="K404"/>
  <c r="N403"/>
  <c r="P403" s="1"/>
  <c r="L389" i="43"/>
  <c r="O389" s="1"/>
  <c r="M389"/>
  <c r="S389" s="1"/>
  <c r="N404" i="27"/>
  <c r="P404" s="1"/>
  <c r="K405"/>
  <c r="R388" i="43"/>
  <c r="Q388"/>
  <c r="M403" i="38"/>
  <c r="L403"/>
  <c r="O403" s="1"/>
  <c r="O402" i="35"/>
  <c r="N402"/>
  <c r="P402" s="1"/>
  <c r="K403"/>
  <c r="O403" i="42"/>
  <c r="K404"/>
  <c r="N403"/>
  <c r="P403" s="1"/>
  <c r="K398" i="26"/>
  <c r="N397"/>
  <c r="P397" s="1"/>
  <c r="M397" i="36"/>
  <c r="S397" s="1"/>
  <c r="L397"/>
  <c r="O397" s="1"/>
  <c r="L377" i="34"/>
  <c r="O377" s="1"/>
  <c r="M377"/>
  <c r="S377" s="1"/>
  <c r="M407" i="28" l="1"/>
  <c r="S407" s="1"/>
  <c r="L407"/>
  <c r="R406"/>
  <c r="Q406"/>
  <c r="K407" i="29"/>
  <c r="N406"/>
  <c r="P406" s="1"/>
  <c r="L382" i="30"/>
  <c r="M382"/>
  <c r="Q381"/>
  <c r="R381"/>
  <c r="M407" i="31"/>
  <c r="S407" s="1"/>
  <c r="L407"/>
  <c r="O407" s="1"/>
  <c r="Q406"/>
  <c r="R406"/>
  <c r="Q403" i="39"/>
  <c r="R403"/>
  <c r="R403" i="42"/>
  <c r="Q403"/>
  <c r="S403" i="38"/>
  <c r="Q404" i="27"/>
  <c r="R404"/>
  <c r="L404" i="39"/>
  <c r="M404"/>
  <c r="L404" i="42"/>
  <c r="O404" s="1"/>
  <c r="M404"/>
  <c r="S404" s="1"/>
  <c r="M404" i="41"/>
  <c r="S404" s="1"/>
  <c r="L404"/>
  <c r="K378" i="34"/>
  <c r="N377"/>
  <c r="P377" s="1"/>
  <c r="O396" i="32"/>
  <c r="N396"/>
  <c r="P396" s="1"/>
  <c r="K397"/>
  <c r="N397" i="36"/>
  <c r="P397" s="1"/>
  <c r="K398"/>
  <c r="O392" i="37"/>
  <c r="N392"/>
  <c r="P392" s="1"/>
  <c r="K393"/>
  <c r="L403" i="35"/>
  <c r="O403" s="1"/>
  <c r="M403"/>
  <c r="S403" s="1"/>
  <c r="M405" i="27"/>
  <c r="S405" s="1"/>
  <c r="L405"/>
  <c r="O405" s="1"/>
  <c r="L404" i="40"/>
  <c r="M404"/>
  <c r="R403"/>
  <c r="Q403"/>
  <c r="R402" i="35"/>
  <c r="Q402"/>
  <c r="R397" i="26"/>
  <c r="Q397"/>
  <c r="L397" i="33"/>
  <c r="O397" s="1"/>
  <c r="M397"/>
  <c r="S397" s="1"/>
  <c r="R396"/>
  <c r="Q396"/>
  <c r="L398" i="26"/>
  <c r="O398" s="1"/>
  <c r="M398"/>
  <c r="S398" s="1"/>
  <c r="K404" i="38"/>
  <c r="N403"/>
  <c r="P403" s="1"/>
  <c r="N389" i="43"/>
  <c r="P389" s="1"/>
  <c r="K390"/>
  <c r="R403" i="41"/>
  <c r="Q403"/>
  <c r="Q406" i="29" l="1"/>
  <c r="R406"/>
  <c r="M407"/>
  <c r="S407" s="1"/>
  <c r="L407"/>
  <c r="O407" i="28"/>
  <c r="N407"/>
  <c r="P407" s="1"/>
  <c r="K408"/>
  <c r="K408" i="31"/>
  <c r="N407"/>
  <c r="P407" s="1"/>
  <c r="S382" i="30"/>
  <c r="O382"/>
  <c r="K383"/>
  <c r="N382"/>
  <c r="P382" s="1"/>
  <c r="Q403" i="38"/>
  <c r="R403"/>
  <c r="Q392" i="37"/>
  <c r="R392"/>
  <c r="M378" i="34"/>
  <c r="S378" s="1"/>
  <c r="L378"/>
  <c r="O378" s="1"/>
  <c r="S404" i="40"/>
  <c r="M393" i="37"/>
  <c r="S393" s="1"/>
  <c r="L393"/>
  <c r="M404" i="38"/>
  <c r="S404" s="1"/>
  <c r="L404"/>
  <c r="N397" i="33"/>
  <c r="P397" s="1"/>
  <c r="K398"/>
  <c r="O404" i="40"/>
  <c r="N404"/>
  <c r="P404" s="1"/>
  <c r="K405"/>
  <c r="K406" i="27"/>
  <c r="N405"/>
  <c r="P405" s="1"/>
  <c r="O404" i="41"/>
  <c r="K405"/>
  <c r="N404"/>
  <c r="P404" s="1"/>
  <c r="R397" i="36"/>
  <c r="Q397"/>
  <c r="M390" i="43"/>
  <c r="L390"/>
  <c r="O390" s="1"/>
  <c r="L398" i="36"/>
  <c r="M398"/>
  <c r="S398" s="1"/>
  <c r="K399" i="26"/>
  <c r="N398"/>
  <c r="P398" s="1"/>
  <c r="M397" i="32"/>
  <c r="S397" s="1"/>
  <c r="L397"/>
  <c r="O397" s="1"/>
  <c r="R396"/>
  <c r="Q396"/>
  <c r="K405" i="42"/>
  <c r="N404"/>
  <c r="P404" s="1"/>
  <c r="R389" i="43"/>
  <c r="Q389"/>
  <c r="K404" i="35"/>
  <c r="N403"/>
  <c r="P403" s="1"/>
  <c r="S404" i="39"/>
  <c r="Q377" i="34"/>
  <c r="R377"/>
  <c r="O404" i="39"/>
  <c r="K405"/>
  <c r="N404"/>
  <c r="P404" s="1"/>
  <c r="L408" i="28" l="1"/>
  <c r="O408" s="1"/>
  <c r="M408"/>
  <c r="Q407"/>
  <c r="R407"/>
  <c r="O407" i="29"/>
  <c r="N407"/>
  <c r="P407" s="1"/>
  <c r="K408"/>
  <c r="R382" i="30"/>
  <c r="Q382"/>
  <c r="L383"/>
  <c r="O383" s="1"/>
  <c r="M383"/>
  <c r="S383" s="1"/>
  <c r="Q407" i="31"/>
  <c r="R407"/>
  <c r="M408"/>
  <c r="L408"/>
  <c r="O408" s="1"/>
  <c r="R404" i="40"/>
  <c r="Q404"/>
  <c r="Q398" i="26"/>
  <c r="R398"/>
  <c r="R404" i="41"/>
  <c r="Q404"/>
  <c r="M398" i="33"/>
  <c r="S398" s="1"/>
  <c r="L398"/>
  <c r="N378" i="34"/>
  <c r="P378" s="1"/>
  <c r="K379"/>
  <c r="R397" i="33"/>
  <c r="Q397"/>
  <c r="M405" i="41"/>
  <c r="S405" s="1"/>
  <c r="L405"/>
  <c r="O398" i="36"/>
  <c r="N398"/>
  <c r="P398" s="1"/>
  <c r="K399"/>
  <c r="O404" i="38"/>
  <c r="N404"/>
  <c r="P404" s="1"/>
  <c r="K405"/>
  <c r="Q405" i="27"/>
  <c r="R405"/>
  <c r="Q403" i="35"/>
  <c r="R403"/>
  <c r="N390" i="43"/>
  <c r="P390" s="1"/>
  <c r="K391"/>
  <c r="M406" i="27"/>
  <c r="S406" s="1"/>
  <c r="L406"/>
  <c r="O406" s="1"/>
  <c r="O393" i="37"/>
  <c r="K394"/>
  <c r="N393"/>
  <c r="P393" s="1"/>
  <c r="Q404" i="39"/>
  <c r="R404"/>
  <c r="M404" i="35"/>
  <c r="S404" s="1"/>
  <c r="L404"/>
  <c r="K398" i="32"/>
  <c r="N397"/>
  <c r="P397" s="1"/>
  <c r="S390" i="43"/>
  <c r="M405" i="40"/>
  <c r="S405" s="1"/>
  <c r="L405"/>
  <c r="Q404" i="42"/>
  <c r="R404"/>
  <c r="L399" i="26"/>
  <c r="O399" s="1"/>
  <c r="M399"/>
  <c r="S399" s="1"/>
  <c r="L405" i="42"/>
  <c r="M405"/>
  <c r="S405" s="1"/>
  <c r="M405" i="39"/>
  <c r="S405" s="1"/>
  <c r="L405"/>
  <c r="O405" s="1"/>
  <c r="M408" i="29" l="1"/>
  <c r="S408" s="1"/>
  <c r="L408"/>
  <c r="O408" s="1"/>
  <c r="R407"/>
  <c r="Q407"/>
  <c r="S408" i="28"/>
  <c r="N408"/>
  <c r="P408" s="1"/>
  <c r="K409"/>
  <c r="S408" i="31"/>
  <c r="K384" i="30"/>
  <c r="N383"/>
  <c r="P383" s="1"/>
  <c r="N408" i="31"/>
  <c r="P408" s="1"/>
  <c r="K409"/>
  <c r="R390" i="43"/>
  <c r="Q390"/>
  <c r="R398" i="36"/>
  <c r="Q398"/>
  <c r="O398" i="33"/>
  <c r="N398"/>
  <c r="P398" s="1"/>
  <c r="K399"/>
  <c r="R397" i="32"/>
  <c r="Q397"/>
  <c r="O405" i="41"/>
  <c r="K406"/>
  <c r="N405"/>
  <c r="P405" s="1"/>
  <c r="R393" i="37"/>
  <c r="Q393"/>
  <c r="L394"/>
  <c r="M394"/>
  <c r="S394" s="1"/>
  <c r="M399" i="36"/>
  <c r="S399" s="1"/>
  <c r="L399"/>
  <c r="O405" i="42"/>
  <c r="K406"/>
  <c r="N405"/>
  <c r="P405" s="1"/>
  <c r="K400" i="26"/>
  <c r="N399"/>
  <c r="P399" s="1"/>
  <c r="L398" i="32"/>
  <c r="O398" s="1"/>
  <c r="M398"/>
  <c r="S398" s="1"/>
  <c r="O404" i="35"/>
  <c r="N404"/>
  <c r="P404" s="1"/>
  <c r="K405"/>
  <c r="K407" i="27"/>
  <c r="N406"/>
  <c r="P406" s="1"/>
  <c r="L405" i="38"/>
  <c r="M405"/>
  <c r="S405" s="1"/>
  <c r="R404"/>
  <c r="Q404"/>
  <c r="O405" i="40"/>
  <c r="N405"/>
  <c r="P405" s="1"/>
  <c r="K406"/>
  <c r="L391" i="43"/>
  <c r="M391"/>
  <c r="M379" i="34"/>
  <c r="S379" s="1"/>
  <c r="L379"/>
  <c r="O379" s="1"/>
  <c r="N405" i="39"/>
  <c r="P405" s="1"/>
  <c r="K406"/>
  <c r="Q378" i="34"/>
  <c r="R378"/>
  <c r="M409" i="28" l="1"/>
  <c r="S409" s="1"/>
  <c r="L409"/>
  <c r="R408"/>
  <c r="Q408"/>
  <c r="K409" i="29"/>
  <c r="N408"/>
  <c r="P408" s="1"/>
  <c r="R408" i="31"/>
  <c r="Q408"/>
  <c r="M409"/>
  <c r="S409" s="1"/>
  <c r="L409"/>
  <c r="Q383" i="30"/>
  <c r="R383"/>
  <c r="M384"/>
  <c r="L384"/>
  <c r="Q405" i="40"/>
  <c r="R405"/>
  <c r="M405" i="35"/>
  <c r="S405" s="1"/>
  <c r="L405"/>
  <c r="O405" s="1"/>
  <c r="S391" i="43"/>
  <c r="O405" i="38"/>
  <c r="N405"/>
  <c r="P405" s="1"/>
  <c r="K406"/>
  <c r="N398" i="32"/>
  <c r="P398" s="1"/>
  <c r="K399"/>
  <c r="R399" i="26"/>
  <c r="Q399"/>
  <c r="O394" i="37"/>
  <c r="K395"/>
  <c r="N394"/>
  <c r="P394" s="1"/>
  <c r="L399" i="33"/>
  <c r="M399"/>
  <c r="S399" s="1"/>
  <c r="R398"/>
  <c r="Q398"/>
  <c r="O391" i="43"/>
  <c r="N391"/>
  <c r="P391" s="1"/>
  <c r="K392"/>
  <c r="Q405" i="42"/>
  <c r="R405"/>
  <c r="Q406" i="27"/>
  <c r="R406"/>
  <c r="L406" i="40"/>
  <c r="M406"/>
  <c r="S406" s="1"/>
  <c r="M400" i="26"/>
  <c r="S400" s="1"/>
  <c r="L400"/>
  <c r="O400" s="1"/>
  <c r="L406" i="39"/>
  <c r="O406" s="1"/>
  <c r="M406"/>
  <c r="Q405" i="41"/>
  <c r="R405"/>
  <c r="R404" i="35"/>
  <c r="Q404"/>
  <c r="M406" i="42"/>
  <c r="S406" s="1"/>
  <c r="L406"/>
  <c r="O406" s="1"/>
  <c r="M406" i="41"/>
  <c r="S406" s="1"/>
  <c r="L406"/>
  <c r="R405" i="39"/>
  <c r="Q405"/>
  <c r="K380" i="34"/>
  <c r="N379"/>
  <c r="P379" s="1"/>
  <c r="O399" i="36"/>
  <c r="N399"/>
  <c r="P399" s="1"/>
  <c r="K400"/>
  <c r="M407" i="27"/>
  <c r="S407" s="1"/>
  <c r="L407"/>
  <c r="Q408" i="29" l="1"/>
  <c r="R408"/>
  <c r="M409"/>
  <c r="S409" s="1"/>
  <c r="L409"/>
  <c r="O409" i="28"/>
  <c r="N409"/>
  <c r="P409" s="1"/>
  <c r="K410"/>
  <c r="O384" i="30"/>
  <c r="K385"/>
  <c r="N384"/>
  <c r="P384" s="1"/>
  <c r="S384"/>
  <c r="O409" i="31"/>
  <c r="N409"/>
  <c r="P409" s="1"/>
  <c r="K410"/>
  <c r="R391" i="43"/>
  <c r="Q391"/>
  <c r="R394" i="37"/>
  <c r="Q394"/>
  <c r="M380" i="34"/>
  <c r="S380" s="1"/>
  <c r="L380"/>
  <c r="O380" s="1"/>
  <c r="K401" i="26"/>
  <c r="N400"/>
  <c r="P400" s="1"/>
  <c r="M392" i="43"/>
  <c r="S392" s="1"/>
  <c r="L392"/>
  <c r="O392" s="1"/>
  <c r="L395" i="37"/>
  <c r="M395"/>
  <c r="S395" s="1"/>
  <c r="R379" i="34"/>
  <c r="Q379"/>
  <c r="N407" i="27"/>
  <c r="P407" s="1"/>
  <c r="K408"/>
  <c r="O407"/>
  <c r="R399" i="36"/>
  <c r="Q399"/>
  <c r="S406" i="39"/>
  <c r="O406" i="41"/>
  <c r="K407"/>
  <c r="N406"/>
  <c r="P406" s="1"/>
  <c r="O406" i="40"/>
  <c r="K407"/>
  <c r="N406"/>
  <c r="P406" s="1"/>
  <c r="L400" i="36"/>
  <c r="M400"/>
  <c r="S400" s="1"/>
  <c r="M399" i="32"/>
  <c r="S399" s="1"/>
  <c r="L399"/>
  <c r="O399" s="1"/>
  <c r="K406" i="35"/>
  <c r="N405"/>
  <c r="P405" s="1"/>
  <c r="R398" i="32"/>
  <c r="Q398"/>
  <c r="N406" i="42"/>
  <c r="P406" s="1"/>
  <c r="K407"/>
  <c r="K407" i="39"/>
  <c r="N406"/>
  <c r="P406" s="1"/>
  <c r="O399" i="33"/>
  <c r="K400"/>
  <c r="N399"/>
  <c r="P399" s="1"/>
  <c r="L406" i="38"/>
  <c r="M406"/>
  <c r="S406" s="1"/>
  <c r="R405"/>
  <c r="Q405"/>
  <c r="M410" i="28" l="1"/>
  <c r="S410" s="1"/>
  <c r="L410"/>
  <c r="O410" s="1"/>
  <c r="R409"/>
  <c r="Q409"/>
  <c r="O409" i="29"/>
  <c r="N409"/>
  <c r="P409" s="1"/>
  <c r="K410"/>
  <c r="L410" i="31"/>
  <c r="O410" s="1"/>
  <c r="M410"/>
  <c r="S410" s="1"/>
  <c r="R409"/>
  <c r="Q409"/>
  <c r="Q384" i="30"/>
  <c r="R384"/>
  <c r="M385"/>
  <c r="S385" s="1"/>
  <c r="L385"/>
  <c r="R406" i="39"/>
  <c r="Q406"/>
  <c r="R407" i="27"/>
  <c r="Q407"/>
  <c r="M407" i="42"/>
  <c r="S407" s="1"/>
  <c r="L407"/>
  <c r="L401" i="26"/>
  <c r="M401"/>
  <c r="S401" s="1"/>
  <c r="R406" i="42"/>
  <c r="Q406"/>
  <c r="N380" i="34"/>
  <c r="P380" s="1"/>
  <c r="K381"/>
  <c r="O406" i="38"/>
  <c r="K407"/>
  <c r="N406"/>
  <c r="P406" s="1"/>
  <c r="O400" i="36"/>
  <c r="K401"/>
  <c r="N400"/>
  <c r="P400" s="1"/>
  <c r="Q406" i="40"/>
  <c r="R406"/>
  <c r="O395" i="37"/>
  <c r="K396"/>
  <c r="N395"/>
  <c r="P395" s="1"/>
  <c r="M407" i="39"/>
  <c r="S407" s="1"/>
  <c r="L407"/>
  <c r="O407" s="1"/>
  <c r="R405" i="35"/>
  <c r="Q405"/>
  <c r="L407" i="40"/>
  <c r="O407" s="1"/>
  <c r="M407"/>
  <c r="S407" s="1"/>
  <c r="Q399" i="33"/>
  <c r="R399"/>
  <c r="M400"/>
  <c r="S400" s="1"/>
  <c r="L400"/>
  <c r="M406" i="35"/>
  <c r="S406" s="1"/>
  <c r="L406"/>
  <c r="N392" i="43"/>
  <c r="P392" s="1"/>
  <c r="K393"/>
  <c r="Q406" i="41"/>
  <c r="R406"/>
  <c r="M408" i="27"/>
  <c r="S408" s="1"/>
  <c r="L408"/>
  <c r="O408" s="1"/>
  <c r="N399" i="32"/>
  <c r="P399" s="1"/>
  <c r="K400"/>
  <c r="M407" i="41"/>
  <c r="S407" s="1"/>
  <c r="L407"/>
  <c r="Q400" i="26"/>
  <c r="R400"/>
  <c r="M410" i="29" l="1"/>
  <c r="S410" s="1"/>
  <c r="L410"/>
  <c r="R409"/>
  <c r="Q409"/>
  <c r="N410" i="28"/>
  <c r="P410" s="1"/>
  <c r="K411"/>
  <c r="O385" i="30"/>
  <c r="N385"/>
  <c r="P385" s="1"/>
  <c r="K386"/>
  <c r="K411" i="31"/>
  <c r="N410"/>
  <c r="P410" s="1"/>
  <c r="Q406" i="38"/>
  <c r="R406"/>
  <c r="R392" i="43"/>
  <c r="Q392"/>
  <c r="M396" i="37"/>
  <c r="S396" s="1"/>
  <c r="L396"/>
  <c r="M407" i="38"/>
  <c r="L407"/>
  <c r="O407" s="1"/>
  <c r="K402" i="26"/>
  <c r="N401"/>
  <c r="P401" s="1"/>
  <c r="Q399" i="32"/>
  <c r="R399"/>
  <c r="O406" i="35"/>
  <c r="K407"/>
  <c r="N406"/>
  <c r="P406" s="1"/>
  <c r="N407" i="40"/>
  <c r="P407" s="1"/>
  <c r="K408"/>
  <c r="O407" i="42"/>
  <c r="N407"/>
  <c r="P407" s="1"/>
  <c r="K408"/>
  <c r="L393" i="43"/>
  <c r="O393" s="1"/>
  <c r="M393"/>
  <c r="S393" s="1"/>
  <c r="M381" i="34"/>
  <c r="S381" s="1"/>
  <c r="L381"/>
  <c r="O381" s="1"/>
  <c r="R380"/>
  <c r="Q380"/>
  <c r="R400" i="36"/>
  <c r="Q400"/>
  <c r="R395" i="37"/>
  <c r="Q395"/>
  <c r="L400" i="32"/>
  <c r="O400" s="1"/>
  <c r="M400"/>
  <c r="S400" s="1"/>
  <c r="K409" i="27"/>
  <c r="N408"/>
  <c r="P408" s="1"/>
  <c r="O400" i="33"/>
  <c r="K401"/>
  <c r="N400"/>
  <c r="P400" s="1"/>
  <c r="N407" i="39"/>
  <c r="P407" s="1"/>
  <c r="K408"/>
  <c r="M401" i="36"/>
  <c r="S401" s="1"/>
  <c r="L401"/>
  <c r="O401" s="1"/>
  <c r="O407" i="41"/>
  <c r="K408"/>
  <c r="N407"/>
  <c r="P407" s="1"/>
  <c r="O401" i="26"/>
  <c r="M411" i="28" l="1"/>
  <c r="S411" s="1"/>
  <c r="L411"/>
  <c r="O411" s="1"/>
  <c r="Q410"/>
  <c r="R410"/>
  <c r="O410" i="29"/>
  <c r="K411"/>
  <c r="N410"/>
  <c r="P410" s="1"/>
  <c r="R410" i="31"/>
  <c r="Q410"/>
  <c r="M411"/>
  <c r="S411" s="1"/>
  <c r="L411"/>
  <c r="M386" i="30"/>
  <c r="S386" s="1"/>
  <c r="L386"/>
  <c r="O386" s="1"/>
  <c r="Q385"/>
  <c r="R385"/>
  <c r="Q406" i="35"/>
  <c r="R406"/>
  <c r="K408" i="38"/>
  <c r="N407"/>
  <c r="P407" s="1"/>
  <c r="Q400" i="33"/>
  <c r="R400"/>
  <c r="M407" i="35"/>
  <c r="S407" s="1"/>
  <c r="L407"/>
  <c r="O407" s="1"/>
  <c r="S407" i="38"/>
  <c r="Q408" i="27"/>
  <c r="R408"/>
  <c r="N393" i="43"/>
  <c r="P393" s="1"/>
  <c r="K394"/>
  <c r="O396" i="37"/>
  <c r="K397"/>
  <c r="N396"/>
  <c r="P396" s="1"/>
  <c r="Q407" i="41"/>
  <c r="R407"/>
  <c r="M408"/>
  <c r="S408" s="1"/>
  <c r="L408"/>
  <c r="L401" i="33"/>
  <c r="O401" s="1"/>
  <c r="M401"/>
  <c r="S401" s="1"/>
  <c r="K402" i="36"/>
  <c r="N401"/>
  <c r="P401" s="1"/>
  <c r="M409" i="27"/>
  <c r="S409" s="1"/>
  <c r="L409"/>
  <c r="M408" i="42"/>
  <c r="L408"/>
  <c r="O408" s="1"/>
  <c r="R407"/>
  <c r="Q407"/>
  <c r="L408" i="39"/>
  <c r="O408" s="1"/>
  <c r="M408"/>
  <c r="S408" s="1"/>
  <c r="Q401" i="26"/>
  <c r="R401"/>
  <c r="R407" i="39"/>
  <c r="Q407"/>
  <c r="N400" i="32"/>
  <c r="P400" s="1"/>
  <c r="K401"/>
  <c r="K382" i="34"/>
  <c r="N381"/>
  <c r="P381" s="1"/>
  <c r="L408" i="40"/>
  <c r="M408"/>
  <c r="S408" s="1"/>
  <c r="L402" i="26"/>
  <c r="O402" s="1"/>
  <c r="M402"/>
  <c r="S402" s="1"/>
  <c r="Q407" i="40"/>
  <c r="R407"/>
  <c r="Q410" i="29" l="1"/>
  <c r="R410"/>
  <c r="M411"/>
  <c r="S411" s="1"/>
  <c r="L411"/>
  <c r="N411" i="28"/>
  <c r="P411" s="1"/>
  <c r="K412"/>
  <c r="K387" i="30"/>
  <c r="N386"/>
  <c r="P386" s="1"/>
  <c r="N411" i="31"/>
  <c r="P411" s="1"/>
  <c r="K412"/>
  <c r="O411"/>
  <c r="Q407" i="38"/>
  <c r="R407"/>
  <c r="N408" i="42"/>
  <c r="K409"/>
  <c r="K408" i="35"/>
  <c r="N407"/>
  <c r="P407" s="1"/>
  <c r="O408" i="40"/>
  <c r="K409"/>
  <c r="N408"/>
  <c r="P408" s="1"/>
  <c r="S408" i="42"/>
  <c r="P408"/>
  <c r="K402" i="33"/>
  <c r="N401"/>
  <c r="P401" s="1"/>
  <c r="M394" i="43"/>
  <c r="S394" s="1"/>
  <c r="L394"/>
  <c r="O394" s="1"/>
  <c r="R393"/>
  <c r="Q393"/>
  <c r="K410" i="27"/>
  <c r="N409"/>
  <c r="P409" s="1"/>
  <c r="O408" i="41"/>
  <c r="K409"/>
  <c r="N408"/>
  <c r="P408" s="1"/>
  <c r="M382" i="34"/>
  <c r="S382" s="1"/>
  <c r="L382"/>
  <c r="Q381"/>
  <c r="R381"/>
  <c r="M401" i="32"/>
  <c r="S401" s="1"/>
  <c r="L401"/>
  <c r="O401" s="1"/>
  <c r="K409" i="39"/>
  <c r="N408"/>
  <c r="P408" s="1"/>
  <c r="O409" i="27"/>
  <c r="R401" i="36"/>
  <c r="Q401"/>
  <c r="L408" i="38"/>
  <c r="M408"/>
  <c r="S408" s="1"/>
  <c r="R396" i="37"/>
  <c r="Q396"/>
  <c r="Q400" i="32"/>
  <c r="R400"/>
  <c r="L402" i="36"/>
  <c r="O402" s="1"/>
  <c r="M402"/>
  <c r="K403" i="26"/>
  <c r="N402"/>
  <c r="P402" s="1"/>
  <c r="M397" i="37"/>
  <c r="S397" s="1"/>
  <c r="L397"/>
  <c r="L412" i="28" l="1"/>
  <c r="M412"/>
  <c r="S412" s="1"/>
  <c r="Q411"/>
  <c r="R411"/>
  <c r="O411" i="29"/>
  <c r="N411"/>
  <c r="P411" s="1"/>
  <c r="K412"/>
  <c r="L412" i="31"/>
  <c r="O412" s="1"/>
  <c r="M412"/>
  <c r="S412" s="1"/>
  <c r="Q411"/>
  <c r="R411"/>
  <c r="Q386" i="30"/>
  <c r="R386"/>
  <c r="M387"/>
  <c r="S387" s="1"/>
  <c r="L387"/>
  <c r="O387" s="1"/>
  <c r="R408" i="39"/>
  <c r="Q408"/>
  <c r="L409" i="40"/>
  <c r="O409" s="1"/>
  <c r="M409"/>
  <c r="S409" s="1"/>
  <c r="Q408" i="41"/>
  <c r="R408"/>
  <c r="N394" i="43"/>
  <c r="P394" s="1"/>
  <c r="K395"/>
  <c r="O397" i="37"/>
  <c r="K398"/>
  <c r="N397"/>
  <c r="P397" s="1"/>
  <c r="M409" i="41"/>
  <c r="S409" s="1"/>
  <c r="L409"/>
  <c r="Q407" i="35"/>
  <c r="R407"/>
  <c r="M409" i="39"/>
  <c r="S409" s="1"/>
  <c r="L409"/>
  <c r="Q401" i="33"/>
  <c r="R401"/>
  <c r="M408" i="35"/>
  <c r="S408" s="1"/>
  <c r="L408"/>
  <c r="R409" i="27"/>
  <c r="Q409"/>
  <c r="M402" i="33"/>
  <c r="S402" s="1"/>
  <c r="L402"/>
  <c r="M409" i="42"/>
  <c r="L409"/>
  <c r="L403" i="26"/>
  <c r="O403" s="1"/>
  <c r="M403"/>
  <c r="R408" i="42"/>
  <c r="Q408"/>
  <c r="N401" i="32"/>
  <c r="P401" s="1"/>
  <c r="K402"/>
  <c r="O408" i="38"/>
  <c r="K409"/>
  <c r="N408"/>
  <c r="P408" s="1"/>
  <c r="S402" i="36"/>
  <c r="M410" i="27"/>
  <c r="S410" s="1"/>
  <c r="L410"/>
  <c r="O410" s="1"/>
  <c r="N402" i="36"/>
  <c r="P402" s="1"/>
  <c r="K403"/>
  <c r="R402" i="26"/>
  <c r="Q402"/>
  <c r="O382" i="34"/>
  <c r="N382"/>
  <c r="P382" s="1"/>
  <c r="K383"/>
  <c r="R408" i="40"/>
  <c r="Q408"/>
  <c r="M412" i="29" l="1"/>
  <c r="S412" s="1"/>
  <c r="L412"/>
  <c r="O412" s="1"/>
  <c r="R411"/>
  <c r="Q411"/>
  <c r="O412" i="28"/>
  <c r="N412"/>
  <c r="P412" s="1"/>
  <c r="K413"/>
  <c r="K388" i="30"/>
  <c r="N387"/>
  <c r="P387" s="1"/>
  <c r="K413" i="31"/>
  <c r="N412"/>
  <c r="P412" s="1"/>
  <c r="R402" i="36"/>
  <c r="Q402"/>
  <c r="R394" i="43"/>
  <c r="Q394"/>
  <c r="R382" i="34"/>
  <c r="Q382"/>
  <c r="R408" i="38"/>
  <c r="Q408"/>
  <c r="S403" i="26"/>
  <c r="O408" i="35"/>
  <c r="K409"/>
  <c r="N408"/>
  <c r="P408" s="1"/>
  <c r="O409" i="41"/>
  <c r="K410"/>
  <c r="N409"/>
  <c r="P409" s="1"/>
  <c r="M403" i="36"/>
  <c r="S403" s="1"/>
  <c r="L403"/>
  <c r="L409" i="38"/>
  <c r="O409" s="1"/>
  <c r="M409"/>
  <c r="S409" s="1"/>
  <c r="K404" i="26"/>
  <c r="N403"/>
  <c r="P403" s="1"/>
  <c r="O409" i="42"/>
  <c r="K410"/>
  <c r="N409"/>
  <c r="P409" s="1"/>
  <c r="R397" i="37"/>
  <c r="Q397"/>
  <c r="L402" i="32"/>
  <c r="M402"/>
  <c r="S402" s="1"/>
  <c r="S409" i="42"/>
  <c r="M398" i="37"/>
  <c r="S398" s="1"/>
  <c r="L398"/>
  <c r="N409" i="40"/>
  <c r="P409" s="1"/>
  <c r="K410"/>
  <c r="Q401" i="32"/>
  <c r="R401"/>
  <c r="O402" i="33"/>
  <c r="N402"/>
  <c r="P402" s="1"/>
  <c r="K403"/>
  <c r="O409" i="39"/>
  <c r="K410"/>
  <c r="N409"/>
  <c r="P409" s="1"/>
  <c r="L383" i="34"/>
  <c r="O383" s="1"/>
  <c r="M383"/>
  <c r="K411" i="27"/>
  <c r="N410"/>
  <c r="P410" s="1"/>
  <c r="L395" i="43"/>
  <c r="O395" s="1"/>
  <c r="M395"/>
  <c r="S395" s="1"/>
  <c r="M413" i="28" l="1"/>
  <c r="S413" s="1"/>
  <c r="L413"/>
  <c r="O413" s="1"/>
  <c r="R412"/>
  <c r="Q412"/>
  <c r="N412" i="29"/>
  <c r="P412" s="1"/>
  <c r="K413"/>
  <c r="Q412" i="31"/>
  <c r="R412"/>
  <c r="L413"/>
  <c r="M413"/>
  <c r="S413" s="1"/>
  <c r="R387" i="30"/>
  <c r="Q387"/>
  <c r="M388"/>
  <c r="L388"/>
  <c r="R403" i="26"/>
  <c r="Q403"/>
  <c r="Q409" i="41"/>
  <c r="R409"/>
  <c r="R402" i="33"/>
  <c r="Q402"/>
  <c r="M410" i="41"/>
  <c r="S410" s="1"/>
  <c r="L410"/>
  <c r="R409" i="42"/>
  <c r="Q409"/>
  <c r="S383" i="34"/>
  <c r="M404" i="26"/>
  <c r="S404" s="1"/>
  <c r="L404"/>
  <c r="O404" s="1"/>
  <c r="M411" i="27"/>
  <c r="S411" s="1"/>
  <c r="L411"/>
  <c r="O402" i="32"/>
  <c r="K403"/>
  <c r="N402"/>
  <c r="P402" s="1"/>
  <c r="R408" i="35"/>
  <c r="Q408"/>
  <c r="R409" i="39"/>
  <c r="Q409"/>
  <c r="M410" i="40"/>
  <c r="S410" s="1"/>
  <c r="L410"/>
  <c r="O410" s="1"/>
  <c r="K410" i="38"/>
  <c r="N409"/>
  <c r="P409" s="1"/>
  <c r="M409" i="35"/>
  <c r="L409"/>
  <c r="O409" s="1"/>
  <c r="N383" i="34"/>
  <c r="P383" s="1"/>
  <c r="K384"/>
  <c r="R409" i="40"/>
  <c r="Q409"/>
  <c r="M410" i="39"/>
  <c r="L410"/>
  <c r="O410" s="1"/>
  <c r="N395" i="43"/>
  <c r="P395" s="1"/>
  <c r="K396"/>
  <c r="O398" i="37"/>
  <c r="N398"/>
  <c r="P398" s="1"/>
  <c r="K399"/>
  <c r="O403" i="36"/>
  <c r="K404"/>
  <c r="N403"/>
  <c r="P403" s="1"/>
  <c r="R410" i="27"/>
  <c r="Q410"/>
  <c r="M403" i="33"/>
  <c r="S403" s="1"/>
  <c r="L403"/>
  <c r="M410" i="42"/>
  <c r="L410"/>
  <c r="O410" s="1"/>
  <c r="M413" i="29" l="1"/>
  <c r="S413" s="1"/>
  <c r="L413"/>
  <c r="Q412"/>
  <c r="R412"/>
  <c r="N413" i="28"/>
  <c r="P413" s="1"/>
  <c r="K414"/>
  <c r="K389" i="30"/>
  <c r="N388"/>
  <c r="P388" s="1"/>
  <c r="S388"/>
  <c r="O413" i="31"/>
  <c r="N413"/>
  <c r="P413" s="1"/>
  <c r="K414"/>
  <c r="O388" i="30"/>
  <c r="Q383" i="34"/>
  <c r="R383"/>
  <c r="O410" i="41"/>
  <c r="K411"/>
  <c r="N410"/>
  <c r="P410" s="1"/>
  <c r="R403" i="36"/>
  <c r="Q403"/>
  <c r="N410" i="39"/>
  <c r="P410" s="1"/>
  <c r="K411"/>
  <c r="N409" i="35"/>
  <c r="K410"/>
  <c r="M404" i="36"/>
  <c r="L404"/>
  <c r="P409" i="35"/>
  <c r="S409"/>
  <c r="K405" i="26"/>
  <c r="N404"/>
  <c r="P404" s="1"/>
  <c r="R409" i="38"/>
  <c r="Q409"/>
  <c r="Q402" i="32"/>
  <c r="R402"/>
  <c r="R398" i="37"/>
  <c r="Q398"/>
  <c r="K411" i="40"/>
  <c r="N410"/>
  <c r="P410" s="1"/>
  <c r="M403" i="32"/>
  <c r="S403" s="1"/>
  <c r="L403"/>
  <c r="O403" s="1"/>
  <c r="R395" i="43"/>
  <c r="Q395"/>
  <c r="S410" i="39"/>
  <c r="S410" i="42"/>
  <c r="L410" i="38"/>
  <c r="M410"/>
  <c r="S410" s="1"/>
  <c r="O403" i="33"/>
  <c r="N403"/>
  <c r="P403" s="1"/>
  <c r="K404"/>
  <c r="K411" i="42"/>
  <c r="N410"/>
  <c r="P410" s="1"/>
  <c r="L399" i="37"/>
  <c r="O399" s="1"/>
  <c r="M399"/>
  <c r="S399" s="1"/>
  <c r="L384" i="34"/>
  <c r="M384"/>
  <c r="S384" s="1"/>
  <c r="M396" i="43"/>
  <c r="S396" s="1"/>
  <c r="L396"/>
  <c r="O396"/>
  <c r="O411" i="27"/>
  <c r="N411"/>
  <c r="P411" s="1"/>
  <c r="K412"/>
  <c r="L414" i="28" l="1"/>
  <c r="O414" s="1"/>
  <c r="M414"/>
  <c r="Q413"/>
  <c r="R413"/>
  <c r="O413" i="29"/>
  <c r="N413"/>
  <c r="P413" s="1"/>
  <c r="K414"/>
  <c r="L414" i="31"/>
  <c r="O414" s="1"/>
  <c r="M414"/>
  <c r="S414" s="1"/>
  <c r="R413"/>
  <c r="Q413"/>
  <c r="Q388" i="30"/>
  <c r="R388"/>
  <c r="M389"/>
  <c r="S389" s="1"/>
  <c r="L389"/>
  <c r="O389" s="1"/>
  <c r="R410" i="42"/>
  <c r="Q410"/>
  <c r="R410" i="40"/>
  <c r="Q410"/>
  <c r="N396" i="43"/>
  <c r="P396" s="1"/>
  <c r="K397"/>
  <c r="L411" i="42"/>
  <c r="O411" s="1"/>
  <c r="M411"/>
  <c r="S411" s="1"/>
  <c r="M411" i="40"/>
  <c r="S411" s="1"/>
  <c r="L411"/>
  <c r="O411" s="1"/>
  <c r="L405" i="26"/>
  <c r="M405"/>
  <c r="S405" s="1"/>
  <c r="Q410" i="39"/>
  <c r="R410"/>
  <c r="R409" i="35"/>
  <c r="Q409"/>
  <c r="L404" i="33"/>
  <c r="O404" s="1"/>
  <c r="M404"/>
  <c r="S404" s="1"/>
  <c r="R410" i="41"/>
  <c r="Q410"/>
  <c r="R403" i="33"/>
  <c r="Q403"/>
  <c r="O384" i="34"/>
  <c r="N384"/>
  <c r="P384" s="1"/>
  <c r="K385"/>
  <c r="O404" i="36"/>
  <c r="N404"/>
  <c r="P404" s="1"/>
  <c r="K405"/>
  <c r="M412" i="27"/>
  <c r="S412" s="1"/>
  <c r="L412"/>
  <c r="O412" s="1"/>
  <c r="S404" i="36"/>
  <c r="M411" i="41"/>
  <c r="S411" s="1"/>
  <c r="L411"/>
  <c r="R411" i="27"/>
  <c r="Q411"/>
  <c r="O410" i="38"/>
  <c r="K411"/>
  <c r="N410"/>
  <c r="P410" s="1"/>
  <c r="N403" i="32"/>
  <c r="P403" s="1"/>
  <c r="K404"/>
  <c r="M410" i="35"/>
  <c r="S410" s="1"/>
  <c r="L410"/>
  <c r="O410" s="1"/>
  <c r="K400" i="37"/>
  <c r="N399"/>
  <c r="P399" s="1"/>
  <c r="R404" i="26"/>
  <c r="Q404"/>
  <c r="M411" i="39"/>
  <c r="S411" s="1"/>
  <c r="L411"/>
  <c r="O411" s="1"/>
  <c r="M414" i="29" l="1"/>
  <c r="S414" s="1"/>
  <c r="L414"/>
  <c r="R413"/>
  <c r="Q413"/>
  <c r="S414" i="28"/>
  <c r="N414"/>
  <c r="P414" s="1"/>
  <c r="K415"/>
  <c r="K390" i="30"/>
  <c r="N389"/>
  <c r="P389" s="1"/>
  <c r="K415" i="31"/>
  <c r="N414"/>
  <c r="P414" s="1"/>
  <c r="R403" i="32"/>
  <c r="Q403"/>
  <c r="K406" i="26"/>
  <c r="N405"/>
  <c r="P405" s="1"/>
  <c r="L405" i="36"/>
  <c r="O405" s="1"/>
  <c r="M405"/>
  <c r="S405" s="1"/>
  <c r="M385" i="34"/>
  <c r="S385" s="1"/>
  <c r="L385"/>
  <c r="O385" s="1"/>
  <c r="N411" i="39"/>
  <c r="P411" s="1"/>
  <c r="K412"/>
  <c r="O411" i="41"/>
  <c r="K412"/>
  <c r="N411"/>
  <c r="P411" s="1"/>
  <c r="O405" i="26"/>
  <c r="K412" i="42"/>
  <c r="N411"/>
  <c r="P411" s="1"/>
  <c r="M404" i="32"/>
  <c r="L404"/>
  <c r="O404" s="1"/>
  <c r="L397" i="43"/>
  <c r="M397"/>
  <c r="S397" s="1"/>
  <c r="R396"/>
  <c r="Q396"/>
  <c r="Q384" i="34"/>
  <c r="R384"/>
  <c r="K405" i="33"/>
  <c r="N404"/>
  <c r="P404" s="1"/>
  <c r="R399" i="37"/>
  <c r="Q399"/>
  <c r="M411" i="38"/>
  <c r="S411" s="1"/>
  <c r="L411"/>
  <c r="N411" i="40"/>
  <c r="P411" s="1"/>
  <c r="K412"/>
  <c r="R410" i="38"/>
  <c r="Q410"/>
  <c r="L400" i="37"/>
  <c r="M400"/>
  <c r="S400" s="1"/>
  <c r="N412" i="27"/>
  <c r="P412" s="1"/>
  <c r="K413"/>
  <c r="R404" i="36"/>
  <c r="Q404"/>
  <c r="N410" i="35"/>
  <c r="P410" s="1"/>
  <c r="K411"/>
  <c r="M415" i="28" l="1"/>
  <c r="L415"/>
  <c r="O415" s="1"/>
  <c r="Q414"/>
  <c r="R414"/>
  <c r="O414" i="29"/>
  <c r="K415"/>
  <c r="N414"/>
  <c r="P414" s="1"/>
  <c r="Q414" i="31"/>
  <c r="R414"/>
  <c r="M415"/>
  <c r="S415" s="1"/>
  <c r="L415"/>
  <c r="Q389" i="30"/>
  <c r="R389"/>
  <c r="L390"/>
  <c r="M390"/>
  <c r="S390" s="1"/>
  <c r="Q412" i="27"/>
  <c r="R412"/>
  <c r="Q411" i="41"/>
  <c r="R411"/>
  <c r="O400" i="37"/>
  <c r="K401"/>
  <c r="N400"/>
  <c r="P400" s="1"/>
  <c r="O397" i="43"/>
  <c r="N397"/>
  <c r="P397" s="1"/>
  <c r="K398"/>
  <c r="M412" i="41"/>
  <c r="S412" s="1"/>
  <c r="L412"/>
  <c r="Q404" i="33"/>
  <c r="R404"/>
  <c r="K406" i="36"/>
  <c r="N405"/>
  <c r="P405" s="1"/>
  <c r="Q405" i="26"/>
  <c r="R405"/>
  <c r="L405" i="33"/>
  <c r="O405" s="1"/>
  <c r="M405"/>
  <c r="S405" s="1"/>
  <c r="S404" i="32"/>
  <c r="R411" i="39"/>
  <c r="Q411"/>
  <c r="M406" i="26"/>
  <c r="S406" s="1"/>
  <c r="L406"/>
  <c r="O406" s="1"/>
  <c r="L411" i="35"/>
  <c r="M411"/>
  <c r="O411"/>
  <c r="N404" i="32"/>
  <c r="P404" s="1"/>
  <c r="K405"/>
  <c r="M412" i="39"/>
  <c r="L412"/>
  <c r="L412" i="40"/>
  <c r="O412" s="1"/>
  <c r="M412"/>
  <c r="S412" s="1"/>
  <c r="R411" i="42"/>
  <c r="Q411"/>
  <c r="R410" i="35"/>
  <c r="Q410"/>
  <c r="Q411" i="40"/>
  <c r="R411"/>
  <c r="L413" i="27"/>
  <c r="M413"/>
  <c r="S413" s="1"/>
  <c r="O411" i="38"/>
  <c r="N411"/>
  <c r="P411" s="1"/>
  <c r="K412"/>
  <c r="M412" i="42"/>
  <c r="L412"/>
  <c r="O412" s="1"/>
  <c r="K386" i="34"/>
  <c r="N385"/>
  <c r="P385" s="1"/>
  <c r="Q414" i="29" l="1"/>
  <c r="R414"/>
  <c r="L415"/>
  <c r="O415" s="1"/>
  <c r="M415"/>
  <c r="S415" s="1"/>
  <c r="K416" i="28"/>
  <c r="N415"/>
  <c r="P415" s="1"/>
  <c r="S415"/>
  <c r="K391" i="30"/>
  <c r="N390"/>
  <c r="P390" s="1"/>
  <c r="O415" i="31"/>
  <c r="N415"/>
  <c r="P415" s="1"/>
  <c r="K416"/>
  <c r="O390" i="30"/>
  <c r="Q404" i="32"/>
  <c r="R404"/>
  <c r="R405" i="36"/>
  <c r="Q405"/>
  <c r="Q400" i="37"/>
  <c r="R400"/>
  <c r="L401"/>
  <c r="O401" s="1"/>
  <c r="M401"/>
  <c r="S401" s="1"/>
  <c r="S411" i="35"/>
  <c r="M386" i="34"/>
  <c r="S386" s="1"/>
  <c r="L386"/>
  <c r="O413" i="27"/>
  <c r="N413"/>
  <c r="P413" s="1"/>
  <c r="K414"/>
  <c r="N412" i="40"/>
  <c r="P412" s="1"/>
  <c r="K413"/>
  <c r="K412" i="35"/>
  <c r="N411"/>
  <c r="P411" s="1"/>
  <c r="Q385" i="34"/>
  <c r="R385"/>
  <c r="O412" i="41"/>
  <c r="K413"/>
  <c r="N412"/>
  <c r="P412" s="1"/>
  <c r="M412" i="38"/>
  <c r="S412" s="1"/>
  <c r="L412"/>
  <c r="L405" i="32"/>
  <c r="O405" s="1"/>
  <c r="M405"/>
  <c r="L406" i="36"/>
  <c r="M406"/>
  <c r="S406" s="1"/>
  <c r="K413" i="42"/>
  <c r="N412"/>
  <c r="P412" s="1"/>
  <c r="O412" i="39"/>
  <c r="N412"/>
  <c r="P412" s="1"/>
  <c r="K413"/>
  <c r="K407" i="26"/>
  <c r="N406"/>
  <c r="P406" s="1"/>
  <c r="N405" i="33"/>
  <c r="P405" s="1"/>
  <c r="K406"/>
  <c r="R411" i="38"/>
  <c r="Q411"/>
  <c r="S412" i="42"/>
  <c r="S412" i="39"/>
  <c r="M398" i="43"/>
  <c r="S398" s="1"/>
  <c r="L398"/>
  <c r="O398"/>
  <c r="R397"/>
  <c r="Q397"/>
  <c r="Q415" i="28" l="1"/>
  <c r="R415"/>
  <c r="M416"/>
  <c r="L416"/>
  <c r="N415" i="29"/>
  <c r="P415" s="1"/>
  <c r="K416"/>
  <c r="M416" i="31"/>
  <c r="S416" s="1"/>
  <c r="L416"/>
  <c r="O416" s="1"/>
  <c r="R415"/>
  <c r="Q415"/>
  <c r="R390" i="30"/>
  <c r="Q390"/>
  <c r="L391"/>
  <c r="O391" s="1"/>
  <c r="M391"/>
  <c r="S391" s="1"/>
  <c r="R412" i="39"/>
  <c r="Q412"/>
  <c r="R411" i="35"/>
  <c r="Q411"/>
  <c r="R412" i="42"/>
  <c r="Q412"/>
  <c r="R405" i="33"/>
  <c r="Q405"/>
  <c r="M414" i="27"/>
  <c r="L414"/>
  <c r="O414" s="1"/>
  <c r="R412" i="41"/>
  <c r="Q412"/>
  <c r="O406" i="36"/>
  <c r="N406"/>
  <c r="P406" s="1"/>
  <c r="K407"/>
  <c r="N401" i="37"/>
  <c r="P401" s="1"/>
  <c r="K402"/>
  <c r="R413" i="27"/>
  <c r="Q413"/>
  <c r="L407" i="26"/>
  <c r="O407" s="1"/>
  <c r="M407"/>
  <c r="S407" s="1"/>
  <c r="R406"/>
  <c r="Q406"/>
  <c r="M413" i="39"/>
  <c r="L413"/>
  <c r="S405" i="32"/>
  <c r="O386" i="34"/>
  <c r="N386"/>
  <c r="P386" s="1"/>
  <c r="K387"/>
  <c r="N398" i="43"/>
  <c r="P398" s="1"/>
  <c r="K399"/>
  <c r="L406" i="33"/>
  <c r="M406"/>
  <c r="S406" s="1"/>
  <c r="L413" i="42"/>
  <c r="O413" s="1"/>
  <c r="M413"/>
  <c r="S413" s="1"/>
  <c r="N405" i="32"/>
  <c r="P405" s="1"/>
  <c r="K406"/>
  <c r="O412" i="38"/>
  <c r="K413"/>
  <c r="N412"/>
  <c r="P412" s="1"/>
  <c r="M412" i="35"/>
  <c r="S412" s="1"/>
  <c r="L412"/>
  <c r="O412" s="1"/>
  <c r="M413" i="41"/>
  <c r="S413" s="1"/>
  <c r="L413"/>
  <c r="O413" s="1"/>
  <c r="L413" i="40"/>
  <c r="O413" s="1"/>
  <c r="M413"/>
  <c r="S413" s="1"/>
  <c r="R412"/>
  <c r="Q412"/>
  <c r="M416" i="29" l="1"/>
  <c r="S416" s="1"/>
  <c r="L416"/>
  <c r="O416" s="1"/>
  <c r="R415"/>
  <c r="Q415"/>
  <c r="O416" i="28"/>
  <c r="N416"/>
  <c r="P416" s="1"/>
  <c r="K417"/>
  <c r="S416"/>
  <c r="K392" i="30"/>
  <c r="N391"/>
  <c r="P391" s="1"/>
  <c r="K417" i="31"/>
  <c r="N416"/>
  <c r="P416" s="1"/>
  <c r="R405" i="32"/>
  <c r="Q405"/>
  <c r="R398" i="43"/>
  <c r="Q398"/>
  <c r="L387" i="34"/>
  <c r="O387" s="1"/>
  <c r="M387"/>
  <c r="M407" i="36"/>
  <c r="S407" s="1"/>
  <c r="L407"/>
  <c r="O407" s="1"/>
  <c r="Q406"/>
  <c r="R406"/>
  <c r="L406" i="32"/>
  <c r="O406" s="1"/>
  <c r="M406"/>
  <c r="S406" s="1"/>
  <c r="K413" i="35"/>
  <c r="N412"/>
  <c r="P412" s="1"/>
  <c r="R386" i="34"/>
  <c r="Q386"/>
  <c r="N413" i="42"/>
  <c r="P413" s="1"/>
  <c r="K414"/>
  <c r="K408" i="26"/>
  <c r="N407"/>
  <c r="P407" s="1"/>
  <c r="K414" i="40"/>
  <c r="N413"/>
  <c r="P413" s="1"/>
  <c r="M413" i="38"/>
  <c r="S413" s="1"/>
  <c r="L413"/>
  <c r="O413" s="1"/>
  <c r="O406" i="33"/>
  <c r="N406"/>
  <c r="P406" s="1"/>
  <c r="K407"/>
  <c r="O413" i="39"/>
  <c r="K414"/>
  <c r="N413"/>
  <c r="P413" s="1"/>
  <c r="Q412" i="38"/>
  <c r="R412"/>
  <c r="K414" i="41"/>
  <c r="N413"/>
  <c r="P413" s="1"/>
  <c r="L399" i="43"/>
  <c r="M399"/>
  <c r="S399" s="1"/>
  <c r="S413" i="39"/>
  <c r="M402" i="37"/>
  <c r="S402" s="1"/>
  <c r="L402"/>
  <c r="O402" s="1"/>
  <c r="K415" i="27"/>
  <c r="N414"/>
  <c r="P414" s="1"/>
  <c r="Q401" i="37"/>
  <c r="R401"/>
  <c r="S414" i="27"/>
  <c r="R416" i="28" l="1"/>
  <c r="Q416"/>
  <c r="M417"/>
  <c r="L417"/>
  <c r="O417" s="1"/>
  <c r="K417" i="29"/>
  <c r="N416"/>
  <c r="P416" s="1"/>
  <c r="R416" i="31"/>
  <c r="Q416"/>
  <c r="M417"/>
  <c r="S417" s="1"/>
  <c r="L417"/>
  <c r="O417" s="1"/>
  <c r="R391" i="30"/>
  <c r="Q391"/>
  <c r="L392"/>
  <c r="M392"/>
  <c r="Q414" i="27"/>
  <c r="R414"/>
  <c r="Q413" i="40"/>
  <c r="R413"/>
  <c r="M414"/>
  <c r="S414" s="1"/>
  <c r="L414"/>
  <c r="O414" s="1"/>
  <c r="M413" i="35"/>
  <c r="S413" s="1"/>
  <c r="L413"/>
  <c r="O413"/>
  <c r="Q407" i="26"/>
  <c r="R407"/>
  <c r="Q413" i="41"/>
  <c r="R413"/>
  <c r="S387" i="34"/>
  <c r="R406" i="33"/>
  <c r="Q406"/>
  <c r="L408" i="26"/>
  <c r="O408" s="1"/>
  <c r="M408"/>
  <c r="S408" s="1"/>
  <c r="K403" i="37"/>
  <c r="N402"/>
  <c r="P402" s="1"/>
  <c r="M414" i="41"/>
  <c r="S414" s="1"/>
  <c r="L414"/>
  <c r="M414" i="42"/>
  <c r="L414"/>
  <c r="O414" s="1"/>
  <c r="N406" i="32"/>
  <c r="P406" s="1"/>
  <c r="K407"/>
  <c r="N387" i="34"/>
  <c r="P387" s="1"/>
  <c r="K388"/>
  <c r="Q413" i="42"/>
  <c r="R413"/>
  <c r="R413" i="39"/>
  <c r="Q413"/>
  <c r="L407" i="33"/>
  <c r="O407" s="1"/>
  <c r="M407"/>
  <c r="S407" s="1"/>
  <c r="N413" i="38"/>
  <c r="P413" s="1"/>
  <c r="K414"/>
  <c r="L414" i="39"/>
  <c r="M414"/>
  <c r="S414" s="1"/>
  <c r="O399" i="43"/>
  <c r="N399"/>
  <c r="P399" s="1"/>
  <c r="K400"/>
  <c r="M415" i="27"/>
  <c r="S415" s="1"/>
  <c r="L415"/>
  <c r="N407" i="36"/>
  <c r="P407" s="1"/>
  <c r="K408"/>
  <c r="R412" i="35"/>
  <c r="Q412"/>
  <c r="Q416" i="29" l="1"/>
  <c r="R416"/>
  <c r="L417"/>
  <c r="O417" s="1"/>
  <c r="M417"/>
  <c r="S417" s="1"/>
  <c r="N417" i="28"/>
  <c r="P417" s="1"/>
  <c r="K418"/>
  <c r="S417"/>
  <c r="N392" i="30"/>
  <c r="P392" s="1"/>
  <c r="K393"/>
  <c r="N417" i="31"/>
  <c r="P417" s="1"/>
  <c r="K418"/>
  <c r="O392" i="30"/>
  <c r="S392"/>
  <c r="R387" i="34"/>
  <c r="Q387"/>
  <c r="Q402" i="37"/>
  <c r="R402"/>
  <c r="Q413" i="38"/>
  <c r="R413"/>
  <c r="M388" i="34"/>
  <c r="S388" s="1"/>
  <c r="L388"/>
  <c r="O388" s="1"/>
  <c r="M400" i="43"/>
  <c r="S400" s="1"/>
  <c r="L400"/>
  <c r="O400" s="1"/>
  <c r="M407" i="32"/>
  <c r="L407"/>
  <c r="O407" s="1"/>
  <c r="L403" i="37"/>
  <c r="M403"/>
  <c r="K415" i="40"/>
  <c r="N414"/>
  <c r="P414" s="1"/>
  <c r="O415" i="27"/>
  <c r="N415"/>
  <c r="P415" s="1"/>
  <c r="K416"/>
  <c r="N407" i="33"/>
  <c r="P407" s="1"/>
  <c r="K408"/>
  <c r="R399" i="43"/>
  <c r="Q399"/>
  <c r="K415" i="42"/>
  <c r="N414"/>
  <c r="P414" s="1"/>
  <c r="K409" i="26"/>
  <c r="N408"/>
  <c r="P408" s="1"/>
  <c r="R406" i="32"/>
  <c r="Q406"/>
  <c r="L408" i="36"/>
  <c r="M408"/>
  <c r="S408" s="1"/>
  <c r="O414" i="39"/>
  <c r="N414"/>
  <c r="P414" s="1"/>
  <c r="K415"/>
  <c r="S414" i="42"/>
  <c r="R407" i="36"/>
  <c r="Q407"/>
  <c r="L414" i="38"/>
  <c r="M414"/>
  <c r="S414" s="1"/>
  <c r="O414" i="41"/>
  <c r="K415"/>
  <c r="N414"/>
  <c r="P414" s="1"/>
  <c r="K414" i="35"/>
  <c r="N413"/>
  <c r="P413" s="1"/>
  <c r="Q417" i="28" l="1"/>
  <c r="R417"/>
  <c r="L418"/>
  <c r="M418"/>
  <c r="S418" s="1"/>
  <c r="K418" i="29"/>
  <c r="N417"/>
  <c r="P417" s="1"/>
  <c r="Q392" i="30"/>
  <c r="R392"/>
  <c r="L418" i="31"/>
  <c r="O418" s="1"/>
  <c r="M418"/>
  <c r="S418" s="1"/>
  <c r="Q417"/>
  <c r="R417"/>
  <c r="M393" i="30"/>
  <c r="S393" s="1"/>
  <c r="L393"/>
  <c r="Q413" i="35"/>
  <c r="R413"/>
  <c r="M408" i="33"/>
  <c r="S408" s="1"/>
  <c r="L408"/>
  <c r="O408" s="1"/>
  <c r="O403" i="37"/>
  <c r="K404"/>
  <c r="N403"/>
  <c r="P403" s="1"/>
  <c r="Q407" i="33"/>
  <c r="R407"/>
  <c r="R408" i="26"/>
  <c r="Q408"/>
  <c r="M416" i="27"/>
  <c r="S416" s="1"/>
  <c r="L416"/>
  <c r="O416" s="1"/>
  <c r="N407" i="32"/>
  <c r="P407" s="1"/>
  <c r="K408"/>
  <c r="R415" i="27"/>
  <c r="Q415"/>
  <c r="S407" i="32"/>
  <c r="R414" i="39"/>
  <c r="Q414"/>
  <c r="M414" i="35"/>
  <c r="S414" s="1"/>
  <c r="L414"/>
  <c r="Q414" i="40"/>
  <c r="R414"/>
  <c r="N400" i="43"/>
  <c r="P400" s="1"/>
  <c r="K401"/>
  <c r="Q414" i="41"/>
  <c r="R414"/>
  <c r="M415" i="42"/>
  <c r="S415" s="1"/>
  <c r="L415"/>
  <c r="O414" i="38"/>
  <c r="N414"/>
  <c r="P414" s="1"/>
  <c r="K415"/>
  <c r="R414" i="42"/>
  <c r="Q414"/>
  <c r="M415" i="41"/>
  <c r="S415" s="1"/>
  <c r="L415"/>
  <c r="M415" i="39"/>
  <c r="S415" s="1"/>
  <c r="L415"/>
  <c r="O415" s="1"/>
  <c r="L409" i="26"/>
  <c r="O409" s="1"/>
  <c r="M409"/>
  <c r="S409" s="1"/>
  <c r="L415" i="40"/>
  <c r="O415" s="1"/>
  <c r="M415"/>
  <c r="S415" s="1"/>
  <c r="O408" i="36"/>
  <c r="K409"/>
  <c r="N408"/>
  <c r="P408" s="1"/>
  <c r="S403" i="37"/>
  <c r="N388" i="34"/>
  <c r="P388" s="1"/>
  <c r="K389"/>
  <c r="R417" i="29" l="1"/>
  <c r="Q417"/>
  <c r="M418"/>
  <c r="L418"/>
  <c r="O418" i="28"/>
  <c r="N418"/>
  <c r="P418" s="1"/>
  <c r="K419"/>
  <c r="N418" i="31"/>
  <c r="P418" s="1"/>
  <c r="K419"/>
  <c r="O393" i="30"/>
  <c r="K394"/>
  <c r="N393"/>
  <c r="P393" s="1"/>
  <c r="O415" i="41"/>
  <c r="K416"/>
  <c r="N415"/>
  <c r="P415" s="1"/>
  <c r="Q388" i="34"/>
  <c r="R388"/>
  <c r="N415" i="40"/>
  <c r="P415" s="1"/>
  <c r="K416"/>
  <c r="M404" i="37"/>
  <c r="S404" s="1"/>
  <c r="L404"/>
  <c r="R403"/>
  <c r="Q403"/>
  <c r="N416" i="27"/>
  <c r="P416" s="1"/>
  <c r="K417"/>
  <c r="Q407" i="32"/>
  <c r="R407"/>
  <c r="N408" i="33"/>
  <c r="P408" s="1"/>
  <c r="K409"/>
  <c r="R400" i="43"/>
  <c r="Q400"/>
  <c r="M389" i="34"/>
  <c r="S389" s="1"/>
  <c r="L389"/>
  <c r="O389"/>
  <c r="R414" i="38"/>
  <c r="Q414"/>
  <c r="L401" i="43"/>
  <c r="M401"/>
  <c r="S401" s="1"/>
  <c r="K410" i="26"/>
  <c r="N409"/>
  <c r="P409" s="1"/>
  <c r="M409" i="36"/>
  <c r="L409"/>
  <c r="O409" s="1"/>
  <c r="N415" i="39"/>
  <c r="P415" s="1"/>
  <c r="K416"/>
  <c r="R408" i="36"/>
  <c r="Q408"/>
  <c r="L415" i="38"/>
  <c r="O415" s="1"/>
  <c r="M415"/>
  <c r="O415" i="42"/>
  <c r="N415"/>
  <c r="P415" s="1"/>
  <c r="K416"/>
  <c r="O414" i="35"/>
  <c r="N414"/>
  <c r="P414" s="1"/>
  <c r="K415"/>
  <c r="L408" i="32"/>
  <c r="O408" s="1"/>
  <c r="M408"/>
  <c r="S408" s="1"/>
  <c r="M419" i="28" l="1"/>
  <c r="S419" s="1"/>
  <c r="L419"/>
  <c r="O419" s="1"/>
  <c r="R418"/>
  <c r="Q418"/>
  <c r="O418" i="29"/>
  <c r="K419"/>
  <c r="N418"/>
  <c r="P418" s="1"/>
  <c r="S418"/>
  <c r="R393" i="30"/>
  <c r="Q393"/>
  <c r="L394"/>
  <c r="O394" s="1"/>
  <c r="M394"/>
  <c r="S394" s="1"/>
  <c r="L419" i="31"/>
  <c r="M419"/>
  <c r="S419" s="1"/>
  <c r="R418"/>
  <c r="Q418"/>
  <c r="R415" i="39"/>
  <c r="Q415"/>
  <c r="R408" i="33"/>
  <c r="Q408"/>
  <c r="M416" i="40"/>
  <c r="S416" s="1"/>
  <c r="L416"/>
  <c r="R415"/>
  <c r="Q415"/>
  <c r="R415" i="42"/>
  <c r="Q415"/>
  <c r="N409" i="36"/>
  <c r="P409" s="1"/>
  <c r="K410"/>
  <c r="N408" i="32"/>
  <c r="P408" s="1"/>
  <c r="K409"/>
  <c r="S415" i="38"/>
  <c r="S409" i="36"/>
  <c r="K390" i="34"/>
  <c r="N389"/>
  <c r="P389" s="1"/>
  <c r="M417" i="27"/>
  <c r="S417" s="1"/>
  <c r="L417"/>
  <c r="O417" s="1"/>
  <c r="R416"/>
  <c r="Q416"/>
  <c r="M415" i="35"/>
  <c r="S415" s="1"/>
  <c r="L415"/>
  <c r="O415" s="1"/>
  <c r="K416" i="38"/>
  <c r="N415"/>
  <c r="P415" s="1"/>
  <c r="Q415" i="41"/>
  <c r="R415"/>
  <c r="R409" i="26"/>
  <c r="Q409"/>
  <c r="M416" i="41"/>
  <c r="S416" s="1"/>
  <c r="L416"/>
  <c r="R414" i="35"/>
  <c r="Q414"/>
  <c r="L410" i="26"/>
  <c r="M410"/>
  <c r="S410" s="1"/>
  <c r="L416" i="42"/>
  <c r="M416"/>
  <c r="O416"/>
  <c r="L416" i="39"/>
  <c r="O416" s="1"/>
  <c r="M416"/>
  <c r="O401" i="43"/>
  <c r="N401"/>
  <c r="P401" s="1"/>
  <c r="K402"/>
  <c r="L409" i="33"/>
  <c r="O409" s="1"/>
  <c r="M409"/>
  <c r="S409" s="1"/>
  <c r="O404" i="37"/>
  <c r="N404"/>
  <c r="P404" s="1"/>
  <c r="K405"/>
  <c r="Q418" i="29" l="1"/>
  <c r="R418"/>
  <c r="M419"/>
  <c r="S419" s="1"/>
  <c r="L419"/>
  <c r="O419" s="1"/>
  <c r="N419" i="28"/>
  <c r="P419" s="1"/>
  <c r="K420"/>
  <c r="O419" i="31"/>
  <c r="K420"/>
  <c r="N419"/>
  <c r="P419" s="1"/>
  <c r="K395" i="30"/>
  <c r="N394"/>
  <c r="P394" s="1"/>
  <c r="R415" i="38"/>
  <c r="Q415"/>
  <c r="R409" i="36"/>
  <c r="Q409"/>
  <c r="Q404" i="37"/>
  <c r="R404"/>
  <c r="S416" i="39"/>
  <c r="K411" i="26"/>
  <c r="N410"/>
  <c r="P410" s="1"/>
  <c r="K418" i="27"/>
  <c r="N417"/>
  <c r="P417" s="1"/>
  <c r="L405" i="37"/>
  <c r="O405" s="1"/>
  <c r="M405"/>
  <c r="S405" s="1"/>
  <c r="M409" i="32"/>
  <c r="S409" s="1"/>
  <c r="L409"/>
  <c r="O409" s="1"/>
  <c r="O416" i="40"/>
  <c r="K417"/>
  <c r="N416"/>
  <c r="P416" s="1"/>
  <c r="R408" i="32"/>
  <c r="Q408"/>
  <c r="Q389" i="34"/>
  <c r="R389"/>
  <c r="M410" i="36"/>
  <c r="S410" s="1"/>
  <c r="L410"/>
  <c r="K417" i="39"/>
  <c r="N416"/>
  <c r="P416" s="1"/>
  <c r="S416" i="42"/>
  <c r="N415" i="35"/>
  <c r="P415" s="1"/>
  <c r="K416"/>
  <c r="L390" i="34"/>
  <c r="O390" s="1"/>
  <c r="M390"/>
  <c r="S390" s="1"/>
  <c r="M416" i="38"/>
  <c r="L416"/>
  <c r="O416" i="41"/>
  <c r="K417"/>
  <c r="N416"/>
  <c r="P416" s="1"/>
  <c r="K410" i="33"/>
  <c r="N409"/>
  <c r="P409" s="1"/>
  <c r="M402" i="43"/>
  <c r="S402" s="1"/>
  <c r="L402"/>
  <c r="O402" s="1"/>
  <c r="N416" i="42"/>
  <c r="P416" s="1"/>
  <c r="K417"/>
  <c r="R401" i="43"/>
  <c r="Q401"/>
  <c r="O410" i="26"/>
  <c r="L420" i="28" l="1"/>
  <c r="O420" s="1"/>
  <c r="M420"/>
  <c r="S420" s="1"/>
  <c r="R419"/>
  <c r="Q419"/>
  <c r="N419" i="29"/>
  <c r="P419" s="1"/>
  <c r="K420"/>
  <c r="Q394" i="30"/>
  <c r="R394"/>
  <c r="L395"/>
  <c r="M395"/>
  <c r="S395" s="1"/>
  <c r="R419" i="31"/>
  <c r="Q419"/>
  <c r="M420"/>
  <c r="S420" s="1"/>
  <c r="L420"/>
  <c r="R416" i="42"/>
  <c r="Q416"/>
  <c r="R416" i="39"/>
  <c r="Q416"/>
  <c r="M417"/>
  <c r="S417" s="1"/>
  <c r="L417"/>
  <c r="O417" s="1"/>
  <c r="L417" i="40"/>
  <c r="O417" s="1"/>
  <c r="M417"/>
  <c r="S417" s="1"/>
  <c r="L410" i="33"/>
  <c r="M410"/>
  <c r="S410" s="1"/>
  <c r="N390" i="34"/>
  <c r="P390" s="1"/>
  <c r="K391"/>
  <c r="M417" i="42"/>
  <c r="S417" s="1"/>
  <c r="L417"/>
  <c r="M417" i="41"/>
  <c r="S417" s="1"/>
  <c r="L417"/>
  <c r="O417" s="1"/>
  <c r="Q415" i="35"/>
  <c r="R415"/>
  <c r="O416" i="38"/>
  <c r="N416"/>
  <c r="P416" s="1"/>
  <c r="K417"/>
  <c r="K406" i="37"/>
  <c r="N405"/>
  <c r="P405" s="1"/>
  <c r="N402" i="43"/>
  <c r="P402" s="1"/>
  <c r="K403"/>
  <c r="Q416" i="40"/>
  <c r="R416"/>
  <c r="Q417" i="27"/>
  <c r="R417"/>
  <c r="Q409" i="33"/>
  <c r="R409"/>
  <c r="O410" i="36"/>
  <c r="K411"/>
  <c r="N410"/>
  <c r="P410" s="1"/>
  <c r="M418" i="27"/>
  <c r="S418" s="1"/>
  <c r="L418"/>
  <c r="O418" s="1"/>
  <c r="Q410" i="26"/>
  <c r="R410"/>
  <c r="S416" i="38"/>
  <c r="Q416" i="41"/>
  <c r="R416"/>
  <c r="M416" i="35"/>
  <c r="S416" s="1"/>
  <c r="L416"/>
  <c r="N409" i="32"/>
  <c r="P409" s="1"/>
  <c r="K410"/>
  <c r="L411" i="26"/>
  <c r="O411" s="1"/>
  <c r="M411"/>
  <c r="S411" s="1"/>
  <c r="M420" i="29" l="1"/>
  <c r="L420"/>
  <c r="O420" s="1"/>
  <c r="R419"/>
  <c r="Q419"/>
  <c r="N420" i="28"/>
  <c r="P420" s="1"/>
  <c r="K421"/>
  <c r="K421" i="31"/>
  <c r="N420"/>
  <c r="P420" s="1"/>
  <c r="O395" i="30"/>
  <c r="K396"/>
  <c r="N395"/>
  <c r="P395" s="1"/>
  <c r="O420" i="31"/>
  <c r="R416" i="38"/>
  <c r="Q416"/>
  <c r="Q409" i="32"/>
  <c r="R409"/>
  <c r="M406" i="37"/>
  <c r="S406" s="1"/>
  <c r="L406"/>
  <c r="O416" i="35"/>
  <c r="K417"/>
  <c r="N416"/>
  <c r="P416" s="1"/>
  <c r="M417" i="38"/>
  <c r="S417" s="1"/>
  <c r="L417"/>
  <c r="O417" s="1"/>
  <c r="O417" i="42"/>
  <c r="N417"/>
  <c r="P417" s="1"/>
  <c r="K418"/>
  <c r="N417" i="40"/>
  <c r="P417" s="1"/>
  <c r="K418"/>
  <c r="Q410" i="36"/>
  <c r="R410"/>
  <c r="K419" i="27"/>
  <c r="N418"/>
  <c r="P418" s="1"/>
  <c r="M391" i="34"/>
  <c r="S391" s="1"/>
  <c r="L391"/>
  <c r="O391"/>
  <c r="N417" i="39"/>
  <c r="P417" s="1"/>
  <c r="K418"/>
  <c r="Q390" i="34"/>
  <c r="R390"/>
  <c r="L411" i="36"/>
  <c r="M411"/>
  <c r="S411" s="1"/>
  <c r="L403" i="43"/>
  <c r="M403"/>
  <c r="S403" s="1"/>
  <c r="R402"/>
  <c r="Q402"/>
  <c r="K418" i="41"/>
  <c r="N417"/>
  <c r="P417" s="1"/>
  <c r="O410" i="33"/>
  <c r="N410"/>
  <c r="P410" s="1"/>
  <c r="K411"/>
  <c r="K412" i="26"/>
  <c r="N411"/>
  <c r="P411" s="1"/>
  <c r="L410" i="32"/>
  <c r="O410" s="1"/>
  <c r="M410"/>
  <c r="S410" s="1"/>
  <c r="Q405" i="37"/>
  <c r="R405"/>
  <c r="L421" i="28" l="1"/>
  <c r="O421" s="1"/>
  <c r="M421"/>
  <c r="R420"/>
  <c r="Q420"/>
  <c r="K421" i="29"/>
  <c r="N420"/>
  <c r="P420" s="1"/>
  <c r="S420"/>
  <c r="Q395" i="30"/>
  <c r="R395"/>
  <c r="M396"/>
  <c r="S396" s="1"/>
  <c r="L396"/>
  <c r="O396" s="1"/>
  <c r="R420" i="31"/>
  <c r="Q420"/>
  <c r="M421"/>
  <c r="S421" s="1"/>
  <c r="L421"/>
  <c r="O421" s="1"/>
  <c r="R417" i="40"/>
  <c r="Q417"/>
  <c r="L417" i="35"/>
  <c r="O417" s="1"/>
  <c r="M417"/>
  <c r="S417" s="1"/>
  <c r="Q417" i="39"/>
  <c r="R417"/>
  <c r="M418" i="40"/>
  <c r="S418" s="1"/>
  <c r="L418"/>
  <c r="O418" s="1"/>
  <c r="M412" i="26"/>
  <c r="S412" s="1"/>
  <c r="L412"/>
  <c r="O412" s="1"/>
  <c r="L411" i="33"/>
  <c r="O411" s="1"/>
  <c r="M411"/>
  <c r="S411" s="1"/>
  <c r="O403" i="43"/>
  <c r="N403"/>
  <c r="P403" s="1"/>
  <c r="K404"/>
  <c r="K392" i="34"/>
  <c r="N391"/>
  <c r="P391" s="1"/>
  <c r="M418" i="42"/>
  <c r="L418"/>
  <c r="O418" s="1"/>
  <c r="R417"/>
  <c r="Q417"/>
  <c r="O406" i="37"/>
  <c r="K407"/>
  <c r="N406"/>
  <c r="P406" s="1"/>
  <c r="R418" i="27"/>
  <c r="Q418"/>
  <c r="Q417" i="41"/>
  <c r="R417"/>
  <c r="M419" i="27"/>
  <c r="S419" s="1"/>
  <c r="L419"/>
  <c r="O419" s="1"/>
  <c r="R411" i="26"/>
  <c r="Q411"/>
  <c r="M418" i="41"/>
  <c r="S418" s="1"/>
  <c r="L418"/>
  <c r="K418" i="38"/>
  <c r="N417"/>
  <c r="P417" s="1"/>
  <c r="R410" i="33"/>
  <c r="Q410"/>
  <c r="O411" i="36"/>
  <c r="K412"/>
  <c r="N411"/>
  <c r="P411" s="1"/>
  <c r="N410" i="32"/>
  <c r="P410" s="1"/>
  <c r="K411"/>
  <c r="L418" i="39"/>
  <c r="M418"/>
  <c r="S418" s="1"/>
  <c r="R416" i="35"/>
  <c r="Q416"/>
  <c r="Q420" i="29" l="1"/>
  <c r="R420"/>
  <c r="M421"/>
  <c r="S421" s="1"/>
  <c r="L421"/>
  <c r="S421" i="28"/>
  <c r="N421"/>
  <c r="P421" s="1"/>
  <c r="K422"/>
  <c r="N396" i="30"/>
  <c r="P396" s="1"/>
  <c r="K397"/>
  <c r="N421" i="31"/>
  <c r="P421" s="1"/>
  <c r="K422"/>
  <c r="Q410" i="32"/>
  <c r="R410"/>
  <c r="O418" i="41"/>
  <c r="K419"/>
  <c r="N418"/>
  <c r="P418" s="1"/>
  <c r="R411" i="36"/>
  <c r="Q411"/>
  <c r="R417" i="38"/>
  <c r="Q417"/>
  <c r="K419" i="42"/>
  <c r="N418"/>
  <c r="P418" s="1"/>
  <c r="L412" i="36"/>
  <c r="M412"/>
  <c r="S412" s="1"/>
  <c r="S418" i="42"/>
  <c r="K412" i="33"/>
  <c r="N411"/>
  <c r="P411" s="1"/>
  <c r="Q391" i="34"/>
  <c r="R391"/>
  <c r="Q406" i="37"/>
  <c r="R406"/>
  <c r="L407"/>
  <c r="M407"/>
  <c r="S407" s="1"/>
  <c r="L392" i="34"/>
  <c r="M392"/>
  <c r="S392" s="1"/>
  <c r="K413" i="26"/>
  <c r="N412"/>
  <c r="P412" s="1"/>
  <c r="N419" i="27"/>
  <c r="P419" s="1"/>
  <c r="K420"/>
  <c r="M404" i="43"/>
  <c r="S404" s="1"/>
  <c r="L404"/>
  <c r="O404" s="1"/>
  <c r="N417" i="35"/>
  <c r="P417" s="1"/>
  <c r="K418"/>
  <c r="R403" i="43"/>
  <c r="Q403"/>
  <c r="K419" i="40"/>
  <c r="N418"/>
  <c r="P418" s="1"/>
  <c r="O418" i="39"/>
  <c r="N418"/>
  <c r="P418" s="1"/>
  <c r="K419"/>
  <c r="L411" i="32"/>
  <c r="O411" s="1"/>
  <c r="M411"/>
  <c r="S411" s="1"/>
  <c r="M418" i="38"/>
  <c r="S418" s="1"/>
  <c r="L418"/>
  <c r="O418" s="1"/>
  <c r="L422" i="28" l="1"/>
  <c r="O422" s="1"/>
  <c r="M422"/>
  <c r="S422" s="1"/>
  <c r="Q421"/>
  <c r="R421"/>
  <c r="O421" i="29"/>
  <c r="N421"/>
  <c r="P421" s="1"/>
  <c r="K422"/>
  <c r="M422" i="31"/>
  <c r="S422" s="1"/>
  <c r="L422"/>
  <c r="O422" s="1"/>
  <c r="R421"/>
  <c r="Q421"/>
  <c r="M397" i="30"/>
  <c r="S397" s="1"/>
  <c r="L397"/>
  <c r="R396"/>
  <c r="Q396"/>
  <c r="R418" i="39"/>
  <c r="Q418"/>
  <c r="O392" i="34"/>
  <c r="N392"/>
  <c r="P392" s="1"/>
  <c r="K393"/>
  <c r="M412" i="33"/>
  <c r="S412" s="1"/>
  <c r="L412"/>
  <c r="O412" s="1"/>
  <c r="K419" i="38"/>
  <c r="N418"/>
  <c r="P418" s="1"/>
  <c r="N404" i="43"/>
  <c r="P404" s="1"/>
  <c r="K405"/>
  <c r="R418" i="40"/>
  <c r="Q418"/>
  <c r="O407" i="37"/>
  <c r="K408"/>
  <c r="N407"/>
  <c r="P407" s="1"/>
  <c r="R418" i="42"/>
  <c r="Q418"/>
  <c r="Q418" i="41"/>
  <c r="R418"/>
  <c r="M419" i="39"/>
  <c r="L419"/>
  <c r="O419" s="1"/>
  <c r="Q419" i="27"/>
  <c r="R419"/>
  <c r="O412" i="36"/>
  <c r="K413"/>
  <c r="N412"/>
  <c r="P412" s="1"/>
  <c r="M419" i="41"/>
  <c r="S419" s="1"/>
  <c r="L419"/>
  <c r="O419" s="1"/>
  <c r="R412" i="26"/>
  <c r="Q412"/>
  <c r="L419" i="40"/>
  <c r="O419" s="1"/>
  <c r="M419"/>
  <c r="S419" s="1"/>
  <c r="M420" i="27"/>
  <c r="S420" s="1"/>
  <c r="L420"/>
  <c r="O420" s="1"/>
  <c r="N411" i="32"/>
  <c r="P411" s="1"/>
  <c r="K412"/>
  <c r="M418" i="35"/>
  <c r="S418" s="1"/>
  <c r="L418"/>
  <c r="L413" i="26"/>
  <c r="O413" s="1"/>
  <c r="M413"/>
  <c r="M419" i="42"/>
  <c r="L419"/>
  <c r="Q417" i="35"/>
  <c r="R417"/>
  <c r="Q411" i="33"/>
  <c r="R411"/>
  <c r="M422" i="29" l="1"/>
  <c r="L422"/>
  <c r="O422" s="1"/>
  <c r="R421"/>
  <c r="Q421"/>
  <c r="N422" i="28"/>
  <c r="P422" s="1"/>
  <c r="K423"/>
  <c r="O397" i="30"/>
  <c r="K398"/>
  <c r="N397"/>
  <c r="P397" s="1"/>
  <c r="K423" i="31"/>
  <c r="N422"/>
  <c r="P422" s="1"/>
  <c r="R411" i="32"/>
  <c r="Q411"/>
  <c r="S419" i="42"/>
  <c r="K420" i="41"/>
  <c r="N419"/>
  <c r="P419" s="1"/>
  <c r="L408" i="37"/>
  <c r="M408"/>
  <c r="S408" s="1"/>
  <c r="K420" i="40"/>
  <c r="N419"/>
  <c r="P419" s="1"/>
  <c r="L412" i="32"/>
  <c r="O412" s="1"/>
  <c r="M412"/>
  <c r="S412" s="1"/>
  <c r="O419" i="42"/>
  <c r="K420"/>
  <c r="N419"/>
  <c r="P419" s="1"/>
  <c r="K421" i="27"/>
  <c r="N420"/>
  <c r="P420" s="1"/>
  <c r="N419" i="39"/>
  <c r="K420"/>
  <c r="N412" i="33"/>
  <c r="P412" s="1"/>
  <c r="K413"/>
  <c r="K414" i="26"/>
  <c r="N413"/>
  <c r="P413" s="1"/>
  <c r="O418" i="35"/>
  <c r="N418"/>
  <c r="P418" s="1"/>
  <c r="K419"/>
  <c r="L405" i="43"/>
  <c r="M405"/>
  <c r="S413" i="26"/>
  <c r="P419" i="39"/>
  <c r="S419"/>
  <c r="R412" i="36"/>
  <c r="Q412"/>
  <c r="L393" i="34"/>
  <c r="O393" s="1"/>
  <c r="M393"/>
  <c r="S393" s="1"/>
  <c r="R392"/>
  <c r="Q392"/>
  <c r="M413" i="36"/>
  <c r="S413" s="1"/>
  <c r="L413"/>
  <c r="O413" s="1"/>
  <c r="R404" i="43"/>
  <c r="Q404"/>
  <c r="Q418" i="38"/>
  <c r="R418"/>
  <c r="Q407" i="37"/>
  <c r="R407"/>
  <c r="M419" i="38"/>
  <c r="S419" s="1"/>
  <c r="L419"/>
  <c r="O419" s="1"/>
  <c r="L423" i="28" l="1"/>
  <c r="O423" s="1"/>
  <c r="M423"/>
  <c r="S423" s="1"/>
  <c r="R422"/>
  <c r="Q422"/>
  <c r="K423" i="29"/>
  <c r="N422"/>
  <c r="P422" s="1"/>
  <c r="S422"/>
  <c r="R422" i="31"/>
  <c r="Q422"/>
  <c r="M423"/>
  <c r="S423" s="1"/>
  <c r="L423"/>
  <c r="R397" i="30"/>
  <c r="Q397"/>
  <c r="M398"/>
  <c r="S398" s="1"/>
  <c r="L398"/>
  <c r="R413" i="26"/>
  <c r="Q413"/>
  <c r="Q419" i="42"/>
  <c r="R419"/>
  <c r="R419" i="39"/>
  <c r="Q419"/>
  <c r="L414" i="26"/>
  <c r="M414"/>
  <c r="S414" s="1"/>
  <c r="L420" i="42"/>
  <c r="O420" s="1"/>
  <c r="M420"/>
  <c r="S420" s="1"/>
  <c r="O408" i="37"/>
  <c r="K409"/>
  <c r="N408"/>
  <c r="P408" s="1"/>
  <c r="Q419" i="41"/>
  <c r="R419"/>
  <c r="R412" i="33"/>
  <c r="Q412"/>
  <c r="M420" i="41"/>
  <c r="S420" s="1"/>
  <c r="L420"/>
  <c r="L413" i="33"/>
  <c r="O413" s="1"/>
  <c r="M413"/>
  <c r="S413" s="1"/>
  <c r="S405" i="43"/>
  <c r="O405"/>
  <c r="N405"/>
  <c r="P405" s="1"/>
  <c r="K406"/>
  <c r="L420" i="39"/>
  <c r="M420"/>
  <c r="R418" i="35"/>
  <c r="Q418"/>
  <c r="K394" i="34"/>
  <c r="N393"/>
  <c r="P393" s="1"/>
  <c r="K420" i="38"/>
  <c r="N419"/>
  <c r="P419" s="1"/>
  <c r="N413" i="36"/>
  <c r="P413" s="1"/>
  <c r="K414"/>
  <c r="L419" i="35"/>
  <c r="O419" s="1"/>
  <c r="M419"/>
  <c r="N412" i="32"/>
  <c r="P412" s="1"/>
  <c r="K413"/>
  <c r="Q419" i="40"/>
  <c r="R419"/>
  <c r="Q420" i="27"/>
  <c r="R420"/>
  <c r="M421"/>
  <c r="S421" s="1"/>
  <c r="L421"/>
  <c r="O421" s="1"/>
  <c r="M420" i="40"/>
  <c r="L420"/>
  <c r="Q422" i="29" l="1"/>
  <c r="R422"/>
  <c r="L423"/>
  <c r="O423" s="1"/>
  <c r="M423"/>
  <c r="S423" s="1"/>
  <c r="N423" i="28"/>
  <c r="P423" s="1"/>
  <c r="K424"/>
  <c r="K399" i="30"/>
  <c r="N398"/>
  <c r="P398" s="1"/>
  <c r="O423" i="31"/>
  <c r="K424"/>
  <c r="N423"/>
  <c r="P423" s="1"/>
  <c r="O398" i="30"/>
  <c r="R405" i="43"/>
  <c r="Q405"/>
  <c r="R408" i="37"/>
  <c r="Q408"/>
  <c r="K415" i="26"/>
  <c r="N414"/>
  <c r="P414" s="1"/>
  <c r="R413" i="36"/>
  <c r="Q413"/>
  <c r="O420" i="39"/>
  <c r="N420"/>
  <c r="P420" s="1"/>
  <c r="K421"/>
  <c r="K414" i="33"/>
  <c r="N413"/>
  <c r="P413" s="1"/>
  <c r="M409" i="37"/>
  <c r="S409" s="1"/>
  <c r="L409"/>
  <c r="R419" i="38"/>
  <c r="Q419"/>
  <c r="M406" i="43"/>
  <c r="L406"/>
  <c r="O406" s="1"/>
  <c r="O420" i="41"/>
  <c r="K421"/>
  <c r="N420"/>
  <c r="P420" s="1"/>
  <c r="K420" i="35"/>
  <c r="N419"/>
  <c r="P419" s="1"/>
  <c r="M414" i="36"/>
  <c r="L414"/>
  <c r="S420" i="39"/>
  <c r="O420" i="40"/>
  <c r="K421"/>
  <c r="N420"/>
  <c r="P420" s="1"/>
  <c r="S420"/>
  <c r="M413" i="32"/>
  <c r="L413"/>
  <c r="O413" s="1"/>
  <c r="M420" i="38"/>
  <c r="S420" s="1"/>
  <c r="L420"/>
  <c r="R393" i="34"/>
  <c r="Q393"/>
  <c r="Q412" i="32"/>
  <c r="R412"/>
  <c r="K422" i="27"/>
  <c r="N421"/>
  <c r="P421" s="1"/>
  <c r="L394" i="34"/>
  <c r="M394"/>
  <c r="S394" s="1"/>
  <c r="K421" i="42"/>
  <c r="N420"/>
  <c r="P420" s="1"/>
  <c r="S419" i="35"/>
  <c r="O414" i="26"/>
  <c r="L424" i="28" l="1"/>
  <c r="O424" s="1"/>
  <c r="M424"/>
  <c r="S424" s="1"/>
  <c r="Q423"/>
  <c r="R423"/>
  <c r="N423" i="29"/>
  <c r="P423" s="1"/>
  <c r="K424"/>
  <c r="M424" i="31"/>
  <c r="S424" s="1"/>
  <c r="L424"/>
  <c r="O424" s="1"/>
  <c r="Q398" i="30"/>
  <c r="R398"/>
  <c r="R423" i="31"/>
  <c r="Q423"/>
  <c r="L399" i="30"/>
  <c r="M399"/>
  <c r="S399" s="1"/>
  <c r="Q420" i="40"/>
  <c r="R420"/>
  <c r="Q419" i="35"/>
  <c r="R419"/>
  <c r="M421" i="42"/>
  <c r="S421" s="1"/>
  <c r="L421"/>
  <c r="O421" s="1"/>
  <c r="M420" i="35"/>
  <c r="S420" s="1"/>
  <c r="L420"/>
  <c r="O420" s="1"/>
  <c r="R420" i="41"/>
  <c r="Q420"/>
  <c r="O409" i="37"/>
  <c r="K410"/>
  <c r="N409"/>
  <c r="P409" s="1"/>
  <c r="Q414" i="26"/>
  <c r="R414"/>
  <c r="Q413" i="33"/>
  <c r="R413"/>
  <c r="L415" i="26"/>
  <c r="O415" s="1"/>
  <c r="M415"/>
  <c r="S415" s="1"/>
  <c r="O394" i="34"/>
  <c r="N394"/>
  <c r="P394" s="1"/>
  <c r="K395"/>
  <c r="M421" i="41"/>
  <c r="S421" s="1"/>
  <c r="L421"/>
  <c r="O421" s="1"/>
  <c r="R420" i="39"/>
  <c r="Q420"/>
  <c r="M414" i="33"/>
  <c r="S414" s="1"/>
  <c r="L414"/>
  <c r="S413" i="32"/>
  <c r="O414" i="36"/>
  <c r="K415"/>
  <c r="N414"/>
  <c r="P414" s="1"/>
  <c r="N406" i="43"/>
  <c r="P406" s="1"/>
  <c r="K407"/>
  <c r="M421" i="39"/>
  <c r="S421" s="1"/>
  <c r="L421"/>
  <c r="O421" s="1"/>
  <c r="Q421" i="27"/>
  <c r="R421"/>
  <c r="L422"/>
  <c r="O422" s="1"/>
  <c r="M422"/>
  <c r="S422" s="1"/>
  <c r="N413" i="32"/>
  <c r="P413" s="1"/>
  <c r="K414"/>
  <c r="S414" i="36"/>
  <c r="S406" i="43"/>
  <c r="O420" i="38"/>
  <c r="K421"/>
  <c r="N420"/>
  <c r="P420" s="1"/>
  <c r="L421" i="40"/>
  <c r="M421"/>
  <c r="S421" s="1"/>
  <c r="Q420" i="42"/>
  <c r="R420"/>
  <c r="M424" i="29" l="1"/>
  <c r="L424"/>
  <c r="O424" s="1"/>
  <c r="R423"/>
  <c r="Q423"/>
  <c r="N424" i="28"/>
  <c r="P424" s="1"/>
  <c r="K425"/>
  <c r="K400" i="30"/>
  <c r="N399"/>
  <c r="P399" s="1"/>
  <c r="O399"/>
  <c r="N424" i="31"/>
  <c r="P424" s="1"/>
  <c r="K425"/>
  <c r="R413" i="32"/>
  <c r="Q413"/>
  <c r="R406" i="43"/>
  <c r="Q406"/>
  <c r="R414" i="36"/>
  <c r="Q414"/>
  <c r="Q394" i="34"/>
  <c r="R394"/>
  <c r="Q409" i="37"/>
  <c r="R409"/>
  <c r="M421" i="38"/>
  <c r="S421" s="1"/>
  <c r="L421"/>
  <c r="O421" s="1"/>
  <c r="M410" i="37"/>
  <c r="S410" s="1"/>
  <c r="L410"/>
  <c r="O410" s="1"/>
  <c r="K422" i="42"/>
  <c r="N421"/>
  <c r="P421" s="1"/>
  <c r="N422" i="27"/>
  <c r="P422" s="1"/>
  <c r="K423"/>
  <c r="R420" i="38"/>
  <c r="Q420"/>
  <c r="O414" i="33"/>
  <c r="N414"/>
  <c r="P414" s="1"/>
  <c r="K415"/>
  <c r="L407" i="43"/>
  <c r="O407" s="1"/>
  <c r="M407"/>
  <c r="S407" s="1"/>
  <c r="M415" i="36"/>
  <c r="S415" s="1"/>
  <c r="L415"/>
  <c r="O415" s="1"/>
  <c r="K422" i="41"/>
  <c r="N421"/>
  <c r="P421" s="1"/>
  <c r="K416" i="26"/>
  <c r="N415"/>
  <c r="P415" s="1"/>
  <c r="N420" i="35"/>
  <c r="P420" s="1"/>
  <c r="K421"/>
  <c r="O421" i="40"/>
  <c r="N421"/>
  <c r="P421" s="1"/>
  <c r="K422"/>
  <c r="M414" i="32"/>
  <c r="S414" s="1"/>
  <c r="L414"/>
  <c r="O414" s="1"/>
  <c r="K422" i="39"/>
  <c r="N421"/>
  <c r="P421" s="1"/>
  <c r="L395" i="34"/>
  <c r="O395" s="1"/>
  <c r="M395"/>
  <c r="S395" s="1"/>
  <c r="L425" i="28" l="1"/>
  <c r="O425" s="1"/>
  <c r="M425"/>
  <c r="S425" s="1"/>
  <c r="R424"/>
  <c r="Q424"/>
  <c r="K425" i="29"/>
  <c r="N424"/>
  <c r="P424" s="1"/>
  <c r="S424"/>
  <c r="M425" i="31"/>
  <c r="S425" s="1"/>
  <c r="L425"/>
  <c r="Q424"/>
  <c r="R424"/>
  <c r="R399" i="30"/>
  <c r="Q399"/>
  <c r="M400"/>
  <c r="S400" s="1"/>
  <c r="L400"/>
  <c r="O400" s="1"/>
  <c r="R414" i="33"/>
  <c r="Q414"/>
  <c r="K411" i="37"/>
  <c r="N410"/>
  <c r="P410" s="1"/>
  <c r="R421" i="40"/>
  <c r="Q421"/>
  <c r="M422"/>
  <c r="S422" s="1"/>
  <c r="L422"/>
  <c r="M422" i="41"/>
  <c r="S422" s="1"/>
  <c r="L422"/>
  <c r="N395" i="34"/>
  <c r="P395" s="1"/>
  <c r="K396"/>
  <c r="K416" i="36"/>
  <c r="N415"/>
  <c r="P415" s="1"/>
  <c r="R421" i="39"/>
  <c r="Q421"/>
  <c r="M421" i="35"/>
  <c r="S421" s="1"/>
  <c r="L421"/>
  <c r="O421" s="1"/>
  <c r="Q420"/>
  <c r="R420"/>
  <c r="M423" i="27"/>
  <c r="S423" s="1"/>
  <c r="L423"/>
  <c r="O423" s="1"/>
  <c r="K422" i="38"/>
  <c r="N421"/>
  <c r="P421" s="1"/>
  <c r="Q422" i="27"/>
  <c r="R422"/>
  <c r="Q415" i="26"/>
  <c r="R415"/>
  <c r="N414" i="32"/>
  <c r="P414" s="1"/>
  <c r="K415"/>
  <c r="N407" i="43"/>
  <c r="P407" s="1"/>
  <c r="K408"/>
  <c r="R421" i="42"/>
  <c r="Q421"/>
  <c r="L422" i="39"/>
  <c r="O422" s="1"/>
  <c r="M422"/>
  <c r="S422" s="1"/>
  <c r="M416" i="26"/>
  <c r="S416" s="1"/>
  <c r="L416"/>
  <c r="O416" s="1"/>
  <c r="Q421" i="41"/>
  <c r="R421"/>
  <c r="L415" i="33"/>
  <c r="M415"/>
  <c r="S415" s="1"/>
  <c r="M422" i="42"/>
  <c r="L422"/>
  <c r="O422" s="1"/>
  <c r="Q424" i="29" l="1"/>
  <c r="R424"/>
  <c r="M425"/>
  <c r="S425" s="1"/>
  <c r="L425"/>
  <c r="N425" i="28"/>
  <c r="P425" s="1"/>
  <c r="K426"/>
  <c r="N425" i="31"/>
  <c r="P425" s="1"/>
  <c r="K426"/>
  <c r="K401" i="30"/>
  <c r="N400"/>
  <c r="P400" s="1"/>
  <c r="O425" i="31"/>
  <c r="L396" i="34"/>
  <c r="M396"/>
  <c r="S396" s="1"/>
  <c r="M408" i="43"/>
  <c r="L408"/>
  <c r="O408" s="1"/>
  <c r="K417" i="26"/>
  <c r="N416"/>
  <c r="P416" s="1"/>
  <c r="L422" i="38"/>
  <c r="M422"/>
  <c r="S422" s="1"/>
  <c r="K423" i="42"/>
  <c r="N422"/>
  <c r="P422" s="1"/>
  <c r="L415" i="32"/>
  <c r="O415" s="1"/>
  <c r="M415"/>
  <c r="O422" i="40"/>
  <c r="N422"/>
  <c r="P422" s="1"/>
  <c r="K423"/>
  <c r="R414" i="32"/>
  <c r="Q414"/>
  <c r="N423" i="27"/>
  <c r="P423" s="1"/>
  <c r="K424"/>
  <c r="R415" i="36"/>
  <c r="Q415"/>
  <c r="S422" i="42"/>
  <c r="O415" i="33"/>
  <c r="N415"/>
  <c r="P415" s="1"/>
  <c r="K416"/>
  <c r="K423" i="39"/>
  <c r="N422"/>
  <c r="P422" s="1"/>
  <c r="L416" i="36"/>
  <c r="M416"/>
  <c r="S416" s="1"/>
  <c r="Q410" i="37"/>
  <c r="R410"/>
  <c r="Q395" i="34"/>
  <c r="R395"/>
  <c r="M411" i="37"/>
  <c r="S411" s="1"/>
  <c r="L411"/>
  <c r="O411" s="1"/>
  <c r="R421" i="38"/>
  <c r="Q421"/>
  <c r="K422" i="35"/>
  <c r="N421"/>
  <c r="P421" s="1"/>
  <c r="O422" i="41"/>
  <c r="K423"/>
  <c r="N422"/>
  <c r="P422" s="1"/>
  <c r="R407" i="43"/>
  <c r="Q407"/>
  <c r="M426" i="28" l="1"/>
  <c r="S426" s="1"/>
  <c r="L426"/>
  <c r="R425"/>
  <c r="Q425"/>
  <c r="O425" i="29"/>
  <c r="N425"/>
  <c r="P425" s="1"/>
  <c r="K426"/>
  <c r="Q400" i="30"/>
  <c r="R400"/>
  <c r="L401"/>
  <c r="M401"/>
  <c r="S401" s="1"/>
  <c r="M426" i="31"/>
  <c r="S426" s="1"/>
  <c r="L426"/>
  <c r="O426" s="1"/>
  <c r="Q425"/>
  <c r="R425"/>
  <c r="Q422" i="40"/>
  <c r="R422"/>
  <c r="O422" i="38"/>
  <c r="N422"/>
  <c r="P422" s="1"/>
  <c r="K423"/>
  <c r="Q416" i="26"/>
  <c r="R416"/>
  <c r="R422" i="39"/>
  <c r="Q422"/>
  <c r="L417" i="26"/>
  <c r="O417" s="1"/>
  <c r="M417"/>
  <c r="Q422" i="41"/>
  <c r="R422"/>
  <c r="K412" i="37"/>
  <c r="N411"/>
  <c r="P411" s="1"/>
  <c r="M423" i="41"/>
  <c r="S423" s="1"/>
  <c r="L423"/>
  <c r="O423" s="1"/>
  <c r="M423" i="39"/>
  <c r="S423" s="1"/>
  <c r="L423"/>
  <c r="O423"/>
  <c r="M424" i="27"/>
  <c r="S424" s="1"/>
  <c r="L424"/>
  <c r="S415" i="32"/>
  <c r="Q423" i="27"/>
  <c r="R423"/>
  <c r="N415" i="32"/>
  <c r="P415" s="1"/>
  <c r="K416"/>
  <c r="N408" i="43"/>
  <c r="P408" s="1"/>
  <c r="K409"/>
  <c r="Q415" i="33"/>
  <c r="R415"/>
  <c r="S408" i="43"/>
  <c r="Q421" i="35"/>
  <c r="R421"/>
  <c r="M422"/>
  <c r="S422" s="1"/>
  <c r="L422"/>
  <c r="M423" i="42"/>
  <c r="S423" s="1"/>
  <c r="L423"/>
  <c r="O423" s="1"/>
  <c r="R422"/>
  <c r="Q422"/>
  <c r="O416" i="36"/>
  <c r="K417"/>
  <c r="N416"/>
  <c r="P416" s="1"/>
  <c r="L416" i="33"/>
  <c r="O416" s="1"/>
  <c r="M416"/>
  <c r="S416" s="1"/>
  <c r="L423" i="40"/>
  <c r="O423" s="1"/>
  <c r="M423"/>
  <c r="S423" s="1"/>
  <c r="O396" i="34"/>
  <c r="N396"/>
  <c r="P396" s="1"/>
  <c r="K397"/>
  <c r="M426" i="29" l="1"/>
  <c r="S426" s="1"/>
  <c r="L426"/>
  <c r="O426" s="1"/>
  <c r="R425"/>
  <c r="Q425"/>
  <c r="O426" i="28"/>
  <c r="N426"/>
  <c r="P426" s="1"/>
  <c r="K427"/>
  <c r="N426" i="31"/>
  <c r="P426" s="1"/>
  <c r="K427"/>
  <c r="O401" i="30"/>
  <c r="N401"/>
  <c r="P401" s="1"/>
  <c r="K402"/>
  <c r="Q411" i="37"/>
  <c r="R411"/>
  <c r="Q396" i="34"/>
  <c r="R396"/>
  <c r="L417" i="36"/>
  <c r="O417" s="1"/>
  <c r="M417"/>
  <c r="S417" s="1"/>
  <c r="L412" i="37"/>
  <c r="M412"/>
  <c r="S412" s="1"/>
  <c r="M397" i="34"/>
  <c r="S397" s="1"/>
  <c r="L397"/>
  <c r="O397" s="1"/>
  <c r="K417" i="33"/>
  <c r="N416"/>
  <c r="P416" s="1"/>
  <c r="N424" i="27"/>
  <c r="P424" s="1"/>
  <c r="K425"/>
  <c r="L416" i="32"/>
  <c r="O416" s="1"/>
  <c r="M416"/>
  <c r="N423" i="40"/>
  <c r="P423" s="1"/>
  <c r="K424"/>
  <c r="N423" i="39"/>
  <c r="P423" s="1"/>
  <c r="K424"/>
  <c r="M423" i="38"/>
  <c r="S423" s="1"/>
  <c r="L423"/>
  <c r="O423" s="1"/>
  <c r="R422"/>
  <c r="Q422"/>
  <c r="R408" i="43"/>
  <c r="Q408"/>
  <c r="N423" i="42"/>
  <c r="P423" s="1"/>
  <c r="K424"/>
  <c r="K424" i="41"/>
  <c r="N423"/>
  <c r="P423" s="1"/>
  <c r="S417" i="26"/>
  <c r="Q415" i="32"/>
  <c r="R415"/>
  <c r="K418" i="26"/>
  <c r="N417"/>
  <c r="P417" s="1"/>
  <c r="R416" i="36"/>
  <c r="Q416"/>
  <c r="O422" i="35"/>
  <c r="N422"/>
  <c r="P422" s="1"/>
  <c r="K423"/>
  <c r="L409" i="43"/>
  <c r="M409"/>
  <c r="S409" s="1"/>
  <c r="O424" i="27"/>
  <c r="M427" i="28" l="1"/>
  <c r="S427" s="1"/>
  <c r="L427"/>
  <c r="O427" s="1"/>
  <c r="R426"/>
  <c r="Q426"/>
  <c r="N426" i="29"/>
  <c r="P426" s="1"/>
  <c r="K427"/>
  <c r="M402" i="30"/>
  <c r="S402" s="1"/>
  <c r="L402"/>
  <c r="O402" s="1"/>
  <c r="R401"/>
  <c r="Q401"/>
  <c r="L427" i="31"/>
  <c r="M427"/>
  <c r="S427" s="1"/>
  <c r="Q426"/>
  <c r="R426"/>
  <c r="Q417" i="26"/>
  <c r="R417"/>
  <c r="Q424" i="27"/>
  <c r="R424"/>
  <c r="L424" i="42"/>
  <c r="O424" s="1"/>
  <c r="M424"/>
  <c r="M425" i="27"/>
  <c r="S425" s="1"/>
  <c r="L425"/>
  <c r="O412" i="37"/>
  <c r="N412"/>
  <c r="P412" s="1"/>
  <c r="K413"/>
  <c r="R423" i="39"/>
  <c r="Q423"/>
  <c r="R416" i="33"/>
  <c r="Q416"/>
  <c r="L423" i="35"/>
  <c r="O423" s="1"/>
  <c r="M423"/>
  <c r="S423" s="1"/>
  <c r="M424" i="40"/>
  <c r="S424" s="1"/>
  <c r="L424"/>
  <c r="L417" i="33"/>
  <c r="O417" s="1"/>
  <c r="M417"/>
  <c r="S417" s="1"/>
  <c r="N417" i="36"/>
  <c r="P417" s="1"/>
  <c r="K418"/>
  <c r="M418" i="26"/>
  <c r="S418" s="1"/>
  <c r="L418"/>
  <c r="O418" s="1"/>
  <c r="R423" i="40"/>
  <c r="Q423"/>
  <c r="Q423" i="42"/>
  <c r="R423"/>
  <c r="L424" i="39"/>
  <c r="O424" s="1"/>
  <c r="M424"/>
  <c r="S424" s="1"/>
  <c r="O409" i="43"/>
  <c r="N409"/>
  <c r="P409" s="1"/>
  <c r="K410"/>
  <c r="K398" i="34"/>
  <c r="N397"/>
  <c r="P397" s="1"/>
  <c r="Q423" i="41"/>
  <c r="R423"/>
  <c r="S416" i="32"/>
  <c r="R422" i="35"/>
  <c r="Q422"/>
  <c r="M424" i="41"/>
  <c r="S424" s="1"/>
  <c r="L424"/>
  <c r="K424" i="38"/>
  <c r="N423"/>
  <c r="P423" s="1"/>
  <c r="N416" i="32"/>
  <c r="P416" s="1"/>
  <c r="K417"/>
  <c r="M427" i="29" l="1"/>
  <c r="S427" s="1"/>
  <c r="L427"/>
  <c r="Q426"/>
  <c r="R426"/>
  <c r="N427" i="28"/>
  <c r="P427" s="1"/>
  <c r="K428"/>
  <c r="O427" i="31"/>
  <c r="K428"/>
  <c r="N427"/>
  <c r="P427" s="1"/>
  <c r="N402" i="30"/>
  <c r="P402" s="1"/>
  <c r="K403"/>
  <c r="R416" i="32"/>
  <c r="Q416"/>
  <c r="Q423" i="38"/>
  <c r="R423"/>
  <c r="M410" i="43"/>
  <c r="L410"/>
  <c r="O410" s="1"/>
  <c r="R409"/>
  <c r="Q409"/>
  <c r="N417" i="33"/>
  <c r="P417" s="1"/>
  <c r="K418"/>
  <c r="O424" i="41"/>
  <c r="K425"/>
  <c r="N424"/>
  <c r="P424" s="1"/>
  <c r="O424" i="40"/>
  <c r="K425"/>
  <c r="N424"/>
  <c r="P424" s="1"/>
  <c r="S424" i="42"/>
  <c r="R397" i="34"/>
  <c r="Q397"/>
  <c r="M417" i="32"/>
  <c r="S417" s="1"/>
  <c r="L417"/>
  <c r="O417" s="1"/>
  <c r="K419" i="26"/>
  <c r="N418"/>
  <c r="P418" s="1"/>
  <c r="L413" i="37"/>
  <c r="O413" s="1"/>
  <c r="M413"/>
  <c r="S413" s="1"/>
  <c r="K425" i="42"/>
  <c r="N424"/>
  <c r="P424" s="1"/>
  <c r="Q412" i="37"/>
  <c r="R412"/>
  <c r="L424" i="38"/>
  <c r="M424"/>
  <c r="S424" s="1"/>
  <c r="K425" i="39"/>
  <c r="N424"/>
  <c r="P424" s="1"/>
  <c r="L418" i="36"/>
  <c r="O418"/>
  <c r="M418"/>
  <c r="S418" s="1"/>
  <c r="R417"/>
  <c r="Q417"/>
  <c r="K424" i="35"/>
  <c r="N423"/>
  <c r="P423" s="1"/>
  <c r="N425" i="27"/>
  <c r="P425" s="1"/>
  <c r="K426"/>
  <c r="M398" i="34"/>
  <c r="S398" s="1"/>
  <c r="L398"/>
  <c r="O425" i="27"/>
  <c r="M428" i="28" l="1"/>
  <c r="S428" s="1"/>
  <c r="L428"/>
  <c r="R427"/>
  <c r="Q427"/>
  <c r="O427" i="29"/>
  <c r="N427"/>
  <c r="P427" s="1"/>
  <c r="K428"/>
  <c r="M403" i="30"/>
  <c r="S403" s="1"/>
  <c r="L403"/>
  <c r="Q402"/>
  <c r="R402"/>
  <c r="R427" i="31"/>
  <c r="Q427"/>
  <c r="L428"/>
  <c r="O428" s="1"/>
  <c r="M428"/>
  <c r="S428" s="1"/>
  <c r="R418" i="26"/>
  <c r="Q418"/>
  <c r="L419"/>
  <c r="O419" s="1"/>
  <c r="M419"/>
  <c r="S419" s="1"/>
  <c r="M425" i="40"/>
  <c r="S425" s="1"/>
  <c r="L425"/>
  <c r="O425" s="1"/>
  <c r="R424" i="42"/>
  <c r="Q424"/>
  <c r="O398" i="34"/>
  <c r="N398"/>
  <c r="P398" s="1"/>
  <c r="K399"/>
  <c r="N417" i="32"/>
  <c r="P417" s="1"/>
  <c r="K418"/>
  <c r="R424" i="41"/>
  <c r="Q424"/>
  <c r="N410" i="43"/>
  <c r="P410" s="1"/>
  <c r="K411"/>
  <c r="Q424" i="39"/>
  <c r="R424"/>
  <c r="M425" i="41"/>
  <c r="S425" s="1"/>
  <c r="L425"/>
  <c r="S410" i="43"/>
  <c r="Q423" i="35"/>
  <c r="R423"/>
  <c r="M425" i="39"/>
  <c r="S425" s="1"/>
  <c r="L425"/>
  <c r="O425" s="1"/>
  <c r="R425" i="27"/>
  <c r="Q425"/>
  <c r="M424" i="35"/>
  <c r="S424" s="1"/>
  <c r="L424"/>
  <c r="K414" i="37"/>
  <c r="N413"/>
  <c r="P413" s="1"/>
  <c r="M418" i="33"/>
  <c r="S418" s="1"/>
  <c r="L418"/>
  <c r="O418" s="1"/>
  <c r="M426" i="27"/>
  <c r="S426" s="1"/>
  <c r="L426"/>
  <c r="K419" i="36"/>
  <c r="N418"/>
  <c r="P418" s="1"/>
  <c r="M425" i="42"/>
  <c r="S425" s="1"/>
  <c r="L425"/>
  <c r="O425" s="1"/>
  <c r="O424" i="38"/>
  <c r="K425"/>
  <c r="N424"/>
  <c r="P424" s="1"/>
  <c r="Q417" i="33"/>
  <c r="R417"/>
  <c r="R424" i="40"/>
  <c r="Q424"/>
  <c r="M428" i="29" l="1"/>
  <c r="S428" s="1"/>
  <c r="L428"/>
  <c r="O428" s="1"/>
  <c r="R427"/>
  <c r="Q427"/>
  <c r="O428" i="28"/>
  <c r="N428"/>
  <c r="P428" s="1"/>
  <c r="K429"/>
  <c r="N428" i="31"/>
  <c r="P428" s="1"/>
  <c r="K429"/>
  <c r="O403" i="30"/>
  <c r="N403"/>
  <c r="P403" s="1"/>
  <c r="K404"/>
  <c r="R410" i="43"/>
  <c r="Q410"/>
  <c r="Q413" i="37"/>
  <c r="R413"/>
  <c r="K427" i="27"/>
  <c r="N426"/>
  <c r="P426" s="1"/>
  <c r="N425" i="42"/>
  <c r="P425" s="1"/>
  <c r="K426"/>
  <c r="O425" i="41"/>
  <c r="K426"/>
  <c r="N425"/>
  <c r="P425" s="1"/>
  <c r="L418" i="32"/>
  <c r="O418" s="1"/>
  <c r="M418"/>
  <c r="N425" i="40"/>
  <c r="P425" s="1"/>
  <c r="K426"/>
  <c r="R417" i="32"/>
  <c r="Q417"/>
  <c r="N425" i="39"/>
  <c r="P425" s="1"/>
  <c r="K426"/>
  <c r="M399" i="34"/>
  <c r="S399" s="1"/>
  <c r="L399"/>
  <c r="O399" s="1"/>
  <c r="N418" i="33"/>
  <c r="P418" s="1"/>
  <c r="K419"/>
  <c r="Q398" i="34"/>
  <c r="R398"/>
  <c r="L419" i="36"/>
  <c r="M419"/>
  <c r="S419" s="1"/>
  <c r="M414" i="37"/>
  <c r="S414" s="1"/>
  <c r="L414"/>
  <c r="L411" i="43"/>
  <c r="M411"/>
  <c r="S411" s="1"/>
  <c r="K420" i="26"/>
  <c r="N419"/>
  <c r="P419" s="1"/>
  <c r="R424" i="38"/>
  <c r="Q424"/>
  <c r="O426" i="27"/>
  <c r="O424" i="35"/>
  <c r="N424"/>
  <c r="P424" s="1"/>
  <c r="K425"/>
  <c r="R418" i="36"/>
  <c r="Q418"/>
  <c r="M425" i="38"/>
  <c r="S425" s="1"/>
  <c r="L425"/>
  <c r="M429" i="28" l="1"/>
  <c r="S429" s="1"/>
  <c r="L429"/>
  <c r="O429" s="1"/>
  <c r="R428"/>
  <c r="Q428"/>
  <c r="K429" i="29"/>
  <c r="N428"/>
  <c r="P428" s="1"/>
  <c r="M404" i="30"/>
  <c r="L404"/>
  <c r="O404" s="1"/>
  <c r="R403"/>
  <c r="Q403"/>
  <c r="M429" i="31"/>
  <c r="S429" s="1"/>
  <c r="L429"/>
  <c r="O429" s="1"/>
  <c r="R428"/>
  <c r="Q428"/>
  <c r="R418" i="33"/>
  <c r="Q418"/>
  <c r="L426" i="40"/>
  <c r="M426"/>
  <c r="M426" i="42"/>
  <c r="S426" s="1"/>
  <c r="L426"/>
  <c r="R425"/>
  <c r="Q425"/>
  <c r="Q426" i="27"/>
  <c r="R426"/>
  <c r="Q425" i="40"/>
  <c r="R425"/>
  <c r="S418" i="32"/>
  <c r="L427" i="27"/>
  <c r="M427"/>
  <c r="S427" s="1"/>
  <c r="R424" i="35"/>
  <c r="Q424"/>
  <c r="O411" i="43"/>
  <c r="N411"/>
  <c r="P411" s="1"/>
  <c r="K412"/>
  <c r="O414" i="37"/>
  <c r="N414"/>
  <c r="P414" s="1"/>
  <c r="K415"/>
  <c r="K400" i="34"/>
  <c r="N399"/>
  <c r="P399" s="1"/>
  <c r="O425" i="38"/>
  <c r="N425"/>
  <c r="P425" s="1"/>
  <c r="K426"/>
  <c r="O419" i="36"/>
  <c r="K420"/>
  <c r="N419"/>
  <c r="P419" s="1"/>
  <c r="L426" i="39"/>
  <c r="O426" s="1"/>
  <c r="M426"/>
  <c r="S426" s="1"/>
  <c r="N418" i="32"/>
  <c r="P418" s="1"/>
  <c r="K419"/>
  <c r="R425" i="41"/>
  <c r="Q425"/>
  <c r="R425" i="39"/>
  <c r="Q425"/>
  <c r="L420" i="26"/>
  <c r="O420" s="1"/>
  <c r="M420"/>
  <c r="S420" s="1"/>
  <c r="M426" i="41"/>
  <c r="S426" s="1"/>
  <c r="L426"/>
  <c r="O426" s="1"/>
  <c r="R419" i="26"/>
  <c r="Q419"/>
  <c r="M425" i="35"/>
  <c r="S425" s="1"/>
  <c r="L425"/>
  <c r="O425" s="1"/>
  <c r="M419" i="33"/>
  <c r="S419" s="1"/>
  <c r="L419"/>
  <c r="O419" s="1"/>
  <c r="Q428" i="29" l="1"/>
  <c r="R428"/>
  <c r="L429"/>
  <c r="O429" s="1"/>
  <c r="M429"/>
  <c r="S429" s="1"/>
  <c r="N429" i="28"/>
  <c r="P429" s="1"/>
  <c r="K430"/>
  <c r="K430" i="31"/>
  <c r="N429"/>
  <c r="P429" s="1"/>
  <c r="N404" i="30"/>
  <c r="P404" s="1"/>
  <c r="K405"/>
  <c r="S404"/>
  <c r="R418" i="32"/>
  <c r="Q418"/>
  <c r="Q414" i="37"/>
  <c r="R414"/>
  <c r="O427" i="27"/>
  <c r="K428"/>
  <c r="N427"/>
  <c r="P427" s="1"/>
  <c r="R419" i="36"/>
  <c r="Q419"/>
  <c r="L415" i="37"/>
  <c r="M415"/>
  <c r="S415" s="1"/>
  <c r="K427" i="41"/>
  <c r="N426"/>
  <c r="P426" s="1"/>
  <c r="L420" i="36"/>
  <c r="M420"/>
  <c r="S420" s="1"/>
  <c r="K420" i="33"/>
  <c r="N419"/>
  <c r="P419" s="1"/>
  <c r="O426" i="42"/>
  <c r="K427"/>
  <c r="N426"/>
  <c r="P426" s="1"/>
  <c r="M419" i="32"/>
  <c r="S419" s="1"/>
  <c r="L419"/>
  <c r="O419" s="1"/>
  <c r="L426" i="38"/>
  <c r="M426"/>
  <c r="S426" s="1"/>
  <c r="M412" i="43"/>
  <c r="L412"/>
  <c r="O412" s="1"/>
  <c r="R411"/>
  <c r="Q411"/>
  <c r="S426" i="40"/>
  <c r="Q425" i="38"/>
  <c r="R425"/>
  <c r="N425" i="35"/>
  <c r="P425" s="1"/>
  <c r="K426"/>
  <c r="O426" i="40"/>
  <c r="N426"/>
  <c r="P426" s="1"/>
  <c r="K427"/>
  <c r="R399" i="34"/>
  <c r="Q399"/>
  <c r="K421" i="26"/>
  <c r="N420"/>
  <c r="P420" s="1"/>
  <c r="N426" i="39"/>
  <c r="P426" s="1"/>
  <c r="K427"/>
  <c r="L400" i="34"/>
  <c r="M400"/>
  <c r="S400" s="1"/>
  <c r="L430" i="28" l="1"/>
  <c r="O430" s="1"/>
  <c r="M430"/>
  <c r="Q429"/>
  <c r="R429"/>
  <c r="N429" i="29"/>
  <c r="P429" s="1"/>
  <c r="K430"/>
  <c r="R404" i="30"/>
  <c r="Q404"/>
  <c r="L405"/>
  <c r="O405" s="1"/>
  <c r="M405"/>
  <c r="S405" s="1"/>
  <c r="R429" i="31"/>
  <c r="Q429"/>
  <c r="L430"/>
  <c r="M430"/>
  <c r="S430" s="1"/>
  <c r="O426" i="38"/>
  <c r="N426"/>
  <c r="P426" s="1"/>
  <c r="K427"/>
  <c r="M420" i="33"/>
  <c r="S420" s="1"/>
  <c r="L420"/>
  <c r="R427" i="27"/>
  <c r="Q427"/>
  <c r="R426" i="40"/>
  <c r="Q426"/>
  <c r="O400" i="34"/>
  <c r="N400"/>
  <c r="P400" s="1"/>
  <c r="K401"/>
  <c r="N419" i="32"/>
  <c r="P419" s="1"/>
  <c r="K420"/>
  <c r="O420" i="36"/>
  <c r="N420"/>
  <c r="P420" s="1"/>
  <c r="K421"/>
  <c r="M428" i="27"/>
  <c r="S428" s="1"/>
  <c r="L428"/>
  <c r="O428" s="1"/>
  <c r="R426" i="41"/>
  <c r="Q426"/>
  <c r="L427" i="40"/>
  <c r="O427" s="1"/>
  <c r="M427"/>
  <c r="S427" s="1"/>
  <c r="R426" i="42"/>
  <c r="Q426"/>
  <c r="M427" i="41"/>
  <c r="S427" s="1"/>
  <c r="L427"/>
  <c r="R420" i="26"/>
  <c r="Q420"/>
  <c r="M427" i="39"/>
  <c r="S427" s="1"/>
  <c r="L427"/>
  <c r="O427" s="1"/>
  <c r="Q425" i="35"/>
  <c r="R425"/>
  <c r="N412" i="43"/>
  <c r="P412" s="1"/>
  <c r="K413"/>
  <c r="L427" i="42"/>
  <c r="M427"/>
  <c r="S427" s="1"/>
  <c r="L421" i="26"/>
  <c r="O421" s="1"/>
  <c r="M421"/>
  <c r="S412" i="43"/>
  <c r="O415" i="37"/>
  <c r="K416"/>
  <c r="N415"/>
  <c r="P415" s="1"/>
  <c r="Q426" i="39"/>
  <c r="R426"/>
  <c r="M426" i="35"/>
  <c r="S426" s="1"/>
  <c r="L426"/>
  <c r="Q419" i="33"/>
  <c r="R419"/>
  <c r="M430" i="29" l="1"/>
  <c r="S430" s="1"/>
  <c r="L430"/>
  <c r="R429"/>
  <c r="Q429"/>
  <c r="S430" i="28"/>
  <c r="N430"/>
  <c r="P430" s="1"/>
  <c r="K431"/>
  <c r="K431" i="31"/>
  <c r="N430"/>
  <c r="P430" s="1"/>
  <c r="K406" i="30"/>
  <c r="N405"/>
  <c r="P405" s="1"/>
  <c r="O430" i="31"/>
  <c r="R412" i="43"/>
  <c r="Q412"/>
  <c r="R420" i="36"/>
  <c r="Q420"/>
  <c r="Q415" i="37"/>
  <c r="R415"/>
  <c r="O427" i="42"/>
  <c r="N427"/>
  <c r="P427" s="1"/>
  <c r="K428"/>
  <c r="K428" i="40"/>
  <c r="N427"/>
  <c r="P427" s="1"/>
  <c r="M416" i="37"/>
  <c r="S416" s="1"/>
  <c r="L416"/>
  <c r="O416" s="1"/>
  <c r="L413" i="43"/>
  <c r="M413"/>
  <c r="M420" i="32"/>
  <c r="S420" s="1"/>
  <c r="L420"/>
  <c r="O420" s="1"/>
  <c r="Q419"/>
  <c r="R419"/>
  <c r="O420" i="33"/>
  <c r="K421"/>
  <c r="N420"/>
  <c r="P420" s="1"/>
  <c r="O427" i="41"/>
  <c r="K428"/>
  <c r="N427"/>
  <c r="P427" s="1"/>
  <c r="O426" i="35"/>
  <c r="K427"/>
  <c r="N426"/>
  <c r="P426" s="1"/>
  <c r="L401" i="34"/>
  <c r="O401" s="1"/>
  <c r="M401"/>
  <c r="S401" s="1"/>
  <c r="Q400"/>
  <c r="R400"/>
  <c r="L427" i="38"/>
  <c r="O427" s="1"/>
  <c r="M427"/>
  <c r="R426"/>
  <c r="Q426"/>
  <c r="N428" i="27"/>
  <c r="P428" s="1"/>
  <c r="K429"/>
  <c r="S421" i="26"/>
  <c r="K422"/>
  <c r="N421"/>
  <c r="P421" s="1"/>
  <c r="N427" i="39"/>
  <c r="P427" s="1"/>
  <c r="K428"/>
  <c r="M421" i="36"/>
  <c r="S421" s="1"/>
  <c r="L421"/>
  <c r="M431" i="28" l="1"/>
  <c r="L431"/>
  <c r="O431" s="1"/>
  <c r="Q430"/>
  <c r="R430"/>
  <c r="O430" i="29"/>
  <c r="K431"/>
  <c r="N430"/>
  <c r="P430" s="1"/>
  <c r="Q405" i="30"/>
  <c r="R405"/>
  <c r="M406"/>
  <c r="S406" s="1"/>
  <c r="L406"/>
  <c r="O406" s="1"/>
  <c r="Q430" i="31"/>
  <c r="R430"/>
  <c r="M431"/>
  <c r="S431" s="1"/>
  <c r="L431"/>
  <c r="O431" s="1"/>
  <c r="L428" i="39"/>
  <c r="M428"/>
  <c r="R427" i="42"/>
  <c r="Q427"/>
  <c r="Q420" i="33"/>
  <c r="R420"/>
  <c r="S413" i="43"/>
  <c r="N401" i="34"/>
  <c r="P401" s="1"/>
  <c r="K402"/>
  <c r="O413" i="43"/>
  <c r="N413"/>
  <c r="P413" s="1"/>
  <c r="K414"/>
  <c r="R426" i="35"/>
  <c r="Q426"/>
  <c r="K417" i="37"/>
  <c r="N416"/>
  <c r="P416" s="1"/>
  <c r="R427" i="39"/>
  <c r="Q427"/>
  <c r="L421" i="33"/>
  <c r="O421" s="1"/>
  <c r="M421"/>
  <c r="S421" s="1"/>
  <c r="L422" i="26"/>
  <c r="O422" s="1"/>
  <c r="M422"/>
  <c r="S422" s="1"/>
  <c r="S427" i="38"/>
  <c r="M427" i="35"/>
  <c r="S427" s="1"/>
  <c r="L427"/>
  <c r="O427" s="1"/>
  <c r="N427" i="38"/>
  <c r="P427" s="1"/>
  <c r="K428"/>
  <c r="R421" i="26"/>
  <c r="Q421"/>
  <c r="Q427" i="40"/>
  <c r="R427"/>
  <c r="Q427" i="41"/>
  <c r="R427"/>
  <c r="O421" i="36"/>
  <c r="N421"/>
  <c r="P421" s="1"/>
  <c r="K422"/>
  <c r="L429" i="27"/>
  <c r="M429"/>
  <c r="S429" s="1"/>
  <c r="M428" i="41"/>
  <c r="S428" s="1"/>
  <c r="L428"/>
  <c r="N420" i="32"/>
  <c r="P420" s="1"/>
  <c r="K421"/>
  <c r="M428" i="40"/>
  <c r="L428"/>
  <c r="O428" s="1"/>
  <c r="Q428" i="27"/>
  <c r="R428"/>
  <c r="L428" i="42"/>
  <c r="O428" s="1"/>
  <c r="M428"/>
  <c r="S428" s="1"/>
  <c r="Q430" i="29" l="1"/>
  <c r="R430"/>
  <c r="M431"/>
  <c r="S431" s="1"/>
  <c r="L431"/>
  <c r="N431" i="28"/>
  <c r="P431" s="1"/>
  <c r="K432"/>
  <c r="S431"/>
  <c r="N406" i="30"/>
  <c r="P406" s="1"/>
  <c r="K407"/>
  <c r="N431" i="31"/>
  <c r="P431" s="1"/>
  <c r="K432"/>
  <c r="Q427" i="38"/>
  <c r="R427"/>
  <c r="M417" i="37"/>
  <c r="S417" s="1"/>
  <c r="L417"/>
  <c r="O417" s="1"/>
  <c r="R413" i="43"/>
  <c r="Q413"/>
  <c r="Q420" i="32"/>
  <c r="R420"/>
  <c r="Q416" i="37"/>
  <c r="R416"/>
  <c r="S428" i="40"/>
  <c r="M428" i="38"/>
  <c r="S428" s="1"/>
  <c r="L428"/>
  <c r="O428" s="1"/>
  <c r="L421" i="32"/>
  <c r="O421" s="1"/>
  <c r="M421"/>
  <c r="S421" s="1"/>
  <c r="K423" i="26"/>
  <c r="N422"/>
  <c r="P422" s="1"/>
  <c r="N428" i="42"/>
  <c r="P428" s="1"/>
  <c r="K429"/>
  <c r="N427" i="35"/>
  <c r="P427" s="1"/>
  <c r="K428"/>
  <c r="M414" i="43"/>
  <c r="L414"/>
  <c r="O414" s="1"/>
  <c r="N428" i="40"/>
  <c r="P428" s="1"/>
  <c r="K429"/>
  <c r="L422" i="36"/>
  <c r="M422"/>
  <c r="S422" s="1"/>
  <c r="K422" i="33"/>
  <c r="N421"/>
  <c r="P421" s="1"/>
  <c r="O428" i="41"/>
  <c r="K429"/>
  <c r="N428"/>
  <c r="P428" s="1"/>
  <c r="Q421" i="36"/>
  <c r="R421"/>
  <c r="O429" i="27"/>
  <c r="N429"/>
  <c r="P429" s="1"/>
  <c r="K430"/>
  <c r="M402" i="34"/>
  <c r="S402" s="1"/>
  <c r="L402"/>
  <c r="O402" s="1"/>
  <c r="S428" i="39"/>
  <c r="R401" i="34"/>
  <c r="Q401"/>
  <c r="O428" i="39"/>
  <c r="K429"/>
  <c r="N428"/>
  <c r="P428" s="1"/>
  <c r="R431" i="28" l="1"/>
  <c r="Q431"/>
  <c r="L432"/>
  <c r="M432"/>
  <c r="S432" s="1"/>
  <c r="O431" i="29"/>
  <c r="N431"/>
  <c r="P431" s="1"/>
  <c r="K432"/>
  <c r="L432" i="31"/>
  <c r="O432" s="1"/>
  <c r="M432"/>
  <c r="S432" s="1"/>
  <c r="Q431"/>
  <c r="R431"/>
  <c r="M407" i="30"/>
  <c r="S407" s="1"/>
  <c r="L407"/>
  <c r="O407" s="1"/>
  <c r="Q406"/>
  <c r="R406"/>
  <c r="Q428" i="40"/>
  <c r="R428"/>
  <c r="Q427" i="35"/>
  <c r="R427"/>
  <c r="L430" i="27"/>
  <c r="O430" s="1"/>
  <c r="M430"/>
  <c r="S430" s="1"/>
  <c r="O422" i="36"/>
  <c r="N422"/>
  <c r="P422" s="1"/>
  <c r="K423"/>
  <c r="M429" i="42"/>
  <c r="S429" s="1"/>
  <c r="L429"/>
  <c r="N428" i="38"/>
  <c r="P428" s="1"/>
  <c r="K429"/>
  <c r="Q428" i="42"/>
  <c r="R428"/>
  <c r="R422" i="26"/>
  <c r="Q422"/>
  <c r="K418" i="37"/>
  <c r="N417"/>
  <c r="P417" s="1"/>
  <c r="R428" i="39"/>
  <c r="Q428"/>
  <c r="M429" i="40"/>
  <c r="S429" s="1"/>
  <c r="L429"/>
  <c r="O429" s="1"/>
  <c r="N402" i="34"/>
  <c r="P402" s="1"/>
  <c r="K403"/>
  <c r="M429" i="41"/>
  <c r="S429" s="1"/>
  <c r="L429"/>
  <c r="L423" i="26"/>
  <c r="O423" s="1"/>
  <c r="M423"/>
  <c r="Q428" i="41"/>
  <c r="R428"/>
  <c r="M429" i="39"/>
  <c r="S429" s="1"/>
  <c r="L429"/>
  <c r="O429" s="1"/>
  <c r="N414" i="43"/>
  <c r="P414" s="1"/>
  <c r="K415"/>
  <c r="Q421" i="33"/>
  <c r="R421"/>
  <c r="S414" i="43"/>
  <c r="R429" i="27"/>
  <c r="Q429"/>
  <c r="M422" i="33"/>
  <c r="S422" s="1"/>
  <c r="L422"/>
  <c r="M428" i="35"/>
  <c r="S428" s="1"/>
  <c r="L428"/>
  <c r="K422" i="32"/>
  <c r="N421"/>
  <c r="P421" s="1"/>
  <c r="M432" i="29" l="1"/>
  <c r="L432"/>
  <c r="O432" s="1"/>
  <c r="R431"/>
  <c r="Q431"/>
  <c r="O432" i="28"/>
  <c r="N432"/>
  <c r="P432" s="1"/>
  <c r="K433"/>
  <c r="N407" i="30"/>
  <c r="P407" s="1"/>
  <c r="K408"/>
  <c r="K433" i="31"/>
  <c r="N432"/>
  <c r="P432" s="1"/>
  <c r="K430" i="39"/>
  <c r="N429"/>
  <c r="P429" s="1"/>
  <c r="L422" i="32"/>
  <c r="O422" s="1"/>
  <c r="M422"/>
  <c r="S422" s="1"/>
  <c r="O428" i="35"/>
  <c r="N428"/>
  <c r="P428" s="1"/>
  <c r="K429"/>
  <c r="N429" i="40"/>
  <c r="P429" s="1"/>
  <c r="K430"/>
  <c r="R414" i="43"/>
  <c r="Q414"/>
  <c r="O422" i="33"/>
  <c r="K423"/>
  <c r="N422"/>
  <c r="P422" s="1"/>
  <c r="L415" i="43"/>
  <c r="O415" s="1"/>
  <c r="M415"/>
  <c r="S415" s="1"/>
  <c r="S423" i="26"/>
  <c r="K424"/>
  <c r="N423"/>
  <c r="P423" s="1"/>
  <c r="L429" i="38"/>
  <c r="O429" s="1"/>
  <c r="M429"/>
  <c r="S429" s="1"/>
  <c r="R428"/>
  <c r="Q428"/>
  <c r="K431" i="27"/>
  <c r="N430"/>
  <c r="P430" s="1"/>
  <c r="R417" i="37"/>
  <c r="Q417"/>
  <c r="O429" i="42"/>
  <c r="N429"/>
  <c r="P429" s="1"/>
  <c r="K430"/>
  <c r="Q421" i="32"/>
  <c r="R421"/>
  <c r="M403" i="34"/>
  <c r="S403" s="1"/>
  <c r="L403"/>
  <c r="O403" s="1"/>
  <c r="L418" i="37"/>
  <c r="O418" s="1"/>
  <c r="M418"/>
  <c r="S418" s="1"/>
  <c r="Q402" i="34"/>
  <c r="R402"/>
  <c r="M423" i="36"/>
  <c r="S423" s="1"/>
  <c r="L423"/>
  <c r="O429" i="41"/>
  <c r="K430"/>
  <c r="N429"/>
  <c r="P429" s="1"/>
  <c r="R422" i="36"/>
  <c r="Q422"/>
  <c r="L433" i="28" l="1"/>
  <c r="O433" s="1"/>
  <c r="M433"/>
  <c r="R432"/>
  <c r="Q432"/>
  <c r="K433" i="29"/>
  <c r="N432"/>
  <c r="P432" s="1"/>
  <c r="S432"/>
  <c r="R432" i="31"/>
  <c r="Q432"/>
  <c r="L433"/>
  <c r="M433"/>
  <c r="S433" s="1"/>
  <c r="L408" i="30"/>
  <c r="O408" s="1"/>
  <c r="M408"/>
  <c r="S408" s="1"/>
  <c r="R407"/>
  <c r="Q407"/>
  <c r="R429" i="42"/>
  <c r="Q429"/>
  <c r="M430" i="41"/>
  <c r="S430" s="1"/>
  <c r="L430"/>
  <c r="N415" i="43"/>
  <c r="P415" s="1"/>
  <c r="K416"/>
  <c r="M429" i="35"/>
  <c r="S429" s="1"/>
  <c r="L429"/>
  <c r="O429" s="1"/>
  <c r="N429" i="38"/>
  <c r="P429" s="1"/>
  <c r="K430"/>
  <c r="R428" i="35"/>
  <c r="Q428"/>
  <c r="Q422" i="33"/>
  <c r="R422"/>
  <c r="O423" i="36"/>
  <c r="N423"/>
  <c r="P423" s="1"/>
  <c r="K424"/>
  <c r="K404" i="34"/>
  <c r="N403"/>
  <c r="P403" s="1"/>
  <c r="L423" i="33"/>
  <c r="M423"/>
  <c r="S423" s="1"/>
  <c r="L430" i="42"/>
  <c r="M430"/>
  <c r="S430" s="1"/>
  <c r="R430" i="27"/>
  <c r="Q430"/>
  <c r="M424" i="26"/>
  <c r="S424" s="1"/>
  <c r="L424"/>
  <c r="O424" s="1"/>
  <c r="R423"/>
  <c r="Q423"/>
  <c r="M431" i="27"/>
  <c r="S431" s="1"/>
  <c r="L431"/>
  <c r="O431" s="1"/>
  <c r="N422" i="32"/>
  <c r="P422" s="1"/>
  <c r="K423"/>
  <c r="L430" i="40"/>
  <c r="O430" s="1"/>
  <c r="M430"/>
  <c r="S430" s="1"/>
  <c r="Q429" i="39"/>
  <c r="R429"/>
  <c r="R429" i="41"/>
  <c r="Q429"/>
  <c r="K419" i="37"/>
  <c r="N418"/>
  <c r="P418" s="1"/>
  <c r="R429" i="40"/>
  <c r="Q429"/>
  <c r="L430" i="39"/>
  <c r="M430"/>
  <c r="Q432" i="29" l="1"/>
  <c r="R432"/>
  <c r="L433"/>
  <c r="O433" s="1"/>
  <c r="M433"/>
  <c r="S433" s="1"/>
  <c r="S433" i="28"/>
  <c r="N433"/>
  <c r="P433" s="1"/>
  <c r="K434"/>
  <c r="N408" i="30"/>
  <c r="P408" s="1"/>
  <c r="K409"/>
  <c r="O433" i="31"/>
  <c r="K434"/>
  <c r="N433"/>
  <c r="P433" s="1"/>
  <c r="O430" i="39"/>
  <c r="N430"/>
  <c r="K431"/>
  <c r="K430" i="35"/>
  <c r="N429"/>
  <c r="P429" s="1"/>
  <c r="R422" i="32"/>
  <c r="Q422"/>
  <c r="N431" i="27"/>
  <c r="P431" s="1"/>
  <c r="K432"/>
  <c r="M424" i="36"/>
  <c r="S424" s="1"/>
  <c r="L424"/>
  <c r="O424" s="1"/>
  <c r="P430" i="39"/>
  <c r="S430"/>
  <c r="O430" i="42"/>
  <c r="K431"/>
  <c r="N430"/>
  <c r="P430" s="1"/>
  <c r="Q418" i="37"/>
  <c r="R418"/>
  <c r="L423" i="32"/>
  <c r="O423" s="1"/>
  <c r="M423"/>
  <c r="S423" s="1"/>
  <c r="M416" i="43"/>
  <c r="L416"/>
  <c r="O416" s="1"/>
  <c r="R415"/>
  <c r="Q415"/>
  <c r="R403" i="34"/>
  <c r="Q403"/>
  <c r="O430" i="41"/>
  <c r="K431"/>
  <c r="N430"/>
  <c r="P430" s="1"/>
  <c r="K431" i="40"/>
  <c r="N430"/>
  <c r="P430" s="1"/>
  <c r="O423" i="33"/>
  <c r="N423"/>
  <c r="P423" s="1"/>
  <c r="K424"/>
  <c r="M419" i="37"/>
  <c r="S419" s="1"/>
  <c r="L419"/>
  <c r="K425" i="26"/>
  <c r="N424"/>
  <c r="P424" s="1"/>
  <c r="M404" i="34"/>
  <c r="S404" s="1"/>
  <c r="L404"/>
  <c r="L430" i="38"/>
  <c r="M430"/>
  <c r="S430" s="1"/>
  <c r="R429"/>
  <c r="Q429"/>
  <c r="R423" i="36"/>
  <c r="Q423"/>
  <c r="M434" i="28" l="1"/>
  <c r="S434" s="1"/>
  <c r="L434"/>
  <c r="R433"/>
  <c r="Q433"/>
  <c r="N433" i="29"/>
  <c r="P433" s="1"/>
  <c r="K434"/>
  <c r="Q433" i="31"/>
  <c r="R433"/>
  <c r="M434"/>
  <c r="S434" s="1"/>
  <c r="L434"/>
  <c r="O434" s="1"/>
  <c r="M409" i="30"/>
  <c r="S409" s="1"/>
  <c r="L409"/>
  <c r="Q408"/>
  <c r="R408"/>
  <c r="R431" i="27"/>
  <c r="Q431"/>
  <c r="R430" i="41"/>
  <c r="Q430"/>
  <c r="N416" i="43"/>
  <c r="P416" s="1"/>
  <c r="K417"/>
  <c r="M431" i="42"/>
  <c r="S431" s="1"/>
  <c r="L431"/>
  <c r="O419" i="37"/>
  <c r="N419"/>
  <c r="P419" s="1"/>
  <c r="K420"/>
  <c r="M431" i="41"/>
  <c r="S431" s="1"/>
  <c r="L431"/>
  <c r="S416" i="43"/>
  <c r="R424" i="26"/>
  <c r="Q424"/>
  <c r="M431" i="40"/>
  <c r="L431"/>
  <c r="O431" s="1"/>
  <c r="L425" i="26"/>
  <c r="O425" s="1"/>
  <c r="M425"/>
  <c r="Q429" i="35"/>
  <c r="R429"/>
  <c r="Q423" i="33"/>
  <c r="R423"/>
  <c r="K424" i="32"/>
  <c r="N423"/>
  <c r="P423" s="1"/>
  <c r="M430" i="35"/>
  <c r="S430" s="1"/>
  <c r="L430"/>
  <c r="L424" i="33"/>
  <c r="O424" s="1"/>
  <c r="M424"/>
  <c r="S424" s="1"/>
  <c r="Q430" i="39"/>
  <c r="R430"/>
  <c r="O430" i="38"/>
  <c r="K431"/>
  <c r="N430"/>
  <c r="P430" s="1"/>
  <c r="O404" i="34"/>
  <c r="K405"/>
  <c r="N404"/>
  <c r="P404" s="1"/>
  <c r="N424" i="36"/>
  <c r="P424" s="1"/>
  <c r="K425"/>
  <c r="M431" i="39"/>
  <c r="L431"/>
  <c r="O431" s="1"/>
  <c r="R430" i="40"/>
  <c r="Q430"/>
  <c r="R430" i="42"/>
  <c r="Q430"/>
  <c r="M432" i="27"/>
  <c r="L432"/>
  <c r="O432"/>
  <c r="M434" i="29" l="1"/>
  <c r="S434" s="1"/>
  <c r="L434"/>
  <c r="O434" s="1"/>
  <c r="R433"/>
  <c r="Q433"/>
  <c r="O434" i="28"/>
  <c r="N434"/>
  <c r="P434" s="1"/>
  <c r="K435"/>
  <c r="O409" i="30"/>
  <c r="N409"/>
  <c r="P409" s="1"/>
  <c r="K410"/>
  <c r="K435" i="31"/>
  <c r="N434"/>
  <c r="P434" s="1"/>
  <c r="R404" i="34"/>
  <c r="Q404"/>
  <c r="S431" i="40"/>
  <c r="M405" i="34"/>
  <c r="S405" s="1"/>
  <c r="L405"/>
  <c r="O405" s="1"/>
  <c r="N424" i="33"/>
  <c r="P424" s="1"/>
  <c r="K425"/>
  <c r="O431" i="42"/>
  <c r="K432"/>
  <c r="N431"/>
  <c r="P431" s="1"/>
  <c r="R416" i="43"/>
  <c r="Q416"/>
  <c r="L417"/>
  <c r="O417"/>
  <c r="M417"/>
  <c r="S417" s="1"/>
  <c r="R423" i="32"/>
  <c r="Q423"/>
  <c r="K426" i="26"/>
  <c r="N425"/>
  <c r="P425" s="1"/>
  <c r="O431" i="41"/>
  <c r="K432"/>
  <c r="N431"/>
  <c r="P431" s="1"/>
  <c r="R430" i="38"/>
  <c r="Q430"/>
  <c r="O430" i="35"/>
  <c r="N430"/>
  <c r="P430" s="1"/>
  <c r="K431"/>
  <c r="N431" i="39"/>
  <c r="P431" s="1"/>
  <c r="K432"/>
  <c r="M431" i="38"/>
  <c r="L431"/>
  <c r="O431" s="1"/>
  <c r="S425" i="26"/>
  <c r="S431" i="39"/>
  <c r="L425" i="36"/>
  <c r="O425" s="1"/>
  <c r="M425"/>
  <c r="S425" s="1"/>
  <c r="M424" i="32"/>
  <c r="S424" s="1"/>
  <c r="L424"/>
  <c r="Q424" i="36"/>
  <c r="R424"/>
  <c r="N431" i="40"/>
  <c r="P431" s="1"/>
  <c r="K432"/>
  <c r="L420" i="37"/>
  <c r="M420"/>
  <c r="S420" s="1"/>
  <c r="Q419"/>
  <c r="R419"/>
  <c r="K433" i="27"/>
  <c r="N432"/>
  <c r="P432" s="1"/>
  <c r="S432"/>
  <c r="M435" i="28" l="1"/>
  <c r="L435"/>
  <c r="O435" s="1"/>
  <c r="R434"/>
  <c r="Q434"/>
  <c r="K435" i="29"/>
  <c r="N434"/>
  <c r="P434" s="1"/>
  <c r="Q434" i="31"/>
  <c r="R434"/>
  <c r="M435"/>
  <c r="S435" s="1"/>
  <c r="L435"/>
  <c r="M410" i="30"/>
  <c r="S410" s="1"/>
  <c r="L410"/>
  <c r="O410" s="1"/>
  <c r="Q409"/>
  <c r="R409"/>
  <c r="R432" i="27"/>
  <c r="Q432"/>
  <c r="R431" i="40"/>
  <c r="Q431"/>
  <c r="R424" i="33"/>
  <c r="Q424"/>
  <c r="S431" i="38"/>
  <c r="L432" i="40"/>
  <c r="O432" s="1"/>
  <c r="M432"/>
  <c r="S432" s="1"/>
  <c r="N425" i="36"/>
  <c r="P425" s="1"/>
  <c r="K426"/>
  <c r="L432" i="39"/>
  <c r="O432" s="1"/>
  <c r="M432"/>
  <c r="M432" i="41"/>
  <c r="S432" s="1"/>
  <c r="L432"/>
  <c r="N417" i="43"/>
  <c r="P417" s="1"/>
  <c r="K418"/>
  <c r="Q431" i="41"/>
  <c r="R431"/>
  <c r="N405" i="34"/>
  <c r="P405" s="1"/>
  <c r="K406"/>
  <c r="R431" i="39"/>
  <c r="Q431"/>
  <c r="M431" i="35"/>
  <c r="S431" s="1"/>
  <c r="L431"/>
  <c r="O431" s="1"/>
  <c r="Q431" i="42"/>
  <c r="R431"/>
  <c r="Q430" i="35"/>
  <c r="R430"/>
  <c r="M432" i="42"/>
  <c r="L432"/>
  <c r="O432" s="1"/>
  <c r="R425" i="26"/>
  <c r="Q425"/>
  <c r="L426"/>
  <c r="O426" s="1"/>
  <c r="M426"/>
  <c r="S426" s="1"/>
  <c r="O424" i="32"/>
  <c r="N424"/>
  <c r="P424" s="1"/>
  <c r="K425"/>
  <c r="O420" i="37"/>
  <c r="K421"/>
  <c r="N420"/>
  <c r="P420" s="1"/>
  <c r="M433" i="27"/>
  <c r="S433" s="1"/>
  <c r="L433"/>
  <c r="O433" s="1"/>
  <c r="N431" i="38"/>
  <c r="P431" s="1"/>
  <c r="K432"/>
  <c r="L425" i="33"/>
  <c r="O425" s="1"/>
  <c r="M425"/>
  <c r="Q434" i="29" l="1"/>
  <c r="R434"/>
  <c r="M435"/>
  <c r="S435" s="1"/>
  <c r="L435"/>
  <c r="O435" s="1"/>
  <c r="N435" i="28"/>
  <c r="K436"/>
  <c r="P435"/>
  <c r="S435"/>
  <c r="K411" i="30"/>
  <c r="N410"/>
  <c r="P410" s="1"/>
  <c r="O435" i="31"/>
  <c r="K436"/>
  <c r="N435"/>
  <c r="P435" s="1"/>
  <c r="R431" i="38"/>
  <c r="Q431"/>
  <c r="Q424" i="32"/>
  <c r="R424"/>
  <c r="N432" i="42"/>
  <c r="P432" s="1"/>
  <c r="K433"/>
  <c r="R420" i="37"/>
  <c r="Q420"/>
  <c r="K433" i="39"/>
  <c r="N432"/>
  <c r="R405" i="34"/>
  <c r="Q405"/>
  <c r="M421" i="37"/>
  <c r="S421" s="1"/>
  <c r="L421"/>
  <c r="L432" i="38"/>
  <c r="O432" s="1"/>
  <c r="M432"/>
  <c r="S432" s="1"/>
  <c r="M418" i="43"/>
  <c r="L418"/>
  <c r="O418" s="1"/>
  <c r="M406" i="34"/>
  <c r="S406" s="1"/>
  <c r="L406"/>
  <c r="P432" i="39"/>
  <c r="S432"/>
  <c r="S425" i="33"/>
  <c r="K427" i="26"/>
  <c r="N426"/>
  <c r="P426" s="1"/>
  <c r="K426" i="33"/>
  <c r="N425"/>
  <c r="P425" s="1"/>
  <c r="M426" i="36"/>
  <c r="S426" s="1"/>
  <c r="L426"/>
  <c r="O426" s="1"/>
  <c r="R425"/>
  <c r="Q425"/>
  <c r="L425" i="32"/>
  <c r="O425" s="1"/>
  <c r="M425"/>
  <c r="S425" s="1"/>
  <c r="K432" i="35"/>
  <c r="N431"/>
  <c r="P431" s="1"/>
  <c r="R417" i="43"/>
  <c r="Q417"/>
  <c r="K434" i="27"/>
  <c r="N433"/>
  <c r="P433" s="1"/>
  <c r="S432" i="42"/>
  <c r="O432" i="41"/>
  <c r="K433"/>
  <c r="N432"/>
  <c r="P432" s="1"/>
  <c r="N432" i="40"/>
  <c r="P432" s="1"/>
  <c r="K433"/>
  <c r="R435" i="28" l="1"/>
  <c r="Q435"/>
  <c r="L436"/>
  <c r="M436"/>
  <c r="S436" s="1"/>
  <c r="N435" i="29"/>
  <c r="P435" s="1"/>
  <c r="K436"/>
  <c r="Q435" i="31"/>
  <c r="R435"/>
  <c r="M436"/>
  <c r="S436" s="1"/>
  <c r="L436"/>
  <c r="O436" s="1"/>
  <c r="Q410" i="30"/>
  <c r="R410"/>
  <c r="M411"/>
  <c r="S411" s="1"/>
  <c r="L411"/>
  <c r="R425" i="33"/>
  <c r="Q425"/>
  <c r="Q431" i="35"/>
  <c r="R431"/>
  <c r="K427" i="36"/>
  <c r="N426"/>
  <c r="P426" s="1"/>
  <c r="N432" i="38"/>
  <c r="P432" s="1"/>
  <c r="K433"/>
  <c r="R432" i="39"/>
  <c r="Q432"/>
  <c r="R432" i="42"/>
  <c r="Q432"/>
  <c r="M433" i="41"/>
  <c r="S433" s="1"/>
  <c r="L433"/>
  <c r="O433" s="1"/>
  <c r="M432" i="35"/>
  <c r="S432" s="1"/>
  <c r="L432"/>
  <c r="O406" i="34"/>
  <c r="N406"/>
  <c r="P406" s="1"/>
  <c r="K407"/>
  <c r="O421" i="37"/>
  <c r="K422"/>
  <c r="N421"/>
  <c r="P421" s="1"/>
  <c r="M433" i="42"/>
  <c r="S433" s="1"/>
  <c r="L433"/>
  <c r="L426" i="33"/>
  <c r="O426" s="1"/>
  <c r="M426"/>
  <c r="S426" s="1"/>
  <c r="R426" i="26"/>
  <c r="Q426"/>
  <c r="R433" i="27"/>
  <c r="Q433"/>
  <c r="K426" i="32"/>
  <c r="N425"/>
  <c r="P425" s="1"/>
  <c r="L433" i="40"/>
  <c r="O433" s="1"/>
  <c r="M433"/>
  <c r="S433" s="1"/>
  <c r="L434" i="27"/>
  <c r="O434" s="1"/>
  <c r="M434"/>
  <c r="S434" s="1"/>
  <c r="M427" i="26"/>
  <c r="S427" s="1"/>
  <c r="L427"/>
  <c r="O427" s="1"/>
  <c r="N418" i="43"/>
  <c r="K419"/>
  <c r="Q432" i="40"/>
  <c r="R432"/>
  <c r="P418" i="43"/>
  <c r="S418"/>
  <c r="Q432" i="41"/>
  <c r="R432"/>
  <c r="M433" i="39"/>
  <c r="S433" s="1"/>
  <c r="L433"/>
  <c r="O433" s="1"/>
  <c r="M436" i="29" l="1"/>
  <c r="S436" s="1"/>
  <c r="L436"/>
  <c r="O436" s="1"/>
  <c r="R435"/>
  <c r="Q435"/>
  <c r="O436" i="28"/>
  <c r="N436"/>
  <c r="P436" s="1"/>
  <c r="K437"/>
  <c r="N436" i="31"/>
  <c r="P436" s="1"/>
  <c r="K437"/>
  <c r="O411" i="30"/>
  <c r="K412"/>
  <c r="N411"/>
  <c r="P411" s="1"/>
  <c r="R418" i="43"/>
  <c r="Q418"/>
  <c r="M433" i="38"/>
  <c r="S433" s="1"/>
  <c r="L433"/>
  <c r="O433" s="1"/>
  <c r="Q432"/>
  <c r="R432"/>
  <c r="R426" i="36"/>
  <c r="Q426"/>
  <c r="Q421" i="37"/>
  <c r="R421"/>
  <c r="K434" i="41"/>
  <c r="N433"/>
  <c r="P433" s="1"/>
  <c r="K435" i="27"/>
  <c r="N434"/>
  <c r="P434" s="1"/>
  <c r="L422" i="37"/>
  <c r="M422"/>
  <c r="S422" s="1"/>
  <c r="K434" i="39"/>
  <c r="N433"/>
  <c r="P433" s="1"/>
  <c r="L419" i="43"/>
  <c r="M419"/>
  <c r="M427" i="36"/>
  <c r="S427" s="1"/>
  <c r="L427"/>
  <c r="M407" i="34"/>
  <c r="S407" s="1"/>
  <c r="L407"/>
  <c r="O407" s="1"/>
  <c r="N433" i="40"/>
  <c r="P433" s="1"/>
  <c r="K434"/>
  <c r="Q406" i="34"/>
  <c r="R406"/>
  <c r="R425" i="32"/>
  <c r="Q425"/>
  <c r="N426" i="33"/>
  <c r="P426" s="1"/>
  <c r="K427"/>
  <c r="K428" i="26"/>
  <c r="N427"/>
  <c r="P427" s="1"/>
  <c r="L426" i="32"/>
  <c r="O426" s="1"/>
  <c r="M426"/>
  <c r="S426" s="1"/>
  <c r="O433" i="42"/>
  <c r="K434"/>
  <c r="N433"/>
  <c r="P433" s="1"/>
  <c r="O432" i="35"/>
  <c r="K433"/>
  <c r="N432"/>
  <c r="P432" s="1"/>
  <c r="M437" i="28" l="1"/>
  <c r="S437" s="1"/>
  <c r="L437"/>
  <c r="O437" s="1"/>
  <c r="R436"/>
  <c r="Q436"/>
  <c r="K437" i="29"/>
  <c r="N436"/>
  <c r="P436" s="1"/>
  <c r="R411" i="30"/>
  <c r="Q411"/>
  <c r="M412"/>
  <c r="S412" s="1"/>
  <c r="L412"/>
  <c r="O412" s="1"/>
  <c r="M437" i="31"/>
  <c r="S437" s="1"/>
  <c r="L437"/>
  <c r="O437" s="1"/>
  <c r="R436"/>
  <c r="Q436"/>
  <c r="Q433" i="40"/>
  <c r="R433"/>
  <c r="L434" i="42"/>
  <c r="O434" s="1"/>
  <c r="M434"/>
  <c r="O422" i="37"/>
  <c r="K423"/>
  <c r="N422"/>
  <c r="P422" s="1"/>
  <c r="Q434" i="27"/>
  <c r="R434"/>
  <c r="R432" i="35"/>
  <c r="Q432"/>
  <c r="N426" i="32"/>
  <c r="P426" s="1"/>
  <c r="K427"/>
  <c r="S419" i="43"/>
  <c r="M433" i="35"/>
  <c r="S433" s="1"/>
  <c r="L433"/>
  <c r="O433" s="1"/>
  <c r="M428" i="26"/>
  <c r="S428" s="1"/>
  <c r="L428"/>
  <c r="O428" s="1"/>
  <c r="O427" i="36"/>
  <c r="N427"/>
  <c r="P427" s="1"/>
  <c r="K428"/>
  <c r="M435" i="27"/>
  <c r="S435" s="1"/>
  <c r="L435"/>
  <c r="Q433" i="41"/>
  <c r="R433"/>
  <c r="R427" i="26"/>
  <c r="Q427"/>
  <c r="M434" i="40"/>
  <c r="S434" s="1"/>
  <c r="L434"/>
  <c r="O419" i="43"/>
  <c r="N419"/>
  <c r="P419" s="1"/>
  <c r="K420"/>
  <c r="M434" i="41"/>
  <c r="S434" s="1"/>
  <c r="L434"/>
  <c r="K434" i="38"/>
  <c r="N433"/>
  <c r="P433" s="1"/>
  <c r="R433" i="39"/>
  <c r="Q433"/>
  <c r="R433" i="42"/>
  <c r="Q433"/>
  <c r="L427" i="33"/>
  <c r="O427" s="1"/>
  <c r="M427"/>
  <c r="S427" s="1"/>
  <c r="M434" i="39"/>
  <c r="S434" s="1"/>
  <c r="L434"/>
  <c r="O434" s="1"/>
  <c r="Q426" i="33"/>
  <c r="R426"/>
  <c r="K408" i="34"/>
  <c r="N407"/>
  <c r="P407" s="1"/>
  <c r="Q436" i="29" l="1"/>
  <c r="R436"/>
  <c r="M437"/>
  <c r="S437" s="1"/>
  <c r="L437"/>
  <c r="N437" i="28"/>
  <c r="P437" s="1"/>
  <c r="K438"/>
  <c r="N437" i="31"/>
  <c r="P437" s="1"/>
  <c r="K438"/>
  <c r="K413" i="30"/>
  <c r="N412"/>
  <c r="P412" s="1"/>
  <c r="Q422" i="37"/>
  <c r="R422"/>
  <c r="R419" i="43"/>
  <c r="Q419"/>
  <c r="L423" i="37"/>
  <c r="M423"/>
  <c r="S423" s="1"/>
  <c r="O434" i="41"/>
  <c r="K435"/>
  <c r="N434"/>
  <c r="P434" s="1"/>
  <c r="M427" i="32"/>
  <c r="S427" s="1"/>
  <c r="L427"/>
  <c r="O427" s="1"/>
  <c r="R426"/>
  <c r="Q426"/>
  <c r="M408" i="34"/>
  <c r="S408" s="1"/>
  <c r="L408"/>
  <c r="S434" i="42"/>
  <c r="R433" i="38"/>
  <c r="Q433"/>
  <c r="K429" i="26"/>
  <c r="N428"/>
  <c r="P428" s="1"/>
  <c r="M420" i="43"/>
  <c r="L420"/>
  <c r="O420" s="1"/>
  <c r="O435" i="27"/>
  <c r="K436"/>
  <c r="N435"/>
  <c r="P435" s="1"/>
  <c r="N434" i="42"/>
  <c r="P434" s="1"/>
  <c r="K435"/>
  <c r="R407" i="34"/>
  <c r="Q407"/>
  <c r="K434" i="35"/>
  <c r="N433"/>
  <c r="P433" s="1"/>
  <c r="R427" i="36"/>
  <c r="Q427"/>
  <c r="M434" i="38"/>
  <c r="L434"/>
  <c r="K428" i="33"/>
  <c r="N427"/>
  <c r="P427" s="1"/>
  <c r="N434" i="39"/>
  <c r="P434" s="1"/>
  <c r="K435"/>
  <c r="O434" i="40"/>
  <c r="K435"/>
  <c r="N434"/>
  <c r="P434" s="1"/>
  <c r="L428" i="36"/>
  <c r="M428"/>
  <c r="M438" i="28" l="1"/>
  <c r="L438"/>
  <c r="O438" s="1"/>
  <c r="Q437"/>
  <c r="R437"/>
  <c r="O437" i="29"/>
  <c r="N437"/>
  <c r="P437" s="1"/>
  <c r="K438"/>
  <c r="R412" i="30"/>
  <c r="Q412"/>
  <c r="L413"/>
  <c r="O413" s="1"/>
  <c r="M413"/>
  <c r="S413" s="1"/>
  <c r="L438" i="31"/>
  <c r="O438" s="1"/>
  <c r="M438"/>
  <c r="S438" s="1"/>
  <c r="R437"/>
  <c r="Q437"/>
  <c r="R427" i="33"/>
  <c r="Q427"/>
  <c r="N420" i="43"/>
  <c r="K421"/>
  <c r="O408" i="34"/>
  <c r="N408"/>
  <c r="P408" s="1"/>
  <c r="K409"/>
  <c r="M435" i="41"/>
  <c r="S435" s="1"/>
  <c r="L435"/>
  <c r="O435" s="1"/>
  <c r="R434" i="39"/>
  <c r="Q434"/>
  <c r="M434" i="35"/>
  <c r="S434" s="1"/>
  <c r="L434"/>
  <c r="S428" i="36"/>
  <c r="R434" i="42"/>
  <c r="Q434"/>
  <c r="M428" i="33"/>
  <c r="S428" s="1"/>
  <c r="L428"/>
  <c r="O428" s="1"/>
  <c r="P420" i="43"/>
  <c r="S420"/>
  <c r="O428" i="36"/>
  <c r="K429"/>
  <c r="N428"/>
  <c r="P428" s="1"/>
  <c r="O434" i="38"/>
  <c r="K435"/>
  <c r="N434"/>
  <c r="P434" s="1"/>
  <c r="M435" i="42"/>
  <c r="S435" s="1"/>
  <c r="L435"/>
  <c r="Q434" i="40"/>
  <c r="R434"/>
  <c r="S434" i="38"/>
  <c r="M429" i="26"/>
  <c r="L429"/>
  <c r="O429" s="1"/>
  <c r="O423" i="37"/>
  <c r="K424"/>
  <c r="N423"/>
  <c r="P423" s="1"/>
  <c r="R435" i="27"/>
  <c r="Q435"/>
  <c r="R428" i="26"/>
  <c r="Q428"/>
  <c r="M435" i="40"/>
  <c r="S435" s="1"/>
  <c r="L435"/>
  <c r="O435" s="1"/>
  <c r="M436" i="27"/>
  <c r="S436" s="1"/>
  <c r="L436"/>
  <c r="O436" s="1"/>
  <c r="N427" i="32"/>
  <c r="P427" s="1"/>
  <c r="K428"/>
  <c r="Q433" i="35"/>
  <c r="R433"/>
  <c r="M435" i="39"/>
  <c r="S435" s="1"/>
  <c r="L435"/>
  <c r="O435" s="1"/>
  <c r="R434" i="41"/>
  <c r="Q434"/>
  <c r="M438" i="29" l="1"/>
  <c r="L438"/>
  <c r="O438" s="1"/>
  <c r="R437"/>
  <c r="Q437"/>
  <c r="N438" i="28"/>
  <c r="P438" s="1"/>
  <c r="K439"/>
  <c r="S438"/>
  <c r="K439" i="31"/>
  <c r="N438"/>
  <c r="P438" s="1"/>
  <c r="N413" i="30"/>
  <c r="P413" s="1"/>
  <c r="K414"/>
  <c r="R434" i="38"/>
  <c r="Q434"/>
  <c r="M424" i="37"/>
  <c r="S424" s="1"/>
  <c r="L424"/>
  <c r="Q428" i="36"/>
  <c r="R428"/>
  <c r="M409" i="34"/>
  <c r="S409" s="1"/>
  <c r="L409"/>
  <c r="Q408"/>
  <c r="R408"/>
  <c r="R420" i="43"/>
  <c r="Q420"/>
  <c r="L428" i="32"/>
  <c r="M428"/>
  <c r="K430" i="26"/>
  <c r="N429"/>
  <c r="P429" s="1"/>
  <c r="R427" i="32"/>
  <c r="Q427"/>
  <c r="S429" i="26"/>
  <c r="M435" i="38"/>
  <c r="S435" s="1"/>
  <c r="L435"/>
  <c r="N428" i="33"/>
  <c r="P428" s="1"/>
  <c r="K429"/>
  <c r="L421" i="43"/>
  <c r="M421"/>
  <c r="S421" s="1"/>
  <c r="K436" i="39"/>
  <c r="N435"/>
  <c r="P435" s="1"/>
  <c r="N435" i="40"/>
  <c r="P435" s="1"/>
  <c r="K436"/>
  <c r="O435" i="42"/>
  <c r="N435"/>
  <c r="P435" s="1"/>
  <c r="K436"/>
  <c r="O434" i="35"/>
  <c r="K435"/>
  <c r="N434"/>
  <c r="P434" s="1"/>
  <c r="N436" i="27"/>
  <c r="P436" s="1"/>
  <c r="K437"/>
  <c r="K436" i="41"/>
  <c r="N435"/>
  <c r="P435" s="1"/>
  <c r="R423" i="37"/>
  <c r="Q423"/>
  <c r="M429" i="36"/>
  <c r="L429"/>
  <c r="O429" s="1"/>
  <c r="R438" i="28" l="1"/>
  <c r="Q438"/>
  <c r="M439"/>
  <c r="S439" s="1"/>
  <c r="L439"/>
  <c r="O439" s="1"/>
  <c r="K439" i="29"/>
  <c r="N438"/>
  <c r="P438" s="1"/>
  <c r="S438"/>
  <c r="L414" i="30"/>
  <c r="O414" s="1"/>
  <c r="M414"/>
  <c r="S414" s="1"/>
  <c r="Q413"/>
  <c r="R413"/>
  <c r="R438" i="31"/>
  <c r="Q438"/>
  <c r="M439"/>
  <c r="S439" s="1"/>
  <c r="L439"/>
  <c r="O439" s="1"/>
  <c r="R429" i="26"/>
  <c r="Q429"/>
  <c r="R435" i="42"/>
  <c r="Q435"/>
  <c r="L429" i="33"/>
  <c r="M429"/>
  <c r="S429" s="1"/>
  <c r="O409" i="34"/>
  <c r="K410"/>
  <c r="N409"/>
  <c r="P409" s="1"/>
  <c r="M436" i="41"/>
  <c r="S436" s="1"/>
  <c r="L436"/>
  <c r="R428" i="33"/>
  <c r="Q428"/>
  <c r="M430" i="26"/>
  <c r="S430" s="1"/>
  <c r="L430"/>
  <c r="O430" s="1"/>
  <c r="M437" i="27"/>
  <c r="S437" s="1"/>
  <c r="L437"/>
  <c r="O437" s="1"/>
  <c r="M436" i="40"/>
  <c r="L436"/>
  <c r="O435" i="38"/>
  <c r="N435"/>
  <c r="P435" s="1"/>
  <c r="K436"/>
  <c r="S428" i="32"/>
  <c r="Q436" i="27"/>
  <c r="R436"/>
  <c r="O428" i="32"/>
  <c r="N428"/>
  <c r="P428" s="1"/>
  <c r="K429"/>
  <c r="Q435" i="41"/>
  <c r="R435"/>
  <c r="O424" i="37"/>
  <c r="N424"/>
  <c r="P424" s="1"/>
  <c r="K425"/>
  <c r="R434" i="35"/>
  <c r="Q434"/>
  <c r="R435" i="40"/>
  <c r="Q435"/>
  <c r="K430" i="36"/>
  <c r="N429"/>
  <c r="P429" s="1"/>
  <c r="R435" i="39"/>
  <c r="Q435"/>
  <c r="S429" i="36"/>
  <c r="M435" i="35"/>
  <c r="S435" s="1"/>
  <c r="L435"/>
  <c r="O435" s="1"/>
  <c r="L436" i="39"/>
  <c r="M436"/>
  <c r="M436" i="42"/>
  <c r="S436" s="1"/>
  <c r="L436"/>
  <c r="O436" s="1"/>
  <c r="O421" i="43"/>
  <c r="N421"/>
  <c r="P421" s="1"/>
  <c r="K422"/>
  <c r="Q438" i="29" l="1"/>
  <c r="R438"/>
  <c r="M439"/>
  <c r="S439" s="1"/>
  <c r="L439"/>
  <c r="K440" i="28"/>
  <c r="N439"/>
  <c r="P439" s="1"/>
  <c r="N439" i="31"/>
  <c r="P439" s="1"/>
  <c r="K440"/>
  <c r="K415" i="30"/>
  <c r="N414"/>
  <c r="P414" s="1"/>
  <c r="R429" i="36"/>
  <c r="Q429"/>
  <c r="R421" i="43"/>
  <c r="Q421"/>
  <c r="N435" i="35"/>
  <c r="P435" s="1"/>
  <c r="K436"/>
  <c r="L436" i="38"/>
  <c r="O436" s="1"/>
  <c r="M436"/>
  <c r="M410" i="34"/>
  <c r="S410" s="1"/>
  <c r="L410"/>
  <c r="O410" s="1"/>
  <c r="Q435" i="38"/>
  <c r="R435"/>
  <c r="K431" i="26"/>
  <c r="N430"/>
  <c r="P430" s="1"/>
  <c r="R428" i="32"/>
  <c r="Q428"/>
  <c r="N436" i="42"/>
  <c r="P436" s="1"/>
  <c r="K437"/>
  <c r="O436" i="40"/>
  <c r="K437"/>
  <c r="N436"/>
  <c r="P436" s="1"/>
  <c r="O429" i="33"/>
  <c r="N429"/>
  <c r="P429" s="1"/>
  <c r="K430"/>
  <c r="M429" i="32"/>
  <c r="S429" s="1"/>
  <c r="L429"/>
  <c r="O429" s="1"/>
  <c r="M425" i="37"/>
  <c r="S425" s="1"/>
  <c r="L425"/>
  <c r="S436" i="40"/>
  <c r="Q424" i="37"/>
  <c r="R424"/>
  <c r="K438" i="27"/>
  <c r="N437"/>
  <c r="P437" s="1"/>
  <c r="O436" i="41"/>
  <c r="K437"/>
  <c r="N436"/>
  <c r="P436" s="1"/>
  <c r="M422" i="43"/>
  <c r="S422" s="1"/>
  <c r="L422"/>
  <c r="O422" s="1"/>
  <c r="L430" i="36"/>
  <c r="M430"/>
  <c r="S430" s="1"/>
  <c r="S436" i="39"/>
  <c r="O436"/>
  <c r="N436"/>
  <c r="P436" s="1"/>
  <c r="K437"/>
  <c r="Q409" i="34"/>
  <c r="R409"/>
  <c r="Q439" i="28" l="1"/>
  <c r="R439"/>
  <c r="M440"/>
  <c r="S440" s="1"/>
  <c r="L440"/>
  <c r="O440" s="1"/>
  <c r="O439" i="29"/>
  <c r="N439"/>
  <c r="P439" s="1"/>
  <c r="K440"/>
  <c r="R414" i="30"/>
  <c r="Q414"/>
  <c r="L415"/>
  <c r="O415" s="1"/>
  <c r="M415"/>
  <c r="S415" s="1"/>
  <c r="M440" i="31"/>
  <c r="S440" s="1"/>
  <c r="L440"/>
  <c r="O440" s="1"/>
  <c r="Q439"/>
  <c r="R439"/>
  <c r="R436" i="39"/>
  <c r="Q436"/>
  <c r="Q430" i="26"/>
  <c r="R430"/>
  <c r="Q436" i="41"/>
  <c r="R436"/>
  <c r="M437"/>
  <c r="S437" s="1"/>
  <c r="L437"/>
  <c r="O437" s="1"/>
  <c r="O425" i="37"/>
  <c r="K426"/>
  <c r="N425"/>
  <c r="P425" s="1"/>
  <c r="M431" i="26"/>
  <c r="L431"/>
  <c r="O431" s="1"/>
  <c r="K437" i="38"/>
  <c r="N436"/>
  <c r="P436" s="1"/>
  <c r="R436" i="40"/>
  <c r="Q436"/>
  <c r="L437"/>
  <c r="O437" s="1"/>
  <c r="M437"/>
  <c r="S437" s="1"/>
  <c r="M436" i="35"/>
  <c r="S436" s="1"/>
  <c r="L436"/>
  <c r="R435"/>
  <c r="Q435"/>
  <c r="R437" i="27"/>
  <c r="Q437"/>
  <c r="O430" i="36"/>
  <c r="N430"/>
  <c r="P430" s="1"/>
  <c r="K431"/>
  <c r="M438" i="27"/>
  <c r="S438" s="1"/>
  <c r="L438"/>
  <c r="O438" s="1"/>
  <c r="N429" i="32"/>
  <c r="P429" s="1"/>
  <c r="K430"/>
  <c r="L437" i="42"/>
  <c r="O437" s="1"/>
  <c r="M437"/>
  <c r="S437" s="1"/>
  <c r="R436"/>
  <c r="Q436"/>
  <c r="N410" i="34"/>
  <c r="P410" s="1"/>
  <c r="K411"/>
  <c r="M437" i="39"/>
  <c r="S437" s="1"/>
  <c r="L437"/>
  <c r="O437" s="1"/>
  <c r="N422" i="43"/>
  <c r="P422" s="1"/>
  <c r="K423"/>
  <c r="L430" i="33"/>
  <c r="M430"/>
  <c r="S430" s="1"/>
  <c r="R429"/>
  <c r="Q429"/>
  <c r="S436" i="38"/>
  <c r="M440" i="29" l="1"/>
  <c r="S440" s="1"/>
  <c r="L440"/>
  <c r="O440" s="1"/>
  <c r="R439"/>
  <c r="Q439"/>
  <c r="N440" i="28"/>
  <c r="P440" s="1"/>
  <c r="K441"/>
  <c r="K441" i="31"/>
  <c r="N440"/>
  <c r="P440" s="1"/>
  <c r="N415" i="30"/>
  <c r="P415" s="1"/>
  <c r="K416"/>
  <c r="O436" i="35"/>
  <c r="N436"/>
  <c r="P436" s="1"/>
  <c r="K437"/>
  <c r="M437" i="38"/>
  <c r="S437" s="1"/>
  <c r="L437"/>
  <c r="O437" s="1"/>
  <c r="R422" i="43"/>
  <c r="Q422"/>
  <c r="M431" i="36"/>
  <c r="S431" s="1"/>
  <c r="L431"/>
  <c r="R430"/>
  <c r="Q430"/>
  <c r="K432" i="26"/>
  <c r="N431"/>
  <c r="P431" s="1"/>
  <c r="R436" i="38"/>
  <c r="Q436"/>
  <c r="K438" i="39"/>
  <c r="N437"/>
  <c r="P437" s="1"/>
  <c r="N437" i="42"/>
  <c r="P437" s="1"/>
  <c r="K438"/>
  <c r="S431" i="26"/>
  <c r="L423" i="43"/>
  <c r="O423" s="1"/>
  <c r="M423"/>
  <c r="R425" i="37"/>
  <c r="Q425"/>
  <c r="R429" i="32"/>
  <c r="Q429"/>
  <c r="M426" i="37"/>
  <c r="S426" s="1"/>
  <c r="L426"/>
  <c r="R410" i="34"/>
  <c r="Q410"/>
  <c r="L430" i="32"/>
  <c r="O430" s="1"/>
  <c r="M430"/>
  <c r="S430" s="1"/>
  <c r="N437" i="40"/>
  <c r="P437" s="1"/>
  <c r="K438"/>
  <c r="M411" i="34"/>
  <c r="S411" s="1"/>
  <c r="L411"/>
  <c r="O411" s="1"/>
  <c r="O430" i="33"/>
  <c r="N430"/>
  <c r="P430" s="1"/>
  <c r="K431"/>
  <c r="K439" i="27"/>
  <c r="N438"/>
  <c r="P438" s="1"/>
  <c r="K438" i="41"/>
  <c r="N437"/>
  <c r="P437" s="1"/>
  <c r="L441" i="28" l="1"/>
  <c r="O441" s="1"/>
  <c r="M441"/>
  <c r="S441" s="1"/>
  <c r="R440"/>
  <c r="Q440"/>
  <c r="K441" i="29"/>
  <c r="N440"/>
  <c r="P440" s="1"/>
  <c r="M416" i="30"/>
  <c r="S416" s="1"/>
  <c r="L416"/>
  <c r="O416" s="1"/>
  <c r="Q415"/>
  <c r="R415"/>
  <c r="Q440" i="31"/>
  <c r="R440"/>
  <c r="L441"/>
  <c r="M441"/>
  <c r="S441" s="1"/>
  <c r="Q437" i="41"/>
  <c r="R437"/>
  <c r="N411" i="34"/>
  <c r="P411" s="1"/>
  <c r="K412"/>
  <c r="S423" i="43"/>
  <c r="M438" i="40"/>
  <c r="S438" s="1"/>
  <c r="L438"/>
  <c r="N430" i="32"/>
  <c r="P430" s="1"/>
  <c r="K431"/>
  <c r="L438" i="41"/>
  <c r="O438" s="1"/>
  <c r="M438"/>
  <c r="S438" s="1"/>
  <c r="O426" i="37"/>
  <c r="K427"/>
  <c r="N426"/>
  <c r="P426" s="1"/>
  <c r="N423" i="43"/>
  <c r="P423" s="1"/>
  <c r="K424"/>
  <c r="Q431" i="26"/>
  <c r="R431"/>
  <c r="R437" i="40"/>
  <c r="Q437"/>
  <c r="M432" i="26"/>
  <c r="S432" s="1"/>
  <c r="L432"/>
  <c r="O432" s="1"/>
  <c r="K438" i="38"/>
  <c r="N437"/>
  <c r="P437" s="1"/>
  <c r="Q438" i="27"/>
  <c r="R438"/>
  <c r="M439"/>
  <c r="S439" s="1"/>
  <c r="L439"/>
  <c r="O439" s="1"/>
  <c r="L431" i="33"/>
  <c r="M431"/>
  <c r="S431" s="1"/>
  <c r="L438" i="42"/>
  <c r="O438" s="1"/>
  <c r="M438"/>
  <c r="S438" s="1"/>
  <c r="R437"/>
  <c r="Q437"/>
  <c r="M437" i="35"/>
  <c r="S437" s="1"/>
  <c r="L437"/>
  <c r="O437" s="1"/>
  <c r="R430" i="33"/>
  <c r="Q430"/>
  <c r="R436" i="35"/>
  <c r="Q436"/>
  <c r="R437" i="39"/>
  <c r="Q437"/>
  <c r="O431" i="36"/>
  <c r="N431"/>
  <c r="P431" s="1"/>
  <c r="K432"/>
  <c r="M438" i="39"/>
  <c r="S438" s="1"/>
  <c r="L438"/>
  <c r="Q440" i="29" l="1"/>
  <c r="R440"/>
  <c r="M441"/>
  <c r="S441" s="1"/>
  <c r="L441"/>
  <c r="K442" i="28"/>
  <c r="N441"/>
  <c r="P441" s="1"/>
  <c r="O441" i="31"/>
  <c r="K442"/>
  <c r="N441"/>
  <c r="P441" s="1"/>
  <c r="K417" i="30"/>
  <c r="N416"/>
  <c r="P416" s="1"/>
  <c r="R423" i="43"/>
  <c r="Q423"/>
  <c r="R426" i="37"/>
  <c r="Q426"/>
  <c r="O438" i="40"/>
  <c r="N438"/>
  <c r="P438" s="1"/>
  <c r="K439"/>
  <c r="K433" i="26"/>
  <c r="N432"/>
  <c r="P432" s="1"/>
  <c r="K440" i="27"/>
  <c r="N439"/>
  <c r="P439" s="1"/>
  <c r="L427" i="37"/>
  <c r="M427"/>
  <c r="K439" i="42"/>
  <c r="N438"/>
  <c r="P438" s="1"/>
  <c r="R437" i="38"/>
  <c r="Q437"/>
  <c r="K439" i="41"/>
  <c r="N438"/>
  <c r="P438" s="1"/>
  <c r="K438" i="35"/>
  <c r="N437"/>
  <c r="P437" s="1"/>
  <c r="O431" i="33"/>
  <c r="K432"/>
  <c r="N431"/>
  <c r="P431" s="1"/>
  <c r="O438" i="39"/>
  <c r="K439"/>
  <c r="N438"/>
  <c r="P438" s="1"/>
  <c r="L412" i="34"/>
  <c r="M412"/>
  <c r="S412" s="1"/>
  <c r="Q411"/>
  <c r="R411"/>
  <c r="Q431" i="36"/>
  <c r="R431"/>
  <c r="M438" i="38"/>
  <c r="S438" s="1"/>
  <c r="L438"/>
  <c r="O438" s="1"/>
  <c r="M424" i="43"/>
  <c r="S424" s="1"/>
  <c r="L424"/>
  <c r="O424" s="1"/>
  <c r="M431" i="32"/>
  <c r="S431" s="1"/>
  <c r="L431"/>
  <c r="O431" s="1"/>
  <c r="M432" i="36"/>
  <c r="S432" s="1"/>
  <c r="L432"/>
  <c r="R430" i="32"/>
  <c r="Q430"/>
  <c r="Q441" i="28" l="1"/>
  <c r="R441"/>
  <c r="M442"/>
  <c r="S442" s="1"/>
  <c r="L442"/>
  <c r="O442" s="1"/>
  <c r="O441" i="29"/>
  <c r="N441"/>
  <c r="P441" s="1"/>
  <c r="K442"/>
  <c r="Q416" i="30"/>
  <c r="R416"/>
  <c r="M417"/>
  <c r="S417" s="1"/>
  <c r="L417"/>
  <c r="Q441" i="31"/>
  <c r="R441"/>
  <c r="L442"/>
  <c r="M442"/>
  <c r="S442" s="1"/>
  <c r="R431" i="33"/>
  <c r="Q431"/>
  <c r="M433" i="26"/>
  <c r="L433"/>
  <c r="O433" s="1"/>
  <c r="R438" i="42"/>
  <c r="Q438"/>
  <c r="L439" i="40"/>
  <c r="O439" s="1"/>
  <c r="M439"/>
  <c r="S439" s="1"/>
  <c r="Q438"/>
  <c r="R438"/>
  <c r="M432" i="33"/>
  <c r="S432" s="1"/>
  <c r="L432"/>
  <c r="N424" i="43"/>
  <c r="P424" s="1"/>
  <c r="K425"/>
  <c r="M439" i="42"/>
  <c r="S439" s="1"/>
  <c r="L439"/>
  <c r="S427" i="37"/>
  <c r="Q437" i="35"/>
  <c r="R437"/>
  <c r="O432" i="36"/>
  <c r="N432"/>
  <c r="P432" s="1"/>
  <c r="K433"/>
  <c r="O412" i="34"/>
  <c r="N412"/>
  <c r="P412" s="1"/>
  <c r="K413"/>
  <c r="M438" i="35"/>
  <c r="S438" s="1"/>
  <c r="L438"/>
  <c r="O427" i="37"/>
  <c r="K428"/>
  <c r="N427"/>
  <c r="P427" s="1"/>
  <c r="R438" i="39"/>
  <c r="Q438"/>
  <c r="R439" i="27"/>
  <c r="Q439"/>
  <c r="Q438" i="41"/>
  <c r="R438"/>
  <c r="M439" i="39"/>
  <c r="L439"/>
  <c r="O439" s="1"/>
  <c r="M439" i="41"/>
  <c r="S439" s="1"/>
  <c r="L439"/>
  <c r="L440" i="27"/>
  <c r="O440" s="1"/>
  <c r="M440"/>
  <c r="S440" s="1"/>
  <c r="N438" i="38"/>
  <c r="P438" s="1"/>
  <c r="K439"/>
  <c r="K432" i="32"/>
  <c r="N431"/>
  <c r="P431" s="1"/>
  <c r="R432" i="26"/>
  <c r="Q432"/>
  <c r="L442" i="29" l="1"/>
  <c r="O442" s="1"/>
  <c r="M442"/>
  <c r="S442" s="1"/>
  <c r="R441"/>
  <c r="Q441"/>
  <c r="N442" i="28"/>
  <c r="P442" s="1"/>
  <c r="K443"/>
  <c r="K443" i="31"/>
  <c r="N442"/>
  <c r="P442" s="1"/>
  <c r="O417" i="30"/>
  <c r="K418"/>
  <c r="N417"/>
  <c r="P417" s="1"/>
  <c r="O442" i="31"/>
  <c r="Q427" i="37"/>
  <c r="R427"/>
  <c r="R432" i="36"/>
  <c r="Q432"/>
  <c r="L425" i="43"/>
  <c r="M425"/>
  <c r="S425" s="1"/>
  <c r="N439" i="40"/>
  <c r="P439" s="1"/>
  <c r="K440"/>
  <c r="R424" i="43"/>
  <c r="Q424"/>
  <c r="M439" i="38"/>
  <c r="S439" s="1"/>
  <c r="L439"/>
  <c r="O439" s="1"/>
  <c r="M433" i="36"/>
  <c r="S433" s="1"/>
  <c r="L433"/>
  <c r="O438" i="35"/>
  <c r="N438"/>
  <c r="P438" s="1"/>
  <c r="K439"/>
  <c r="O432" i="33"/>
  <c r="K433"/>
  <c r="N432"/>
  <c r="P432" s="1"/>
  <c r="R438" i="38"/>
  <c r="Q438"/>
  <c r="S439" i="39"/>
  <c r="L428" i="37"/>
  <c r="M428"/>
  <c r="S428" s="1"/>
  <c r="K441" i="27"/>
  <c r="N440"/>
  <c r="P440" s="1"/>
  <c r="O439" i="41"/>
  <c r="K440"/>
  <c r="N439"/>
  <c r="P439" s="1"/>
  <c r="M413" i="34"/>
  <c r="S413" s="1"/>
  <c r="L413"/>
  <c r="O413" s="1"/>
  <c r="K434" i="26"/>
  <c r="N433"/>
  <c r="P433" s="1"/>
  <c r="Q412" i="34"/>
  <c r="R412"/>
  <c r="S433" i="26"/>
  <c r="R431" i="32"/>
  <c r="Q431"/>
  <c r="M432"/>
  <c r="S432" s="1"/>
  <c r="L432"/>
  <c r="O439" i="42"/>
  <c r="N439"/>
  <c r="P439" s="1"/>
  <c r="K440"/>
  <c r="K440" i="39"/>
  <c r="N439"/>
  <c r="P439" s="1"/>
  <c r="L443" i="28" l="1"/>
  <c r="O443" s="1"/>
  <c r="M443"/>
  <c r="R442"/>
  <c r="Q442"/>
  <c r="K443" i="29"/>
  <c r="N442"/>
  <c r="P442" s="1"/>
  <c r="R417" i="30"/>
  <c r="Q417"/>
  <c r="Q442" i="31"/>
  <c r="R442"/>
  <c r="L418" i="30"/>
  <c r="M418"/>
  <c r="S418" s="1"/>
  <c r="L443" i="31"/>
  <c r="M443"/>
  <c r="S443" s="1"/>
  <c r="M440" i="42"/>
  <c r="S440" s="1"/>
  <c r="L440"/>
  <c r="O440" s="1"/>
  <c r="Q439" i="40"/>
  <c r="R439"/>
  <c r="Q439" i="41"/>
  <c r="R439"/>
  <c r="R433" i="26"/>
  <c r="Q433"/>
  <c r="R432" i="33"/>
  <c r="Q432"/>
  <c r="O425" i="43"/>
  <c r="N425"/>
  <c r="P425" s="1"/>
  <c r="K426"/>
  <c r="R439" i="39"/>
  <c r="Q439"/>
  <c r="M440" i="40"/>
  <c r="S440" s="1"/>
  <c r="L440"/>
  <c r="O440" s="1"/>
  <c r="O433" i="36"/>
  <c r="N433"/>
  <c r="P433" s="1"/>
  <c r="K434"/>
  <c r="L434" i="26"/>
  <c r="O434" s="1"/>
  <c r="M434"/>
  <c r="S434" s="1"/>
  <c r="M441" i="27"/>
  <c r="S441" s="1"/>
  <c r="L441"/>
  <c r="L433" i="33"/>
  <c r="O433" s="1"/>
  <c r="M433"/>
  <c r="S433" s="1"/>
  <c r="N439" i="38"/>
  <c r="P439" s="1"/>
  <c r="K440"/>
  <c r="L440" i="39"/>
  <c r="O440" s="1"/>
  <c r="M440"/>
  <c r="R440" i="27"/>
  <c r="Q440"/>
  <c r="Q439" i="42"/>
  <c r="R439"/>
  <c r="M440" i="41"/>
  <c r="S440" s="1"/>
  <c r="L440"/>
  <c r="O432" i="32"/>
  <c r="K433"/>
  <c r="N432"/>
  <c r="P432" s="1"/>
  <c r="K414" i="34"/>
  <c r="N413"/>
  <c r="P413" s="1"/>
  <c r="O428" i="37"/>
  <c r="N428"/>
  <c r="P428" s="1"/>
  <c r="K429"/>
  <c r="M439" i="35"/>
  <c r="S439" s="1"/>
  <c r="L439"/>
  <c r="O439" s="1"/>
  <c r="R438"/>
  <c r="Q438"/>
  <c r="Q442" i="29" l="1"/>
  <c r="R442"/>
  <c r="L443"/>
  <c r="O443" s="1"/>
  <c r="M443"/>
  <c r="S443" s="1"/>
  <c r="S443" i="28"/>
  <c r="N443"/>
  <c r="P443" s="1"/>
  <c r="K444"/>
  <c r="O443" i="31"/>
  <c r="K444"/>
  <c r="N443"/>
  <c r="P443" s="1"/>
  <c r="O418" i="30"/>
  <c r="K419"/>
  <c r="N418"/>
  <c r="P418" s="1"/>
  <c r="Q439" i="38"/>
  <c r="R439"/>
  <c r="R413" i="34"/>
  <c r="Q413"/>
  <c r="K435" i="26"/>
  <c r="N434"/>
  <c r="P434" s="1"/>
  <c r="R428" i="37"/>
  <c r="Q428"/>
  <c r="L440" i="38"/>
  <c r="M440"/>
  <c r="S440" s="1"/>
  <c r="M414" i="34"/>
  <c r="S414" s="1"/>
  <c r="L414"/>
  <c r="O414" s="1"/>
  <c r="L434" i="36"/>
  <c r="M434"/>
  <c r="M426" i="43"/>
  <c r="S426" s="1"/>
  <c r="L426"/>
  <c r="O426" s="1"/>
  <c r="R425"/>
  <c r="Q425"/>
  <c r="R433" i="36"/>
  <c r="Q433"/>
  <c r="K440" i="35"/>
  <c r="N439"/>
  <c r="P439" s="1"/>
  <c r="M433" i="32"/>
  <c r="S433" s="1"/>
  <c r="L433"/>
  <c r="O433" s="1"/>
  <c r="S440" i="39"/>
  <c r="K442" i="27"/>
  <c r="N441"/>
  <c r="P441" s="1"/>
  <c r="Q432" i="32"/>
  <c r="R432"/>
  <c r="N433" i="33"/>
  <c r="P433" s="1"/>
  <c r="K434"/>
  <c r="M429" i="37"/>
  <c r="S429" s="1"/>
  <c r="L429"/>
  <c r="O440" i="41"/>
  <c r="K441"/>
  <c r="N440"/>
  <c r="P440" s="1"/>
  <c r="K441" i="39"/>
  <c r="N440"/>
  <c r="P440" s="1"/>
  <c r="O441" i="27"/>
  <c r="K441" i="40"/>
  <c r="N440"/>
  <c r="P440" s="1"/>
  <c r="N440" i="42"/>
  <c r="P440" s="1"/>
  <c r="K441"/>
  <c r="M444" i="28" l="1"/>
  <c r="S444" s="1"/>
  <c r="L444"/>
  <c r="O444" s="1"/>
  <c r="R443"/>
  <c r="Q443"/>
  <c r="N443" i="29"/>
  <c r="P443" s="1"/>
  <c r="K444"/>
  <c r="L419" i="30"/>
  <c r="M419"/>
  <c r="S419" s="1"/>
  <c r="R418"/>
  <c r="Q418"/>
  <c r="R443" i="31"/>
  <c r="Q443"/>
  <c r="M444"/>
  <c r="L444"/>
  <c r="R440" i="39"/>
  <c r="Q440"/>
  <c r="R441" i="27"/>
  <c r="Q441"/>
  <c r="M440" i="35"/>
  <c r="S440" s="1"/>
  <c r="L440"/>
  <c r="S434" i="36"/>
  <c r="R434" i="26"/>
  <c r="Q434"/>
  <c r="Q439" i="35"/>
  <c r="R439"/>
  <c r="L441" i="41"/>
  <c r="O441" s="1"/>
  <c r="M441"/>
  <c r="S441" s="1"/>
  <c r="O429" i="37"/>
  <c r="K430"/>
  <c r="N429"/>
  <c r="P429" s="1"/>
  <c r="L435" i="26"/>
  <c r="O435" s="1"/>
  <c r="M435"/>
  <c r="Q440" i="42"/>
  <c r="R440"/>
  <c r="M442" i="27"/>
  <c r="S442" s="1"/>
  <c r="L442"/>
  <c r="O442" s="1"/>
  <c r="L441" i="40"/>
  <c r="O441" s="1"/>
  <c r="M441"/>
  <c r="S441" s="1"/>
  <c r="N414" i="34"/>
  <c r="P414" s="1"/>
  <c r="K415"/>
  <c r="Q440" i="41"/>
  <c r="R440"/>
  <c r="M441" i="42"/>
  <c r="S441" s="1"/>
  <c r="L441"/>
  <c r="O434" i="36"/>
  <c r="K435"/>
  <c r="N434"/>
  <c r="P434" s="1"/>
  <c r="L434" i="33"/>
  <c r="M434"/>
  <c r="S434" s="1"/>
  <c r="Q433"/>
  <c r="R433"/>
  <c r="N433" i="32"/>
  <c r="P433" s="1"/>
  <c r="K434"/>
  <c r="R440" i="40"/>
  <c r="Q440"/>
  <c r="L441" i="39"/>
  <c r="O441" s="1"/>
  <c r="M441"/>
  <c r="S441" s="1"/>
  <c r="N426" i="43"/>
  <c r="P426" s="1"/>
  <c r="K427"/>
  <c r="O440" i="38"/>
  <c r="N440"/>
  <c r="P440" s="1"/>
  <c r="K441"/>
  <c r="M444" i="29" l="1"/>
  <c r="L444"/>
  <c r="O444" s="1"/>
  <c r="R443"/>
  <c r="Q443"/>
  <c r="N444" i="28"/>
  <c r="P444" s="1"/>
  <c r="K445"/>
  <c r="K445" i="31"/>
  <c r="N444"/>
  <c r="P444" s="1"/>
  <c r="S444"/>
  <c r="O444"/>
  <c r="O419" i="30"/>
  <c r="K420"/>
  <c r="N419"/>
  <c r="P419" s="1"/>
  <c r="R434" i="36"/>
  <c r="Q434"/>
  <c r="L427" i="43"/>
  <c r="O427" s="1"/>
  <c r="M427"/>
  <c r="N441" i="39"/>
  <c r="P441" s="1"/>
  <c r="K442"/>
  <c r="O434" i="33"/>
  <c r="K435"/>
  <c r="N434"/>
  <c r="P434" s="1"/>
  <c r="M415" i="34"/>
  <c r="S415" s="1"/>
  <c r="L415"/>
  <c r="O415" s="1"/>
  <c r="R414"/>
  <c r="Q414"/>
  <c r="K442" i="41"/>
  <c r="N441"/>
  <c r="P441" s="1"/>
  <c r="O440" i="35"/>
  <c r="N440"/>
  <c r="P440" s="1"/>
  <c r="K441"/>
  <c r="L441" i="38"/>
  <c r="O441" s="1"/>
  <c r="M441"/>
  <c r="S441" s="1"/>
  <c r="Q440"/>
  <c r="R440"/>
  <c r="M435" i="36"/>
  <c r="S435" s="1"/>
  <c r="L435"/>
  <c r="L434" i="32"/>
  <c r="O434" s="1"/>
  <c r="M434"/>
  <c r="S434" s="1"/>
  <c r="S435" i="26"/>
  <c r="Q433" i="32"/>
  <c r="R433"/>
  <c r="O441" i="42"/>
  <c r="N441"/>
  <c r="P441" s="1"/>
  <c r="K442"/>
  <c r="N441" i="40"/>
  <c r="P441" s="1"/>
  <c r="K442"/>
  <c r="K436" i="26"/>
  <c r="N435"/>
  <c r="P435" s="1"/>
  <c r="Q429" i="37"/>
  <c r="R429"/>
  <c r="R426" i="43"/>
  <c r="Q426"/>
  <c r="N442" i="27"/>
  <c r="P442" s="1"/>
  <c r="K443"/>
  <c r="L430" i="37"/>
  <c r="O430" s="1"/>
  <c r="M430"/>
  <c r="S430" s="1"/>
  <c r="M445" i="28" l="1"/>
  <c r="L445"/>
  <c r="R444"/>
  <c r="Q444"/>
  <c r="K445" i="29"/>
  <c r="N444"/>
  <c r="P444" s="1"/>
  <c r="S444"/>
  <c r="R419" i="30"/>
  <c r="Q419"/>
  <c r="M420"/>
  <c r="S420" s="1"/>
  <c r="L420"/>
  <c r="O420" s="1"/>
  <c r="Q444" i="31"/>
  <c r="R444"/>
  <c r="M445"/>
  <c r="S445" s="1"/>
  <c r="L445"/>
  <c r="Q435" i="26"/>
  <c r="R435"/>
  <c r="N430" i="37"/>
  <c r="P430" s="1"/>
  <c r="K431"/>
  <c r="L436" i="26"/>
  <c r="O436" s="1"/>
  <c r="M436"/>
  <c r="S436" s="1"/>
  <c r="L442" i="41"/>
  <c r="O442" s="1"/>
  <c r="M442"/>
  <c r="S442" s="1"/>
  <c r="M443" i="27"/>
  <c r="S443" s="1"/>
  <c r="L443"/>
  <c r="M442" i="40"/>
  <c r="S442" s="1"/>
  <c r="L442"/>
  <c r="L442" i="39"/>
  <c r="O442" s="1"/>
  <c r="M442"/>
  <c r="R442" i="27"/>
  <c r="Q442"/>
  <c r="R441" i="39"/>
  <c r="Q441"/>
  <c r="R441" i="40"/>
  <c r="Q441"/>
  <c r="M442" i="42"/>
  <c r="S442" s="1"/>
  <c r="L442"/>
  <c r="O442" s="1"/>
  <c r="N441" i="38"/>
  <c r="P441" s="1"/>
  <c r="K442"/>
  <c r="R441" i="42"/>
  <c r="Q441"/>
  <c r="N434" i="32"/>
  <c r="P434" s="1"/>
  <c r="K435"/>
  <c r="M441" i="35"/>
  <c r="L441"/>
  <c r="O441" s="1"/>
  <c r="K416" i="34"/>
  <c r="N415"/>
  <c r="P415" s="1"/>
  <c r="S427" i="43"/>
  <c r="R440" i="35"/>
  <c r="Q440"/>
  <c r="N427" i="43"/>
  <c r="P427" s="1"/>
  <c r="K428"/>
  <c r="O435" i="36"/>
  <c r="K436"/>
  <c r="N435"/>
  <c r="P435" s="1"/>
  <c r="Q434" i="33"/>
  <c r="R434"/>
  <c r="Q441" i="41"/>
  <c r="R441"/>
  <c r="L435" i="33"/>
  <c r="O435" s="1"/>
  <c r="M435"/>
  <c r="S435" s="1"/>
  <c r="Q444" i="29" l="1"/>
  <c r="R444"/>
  <c r="M445"/>
  <c r="S445" s="1"/>
  <c r="L445"/>
  <c r="O445" i="28"/>
  <c r="N445"/>
  <c r="P445" s="1"/>
  <c r="K446"/>
  <c r="S445"/>
  <c r="K421" i="30"/>
  <c r="N420"/>
  <c r="P420" s="1"/>
  <c r="O445" i="31"/>
  <c r="N445"/>
  <c r="P445" s="1"/>
  <c r="K446"/>
  <c r="M436" i="36"/>
  <c r="S436" s="1"/>
  <c r="L436"/>
  <c r="O436" s="1"/>
  <c r="M435" i="32"/>
  <c r="S435" s="1"/>
  <c r="L435"/>
  <c r="O435" s="1"/>
  <c r="S442" i="39"/>
  <c r="K443" i="41"/>
  <c r="N442"/>
  <c r="P442" s="1"/>
  <c r="Q434" i="32"/>
  <c r="R434"/>
  <c r="K443" i="39"/>
  <c r="N442"/>
  <c r="P442" s="1"/>
  <c r="R427" i="43"/>
  <c r="Q427"/>
  <c r="O442" i="40"/>
  <c r="N442"/>
  <c r="P442" s="1"/>
  <c r="K443"/>
  <c r="Q415" i="34"/>
  <c r="R415"/>
  <c r="K437" i="26"/>
  <c r="N436"/>
  <c r="P436" s="1"/>
  <c r="L416" i="34"/>
  <c r="M416"/>
  <c r="S416" s="1"/>
  <c r="L442" i="38"/>
  <c r="O442" s="1"/>
  <c r="M442"/>
  <c r="S442" s="1"/>
  <c r="O443" i="27"/>
  <c r="K444"/>
  <c r="N443"/>
  <c r="P443" s="1"/>
  <c r="L431" i="37"/>
  <c r="M431"/>
  <c r="S431" s="1"/>
  <c r="R430"/>
  <c r="Q430"/>
  <c r="R435" i="36"/>
  <c r="Q435"/>
  <c r="K436" i="33"/>
  <c r="N435"/>
  <c r="P435" s="1"/>
  <c r="M428" i="43"/>
  <c r="S428" s="1"/>
  <c r="L428"/>
  <c r="O428" s="1"/>
  <c r="N441" i="35"/>
  <c r="P441" s="1"/>
  <c r="K442"/>
  <c r="R441" i="38"/>
  <c r="Q441"/>
  <c r="S441" i="35"/>
  <c r="N442" i="42"/>
  <c r="P442" s="1"/>
  <c r="K443"/>
  <c r="Q445" i="28" l="1"/>
  <c r="R445"/>
  <c r="M446"/>
  <c r="S446" s="1"/>
  <c r="L446"/>
  <c r="O446" s="1"/>
  <c r="O445" i="29"/>
  <c r="N445"/>
  <c r="P445" s="1"/>
  <c r="K446"/>
  <c r="L446" i="31"/>
  <c r="O446" s="1"/>
  <c r="M446"/>
  <c r="S446" s="1"/>
  <c r="Q445"/>
  <c r="R445"/>
  <c r="Q420" i="30"/>
  <c r="R420"/>
  <c r="L421"/>
  <c r="M421"/>
  <c r="S421" s="1"/>
  <c r="Q442" i="39"/>
  <c r="R442"/>
  <c r="R442" i="40"/>
  <c r="Q442"/>
  <c r="O431" i="37"/>
  <c r="K432"/>
  <c r="N431"/>
  <c r="P431" s="1"/>
  <c r="R436" i="26"/>
  <c r="Q436"/>
  <c r="R435" i="33"/>
  <c r="Q435"/>
  <c r="L436"/>
  <c r="O436" s="1"/>
  <c r="M436"/>
  <c r="S436" s="1"/>
  <c r="L444" i="27"/>
  <c r="M444"/>
  <c r="S444" s="1"/>
  <c r="L437" i="26"/>
  <c r="O437" s="1"/>
  <c r="M437"/>
  <c r="R443" i="27"/>
  <c r="Q443"/>
  <c r="L443" i="39"/>
  <c r="M443"/>
  <c r="S443" s="1"/>
  <c r="K436" i="32"/>
  <c r="N435"/>
  <c r="P435" s="1"/>
  <c r="Q441" i="35"/>
  <c r="R441"/>
  <c r="L442"/>
  <c r="M442"/>
  <c r="S442" s="1"/>
  <c r="R442" i="42"/>
  <c r="Q442"/>
  <c r="N428" i="43"/>
  <c r="P428" s="1"/>
  <c r="K429"/>
  <c r="O416" i="34"/>
  <c r="N416"/>
  <c r="P416" s="1"/>
  <c r="K417"/>
  <c r="M443" i="40"/>
  <c r="S443" s="1"/>
  <c r="L443"/>
  <c r="O443" s="1"/>
  <c r="L443" i="42"/>
  <c r="M443"/>
  <c r="S443" s="1"/>
  <c r="N442" i="38"/>
  <c r="P442" s="1"/>
  <c r="K443"/>
  <c r="Q442" i="41"/>
  <c r="R442"/>
  <c r="K437" i="36"/>
  <c r="N436"/>
  <c r="P436" s="1"/>
  <c r="M443" i="41"/>
  <c r="S443" s="1"/>
  <c r="L443"/>
  <c r="M446" i="29" l="1"/>
  <c r="S446" s="1"/>
  <c r="L446"/>
  <c r="R445"/>
  <c r="Q445"/>
  <c r="N446" i="28"/>
  <c r="P446" s="1"/>
  <c r="K447"/>
  <c r="O421" i="30"/>
  <c r="K422"/>
  <c r="N421"/>
  <c r="P421" s="1"/>
  <c r="K447" i="31"/>
  <c r="N446"/>
  <c r="P446" s="1"/>
  <c r="R436" i="36"/>
  <c r="Q436"/>
  <c r="L437"/>
  <c r="O437" s="1"/>
  <c r="M437"/>
  <c r="S437" s="1"/>
  <c r="N443" i="40"/>
  <c r="P443" s="1"/>
  <c r="K444"/>
  <c r="O443" i="39"/>
  <c r="K444"/>
  <c r="N443"/>
  <c r="P443" s="1"/>
  <c r="K445" i="27"/>
  <c r="N444"/>
  <c r="P444" s="1"/>
  <c r="M432" i="37"/>
  <c r="S432" s="1"/>
  <c r="L432"/>
  <c r="Q431"/>
  <c r="R431"/>
  <c r="M417" i="34"/>
  <c r="S417" s="1"/>
  <c r="L417"/>
  <c r="O417" s="1"/>
  <c r="O442" i="35"/>
  <c r="N442"/>
  <c r="P442" s="1"/>
  <c r="K443"/>
  <c r="R416" i="34"/>
  <c r="Q416"/>
  <c r="K437" i="33"/>
  <c r="N436"/>
  <c r="P436" s="1"/>
  <c r="Q442" i="38"/>
  <c r="R442"/>
  <c r="S437" i="26"/>
  <c r="L429" i="43"/>
  <c r="O429" s="1"/>
  <c r="M429"/>
  <c r="R435" i="32"/>
  <c r="Q435"/>
  <c r="K438" i="26"/>
  <c r="N437"/>
  <c r="P437" s="1"/>
  <c r="M443" i="38"/>
  <c r="L443"/>
  <c r="O443" s="1"/>
  <c r="O443" i="41"/>
  <c r="K444"/>
  <c r="N443"/>
  <c r="P443" s="1"/>
  <c r="O443" i="42"/>
  <c r="N443"/>
  <c r="P443" s="1"/>
  <c r="K444"/>
  <c r="R428" i="43"/>
  <c r="Q428"/>
  <c r="L436" i="32"/>
  <c r="O436" s="1"/>
  <c r="M436"/>
  <c r="S436" s="1"/>
  <c r="O444" i="27"/>
  <c r="M447" i="28" l="1"/>
  <c r="L447"/>
  <c r="O447" s="1"/>
  <c r="Q446"/>
  <c r="R446"/>
  <c r="O446" i="29"/>
  <c r="K447"/>
  <c r="N446"/>
  <c r="P446" s="1"/>
  <c r="Q446" i="31"/>
  <c r="R446"/>
  <c r="L447"/>
  <c r="M447"/>
  <c r="S447" s="1"/>
  <c r="R421" i="30"/>
  <c r="Q421"/>
  <c r="M422"/>
  <c r="S422" s="1"/>
  <c r="L422"/>
  <c r="R437" i="26"/>
  <c r="Q437"/>
  <c r="Q436" i="33"/>
  <c r="R436"/>
  <c r="K437" i="32"/>
  <c r="N436"/>
  <c r="P436" s="1"/>
  <c r="S429" i="43"/>
  <c r="L437" i="33"/>
  <c r="O437" s="1"/>
  <c r="M437"/>
  <c r="S437" s="1"/>
  <c r="K444" i="38"/>
  <c r="N443"/>
  <c r="M444" i="42"/>
  <c r="L444"/>
  <c r="O444" s="1"/>
  <c r="S443" i="38"/>
  <c r="P443"/>
  <c r="R443" i="40"/>
  <c r="Q443"/>
  <c r="R442" i="35"/>
  <c r="Q442"/>
  <c r="Q444" i="27"/>
  <c r="R444"/>
  <c r="N429" i="43"/>
  <c r="P429" s="1"/>
  <c r="K430"/>
  <c r="M444" i="40"/>
  <c r="S444" s="1"/>
  <c r="L444"/>
  <c r="O444" s="1"/>
  <c r="Q443" i="41"/>
  <c r="R443"/>
  <c r="M445" i="27"/>
  <c r="S445" s="1"/>
  <c r="L445"/>
  <c r="N437" i="36"/>
  <c r="P437" s="1"/>
  <c r="K438"/>
  <c r="M443" i="35"/>
  <c r="L443"/>
  <c r="O443" s="1"/>
  <c r="O432" i="37"/>
  <c r="N432"/>
  <c r="P432" s="1"/>
  <c r="K433"/>
  <c r="R443" i="39"/>
  <c r="Q443"/>
  <c r="R443" i="42"/>
  <c r="Q443"/>
  <c r="M438" i="26"/>
  <c r="S438" s="1"/>
  <c r="L438"/>
  <c r="O438" s="1"/>
  <c r="L444" i="41"/>
  <c r="M444"/>
  <c r="S444" s="1"/>
  <c r="K418" i="34"/>
  <c r="N417"/>
  <c r="P417" s="1"/>
  <c r="M444" i="39"/>
  <c r="L444"/>
  <c r="O444" s="1"/>
  <c r="Q446" i="29" l="1"/>
  <c r="R446"/>
  <c r="M447"/>
  <c r="S447" s="1"/>
  <c r="L447"/>
  <c r="N447" i="28"/>
  <c r="P447" s="1"/>
  <c r="K448"/>
  <c r="S447"/>
  <c r="K423" i="30"/>
  <c r="N422"/>
  <c r="P422" s="1"/>
  <c r="O447" i="31"/>
  <c r="N447"/>
  <c r="P447" s="1"/>
  <c r="K448"/>
  <c r="O422" i="30"/>
  <c r="R429" i="43"/>
  <c r="Q429"/>
  <c r="K439" i="26"/>
  <c r="N438"/>
  <c r="P438" s="1"/>
  <c r="N444" i="42"/>
  <c r="P444" s="1"/>
  <c r="K445"/>
  <c r="Q436" i="32"/>
  <c r="R436"/>
  <c r="S444" i="42"/>
  <c r="S444" i="39"/>
  <c r="K444" i="35"/>
  <c r="N443"/>
  <c r="N444" i="40"/>
  <c r="P444" s="1"/>
  <c r="K445"/>
  <c r="L437" i="32"/>
  <c r="M437"/>
  <c r="S437" s="1"/>
  <c r="O437"/>
  <c r="R417" i="34"/>
  <c r="Q417"/>
  <c r="P443" i="35"/>
  <c r="S443"/>
  <c r="L444" i="38"/>
  <c r="O444" s="1"/>
  <c r="M444"/>
  <c r="S444" s="1"/>
  <c r="R432" i="37"/>
  <c r="Q432"/>
  <c r="K445" i="39"/>
  <c r="N444"/>
  <c r="P444" s="1"/>
  <c r="L418" i="34"/>
  <c r="M418"/>
  <c r="S418" s="1"/>
  <c r="M438" i="36"/>
  <c r="S438" s="1"/>
  <c r="L438"/>
  <c r="O438" s="1"/>
  <c r="R443" i="38"/>
  <c r="Q443"/>
  <c r="R437" i="36"/>
  <c r="Q437"/>
  <c r="M430" i="43"/>
  <c r="L430"/>
  <c r="O430" s="1"/>
  <c r="O444" i="41"/>
  <c r="K445"/>
  <c r="N444"/>
  <c r="P444" s="1"/>
  <c r="L433" i="37"/>
  <c r="M433"/>
  <c r="S433" s="1"/>
  <c r="O445" i="27"/>
  <c r="K446"/>
  <c r="N445"/>
  <c r="P445" s="1"/>
  <c r="K438" i="33"/>
  <c r="N437"/>
  <c r="P437" s="1"/>
  <c r="Q447" i="28" l="1"/>
  <c r="R447"/>
  <c r="M448"/>
  <c r="L448"/>
  <c r="O448" s="1"/>
  <c r="O447" i="29"/>
  <c r="N447"/>
  <c r="P447" s="1"/>
  <c r="K448"/>
  <c r="M448" i="31"/>
  <c r="L448"/>
  <c r="O448" s="1"/>
  <c r="Q447"/>
  <c r="R447"/>
  <c r="Q422" i="30"/>
  <c r="R422"/>
  <c r="M423"/>
  <c r="S423" s="1"/>
  <c r="L423"/>
  <c r="O423" s="1"/>
  <c r="R444" i="42"/>
  <c r="Q444"/>
  <c r="Q444" i="39"/>
  <c r="R444"/>
  <c r="R444" i="40"/>
  <c r="Q444"/>
  <c r="Q443" i="35"/>
  <c r="R443"/>
  <c r="L445" i="42"/>
  <c r="M445"/>
  <c r="S445" s="1"/>
  <c r="S430" i="43"/>
  <c r="N444" i="38"/>
  <c r="P444" s="1"/>
  <c r="K445"/>
  <c r="O418" i="34"/>
  <c r="K419"/>
  <c r="N418"/>
  <c r="P418" s="1"/>
  <c r="Q444" i="41"/>
  <c r="R444"/>
  <c r="M445" i="39"/>
  <c r="S445" s="1"/>
  <c r="L445"/>
  <c r="M444" i="35"/>
  <c r="S444" s="1"/>
  <c r="L444"/>
  <c r="O444" s="1"/>
  <c r="M445" i="40"/>
  <c r="S445" s="1"/>
  <c r="L445"/>
  <c r="R438" i="26"/>
  <c r="Q438"/>
  <c r="R437" i="33"/>
  <c r="Q437"/>
  <c r="M445" i="41"/>
  <c r="S445" s="1"/>
  <c r="L445"/>
  <c r="M438" i="33"/>
  <c r="S438" s="1"/>
  <c r="L438"/>
  <c r="M439" i="26"/>
  <c r="L439"/>
  <c r="O439" s="1"/>
  <c r="R445" i="27"/>
  <c r="Q445"/>
  <c r="K439" i="36"/>
  <c r="N438"/>
  <c r="P438" s="1"/>
  <c r="O433" i="37"/>
  <c r="K434"/>
  <c r="N433"/>
  <c r="P433" s="1"/>
  <c r="L446" i="27"/>
  <c r="O446" s="1"/>
  <c r="M446"/>
  <c r="S446" s="1"/>
  <c r="N430" i="43"/>
  <c r="P430" s="1"/>
  <c r="K431"/>
  <c r="K438" i="32"/>
  <c r="N437"/>
  <c r="P437" s="1"/>
  <c r="M448" i="29" l="1"/>
  <c r="S448" s="1"/>
  <c r="L448"/>
  <c r="O448" s="1"/>
  <c r="R447"/>
  <c r="Q447"/>
  <c r="N448" i="28"/>
  <c r="P448" s="1"/>
  <c r="K449"/>
  <c r="S448"/>
  <c r="N448" i="31"/>
  <c r="P448" s="1"/>
  <c r="K449"/>
  <c r="N423" i="30"/>
  <c r="P423" s="1"/>
  <c r="K424"/>
  <c r="S448" i="31"/>
  <c r="R430" i="43"/>
  <c r="Q430"/>
  <c r="R438" i="36"/>
  <c r="Q438"/>
  <c r="L439"/>
  <c r="M439"/>
  <c r="S439" s="1"/>
  <c r="O445" i="41"/>
  <c r="K446"/>
  <c r="N445"/>
  <c r="P445" s="1"/>
  <c r="K445" i="35"/>
  <c r="N444"/>
  <c r="P444" s="1"/>
  <c r="M419" i="34"/>
  <c r="S419" s="1"/>
  <c r="L419"/>
  <c r="O419" s="1"/>
  <c r="M445" i="38"/>
  <c r="S445" s="1"/>
  <c r="L445"/>
  <c r="Q444"/>
  <c r="R444"/>
  <c r="K447" i="27"/>
  <c r="N446"/>
  <c r="P446" s="1"/>
  <c r="O445" i="39"/>
  <c r="K446"/>
  <c r="N445"/>
  <c r="P445" s="1"/>
  <c r="R437" i="32"/>
  <c r="Q437"/>
  <c r="M434" i="37"/>
  <c r="S434" s="1"/>
  <c r="L434"/>
  <c r="O434" s="1"/>
  <c r="S439" i="26"/>
  <c r="R433" i="37"/>
  <c r="Q433"/>
  <c r="K440" i="26"/>
  <c r="N439"/>
  <c r="P439" s="1"/>
  <c r="L438" i="32"/>
  <c r="M438"/>
  <c r="S438" s="1"/>
  <c r="O438" i="33"/>
  <c r="N438"/>
  <c r="P438" s="1"/>
  <c r="K439"/>
  <c r="O445" i="40"/>
  <c r="K446"/>
  <c r="N445"/>
  <c r="P445" s="1"/>
  <c r="L431" i="43"/>
  <c r="M431"/>
  <c r="R418" i="34"/>
  <c r="Q418"/>
  <c r="O445" i="42"/>
  <c r="K446"/>
  <c r="N445"/>
  <c r="P445" s="1"/>
  <c r="Q448" i="28" l="1"/>
  <c r="R448"/>
  <c r="L449"/>
  <c r="O449" s="1"/>
  <c r="M449"/>
  <c r="S449" s="1"/>
  <c r="K449" i="29"/>
  <c r="N448"/>
  <c r="P448" s="1"/>
  <c r="M424" i="30"/>
  <c r="L424"/>
  <c r="Q423"/>
  <c r="R423"/>
  <c r="L449" i="31"/>
  <c r="M449"/>
  <c r="Q448"/>
  <c r="R448"/>
  <c r="Q445" i="42"/>
  <c r="R445"/>
  <c r="M446" i="40"/>
  <c r="L446"/>
  <c r="M440" i="26"/>
  <c r="S440" s="1"/>
  <c r="L440"/>
  <c r="O440" s="1"/>
  <c r="M446" i="42"/>
  <c r="L446"/>
  <c r="O446" s="1"/>
  <c r="O445" i="38"/>
  <c r="N445"/>
  <c r="P445" s="1"/>
  <c r="K446"/>
  <c r="L446" i="41"/>
  <c r="M446"/>
  <c r="S446" s="1"/>
  <c r="R445" i="39"/>
  <c r="Q445"/>
  <c r="R439" i="26"/>
  <c r="Q439"/>
  <c r="L446" i="39"/>
  <c r="O446" s="1"/>
  <c r="M446"/>
  <c r="S446" s="1"/>
  <c r="Q438" i="33"/>
  <c r="R438"/>
  <c r="K420" i="34"/>
  <c r="N419"/>
  <c r="P419" s="1"/>
  <c r="O439" i="36"/>
  <c r="K440"/>
  <c r="N439"/>
  <c r="P439" s="1"/>
  <c r="R446" i="27"/>
  <c r="Q446"/>
  <c r="L439" i="33"/>
  <c r="M439"/>
  <c r="S439" s="1"/>
  <c r="S431" i="43"/>
  <c r="O431"/>
  <c r="N431"/>
  <c r="P431" s="1"/>
  <c r="K432"/>
  <c r="R444" i="35"/>
  <c r="Q444"/>
  <c r="Q445" i="40"/>
  <c r="R445"/>
  <c r="M445" i="35"/>
  <c r="L445"/>
  <c r="O445" s="1"/>
  <c r="K435" i="37"/>
  <c r="N434"/>
  <c r="P434" s="1"/>
  <c r="O438" i="32"/>
  <c r="N438"/>
  <c r="P438" s="1"/>
  <c r="K439"/>
  <c r="M447" i="27"/>
  <c r="S447" s="1"/>
  <c r="L447"/>
  <c r="Q445" i="41"/>
  <c r="R445"/>
  <c r="Q448" i="29" l="1"/>
  <c r="R448"/>
  <c r="L449"/>
  <c r="O449" s="1"/>
  <c r="M449"/>
  <c r="S449" s="1"/>
  <c r="N449" i="28"/>
  <c r="P449" s="1"/>
  <c r="K450"/>
  <c r="S449" i="31"/>
  <c r="O449"/>
  <c r="K450"/>
  <c r="N449"/>
  <c r="P449" s="1"/>
  <c r="O424" i="30"/>
  <c r="N424"/>
  <c r="P424" s="1"/>
  <c r="K425"/>
  <c r="S424"/>
  <c r="R431" i="43"/>
  <c r="Q431"/>
  <c r="Q438" i="32"/>
  <c r="R438"/>
  <c r="O439" i="33"/>
  <c r="N439"/>
  <c r="P439" s="1"/>
  <c r="K440"/>
  <c r="S446" i="42"/>
  <c r="N447" i="27"/>
  <c r="P447" s="1"/>
  <c r="K448"/>
  <c r="Q434" i="37"/>
  <c r="R434"/>
  <c r="M435"/>
  <c r="S435" s="1"/>
  <c r="L435"/>
  <c r="M432" i="43"/>
  <c r="L432"/>
  <c r="O432" s="1"/>
  <c r="O446" i="41"/>
  <c r="K447"/>
  <c r="N446"/>
  <c r="P446" s="1"/>
  <c r="K441" i="26"/>
  <c r="N440"/>
  <c r="P440" s="1"/>
  <c r="M446" i="38"/>
  <c r="S446" s="1"/>
  <c r="L446"/>
  <c r="R445"/>
  <c r="Q445"/>
  <c r="O446" i="40"/>
  <c r="N446"/>
  <c r="P446" s="1"/>
  <c r="K447"/>
  <c r="N445" i="35"/>
  <c r="P445" s="1"/>
  <c r="K446"/>
  <c r="K447" i="39"/>
  <c r="N446"/>
  <c r="P446" s="1"/>
  <c r="O447" i="27"/>
  <c r="S445" i="35"/>
  <c r="S446" i="40"/>
  <c r="R419" i="34"/>
  <c r="Q419"/>
  <c r="R439" i="36"/>
  <c r="Q439"/>
  <c r="M440"/>
  <c r="S440" s="1"/>
  <c r="L440"/>
  <c r="M439" i="32"/>
  <c r="S439" s="1"/>
  <c r="L439"/>
  <c r="O439" s="1"/>
  <c r="M420" i="34"/>
  <c r="S420" s="1"/>
  <c r="L420"/>
  <c r="N446" i="42"/>
  <c r="P446" s="1"/>
  <c r="K447"/>
  <c r="M450" i="28" l="1"/>
  <c r="S450" s="1"/>
  <c r="L450"/>
  <c r="O450" s="1"/>
  <c r="Q449"/>
  <c r="R449"/>
  <c r="N449" i="29"/>
  <c r="P449" s="1"/>
  <c r="K450"/>
  <c r="R449" i="31"/>
  <c r="Q449"/>
  <c r="L425" i="30"/>
  <c r="M425"/>
  <c r="S425" s="1"/>
  <c r="R424"/>
  <c r="Q424"/>
  <c r="L450" i="31"/>
  <c r="O450" s="1"/>
  <c r="M450"/>
  <c r="S450" s="1"/>
  <c r="R445" i="35"/>
  <c r="Q445"/>
  <c r="S432" i="43"/>
  <c r="Q446" i="42"/>
  <c r="R446"/>
  <c r="R440" i="26"/>
  <c r="Q440"/>
  <c r="O435" i="37"/>
  <c r="K436"/>
  <c r="N435"/>
  <c r="P435" s="1"/>
  <c r="M440" i="33"/>
  <c r="S440" s="1"/>
  <c r="L440"/>
  <c r="M446" i="35"/>
  <c r="S446" s="1"/>
  <c r="L446"/>
  <c r="R439" i="33"/>
  <c r="Q439"/>
  <c r="Q446" i="41"/>
  <c r="R446"/>
  <c r="Q446" i="40"/>
  <c r="R446"/>
  <c r="L447"/>
  <c r="M447"/>
  <c r="S447" s="1"/>
  <c r="L441" i="26"/>
  <c r="M441"/>
  <c r="L447" i="42"/>
  <c r="O447" s="1"/>
  <c r="M447"/>
  <c r="S447" s="1"/>
  <c r="M447" i="41"/>
  <c r="S447" s="1"/>
  <c r="L447"/>
  <c r="O447" s="1"/>
  <c r="O440" i="36"/>
  <c r="N440"/>
  <c r="P440" s="1"/>
  <c r="K441"/>
  <c r="M448" i="27"/>
  <c r="S448" s="1"/>
  <c r="L448"/>
  <c r="O448" s="1"/>
  <c r="N439" i="32"/>
  <c r="P439" s="1"/>
  <c r="K440"/>
  <c r="O420" i="34"/>
  <c r="N420"/>
  <c r="P420" s="1"/>
  <c r="K421"/>
  <c r="R447" i="27"/>
  <c r="Q447"/>
  <c r="Q446" i="39"/>
  <c r="R446"/>
  <c r="M447"/>
  <c r="S447" s="1"/>
  <c r="L447"/>
  <c r="O446" i="38"/>
  <c r="K447"/>
  <c r="N446"/>
  <c r="P446" s="1"/>
  <c r="N432" i="43"/>
  <c r="P432" s="1"/>
  <c r="K433"/>
  <c r="M450" i="29" l="1"/>
  <c r="S450" s="1"/>
  <c r="L450"/>
  <c r="O450" s="1"/>
  <c r="R449"/>
  <c r="Q449"/>
  <c r="N450" i="28"/>
  <c r="P450" s="1"/>
  <c r="K451"/>
  <c r="N450" i="31"/>
  <c r="P450" s="1"/>
  <c r="K451"/>
  <c r="O425" i="30"/>
  <c r="K426"/>
  <c r="N425"/>
  <c r="P425" s="1"/>
  <c r="R432" i="43"/>
  <c r="Q432"/>
  <c r="Q446" i="38"/>
  <c r="R446"/>
  <c r="N447" i="42"/>
  <c r="P447" s="1"/>
  <c r="K448"/>
  <c r="M447" i="38"/>
  <c r="S447" s="1"/>
  <c r="L447"/>
  <c r="O447" s="1"/>
  <c r="L441" i="36"/>
  <c r="O441" s="1"/>
  <c r="M441"/>
  <c r="S441" s="1"/>
  <c r="M440" i="32"/>
  <c r="L440"/>
  <c r="O440" s="1"/>
  <c r="K448" i="41"/>
  <c r="N447"/>
  <c r="P447" s="1"/>
  <c r="K442" i="26"/>
  <c r="N441"/>
  <c r="P441" s="1"/>
  <c r="O446" i="35"/>
  <c r="N446"/>
  <c r="P446" s="1"/>
  <c r="K447"/>
  <c r="R439" i="32"/>
  <c r="Q439"/>
  <c r="L433" i="43"/>
  <c r="O433" s="1"/>
  <c r="M433"/>
  <c r="S433" s="1"/>
  <c r="O447" i="40"/>
  <c r="N447"/>
  <c r="P447" s="1"/>
  <c r="K448"/>
  <c r="M421" i="34"/>
  <c r="S421" s="1"/>
  <c r="L421"/>
  <c r="O421" s="1"/>
  <c r="K449" i="27"/>
  <c r="N448"/>
  <c r="P448" s="1"/>
  <c r="O440" i="33"/>
  <c r="N440"/>
  <c r="P440" s="1"/>
  <c r="K441"/>
  <c r="Q435" i="37"/>
  <c r="R435"/>
  <c r="Q440" i="36"/>
  <c r="R440"/>
  <c r="O441" i="26"/>
  <c r="M436" i="37"/>
  <c r="S436" s="1"/>
  <c r="L436"/>
  <c r="Q420" i="34"/>
  <c r="R420"/>
  <c r="O447" i="39"/>
  <c r="N447"/>
  <c r="P447" s="1"/>
  <c r="K448"/>
  <c r="S441" i="26"/>
  <c r="L451" i="28" l="1"/>
  <c r="M451"/>
  <c r="S451" s="1"/>
  <c r="R450"/>
  <c r="Q450"/>
  <c r="K451" i="29"/>
  <c r="N450"/>
  <c r="P450" s="1"/>
  <c r="M426" i="30"/>
  <c r="S426" s="1"/>
  <c r="L426"/>
  <c r="O426" s="1"/>
  <c r="R425"/>
  <c r="Q425"/>
  <c r="M451" i="31"/>
  <c r="S451" s="1"/>
  <c r="L451"/>
  <c r="R450"/>
  <c r="Q450"/>
  <c r="Q447" i="39"/>
  <c r="R447"/>
  <c r="N433" i="43"/>
  <c r="P433" s="1"/>
  <c r="K434"/>
  <c r="K422" i="34"/>
  <c r="N421"/>
  <c r="P421" s="1"/>
  <c r="L448" i="41"/>
  <c r="M448"/>
  <c r="S448" s="1"/>
  <c r="N447" i="38"/>
  <c r="P447" s="1"/>
  <c r="K448"/>
  <c r="R440" i="33"/>
  <c r="Q440"/>
  <c r="R447" i="40"/>
  <c r="Q447"/>
  <c r="L441" i="33"/>
  <c r="O441" s="1"/>
  <c r="M441"/>
  <c r="S441" s="1"/>
  <c r="L448" i="40"/>
  <c r="M448"/>
  <c r="S448" s="1"/>
  <c r="M447" i="35"/>
  <c r="S447" s="1"/>
  <c r="L447"/>
  <c r="O447" s="1"/>
  <c r="K441" i="32"/>
  <c r="N440"/>
  <c r="P440" s="1"/>
  <c r="L448" i="42"/>
  <c r="O448" s="1"/>
  <c r="M448"/>
  <c r="Q447"/>
  <c r="R447"/>
  <c r="R441" i="26"/>
  <c r="Q441"/>
  <c r="Q448" i="27"/>
  <c r="R448"/>
  <c r="R446" i="35"/>
  <c r="Q446"/>
  <c r="S440" i="32"/>
  <c r="M448" i="39"/>
  <c r="S448" s="1"/>
  <c r="L448"/>
  <c r="M449" i="27"/>
  <c r="S449" s="1"/>
  <c r="L449"/>
  <c r="L442" i="26"/>
  <c r="O442" s="1"/>
  <c r="M442"/>
  <c r="S442" s="1"/>
  <c r="N441" i="36"/>
  <c r="P441" s="1"/>
  <c r="K442"/>
  <c r="O436" i="37"/>
  <c r="N436"/>
  <c r="P436" s="1"/>
  <c r="K437"/>
  <c r="Q447" i="41"/>
  <c r="R447"/>
  <c r="Q450" i="29" l="1"/>
  <c r="R450"/>
  <c r="M451"/>
  <c r="S451" s="1"/>
  <c r="L451"/>
  <c r="O451" i="28"/>
  <c r="N451"/>
  <c r="P451" s="1"/>
  <c r="K452"/>
  <c r="O451" i="31"/>
  <c r="N451"/>
  <c r="P451" s="1"/>
  <c r="K452"/>
  <c r="K427" i="30"/>
  <c r="N426"/>
  <c r="P426" s="1"/>
  <c r="Q440" i="32"/>
  <c r="R440"/>
  <c r="R436" i="37"/>
  <c r="Q436"/>
  <c r="K449" i="42"/>
  <c r="N448"/>
  <c r="P448" s="1"/>
  <c r="Q421" i="34"/>
  <c r="R421"/>
  <c r="R441" i="36"/>
  <c r="Q441"/>
  <c r="K448" i="35"/>
  <c r="N447"/>
  <c r="P447" s="1"/>
  <c r="M422" i="34"/>
  <c r="S422" s="1"/>
  <c r="L422"/>
  <c r="K450" i="27"/>
  <c r="N449"/>
  <c r="P449" s="1"/>
  <c r="O448" i="39"/>
  <c r="N448"/>
  <c r="P448" s="1"/>
  <c r="K449"/>
  <c r="L441" i="32"/>
  <c r="O441" s="1"/>
  <c r="M441"/>
  <c r="K442" i="33"/>
  <c r="N441"/>
  <c r="P441" s="1"/>
  <c r="O448" i="41"/>
  <c r="K449"/>
  <c r="N448"/>
  <c r="P448" s="1"/>
  <c r="M434" i="43"/>
  <c r="S434" s="1"/>
  <c r="L434"/>
  <c r="O434" s="1"/>
  <c r="R433"/>
  <c r="Q433"/>
  <c r="L442" i="36"/>
  <c r="O442" s="1"/>
  <c r="M442"/>
  <c r="S442" s="1"/>
  <c r="K443" i="26"/>
  <c r="N442"/>
  <c r="P442" s="1"/>
  <c r="L437" i="37"/>
  <c r="M437"/>
  <c r="S437" s="1"/>
  <c r="O449" i="27"/>
  <c r="S448" i="42"/>
  <c r="O448" i="40"/>
  <c r="N448"/>
  <c r="P448" s="1"/>
  <c r="K449"/>
  <c r="L448" i="38"/>
  <c r="M448"/>
  <c r="R447"/>
  <c r="Q447"/>
  <c r="M452" i="28" l="1"/>
  <c r="L452"/>
  <c r="O452" s="1"/>
  <c r="Q451"/>
  <c r="R451"/>
  <c r="O451" i="29"/>
  <c r="N451"/>
  <c r="P451" s="1"/>
  <c r="K452"/>
  <c r="Q426" i="30"/>
  <c r="R426"/>
  <c r="M427"/>
  <c r="S427" s="1"/>
  <c r="L427"/>
  <c r="M452" i="31"/>
  <c r="L452"/>
  <c r="O452" s="1"/>
  <c r="Q451"/>
  <c r="R451"/>
  <c r="Q449" i="27"/>
  <c r="R449"/>
  <c r="R448" i="42"/>
  <c r="Q448"/>
  <c r="L442" i="33"/>
  <c r="M442"/>
  <c r="S442" s="1"/>
  <c r="M450" i="27"/>
  <c r="S450" s="1"/>
  <c r="L450"/>
  <c r="R441" i="33"/>
  <c r="Q441"/>
  <c r="S448" i="38"/>
  <c r="O448"/>
  <c r="N448"/>
  <c r="P448" s="1"/>
  <c r="K449"/>
  <c r="O437" i="37"/>
  <c r="N437"/>
  <c r="P437" s="1"/>
  <c r="K438"/>
  <c r="O422" i="34"/>
  <c r="N422"/>
  <c r="P422" s="1"/>
  <c r="K423"/>
  <c r="Q442" i="26"/>
  <c r="R442"/>
  <c r="N434" i="43"/>
  <c r="P434" s="1"/>
  <c r="K435"/>
  <c r="S441" i="32"/>
  <c r="L449" i="42"/>
  <c r="M449"/>
  <c r="S449" s="1"/>
  <c r="Q447" i="35"/>
  <c r="R447"/>
  <c r="L449" i="40"/>
  <c r="O449" s="1"/>
  <c r="M449"/>
  <c r="S449" s="1"/>
  <c r="L443" i="26"/>
  <c r="O443" s="1"/>
  <c r="M443"/>
  <c r="Q448" i="41"/>
  <c r="R448"/>
  <c r="M449" i="39"/>
  <c r="S449" s="1"/>
  <c r="L449"/>
  <c r="M448" i="35"/>
  <c r="S448" s="1"/>
  <c r="L448"/>
  <c r="Q448" i="40"/>
  <c r="R448"/>
  <c r="Q448" i="39"/>
  <c r="R448"/>
  <c r="N441" i="32"/>
  <c r="P441" s="1"/>
  <c r="K442"/>
  <c r="M449" i="41"/>
  <c r="S449" s="1"/>
  <c r="L449"/>
  <c r="O449" s="1"/>
  <c r="K443" i="36"/>
  <c r="N442"/>
  <c r="P442" s="1"/>
  <c r="L452" i="29" l="1"/>
  <c r="O452" s="1"/>
  <c r="M452"/>
  <c r="R451"/>
  <c r="Q451"/>
  <c r="N452" i="28"/>
  <c r="P452" s="1"/>
  <c r="K453"/>
  <c r="S452"/>
  <c r="N452" i="31"/>
  <c r="P452" s="1"/>
  <c r="K453"/>
  <c r="S452"/>
  <c r="O427" i="30"/>
  <c r="N427"/>
  <c r="P427" s="1"/>
  <c r="K428"/>
  <c r="R441" i="32"/>
  <c r="Q441"/>
  <c r="R448" i="38"/>
  <c r="Q448"/>
  <c r="K450" i="41"/>
  <c r="N449"/>
  <c r="P449" s="1"/>
  <c r="S443" i="26"/>
  <c r="O449" i="42"/>
  <c r="N449"/>
  <c r="P449" s="1"/>
  <c r="K450"/>
  <c r="L442" i="32"/>
  <c r="O442" s="1"/>
  <c r="M442"/>
  <c r="S442" s="1"/>
  <c r="O449" i="39"/>
  <c r="K450"/>
  <c r="N449"/>
  <c r="P449" s="1"/>
  <c r="L435" i="43"/>
  <c r="M435"/>
  <c r="N449" i="40"/>
  <c r="P449" s="1"/>
  <c r="K450"/>
  <c r="M449" i="38"/>
  <c r="S449" s="1"/>
  <c r="L449"/>
  <c r="O449" s="1"/>
  <c r="N450" i="27"/>
  <c r="P450" s="1"/>
  <c r="K451"/>
  <c r="R442" i="36"/>
  <c r="Q442"/>
  <c r="L423" i="34"/>
  <c r="O423" s="1"/>
  <c r="M423"/>
  <c r="S423" s="1"/>
  <c r="R422"/>
  <c r="Q422"/>
  <c r="O442" i="33"/>
  <c r="N442"/>
  <c r="P442" s="1"/>
  <c r="K443"/>
  <c r="O448" i="35"/>
  <c r="N448"/>
  <c r="P448" s="1"/>
  <c r="K449"/>
  <c r="K444" i="26"/>
  <c r="N443"/>
  <c r="P443" s="1"/>
  <c r="M443" i="36"/>
  <c r="S443" s="1"/>
  <c r="L443"/>
  <c r="L438" i="37"/>
  <c r="M438"/>
  <c r="S438" s="1"/>
  <c r="Q437"/>
  <c r="R437"/>
  <c r="R434" i="43"/>
  <c r="Q434"/>
  <c r="O450" i="27"/>
  <c r="R452" i="28" l="1"/>
  <c r="Q452"/>
  <c r="L453"/>
  <c r="O453" s="1"/>
  <c r="M453"/>
  <c r="S453" s="1"/>
  <c r="S452" i="29"/>
  <c r="K453"/>
  <c r="N452"/>
  <c r="P452" s="1"/>
  <c r="M428" i="30"/>
  <c r="S428" s="1"/>
  <c r="L428"/>
  <c r="O428" s="1"/>
  <c r="R427"/>
  <c r="Q427"/>
  <c r="R452" i="31"/>
  <c r="Q452"/>
  <c r="L453"/>
  <c r="M453"/>
  <c r="S453" s="1"/>
  <c r="R443" i="26"/>
  <c r="Q443"/>
  <c r="M451" i="27"/>
  <c r="S451" s="1"/>
  <c r="L451"/>
  <c r="O435" i="43"/>
  <c r="N435"/>
  <c r="P435" s="1"/>
  <c r="K436"/>
  <c r="M450" i="39"/>
  <c r="S450" s="1"/>
  <c r="L450"/>
  <c r="O450" s="1"/>
  <c r="Q450" i="27"/>
  <c r="R450"/>
  <c r="L444" i="26"/>
  <c r="O444" s="1"/>
  <c r="M444"/>
  <c r="S444" s="1"/>
  <c r="L449" i="35"/>
  <c r="M449"/>
  <c r="K450" i="38"/>
  <c r="N449"/>
  <c r="P449" s="1"/>
  <c r="Q449" i="41"/>
  <c r="R449"/>
  <c r="M450" i="40"/>
  <c r="S450" s="1"/>
  <c r="L450"/>
  <c r="M450" i="41"/>
  <c r="S450" s="1"/>
  <c r="L450"/>
  <c r="R449" i="40"/>
  <c r="Q449"/>
  <c r="N442" i="32"/>
  <c r="P442" s="1"/>
  <c r="K443"/>
  <c r="R448" i="35"/>
  <c r="Q448"/>
  <c r="L443" i="33"/>
  <c r="O443" s="1"/>
  <c r="M443"/>
  <c r="S443" s="1"/>
  <c r="R442"/>
  <c r="Q442"/>
  <c r="S435" i="43"/>
  <c r="M450" i="42"/>
  <c r="L450"/>
  <c r="O450" s="1"/>
  <c r="K424" i="34"/>
  <c r="N423"/>
  <c r="P423" s="1"/>
  <c r="Q449" i="42"/>
  <c r="R449"/>
  <c r="O438" i="37"/>
  <c r="K439"/>
  <c r="N438"/>
  <c r="P438" s="1"/>
  <c r="O443" i="36"/>
  <c r="N443"/>
  <c r="P443" s="1"/>
  <c r="K444"/>
  <c r="R449" i="39"/>
  <c r="Q449"/>
  <c r="M453" i="29" l="1"/>
  <c r="S453" s="1"/>
  <c r="L453"/>
  <c r="Q452"/>
  <c r="R452"/>
  <c r="N453" i="28"/>
  <c r="P453" s="1"/>
  <c r="K454"/>
  <c r="O453" i="31"/>
  <c r="K454"/>
  <c r="N453"/>
  <c r="P453" s="1"/>
  <c r="K429" i="30"/>
  <c r="N428"/>
  <c r="P428" s="1"/>
  <c r="Q438" i="37"/>
  <c r="R438"/>
  <c r="K451" i="42"/>
  <c r="N450"/>
  <c r="P450" s="1"/>
  <c r="K444" i="33"/>
  <c r="N443"/>
  <c r="P443" s="1"/>
  <c r="L444" i="36"/>
  <c r="M444"/>
  <c r="S444" s="1"/>
  <c r="O449" i="35"/>
  <c r="N449"/>
  <c r="P449" s="1"/>
  <c r="K450"/>
  <c r="M439" i="37"/>
  <c r="S439" s="1"/>
  <c r="L439"/>
  <c r="S450" i="42"/>
  <c r="O450" i="40"/>
  <c r="K451"/>
  <c r="N450"/>
  <c r="P450" s="1"/>
  <c r="M436" i="43"/>
  <c r="L436"/>
  <c r="O436" s="1"/>
  <c r="R435"/>
  <c r="Q435"/>
  <c r="L443" i="32"/>
  <c r="O443" s="1"/>
  <c r="M443"/>
  <c r="S443" s="1"/>
  <c r="K445" i="26"/>
  <c r="N444"/>
  <c r="P444" s="1"/>
  <c r="Q442" i="32"/>
  <c r="R442"/>
  <c r="O451" i="27"/>
  <c r="N451"/>
  <c r="P451" s="1"/>
  <c r="K452"/>
  <c r="R449" i="38"/>
  <c r="Q449"/>
  <c r="R443" i="36"/>
  <c r="Q443"/>
  <c r="M424" i="34"/>
  <c r="S424" s="1"/>
  <c r="L424"/>
  <c r="L450" i="38"/>
  <c r="M450"/>
  <c r="S450" s="1"/>
  <c r="Q423" i="34"/>
  <c r="R423"/>
  <c r="O450" i="41"/>
  <c r="K451"/>
  <c r="N450"/>
  <c r="P450" s="1"/>
  <c r="S449" i="35"/>
  <c r="N450" i="39"/>
  <c r="P450" s="1"/>
  <c r="K451"/>
  <c r="M454" i="28" l="1"/>
  <c r="L454"/>
  <c r="O454" s="1"/>
  <c r="Q453"/>
  <c r="R453"/>
  <c r="O453" i="29"/>
  <c r="N453"/>
  <c r="P453" s="1"/>
  <c r="K454"/>
  <c r="R428" i="30"/>
  <c r="Q428"/>
  <c r="L429"/>
  <c r="O429" s="1"/>
  <c r="M429"/>
  <c r="S429" s="1"/>
  <c r="R453" i="31"/>
  <c r="Q453"/>
  <c r="M454"/>
  <c r="L454"/>
  <c r="O454" s="1"/>
  <c r="Q451" i="27"/>
  <c r="R451"/>
  <c r="N443" i="32"/>
  <c r="P443" s="1"/>
  <c r="K444"/>
  <c r="R449" i="35"/>
  <c r="Q449"/>
  <c r="O424" i="34"/>
  <c r="N424"/>
  <c r="P424" s="1"/>
  <c r="K425"/>
  <c r="O444" i="36"/>
  <c r="N444"/>
  <c r="P444" s="1"/>
  <c r="K445"/>
  <c r="Q443" i="33"/>
  <c r="R443"/>
  <c r="Q450" i="42"/>
  <c r="R450"/>
  <c r="L451" i="41"/>
  <c r="O451" s="1"/>
  <c r="M451"/>
  <c r="S451" s="1"/>
  <c r="O439" i="37"/>
  <c r="K440"/>
  <c r="N439"/>
  <c r="P439" s="1"/>
  <c r="M444" i="33"/>
  <c r="S444" s="1"/>
  <c r="L444"/>
  <c r="O444" s="1"/>
  <c r="Q450" i="41"/>
  <c r="R450"/>
  <c r="R444" i="26"/>
  <c r="Q444"/>
  <c r="N436" i="43"/>
  <c r="P436" s="1"/>
  <c r="K437"/>
  <c r="L445" i="26"/>
  <c r="M445"/>
  <c r="S436" i="43"/>
  <c r="M450" i="35"/>
  <c r="S450" s="1"/>
  <c r="L450"/>
  <c r="O450" s="1"/>
  <c r="M451" i="42"/>
  <c r="L451"/>
  <c r="O450" i="38"/>
  <c r="N450"/>
  <c r="P450" s="1"/>
  <c r="K451"/>
  <c r="M451" i="39"/>
  <c r="L451"/>
  <c r="O451" s="1"/>
  <c r="R450" i="40"/>
  <c r="Q450"/>
  <c r="Q450" i="39"/>
  <c r="R450"/>
  <c r="M452" i="27"/>
  <c r="S452" s="1"/>
  <c r="L452"/>
  <c r="O452" s="1"/>
  <c r="M451" i="40"/>
  <c r="L451"/>
  <c r="O451" s="1"/>
  <c r="L454" i="29" l="1"/>
  <c r="O454" s="1"/>
  <c r="M454"/>
  <c r="R453"/>
  <c r="Q453"/>
  <c r="N454" i="28"/>
  <c r="P454" s="1"/>
  <c r="K455"/>
  <c r="S454"/>
  <c r="S454" i="31"/>
  <c r="N429" i="30"/>
  <c r="P429" s="1"/>
  <c r="K430"/>
  <c r="K455" i="31"/>
  <c r="N454"/>
  <c r="P454" s="1"/>
  <c r="R436" i="43"/>
  <c r="Q436"/>
  <c r="R424" i="34"/>
  <c r="Q424"/>
  <c r="N451" i="40"/>
  <c r="P451" s="1"/>
  <c r="K452"/>
  <c r="K446" i="26"/>
  <c r="N445"/>
  <c r="P445" s="1"/>
  <c r="S451" i="40"/>
  <c r="N450" i="35"/>
  <c r="P450" s="1"/>
  <c r="K451"/>
  <c r="L437" i="43"/>
  <c r="O437" s="1"/>
  <c r="M437"/>
  <c r="R439" i="37"/>
  <c r="Q439"/>
  <c r="S451" i="42"/>
  <c r="N444" i="33"/>
  <c r="P444" s="1"/>
  <c r="K445"/>
  <c r="N451" i="39"/>
  <c r="P451" s="1"/>
  <c r="K452"/>
  <c r="N452" i="27"/>
  <c r="P452" s="1"/>
  <c r="K453"/>
  <c r="S451" i="39"/>
  <c r="L440" i="37"/>
  <c r="O440" s="1"/>
  <c r="M440"/>
  <c r="S440" s="1"/>
  <c r="L451" i="38"/>
  <c r="O451" s="1"/>
  <c r="M451"/>
  <c r="S451" s="1"/>
  <c r="L445" i="36"/>
  <c r="O445" s="1"/>
  <c r="M445"/>
  <c r="S445" s="1"/>
  <c r="L444" i="32"/>
  <c r="M444"/>
  <c r="R443"/>
  <c r="Q443"/>
  <c r="R444" i="36"/>
  <c r="Q444"/>
  <c r="O445" i="26"/>
  <c r="K452" i="41"/>
  <c r="N451"/>
  <c r="P451" s="1"/>
  <c r="Q450" i="38"/>
  <c r="R450"/>
  <c r="O451" i="42"/>
  <c r="K452"/>
  <c r="N451"/>
  <c r="P451" s="1"/>
  <c r="S445" i="26"/>
  <c r="M425" i="34"/>
  <c r="S425" s="1"/>
  <c r="L425"/>
  <c r="O425" s="1"/>
  <c r="Q454" i="28" l="1"/>
  <c r="R454"/>
  <c r="M455"/>
  <c r="L455"/>
  <c r="S454" i="29"/>
  <c r="K455"/>
  <c r="N454"/>
  <c r="P454" s="1"/>
  <c r="Q454" i="31"/>
  <c r="R454"/>
  <c r="L455"/>
  <c r="M455"/>
  <c r="S455" s="1"/>
  <c r="L430" i="30"/>
  <c r="O430" s="1"/>
  <c r="M430"/>
  <c r="S430" s="1"/>
  <c r="R429"/>
  <c r="Q429"/>
  <c r="Q451" i="40"/>
  <c r="R451"/>
  <c r="Q452" i="27"/>
  <c r="R452"/>
  <c r="Q451" i="39"/>
  <c r="R451"/>
  <c r="K452" i="38"/>
  <c r="N451"/>
  <c r="P451" s="1"/>
  <c r="M452" i="39"/>
  <c r="L452"/>
  <c r="O452" s="1"/>
  <c r="S437" i="43"/>
  <c r="L446" i="26"/>
  <c r="O446" s="1"/>
  <c r="M446"/>
  <c r="S446" s="1"/>
  <c r="R445"/>
  <c r="Q445"/>
  <c r="N425" i="34"/>
  <c r="P425" s="1"/>
  <c r="K426"/>
  <c r="S444" i="32"/>
  <c r="M452" i="40"/>
  <c r="S452" s="1"/>
  <c r="L452"/>
  <c r="O452" s="1"/>
  <c r="Q451" i="41"/>
  <c r="R451"/>
  <c r="O444" i="32"/>
  <c r="K445"/>
  <c r="N444"/>
  <c r="P444" s="1"/>
  <c r="K441" i="37"/>
  <c r="N440"/>
  <c r="P440" s="1"/>
  <c r="L445" i="33"/>
  <c r="O445" s="1"/>
  <c r="M445"/>
  <c r="S445" s="1"/>
  <c r="N437" i="43"/>
  <c r="P437" s="1"/>
  <c r="K438"/>
  <c r="R444" i="33"/>
  <c r="Q444"/>
  <c r="L451" i="35"/>
  <c r="M451"/>
  <c r="S451" s="1"/>
  <c r="O451"/>
  <c r="M452" i="41"/>
  <c r="S452" s="1"/>
  <c r="L452"/>
  <c r="R450" i="35"/>
  <c r="Q450"/>
  <c r="Q451" i="42"/>
  <c r="R451"/>
  <c r="K446" i="36"/>
  <c r="N445"/>
  <c r="P445" s="1"/>
  <c r="L452" i="42"/>
  <c r="M452"/>
  <c r="M453" i="27"/>
  <c r="S453" s="1"/>
  <c r="L453"/>
  <c r="L455" i="29" l="1"/>
  <c r="O455" s="1"/>
  <c r="M455"/>
  <c r="S455" s="1"/>
  <c r="Q454"/>
  <c r="R454"/>
  <c r="O455" i="28"/>
  <c r="N455"/>
  <c r="P455" s="1"/>
  <c r="K456"/>
  <c r="S455"/>
  <c r="K431" i="30"/>
  <c r="N430"/>
  <c r="P430" s="1"/>
  <c r="K456" i="31"/>
  <c r="N455"/>
  <c r="P455" s="1"/>
  <c r="O455"/>
  <c r="Q444" i="32"/>
  <c r="R444"/>
  <c r="R437" i="43"/>
  <c r="Q437"/>
  <c r="Q451" i="38"/>
  <c r="R451"/>
  <c r="O452" i="42"/>
  <c r="N452"/>
  <c r="P452" s="1"/>
  <c r="K453"/>
  <c r="N451" i="35"/>
  <c r="P451" s="1"/>
  <c r="K452"/>
  <c r="M452" i="38"/>
  <c r="L452"/>
  <c r="O452" s="1"/>
  <c r="O453" i="27"/>
  <c r="N453"/>
  <c r="P453" s="1"/>
  <c r="K454"/>
  <c r="K447" i="26"/>
  <c r="N446"/>
  <c r="P446" s="1"/>
  <c r="M438" i="43"/>
  <c r="S438" s="1"/>
  <c r="L438"/>
  <c r="O438" s="1"/>
  <c r="M445" i="32"/>
  <c r="S445" s="1"/>
  <c r="L445"/>
  <c r="Q440" i="37"/>
  <c r="R440"/>
  <c r="N452" i="40"/>
  <c r="P452" s="1"/>
  <c r="K453"/>
  <c r="L441" i="37"/>
  <c r="M441"/>
  <c r="S441" s="1"/>
  <c r="S452" i="42"/>
  <c r="O452" i="41"/>
  <c r="K453"/>
  <c r="N452"/>
  <c r="P452" s="1"/>
  <c r="M426" i="34"/>
  <c r="S426" s="1"/>
  <c r="L426"/>
  <c r="R425"/>
  <c r="Q425"/>
  <c r="Q445" i="36"/>
  <c r="R445"/>
  <c r="K453" i="39"/>
  <c r="N452"/>
  <c r="P452" s="1"/>
  <c r="L446" i="36"/>
  <c r="M446"/>
  <c r="S446" s="1"/>
  <c r="N445" i="33"/>
  <c r="P445" s="1"/>
  <c r="K446"/>
  <c r="S452" i="39"/>
  <c r="R455" i="28" l="1"/>
  <c r="Q455"/>
  <c r="L456"/>
  <c r="O456" s="1"/>
  <c r="M456"/>
  <c r="N455" i="29"/>
  <c r="P455" s="1"/>
  <c r="K456"/>
  <c r="Q455" i="31"/>
  <c r="R455"/>
  <c r="M456"/>
  <c r="S456" s="1"/>
  <c r="L456"/>
  <c r="O456" s="1"/>
  <c r="Q430" i="30"/>
  <c r="R430"/>
  <c r="L431"/>
  <c r="M431"/>
  <c r="S431" s="1"/>
  <c r="Q452" i="39"/>
  <c r="R452"/>
  <c r="R453" i="27"/>
  <c r="Q453"/>
  <c r="R445" i="33"/>
  <c r="Q445"/>
  <c r="O445" i="32"/>
  <c r="N445"/>
  <c r="P445" s="1"/>
  <c r="K446"/>
  <c r="M446" i="33"/>
  <c r="S446" s="1"/>
  <c r="L446"/>
  <c r="O426" i="34"/>
  <c r="N426"/>
  <c r="P426" s="1"/>
  <c r="K427"/>
  <c r="O441" i="37"/>
  <c r="N441"/>
  <c r="P441" s="1"/>
  <c r="K442"/>
  <c r="N438" i="43"/>
  <c r="P438" s="1"/>
  <c r="K439"/>
  <c r="K453" i="38"/>
  <c r="N452"/>
  <c r="P452" s="1"/>
  <c r="R452" i="42"/>
  <c r="Q452"/>
  <c r="O446" i="36"/>
  <c r="K447"/>
  <c r="N446"/>
  <c r="P446" s="1"/>
  <c r="M453" i="40"/>
  <c r="S453" s="1"/>
  <c r="L453"/>
  <c r="O453" s="1"/>
  <c r="S452" i="38"/>
  <c r="R446" i="26"/>
  <c r="Q446"/>
  <c r="L452" i="35"/>
  <c r="O452" s="1"/>
  <c r="M452"/>
  <c r="S452" s="1"/>
  <c r="Q452" i="41"/>
  <c r="R452"/>
  <c r="Q451" i="35"/>
  <c r="R451"/>
  <c r="R452" i="40"/>
  <c r="Q452"/>
  <c r="L453" i="39"/>
  <c r="M453"/>
  <c r="S453" s="1"/>
  <c r="L453" i="41"/>
  <c r="O453" s="1"/>
  <c r="M453"/>
  <c r="S453" s="1"/>
  <c r="M447" i="26"/>
  <c r="L447"/>
  <c r="O447" s="1"/>
  <c r="L454" i="27"/>
  <c r="O454" s="1"/>
  <c r="M454"/>
  <c r="S454" s="1"/>
  <c r="L453" i="42"/>
  <c r="O453" s="1"/>
  <c r="M453"/>
  <c r="M456" i="29" l="1"/>
  <c r="S456" s="1"/>
  <c r="L456"/>
  <c r="O456" s="1"/>
  <c r="R455"/>
  <c r="Q455"/>
  <c r="S456" i="28"/>
  <c r="N456"/>
  <c r="P456" s="1"/>
  <c r="K457"/>
  <c r="O431" i="30"/>
  <c r="N431"/>
  <c r="P431" s="1"/>
  <c r="K432"/>
  <c r="K457" i="31"/>
  <c r="N456"/>
  <c r="P456" s="1"/>
  <c r="R452" i="38"/>
  <c r="Q452"/>
  <c r="Q445" i="32"/>
  <c r="R445"/>
  <c r="Q441" i="37"/>
  <c r="R441"/>
  <c r="S453" i="42"/>
  <c r="K455" i="27"/>
  <c r="N454"/>
  <c r="P454" s="1"/>
  <c r="N452" i="35"/>
  <c r="P452" s="1"/>
  <c r="K453"/>
  <c r="S447" i="26"/>
  <c r="N453" i="42"/>
  <c r="P453" s="1"/>
  <c r="K454"/>
  <c r="K454" i="41"/>
  <c r="N453"/>
  <c r="P453" s="1"/>
  <c r="L427" i="34"/>
  <c r="O427" s="1"/>
  <c r="M427"/>
  <c r="S427" s="1"/>
  <c r="R426"/>
  <c r="Q426"/>
  <c r="N453" i="40"/>
  <c r="P453" s="1"/>
  <c r="K454"/>
  <c r="M453" i="38"/>
  <c r="S453" s="1"/>
  <c r="L453"/>
  <c r="O453" s="1"/>
  <c r="O453" i="39"/>
  <c r="K454"/>
  <c r="N453"/>
  <c r="P453" s="1"/>
  <c r="L439" i="43"/>
  <c r="O439" s="1"/>
  <c r="M439"/>
  <c r="O446" i="33"/>
  <c r="N446"/>
  <c r="P446" s="1"/>
  <c r="K447"/>
  <c r="Q446" i="36"/>
  <c r="R446"/>
  <c r="R438" i="43"/>
  <c r="Q438"/>
  <c r="K448" i="26"/>
  <c r="N447"/>
  <c r="P447" s="1"/>
  <c r="L447" i="36"/>
  <c r="M447"/>
  <c r="S447" s="1"/>
  <c r="L442" i="37"/>
  <c r="M442"/>
  <c r="S442" s="1"/>
  <c r="L446" i="32"/>
  <c r="O446" s="1"/>
  <c r="M446"/>
  <c r="S446" s="1"/>
  <c r="L457" i="28" l="1"/>
  <c r="O457" s="1"/>
  <c r="M457"/>
  <c r="R456"/>
  <c r="Q456"/>
  <c r="K457" i="29"/>
  <c r="N456"/>
  <c r="P456" s="1"/>
  <c r="R456" i="31"/>
  <c r="Q456"/>
  <c r="M457"/>
  <c r="S457" s="1"/>
  <c r="L457"/>
  <c r="M432" i="30"/>
  <c r="S432" s="1"/>
  <c r="L432"/>
  <c r="O432" s="1"/>
  <c r="Q431"/>
  <c r="R431"/>
  <c r="R453" i="42"/>
  <c r="Q453"/>
  <c r="R447" i="26"/>
  <c r="Q447"/>
  <c r="R453" i="40"/>
  <c r="Q453"/>
  <c r="L454" i="42"/>
  <c r="O454" s="1"/>
  <c r="M454"/>
  <c r="S454" s="1"/>
  <c r="N453" i="38"/>
  <c r="P453" s="1"/>
  <c r="K454"/>
  <c r="K428" i="34"/>
  <c r="N427"/>
  <c r="P427" s="1"/>
  <c r="M448" i="26"/>
  <c r="S448" s="1"/>
  <c r="L448"/>
  <c r="O448" s="1"/>
  <c r="S439" i="43"/>
  <c r="N446" i="32"/>
  <c r="P446" s="1"/>
  <c r="K447"/>
  <c r="N439" i="43"/>
  <c r="P439" s="1"/>
  <c r="K440"/>
  <c r="R453" i="39"/>
  <c r="Q453"/>
  <c r="O442" i="37"/>
  <c r="K443"/>
  <c r="N442"/>
  <c r="P442" s="1"/>
  <c r="M454" i="39"/>
  <c r="S454" s="1"/>
  <c r="L454"/>
  <c r="O454" s="1"/>
  <c r="M447" i="33"/>
  <c r="S447" s="1"/>
  <c r="L447"/>
  <c r="O447" s="1"/>
  <c r="R446"/>
  <c r="Q446"/>
  <c r="M453" i="35"/>
  <c r="S453" s="1"/>
  <c r="L453"/>
  <c r="O453" s="1"/>
  <c r="R452"/>
  <c r="Q452"/>
  <c r="O447" i="36"/>
  <c r="N447"/>
  <c r="P447" s="1"/>
  <c r="K448"/>
  <c r="Q454" i="27"/>
  <c r="R454"/>
  <c r="Q453" i="41"/>
  <c r="R453"/>
  <c r="M454" i="40"/>
  <c r="S454" s="1"/>
  <c r="L454"/>
  <c r="M454" i="41"/>
  <c r="S454" s="1"/>
  <c r="L454"/>
  <c r="O454" s="1"/>
  <c r="M455" i="27"/>
  <c r="S455" s="1"/>
  <c r="L455"/>
  <c r="O455" s="1"/>
  <c r="Q456" i="29" l="1"/>
  <c r="R456"/>
  <c r="M457"/>
  <c r="S457" s="1"/>
  <c r="L457"/>
  <c r="S457" i="28"/>
  <c r="N457"/>
  <c r="P457" s="1"/>
  <c r="K458"/>
  <c r="K433" i="30"/>
  <c r="N432"/>
  <c r="P432" s="1"/>
  <c r="O457" i="31"/>
  <c r="N457"/>
  <c r="P457" s="1"/>
  <c r="K458"/>
  <c r="R439" i="43"/>
  <c r="Q439"/>
  <c r="L448" i="36"/>
  <c r="O448" s="1"/>
  <c r="M448"/>
  <c r="S448" s="1"/>
  <c r="N455" i="27"/>
  <c r="P455" s="1"/>
  <c r="K456"/>
  <c r="K449" i="26"/>
  <c r="N448"/>
  <c r="P448" s="1"/>
  <c r="N454" i="42"/>
  <c r="P454" s="1"/>
  <c r="K455"/>
  <c r="Q442" i="37"/>
  <c r="R442"/>
  <c r="M440" i="43"/>
  <c r="L440"/>
  <c r="O440" s="1"/>
  <c r="R427" i="34"/>
  <c r="Q427"/>
  <c r="K454" i="35"/>
  <c r="N453"/>
  <c r="P453" s="1"/>
  <c r="N454" i="39"/>
  <c r="P454" s="1"/>
  <c r="K455"/>
  <c r="K455" i="41"/>
  <c r="N454"/>
  <c r="P454" s="1"/>
  <c r="M447" i="32"/>
  <c r="S447" s="1"/>
  <c r="L447"/>
  <c r="O447" s="1"/>
  <c r="M428" i="34"/>
  <c r="S428" s="1"/>
  <c r="L428"/>
  <c r="Q446" i="32"/>
  <c r="R446"/>
  <c r="L454" i="38"/>
  <c r="O454" s="1"/>
  <c r="M454"/>
  <c r="S454" s="1"/>
  <c r="R453"/>
  <c r="Q453"/>
  <c r="Q447" i="36"/>
  <c r="R447"/>
  <c r="L443" i="37"/>
  <c r="M443"/>
  <c r="S443" s="1"/>
  <c r="O454" i="40"/>
  <c r="N454"/>
  <c r="P454" s="1"/>
  <c r="K455"/>
  <c r="K448" i="33"/>
  <c r="N447"/>
  <c r="P447" s="1"/>
  <c r="M458" i="28" l="1"/>
  <c r="L458"/>
  <c r="O458" s="1"/>
  <c r="Q457"/>
  <c r="R457"/>
  <c r="O457" i="29"/>
  <c r="N457"/>
  <c r="P457" s="1"/>
  <c r="K458"/>
  <c r="L458" i="31"/>
  <c r="O458" s="1"/>
  <c r="M458"/>
  <c r="R457"/>
  <c r="Q457"/>
  <c r="Q432" i="30"/>
  <c r="R432"/>
  <c r="M433"/>
  <c r="S433" s="1"/>
  <c r="L433"/>
  <c r="R454" i="41"/>
  <c r="Q454"/>
  <c r="L449" i="26"/>
  <c r="O449" s="1"/>
  <c r="M449"/>
  <c r="O443" i="37"/>
  <c r="N443"/>
  <c r="P443" s="1"/>
  <c r="K444"/>
  <c r="M455" i="41"/>
  <c r="S455" s="1"/>
  <c r="L455"/>
  <c r="N440" i="43"/>
  <c r="K441"/>
  <c r="L456" i="27"/>
  <c r="O456" s="1"/>
  <c r="M456"/>
  <c r="S456" s="1"/>
  <c r="Q455"/>
  <c r="R455"/>
  <c r="R454" i="39"/>
  <c r="Q454"/>
  <c r="K455" i="38"/>
  <c r="N454"/>
  <c r="P454" s="1"/>
  <c r="L455" i="39"/>
  <c r="O455" s="1"/>
  <c r="M455"/>
  <c r="S455" s="1"/>
  <c r="P440" i="43"/>
  <c r="S440"/>
  <c r="R453" i="35"/>
  <c r="Q453"/>
  <c r="Q447" i="33"/>
  <c r="R447"/>
  <c r="O428" i="34"/>
  <c r="N428"/>
  <c r="P428" s="1"/>
  <c r="K429"/>
  <c r="M448" i="33"/>
  <c r="S448" s="1"/>
  <c r="L448"/>
  <c r="M455" i="40"/>
  <c r="L455"/>
  <c r="O455" s="1"/>
  <c r="L454" i="35"/>
  <c r="O454" s="1"/>
  <c r="M454"/>
  <c r="S454" s="1"/>
  <c r="M455" i="42"/>
  <c r="S455" s="1"/>
  <c r="L455"/>
  <c r="K449" i="36"/>
  <c r="N448"/>
  <c r="P448" s="1"/>
  <c r="Q454" i="40"/>
  <c r="R454"/>
  <c r="K448" i="32"/>
  <c r="N447"/>
  <c r="P447" s="1"/>
  <c r="Q454" i="42"/>
  <c r="R454"/>
  <c r="Q448" i="26"/>
  <c r="R448"/>
  <c r="M458" i="29" l="1"/>
  <c r="S458" s="1"/>
  <c r="L458"/>
  <c r="O458" s="1"/>
  <c r="R457"/>
  <c r="Q457"/>
  <c r="N458" i="28"/>
  <c r="P458" s="1"/>
  <c r="K459"/>
  <c r="S458"/>
  <c r="S458" i="31"/>
  <c r="O433" i="30"/>
  <c r="N433"/>
  <c r="P433" s="1"/>
  <c r="K434"/>
  <c r="K459" i="31"/>
  <c r="N458"/>
  <c r="P458" s="1"/>
  <c r="R428" i="34"/>
  <c r="Q428"/>
  <c r="L444" i="37"/>
  <c r="O444" s="1"/>
  <c r="M444"/>
  <c r="S444" s="1"/>
  <c r="Q443"/>
  <c r="R443"/>
  <c r="Q447" i="32"/>
  <c r="R447"/>
  <c r="M429" i="34"/>
  <c r="S429" s="1"/>
  <c r="L429"/>
  <c r="O429" s="1"/>
  <c r="L448" i="32"/>
  <c r="O448" s="1"/>
  <c r="M448"/>
  <c r="S448" s="1"/>
  <c r="R454" i="38"/>
  <c r="Q454"/>
  <c r="N456" i="27"/>
  <c r="P456" s="1"/>
  <c r="K457"/>
  <c r="R448" i="36"/>
  <c r="Q448"/>
  <c r="S455" i="40"/>
  <c r="M455" i="38"/>
  <c r="S455" s="1"/>
  <c r="L455"/>
  <c r="O455" s="1"/>
  <c r="M441" i="43"/>
  <c r="S441" s="1"/>
  <c r="L441"/>
  <c r="O441" s="1"/>
  <c r="S449" i="26"/>
  <c r="N454" i="35"/>
  <c r="P454" s="1"/>
  <c r="K455"/>
  <c r="K456" i="39"/>
  <c r="N455"/>
  <c r="P455" s="1"/>
  <c r="N455" i="40"/>
  <c r="P455" s="1"/>
  <c r="K456"/>
  <c r="L449" i="36"/>
  <c r="O449" s="1"/>
  <c r="M449"/>
  <c r="S449" s="1"/>
  <c r="O455" i="42"/>
  <c r="K456"/>
  <c r="N455"/>
  <c r="P455" s="1"/>
  <c r="O448" i="33"/>
  <c r="N448"/>
  <c r="P448" s="1"/>
  <c r="K449"/>
  <c r="K450" i="26"/>
  <c r="N449"/>
  <c r="P449" s="1"/>
  <c r="O455" i="41"/>
  <c r="K456"/>
  <c r="N455"/>
  <c r="P455" s="1"/>
  <c r="R440" i="43"/>
  <c r="Q440"/>
  <c r="Q458" i="28" l="1"/>
  <c r="R458"/>
  <c r="L459"/>
  <c r="O459" s="1"/>
  <c r="M459"/>
  <c r="S459" s="1"/>
  <c r="K459" i="29"/>
  <c r="N458"/>
  <c r="P458" s="1"/>
  <c r="R458" i="31"/>
  <c r="Q458"/>
  <c r="M459"/>
  <c r="S459" s="1"/>
  <c r="L459"/>
  <c r="L434" i="30"/>
  <c r="O434" s="1"/>
  <c r="M434"/>
  <c r="S434" s="1"/>
  <c r="Q433"/>
  <c r="R433"/>
  <c r="R449" i="26"/>
  <c r="Q449"/>
  <c r="R455" i="40"/>
  <c r="Q455"/>
  <c r="R454" i="35"/>
  <c r="Q454"/>
  <c r="L449" i="33"/>
  <c r="M449"/>
  <c r="S449" s="1"/>
  <c r="N449" i="36"/>
  <c r="P449" s="1"/>
  <c r="K450"/>
  <c r="R448" i="33"/>
  <c r="Q448"/>
  <c r="M456" i="40"/>
  <c r="S456" s="1"/>
  <c r="L456"/>
  <c r="K449" i="32"/>
  <c r="N448"/>
  <c r="P448" s="1"/>
  <c r="Q455" i="41"/>
  <c r="R455"/>
  <c r="M450" i="26"/>
  <c r="S450" s="1"/>
  <c r="L450"/>
  <c r="O450" s="1"/>
  <c r="N441" i="43"/>
  <c r="P441" s="1"/>
  <c r="K442"/>
  <c r="R455" i="42"/>
  <c r="Q455"/>
  <c r="L457" i="27"/>
  <c r="O457" s="1"/>
  <c r="M457"/>
  <c r="S457" s="1"/>
  <c r="K430" i="34"/>
  <c r="N429"/>
  <c r="P429" s="1"/>
  <c r="K445" i="37"/>
  <c r="N444"/>
  <c r="P444" s="1"/>
  <c r="R455" i="39"/>
  <c r="Q455"/>
  <c r="M456" i="41"/>
  <c r="S456" s="1"/>
  <c r="L456"/>
  <c r="M456" i="42"/>
  <c r="S456" s="1"/>
  <c r="L456"/>
  <c r="O456" s="1"/>
  <c r="M456" i="39"/>
  <c r="S456" s="1"/>
  <c r="L456"/>
  <c r="O456" s="1"/>
  <c r="Q456" i="27"/>
  <c r="R456"/>
  <c r="L455" i="35"/>
  <c r="O455" s="1"/>
  <c r="M455"/>
  <c r="N455" i="38"/>
  <c r="P455" s="1"/>
  <c r="K456"/>
  <c r="Q458" i="29" l="1"/>
  <c r="R458"/>
  <c r="L459"/>
  <c r="M459"/>
  <c r="S459" s="1"/>
  <c r="N459" i="28"/>
  <c r="P459" s="1"/>
  <c r="K460"/>
  <c r="N434" i="30"/>
  <c r="P434" s="1"/>
  <c r="K435"/>
  <c r="O459" i="31"/>
  <c r="N459"/>
  <c r="P459" s="1"/>
  <c r="K460"/>
  <c r="Q444" i="37"/>
  <c r="R444"/>
  <c r="Q448" i="32"/>
  <c r="R448"/>
  <c r="L445" i="37"/>
  <c r="O445" s="1"/>
  <c r="M445"/>
  <c r="S445" s="1"/>
  <c r="M442" i="43"/>
  <c r="S442" s="1"/>
  <c r="L442"/>
  <c r="O442" s="1"/>
  <c r="M449" i="32"/>
  <c r="L449"/>
  <c r="O449" s="1"/>
  <c r="O449" i="33"/>
  <c r="K450"/>
  <c r="N449"/>
  <c r="P449" s="1"/>
  <c r="R441" i="43"/>
  <c r="Q441"/>
  <c r="O456" i="40"/>
  <c r="K457"/>
  <c r="N456"/>
  <c r="P456" s="1"/>
  <c r="M456" i="38"/>
  <c r="S456" s="1"/>
  <c r="L456"/>
  <c r="N456" i="39"/>
  <c r="P456" s="1"/>
  <c r="K457"/>
  <c r="L430" i="34"/>
  <c r="M430"/>
  <c r="S430" s="1"/>
  <c r="K457" i="42"/>
  <c r="N456"/>
  <c r="P456" s="1"/>
  <c r="K451" i="26"/>
  <c r="N450"/>
  <c r="P450" s="1"/>
  <c r="R455" i="38"/>
  <c r="Q455"/>
  <c r="S455" i="35"/>
  <c r="N455"/>
  <c r="P455" s="1"/>
  <c r="K456"/>
  <c r="Q429" i="34"/>
  <c r="R429"/>
  <c r="O456" i="41"/>
  <c r="K457"/>
  <c r="N456"/>
  <c r="P456" s="1"/>
  <c r="N457" i="27"/>
  <c r="P457" s="1"/>
  <c r="K458"/>
  <c r="M450" i="36"/>
  <c r="S450" s="1"/>
  <c r="L450"/>
  <c r="R449"/>
  <c r="Q449"/>
  <c r="M460" i="28" l="1"/>
  <c r="L460"/>
  <c r="O460" s="1"/>
  <c r="Q459"/>
  <c r="R459"/>
  <c r="O459" i="29"/>
  <c r="N459"/>
  <c r="P459" s="1"/>
  <c r="K460"/>
  <c r="M460" i="31"/>
  <c r="S460" s="1"/>
  <c r="L460"/>
  <c r="O460" s="1"/>
  <c r="R459"/>
  <c r="Q459"/>
  <c r="L435" i="30"/>
  <c r="M435"/>
  <c r="S435" s="1"/>
  <c r="R434"/>
  <c r="Q434"/>
  <c r="Q455" i="35"/>
  <c r="R455"/>
  <c r="R450" i="26"/>
  <c r="Q450"/>
  <c r="O456" i="38"/>
  <c r="N456"/>
  <c r="P456" s="1"/>
  <c r="K457"/>
  <c r="L450" i="33"/>
  <c r="O450" s="1"/>
  <c r="M450"/>
  <c r="S450" s="1"/>
  <c r="Q456" i="39"/>
  <c r="R456"/>
  <c r="O450" i="36"/>
  <c r="N450"/>
  <c r="P450" s="1"/>
  <c r="K451"/>
  <c r="L451" i="26"/>
  <c r="M451"/>
  <c r="N445" i="37"/>
  <c r="P445" s="1"/>
  <c r="K446"/>
  <c r="Q456" i="40"/>
  <c r="R456"/>
  <c r="R456" i="42"/>
  <c r="Q456"/>
  <c r="L458" i="27"/>
  <c r="M458"/>
  <c r="S458" s="1"/>
  <c r="O458"/>
  <c r="M457" i="42"/>
  <c r="S457" s="1"/>
  <c r="L457"/>
  <c r="O457" s="1"/>
  <c r="L457" i="40"/>
  <c r="O457" s="1"/>
  <c r="M457"/>
  <c r="S457" s="1"/>
  <c r="N449" i="32"/>
  <c r="P449" s="1"/>
  <c r="K450"/>
  <c r="Q457" i="27"/>
  <c r="R457"/>
  <c r="S449" i="32"/>
  <c r="Q449" i="33"/>
  <c r="R449"/>
  <c r="M456" i="35"/>
  <c r="S456" s="1"/>
  <c r="L456"/>
  <c r="O430" i="34"/>
  <c r="N430"/>
  <c r="P430" s="1"/>
  <c r="K431"/>
  <c r="Q456" i="41"/>
  <c r="R456"/>
  <c r="M457"/>
  <c r="S457" s="1"/>
  <c r="L457"/>
  <c r="M457" i="39"/>
  <c r="S457" s="1"/>
  <c r="L457"/>
  <c r="N442" i="43"/>
  <c r="P442" s="1"/>
  <c r="K443"/>
  <c r="M460" i="29" l="1"/>
  <c r="S460" s="1"/>
  <c r="L460"/>
  <c r="O460" s="1"/>
  <c r="R459"/>
  <c r="Q459"/>
  <c r="N460" i="28"/>
  <c r="P460" s="1"/>
  <c r="K461"/>
  <c r="S460"/>
  <c r="O435" i="30"/>
  <c r="N435"/>
  <c r="P435" s="1"/>
  <c r="K436"/>
  <c r="K461" i="31"/>
  <c r="N460"/>
  <c r="P460" s="1"/>
  <c r="R450" i="36"/>
  <c r="Q450"/>
  <c r="O456" i="35"/>
  <c r="N456"/>
  <c r="P456" s="1"/>
  <c r="K457"/>
  <c r="K452" i="26"/>
  <c r="N451"/>
  <c r="P451" s="1"/>
  <c r="N450" i="33"/>
  <c r="P450" s="1"/>
  <c r="K451"/>
  <c r="L450" i="32"/>
  <c r="O450" s="1"/>
  <c r="M450"/>
  <c r="O457" i="41"/>
  <c r="K458"/>
  <c r="N457"/>
  <c r="P457" s="1"/>
  <c r="N457" i="40"/>
  <c r="P457" s="1"/>
  <c r="K458"/>
  <c r="L451" i="36"/>
  <c r="O451" s="1"/>
  <c r="M451"/>
  <c r="S451" s="1"/>
  <c r="M457" i="38"/>
  <c r="S457" s="1"/>
  <c r="L457"/>
  <c r="R456"/>
  <c r="Q456"/>
  <c r="Q430" i="34"/>
  <c r="R430"/>
  <c r="N457" i="42"/>
  <c r="P457" s="1"/>
  <c r="K458"/>
  <c r="R442" i="43"/>
  <c r="Q442"/>
  <c r="O457" i="39"/>
  <c r="K458"/>
  <c r="N457"/>
  <c r="P457" s="1"/>
  <c r="M446" i="37"/>
  <c r="L446"/>
  <c r="O446" s="1"/>
  <c r="R445"/>
  <c r="Q445"/>
  <c r="L443" i="43"/>
  <c r="O443" s="1"/>
  <c r="M443"/>
  <c r="S443" s="1"/>
  <c r="M431" i="34"/>
  <c r="L431"/>
  <c r="O431" s="1"/>
  <c r="O451" i="26"/>
  <c r="R449" i="32"/>
  <c r="Q449"/>
  <c r="N458" i="27"/>
  <c r="P458" s="1"/>
  <c r="K459"/>
  <c r="S451" i="26"/>
  <c r="R460" i="28" l="1"/>
  <c r="Q460"/>
  <c r="L461"/>
  <c r="M461"/>
  <c r="K461" i="29"/>
  <c r="N460"/>
  <c r="P460" s="1"/>
  <c r="Q460" i="31"/>
  <c r="R460"/>
  <c r="M461"/>
  <c r="S461" s="1"/>
  <c r="L461"/>
  <c r="M436" i="30"/>
  <c r="S436" s="1"/>
  <c r="L436"/>
  <c r="O436" s="1"/>
  <c r="Q435"/>
  <c r="R435"/>
  <c r="L459" i="27"/>
  <c r="O459" s="1"/>
  <c r="M459"/>
  <c r="S459" s="1"/>
  <c r="Q457" i="41"/>
  <c r="R457"/>
  <c r="R450" i="33"/>
  <c r="Q450"/>
  <c r="N443" i="43"/>
  <c r="P443" s="1"/>
  <c r="K444"/>
  <c r="O457" i="38"/>
  <c r="K458"/>
  <c r="N457"/>
  <c r="P457" s="1"/>
  <c r="M458" i="41"/>
  <c r="S458" s="1"/>
  <c r="L458"/>
  <c r="M452" i="26"/>
  <c r="L452"/>
  <c r="Q457" i="40"/>
  <c r="R457"/>
  <c r="L457" i="35"/>
  <c r="M457"/>
  <c r="S457" s="1"/>
  <c r="Q456"/>
  <c r="R456"/>
  <c r="Q458" i="27"/>
  <c r="R458"/>
  <c r="M458" i="39"/>
  <c r="S458" s="1"/>
  <c r="L458"/>
  <c r="O458" s="1"/>
  <c r="L458" i="42"/>
  <c r="O458" s="1"/>
  <c r="M458"/>
  <c r="S458" s="1"/>
  <c r="R457"/>
  <c r="Q457"/>
  <c r="K452" i="36"/>
  <c r="N451"/>
  <c r="P451" s="1"/>
  <c r="S450" i="32"/>
  <c r="Q451" i="26"/>
  <c r="R451"/>
  <c r="K432" i="34"/>
  <c r="N431"/>
  <c r="P431" s="1"/>
  <c r="N446" i="37"/>
  <c r="P446" s="1"/>
  <c r="K447"/>
  <c r="S431" i="34"/>
  <c r="S446" i="37"/>
  <c r="N450" i="32"/>
  <c r="P450" s="1"/>
  <c r="K451"/>
  <c r="R457" i="39"/>
  <c r="Q457"/>
  <c r="L458" i="40"/>
  <c r="M458"/>
  <c r="S458" s="1"/>
  <c r="L451" i="33"/>
  <c r="O451" s="1"/>
  <c r="M451"/>
  <c r="S451" s="1"/>
  <c r="Q460" i="29" l="1"/>
  <c r="R460"/>
  <c r="M461"/>
  <c r="S461" s="1"/>
  <c r="L461"/>
  <c r="S461" i="28"/>
  <c r="O461"/>
  <c r="N461"/>
  <c r="P461" s="1"/>
  <c r="K462"/>
  <c r="N436" i="30"/>
  <c r="P436" s="1"/>
  <c r="K437"/>
  <c r="O461" i="31"/>
  <c r="N461"/>
  <c r="P461" s="1"/>
  <c r="K462"/>
  <c r="R443" i="43"/>
  <c r="Q443"/>
  <c r="K452" i="33"/>
  <c r="N451"/>
  <c r="P451" s="1"/>
  <c r="M432" i="34"/>
  <c r="S432" s="1"/>
  <c r="L432"/>
  <c r="K453" i="26"/>
  <c r="N452"/>
  <c r="P452" s="1"/>
  <c r="S452"/>
  <c r="Q446" i="37"/>
  <c r="R446"/>
  <c r="O458" i="41"/>
  <c r="K459"/>
  <c r="N458"/>
  <c r="P458" s="1"/>
  <c r="Q450" i="32"/>
  <c r="R450"/>
  <c r="K459" i="42"/>
  <c r="N458"/>
  <c r="P458" s="1"/>
  <c r="R457" i="38"/>
  <c r="Q457"/>
  <c r="Q431" i="34"/>
  <c r="R431"/>
  <c r="L447" i="37"/>
  <c r="M447"/>
  <c r="S447" s="1"/>
  <c r="O458" i="40"/>
  <c r="K459"/>
  <c r="N458"/>
  <c r="P458" s="1"/>
  <c r="O457" i="35"/>
  <c r="N457"/>
  <c r="P457" s="1"/>
  <c r="K458"/>
  <c r="R451" i="36"/>
  <c r="Q451"/>
  <c r="N458" i="39"/>
  <c r="P458" s="1"/>
  <c r="K459"/>
  <c r="L458" i="38"/>
  <c r="M458"/>
  <c r="S458" s="1"/>
  <c r="M452" i="36"/>
  <c r="S452" s="1"/>
  <c r="L452"/>
  <c r="O452" s="1"/>
  <c r="L451" i="32"/>
  <c r="O451" s="1"/>
  <c r="M451"/>
  <c r="S451" s="1"/>
  <c r="O452" i="26"/>
  <c r="M444" i="43"/>
  <c r="S444" s="1"/>
  <c r="L444"/>
  <c r="O444" s="1"/>
  <c r="K460" i="27"/>
  <c r="N459"/>
  <c r="P459" s="1"/>
  <c r="M462" i="28" l="1"/>
  <c r="S462" s="1"/>
  <c r="L462"/>
  <c r="O462" s="1"/>
  <c r="Q461"/>
  <c r="R461"/>
  <c r="O461" i="29"/>
  <c r="N461"/>
  <c r="P461" s="1"/>
  <c r="K462"/>
  <c r="M462" i="31"/>
  <c r="L462"/>
  <c r="O462" s="1"/>
  <c r="Q461"/>
  <c r="R461"/>
  <c r="M437" i="30"/>
  <c r="S437" s="1"/>
  <c r="L437"/>
  <c r="Q436"/>
  <c r="R436"/>
  <c r="R452" i="26"/>
  <c r="Q452"/>
  <c r="R459" i="27"/>
  <c r="Q459"/>
  <c r="K452" i="32"/>
  <c r="N451"/>
  <c r="P451" s="1"/>
  <c r="M460" i="27"/>
  <c r="S460" s="1"/>
  <c r="L460"/>
  <c r="O447" i="37"/>
  <c r="N447"/>
  <c r="P447" s="1"/>
  <c r="K448"/>
  <c r="Q458" i="41"/>
  <c r="R458"/>
  <c r="L453" i="26"/>
  <c r="M453"/>
  <c r="R457" i="35"/>
  <c r="Q457"/>
  <c r="M459" i="41"/>
  <c r="S459" s="1"/>
  <c r="L459"/>
  <c r="O459" s="1"/>
  <c r="O432" i="34"/>
  <c r="N432"/>
  <c r="P432" s="1"/>
  <c r="K433"/>
  <c r="M458" i="35"/>
  <c r="S458" s="1"/>
  <c r="L458"/>
  <c r="N452" i="36"/>
  <c r="P452" s="1"/>
  <c r="K453"/>
  <c r="N444" i="43"/>
  <c r="P444" s="1"/>
  <c r="K445"/>
  <c r="R451" i="33"/>
  <c r="Q451"/>
  <c r="O458" i="38"/>
  <c r="K459"/>
  <c r="N458"/>
  <c r="P458" s="1"/>
  <c r="R458" i="42"/>
  <c r="Q458"/>
  <c r="M452" i="33"/>
  <c r="S452" s="1"/>
  <c r="L452"/>
  <c r="O452" s="1"/>
  <c r="Q458" i="40"/>
  <c r="R458"/>
  <c r="M459" i="39"/>
  <c r="L459"/>
  <c r="O459" s="1"/>
  <c r="M459" i="40"/>
  <c r="S459" s="1"/>
  <c r="L459"/>
  <c r="O459" s="1"/>
  <c r="R458" i="39"/>
  <c r="Q458"/>
  <c r="M459" i="42"/>
  <c r="L459"/>
  <c r="M462" i="29" l="1"/>
  <c r="L462"/>
  <c r="O462" s="1"/>
  <c r="R461"/>
  <c r="Q461"/>
  <c r="N462" i="28"/>
  <c r="P462" s="1"/>
  <c r="K463"/>
  <c r="O437" i="30"/>
  <c r="N437"/>
  <c r="P437" s="1"/>
  <c r="K438"/>
  <c r="K463" i="31"/>
  <c r="N462"/>
  <c r="P462" s="1"/>
  <c r="S462"/>
  <c r="R432" i="34"/>
  <c r="Q432"/>
  <c r="S453" i="26"/>
  <c r="K461" i="27"/>
  <c r="N460"/>
  <c r="P460" s="1"/>
  <c r="N459" i="40"/>
  <c r="P459" s="1"/>
  <c r="K460"/>
  <c r="L445" i="43"/>
  <c r="O445" s="1"/>
  <c r="M445"/>
  <c r="N453" i="26"/>
  <c r="P453" s="1"/>
  <c r="K454"/>
  <c r="R451" i="32"/>
  <c r="Q451"/>
  <c r="R444" i="43"/>
  <c r="Q444"/>
  <c r="M452" i="32"/>
  <c r="L452"/>
  <c r="O452" s="1"/>
  <c r="R452" i="36"/>
  <c r="Q452"/>
  <c r="M448" i="37"/>
  <c r="S448" s="1"/>
  <c r="L448"/>
  <c r="O448" s="1"/>
  <c r="Q447"/>
  <c r="R447"/>
  <c r="N452" i="33"/>
  <c r="P452" s="1"/>
  <c r="K453"/>
  <c r="K460" i="41"/>
  <c r="N459"/>
  <c r="P459" s="1"/>
  <c r="O459" i="42"/>
  <c r="N459"/>
  <c r="P459" s="1"/>
  <c r="K460"/>
  <c r="K460" i="39"/>
  <c r="N459"/>
  <c r="P459" s="1"/>
  <c r="M453" i="36"/>
  <c r="S453" s="1"/>
  <c r="L453"/>
  <c r="O453" s="1"/>
  <c r="S459" i="42"/>
  <c r="S459" i="39"/>
  <c r="R458" i="38"/>
  <c r="Q458"/>
  <c r="L459"/>
  <c r="M459"/>
  <c r="S459" s="1"/>
  <c r="O458" i="35"/>
  <c r="N458"/>
  <c r="P458" s="1"/>
  <c r="K459"/>
  <c r="M433" i="34"/>
  <c r="L433"/>
  <c r="O433" s="1"/>
  <c r="O453" i="26"/>
  <c r="O460" i="27"/>
  <c r="M463" i="28" l="1"/>
  <c r="L463"/>
  <c r="R462"/>
  <c r="Q462"/>
  <c r="K463" i="29"/>
  <c r="N462"/>
  <c r="P462" s="1"/>
  <c r="S462"/>
  <c r="R462" i="31"/>
  <c r="Q462"/>
  <c r="M463"/>
  <c r="S463" s="1"/>
  <c r="L463"/>
  <c r="L438" i="30"/>
  <c r="O438" s="1"/>
  <c r="M438"/>
  <c r="R437"/>
  <c r="Q437"/>
  <c r="R459" i="39"/>
  <c r="Q459"/>
  <c r="R453" i="26"/>
  <c r="Q453"/>
  <c r="Q458" i="35"/>
  <c r="R458"/>
  <c r="K449" i="37"/>
  <c r="N448"/>
  <c r="P448" s="1"/>
  <c r="L460" i="40"/>
  <c r="M460"/>
  <c r="S460" s="1"/>
  <c r="R459"/>
  <c r="Q459"/>
  <c r="Q460" i="27"/>
  <c r="R460"/>
  <c r="R459" i="41"/>
  <c r="Q459"/>
  <c r="K454" i="36"/>
  <c r="N453"/>
  <c r="P453" s="1"/>
  <c r="L453" i="33"/>
  <c r="O453" s="1"/>
  <c r="M453"/>
  <c r="S453" s="1"/>
  <c r="M454" i="26"/>
  <c r="S454" s="1"/>
  <c r="L454"/>
  <c r="O454" s="1"/>
  <c r="L461" i="27"/>
  <c r="M461"/>
  <c r="S461" s="1"/>
  <c r="O459" i="38"/>
  <c r="K460"/>
  <c r="N459"/>
  <c r="P459" s="1"/>
  <c r="R452" i="33"/>
  <c r="Q452"/>
  <c r="S433" i="34"/>
  <c r="L460" i="39"/>
  <c r="O460" s="1"/>
  <c r="M460"/>
  <c r="N452" i="32"/>
  <c r="P452" s="1"/>
  <c r="K453"/>
  <c r="S445" i="43"/>
  <c r="M460" i="41"/>
  <c r="S460" s="1"/>
  <c r="L460"/>
  <c r="K434" i="34"/>
  <c r="N433"/>
  <c r="P433" s="1"/>
  <c r="L459" i="35"/>
  <c r="M459"/>
  <c r="S459" s="1"/>
  <c r="M460" i="42"/>
  <c r="S460" s="1"/>
  <c r="L460"/>
  <c r="O460" s="1"/>
  <c r="S452" i="32"/>
  <c r="R459" i="42"/>
  <c r="Q459"/>
  <c r="N445" i="43"/>
  <c r="P445" s="1"/>
  <c r="K446"/>
  <c r="Q462" i="29" l="1"/>
  <c r="R462"/>
  <c r="M463"/>
  <c r="S463" s="1"/>
  <c r="L463"/>
  <c r="O463" i="28"/>
  <c r="N463"/>
  <c r="P463" s="1"/>
  <c r="K464"/>
  <c r="S463"/>
  <c r="S438" i="30"/>
  <c r="K439"/>
  <c r="N438"/>
  <c r="P438" s="1"/>
  <c r="O463" i="31"/>
  <c r="K464"/>
  <c r="N463"/>
  <c r="P463" s="1"/>
  <c r="R445" i="43"/>
  <c r="Q445"/>
  <c r="R448" i="37"/>
  <c r="Q448"/>
  <c r="M446" i="43"/>
  <c r="S446" s="1"/>
  <c r="L446"/>
  <c r="O446" s="1"/>
  <c r="K455" i="26"/>
  <c r="N454"/>
  <c r="P454" s="1"/>
  <c r="M449" i="37"/>
  <c r="S449" s="1"/>
  <c r="L449"/>
  <c r="O449" s="1"/>
  <c r="R452" i="32"/>
  <c r="Q452"/>
  <c r="O460" i="41"/>
  <c r="K461"/>
  <c r="N460"/>
  <c r="P460" s="1"/>
  <c r="K461" i="39"/>
  <c r="N460"/>
  <c r="P460" s="1"/>
  <c r="Q459" i="38"/>
  <c r="R459"/>
  <c r="R433" i="34"/>
  <c r="Q433"/>
  <c r="O459" i="35"/>
  <c r="N459"/>
  <c r="P459" s="1"/>
  <c r="K460"/>
  <c r="L460" i="38"/>
  <c r="O460" s="1"/>
  <c r="M460"/>
  <c r="S460" s="1"/>
  <c r="M453" i="32"/>
  <c r="S453" s="1"/>
  <c r="L453"/>
  <c r="O453" s="1"/>
  <c r="M434" i="34"/>
  <c r="S434" s="1"/>
  <c r="L434"/>
  <c r="S460" i="39"/>
  <c r="K454" i="33"/>
  <c r="N453"/>
  <c r="P453" s="1"/>
  <c r="R453" i="36"/>
  <c r="Q453"/>
  <c r="K461" i="42"/>
  <c r="N460"/>
  <c r="P460" s="1"/>
  <c r="O461" i="27"/>
  <c r="N461"/>
  <c r="P461" s="1"/>
  <c r="K462"/>
  <c r="O454" i="36"/>
  <c r="L454"/>
  <c r="M454"/>
  <c r="S454" s="1"/>
  <c r="O460" i="40"/>
  <c r="N460"/>
  <c r="P460" s="1"/>
  <c r="K461"/>
  <c r="Q463" i="28" l="1"/>
  <c r="R463"/>
  <c r="M464"/>
  <c r="L464"/>
  <c r="O464" s="1"/>
  <c r="O463" i="29"/>
  <c r="N463"/>
  <c r="P463" s="1"/>
  <c r="K464"/>
  <c r="Q438" i="30"/>
  <c r="R438"/>
  <c r="R463" i="31"/>
  <c r="Q463"/>
  <c r="M464"/>
  <c r="L464"/>
  <c r="O464" s="1"/>
  <c r="L439" i="30"/>
  <c r="M439"/>
  <c r="S439" s="1"/>
  <c r="Q459" i="35"/>
  <c r="R459"/>
  <c r="M461" i="41"/>
  <c r="S461" s="1"/>
  <c r="L461"/>
  <c r="L455" i="26"/>
  <c r="O455" s="1"/>
  <c r="M455"/>
  <c r="K455" i="36"/>
  <c r="N454"/>
  <c r="P454" s="1"/>
  <c r="N453" i="32"/>
  <c r="P453" s="1"/>
  <c r="K454"/>
  <c r="R460" i="41"/>
  <c r="Q460"/>
  <c r="N446" i="43"/>
  <c r="P446" s="1"/>
  <c r="K447"/>
  <c r="R453" i="33"/>
  <c r="Q453"/>
  <c r="M462" i="27"/>
  <c r="S462" s="1"/>
  <c r="L462"/>
  <c r="O462" s="1"/>
  <c r="M454" i="33"/>
  <c r="S454" s="1"/>
  <c r="L454"/>
  <c r="Q461" i="27"/>
  <c r="R461"/>
  <c r="N449" i="37"/>
  <c r="P449" s="1"/>
  <c r="K450"/>
  <c r="L461" i="40"/>
  <c r="O461" s="1"/>
  <c r="M461"/>
  <c r="S461" s="1"/>
  <c r="R460" i="39"/>
  <c r="Q460"/>
  <c r="N460" i="38"/>
  <c r="P460" s="1"/>
  <c r="K461"/>
  <c r="R460" i="40"/>
  <c r="Q460"/>
  <c r="R460" i="42"/>
  <c r="Q460"/>
  <c r="O434" i="34"/>
  <c r="N434"/>
  <c r="P434" s="1"/>
  <c r="K435"/>
  <c r="M460" i="35"/>
  <c r="S460" s="1"/>
  <c r="L460"/>
  <c r="O460" s="1"/>
  <c r="M461" i="39"/>
  <c r="S461" s="1"/>
  <c r="L461"/>
  <c r="O461" s="1"/>
  <c r="L461" i="42"/>
  <c r="M461"/>
  <c r="S461" s="1"/>
  <c r="R454" i="26"/>
  <c r="Q454"/>
  <c r="M464" i="29" l="1"/>
  <c r="S464" s="1"/>
  <c r="L464"/>
  <c r="O464" s="1"/>
  <c r="R463"/>
  <c r="Q463"/>
  <c r="N464" i="28"/>
  <c r="P464" s="1"/>
  <c r="K465"/>
  <c r="S464"/>
  <c r="O439" i="30"/>
  <c r="K440"/>
  <c r="N439"/>
  <c r="P439" s="1"/>
  <c r="N464" i="31"/>
  <c r="P464" s="1"/>
  <c r="K465"/>
  <c r="S464"/>
  <c r="R460" i="38"/>
  <c r="Q460"/>
  <c r="M455" i="36"/>
  <c r="S455" s="1"/>
  <c r="L455"/>
  <c r="Q434" i="34"/>
  <c r="R434"/>
  <c r="L447" i="43"/>
  <c r="O447" s="1"/>
  <c r="M447"/>
  <c r="R446"/>
  <c r="Q446"/>
  <c r="S455" i="26"/>
  <c r="K462" i="39"/>
  <c r="N461"/>
  <c r="P461" s="1"/>
  <c r="O454" i="33"/>
  <c r="N454"/>
  <c r="P454" s="1"/>
  <c r="K455"/>
  <c r="K456" i="26"/>
  <c r="N455"/>
  <c r="P455" s="1"/>
  <c r="Q449" i="37"/>
  <c r="R449"/>
  <c r="M435" i="34"/>
  <c r="L435"/>
  <c r="O435" s="1"/>
  <c r="O461" i="42"/>
  <c r="K462"/>
  <c r="N461"/>
  <c r="P461" s="1"/>
  <c r="O461" i="41"/>
  <c r="K462"/>
  <c r="N461"/>
  <c r="P461" s="1"/>
  <c r="M461" i="38"/>
  <c r="S461" s="1"/>
  <c r="L461"/>
  <c r="O461" s="1"/>
  <c r="N461" i="40"/>
  <c r="P461" s="1"/>
  <c r="K462"/>
  <c r="K463" i="27"/>
  <c r="N462"/>
  <c r="P462" s="1"/>
  <c r="M454" i="32"/>
  <c r="S454" s="1"/>
  <c r="L454"/>
  <c r="O454" s="1"/>
  <c r="N460" i="35"/>
  <c r="P460" s="1"/>
  <c r="K461"/>
  <c r="M450" i="37"/>
  <c r="S450" s="1"/>
  <c r="L450"/>
  <c r="O450" s="1"/>
  <c r="R453" i="32"/>
  <c r="Q453"/>
  <c r="Q454" i="36"/>
  <c r="R454"/>
  <c r="R464" i="28" l="1"/>
  <c r="Q464"/>
  <c r="L465"/>
  <c r="M465"/>
  <c r="K465" i="29"/>
  <c r="N464"/>
  <c r="P464" s="1"/>
  <c r="R464" i="31"/>
  <c r="Q464"/>
  <c r="L465"/>
  <c r="M465"/>
  <c r="S465" s="1"/>
  <c r="R439" i="30"/>
  <c r="Q439"/>
  <c r="M440"/>
  <c r="L440"/>
  <c r="Q455" i="26"/>
  <c r="R455"/>
  <c r="N435" i="34"/>
  <c r="K436"/>
  <c r="R461" i="39"/>
  <c r="Q461"/>
  <c r="N447" i="43"/>
  <c r="P447" s="1"/>
  <c r="K448"/>
  <c r="Q462" i="27"/>
  <c r="R462"/>
  <c r="M462" i="39"/>
  <c r="S462" s="1"/>
  <c r="L462"/>
  <c r="O462" s="1"/>
  <c r="Q461" i="41"/>
  <c r="R461"/>
  <c r="P435" i="34"/>
  <c r="S435"/>
  <c r="M462" i="41"/>
  <c r="S462" s="1"/>
  <c r="L462"/>
  <c r="N450" i="37"/>
  <c r="P450" s="1"/>
  <c r="K451"/>
  <c r="M463" i="27"/>
  <c r="S463" s="1"/>
  <c r="L463"/>
  <c r="O463" s="1"/>
  <c r="R461" i="42"/>
  <c r="Q461"/>
  <c r="O455" i="36"/>
  <c r="K456"/>
  <c r="N455"/>
  <c r="P455" s="1"/>
  <c r="Q461" i="40"/>
  <c r="R461"/>
  <c r="M462" i="42"/>
  <c r="S462" s="1"/>
  <c r="L462"/>
  <c r="O462" s="1"/>
  <c r="L456" i="26"/>
  <c r="O456" s="1"/>
  <c r="M456"/>
  <c r="S456" s="1"/>
  <c r="N454" i="32"/>
  <c r="P454" s="1"/>
  <c r="K455"/>
  <c r="M462" i="40"/>
  <c r="L462"/>
  <c r="Q460" i="35"/>
  <c r="R460"/>
  <c r="M455" i="33"/>
  <c r="S455" s="1"/>
  <c r="L455"/>
  <c r="O455" s="1"/>
  <c r="L461" i="35"/>
  <c r="O461" s="1"/>
  <c r="M461"/>
  <c r="N461" i="38"/>
  <c r="P461" s="1"/>
  <c r="K462"/>
  <c r="Q454" i="33"/>
  <c r="R454"/>
  <c r="S447" i="43"/>
  <c r="Q464" i="29" l="1"/>
  <c r="R464"/>
  <c r="L465"/>
  <c r="O465" s="1"/>
  <c r="M465"/>
  <c r="S465" s="1"/>
  <c r="S465" i="28"/>
  <c r="O465"/>
  <c r="N465"/>
  <c r="P465" s="1"/>
  <c r="K466"/>
  <c r="K441" i="30"/>
  <c r="N440"/>
  <c r="P440" s="1"/>
  <c r="S440"/>
  <c r="O465" i="31"/>
  <c r="K466"/>
  <c r="N465"/>
  <c r="P465" s="1"/>
  <c r="O440" i="30"/>
  <c r="Q435" i="34"/>
  <c r="R435"/>
  <c r="M448" i="43"/>
  <c r="S448" s="1"/>
  <c r="L448"/>
  <c r="O448" s="1"/>
  <c r="S461" i="35"/>
  <c r="S462" i="40"/>
  <c r="N461" i="35"/>
  <c r="P461" s="1"/>
  <c r="K462"/>
  <c r="M455" i="32"/>
  <c r="S455" s="1"/>
  <c r="L455"/>
  <c r="O455" s="1"/>
  <c r="R454"/>
  <c r="Q454"/>
  <c r="R455" i="36"/>
  <c r="Q455"/>
  <c r="M451" i="37"/>
  <c r="S451" s="1"/>
  <c r="L451"/>
  <c r="R450"/>
  <c r="Q450"/>
  <c r="K463" i="39"/>
  <c r="N462"/>
  <c r="P462" s="1"/>
  <c r="M436" i="34"/>
  <c r="S436" s="1"/>
  <c r="L436"/>
  <c r="O436" s="1"/>
  <c r="K464" i="27"/>
  <c r="N463"/>
  <c r="P463" s="1"/>
  <c r="K457" i="26"/>
  <c r="N456"/>
  <c r="P456" s="1"/>
  <c r="O462" i="41"/>
  <c r="K463"/>
  <c r="N462"/>
  <c r="P462" s="1"/>
  <c r="R461" i="38"/>
  <c r="Q461"/>
  <c r="R447" i="43"/>
  <c r="Q447"/>
  <c r="K456" i="33"/>
  <c r="N455"/>
  <c r="P455" s="1"/>
  <c r="M456" i="36"/>
  <c r="L456"/>
  <c r="L462" i="38"/>
  <c r="M462"/>
  <c r="S462" s="1"/>
  <c r="O462" i="40"/>
  <c r="K463"/>
  <c r="N462"/>
  <c r="P462" s="1"/>
  <c r="N462" i="42"/>
  <c r="P462" s="1"/>
  <c r="K463"/>
  <c r="M466" i="28" l="1"/>
  <c r="L466"/>
  <c r="O466" s="1"/>
  <c r="Q465"/>
  <c r="R465"/>
  <c r="N465" i="29"/>
  <c r="P465" s="1"/>
  <c r="K466"/>
  <c r="R465" i="31"/>
  <c r="Q465"/>
  <c r="L466"/>
  <c r="O466" s="1"/>
  <c r="M466"/>
  <c r="R440" i="30"/>
  <c r="Q440"/>
  <c r="M441"/>
  <c r="S441" s="1"/>
  <c r="L441"/>
  <c r="R462" i="40"/>
  <c r="Q462"/>
  <c r="Q462" i="39"/>
  <c r="R462"/>
  <c r="R461" i="35"/>
  <c r="Q461"/>
  <c r="R463" i="27"/>
  <c r="Q463"/>
  <c r="K456" i="32"/>
  <c r="N455"/>
  <c r="P455" s="1"/>
  <c r="Q455" i="33"/>
  <c r="R455"/>
  <c r="L456"/>
  <c r="M456"/>
  <c r="S456" s="1"/>
  <c r="M464" i="27"/>
  <c r="S464" s="1"/>
  <c r="L464"/>
  <c r="O451" i="37"/>
  <c r="K452"/>
  <c r="N451"/>
  <c r="P451" s="1"/>
  <c r="N448" i="43"/>
  <c r="P448" s="1"/>
  <c r="K449"/>
  <c r="R456" i="26"/>
  <c r="Q456"/>
  <c r="L463" i="39"/>
  <c r="O463" s="1"/>
  <c r="M463"/>
  <c r="M463" i="40"/>
  <c r="S463" s="1"/>
  <c r="L463"/>
  <c r="M462" i="35"/>
  <c r="S462" s="1"/>
  <c r="L462"/>
  <c r="O462"/>
  <c r="R462" i="42"/>
  <c r="Q462"/>
  <c r="R462" i="41"/>
  <c r="Q462"/>
  <c r="N436" i="34"/>
  <c r="P436" s="1"/>
  <c r="K437"/>
  <c r="L457" i="26"/>
  <c r="M457"/>
  <c r="O462" i="38"/>
  <c r="N462"/>
  <c r="P462" s="1"/>
  <c r="K463"/>
  <c r="O456" i="36"/>
  <c r="N456"/>
  <c r="P456" s="1"/>
  <c r="K457"/>
  <c r="L463" i="42"/>
  <c r="O463" s="1"/>
  <c r="M463"/>
  <c r="S463" s="1"/>
  <c r="S456" i="36"/>
  <c r="M463" i="41"/>
  <c r="S463" s="1"/>
  <c r="L463"/>
  <c r="O463" s="1"/>
  <c r="M466" i="29" l="1"/>
  <c r="S466" s="1"/>
  <c r="L466"/>
  <c r="O466" s="1"/>
  <c r="R465"/>
  <c r="Q465"/>
  <c r="N466" i="28"/>
  <c r="P466" s="1"/>
  <c r="K467"/>
  <c r="S466"/>
  <c r="S466" i="31"/>
  <c r="N466"/>
  <c r="P466" s="1"/>
  <c r="K467"/>
  <c r="O441" i="30"/>
  <c r="N441"/>
  <c r="P441" s="1"/>
  <c r="K442"/>
  <c r="Q456" i="36"/>
  <c r="R456"/>
  <c r="R436" i="34"/>
  <c r="Q436"/>
  <c r="O463" i="40"/>
  <c r="N463"/>
  <c r="P463" s="1"/>
  <c r="K464"/>
  <c r="L463" i="38"/>
  <c r="M463"/>
  <c r="S463" s="1"/>
  <c r="S457" i="26"/>
  <c r="N464" i="27"/>
  <c r="P464" s="1"/>
  <c r="K465"/>
  <c r="M437" i="34"/>
  <c r="S437" s="1"/>
  <c r="L437"/>
  <c r="L449" i="43"/>
  <c r="O449" s="1"/>
  <c r="M449"/>
  <c r="R448"/>
  <c r="Q448"/>
  <c r="O456" i="33"/>
  <c r="N456"/>
  <c r="P456" s="1"/>
  <c r="K457"/>
  <c r="Q451" i="37"/>
  <c r="R451"/>
  <c r="Q462" i="38"/>
  <c r="R462"/>
  <c r="M452" i="37"/>
  <c r="S452" s="1"/>
  <c r="L452"/>
  <c r="O452" s="1"/>
  <c r="K464" i="41"/>
  <c r="N463"/>
  <c r="P463" s="1"/>
  <c r="M457" i="36"/>
  <c r="L457"/>
  <c r="O457" s="1"/>
  <c r="K458" i="26"/>
  <c r="N457"/>
  <c r="P457" s="1"/>
  <c r="N462" i="35"/>
  <c r="P462" s="1"/>
  <c r="K463"/>
  <c r="R455" i="32"/>
  <c r="Q455"/>
  <c r="S463" i="39"/>
  <c r="K464" i="42"/>
  <c r="N463"/>
  <c r="P463" s="1"/>
  <c r="O457" i="26"/>
  <c r="K464" i="39"/>
  <c r="N463"/>
  <c r="P463" s="1"/>
  <c r="O464" i="27"/>
  <c r="L456" i="32"/>
  <c r="O456" s="1"/>
  <c r="M456"/>
  <c r="S456" s="1"/>
  <c r="R466" i="28" l="1"/>
  <c r="Q466"/>
  <c r="L467"/>
  <c r="M467"/>
  <c r="S467" s="1"/>
  <c r="K467" i="29"/>
  <c r="N466"/>
  <c r="P466" s="1"/>
  <c r="Q466" i="31"/>
  <c r="R466"/>
  <c r="M442" i="30"/>
  <c r="S442" s="1"/>
  <c r="L442"/>
  <c r="O442" s="1"/>
  <c r="R441"/>
  <c r="Q441"/>
  <c r="M467" i="31"/>
  <c r="S467" s="1"/>
  <c r="L467"/>
  <c r="R463" i="39"/>
  <c r="Q463"/>
  <c r="Q457" i="26"/>
  <c r="R457"/>
  <c r="Q463" i="41"/>
  <c r="R463"/>
  <c r="N449" i="43"/>
  <c r="P449" s="1"/>
  <c r="K450"/>
  <c r="O463" i="38"/>
  <c r="K464"/>
  <c r="N463"/>
  <c r="P463" s="1"/>
  <c r="Q463" i="40"/>
  <c r="R463"/>
  <c r="R463" i="42"/>
  <c r="Q463"/>
  <c r="K453" i="37"/>
  <c r="N452"/>
  <c r="P452" s="1"/>
  <c r="L465" i="27"/>
  <c r="M465"/>
  <c r="S465" s="1"/>
  <c r="R464"/>
  <c r="Q464"/>
  <c r="M464" i="39"/>
  <c r="L464"/>
  <c r="O464" s="1"/>
  <c r="L463" i="35"/>
  <c r="O463" s="1"/>
  <c r="M463"/>
  <c r="S463" s="1"/>
  <c r="M464" i="41"/>
  <c r="S464" s="1"/>
  <c r="L464"/>
  <c r="L457" i="33"/>
  <c r="M457"/>
  <c r="S457" s="1"/>
  <c r="O437" i="34"/>
  <c r="K438"/>
  <c r="N437"/>
  <c r="P437" s="1"/>
  <c r="M464" i="40"/>
  <c r="S464" s="1"/>
  <c r="L464"/>
  <c r="L464" i="42"/>
  <c r="O464" s="1"/>
  <c r="M464"/>
  <c r="S464" s="1"/>
  <c r="M458" i="26"/>
  <c r="S458" s="1"/>
  <c r="L458"/>
  <c r="O458" s="1"/>
  <c r="R456" i="33"/>
  <c r="Q456"/>
  <c r="S449" i="43"/>
  <c r="Q462" i="35"/>
  <c r="R462"/>
  <c r="K457" i="32"/>
  <c r="N456"/>
  <c r="P456" s="1"/>
  <c r="K458" i="36"/>
  <c r="N457"/>
  <c r="P457" s="1"/>
  <c r="S457"/>
  <c r="Q466" i="29" l="1"/>
  <c r="R466"/>
  <c r="M467"/>
  <c r="S467" s="1"/>
  <c r="L467"/>
  <c r="O467" i="28"/>
  <c r="N467"/>
  <c r="P467" s="1"/>
  <c r="K468"/>
  <c r="K443" i="30"/>
  <c r="N442"/>
  <c r="P442" s="1"/>
  <c r="O467" i="31"/>
  <c r="N467"/>
  <c r="P467" s="1"/>
  <c r="K468"/>
  <c r="R449" i="43"/>
  <c r="Q449"/>
  <c r="R457" i="36"/>
  <c r="Q457"/>
  <c r="R456" i="32"/>
  <c r="Q456"/>
  <c r="M457"/>
  <c r="S457" s="1"/>
  <c r="L457"/>
  <c r="O457" s="1"/>
  <c r="M453" i="37"/>
  <c r="S453" s="1"/>
  <c r="L453"/>
  <c r="O453" s="1"/>
  <c r="M450" i="43"/>
  <c r="L450"/>
  <c r="O450" s="1"/>
  <c r="K459" i="26"/>
  <c r="N458"/>
  <c r="P458" s="1"/>
  <c r="M438" i="34"/>
  <c r="S438" s="1"/>
  <c r="L438"/>
  <c r="N463" i="35"/>
  <c r="P463" s="1"/>
  <c r="K464"/>
  <c r="K465" i="39"/>
  <c r="N464"/>
  <c r="P464" s="1"/>
  <c r="O457" i="33"/>
  <c r="N457"/>
  <c r="P457" s="1"/>
  <c r="K458"/>
  <c r="S464" i="39"/>
  <c r="N464" i="42"/>
  <c r="P464" s="1"/>
  <c r="K465"/>
  <c r="O464" i="41"/>
  <c r="K465"/>
  <c r="N464"/>
  <c r="P464" s="1"/>
  <c r="L458" i="36"/>
  <c r="O458" s="1"/>
  <c r="M458"/>
  <c r="S458" s="1"/>
  <c r="O464" i="40"/>
  <c r="N464"/>
  <c r="P464" s="1"/>
  <c r="K465"/>
  <c r="R463" i="38"/>
  <c r="Q463"/>
  <c r="Q437" i="34"/>
  <c r="R437"/>
  <c r="O465" i="27"/>
  <c r="K466"/>
  <c r="N465"/>
  <c r="P465" s="1"/>
  <c r="L464" i="38"/>
  <c r="M464"/>
  <c r="S464" s="1"/>
  <c r="R452" i="37"/>
  <c r="Q452"/>
  <c r="M468" i="28" l="1"/>
  <c r="L468"/>
  <c r="O468" s="1"/>
  <c r="Q467"/>
  <c r="R467"/>
  <c r="O467" i="29"/>
  <c r="N467"/>
  <c r="P467" s="1"/>
  <c r="K468"/>
  <c r="M468" i="31"/>
  <c r="S468" s="1"/>
  <c r="L468"/>
  <c r="O468" s="1"/>
  <c r="R467"/>
  <c r="Q467"/>
  <c r="Q442" i="30"/>
  <c r="R442"/>
  <c r="M443"/>
  <c r="S443" s="1"/>
  <c r="L443"/>
  <c r="Q464" i="39"/>
  <c r="R464"/>
  <c r="R457" i="33"/>
  <c r="Q457"/>
  <c r="M465" i="41"/>
  <c r="S465" s="1"/>
  <c r="L465"/>
  <c r="L459" i="26"/>
  <c r="M459"/>
  <c r="S459" s="1"/>
  <c r="N457" i="32"/>
  <c r="P457" s="1"/>
  <c r="K458"/>
  <c r="O464" i="38"/>
  <c r="N464"/>
  <c r="P464" s="1"/>
  <c r="K465"/>
  <c r="L465" i="40"/>
  <c r="O465" s="1"/>
  <c r="M465"/>
  <c r="S465" s="1"/>
  <c r="Q464"/>
  <c r="R464"/>
  <c r="M465" i="42"/>
  <c r="L465"/>
  <c r="M465" i="39"/>
  <c r="S465" s="1"/>
  <c r="L465"/>
  <c r="N450" i="43"/>
  <c r="P450" s="1"/>
  <c r="K451"/>
  <c r="Q463" i="35"/>
  <c r="R463"/>
  <c r="N453" i="37"/>
  <c r="P453" s="1"/>
  <c r="K454"/>
  <c r="Q465" i="27"/>
  <c r="R465"/>
  <c r="L466"/>
  <c r="M466"/>
  <c r="S466" s="1"/>
  <c r="S450" i="43"/>
  <c r="O438" i="34"/>
  <c r="N438"/>
  <c r="P438" s="1"/>
  <c r="K439"/>
  <c r="R464" i="42"/>
  <c r="Q464"/>
  <c r="M464" i="35"/>
  <c r="S464" s="1"/>
  <c r="L464"/>
  <c r="K459" i="36"/>
  <c r="N458"/>
  <c r="P458" s="1"/>
  <c r="M458" i="33"/>
  <c r="L458"/>
  <c r="O458" s="1"/>
  <c r="Q464" i="41"/>
  <c r="R464"/>
  <c r="Q458" i="26"/>
  <c r="R458"/>
  <c r="M468" i="29" l="1"/>
  <c r="S468" s="1"/>
  <c r="L468"/>
  <c r="O468" s="1"/>
  <c r="R467"/>
  <c r="Q467"/>
  <c r="N468" i="28"/>
  <c r="P468" s="1"/>
  <c r="K469"/>
  <c r="S468"/>
  <c r="O443" i="30"/>
  <c r="N443"/>
  <c r="P443" s="1"/>
  <c r="K444"/>
  <c r="K469" i="31"/>
  <c r="N468"/>
  <c r="P468" s="1"/>
  <c r="R450" i="43"/>
  <c r="Q450"/>
  <c r="K459" i="33"/>
  <c r="N458"/>
  <c r="P458" s="1"/>
  <c r="N466" i="27"/>
  <c r="P466" s="1"/>
  <c r="K467"/>
  <c r="R438" i="34"/>
  <c r="Q438"/>
  <c r="M465" i="38"/>
  <c r="S465" s="1"/>
  <c r="L465"/>
  <c r="O465" s="1"/>
  <c r="O465" i="41"/>
  <c r="K466"/>
  <c r="N465"/>
  <c r="P465" s="1"/>
  <c r="R464" i="38"/>
  <c r="Q464"/>
  <c r="R453" i="37"/>
  <c r="Q453"/>
  <c r="S465" i="42"/>
  <c r="R458" i="36"/>
  <c r="Q458"/>
  <c r="M454" i="37"/>
  <c r="S454" s="1"/>
  <c r="L454"/>
  <c r="O454" s="1"/>
  <c r="O465" i="42"/>
  <c r="N465"/>
  <c r="P465" s="1"/>
  <c r="K466"/>
  <c r="L459" i="36"/>
  <c r="O459" s="1"/>
  <c r="M459"/>
  <c r="S459" s="1"/>
  <c r="O464" i="35"/>
  <c r="N464"/>
  <c r="P464" s="1"/>
  <c r="K465"/>
  <c r="L458" i="32"/>
  <c r="M458"/>
  <c r="M439" i="34"/>
  <c r="S439" s="1"/>
  <c r="L439"/>
  <c r="O439" s="1"/>
  <c r="O465" i="39"/>
  <c r="N465"/>
  <c r="P465" s="1"/>
  <c r="K466"/>
  <c r="K466" i="40"/>
  <c r="N465"/>
  <c r="P465" s="1"/>
  <c r="K460" i="26"/>
  <c r="N459"/>
  <c r="P459" s="1"/>
  <c r="S458" i="33"/>
  <c r="R457" i="32"/>
  <c r="Q457"/>
  <c r="O466" i="27"/>
  <c r="L451" i="43"/>
  <c r="O451" s="1"/>
  <c r="M451"/>
  <c r="O459" i="26"/>
  <c r="R468" i="28" l="1"/>
  <c r="Q468"/>
  <c r="L469"/>
  <c r="O469" s="1"/>
  <c r="M469"/>
  <c r="K469" i="29"/>
  <c r="N468"/>
  <c r="P468" s="1"/>
  <c r="Q468" i="31"/>
  <c r="R468"/>
  <c r="L469"/>
  <c r="M469"/>
  <c r="S469" s="1"/>
  <c r="M444" i="30"/>
  <c r="S444" s="1"/>
  <c r="L444"/>
  <c r="O444" s="1"/>
  <c r="Q443"/>
  <c r="R443"/>
  <c r="Q465" i="42"/>
  <c r="R465"/>
  <c r="R465" i="39"/>
  <c r="Q465"/>
  <c r="K455" i="37"/>
  <c r="N454"/>
  <c r="P454" s="1"/>
  <c r="R465" i="41"/>
  <c r="Q465"/>
  <c r="M467" i="27"/>
  <c r="S467" s="1"/>
  <c r="L467"/>
  <c r="O467" s="1"/>
  <c r="Q458" i="33"/>
  <c r="R458"/>
  <c r="Q466" i="27"/>
  <c r="R466"/>
  <c r="R459" i="26"/>
  <c r="Q459"/>
  <c r="K440" i="34"/>
  <c r="N439"/>
  <c r="P439" s="1"/>
  <c r="K460" i="36"/>
  <c r="N459"/>
  <c r="P459" s="1"/>
  <c r="M466" i="41"/>
  <c r="S466" s="1"/>
  <c r="L466"/>
  <c r="N451" i="43"/>
  <c r="P451" s="1"/>
  <c r="K452"/>
  <c r="S458" i="32"/>
  <c r="S451" i="43"/>
  <c r="M460" i="26"/>
  <c r="S460" s="1"/>
  <c r="L460"/>
  <c r="O460" s="1"/>
  <c r="L466" i="40"/>
  <c r="O466" s="1"/>
  <c r="M466"/>
  <c r="S466" s="1"/>
  <c r="O458" i="32"/>
  <c r="N458"/>
  <c r="P458" s="1"/>
  <c r="K459"/>
  <c r="L459" i="33"/>
  <c r="O459" s="1"/>
  <c r="M459"/>
  <c r="S459" s="1"/>
  <c r="R465" i="40"/>
  <c r="Q465"/>
  <c r="L466" i="42"/>
  <c r="O466" s="1"/>
  <c r="M466"/>
  <c r="S466" s="1"/>
  <c r="L466" i="39"/>
  <c r="O466" s="1"/>
  <c r="M466"/>
  <c r="L465" i="35"/>
  <c r="M465"/>
  <c r="N465" i="38"/>
  <c r="P465" s="1"/>
  <c r="K466"/>
  <c r="R464" i="35"/>
  <c r="Q464"/>
  <c r="Q468" i="29" l="1"/>
  <c r="R468"/>
  <c r="M469"/>
  <c r="S469" s="1"/>
  <c r="L469"/>
  <c r="S469" i="28"/>
  <c r="N469"/>
  <c r="P469" s="1"/>
  <c r="K470"/>
  <c r="K445" i="30"/>
  <c r="N444"/>
  <c r="P444" s="1"/>
  <c r="K470" i="31"/>
  <c r="N469"/>
  <c r="P469" s="1"/>
  <c r="O469"/>
  <c r="R451" i="43"/>
  <c r="Q451"/>
  <c r="R458" i="32"/>
  <c r="Q458"/>
  <c r="K467" i="39"/>
  <c r="N466"/>
  <c r="P466" s="1"/>
  <c r="O466" i="41"/>
  <c r="K467"/>
  <c r="N466"/>
  <c r="P466" s="1"/>
  <c r="M466" i="38"/>
  <c r="S466" s="1"/>
  <c r="L466"/>
  <c r="S466" i="39"/>
  <c r="Q454" i="37"/>
  <c r="R454"/>
  <c r="K461" i="26"/>
  <c r="N460"/>
  <c r="P460" s="1"/>
  <c r="R459" i="36"/>
  <c r="Q459"/>
  <c r="M455" i="37"/>
  <c r="S455" s="1"/>
  <c r="L455"/>
  <c r="R465" i="38"/>
  <c r="Q465"/>
  <c r="K467" i="42"/>
  <c r="N466"/>
  <c r="P466" s="1"/>
  <c r="L460" i="36"/>
  <c r="M460"/>
  <c r="S460" s="1"/>
  <c r="K460" i="33"/>
  <c r="N459"/>
  <c r="P459" s="1"/>
  <c r="R439" i="34"/>
  <c r="Q439"/>
  <c r="L459" i="32"/>
  <c r="M459"/>
  <c r="O465" i="35"/>
  <c r="N465"/>
  <c r="P465" s="1"/>
  <c r="K466"/>
  <c r="M440" i="34"/>
  <c r="S440" s="1"/>
  <c r="L440"/>
  <c r="O440" s="1"/>
  <c r="N467" i="27"/>
  <c r="P467" s="1"/>
  <c r="K468"/>
  <c r="S465" i="35"/>
  <c r="K467" i="40"/>
  <c r="N466"/>
  <c r="P466" s="1"/>
  <c r="M452" i="43"/>
  <c r="S452" s="1"/>
  <c r="L452"/>
  <c r="M470" i="28" l="1"/>
  <c r="L470"/>
  <c r="O470" s="1"/>
  <c r="Q469"/>
  <c r="R469"/>
  <c r="O469" i="29"/>
  <c r="N469"/>
  <c r="P469" s="1"/>
  <c r="K470"/>
  <c r="Q469" i="31"/>
  <c r="R469"/>
  <c r="M470"/>
  <c r="S470" s="1"/>
  <c r="L470"/>
  <c r="O470" s="1"/>
  <c r="R444" i="30"/>
  <c r="Q444"/>
  <c r="M445"/>
  <c r="S445" s="1"/>
  <c r="L445"/>
  <c r="Q466" i="39"/>
  <c r="R466"/>
  <c r="R467" i="27"/>
  <c r="Q467"/>
  <c r="O459" i="32"/>
  <c r="K460"/>
  <c r="N459"/>
  <c r="P459" s="1"/>
  <c r="M467" i="42"/>
  <c r="S467" s="1"/>
  <c r="L467"/>
  <c r="O467" s="1"/>
  <c r="M461" i="26"/>
  <c r="S461" s="1"/>
  <c r="L461"/>
  <c r="O461" s="1"/>
  <c r="M467" i="41"/>
  <c r="S467" s="1"/>
  <c r="L467"/>
  <c r="L468" i="27"/>
  <c r="M468"/>
  <c r="S468" s="1"/>
  <c r="S459" i="32"/>
  <c r="O452" i="43"/>
  <c r="N452"/>
  <c r="P452" s="1"/>
  <c r="K453"/>
  <c r="R459" i="33"/>
  <c r="Q459"/>
  <c r="M467" i="39"/>
  <c r="L467"/>
  <c r="R466" i="40"/>
  <c r="Q466"/>
  <c r="O455" i="37"/>
  <c r="N455"/>
  <c r="P455" s="1"/>
  <c r="K456"/>
  <c r="M467" i="40"/>
  <c r="S467" s="1"/>
  <c r="L467"/>
  <c r="O467" s="1"/>
  <c r="M466" i="35"/>
  <c r="S466" s="1"/>
  <c r="L466"/>
  <c r="O466" s="1"/>
  <c r="L460" i="33"/>
  <c r="O460" s="1"/>
  <c r="M460"/>
  <c r="S460" s="1"/>
  <c r="R466" i="42"/>
  <c r="Q466"/>
  <c r="N440" i="34"/>
  <c r="P440" s="1"/>
  <c r="K441"/>
  <c r="O466" i="38"/>
  <c r="N466"/>
  <c r="P466" s="1"/>
  <c r="K467"/>
  <c r="R465" i="35"/>
  <c r="Q465"/>
  <c r="O460" i="36"/>
  <c r="K461"/>
  <c r="N460"/>
  <c r="P460" s="1"/>
  <c r="R460" i="26"/>
  <c r="Q460"/>
  <c r="R466" i="41"/>
  <c r="Q466"/>
  <c r="M470" i="29" l="1"/>
  <c r="S470" s="1"/>
  <c r="L470"/>
  <c r="O470" s="1"/>
  <c r="R469"/>
  <c r="Q469"/>
  <c r="N470" i="28"/>
  <c r="P470" s="1"/>
  <c r="K471"/>
  <c r="S470"/>
  <c r="K471" i="31"/>
  <c r="N470"/>
  <c r="P470" s="1"/>
  <c r="O445" i="30"/>
  <c r="N445"/>
  <c r="P445" s="1"/>
  <c r="K446"/>
  <c r="Q459" i="32"/>
  <c r="R459"/>
  <c r="M456" i="37"/>
  <c r="S456" s="1"/>
  <c r="L456"/>
  <c r="K469" i="27"/>
  <c r="N468"/>
  <c r="P468" s="1"/>
  <c r="Q466" i="38"/>
  <c r="R466"/>
  <c r="N460" i="33"/>
  <c r="P460" s="1"/>
  <c r="K461"/>
  <c r="L453" i="43"/>
  <c r="M453"/>
  <c r="S453" s="1"/>
  <c r="M460" i="32"/>
  <c r="S460" s="1"/>
  <c r="L460"/>
  <c r="R452" i="43"/>
  <c r="Q452"/>
  <c r="Q460" i="36"/>
  <c r="R460"/>
  <c r="M441" i="34"/>
  <c r="S441" s="1"/>
  <c r="L441"/>
  <c r="O441" s="1"/>
  <c r="M461" i="36"/>
  <c r="S461" s="1"/>
  <c r="L461"/>
  <c r="O461" s="1"/>
  <c r="K462" i="26"/>
  <c r="N461"/>
  <c r="P461" s="1"/>
  <c r="Q455" i="37"/>
  <c r="R455"/>
  <c r="O467" i="41"/>
  <c r="K468"/>
  <c r="N467"/>
  <c r="P467" s="1"/>
  <c r="N466" i="35"/>
  <c r="P466" s="1"/>
  <c r="K467"/>
  <c r="Q440" i="34"/>
  <c r="R440"/>
  <c r="O467" i="39"/>
  <c r="N467"/>
  <c r="P467" s="1"/>
  <c r="K468"/>
  <c r="N467" i="40"/>
  <c r="P467" s="1"/>
  <c r="K468"/>
  <c r="S467" i="39"/>
  <c r="O468" i="27"/>
  <c r="N467" i="42"/>
  <c r="P467" s="1"/>
  <c r="K468"/>
  <c r="L467" i="38"/>
  <c r="O467" s="1"/>
  <c r="M467"/>
  <c r="R470" i="28" l="1"/>
  <c r="Q470"/>
  <c r="L471"/>
  <c r="M471"/>
  <c r="K471" i="29"/>
  <c r="N470"/>
  <c r="P470" s="1"/>
  <c r="L446" i="30"/>
  <c r="O446" s="1"/>
  <c r="M446"/>
  <c r="S446" s="1"/>
  <c r="R445"/>
  <c r="Q445"/>
  <c r="Q470" i="31"/>
  <c r="R470"/>
  <c r="M471"/>
  <c r="S471" s="1"/>
  <c r="L471"/>
  <c r="O471" s="1"/>
  <c r="R466" i="35"/>
  <c r="Q466"/>
  <c r="M468" i="40"/>
  <c r="S468" s="1"/>
  <c r="L468"/>
  <c r="O468" s="1"/>
  <c r="S467" i="38"/>
  <c r="Q468" i="27"/>
  <c r="R468"/>
  <c r="R467" i="40"/>
  <c r="Q467"/>
  <c r="O460" i="32"/>
  <c r="N460"/>
  <c r="P460" s="1"/>
  <c r="K461"/>
  <c r="M468" i="42"/>
  <c r="S468" s="1"/>
  <c r="L468"/>
  <c r="O468" s="1"/>
  <c r="L469" i="27"/>
  <c r="M469"/>
  <c r="S469" s="1"/>
  <c r="Q467" i="42"/>
  <c r="R467"/>
  <c r="K442" i="34"/>
  <c r="N441"/>
  <c r="P441" s="1"/>
  <c r="O456" i="37"/>
  <c r="K457"/>
  <c r="N456"/>
  <c r="P456" s="1"/>
  <c r="Q467" i="41"/>
  <c r="R467"/>
  <c r="K462" i="36"/>
  <c r="N461"/>
  <c r="P461" s="1"/>
  <c r="N467" i="38"/>
  <c r="P467" s="1"/>
  <c r="K468"/>
  <c r="M468" i="39"/>
  <c r="S468" s="1"/>
  <c r="L468"/>
  <c r="O468" s="1"/>
  <c r="M468" i="41"/>
  <c r="S468" s="1"/>
  <c r="L468"/>
  <c r="O453" i="43"/>
  <c r="N453"/>
  <c r="P453" s="1"/>
  <c r="K454"/>
  <c r="R467" i="39"/>
  <c r="Q467"/>
  <c r="R461" i="26"/>
  <c r="Q461"/>
  <c r="L461" i="33"/>
  <c r="O461" s="1"/>
  <c r="M461"/>
  <c r="S461" s="1"/>
  <c r="L467" i="35"/>
  <c r="M467"/>
  <c r="S467" s="1"/>
  <c r="M462" i="26"/>
  <c r="S462" s="1"/>
  <c r="L462"/>
  <c r="R460" i="33"/>
  <c r="Q460"/>
  <c r="Q470" i="29" l="1"/>
  <c r="R470"/>
  <c r="M471"/>
  <c r="S471" s="1"/>
  <c r="L471"/>
  <c r="S471" i="28"/>
  <c r="O471"/>
  <c r="N471"/>
  <c r="P471" s="1"/>
  <c r="K472"/>
  <c r="N471" i="31"/>
  <c r="P471" s="1"/>
  <c r="K472"/>
  <c r="K447" i="30"/>
  <c r="N446"/>
  <c r="P446" s="1"/>
  <c r="R467" i="38"/>
  <c r="Q467"/>
  <c r="K463" i="26"/>
  <c r="N462"/>
  <c r="P462" s="1"/>
  <c r="O467" i="35"/>
  <c r="K468"/>
  <c r="N467"/>
  <c r="P467" s="1"/>
  <c r="M454" i="43"/>
  <c r="L454"/>
  <c r="O454" s="1"/>
  <c r="L468" i="38"/>
  <c r="M468"/>
  <c r="S468" s="1"/>
  <c r="K469" i="42"/>
  <c r="N468"/>
  <c r="P468" s="1"/>
  <c r="R461" i="36"/>
  <c r="Q461"/>
  <c r="L442" i="34"/>
  <c r="M442"/>
  <c r="S442" s="1"/>
  <c r="L461" i="32"/>
  <c r="O461" s="1"/>
  <c r="M461"/>
  <c r="S461" s="1"/>
  <c r="R460"/>
  <c r="Q460"/>
  <c r="K462" i="33"/>
  <c r="N461"/>
  <c r="P461" s="1"/>
  <c r="O468" i="41"/>
  <c r="K469"/>
  <c r="N468"/>
  <c r="P468" s="1"/>
  <c r="L462" i="36"/>
  <c r="O462" s="1"/>
  <c r="M462"/>
  <c r="S462" s="1"/>
  <c r="O462" i="26"/>
  <c r="N468" i="40"/>
  <c r="P468" s="1"/>
  <c r="K469"/>
  <c r="R453" i="43"/>
  <c r="Q453"/>
  <c r="R456" i="37"/>
  <c r="Q456"/>
  <c r="O469" i="27"/>
  <c r="N469"/>
  <c r="P469" s="1"/>
  <c r="K470"/>
  <c r="Q441" i="34"/>
  <c r="R441"/>
  <c r="K469" i="39"/>
  <c r="N468"/>
  <c r="P468" s="1"/>
  <c r="M457" i="37"/>
  <c r="S457" s="1"/>
  <c r="L457"/>
  <c r="O457" s="1"/>
  <c r="M472" i="28" l="1"/>
  <c r="S472" s="1"/>
  <c r="L472"/>
  <c r="O472" s="1"/>
  <c r="Q471"/>
  <c r="R471"/>
  <c r="O471" i="29"/>
  <c r="N471"/>
  <c r="P471" s="1"/>
  <c r="K472"/>
  <c r="R446" i="30"/>
  <c r="Q446"/>
  <c r="M447"/>
  <c r="S447" s="1"/>
  <c r="L447"/>
  <c r="O447" s="1"/>
  <c r="L472" i="31"/>
  <c r="O472" s="1"/>
  <c r="M472"/>
  <c r="R471"/>
  <c r="Q471"/>
  <c r="R469" i="27"/>
  <c r="Q469"/>
  <c r="M462" i="33"/>
  <c r="S462" s="1"/>
  <c r="L462"/>
  <c r="S454" i="43"/>
  <c r="Q468" i="42"/>
  <c r="R468"/>
  <c r="L468" i="35"/>
  <c r="O468" s="1"/>
  <c r="M468"/>
  <c r="S468" s="1"/>
  <c r="Q467"/>
  <c r="R467"/>
  <c r="Q468" i="39"/>
  <c r="R468"/>
  <c r="K463" i="36"/>
  <c r="N462"/>
  <c r="P462" s="1"/>
  <c r="M469" i="42"/>
  <c r="S469" s="1"/>
  <c r="L469"/>
  <c r="O469" s="1"/>
  <c r="N457" i="37"/>
  <c r="P457" s="1"/>
  <c r="K458"/>
  <c r="Q462" i="26"/>
  <c r="R462"/>
  <c r="Q468" i="41"/>
  <c r="R468"/>
  <c r="M469"/>
  <c r="S469" s="1"/>
  <c r="L469"/>
  <c r="O469" s="1"/>
  <c r="K462" i="32"/>
  <c r="N461"/>
  <c r="P461" s="1"/>
  <c r="O468" i="38"/>
  <c r="N468"/>
  <c r="P468" s="1"/>
  <c r="K469"/>
  <c r="L463" i="26"/>
  <c r="O463" s="1"/>
  <c r="M463"/>
  <c r="M470" i="27"/>
  <c r="S470" s="1"/>
  <c r="L470"/>
  <c r="O470" s="1"/>
  <c r="M469" i="39"/>
  <c r="S469" s="1"/>
  <c r="L469"/>
  <c r="O469"/>
  <c r="L469" i="40"/>
  <c r="O469" s="1"/>
  <c r="M469"/>
  <c r="S469" s="1"/>
  <c r="Q468"/>
  <c r="R468"/>
  <c r="R461" i="33"/>
  <c r="Q461"/>
  <c r="O442" i="34"/>
  <c r="N442"/>
  <c r="P442" s="1"/>
  <c r="K443"/>
  <c r="N454" i="43"/>
  <c r="P454" s="1"/>
  <c r="K455"/>
  <c r="M472" i="29" l="1"/>
  <c r="S472" s="1"/>
  <c r="L472"/>
  <c r="O472" s="1"/>
  <c r="R471"/>
  <c r="Q471"/>
  <c r="N472" i="28"/>
  <c r="P472" s="1"/>
  <c r="K473"/>
  <c r="S472" i="31"/>
  <c r="K473"/>
  <c r="N472"/>
  <c r="P472" s="1"/>
  <c r="K448" i="30"/>
  <c r="N447"/>
  <c r="P447" s="1"/>
  <c r="R454" i="43"/>
  <c r="Q454"/>
  <c r="R468" i="38"/>
  <c r="Q468"/>
  <c r="L463" i="36"/>
  <c r="M463"/>
  <c r="S463" s="1"/>
  <c r="R461" i="32"/>
  <c r="Q461"/>
  <c r="L462"/>
  <c r="M462"/>
  <c r="S462" s="1"/>
  <c r="R457" i="37"/>
  <c r="Q457"/>
  <c r="R442" i="34"/>
  <c r="Q442"/>
  <c r="N469" i="40"/>
  <c r="P469" s="1"/>
  <c r="K470"/>
  <c r="S463" i="26"/>
  <c r="O462" i="33"/>
  <c r="N462"/>
  <c r="P462" s="1"/>
  <c r="K463"/>
  <c r="L458" i="37"/>
  <c r="M458"/>
  <c r="S458" s="1"/>
  <c r="K470" i="41"/>
  <c r="N469"/>
  <c r="P469" s="1"/>
  <c r="K464" i="26"/>
  <c r="N463"/>
  <c r="P463" s="1"/>
  <c r="N469" i="42"/>
  <c r="P469" s="1"/>
  <c r="K470"/>
  <c r="L455" i="43"/>
  <c r="M455"/>
  <c r="S455" s="1"/>
  <c r="N470" i="27"/>
  <c r="P470" s="1"/>
  <c r="K471"/>
  <c r="M443" i="34"/>
  <c r="S443" s="1"/>
  <c r="L443"/>
  <c r="O443" s="1"/>
  <c r="K470" i="39"/>
  <c r="N469"/>
  <c r="P469" s="1"/>
  <c r="L469" i="38"/>
  <c r="O469" s="1"/>
  <c r="M469"/>
  <c r="S469" s="1"/>
  <c r="R462" i="36"/>
  <c r="Q462"/>
  <c r="K469" i="35"/>
  <c r="N468"/>
  <c r="P468" s="1"/>
  <c r="L473" i="28" l="1"/>
  <c r="M473"/>
  <c r="R472"/>
  <c r="Q472"/>
  <c r="K473" i="29"/>
  <c r="N472"/>
  <c r="P472" s="1"/>
  <c r="R472" i="31"/>
  <c r="Q472"/>
  <c r="R447" i="30"/>
  <c r="Q447"/>
  <c r="M448"/>
  <c r="S448" s="1"/>
  <c r="L448"/>
  <c r="O448" s="1"/>
  <c r="M473" i="31"/>
  <c r="S473" s="1"/>
  <c r="L473"/>
  <c r="Q463" i="26"/>
  <c r="R463"/>
  <c r="Q470" i="27"/>
  <c r="R470"/>
  <c r="M470" i="41"/>
  <c r="L470"/>
  <c r="L470" i="40"/>
  <c r="M470"/>
  <c r="S470" s="1"/>
  <c r="Q469" i="39"/>
  <c r="R469"/>
  <c r="O455" i="43"/>
  <c r="N455"/>
  <c r="P455" s="1"/>
  <c r="K456"/>
  <c r="O458" i="37"/>
  <c r="K459"/>
  <c r="N458"/>
  <c r="P458" s="1"/>
  <c r="N469" i="38"/>
  <c r="P469" s="1"/>
  <c r="K470"/>
  <c r="R468" i="35"/>
  <c r="Q468"/>
  <c r="M470" i="39"/>
  <c r="S470" s="1"/>
  <c r="L470"/>
  <c r="O470" s="1"/>
  <c r="M470" i="42"/>
  <c r="S470" s="1"/>
  <c r="L470"/>
  <c r="L463" i="33"/>
  <c r="M463"/>
  <c r="S463" s="1"/>
  <c r="O463" i="36"/>
  <c r="K464"/>
  <c r="N463"/>
  <c r="P463" s="1"/>
  <c r="Q469" i="42"/>
  <c r="R469"/>
  <c r="R462" i="33"/>
  <c r="Q462"/>
  <c r="K444" i="34"/>
  <c r="N443"/>
  <c r="P443" s="1"/>
  <c r="M464" i="26"/>
  <c r="S464" s="1"/>
  <c r="L464"/>
  <c r="O464" s="1"/>
  <c r="R469" i="40"/>
  <c r="Q469"/>
  <c r="L469" i="35"/>
  <c r="O469" s="1"/>
  <c r="M469"/>
  <c r="S469" s="1"/>
  <c r="M471" i="27"/>
  <c r="S471" s="1"/>
  <c r="L471"/>
  <c r="O471" s="1"/>
  <c r="R469" i="41"/>
  <c r="Q469"/>
  <c r="O462" i="32"/>
  <c r="N462"/>
  <c r="P462" s="1"/>
  <c r="K463"/>
  <c r="Q472" i="29" l="1"/>
  <c r="R472"/>
  <c r="M473"/>
  <c r="S473" s="1"/>
  <c r="L473"/>
  <c r="S473" i="28"/>
  <c r="O473"/>
  <c r="N473"/>
  <c r="P473" s="1"/>
  <c r="K474"/>
  <c r="N448" i="30"/>
  <c r="P448" s="1"/>
  <c r="K449"/>
  <c r="O473" i="31"/>
  <c r="N473"/>
  <c r="P473" s="1"/>
  <c r="K474"/>
  <c r="Q458" i="37"/>
  <c r="R458"/>
  <c r="R463" i="36"/>
  <c r="Q463"/>
  <c r="K471" i="39"/>
  <c r="N470"/>
  <c r="P470" s="1"/>
  <c r="O470" i="41"/>
  <c r="K471"/>
  <c r="N470"/>
  <c r="P470" s="1"/>
  <c r="K465" i="26"/>
  <c r="N464"/>
  <c r="P464" s="1"/>
  <c r="L464" i="36"/>
  <c r="M464"/>
  <c r="S464" s="1"/>
  <c r="M456" i="43"/>
  <c r="L456"/>
  <c r="O456" s="1"/>
  <c r="S470" i="41"/>
  <c r="K472" i="27"/>
  <c r="N471"/>
  <c r="P471" s="1"/>
  <c r="L459" i="37"/>
  <c r="M459"/>
  <c r="S459" s="1"/>
  <c r="R455" i="43"/>
  <c r="Q455"/>
  <c r="R462" i="32"/>
  <c r="Q462"/>
  <c r="Q443" i="34"/>
  <c r="R443"/>
  <c r="M444"/>
  <c r="S444" s="1"/>
  <c r="L444"/>
  <c r="N469" i="35"/>
  <c r="P469" s="1"/>
  <c r="K470"/>
  <c r="O463" i="33"/>
  <c r="N463"/>
  <c r="P463" s="1"/>
  <c r="K464"/>
  <c r="M470" i="38"/>
  <c r="S470" s="1"/>
  <c r="L470"/>
  <c r="O470" i="40"/>
  <c r="K471"/>
  <c r="N470"/>
  <c r="P470" s="1"/>
  <c r="L463" i="32"/>
  <c r="O463" s="1"/>
  <c r="M463"/>
  <c r="S463" s="1"/>
  <c r="O470" i="42"/>
  <c r="K471"/>
  <c r="N470"/>
  <c r="P470" s="1"/>
  <c r="R469" i="38"/>
  <c r="Q469"/>
  <c r="L474" i="28" l="1"/>
  <c r="O474" s="1"/>
  <c r="M474"/>
  <c r="R473"/>
  <c r="Q473"/>
  <c r="O473" i="29"/>
  <c r="N473"/>
  <c r="P473" s="1"/>
  <c r="K474"/>
  <c r="L474" i="31"/>
  <c r="O474" s="1"/>
  <c r="M474"/>
  <c r="S474" s="1"/>
  <c r="Q473"/>
  <c r="R473"/>
  <c r="L449" i="30"/>
  <c r="O449" s="1"/>
  <c r="M449"/>
  <c r="S449" s="1"/>
  <c r="Q448"/>
  <c r="R448"/>
  <c r="R470" i="42"/>
  <c r="Q470"/>
  <c r="O444" i="34"/>
  <c r="N444"/>
  <c r="P444" s="1"/>
  <c r="K445"/>
  <c r="Q470" i="39"/>
  <c r="R470"/>
  <c r="R470" i="40"/>
  <c r="Q470"/>
  <c r="M471" i="41"/>
  <c r="S471" s="1"/>
  <c r="L471"/>
  <c r="O471" s="1"/>
  <c r="S456" i="43"/>
  <c r="L471" i="42"/>
  <c r="O471" s="1"/>
  <c r="M471"/>
  <c r="S471" s="1"/>
  <c r="O470" i="38"/>
  <c r="K471"/>
  <c r="N470"/>
  <c r="P470" s="1"/>
  <c r="O459" i="37"/>
  <c r="N459"/>
  <c r="P459" s="1"/>
  <c r="K460"/>
  <c r="L471" i="39"/>
  <c r="O471" s="1"/>
  <c r="M471"/>
  <c r="R469" i="35"/>
  <c r="Q469"/>
  <c r="N456" i="43"/>
  <c r="P456" s="1"/>
  <c r="K457"/>
  <c r="R471" i="27"/>
  <c r="Q471"/>
  <c r="O464" i="36"/>
  <c r="K465"/>
  <c r="N464"/>
  <c r="P464" s="1"/>
  <c r="M464" i="33"/>
  <c r="S464" s="1"/>
  <c r="L464"/>
  <c r="M472" i="27"/>
  <c r="S472" s="1"/>
  <c r="L472"/>
  <c r="O472" s="1"/>
  <c r="R464" i="26"/>
  <c r="Q464"/>
  <c r="M470" i="35"/>
  <c r="S470" s="1"/>
  <c r="L470"/>
  <c r="O470" s="1"/>
  <c r="L471" i="40"/>
  <c r="M471"/>
  <c r="S471" s="1"/>
  <c r="Q470" i="41"/>
  <c r="R470"/>
  <c r="M465" i="26"/>
  <c r="L465"/>
  <c r="O465" s="1"/>
  <c r="R463" i="33"/>
  <c r="Q463"/>
  <c r="N463" i="32"/>
  <c r="P463" s="1"/>
  <c r="K464"/>
  <c r="M474" i="29" l="1"/>
  <c r="S474" s="1"/>
  <c r="L474"/>
  <c r="O474" s="1"/>
  <c r="R473"/>
  <c r="Q473"/>
  <c r="S474" i="28"/>
  <c r="N474"/>
  <c r="P474" s="1"/>
  <c r="K475"/>
  <c r="N449" i="30"/>
  <c r="P449" s="1"/>
  <c r="K450"/>
  <c r="K475" i="31"/>
  <c r="N474"/>
  <c r="P474" s="1"/>
  <c r="R456" i="43"/>
  <c r="Q456"/>
  <c r="K473" i="27"/>
  <c r="N472"/>
  <c r="P472" s="1"/>
  <c r="M460" i="37"/>
  <c r="S460" s="1"/>
  <c r="L460"/>
  <c r="O460" s="1"/>
  <c r="O471" i="40"/>
  <c r="N471"/>
  <c r="P471" s="1"/>
  <c r="K472"/>
  <c r="L457" i="43"/>
  <c r="O457" s="1"/>
  <c r="M457"/>
  <c r="S457" s="1"/>
  <c r="R459" i="37"/>
  <c r="Q459"/>
  <c r="O464" i="33"/>
  <c r="K465"/>
  <c r="N464"/>
  <c r="P464" s="1"/>
  <c r="L445" i="34"/>
  <c r="O445" s="1"/>
  <c r="M445"/>
  <c r="L464" i="32"/>
  <c r="M464"/>
  <c r="K472" i="39"/>
  <c r="N471"/>
  <c r="P471" s="1"/>
  <c r="K472" i="42"/>
  <c r="N471"/>
  <c r="P471" s="1"/>
  <c r="R444" i="34"/>
  <c r="Q444"/>
  <c r="R463" i="32"/>
  <c r="Q463"/>
  <c r="N470" i="35"/>
  <c r="P470" s="1"/>
  <c r="K471"/>
  <c r="Q464" i="36"/>
  <c r="R464"/>
  <c r="L471" i="38"/>
  <c r="O471" s="1"/>
  <c r="M471"/>
  <c r="N471" i="41"/>
  <c r="P471" s="1"/>
  <c r="K472"/>
  <c r="Q470" i="38"/>
  <c r="R470"/>
  <c r="K466" i="26"/>
  <c r="N465"/>
  <c r="P465" s="1"/>
  <c r="S465"/>
  <c r="M465" i="36"/>
  <c r="S465" s="1"/>
  <c r="L465"/>
  <c r="S471" i="39"/>
  <c r="L475" i="28" l="1"/>
  <c r="O475" s="1"/>
  <c r="M475"/>
  <c r="R474"/>
  <c r="Q474"/>
  <c r="K475" i="29"/>
  <c r="N474"/>
  <c r="P474" s="1"/>
  <c r="R474" i="31"/>
  <c r="Q474"/>
  <c r="L475"/>
  <c r="M475"/>
  <c r="S475" s="1"/>
  <c r="L450" i="30"/>
  <c r="M450"/>
  <c r="S450" s="1"/>
  <c r="R449"/>
  <c r="Q449"/>
  <c r="R465" i="26"/>
  <c r="Q465"/>
  <c r="R470" i="35"/>
  <c r="Q470"/>
  <c r="M472" i="39"/>
  <c r="L472"/>
  <c r="O472" s="1"/>
  <c r="Q471" i="41"/>
  <c r="R471"/>
  <c r="S464" i="32"/>
  <c r="S471" i="38"/>
  <c r="O464" i="32"/>
  <c r="N464"/>
  <c r="P464" s="1"/>
  <c r="K465"/>
  <c r="N460" i="37"/>
  <c r="P460" s="1"/>
  <c r="K461"/>
  <c r="L471" i="35"/>
  <c r="O471" s="1"/>
  <c r="M471"/>
  <c r="S471" s="1"/>
  <c r="L465" i="33"/>
  <c r="M465"/>
  <c r="O465" i="36"/>
  <c r="N465"/>
  <c r="P465" s="1"/>
  <c r="K466"/>
  <c r="M472" i="41"/>
  <c r="S472" s="1"/>
  <c r="L472"/>
  <c r="K472" i="38"/>
  <c r="N471"/>
  <c r="P471" s="1"/>
  <c r="R472" i="27"/>
  <c r="Q472"/>
  <c r="S445" i="34"/>
  <c r="L466" i="26"/>
  <c r="O466" s="1"/>
  <c r="M466"/>
  <c r="S466" s="1"/>
  <c r="Q471" i="42"/>
  <c r="R471"/>
  <c r="K446" i="34"/>
  <c r="N445"/>
  <c r="P445" s="1"/>
  <c r="N457" i="43"/>
  <c r="P457" s="1"/>
  <c r="K458"/>
  <c r="M473" i="27"/>
  <c r="S473" s="1"/>
  <c r="L473"/>
  <c r="O473" s="1"/>
  <c r="R464" i="33"/>
  <c r="Q464"/>
  <c r="L472" i="40"/>
  <c r="O472" s="1"/>
  <c r="M472"/>
  <c r="S472" s="1"/>
  <c r="R471" i="39"/>
  <c r="Q471"/>
  <c r="M472" i="42"/>
  <c r="S472" s="1"/>
  <c r="L472"/>
  <c r="Q471" i="40"/>
  <c r="R471"/>
  <c r="Q474" i="29" l="1"/>
  <c r="R474"/>
  <c r="M475"/>
  <c r="S475" s="1"/>
  <c r="L475"/>
  <c r="S475" i="28"/>
  <c r="N475"/>
  <c r="P475" s="1"/>
  <c r="K476"/>
  <c r="O450" i="30"/>
  <c r="K451"/>
  <c r="N450"/>
  <c r="P450" s="1"/>
  <c r="O475" i="31"/>
  <c r="K476"/>
  <c r="N475"/>
  <c r="P475" s="1"/>
  <c r="R471" i="38"/>
  <c r="Q471"/>
  <c r="Q464" i="32"/>
  <c r="R464"/>
  <c r="R445" i="34"/>
  <c r="Q445"/>
  <c r="R457" i="43"/>
  <c r="Q457"/>
  <c r="N472" i="40"/>
  <c r="P472" s="1"/>
  <c r="K473"/>
  <c r="M446" i="34"/>
  <c r="S446" s="1"/>
  <c r="L446"/>
  <c r="M465" i="32"/>
  <c r="S465" s="1"/>
  <c r="L465"/>
  <c r="R465" i="36"/>
  <c r="Q465"/>
  <c r="O472" i="42"/>
  <c r="N472"/>
  <c r="P472" s="1"/>
  <c r="K473"/>
  <c r="S465" i="33"/>
  <c r="M458" i="43"/>
  <c r="L458"/>
  <c r="O458" s="1"/>
  <c r="K467" i="26"/>
  <c r="N466"/>
  <c r="P466" s="1"/>
  <c r="K474" i="27"/>
  <c r="N473"/>
  <c r="P473" s="1"/>
  <c r="O465" i="33"/>
  <c r="K466"/>
  <c r="N465"/>
  <c r="P465" s="1"/>
  <c r="K473" i="39"/>
  <c r="N472"/>
  <c r="P472" s="1"/>
  <c r="L472" i="38"/>
  <c r="M472"/>
  <c r="S472" i="39"/>
  <c r="O472" i="41"/>
  <c r="N472"/>
  <c r="P472" s="1"/>
  <c r="K473"/>
  <c r="N471" i="35"/>
  <c r="P471" s="1"/>
  <c r="K472"/>
  <c r="M466" i="36"/>
  <c r="S466" s="1"/>
  <c r="L466"/>
  <c r="L461" i="37"/>
  <c r="O461" s="1"/>
  <c r="M461"/>
  <c r="S461" s="1"/>
  <c r="Q460"/>
  <c r="R460"/>
  <c r="M476" i="28" l="1"/>
  <c r="S476" s="1"/>
  <c r="L476"/>
  <c r="O476" s="1"/>
  <c r="Q475"/>
  <c r="R475"/>
  <c r="O475" i="29"/>
  <c r="N475"/>
  <c r="P475" s="1"/>
  <c r="K476"/>
  <c r="R475" i="31"/>
  <c r="Q475"/>
  <c r="M476"/>
  <c r="S476" s="1"/>
  <c r="L476"/>
  <c r="O476" s="1"/>
  <c r="R450" i="30"/>
  <c r="Q450"/>
  <c r="M451"/>
  <c r="S451" s="1"/>
  <c r="L451"/>
  <c r="R471" i="35"/>
  <c r="Q471"/>
  <c r="L467" i="26"/>
  <c r="O467" s="1"/>
  <c r="M467"/>
  <c r="M473" i="41"/>
  <c r="S473" s="1"/>
  <c r="L473"/>
  <c r="M473" i="39"/>
  <c r="S473" s="1"/>
  <c r="L473"/>
  <c r="R472" i="41"/>
  <c r="Q472"/>
  <c r="N458" i="43"/>
  <c r="P458" s="1"/>
  <c r="K459"/>
  <c r="R466" i="26"/>
  <c r="Q466"/>
  <c r="L466" i="33"/>
  <c r="M466"/>
  <c r="S466" s="1"/>
  <c r="S458" i="43"/>
  <c r="O465" i="32"/>
  <c r="K466"/>
  <c r="N465"/>
  <c r="P465" s="1"/>
  <c r="R465" i="33"/>
  <c r="Q465"/>
  <c r="Q473" i="27"/>
  <c r="R473"/>
  <c r="O446" i="34"/>
  <c r="N446"/>
  <c r="P446" s="1"/>
  <c r="K447"/>
  <c r="R472" i="39"/>
  <c r="Q472"/>
  <c r="S472" i="38"/>
  <c r="M474" i="27"/>
  <c r="L474"/>
  <c r="O474" s="1"/>
  <c r="M473" i="42"/>
  <c r="S473" s="1"/>
  <c r="L473"/>
  <c r="N461" i="37"/>
  <c r="P461" s="1"/>
  <c r="K462"/>
  <c r="O466" i="36"/>
  <c r="K467"/>
  <c r="N466"/>
  <c r="P466" s="1"/>
  <c r="O472" i="38"/>
  <c r="K473"/>
  <c r="N472"/>
  <c r="P472" s="1"/>
  <c r="R472" i="42"/>
  <c r="Q472"/>
  <c r="M473" i="40"/>
  <c r="L473"/>
  <c r="O473" s="1"/>
  <c r="M472" i="35"/>
  <c r="S472" s="1"/>
  <c r="L472"/>
  <c r="R472" i="40"/>
  <c r="Q472"/>
  <c r="M476" i="29" l="1"/>
  <c r="S476" s="1"/>
  <c r="L476"/>
  <c r="O476" s="1"/>
  <c r="R475"/>
  <c r="Q475"/>
  <c r="K477" i="28"/>
  <c r="N476"/>
  <c r="P476" s="1"/>
  <c r="K477" i="31"/>
  <c r="N476"/>
  <c r="P476" s="1"/>
  <c r="O451" i="30"/>
  <c r="N451"/>
  <c r="P451" s="1"/>
  <c r="K452"/>
  <c r="R458" i="43"/>
  <c r="Q458"/>
  <c r="Q472" i="38"/>
  <c r="R472"/>
  <c r="S473" i="40"/>
  <c r="M462" i="37"/>
  <c r="S462" s="1"/>
  <c r="L462"/>
  <c r="O462" s="1"/>
  <c r="O466" i="33"/>
  <c r="N466"/>
  <c r="P466" s="1"/>
  <c r="K467"/>
  <c r="Q461" i="37"/>
  <c r="R461"/>
  <c r="O473" i="41"/>
  <c r="K474"/>
  <c r="N473"/>
  <c r="P473" s="1"/>
  <c r="R465" i="32"/>
  <c r="Q465"/>
  <c r="O473" i="42"/>
  <c r="N473"/>
  <c r="P473" s="1"/>
  <c r="K474"/>
  <c r="O472" i="35"/>
  <c r="N472"/>
  <c r="P472" s="1"/>
  <c r="K473"/>
  <c r="M473" i="38"/>
  <c r="L473"/>
  <c r="O473" s="1"/>
  <c r="M447" i="34"/>
  <c r="L447"/>
  <c r="O447" s="1"/>
  <c r="M466" i="32"/>
  <c r="S466" s="1"/>
  <c r="L466"/>
  <c r="O466" s="1"/>
  <c r="M459" i="43"/>
  <c r="S459" s="1"/>
  <c r="L459"/>
  <c r="O459" s="1"/>
  <c r="R446" i="34"/>
  <c r="Q446"/>
  <c r="S467" i="26"/>
  <c r="N467"/>
  <c r="P467" s="1"/>
  <c r="K468"/>
  <c r="R466" i="36"/>
  <c r="Q466"/>
  <c r="N474" i="27"/>
  <c r="P474" s="1"/>
  <c r="K475"/>
  <c r="K474" i="40"/>
  <c r="N473"/>
  <c r="P473" s="1"/>
  <c r="L467" i="36"/>
  <c r="M467"/>
  <c r="S467" s="1"/>
  <c r="S474" i="27"/>
  <c r="O473" i="39"/>
  <c r="N473"/>
  <c r="P473" s="1"/>
  <c r="K474"/>
  <c r="R476" i="28" l="1"/>
  <c r="Q476"/>
  <c r="L477"/>
  <c r="M477"/>
  <c r="K477" i="29"/>
  <c r="N476"/>
  <c r="P476" s="1"/>
  <c r="M452" i="30"/>
  <c r="S452" s="1"/>
  <c r="L452"/>
  <c r="R451"/>
  <c r="Q451"/>
  <c r="R476" i="31"/>
  <c r="Q476"/>
  <c r="L477"/>
  <c r="M477"/>
  <c r="S477" s="1"/>
  <c r="R473" i="40"/>
  <c r="Q473"/>
  <c r="Q474" i="27"/>
  <c r="R474"/>
  <c r="R472" i="35"/>
  <c r="Q472"/>
  <c r="M474" i="41"/>
  <c r="S474" s="1"/>
  <c r="L474"/>
  <c r="N462" i="37"/>
  <c r="P462" s="1"/>
  <c r="K463"/>
  <c r="Q473" i="39"/>
  <c r="R473"/>
  <c r="L475" i="27"/>
  <c r="O475" s="1"/>
  <c r="M475"/>
  <c r="N466" i="32"/>
  <c r="P466" s="1"/>
  <c r="K467"/>
  <c r="K448" i="34"/>
  <c r="N447"/>
  <c r="P447" s="1"/>
  <c r="L474" i="42"/>
  <c r="O474" s="1"/>
  <c r="M474"/>
  <c r="S474" s="1"/>
  <c r="R473"/>
  <c r="Q473"/>
  <c r="S447" i="34"/>
  <c r="N459" i="43"/>
  <c r="P459" s="1"/>
  <c r="K460"/>
  <c r="L467" i="33"/>
  <c r="M467"/>
  <c r="S467" s="1"/>
  <c r="R466"/>
  <c r="Q466"/>
  <c r="M474" i="39"/>
  <c r="S474" s="1"/>
  <c r="L474"/>
  <c r="O474" s="1"/>
  <c r="L474" i="40"/>
  <c r="M474"/>
  <c r="S474" s="1"/>
  <c r="M468" i="26"/>
  <c r="S468" s="1"/>
  <c r="L468"/>
  <c r="O468" s="1"/>
  <c r="N473" i="38"/>
  <c r="P473" s="1"/>
  <c r="K474"/>
  <c r="O467" i="36"/>
  <c r="N467"/>
  <c r="P467" s="1"/>
  <c r="K468"/>
  <c r="S473" i="38"/>
  <c r="R467" i="26"/>
  <c r="Q467"/>
  <c r="L473" i="35"/>
  <c r="M473"/>
  <c r="R473" i="41"/>
  <c r="Q473"/>
  <c r="Q476" i="29" l="1"/>
  <c r="R476"/>
  <c r="M477"/>
  <c r="S477" s="1"/>
  <c r="L477"/>
  <c r="S477" i="28"/>
  <c r="O477"/>
  <c r="N477"/>
  <c r="P477" s="1"/>
  <c r="K478"/>
  <c r="O477" i="31"/>
  <c r="N477"/>
  <c r="P477" s="1"/>
  <c r="K478"/>
  <c r="O452" i="30"/>
  <c r="K453"/>
  <c r="N452"/>
  <c r="P452" s="1"/>
  <c r="R473" i="38"/>
  <c r="Q473"/>
  <c r="Q466" i="32"/>
  <c r="R466"/>
  <c r="O474" i="41"/>
  <c r="K475"/>
  <c r="N474"/>
  <c r="P474" s="1"/>
  <c r="R447" i="34"/>
  <c r="Q447"/>
  <c r="L467" i="32"/>
  <c r="O467" s="1"/>
  <c r="M467"/>
  <c r="S467" s="1"/>
  <c r="K469" i="26"/>
  <c r="N468"/>
  <c r="P468" s="1"/>
  <c r="S475" i="27"/>
  <c r="O467" i="33"/>
  <c r="N467"/>
  <c r="P467" s="1"/>
  <c r="K468"/>
  <c r="K476" i="27"/>
  <c r="N475"/>
  <c r="P475" s="1"/>
  <c r="R467" i="36"/>
  <c r="Q467"/>
  <c r="O474" i="40"/>
  <c r="K475"/>
  <c r="N474"/>
  <c r="P474" s="1"/>
  <c r="M460" i="43"/>
  <c r="S460" s="1"/>
  <c r="L460"/>
  <c r="O460" s="1"/>
  <c r="K475" i="42"/>
  <c r="N474"/>
  <c r="P474" s="1"/>
  <c r="R459" i="43"/>
  <c r="Q459"/>
  <c r="L468" i="36"/>
  <c r="M468"/>
  <c r="S468" s="1"/>
  <c r="S473" i="35"/>
  <c r="O473"/>
  <c r="N473"/>
  <c r="P473" s="1"/>
  <c r="K474"/>
  <c r="M474" i="38"/>
  <c r="S474" s="1"/>
  <c r="L474"/>
  <c r="N474" i="39"/>
  <c r="P474" s="1"/>
  <c r="K475"/>
  <c r="L448" i="34"/>
  <c r="M448"/>
  <c r="S448" s="1"/>
  <c r="M463" i="37"/>
  <c r="S463" s="1"/>
  <c r="L463"/>
  <c r="Q462"/>
  <c r="R462"/>
  <c r="M478" i="28" l="1"/>
  <c r="S478" s="1"/>
  <c r="L478"/>
  <c r="O478" s="1"/>
  <c r="Q477"/>
  <c r="R477"/>
  <c r="O477" i="29"/>
  <c r="N477"/>
  <c r="P477" s="1"/>
  <c r="K478"/>
  <c r="L453" i="30"/>
  <c r="M453"/>
  <c r="S453" s="1"/>
  <c r="Q452"/>
  <c r="R452"/>
  <c r="L478" i="31"/>
  <c r="O478" s="1"/>
  <c r="M478"/>
  <c r="S478" s="1"/>
  <c r="Q477"/>
  <c r="R477"/>
  <c r="R473" i="35"/>
  <c r="Q473"/>
  <c r="Q474" i="41"/>
  <c r="R474"/>
  <c r="R475" i="27"/>
  <c r="Q475"/>
  <c r="R468" i="26"/>
  <c r="Q468"/>
  <c r="M475" i="41"/>
  <c r="S475" s="1"/>
  <c r="L475"/>
  <c r="Q474" i="42"/>
  <c r="R474"/>
  <c r="M469" i="26"/>
  <c r="S469" s="1"/>
  <c r="L469"/>
  <c r="O469" s="1"/>
  <c r="M475" i="42"/>
  <c r="S475" s="1"/>
  <c r="L475"/>
  <c r="O475" s="1"/>
  <c r="O448" i="34"/>
  <c r="N448"/>
  <c r="P448" s="1"/>
  <c r="K449"/>
  <c r="L475" i="39"/>
  <c r="O475" s="1"/>
  <c r="M475"/>
  <c r="N460" i="43"/>
  <c r="P460" s="1"/>
  <c r="K461"/>
  <c r="L476" i="27"/>
  <c r="O476" s="1"/>
  <c r="M476"/>
  <c r="S476" s="1"/>
  <c r="Q474" i="39"/>
  <c r="R474"/>
  <c r="M468" i="33"/>
  <c r="S468" s="1"/>
  <c r="L468"/>
  <c r="O468" s="1"/>
  <c r="O463" i="37"/>
  <c r="N463"/>
  <c r="P463" s="1"/>
  <c r="K464"/>
  <c r="M474" i="35"/>
  <c r="S474" s="1"/>
  <c r="L474"/>
  <c r="O474" i="38"/>
  <c r="K475"/>
  <c r="N474"/>
  <c r="P474" s="1"/>
  <c r="O468" i="36"/>
  <c r="N468"/>
  <c r="P468" s="1"/>
  <c r="K469"/>
  <c r="R467" i="33"/>
  <c r="Q467"/>
  <c r="N467" i="32"/>
  <c r="P467" s="1"/>
  <c r="K468"/>
  <c r="Q474" i="40"/>
  <c r="R474"/>
  <c r="L475"/>
  <c r="O475" s="1"/>
  <c r="M475"/>
  <c r="S475" s="1"/>
  <c r="M478" i="29" l="1"/>
  <c r="S478" s="1"/>
  <c r="L478"/>
  <c r="O478" s="1"/>
  <c r="R477"/>
  <c r="Q477"/>
  <c r="N478" i="28"/>
  <c r="P478" s="1"/>
  <c r="K479"/>
  <c r="K479" i="31"/>
  <c r="N478"/>
  <c r="P478" s="1"/>
  <c r="K454" i="30"/>
  <c r="N453"/>
  <c r="P453" s="1"/>
  <c r="O453"/>
  <c r="Q467" i="32"/>
  <c r="R467"/>
  <c r="O474" i="35"/>
  <c r="N474"/>
  <c r="P474" s="1"/>
  <c r="K475"/>
  <c r="S475" i="39"/>
  <c r="L468" i="32"/>
  <c r="O468" s="1"/>
  <c r="M468"/>
  <c r="S468" s="1"/>
  <c r="M475" i="38"/>
  <c r="S475" s="1"/>
  <c r="L475"/>
  <c r="K469" i="33"/>
  <c r="N468"/>
  <c r="P468" s="1"/>
  <c r="N475" i="39"/>
  <c r="P475" s="1"/>
  <c r="K476"/>
  <c r="K470" i="26"/>
  <c r="N469"/>
  <c r="P469" s="1"/>
  <c r="L469" i="36"/>
  <c r="O469" s="1"/>
  <c r="M469"/>
  <c r="S469" s="1"/>
  <c r="M464" i="37"/>
  <c r="S464" s="1"/>
  <c r="L464"/>
  <c r="O464" s="1"/>
  <c r="M449" i="34"/>
  <c r="S449" s="1"/>
  <c r="L449"/>
  <c r="O449" s="1"/>
  <c r="K476" i="40"/>
  <c r="N475"/>
  <c r="P475" s="1"/>
  <c r="R448" i="34"/>
  <c r="Q448"/>
  <c r="Q463" i="37"/>
  <c r="R463"/>
  <c r="N476" i="27"/>
  <c r="P476" s="1"/>
  <c r="K477"/>
  <c r="R468" i="36"/>
  <c r="Q468"/>
  <c r="R474" i="38"/>
  <c r="Q474"/>
  <c r="L461" i="43"/>
  <c r="M461"/>
  <c r="S461" s="1"/>
  <c r="O475" i="41"/>
  <c r="K476"/>
  <c r="N475"/>
  <c r="P475" s="1"/>
  <c r="R460" i="43"/>
  <c r="Q460"/>
  <c r="N475" i="42"/>
  <c r="P475" s="1"/>
  <c r="K476"/>
  <c r="L479" i="28" l="1"/>
  <c r="O479" s="1"/>
  <c r="M479"/>
  <c r="R478"/>
  <c r="Q478"/>
  <c r="K479" i="29"/>
  <c r="N478"/>
  <c r="P478" s="1"/>
  <c r="R453" i="30"/>
  <c r="Q453"/>
  <c r="M454"/>
  <c r="S454" s="1"/>
  <c r="L454"/>
  <c r="O454" s="1"/>
  <c r="R478" i="31"/>
  <c r="Q478"/>
  <c r="M479"/>
  <c r="S479" s="1"/>
  <c r="L479"/>
  <c r="R475" i="39"/>
  <c r="Q475"/>
  <c r="Q475" i="41"/>
  <c r="R475"/>
  <c r="L476" i="40"/>
  <c r="M476"/>
  <c r="S476" s="1"/>
  <c r="L476" i="42"/>
  <c r="M476"/>
  <c r="S476" s="1"/>
  <c r="O461" i="43"/>
  <c r="N461"/>
  <c r="P461" s="1"/>
  <c r="K462"/>
  <c r="M476" i="39"/>
  <c r="S476" s="1"/>
  <c r="L476"/>
  <c r="N468" i="32"/>
  <c r="P468" s="1"/>
  <c r="K469"/>
  <c r="R475" i="42"/>
  <c r="Q475"/>
  <c r="K465" i="37"/>
  <c r="N464"/>
  <c r="P464" s="1"/>
  <c r="Q468" i="33"/>
  <c r="R468"/>
  <c r="Q475" i="40"/>
  <c r="R475"/>
  <c r="L469" i="33"/>
  <c r="M469"/>
  <c r="S469" s="1"/>
  <c r="L475" i="35"/>
  <c r="M475"/>
  <c r="S475" s="1"/>
  <c r="R474"/>
  <c r="Q474"/>
  <c r="O475" i="38"/>
  <c r="K476"/>
  <c r="N475"/>
  <c r="P475" s="1"/>
  <c r="M476" i="41"/>
  <c r="S476" s="1"/>
  <c r="L476"/>
  <c r="L477" i="27"/>
  <c r="O477" s="1"/>
  <c r="M477"/>
  <c r="S477" s="1"/>
  <c r="N469" i="36"/>
  <c r="P469" s="1"/>
  <c r="K470"/>
  <c r="R469" i="26"/>
  <c r="Q469"/>
  <c r="Q476" i="27"/>
  <c r="R476"/>
  <c r="N449" i="34"/>
  <c r="P449" s="1"/>
  <c r="K450"/>
  <c r="M470" i="26"/>
  <c r="S470" s="1"/>
  <c r="L470"/>
  <c r="O470" s="1"/>
  <c r="Q478" i="29" l="1"/>
  <c r="R478"/>
  <c r="M479"/>
  <c r="S479" s="1"/>
  <c r="L479"/>
  <c r="S479" i="28"/>
  <c r="N479"/>
  <c r="P479" s="1"/>
  <c r="K480"/>
  <c r="K455" i="30"/>
  <c r="N454"/>
  <c r="P454" s="1"/>
  <c r="O479" i="31"/>
  <c r="K480"/>
  <c r="N479"/>
  <c r="P479" s="1"/>
  <c r="O476" i="41"/>
  <c r="K477"/>
  <c r="N476"/>
  <c r="P476" s="1"/>
  <c r="O475" i="35"/>
  <c r="N475"/>
  <c r="P475" s="1"/>
  <c r="K476"/>
  <c r="L465" i="37"/>
  <c r="M465"/>
  <c r="S465" s="1"/>
  <c r="Q475" i="38"/>
  <c r="R475"/>
  <c r="O469" i="33"/>
  <c r="N469"/>
  <c r="P469" s="1"/>
  <c r="K470"/>
  <c r="K471" i="26"/>
  <c r="N470"/>
  <c r="P470" s="1"/>
  <c r="L470" i="36"/>
  <c r="O470" s="1"/>
  <c r="M470"/>
  <c r="S470" s="1"/>
  <c r="M476" i="38"/>
  <c r="S476" s="1"/>
  <c r="L476"/>
  <c r="M469" i="32"/>
  <c r="S469" s="1"/>
  <c r="L469"/>
  <c r="O469" s="1"/>
  <c r="O476" i="42"/>
  <c r="N476"/>
  <c r="P476" s="1"/>
  <c r="K477"/>
  <c r="R468" i="32"/>
  <c r="Q468"/>
  <c r="R469" i="36"/>
  <c r="Q469"/>
  <c r="M450" i="34"/>
  <c r="S450" s="1"/>
  <c r="L450"/>
  <c r="O476" i="39"/>
  <c r="K477"/>
  <c r="N476"/>
  <c r="P476" s="1"/>
  <c r="O476" i="40"/>
  <c r="N476"/>
  <c r="P476" s="1"/>
  <c r="K477"/>
  <c r="R449" i="34"/>
  <c r="Q449"/>
  <c r="K478" i="27"/>
  <c r="N477"/>
  <c r="P477" s="1"/>
  <c r="R464" i="37"/>
  <c r="Q464"/>
  <c r="M462" i="43"/>
  <c r="S462" s="1"/>
  <c r="L462"/>
  <c r="O462" s="1"/>
  <c r="R461"/>
  <c r="Q461"/>
  <c r="M480" i="28" l="1"/>
  <c r="S480" s="1"/>
  <c r="L480"/>
  <c r="O480" s="1"/>
  <c r="Q479"/>
  <c r="R479"/>
  <c r="O479" i="29"/>
  <c r="N479"/>
  <c r="P479" s="1"/>
  <c r="K480"/>
  <c r="Q479" i="31"/>
  <c r="R479"/>
  <c r="M480"/>
  <c r="S480" s="1"/>
  <c r="L480"/>
  <c r="O480" s="1"/>
  <c r="Q454" i="30"/>
  <c r="R454"/>
  <c r="M455"/>
  <c r="L455"/>
  <c r="O455" s="1"/>
  <c r="O476" i="38"/>
  <c r="K477"/>
  <c r="N476"/>
  <c r="P476" s="1"/>
  <c r="L478" i="27"/>
  <c r="M478"/>
  <c r="O450" i="34"/>
  <c r="N450"/>
  <c r="P450" s="1"/>
  <c r="K451"/>
  <c r="N470" i="36"/>
  <c r="P470" s="1"/>
  <c r="K471"/>
  <c r="R470" i="26"/>
  <c r="Q470"/>
  <c r="O465" i="37"/>
  <c r="K466"/>
  <c r="N465"/>
  <c r="P465" s="1"/>
  <c r="Q476" i="39"/>
  <c r="R476"/>
  <c r="N462" i="43"/>
  <c r="P462" s="1"/>
  <c r="K463"/>
  <c r="M477" i="40"/>
  <c r="S477" s="1"/>
  <c r="L477"/>
  <c r="O477" s="1"/>
  <c r="N469" i="32"/>
  <c r="P469" s="1"/>
  <c r="K470"/>
  <c r="M471" i="26"/>
  <c r="S471" s="1"/>
  <c r="L471"/>
  <c r="O471" s="1"/>
  <c r="L476" i="35"/>
  <c r="O476" s="1"/>
  <c r="M476"/>
  <c r="S476" s="1"/>
  <c r="M470" i="33"/>
  <c r="S470" s="1"/>
  <c r="L470"/>
  <c r="O470" s="1"/>
  <c r="R475" i="35"/>
  <c r="Q475"/>
  <c r="R469" i="33"/>
  <c r="Q469"/>
  <c r="R476" i="40"/>
  <c r="Q476"/>
  <c r="Q476" i="41"/>
  <c r="R476"/>
  <c r="Q477" i="27"/>
  <c r="R477"/>
  <c r="L477" i="39"/>
  <c r="M477"/>
  <c r="S477" s="1"/>
  <c r="M477" i="42"/>
  <c r="S477" s="1"/>
  <c r="L477"/>
  <c r="O477" s="1"/>
  <c r="L477" i="41"/>
  <c r="O477" s="1"/>
  <c r="M477"/>
  <c r="S477" s="1"/>
  <c r="R476" i="42"/>
  <c r="Q476"/>
  <c r="M480" i="29" l="1"/>
  <c r="S480" s="1"/>
  <c r="L480"/>
  <c r="O480" s="1"/>
  <c r="R479"/>
  <c r="Q479"/>
  <c r="N480" i="28"/>
  <c r="P480" s="1"/>
  <c r="K481"/>
  <c r="S455" i="30"/>
  <c r="N480" i="31"/>
  <c r="P480" s="1"/>
  <c r="K481"/>
  <c r="N455" i="30"/>
  <c r="P455" s="1"/>
  <c r="K456"/>
  <c r="L463" i="43"/>
  <c r="M463"/>
  <c r="K478" i="41"/>
  <c r="N477"/>
  <c r="P477" s="1"/>
  <c r="K472" i="26"/>
  <c r="N471"/>
  <c r="P471" s="1"/>
  <c r="N470" i="33"/>
  <c r="P470" s="1"/>
  <c r="K471"/>
  <c r="L470" i="32"/>
  <c r="M470"/>
  <c r="S470" s="1"/>
  <c r="M451" i="34"/>
  <c r="S451" s="1"/>
  <c r="L451"/>
  <c r="O451" s="1"/>
  <c r="Q450"/>
  <c r="R450"/>
  <c r="R465" i="37"/>
  <c r="Q465"/>
  <c r="M466"/>
  <c r="S466" s="1"/>
  <c r="L466"/>
  <c r="O466"/>
  <c r="N477" i="40"/>
  <c r="P477" s="1"/>
  <c r="K478"/>
  <c r="S478" i="27"/>
  <c r="R469" i="32"/>
  <c r="Q469"/>
  <c r="O477" i="39"/>
  <c r="K478"/>
  <c r="N477"/>
  <c r="P477" s="1"/>
  <c r="N476" i="35"/>
  <c r="P476" s="1"/>
  <c r="K477"/>
  <c r="O478" i="27"/>
  <c r="K479"/>
  <c r="N478"/>
  <c r="P478" s="1"/>
  <c r="R476" i="38"/>
  <c r="Q476"/>
  <c r="R462" i="43"/>
  <c r="Q462"/>
  <c r="M471" i="36"/>
  <c r="S471" s="1"/>
  <c r="L471"/>
  <c r="O471" s="1"/>
  <c r="M477" i="38"/>
  <c r="S477" s="1"/>
  <c r="L477"/>
  <c r="O477" s="1"/>
  <c r="N477" i="42"/>
  <c r="P477" s="1"/>
  <c r="K478"/>
  <c r="Q470" i="36"/>
  <c r="R470"/>
  <c r="M481" i="28" l="1"/>
  <c r="L481"/>
  <c r="O481" s="1"/>
  <c r="R480"/>
  <c r="Q480"/>
  <c r="K481" i="29"/>
  <c r="N480"/>
  <c r="P480" s="1"/>
  <c r="Q455" i="30"/>
  <c r="R455"/>
  <c r="L456"/>
  <c r="O456" s="1"/>
  <c r="M456"/>
  <c r="S456" s="1"/>
  <c r="M481" i="31"/>
  <c r="S481" s="1"/>
  <c r="L481"/>
  <c r="Q480"/>
  <c r="R480"/>
  <c r="Q470" i="33"/>
  <c r="R470"/>
  <c r="L471"/>
  <c r="M471"/>
  <c r="S471" s="1"/>
  <c r="R471" i="26"/>
  <c r="Q471"/>
  <c r="L477" i="35"/>
  <c r="O477" s="1"/>
  <c r="M477"/>
  <c r="S477" s="1"/>
  <c r="Q477" i="40"/>
  <c r="R477"/>
  <c r="L472" i="26"/>
  <c r="O472" s="1"/>
  <c r="M472"/>
  <c r="S472" s="1"/>
  <c r="Q478" i="27"/>
  <c r="R478"/>
  <c r="M478" i="42"/>
  <c r="S478" s="1"/>
  <c r="L478"/>
  <c r="R477" i="41"/>
  <c r="Q477"/>
  <c r="Q477" i="42"/>
  <c r="R477"/>
  <c r="K452" i="34"/>
  <c r="N451"/>
  <c r="P451" s="1"/>
  <c r="M478" i="41"/>
  <c r="S478" s="1"/>
  <c r="L478"/>
  <c r="O478" s="1"/>
  <c r="R477" i="39"/>
  <c r="Q477"/>
  <c r="M478"/>
  <c r="S478" s="1"/>
  <c r="L478"/>
  <c r="O478" s="1"/>
  <c r="N477" i="38"/>
  <c r="P477" s="1"/>
  <c r="K478"/>
  <c r="K467" i="37"/>
  <c r="N466"/>
  <c r="P466" s="1"/>
  <c r="S463" i="43"/>
  <c r="Q476" i="35"/>
  <c r="R476"/>
  <c r="L478" i="40"/>
  <c r="O478" s="1"/>
  <c r="M478"/>
  <c r="S478" s="1"/>
  <c r="K472" i="36"/>
  <c r="N471"/>
  <c r="P471" s="1"/>
  <c r="L479" i="27"/>
  <c r="M479"/>
  <c r="S479" s="1"/>
  <c r="O470" i="32"/>
  <c r="N470"/>
  <c r="P470" s="1"/>
  <c r="K471"/>
  <c r="O463" i="43"/>
  <c r="N463"/>
  <c r="P463" s="1"/>
  <c r="K464"/>
  <c r="Q480" i="29" l="1"/>
  <c r="R480"/>
  <c r="M481"/>
  <c r="S481" s="1"/>
  <c r="L481"/>
  <c r="N481" i="28"/>
  <c r="P481" s="1"/>
  <c r="K482"/>
  <c r="S481"/>
  <c r="O481" i="31"/>
  <c r="K482"/>
  <c r="N481"/>
  <c r="P481" s="1"/>
  <c r="N456" i="30"/>
  <c r="P456" s="1"/>
  <c r="K457"/>
  <c r="Q451" i="34"/>
  <c r="R451"/>
  <c r="K479" i="39"/>
  <c r="N478"/>
  <c r="P478" s="1"/>
  <c r="L452" i="34"/>
  <c r="M452"/>
  <c r="S452" s="1"/>
  <c r="K478" i="35"/>
  <c r="N477"/>
  <c r="P477" s="1"/>
  <c r="Q470" i="32"/>
  <c r="R470"/>
  <c r="O479" i="27"/>
  <c r="N479"/>
  <c r="P479" s="1"/>
  <c r="K480"/>
  <c r="M464" i="43"/>
  <c r="S464" s="1"/>
  <c r="L464"/>
  <c r="O464" s="1"/>
  <c r="R463"/>
  <c r="Q463"/>
  <c r="L472" i="36"/>
  <c r="M472"/>
  <c r="S472" s="1"/>
  <c r="R466" i="37"/>
  <c r="Q466"/>
  <c r="K473" i="26"/>
  <c r="N472"/>
  <c r="P472" s="1"/>
  <c r="M467" i="37"/>
  <c r="S467" s="1"/>
  <c r="L467"/>
  <c r="K479" i="41"/>
  <c r="N478"/>
  <c r="P478" s="1"/>
  <c r="O471" i="33"/>
  <c r="N471"/>
  <c r="P471" s="1"/>
  <c r="K472"/>
  <c r="R471" i="36"/>
  <c r="Q471"/>
  <c r="M471" i="32"/>
  <c r="S471" s="1"/>
  <c r="L471"/>
  <c r="O471" s="1"/>
  <c r="N478" i="40"/>
  <c r="P478" s="1"/>
  <c r="K479"/>
  <c r="L478" i="38"/>
  <c r="M478"/>
  <c r="S478" s="1"/>
  <c r="O478" i="42"/>
  <c r="N478"/>
  <c r="P478" s="1"/>
  <c r="K479"/>
  <c r="R477" i="38"/>
  <c r="Q477"/>
  <c r="Q481" i="28" l="1"/>
  <c r="R481"/>
  <c r="M482"/>
  <c r="S482" s="1"/>
  <c r="L482"/>
  <c r="O482" s="1"/>
  <c r="O481" i="29"/>
  <c r="N481"/>
  <c r="P481" s="1"/>
  <c r="K482"/>
  <c r="M457" i="30"/>
  <c r="S457" s="1"/>
  <c r="L457"/>
  <c r="R456"/>
  <c r="Q456"/>
  <c r="Q481" i="31"/>
  <c r="R481"/>
  <c r="M482"/>
  <c r="S482" s="1"/>
  <c r="L482"/>
  <c r="O482" s="1"/>
  <c r="R477" i="35"/>
  <c r="Q477"/>
  <c r="O478" i="38"/>
  <c r="K479"/>
  <c r="N478"/>
  <c r="P478" s="1"/>
  <c r="M472" i="33"/>
  <c r="S472" s="1"/>
  <c r="L472"/>
  <c r="L473" i="26"/>
  <c r="M473"/>
  <c r="N464" i="43"/>
  <c r="P464" s="1"/>
  <c r="K465"/>
  <c r="L478" i="35"/>
  <c r="O478" s="1"/>
  <c r="M478"/>
  <c r="S478" s="1"/>
  <c r="R471" i="33"/>
  <c r="Q471"/>
  <c r="R478" i="40"/>
  <c r="Q478"/>
  <c r="L480" i="27"/>
  <c r="M480"/>
  <c r="O452" i="34"/>
  <c r="N452"/>
  <c r="P452" s="1"/>
  <c r="K453"/>
  <c r="R472" i="26"/>
  <c r="Q472"/>
  <c r="L479" i="40"/>
  <c r="O479" s="1"/>
  <c r="M479"/>
  <c r="S479" s="1"/>
  <c r="Q478" i="39"/>
  <c r="R478"/>
  <c r="Q479" i="27"/>
  <c r="R479"/>
  <c r="L479" i="42"/>
  <c r="M479"/>
  <c r="S479" s="1"/>
  <c r="K472" i="32"/>
  <c r="N471"/>
  <c r="P471" s="1"/>
  <c r="M479" i="41"/>
  <c r="S479" s="1"/>
  <c r="L479"/>
  <c r="O472" i="36"/>
  <c r="N472"/>
  <c r="P472" s="1"/>
  <c r="K473"/>
  <c r="L479" i="39"/>
  <c r="O479" s="1"/>
  <c r="M479"/>
  <c r="R478" i="42"/>
  <c r="Q478"/>
  <c r="O467" i="37"/>
  <c r="K468"/>
  <c r="N467"/>
  <c r="P467" s="1"/>
  <c r="Q478" i="41"/>
  <c r="R478"/>
  <c r="M482" i="29" l="1"/>
  <c r="S482" s="1"/>
  <c r="L482"/>
  <c r="O482" s="1"/>
  <c r="R481"/>
  <c r="Q481"/>
  <c r="N482" i="28"/>
  <c r="P482" s="1"/>
  <c r="K483"/>
  <c r="N482" i="31"/>
  <c r="P482" s="1"/>
  <c r="K483"/>
  <c r="O457" i="30"/>
  <c r="N457"/>
  <c r="P457" s="1"/>
  <c r="K458"/>
  <c r="R452" i="34"/>
  <c r="Q452"/>
  <c r="O472" i="33"/>
  <c r="K473"/>
  <c r="N472"/>
  <c r="P472" s="1"/>
  <c r="N473" i="26"/>
  <c r="K474"/>
  <c r="R478" i="38"/>
  <c r="Q478"/>
  <c r="R471" i="32"/>
  <c r="Q471"/>
  <c r="S480" i="27"/>
  <c r="K479" i="35"/>
  <c r="N478"/>
  <c r="P478" s="1"/>
  <c r="S479" i="39"/>
  <c r="L472" i="32"/>
  <c r="O472" s="1"/>
  <c r="M472"/>
  <c r="O480" i="27"/>
  <c r="K481"/>
  <c r="N480"/>
  <c r="P480" s="1"/>
  <c r="L465" i="43"/>
  <c r="O465" s="1"/>
  <c r="M465"/>
  <c r="S465" s="1"/>
  <c r="M479" i="38"/>
  <c r="L479"/>
  <c r="L453" i="34"/>
  <c r="O453" s="1"/>
  <c r="M453"/>
  <c r="S453" s="1"/>
  <c r="O479" i="41"/>
  <c r="K480"/>
  <c r="N479"/>
  <c r="P479" s="1"/>
  <c r="N479" i="39"/>
  <c r="P479" s="1"/>
  <c r="K480"/>
  <c r="N479" i="40"/>
  <c r="P479" s="1"/>
  <c r="K480"/>
  <c r="R464" i="43"/>
  <c r="Q464"/>
  <c r="Q467" i="37"/>
  <c r="R467"/>
  <c r="M473" i="36"/>
  <c r="S473" s="1"/>
  <c r="L473"/>
  <c r="O473"/>
  <c r="O479" i="42"/>
  <c r="K480"/>
  <c r="N479"/>
  <c r="P479" s="1"/>
  <c r="O473" i="26"/>
  <c r="L468" i="37"/>
  <c r="O468" s="1"/>
  <c r="M468"/>
  <c r="Q472" i="36"/>
  <c r="R472"/>
  <c r="S473" i="26"/>
  <c r="P473"/>
  <c r="L483" i="28" l="1"/>
  <c r="O483" s="1"/>
  <c r="M483"/>
  <c r="R482"/>
  <c r="Q482"/>
  <c r="K483" i="29"/>
  <c r="N482"/>
  <c r="P482" s="1"/>
  <c r="M458" i="30"/>
  <c r="S458" s="1"/>
  <c r="L458"/>
  <c r="R457"/>
  <c r="Q457"/>
  <c r="M483" i="31"/>
  <c r="S483" s="1"/>
  <c r="L483"/>
  <c r="O483" s="1"/>
  <c r="Q482"/>
  <c r="R482"/>
  <c r="Q480" i="27"/>
  <c r="R480"/>
  <c r="R479" i="39"/>
  <c r="Q479"/>
  <c r="Q479" i="42"/>
  <c r="R479"/>
  <c r="N465" i="43"/>
  <c r="P465" s="1"/>
  <c r="K466"/>
  <c r="R478" i="35"/>
  <c r="Q478"/>
  <c r="M474" i="26"/>
  <c r="S474" s="1"/>
  <c r="L474"/>
  <c r="O474" s="1"/>
  <c r="L480" i="40"/>
  <c r="M480"/>
  <c r="S480" s="1"/>
  <c r="L481" i="27"/>
  <c r="O481" s="1"/>
  <c r="M481"/>
  <c r="S481" s="1"/>
  <c r="L479" i="35"/>
  <c r="O479" s="1"/>
  <c r="M479"/>
  <c r="S479" s="1"/>
  <c r="R472" i="33"/>
  <c r="Q472"/>
  <c r="R473" i="26"/>
  <c r="Q473"/>
  <c r="L473" i="33"/>
  <c r="M473"/>
  <c r="S473" s="1"/>
  <c r="R479" i="40"/>
  <c r="Q479"/>
  <c r="S479" i="38"/>
  <c r="S472" i="32"/>
  <c r="R479" i="41"/>
  <c r="Q479"/>
  <c r="N472" i="32"/>
  <c r="P472" s="1"/>
  <c r="K473"/>
  <c r="L480" i="42"/>
  <c r="M480"/>
  <c r="S480" s="1"/>
  <c r="N453" i="34"/>
  <c r="P453" s="1"/>
  <c r="K454"/>
  <c r="K474" i="36"/>
  <c r="N473"/>
  <c r="P473" s="1"/>
  <c r="L480" i="39"/>
  <c r="M480"/>
  <c r="S480" s="1"/>
  <c r="O479" i="38"/>
  <c r="K480"/>
  <c r="N479"/>
  <c r="P479" s="1"/>
  <c r="S468" i="37"/>
  <c r="N468"/>
  <c r="P468" s="1"/>
  <c r="K469"/>
  <c r="M480" i="41"/>
  <c r="S480" s="1"/>
  <c r="L480"/>
  <c r="Q482" i="29" l="1"/>
  <c r="R482"/>
  <c r="M483"/>
  <c r="S483" s="1"/>
  <c r="L483"/>
  <c r="S483" i="28"/>
  <c r="K484"/>
  <c r="N483"/>
  <c r="P483" s="1"/>
  <c r="K484" i="31"/>
  <c r="N483"/>
  <c r="P483" s="1"/>
  <c r="N458" i="30"/>
  <c r="P458" s="1"/>
  <c r="K459"/>
  <c r="O458"/>
  <c r="Q468" i="37"/>
  <c r="R468"/>
  <c r="R472" i="32"/>
  <c r="Q472"/>
  <c r="Q479" i="38"/>
  <c r="R479"/>
  <c r="R453" i="34"/>
  <c r="Q453"/>
  <c r="M466" i="43"/>
  <c r="S466" s="1"/>
  <c r="L466"/>
  <c r="O466" s="1"/>
  <c r="R465"/>
  <c r="Q465"/>
  <c r="O480" i="40"/>
  <c r="N480"/>
  <c r="P480" s="1"/>
  <c r="K481"/>
  <c r="L473" i="32"/>
  <c r="O473" s="1"/>
  <c r="M473"/>
  <c r="S473" s="1"/>
  <c r="O480" i="41"/>
  <c r="K481"/>
  <c r="N480"/>
  <c r="P480" s="1"/>
  <c r="O480" i="42"/>
  <c r="N480"/>
  <c r="P480" s="1"/>
  <c r="K481"/>
  <c r="L469" i="37"/>
  <c r="M469"/>
  <c r="S469" s="1"/>
  <c r="O480" i="39"/>
  <c r="K481"/>
  <c r="N480"/>
  <c r="P480" s="1"/>
  <c r="K475" i="26"/>
  <c r="N474"/>
  <c r="P474" s="1"/>
  <c r="K480" i="35"/>
  <c r="N479"/>
  <c r="P479" s="1"/>
  <c r="Q473" i="36"/>
  <c r="R473"/>
  <c r="L474"/>
  <c r="M474"/>
  <c r="S474" s="1"/>
  <c r="O473" i="33"/>
  <c r="N473"/>
  <c r="P473" s="1"/>
  <c r="K474"/>
  <c r="L480" i="38"/>
  <c r="M480"/>
  <c r="L454" i="34"/>
  <c r="O454" s="1"/>
  <c r="M454"/>
  <c r="S454" s="1"/>
  <c r="N481" i="27"/>
  <c r="P481" s="1"/>
  <c r="K482"/>
  <c r="L484" i="28" l="1"/>
  <c r="O484" s="1"/>
  <c r="M484"/>
  <c r="R483"/>
  <c r="Q483"/>
  <c r="O483" i="29"/>
  <c r="N483"/>
  <c r="P483" s="1"/>
  <c r="K484"/>
  <c r="M459" i="30"/>
  <c r="S459" s="1"/>
  <c r="L459"/>
  <c r="O459" s="1"/>
  <c r="R458"/>
  <c r="Q458"/>
  <c r="Q483" i="31"/>
  <c r="R483"/>
  <c r="M484"/>
  <c r="S484" s="1"/>
  <c r="L484"/>
  <c r="R480" i="40"/>
  <c r="Q480"/>
  <c r="Q473" i="33"/>
  <c r="R473"/>
  <c r="Q480" i="41"/>
  <c r="R480"/>
  <c r="L482" i="27"/>
  <c r="M482"/>
  <c r="Q480" i="39"/>
  <c r="R480"/>
  <c r="O474" i="36"/>
  <c r="K475"/>
  <c r="N474"/>
  <c r="P474" s="1"/>
  <c r="M481" i="39"/>
  <c r="S481" s="1"/>
  <c r="L481"/>
  <c r="M481" i="41"/>
  <c r="S481" s="1"/>
  <c r="L481"/>
  <c r="O481" s="1"/>
  <c r="Q480" i="42"/>
  <c r="R480"/>
  <c r="L481" i="40"/>
  <c r="O481" s="1"/>
  <c r="M481"/>
  <c r="S481" s="1"/>
  <c r="N454" i="34"/>
  <c r="P454" s="1"/>
  <c r="K455"/>
  <c r="Q474" i="26"/>
  <c r="R474"/>
  <c r="S480" i="38"/>
  <c r="Q481" i="27"/>
  <c r="R481"/>
  <c r="M475" i="26"/>
  <c r="L475"/>
  <c r="O475" s="1"/>
  <c r="O480" i="38"/>
  <c r="N480"/>
  <c r="P480" s="1"/>
  <c r="K481"/>
  <c r="O469" i="37"/>
  <c r="N469"/>
  <c r="P469" s="1"/>
  <c r="K470"/>
  <c r="N466" i="43"/>
  <c r="P466" s="1"/>
  <c r="K467"/>
  <c r="R479" i="35"/>
  <c r="Q479"/>
  <c r="M474" i="33"/>
  <c r="S474" s="1"/>
  <c r="L474"/>
  <c r="O474" s="1"/>
  <c r="M480" i="35"/>
  <c r="S480" s="1"/>
  <c r="L480"/>
  <c r="O480" s="1"/>
  <c r="M481" i="42"/>
  <c r="S481" s="1"/>
  <c r="L481"/>
  <c r="O481" s="1"/>
  <c r="N473" i="32"/>
  <c r="P473" s="1"/>
  <c r="K474"/>
  <c r="M484" i="29" l="1"/>
  <c r="S484" s="1"/>
  <c r="L484"/>
  <c r="O484" s="1"/>
  <c r="R483"/>
  <c r="Q483"/>
  <c r="S484" i="28"/>
  <c r="N484"/>
  <c r="P484" s="1"/>
  <c r="K485"/>
  <c r="N484" i="31"/>
  <c r="P484" s="1"/>
  <c r="K485"/>
  <c r="O484"/>
  <c r="N459" i="30"/>
  <c r="P459" s="1"/>
  <c r="K460"/>
  <c r="R480" i="38"/>
  <c r="Q480"/>
  <c r="Q454" i="34"/>
  <c r="R454"/>
  <c r="O481" i="39"/>
  <c r="K482"/>
  <c r="N481"/>
  <c r="P481" s="1"/>
  <c r="O482" i="27"/>
  <c r="K483"/>
  <c r="N482"/>
  <c r="P482" s="1"/>
  <c r="R473" i="32"/>
  <c r="Q473"/>
  <c r="R474" i="36"/>
  <c r="Q474"/>
  <c r="R469" i="37"/>
  <c r="Q469"/>
  <c r="M481" i="38"/>
  <c r="S481" s="1"/>
  <c r="L481"/>
  <c r="O481" s="1"/>
  <c r="N481" i="40"/>
  <c r="P481" s="1"/>
  <c r="K482"/>
  <c r="N481" i="42"/>
  <c r="P481" s="1"/>
  <c r="K482"/>
  <c r="M475" i="36"/>
  <c r="S475" s="1"/>
  <c r="L475"/>
  <c r="M470" i="37"/>
  <c r="L470"/>
  <c r="O470" s="1"/>
  <c r="M474" i="32"/>
  <c r="L474"/>
  <c r="O474" s="1"/>
  <c r="S475" i="26"/>
  <c r="S482" i="27"/>
  <c r="K475" i="33"/>
  <c r="N474"/>
  <c r="P474" s="1"/>
  <c r="N480" i="35"/>
  <c r="P480" s="1"/>
  <c r="K481"/>
  <c r="L467" i="43"/>
  <c r="M467"/>
  <c r="S467" s="1"/>
  <c r="K482" i="41"/>
  <c r="N481"/>
  <c r="P481" s="1"/>
  <c r="R466" i="43"/>
  <c r="Q466"/>
  <c r="N475" i="26"/>
  <c r="P475" s="1"/>
  <c r="K476"/>
  <c r="M455" i="34"/>
  <c r="L455"/>
  <c r="O455" s="1"/>
  <c r="L485" i="28" l="1"/>
  <c r="O485" s="1"/>
  <c r="M485"/>
  <c r="S485" s="1"/>
  <c r="R484"/>
  <c r="Q484"/>
  <c r="K485" i="29"/>
  <c r="N484"/>
  <c r="P484" s="1"/>
  <c r="M460" i="30"/>
  <c r="S460" s="1"/>
  <c r="L460"/>
  <c r="R459"/>
  <c r="Q459"/>
  <c r="M485" i="31"/>
  <c r="S485" s="1"/>
  <c r="L485"/>
  <c r="Q484"/>
  <c r="R484"/>
  <c r="R475" i="26"/>
  <c r="Q475"/>
  <c r="R481" i="39"/>
  <c r="Q481"/>
  <c r="S455" i="34"/>
  <c r="O467" i="43"/>
  <c r="N467"/>
  <c r="P467" s="1"/>
  <c r="K468"/>
  <c r="M476" i="26"/>
  <c r="S476" s="1"/>
  <c r="L476"/>
  <c r="O476" s="1"/>
  <c r="M482" i="42"/>
  <c r="S482" s="1"/>
  <c r="L482"/>
  <c r="O482" s="1"/>
  <c r="R481"/>
  <c r="Q481"/>
  <c r="M482" i="39"/>
  <c r="L482"/>
  <c r="O482" s="1"/>
  <c r="Q474" i="33"/>
  <c r="R474"/>
  <c r="S474" i="32"/>
  <c r="M482" i="40"/>
  <c r="S482" s="1"/>
  <c r="L482"/>
  <c r="O482" s="1"/>
  <c r="Q481"/>
  <c r="R481"/>
  <c r="Q481" i="41"/>
  <c r="R481"/>
  <c r="N470" i="37"/>
  <c r="P470" s="1"/>
  <c r="K471"/>
  <c r="L481" i="35"/>
  <c r="M481"/>
  <c r="S481" s="1"/>
  <c r="R482" i="27"/>
  <c r="Q482"/>
  <c r="S470" i="37"/>
  <c r="K482" i="38"/>
  <c r="N481"/>
  <c r="P481" s="1"/>
  <c r="Q480" i="35"/>
  <c r="R480"/>
  <c r="N474" i="32"/>
  <c r="P474" s="1"/>
  <c r="K475"/>
  <c r="L475" i="33"/>
  <c r="O475" s="1"/>
  <c r="M475"/>
  <c r="S475" s="1"/>
  <c r="M482" i="41"/>
  <c r="S482" s="1"/>
  <c r="L482"/>
  <c r="O482" s="1"/>
  <c r="N455" i="34"/>
  <c r="P455" s="1"/>
  <c r="K456"/>
  <c r="O475" i="36"/>
  <c r="N475"/>
  <c r="P475" s="1"/>
  <c r="K476"/>
  <c r="L483" i="27"/>
  <c r="M483"/>
  <c r="S483" s="1"/>
  <c r="Q484" i="29" l="1"/>
  <c r="R484"/>
  <c r="M485"/>
  <c r="S485" s="1"/>
  <c r="L485"/>
  <c r="K486" i="28"/>
  <c r="N485"/>
  <c r="P485" s="1"/>
  <c r="N485" i="31"/>
  <c r="P485" s="1"/>
  <c r="K486"/>
  <c r="O485"/>
  <c r="K461" i="30"/>
  <c r="N460"/>
  <c r="P460" s="1"/>
  <c r="O460"/>
  <c r="R455" i="34"/>
  <c r="Q455"/>
  <c r="R470" i="37"/>
  <c r="Q470"/>
  <c r="Q474" i="32"/>
  <c r="R474"/>
  <c r="R467" i="43"/>
  <c r="Q467"/>
  <c r="M482" i="38"/>
  <c r="S482" s="1"/>
  <c r="L482"/>
  <c r="O482" s="1"/>
  <c r="K476" i="33"/>
  <c r="N475"/>
  <c r="P475" s="1"/>
  <c r="R475" i="36"/>
  <c r="Q475"/>
  <c r="N482" i="42"/>
  <c r="P482" s="1"/>
  <c r="K483"/>
  <c r="M456" i="34"/>
  <c r="S456" s="1"/>
  <c r="L456"/>
  <c r="O456"/>
  <c r="M475" i="32"/>
  <c r="L475"/>
  <c r="O475" s="1"/>
  <c r="N483" i="27"/>
  <c r="P483" s="1"/>
  <c r="K484"/>
  <c r="M476" i="36"/>
  <c r="S476" s="1"/>
  <c r="L476"/>
  <c r="O476" s="1"/>
  <c r="O483" i="27"/>
  <c r="K483" i="40"/>
  <c r="N482"/>
  <c r="P482" s="1"/>
  <c r="N482" i="39"/>
  <c r="P482" s="1"/>
  <c r="K483"/>
  <c r="K477" i="26"/>
  <c r="N476"/>
  <c r="P476" s="1"/>
  <c r="K483" i="41"/>
  <c r="N482"/>
  <c r="P482" s="1"/>
  <c r="O481" i="35"/>
  <c r="N481"/>
  <c r="P481" s="1"/>
  <c r="K482"/>
  <c r="S482" i="39"/>
  <c r="R481" i="38"/>
  <c r="Q481"/>
  <c r="M471" i="37"/>
  <c r="S471" s="1"/>
  <c r="L471"/>
  <c r="M468" i="43"/>
  <c r="S468" s="1"/>
  <c r="L468"/>
  <c r="O468" s="1"/>
  <c r="Q485" i="28" l="1"/>
  <c r="R485"/>
  <c r="M486"/>
  <c r="L486"/>
  <c r="O486" s="1"/>
  <c r="O485" i="29"/>
  <c r="N485"/>
  <c r="P485" s="1"/>
  <c r="K486"/>
  <c r="Q460" i="30"/>
  <c r="R460"/>
  <c r="L461"/>
  <c r="M461"/>
  <c r="S461" s="1"/>
  <c r="M486" i="31"/>
  <c r="S486" s="1"/>
  <c r="L486"/>
  <c r="O486" s="1"/>
  <c r="Q485"/>
  <c r="R485"/>
  <c r="Q482" i="39"/>
  <c r="R482"/>
  <c r="L482" i="35"/>
  <c r="M482"/>
  <c r="S482" s="1"/>
  <c r="Q482" i="42"/>
  <c r="R482"/>
  <c r="R482" i="40"/>
  <c r="Q482"/>
  <c r="O471" i="37"/>
  <c r="N471"/>
  <c r="P471" s="1"/>
  <c r="K472"/>
  <c r="L483" i="40"/>
  <c r="O483" s="1"/>
  <c r="M483"/>
  <c r="S483" s="1"/>
  <c r="K476" i="32"/>
  <c r="N475"/>
  <c r="P475" s="1"/>
  <c r="R475" i="33"/>
  <c r="Q475"/>
  <c r="N468" i="43"/>
  <c r="P468" s="1"/>
  <c r="K469"/>
  <c r="Q482" i="41"/>
  <c r="R482"/>
  <c r="S475" i="32"/>
  <c r="M483" i="41"/>
  <c r="S483" s="1"/>
  <c r="L483"/>
  <c r="L476" i="33"/>
  <c r="O476" s="1"/>
  <c r="M476"/>
  <c r="S476" s="1"/>
  <c r="R476" i="26"/>
  <c r="Q476"/>
  <c r="N476" i="36"/>
  <c r="P476" s="1"/>
  <c r="K477"/>
  <c r="N456" i="34"/>
  <c r="P456" s="1"/>
  <c r="K457"/>
  <c r="R481" i="35"/>
  <c r="Q481"/>
  <c r="N482" i="38"/>
  <c r="P482" s="1"/>
  <c r="K483"/>
  <c r="R483" i="27"/>
  <c r="Q483"/>
  <c r="L477" i="26"/>
  <c r="O477" s="1"/>
  <c r="M477"/>
  <c r="S477" s="1"/>
  <c r="L483" i="39"/>
  <c r="M483"/>
  <c r="M484" i="27"/>
  <c r="L484"/>
  <c r="M483" i="42"/>
  <c r="S483" s="1"/>
  <c r="L483"/>
  <c r="O483" s="1"/>
  <c r="M486" i="29" l="1"/>
  <c r="S486" s="1"/>
  <c r="L486"/>
  <c r="O486" s="1"/>
  <c r="R485"/>
  <c r="Q485"/>
  <c r="N486" i="28"/>
  <c r="P486" s="1"/>
  <c r="K487"/>
  <c r="S486"/>
  <c r="K487" i="31"/>
  <c r="N486"/>
  <c r="P486" s="1"/>
  <c r="O461" i="30"/>
  <c r="N461"/>
  <c r="P461" s="1"/>
  <c r="K462"/>
  <c r="R476" i="36"/>
  <c r="Q476"/>
  <c r="Q482" i="38"/>
  <c r="R482"/>
  <c r="R475" i="32"/>
  <c r="Q475"/>
  <c r="M476"/>
  <c r="L476"/>
  <c r="O476" s="1"/>
  <c r="S483" i="39"/>
  <c r="O483"/>
  <c r="N483"/>
  <c r="P483" s="1"/>
  <c r="K484"/>
  <c r="L457" i="34"/>
  <c r="M457"/>
  <c r="S457" s="1"/>
  <c r="O457"/>
  <c r="K485" i="27"/>
  <c r="N484"/>
  <c r="P484" s="1"/>
  <c r="S484"/>
  <c r="M483" i="38"/>
  <c r="L483"/>
  <c r="O483" s="1"/>
  <c r="L469" i="43"/>
  <c r="M469"/>
  <c r="S469" s="1"/>
  <c r="N483" i="40"/>
  <c r="P483" s="1"/>
  <c r="K484"/>
  <c r="K484" i="42"/>
  <c r="N483"/>
  <c r="P483" s="1"/>
  <c r="N476" i="33"/>
  <c r="P476" s="1"/>
  <c r="K477"/>
  <c r="R468" i="43"/>
  <c r="Q468"/>
  <c r="L472" i="37"/>
  <c r="M472"/>
  <c r="S472" s="1"/>
  <c r="O482" i="35"/>
  <c r="K483"/>
  <c r="N482"/>
  <c r="P482" s="1"/>
  <c r="K478" i="26"/>
  <c r="N477"/>
  <c r="P477" s="1"/>
  <c r="R471" i="37"/>
  <c r="Q471"/>
  <c r="Q456" i="34"/>
  <c r="R456"/>
  <c r="O483" i="41"/>
  <c r="K484"/>
  <c r="N483"/>
  <c r="P483" s="1"/>
  <c r="O484" i="27"/>
  <c r="M477" i="36"/>
  <c r="S477" s="1"/>
  <c r="L477"/>
  <c r="O477" s="1"/>
  <c r="R486" i="28" l="1"/>
  <c r="Q486"/>
  <c r="L487"/>
  <c r="O487" s="1"/>
  <c r="M487"/>
  <c r="K487" i="29"/>
  <c r="N486"/>
  <c r="P486" s="1"/>
  <c r="L462" i="30"/>
  <c r="M462"/>
  <c r="S462" s="1"/>
  <c r="R461"/>
  <c r="Q461"/>
  <c r="R486" i="31"/>
  <c r="Q486"/>
  <c r="M487"/>
  <c r="S487" s="1"/>
  <c r="L487"/>
  <c r="Q483" i="39"/>
  <c r="R483"/>
  <c r="R483" i="41"/>
  <c r="Q483"/>
  <c r="L478" i="26"/>
  <c r="O478" s="1"/>
  <c r="M478"/>
  <c r="S478" s="1"/>
  <c r="L477" i="33"/>
  <c r="O477" s="1"/>
  <c r="M477"/>
  <c r="S477" s="1"/>
  <c r="N476" i="32"/>
  <c r="K477"/>
  <c r="R476" i="33"/>
  <c r="Q476"/>
  <c r="N483" i="38"/>
  <c r="P483" s="1"/>
  <c r="K484"/>
  <c r="K458" i="34"/>
  <c r="N457"/>
  <c r="P457" s="1"/>
  <c r="P476" i="32"/>
  <c r="S476"/>
  <c r="Q483" i="42"/>
  <c r="R483"/>
  <c r="S483" i="38"/>
  <c r="M484" i="39"/>
  <c r="S484" s="1"/>
  <c r="L484"/>
  <c r="O484" s="1"/>
  <c r="R482" i="35"/>
  <c r="Q482"/>
  <c r="L483"/>
  <c r="M483"/>
  <c r="S483" s="1"/>
  <c r="M484" i="42"/>
  <c r="S484" s="1"/>
  <c r="L484"/>
  <c r="Q484" i="27"/>
  <c r="R484"/>
  <c r="M484" i="41"/>
  <c r="S484" s="1"/>
  <c r="L484"/>
  <c r="L484" i="40"/>
  <c r="O484" s="1"/>
  <c r="M484"/>
  <c r="S484" s="1"/>
  <c r="R483"/>
  <c r="Q483"/>
  <c r="N477" i="36"/>
  <c r="P477" s="1"/>
  <c r="K478"/>
  <c r="O472" i="37"/>
  <c r="K473"/>
  <c r="N472"/>
  <c r="P472" s="1"/>
  <c r="M485" i="27"/>
  <c r="S485" s="1"/>
  <c r="L485"/>
  <c r="O485" s="1"/>
  <c r="Q477" i="26"/>
  <c r="R477"/>
  <c r="O469" i="43"/>
  <c r="N469"/>
  <c r="P469" s="1"/>
  <c r="K470"/>
  <c r="Q486" i="29" l="1"/>
  <c r="R486"/>
  <c r="L487"/>
  <c r="O487" s="1"/>
  <c r="M487"/>
  <c r="S487" s="1"/>
  <c r="S487" i="28"/>
  <c r="N487"/>
  <c r="P487" s="1"/>
  <c r="K488"/>
  <c r="O487" i="31"/>
  <c r="N487"/>
  <c r="P487" s="1"/>
  <c r="K488"/>
  <c r="O462" i="30"/>
  <c r="K463"/>
  <c r="N462"/>
  <c r="P462" s="1"/>
  <c r="R483" i="38"/>
  <c r="Q483"/>
  <c r="L484"/>
  <c r="O484" s="1"/>
  <c r="M484"/>
  <c r="N477" i="33"/>
  <c r="P477" s="1"/>
  <c r="K478"/>
  <c r="R469" i="43"/>
  <c r="Q469"/>
  <c r="M473" i="37"/>
  <c r="S473" s="1"/>
  <c r="L473"/>
  <c r="O473" s="1"/>
  <c r="N484" i="40"/>
  <c r="P484" s="1"/>
  <c r="K485"/>
  <c r="O483" i="35"/>
  <c r="K484"/>
  <c r="N483"/>
  <c r="P483" s="1"/>
  <c r="O484" i="41"/>
  <c r="K485"/>
  <c r="N484"/>
  <c r="P484" s="1"/>
  <c r="K479" i="26"/>
  <c r="N478"/>
  <c r="P478" s="1"/>
  <c r="L478" i="36"/>
  <c r="M478"/>
  <c r="M477" i="32"/>
  <c r="L477"/>
  <c r="O477" s="1"/>
  <c r="R472" i="37"/>
  <c r="Q472"/>
  <c r="R476" i="32"/>
  <c r="Q476"/>
  <c r="L470" i="43"/>
  <c r="O470" s="1"/>
  <c r="M470"/>
  <c r="S470" s="1"/>
  <c r="R457" i="34"/>
  <c r="Q457"/>
  <c r="R477" i="36"/>
  <c r="Q477"/>
  <c r="K485" i="39"/>
  <c r="N484"/>
  <c r="P484" s="1"/>
  <c r="N485" i="27"/>
  <c r="P485" s="1"/>
  <c r="K486"/>
  <c r="O484" i="42"/>
  <c r="K485"/>
  <c r="N484"/>
  <c r="P484" s="1"/>
  <c r="M458" i="34"/>
  <c r="S458" s="1"/>
  <c r="L458"/>
  <c r="L488" i="28" l="1"/>
  <c r="O488" s="1"/>
  <c r="M488"/>
  <c r="R487"/>
  <c r="Q487"/>
  <c r="N487" i="29"/>
  <c r="P487" s="1"/>
  <c r="K488"/>
  <c r="R462" i="30"/>
  <c r="Q462"/>
  <c r="L463"/>
  <c r="O463" s="1"/>
  <c r="M463"/>
  <c r="L488" i="31"/>
  <c r="O488" s="1"/>
  <c r="M488"/>
  <c r="S488" s="1"/>
  <c r="R487"/>
  <c r="Q487"/>
  <c r="Q484" i="39"/>
  <c r="R484"/>
  <c r="K471" i="43"/>
  <c r="N470"/>
  <c r="P470" s="1"/>
  <c r="S478" i="36"/>
  <c r="M484" i="35"/>
  <c r="S484" s="1"/>
  <c r="L484"/>
  <c r="O484" s="1"/>
  <c r="O458" i="34"/>
  <c r="N458"/>
  <c r="P458" s="1"/>
  <c r="K459"/>
  <c r="M485" i="39"/>
  <c r="S485" s="1"/>
  <c r="L485"/>
  <c r="O485" s="1"/>
  <c r="L478" i="33"/>
  <c r="O478" s="1"/>
  <c r="M478"/>
  <c r="S478" s="1"/>
  <c r="R477"/>
  <c r="Q477"/>
  <c r="R485" i="27"/>
  <c r="Q485"/>
  <c r="O478" i="36"/>
  <c r="N478"/>
  <c r="P478" s="1"/>
  <c r="K479"/>
  <c r="R484" i="40"/>
  <c r="Q484"/>
  <c r="S484" i="38"/>
  <c r="R484" i="42"/>
  <c r="Q484"/>
  <c r="M479" i="26"/>
  <c r="S479" s="1"/>
  <c r="L479"/>
  <c r="O479" s="1"/>
  <c r="L485" i="42"/>
  <c r="O485" s="1"/>
  <c r="M485"/>
  <c r="S485" s="1"/>
  <c r="N484" i="38"/>
  <c r="P484" s="1"/>
  <c r="K485"/>
  <c r="Q484" i="41"/>
  <c r="R484"/>
  <c r="M485"/>
  <c r="S485" s="1"/>
  <c r="L485"/>
  <c r="N473" i="37"/>
  <c r="P473" s="1"/>
  <c r="K474"/>
  <c r="R478" i="26"/>
  <c r="Q478"/>
  <c r="L485" i="40"/>
  <c r="O485" s="1"/>
  <c r="M485"/>
  <c r="S485" s="1"/>
  <c r="M486" i="27"/>
  <c r="L486"/>
  <c r="K478" i="32"/>
  <c r="N477"/>
  <c r="P477" s="1"/>
  <c r="S477"/>
  <c r="Q483" i="35"/>
  <c r="R483"/>
  <c r="M488" i="29" l="1"/>
  <c r="S488" s="1"/>
  <c r="L488"/>
  <c r="O488" s="1"/>
  <c r="R487"/>
  <c r="Q487"/>
  <c r="S488" i="28"/>
  <c r="N488"/>
  <c r="P488" s="1"/>
  <c r="K489"/>
  <c r="N488" i="31"/>
  <c r="P488" s="1"/>
  <c r="K489"/>
  <c r="S463" i="30"/>
  <c r="N463"/>
  <c r="P463" s="1"/>
  <c r="K464"/>
  <c r="R478" i="36"/>
  <c r="Q478"/>
  <c r="R484" i="38"/>
  <c r="Q484"/>
  <c r="R477" i="32"/>
  <c r="Q477"/>
  <c r="N478" i="33"/>
  <c r="P478" s="1"/>
  <c r="K479"/>
  <c r="K485" i="35"/>
  <c r="N484"/>
  <c r="P484" s="1"/>
  <c r="N485" i="40"/>
  <c r="P485" s="1"/>
  <c r="K486"/>
  <c r="L485" i="38"/>
  <c r="M485"/>
  <c r="S485" s="1"/>
  <c r="K486" i="39"/>
  <c r="N485"/>
  <c r="P485" s="1"/>
  <c r="L478" i="32"/>
  <c r="M478"/>
  <c r="S478" s="1"/>
  <c r="O478"/>
  <c r="K487" i="27"/>
  <c r="N486"/>
  <c r="P486" s="1"/>
  <c r="O486"/>
  <c r="M474" i="37"/>
  <c r="S474" s="1"/>
  <c r="L474"/>
  <c r="R470" i="43"/>
  <c r="Q470"/>
  <c r="R458" i="34"/>
  <c r="Q458"/>
  <c r="M471" i="43"/>
  <c r="S471" s="1"/>
  <c r="L471"/>
  <c r="O471" s="1"/>
  <c r="Q473" i="37"/>
  <c r="R473"/>
  <c r="L459" i="34"/>
  <c r="M459"/>
  <c r="S459" s="1"/>
  <c r="S486" i="27"/>
  <c r="O485" i="41"/>
  <c r="K486"/>
  <c r="N485"/>
  <c r="P485" s="1"/>
  <c r="K486" i="42"/>
  <c r="N485"/>
  <c r="P485" s="1"/>
  <c r="K480" i="26"/>
  <c r="N479"/>
  <c r="P479" s="1"/>
  <c r="M479" i="36"/>
  <c r="S479" s="1"/>
  <c r="L479"/>
  <c r="L489" i="28" l="1"/>
  <c r="O489" s="1"/>
  <c r="M489"/>
  <c r="S489" s="1"/>
  <c r="Q488"/>
  <c r="R488"/>
  <c r="K489" i="29"/>
  <c r="N488"/>
  <c r="P488" s="1"/>
  <c r="R463" i="30"/>
  <c r="Q463"/>
  <c r="M464"/>
  <c r="L464"/>
  <c r="O464" s="1"/>
  <c r="M489" i="31"/>
  <c r="S489" s="1"/>
  <c r="L489"/>
  <c r="Q488"/>
  <c r="R488"/>
  <c r="R485" i="39"/>
  <c r="Q485"/>
  <c r="L479" i="33"/>
  <c r="M479"/>
  <c r="R478"/>
  <c r="Q478"/>
  <c r="M486" i="39"/>
  <c r="S486" s="1"/>
  <c r="L486"/>
  <c r="O486" s="1"/>
  <c r="O479" i="36"/>
  <c r="N479"/>
  <c r="P479" s="1"/>
  <c r="K480"/>
  <c r="Q485" i="41"/>
  <c r="R485"/>
  <c r="O474" i="37"/>
  <c r="K475"/>
  <c r="N474"/>
  <c r="P474" s="1"/>
  <c r="M486" i="41"/>
  <c r="S486" s="1"/>
  <c r="L486"/>
  <c r="N471" i="43"/>
  <c r="P471" s="1"/>
  <c r="K472"/>
  <c r="O485" i="38"/>
  <c r="N485"/>
  <c r="P485" s="1"/>
  <c r="K486"/>
  <c r="Q486" i="27"/>
  <c r="R486"/>
  <c r="M487"/>
  <c r="S487" s="1"/>
  <c r="L487"/>
  <c r="O487" s="1"/>
  <c r="M486" i="40"/>
  <c r="S486" s="1"/>
  <c r="L486"/>
  <c r="R479" i="26"/>
  <c r="Q479"/>
  <c r="M480"/>
  <c r="L480"/>
  <c r="O480" s="1"/>
  <c r="R485" i="40"/>
  <c r="Q485"/>
  <c r="Q484" i="35"/>
  <c r="R484"/>
  <c r="Q485" i="42"/>
  <c r="R485"/>
  <c r="O459" i="34"/>
  <c r="K460"/>
  <c r="N459"/>
  <c r="P459" s="1"/>
  <c r="M486" i="42"/>
  <c r="S486" s="1"/>
  <c r="L486"/>
  <c r="O486" s="1"/>
  <c r="N478" i="32"/>
  <c r="P478" s="1"/>
  <c r="K479"/>
  <c r="L485" i="35"/>
  <c r="O485" s="1"/>
  <c r="M485"/>
  <c r="S485" s="1"/>
  <c r="Q488" i="29" l="1"/>
  <c r="R488"/>
  <c r="M489"/>
  <c r="S489" s="1"/>
  <c r="L489"/>
  <c r="K490" i="28"/>
  <c r="N489"/>
  <c r="P489" s="1"/>
  <c r="O489" i="31"/>
  <c r="K490"/>
  <c r="N489"/>
  <c r="P489" s="1"/>
  <c r="K465" i="30"/>
  <c r="N464"/>
  <c r="P464" s="1"/>
  <c r="S464"/>
  <c r="R478" i="32"/>
  <c r="Q478"/>
  <c r="L486" i="38"/>
  <c r="O486" s="1"/>
  <c r="M486"/>
  <c r="S486" s="1"/>
  <c r="M475" i="37"/>
  <c r="S475" s="1"/>
  <c r="L475"/>
  <c r="O475" s="1"/>
  <c r="N486" i="39"/>
  <c r="P486" s="1"/>
  <c r="K487"/>
  <c r="R459" i="34"/>
  <c r="Q459"/>
  <c r="L472" i="43"/>
  <c r="O472" s="1"/>
  <c r="M472"/>
  <c r="S472" s="1"/>
  <c r="R471"/>
  <c r="Q471"/>
  <c r="L480" i="36"/>
  <c r="M480"/>
  <c r="S480" s="1"/>
  <c r="S479" i="33"/>
  <c r="K487" i="42"/>
  <c r="N486"/>
  <c r="P486" s="1"/>
  <c r="O486" i="40"/>
  <c r="N486"/>
  <c r="P486" s="1"/>
  <c r="K487"/>
  <c r="R479" i="36"/>
  <c r="Q479"/>
  <c r="O479" i="33"/>
  <c r="N479"/>
  <c r="P479" s="1"/>
  <c r="K480"/>
  <c r="N487" i="27"/>
  <c r="P487" s="1"/>
  <c r="K488"/>
  <c r="O486" i="41"/>
  <c r="K487"/>
  <c r="N486"/>
  <c r="P486" s="1"/>
  <c r="L479" i="32"/>
  <c r="O479" s="1"/>
  <c r="M479"/>
  <c r="S479" s="1"/>
  <c r="S480" i="26"/>
  <c r="R485" i="38"/>
  <c r="Q485"/>
  <c r="M460" i="34"/>
  <c r="S460" s="1"/>
  <c r="L460"/>
  <c r="O460" s="1"/>
  <c r="K486" i="35"/>
  <c r="N485"/>
  <c r="P485" s="1"/>
  <c r="K481" i="26"/>
  <c r="N480"/>
  <c r="P480" s="1"/>
  <c r="Q474" i="37"/>
  <c r="R474"/>
  <c r="Q489" i="28" l="1"/>
  <c r="R489"/>
  <c r="M490"/>
  <c r="S490" s="1"/>
  <c r="L490"/>
  <c r="O489" i="29"/>
  <c r="N489"/>
  <c r="P489" s="1"/>
  <c r="K490"/>
  <c r="Q464" i="30"/>
  <c r="R464"/>
  <c r="L465"/>
  <c r="M465"/>
  <c r="S465" s="1"/>
  <c r="Q489" i="31"/>
  <c r="R489"/>
  <c r="M490"/>
  <c r="S490" s="1"/>
  <c r="L490"/>
  <c r="R480" i="26"/>
  <c r="Q480"/>
  <c r="M488" i="27"/>
  <c r="L488"/>
  <c r="O488" s="1"/>
  <c r="Q487"/>
  <c r="R487"/>
  <c r="N475" i="37"/>
  <c r="P475" s="1"/>
  <c r="K476"/>
  <c r="R485" i="35"/>
  <c r="Q485"/>
  <c r="M486"/>
  <c r="L486"/>
  <c r="O486" s="1"/>
  <c r="N460" i="34"/>
  <c r="P460" s="1"/>
  <c r="K461"/>
  <c r="M487" i="42"/>
  <c r="S487" s="1"/>
  <c r="L487"/>
  <c r="O487" s="1"/>
  <c r="L480" i="33"/>
  <c r="M480"/>
  <c r="S480" s="1"/>
  <c r="M481" i="26"/>
  <c r="S481" s="1"/>
  <c r="L481"/>
  <c r="O481" s="1"/>
  <c r="R479" i="33"/>
  <c r="Q479"/>
  <c r="Q486" i="41"/>
  <c r="R486"/>
  <c r="N486" i="38"/>
  <c r="P486" s="1"/>
  <c r="K487"/>
  <c r="R486" i="42"/>
  <c r="Q486"/>
  <c r="N479" i="32"/>
  <c r="P479" s="1"/>
  <c r="K480"/>
  <c r="K473" i="43"/>
  <c r="N472"/>
  <c r="P472" s="1"/>
  <c r="M487" i="41"/>
  <c r="S487" s="1"/>
  <c r="L487"/>
  <c r="O487" s="1"/>
  <c r="L487" i="40"/>
  <c r="O487" s="1"/>
  <c r="M487"/>
  <c r="O480" i="36"/>
  <c r="N480"/>
  <c r="P480" s="1"/>
  <c r="K481"/>
  <c r="L487" i="39"/>
  <c r="O487" s="1"/>
  <c r="M487"/>
  <c r="Q486" i="40"/>
  <c r="R486"/>
  <c r="Q486" i="39"/>
  <c r="R486"/>
  <c r="M490" i="29" l="1"/>
  <c r="S490" s="1"/>
  <c r="L490"/>
  <c r="O490" s="1"/>
  <c r="R489"/>
  <c r="Q489"/>
  <c r="O490" i="28"/>
  <c r="N490"/>
  <c r="P490" s="1"/>
  <c r="K491"/>
  <c r="K491" i="31"/>
  <c r="N490"/>
  <c r="P490" s="1"/>
  <c r="O465" i="30"/>
  <c r="K466"/>
  <c r="N465"/>
  <c r="P465" s="1"/>
  <c r="O490" i="31"/>
  <c r="R475" i="37"/>
  <c r="Q475"/>
  <c r="R460" i="34"/>
  <c r="Q460"/>
  <c r="K488" i="39"/>
  <c r="N487"/>
  <c r="P487" s="1"/>
  <c r="M487" i="38"/>
  <c r="S487" s="1"/>
  <c r="L487"/>
  <c r="O487" s="1"/>
  <c r="S487" i="40"/>
  <c r="N487"/>
  <c r="P487" s="1"/>
  <c r="K488"/>
  <c r="M461" i="34"/>
  <c r="S461" s="1"/>
  <c r="L461"/>
  <c r="O461" s="1"/>
  <c r="S487" i="39"/>
  <c r="K488" i="41"/>
  <c r="N487"/>
  <c r="P487" s="1"/>
  <c r="K482" i="26"/>
  <c r="N481"/>
  <c r="P481" s="1"/>
  <c r="M481" i="36"/>
  <c r="S481" s="1"/>
  <c r="L481"/>
  <c r="O481" s="1"/>
  <c r="K487" i="35"/>
  <c r="N486"/>
  <c r="P486" s="1"/>
  <c r="R480" i="36"/>
  <c r="Q480"/>
  <c r="S486" i="35"/>
  <c r="K489" i="27"/>
  <c r="N488"/>
  <c r="P488" s="1"/>
  <c r="Q472" i="43"/>
  <c r="R472"/>
  <c r="S488" i="27"/>
  <c r="R486" i="38"/>
  <c r="Q486"/>
  <c r="O480" i="33"/>
  <c r="N480"/>
  <c r="P480" s="1"/>
  <c r="K481"/>
  <c r="L473" i="43"/>
  <c r="M473"/>
  <c r="L480" i="32"/>
  <c r="O480" s="1"/>
  <c r="M480"/>
  <c r="S480" s="1"/>
  <c r="N487" i="42"/>
  <c r="P487" s="1"/>
  <c r="K488"/>
  <c r="R479" i="32"/>
  <c r="Q479"/>
  <c r="L476" i="37"/>
  <c r="M476"/>
  <c r="S476" s="1"/>
  <c r="O476"/>
  <c r="L491" i="28" l="1"/>
  <c r="M491"/>
  <c r="S491" s="1"/>
  <c r="R490"/>
  <c r="Q490"/>
  <c r="K491" i="29"/>
  <c r="N490"/>
  <c r="P490" s="1"/>
  <c r="R465" i="30"/>
  <c r="Q465"/>
  <c r="M466"/>
  <c r="S466" s="1"/>
  <c r="L466"/>
  <c r="O466" s="1"/>
  <c r="Q490" i="31"/>
  <c r="R490"/>
  <c r="M491"/>
  <c r="S491" s="1"/>
  <c r="L491"/>
  <c r="Q488" i="27"/>
  <c r="R488"/>
  <c r="Q487" i="40"/>
  <c r="R487"/>
  <c r="L481" i="33"/>
  <c r="M481"/>
  <c r="S481" s="1"/>
  <c r="L487" i="35"/>
  <c r="O487" s="1"/>
  <c r="M487"/>
  <c r="S487" s="1"/>
  <c r="L488" i="42"/>
  <c r="O488" s="1"/>
  <c r="M488"/>
  <c r="S488" s="1"/>
  <c r="Q487"/>
  <c r="R487"/>
  <c r="M489" i="27"/>
  <c r="L489"/>
  <c r="K482" i="36"/>
  <c r="N481"/>
  <c r="P481" s="1"/>
  <c r="K488" i="38"/>
  <c r="N487"/>
  <c r="P487" s="1"/>
  <c r="R481" i="26"/>
  <c r="Q481"/>
  <c r="K481" i="32"/>
  <c r="N480"/>
  <c r="P480" s="1"/>
  <c r="L482" i="26"/>
  <c r="O482" s="1"/>
  <c r="M482"/>
  <c r="S482" s="1"/>
  <c r="M488" i="40"/>
  <c r="S488" s="1"/>
  <c r="L488"/>
  <c r="M488" i="39"/>
  <c r="S488" s="1"/>
  <c r="L488"/>
  <c r="R486" i="35"/>
  <c r="Q486"/>
  <c r="Q487" i="41"/>
  <c r="R487"/>
  <c r="K462" i="34"/>
  <c r="N461"/>
  <c r="P461" s="1"/>
  <c r="K477" i="37"/>
  <c r="N476"/>
  <c r="P476" s="1"/>
  <c r="S473" i="43"/>
  <c r="O473"/>
  <c r="N473"/>
  <c r="P473" s="1"/>
  <c r="K474"/>
  <c r="M488" i="41"/>
  <c r="S488" s="1"/>
  <c r="L488"/>
  <c r="R487" i="39"/>
  <c r="Q487"/>
  <c r="R480" i="33"/>
  <c r="Q480"/>
  <c r="Q490" i="29" l="1"/>
  <c r="R490"/>
  <c r="L491"/>
  <c r="O491" s="1"/>
  <c r="M491"/>
  <c r="S491" s="1"/>
  <c r="O491" i="28"/>
  <c r="K492"/>
  <c r="N491"/>
  <c r="P491" s="1"/>
  <c r="N466" i="30"/>
  <c r="P466" s="1"/>
  <c r="K467"/>
  <c r="O491" i="31"/>
  <c r="N491"/>
  <c r="P491" s="1"/>
  <c r="K492"/>
  <c r="R476" i="37"/>
  <c r="Q476"/>
  <c r="O488" i="39"/>
  <c r="K489"/>
  <c r="N488"/>
  <c r="P488" s="1"/>
  <c r="L481" i="32"/>
  <c r="M481"/>
  <c r="S481" s="1"/>
  <c r="N489" i="27"/>
  <c r="P489" s="1"/>
  <c r="K490"/>
  <c r="R461" i="34"/>
  <c r="Q461"/>
  <c r="O488" i="40"/>
  <c r="N488"/>
  <c r="P488" s="1"/>
  <c r="K489"/>
  <c r="Q487" i="38"/>
  <c r="R487"/>
  <c r="O481" i="33"/>
  <c r="N481"/>
  <c r="P481" s="1"/>
  <c r="K482"/>
  <c r="S489" i="27"/>
  <c r="N487" i="35"/>
  <c r="P487" s="1"/>
  <c r="K488"/>
  <c r="L474" i="43"/>
  <c r="O474" s="1"/>
  <c r="M474"/>
  <c r="S474" s="1"/>
  <c r="L462" i="34"/>
  <c r="O462" s="1"/>
  <c r="M462"/>
  <c r="S462" s="1"/>
  <c r="L488" i="38"/>
  <c r="M488"/>
  <c r="S488" s="1"/>
  <c r="R481" i="36"/>
  <c r="Q481"/>
  <c r="O488" i="41"/>
  <c r="K489"/>
  <c r="N488"/>
  <c r="P488" s="1"/>
  <c r="M477" i="37"/>
  <c r="S477" s="1"/>
  <c r="L477"/>
  <c r="O477" s="1"/>
  <c r="K483" i="26"/>
  <c r="N482"/>
  <c r="P482" s="1"/>
  <c r="L482" i="36"/>
  <c r="O482" s="1"/>
  <c r="M482"/>
  <c r="S482" s="1"/>
  <c r="N488" i="42"/>
  <c r="P488" s="1"/>
  <c r="K489"/>
  <c r="R473" i="43"/>
  <c r="Q473"/>
  <c r="R480" i="32"/>
  <c r="Q480"/>
  <c r="O489" i="27"/>
  <c r="R491" i="28" l="1"/>
  <c r="Q491"/>
  <c r="L492"/>
  <c r="M492"/>
  <c r="N491" i="29"/>
  <c r="P491" s="1"/>
  <c r="K492"/>
  <c r="L492" i="31"/>
  <c r="O492" s="1"/>
  <c r="M492"/>
  <c r="S492" s="1"/>
  <c r="Q491"/>
  <c r="R491"/>
  <c r="L467" i="30"/>
  <c r="O467" s="1"/>
  <c r="M467"/>
  <c r="S467" s="1"/>
  <c r="Q466"/>
  <c r="R466"/>
  <c r="R489" i="27"/>
  <c r="Q489"/>
  <c r="R482" i="26"/>
  <c r="Q482"/>
  <c r="M483"/>
  <c r="L483"/>
  <c r="O483" s="1"/>
  <c r="K475" i="43"/>
  <c r="N474"/>
  <c r="P474" s="1"/>
  <c r="R488" i="42"/>
  <c r="Q488"/>
  <c r="N477" i="37"/>
  <c r="P477" s="1"/>
  <c r="K478"/>
  <c r="M488" i="35"/>
  <c r="S488" s="1"/>
  <c r="L488"/>
  <c r="M489" i="42"/>
  <c r="S489" s="1"/>
  <c r="L489"/>
  <c r="O489" s="1"/>
  <c r="R487" i="35"/>
  <c r="Q487"/>
  <c r="M489" i="40"/>
  <c r="S489" s="1"/>
  <c r="L489"/>
  <c r="O489" s="1"/>
  <c r="O481" i="32"/>
  <c r="N481"/>
  <c r="P481" s="1"/>
  <c r="K482"/>
  <c r="Q488" i="39"/>
  <c r="R488"/>
  <c r="Q488" i="41"/>
  <c r="R488"/>
  <c r="L489" i="39"/>
  <c r="M489"/>
  <c r="S489" s="1"/>
  <c r="R488" i="40"/>
  <c r="Q488"/>
  <c r="L489" i="41"/>
  <c r="O489" s="1"/>
  <c r="M489"/>
  <c r="S489" s="1"/>
  <c r="N462" i="34"/>
  <c r="P462" s="1"/>
  <c r="K463"/>
  <c r="M482" i="33"/>
  <c r="S482" s="1"/>
  <c r="L482"/>
  <c r="O482" s="1"/>
  <c r="O488" i="38"/>
  <c r="K489"/>
  <c r="N488"/>
  <c r="P488" s="1"/>
  <c r="R481" i="33"/>
  <c r="Q481"/>
  <c r="K483" i="36"/>
  <c r="N482"/>
  <c r="P482" s="1"/>
  <c r="M490" i="27"/>
  <c r="L490"/>
  <c r="O490" s="1"/>
  <c r="M492" i="29" l="1"/>
  <c r="S492" s="1"/>
  <c r="L492"/>
  <c r="O492" s="1"/>
  <c r="R491"/>
  <c r="Q491"/>
  <c r="S492" i="28"/>
  <c r="O492"/>
  <c r="N492"/>
  <c r="P492" s="1"/>
  <c r="K493"/>
  <c r="N467" i="30"/>
  <c r="P467" s="1"/>
  <c r="K468"/>
  <c r="N492" i="31"/>
  <c r="P492" s="1"/>
  <c r="K493"/>
  <c r="K483" i="33"/>
  <c r="N482"/>
  <c r="P482" s="1"/>
  <c r="M475" i="43"/>
  <c r="L475"/>
  <c r="O475" s="1"/>
  <c r="O489" i="39"/>
  <c r="K490"/>
  <c r="N489"/>
  <c r="P489" s="1"/>
  <c r="O488" i="35"/>
  <c r="N488"/>
  <c r="P488" s="1"/>
  <c r="K489"/>
  <c r="K484" i="26"/>
  <c r="N483"/>
  <c r="P483" s="1"/>
  <c r="R462" i="34"/>
  <c r="Q462"/>
  <c r="N489" i="40"/>
  <c r="P489" s="1"/>
  <c r="K490"/>
  <c r="L478" i="37"/>
  <c r="M478"/>
  <c r="S478" s="1"/>
  <c r="O478"/>
  <c r="S483" i="26"/>
  <c r="Q477" i="37"/>
  <c r="R477"/>
  <c r="R488" i="38"/>
  <c r="Q488"/>
  <c r="M489"/>
  <c r="S489" s="1"/>
  <c r="L489"/>
  <c r="O489" s="1"/>
  <c r="K490" i="41"/>
  <c r="N489"/>
  <c r="P489" s="1"/>
  <c r="R481" i="32"/>
  <c r="Q481"/>
  <c r="K490" i="42"/>
  <c r="N489"/>
  <c r="P489" s="1"/>
  <c r="L483" i="36"/>
  <c r="M483"/>
  <c r="S483" s="1"/>
  <c r="M463" i="34"/>
  <c r="S463" s="1"/>
  <c r="L463"/>
  <c r="O463" s="1"/>
  <c r="K491" i="27"/>
  <c r="N490"/>
  <c r="P490" s="1"/>
  <c r="S490"/>
  <c r="L482" i="32"/>
  <c r="M482"/>
  <c r="R482" i="36"/>
  <c r="Q482"/>
  <c r="R474" i="43"/>
  <c r="Q474"/>
  <c r="L493" i="28" l="1"/>
  <c r="O493" s="1"/>
  <c r="M493"/>
  <c r="S493" s="1"/>
  <c r="Q492"/>
  <c r="R492"/>
  <c r="N492" i="29"/>
  <c r="P492" s="1"/>
  <c r="K493"/>
  <c r="L493" i="31"/>
  <c r="M493"/>
  <c r="S493" s="1"/>
  <c r="Q492"/>
  <c r="R492"/>
  <c r="M468" i="30"/>
  <c r="S468" s="1"/>
  <c r="L468"/>
  <c r="O468" s="1"/>
  <c r="R467"/>
  <c r="Q467"/>
  <c r="R490" i="27"/>
  <c r="Q490"/>
  <c r="R489" i="39"/>
  <c r="Q489"/>
  <c r="R489" i="40"/>
  <c r="Q489"/>
  <c r="N463" i="34"/>
  <c r="P463" s="1"/>
  <c r="K464"/>
  <c r="M490" i="41"/>
  <c r="S490" s="1"/>
  <c r="L490"/>
  <c r="Q483" i="26"/>
  <c r="R483"/>
  <c r="R489" i="41"/>
  <c r="Q489"/>
  <c r="M490" i="39"/>
  <c r="S490" s="1"/>
  <c r="L490"/>
  <c r="O490"/>
  <c r="S482" i="32"/>
  <c r="O482"/>
  <c r="K483"/>
  <c r="N482"/>
  <c r="P482" s="1"/>
  <c r="O483" i="36"/>
  <c r="N483"/>
  <c r="P483" s="1"/>
  <c r="K484"/>
  <c r="N489" i="38"/>
  <c r="P489" s="1"/>
  <c r="K490"/>
  <c r="M484" i="26"/>
  <c r="S484" s="1"/>
  <c r="L484"/>
  <c r="O484" s="1"/>
  <c r="N475" i="43"/>
  <c r="P475" s="1"/>
  <c r="K476"/>
  <c r="Q489" i="42"/>
  <c r="R489"/>
  <c r="L489" i="35"/>
  <c r="O489" s="1"/>
  <c r="M489"/>
  <c r="S489" s="1"/>
  <c r="S475" i="43"/>
  <c r="R482" i="33"/>
  <c r="Q482"/>
  <c r="L490" i="42"/>
  <c r="M490"/>
  <c r="S490" s="1"/>
  <c r="K479" i="37"/>
  <c r="N478"/>
  <c r="P478" s="1"/>
  <c r="Q488" i="35"/>
  <c r="R488"/>
  <c r="L491" i="27"/>
  <c r="M491"/>
  <c r="S491" s="1"/>
  <c r="L490" i="40"/>
  <c r="O490" s="1"/>
  <c r="M490"/>
  <c r="S490" s="1"/>
  <c r="M483" i="33"/>
  <c r="S483" s="1"/>
  <c r="L483"/>
  <c r="O483" s="1"/>
  <c r="L493" i="29" l="1"/>
  <c r="O493" s="1"/>
  <c r="M493"/>
  <c r="S493" s="1"/>
  <c r="Q492"/>
  <c r="R492"/>
  <c r="N493" i="28"/>
  <c r="P493" s="1"/>
  <c r="K494"/>
  <c r="K469" i="30"/>
  <c r="N468"/>
  <c r="P468" s="1"/>
  <c r="O493" i="31"/>
  <c r="N493"/>
  <c r="P493" s="1"/>
  <c r="K494"/>
  <c r="R482" i="32"/>
  <c r="Q482"/>
  <c r="R483" i="36"/>
  <c r="Q483"/>
  <c r="N490" i="39"/>
  <c r="P490" s="1"/>
  <c r="K491"/>
  <c r="L464" i="34"/>
  <c r="O464" s="1"/>
  <c r="M464"/>
  <c r="N491" i="27"/>
  <c r="P491" s="1"/>
  <c r="K492"/>
  <c r="L476" i="43"/>
  <c r="M476"/>
  <c r="S476" s="1"/>
  <c r="O476"/>
  <c r="K484" i="33"/>
  <c r="N483"/>
  <c r="P483" s="1"/>
  <c r="R478" i="37"/>
  <c r="Q478"/>
  <c r="K485" i="26"/>
  <c r="N484"/>
  <c r="P484" s="1"/>
  <c r="M483" i="32"/>
  <c r="S483" s="1"/>
  <c r="L483"/>
  <c r="O483" s="1"/>
  <c r="R475" i="43"/>
  <c r="Q475"/>
  <c r="Q463" i="34"/>
  <c r="R463"/>
  <c r="N490" i="40"/>
  <c r="P490" s="1"/>
  <c r="K491"/>
  <c r="L479" i="37"/>
  <c r="M479"/>
  <c r="S479" s="1"/>
  <c r="N489" i="35"/>
  <c r="P489" s="1"/>
  <c r="K490"/>
  <c r="L490" i="38"/>
  <c r="M490"/>
  <c r="R489"/>
  <c r="Q489"/>
  <c r="O490" i="41"/>
  <c r="K491"/>
  <c r="N490"/>
  <c r="P490" s="1"/>
  <c r="O491" i="27"/>
  <c r="O490" i="42"/>
  <c r="N490"/>
  <c r="P490" s="1"/>
  <c r="K491"/>
  <c r="M484" i="36"/>
  <c r="S484" s="1"/>
  <c r="L484"/>
  <c r="M494" i="28" l="1"/>
  <c r="L494"/>
  <c r="O494" s="1"/>
  <c r="Q493"/>
  <c r="R493"/>
  <c r="N493" i="29"/>
  <c r="P493" s="1"/>
  <c r="K494"/>
  <c r="L494" i="31"/>
  <c r="O494" s="1"/>
  <c r="M494"/>
  <c r="S494" s="1"/>
  <c r="R493"/>
  <c r="Q493"/>
  <c r="Q468" i="30"/>
  <c r="R468"/>
  <c r="M469"/>
  <c r="S469" s="1"/>
  <c r="L469"/>
  <c r="R483" i="33"/>
  <c r="Q483"/>
  <c r="S464" i="34"/>
  <c r="Q490" i="41"/>
  <c r="R490"/>
  <c r="L484" i="33"/>
  <c r="O484" s="1"/>
  <c r="M484"/>
  <c r="S484" s="1"/>
  <c r="N464" i="34"/>
  <c r="P464" s="1"/>
  <c r="K465"/>
  <c r="R489" i="35"/>
  <c r="Q489"/>
  <c r="L491" i="41"/>
  <c r="O491" s="1"/>
  <c r="M491"/>
  <c r="S491" s="1"/>
  <c r="O484" i="36"/>
  <c r="N484"/>
  <c r="P484" s="1"/>
  <c r="K485"/>
  <c r="O479" i="37"/>
  <c r="N479"/>
  <c r="P479" s="1"/>
  <c r="K480"/>
  <c r="K484" i="32"/>
  <c r="N483"/>
  <c r="P483" s="1"/>
  <c r="M491" i="39"/>
  <c r="S491" s="1"/>
  <c r="L491"/>
  <c r="M491" i="40"/>
  <c r="S491" s="1"/>
  <c r="L491"/>
  <c r="Q490" i="39"/>
  <c r="R490"/>
  <c r="R490" i="40"/>
  <c r="Q490"/>
  <c r="N476" i="43"/>
  <c r="P476" s="1"/>
  <c r="K477"/>
  <c r="R490" i="42"/>
  <c r="Q490"/>
  <c r="S490" i="38"/>
  <c r="M485" i="26"/>
  <c r="L485"/>
  <c r="O485" s="1"/>
  <c r="M492" i="27"/>
  <c r="L492"/>
  <c r="O492" s="1"/>
  <c r="L491" i="42"/>
  <c r="O491" s="1"/>
  <c r="M491"/>
  <c r="Q491" i="27"/>
  <c r="R491"/>
  <c r="R484" i="26"/>
  <c r="Q484"/>
  <c r="O490" i="38"/>
  <c r="K491"/>
  <c r="N490"/>
  <c r="P490" s="1"/>
  <c r="L490" i="35"/>
  <c r="O490" s="1"/>
  <c r="M490"/>
  <c r="S490" s="1"/>
  <c r="M494" i="29" l="1"/>
  <c r="S494" s="1"/>
  <c r="L494"/>
  <c r="O494" s="1"/>
  <c r="R493"/>
  <c r="Q493"/>
  <c r="N494" i="28"/>
  <c r="P494" s="1"/>
  <c r="K495"/>
  <c r="S494"/>
  <c r="O469" i="30"/>
  <c r="N469"/>
  <c r="P469" s="1"/>
  <c r="K470"/>
  <c r="N494" i="31"/>
  <c r="P494" s="1"/>
  <c r="K495"/>
  <c r="R490" i="38"/>
  <c r="Q490"/>
  <c r="R464" i="34"/>
  <c r="Q464"/>
  <c r="K486" i="26"/>
  <c r="N485"/>
  <c r="P485" s="1"/>
  <c r="R483" i="32"/>
  <c r="Q483"/>
  <c r="M480" i="37"/>
  <c r="L480"/>
  <c r="O480" s="1"/>
  <c r="R479"/>
  <c r="Q479"/>
  <c r="S492" i="27"/>
  <c r="O491" i="39"/>
  <c r="N491"/>
  <c r="P491" s="1"/>
  <c r="K492"/>
  <c r="K491" i="35"/>
  <c r="N490"/>
  <c r="P490" s="1"/>
  <c r="S485" i="26"/>
  <c r="M484" i="32"/>
  <c r="S484" s="1"/>
  <c r="L484"/>
  <c r="O484" s="1"/>
  <c r="K492" i="41"/>
  <c r="N491"/>
  <c r="P491" s="1"/>
  <c r="K485" i="33"/>
  <c r="N484"/>
  <c r="P484" s="1"/>
  <c r="S491" i="42"/>
  <c r="M491" i="38"/>
  <c r="S491" s="1"/>
  <c r="L491"/>
  <c r="K492" i="42"/>
  <c r="N491"/>
  <c r="P491" s="1"/>
  <c r="O491" i="40"/>
  <c r="N491"/>
  <c r="P491" s="1"/>
  <c r="K492"/>
  <c r="M477" i="43"/>
  <c r="S477" s="1"/>
  <c r="L477"/>
  <c r="O477" s="1"/>
  <c r="K493" i="27"/>
  <c r="N492"/>
  <c r="P492" s="1"/>
  <c r="M485" i="36"/>
  <c r="L485"/>
  <c r="O485" s="1"/>
  <c r="L465" i="34"/>
  <c r="O465" s="1"/>
  <c r="M465"/>
  <c r="S465" s="1"/>
  <c r="R484" i="36"/>
  <c r="Q484"/>
  <c r="R476" i="43"/>
  <c r="Q476"/>
  <c r="R494" i="28" l="1"/>
  <c r="Q494"/>
  <c r="L495"/>
  <c r="O495" s="1"/>
  <c r="M495"/>
  <c r="K495" i="29"/>
  <c r="N494"/>
  <c r="P494" s="1"/>
  <c r="L495" i="31"/>
  <c r="M495"/>
  <c r="Q494"/>
  <c r="R494"/>
  <c r="M470" i="30"/>
  <c r="S470" s="1"/>
  <c r="L470"/>
  <c r="Q469"/>
  <c r="R469"/>
  <c r="R492" i="27"/>
  <c r="Q492"/>
  <c r="N484" i="32"/>
  <c r="P484" s="1"/>
  <c r="K485"/>
  <c r="Q491" i="42"/>
  <c r="R491"/>
  <c r="K486" i="36"/>
  <c r="N485"/>
  <c r="P485" s="1"/>
  <c r="N477" i="43"/>
  <c r="P477" s="1"/>
  <c r="K478"/>
  <c r="K466" i="34"/>
  <c r="N465"/>
  <c r="P465" s="1"/>
  <c r="L492" i="40"/>
  <c r="M492"/>
  <c r="S492" s="1"/>
  <c r="R485" i="26"/>
  <c r="Q485"/>
  <c r="M486"/>
  <c r="S486" s="1"/>
  <c r="L486"/>
  <c r="O486" s="1"/>
  <c r="R490" i="35"/>
  <c r="Q490"/>
  <c r="R491" i="41"/>
  <c r="Q491"/>
  <c r="L491" i="35"/>
  <c r="M491"/>
  <c r="S491" s="1"/>
  <c r="R484" i="33"/>
  <c r="Q484"/>
  <c r="S485" i="36"/>
  <c r="L485" i="33"/>
  <c r="M485"/>
  <c r="S485" s="1"/>
  <c r="M493" i="27"/>
  <c r="S493" s="1"/>
  <c r="L493"/>
  <c r="L492" i="42"/>
  <c r="M492"/>
  <c r="S492" s="1"/>
  <c r="M492" i="41"/>
  <c r="S492" s="1"/>
  <c r="L492"/>
  <c r="O492" s="1"/>
  <c r="M492" i="39"/>
  <c r="S492" s="1"/>
  <c r="L492"/>
  <c r="O492" s="1"/>
  <c r="K481" i="37"/>
  <c r="N480"/>
  <c r="Q491" i="40"/>
  <c r="R491"/>
  <c r="O491" i="38"/>
  <c r="N491"/>
  <c r="P491" s="1"/>
  <c r="K492"/>
  <c r="R491" i="39"/>
  <c r="Q491"/>
  <c r="P480" i="37"/>
  <c r="S480"/>
  <c r="Q494" i="29" l="1"/>
  <c r="R494"/>
  <c r="L495"/>
  <c r="O495" s="1"/>
  <c r="M495"/>
  <c r="S495" s="1"/>
  <c r="S495" i="28"/>
  <c r="N495"/>
  <c r="P495" s="1"/>
  <c r="K496"/>
  <c r="O470" i="30"/>
  <c r="N470"/>
  <c r="P470" s="1"/>
  <c r="K471"/>
  <c r="S495" i="31"/>
  <c r="O495"/>
  <c r="N495"/>
  <c r="P495" s="1"/>
  <c r="K496"/>
  <c r="O491" i="35"/>
  <c r="N491"/>
  <c r="P491" s="1"/>
  <c r="K492"/>
  <c r="R491" i="38"/>
  <c r="Q491"/>
  <c r="K493" i="41"/>
  <c r="N492"/>
  <c r="P492" s="1"/>
  <c r="L486" i="36"/>
  <c r="M486"/>
  <c r="S486" s="1"/>
  <c r="O486"/>
  <c r="O485" i="33"/>
  <c r="N485"/>
  <c r="P485" s="1"/>
  <c r="K486"/>
  <c r="L492" i="38"/>
  <c r="O492" s="1"/>
  <c r="M492"/>
  <c r="S492" s="1"/>
  <c r="K493" i="39"/>
  <c r="N492"/>
  <c r="P492" s="1"/>
  <c r="N493" i="27"/>
  <c r="P493" s="1"/>
  <c r="K494"/>
  <c r="Q485" i="36"/>
  <c r="R485"/>
  <c r="O492" i="40"/>
  <c r="N492"/>
  <c r="P492" s="1"/>
  <c r="K493"/>
  <c r="R480" i="37"/>
  <c r="Q480"/>
  <c r="Q465" i="34"/>
  <c r="R465"/>
  <c r="L485" i="32"/>
  <c r="M485"/>
  <c r="S485" s="1"/>
  <c r="O485"/>
  <c r="R484"/>
  <c r="Q484"/>
  <c r="M481" i="37"/>
  <c r="S481" s="1"/>
  <c r="L481"/>
  <c r="O481" s="1"/>
  <c r="O492" i="42"/>
  <c r="N492"/>
  <c r="P492" s="1"/>
  <c r="K493"/>
  <c r="L466" i="34"/>
  <c r="M466"/>
  <c r="S466" s="1"/>
  <c r="O493" i="27"/>
  <c r="N486" i="26"/>
  <c r="P486" s="1"/>
  <c r="K487"/>
  <c r="L478" i="43"/>
  <c r="M478"/>
  <c r="S478" s="1"/>
  <c r="R477"/>
  <c r="Q477"/>
  <c r="M496" i="28" l="1"/>
  <c r="S496" s="1"/>
  <c r="L496"/>
  <c r="O496" s="1"/>
  <c r="Q495"/>
  <c r="R495"/>
  <c r="N495" i="29"/>
  <c r="P495" s="1"/>
  <c r="K496"/>
  <c r="R495" i="31"/>
  <c r="Q495"/>
  <c r="M496"/>
  <c r="S496" s="1"/>
  <c r="L496"/>
  <c r="O496" s="1"/>
  <c r="L471" i="30"/>
  <c r="O471" s="1"/>
  <c r="M471"/>
  <c r="S471" s="1"/>
  <c r="R470"/>
  <c r="Q470"/>
  <c r="R492" i="40"/>
  <c r="Q492"/>
  <c r="N486" i="36"/>
  <c r="P486" s="1"/>
  <c r="K487"/>
  <c r="Q492" i="41"/>
  <c r="R492"/>
  <c r="O478" i="43"/>
  <c r="K479"/>
  <c r="N478"/>
  <c r="P478" s="1"/>
  <c r="K486" i="32"/>
  <c r="N485"/>
  <c r="P485" s="1"/>
  <c r="N492" i="38"/>
  <c r="P492" s="1"/>
  <c r="K493"/>
  <c r="M493" i="41"/>
  <c r="S493" s="1"/>
  <c r="L493"/>
  <c r="O493" s="1"/>
  <c r="R492" i="42"/>
  <c r="Q492"/>
  <c r="L487" i="26"/>
  <c r="M487"/>
  <c r="N481" i="37"/>
  <c r="P481" s="1"/>
  <c r="K482"/>
  <c r="M486" i="33"/>
  <c r="S486" s="1"/>
  <c r="L486"/>
  <c r="M494" i="27"/>
  <c r="L494"/>
  <c r="O494" s="1"/>
  <c r="Q485" i="33"/>
  <c r="R485"/>
  <c r="R486" i="26"/>
  <c r="Q486"/>
  <c r="R493" i="27"/>
  <c r="Q493"/>
  <c r="L492" i="35"/>
  <c r="O492" s="1"/>
  <c r="M492"/>
  <c r="S492" s="1"/>
  <c r="L493" i="42"/>
  <c r="O493" s="1"/>
  <c r="M493"/>
  <c r="S493" s="1"/>
  <c r="Q491" i="35"/>
  <c r="R491"/>
  <c r="Q492" i="39"/>
  <c r="R492"/>
  <c r="O466" i="34"/>
  <c r="K467"/>
  <c r="N466"/>
  <c r="P466" s="1"/>
  <c r="L493" i="40"/>
  <c r="O493" s="1"/>
  <c r="M493"/>
  <c r="S493" s="1"/>
  <c r="L493" i="39"/>
  <c r="M493"/>
  <c r="S493" s="1"/>
  <c r="M496" i="29" l="1"/>
  <c r="S496" s="1"/>
  <c r="L496"/>
  <c r="O496" s="1"/>
  <c r="R495"/>
  <c r="Q495"/>
  <c r="N496" i="28"/>
  <c r="P496" s="1"/>
  <c r="K497"/>
  <c r="N471" i="30"/>
  <c r="P471" s="1"/>
  <c r="K472"/>
  <c r="K497" i="31"/>
  <c r="N496"/>
  <c r="P496" s="1"/>
  <c r="S487" i="26"/>
  <c r="O493" i="39"/>
  <c r="K494"/>
  <c r="N493"/>
  <c r="P493" s="1"/>
  <c r="K493" i="35"/>
  <c r="N492"/>
  <c r="P492" s="1"/>
  <c r="N494" i="27"/>
  <c r="K495"/>
  <c r="K488" i="26"/>
  <c r="N487"/>
  <c r="P487" s="1"/>
  <c r="O486" i="33"/>
  <c r="N486"/>
  <c r="P486" s="1"/>
  <c r="K487"/>
  <c r="N493" i="40"/>
  <c r="P493" s="1"/>
  <c r="K494"/>
  <c r="K494" i="41"/>
  <c r="N493"/>
  <c r="P493" s="1"/>
  <c r="M479" i="43"/>
  <c r="S479" s="1"/>
  <c r="L479"/>
  <c r="O479" s="1"/>
  <c r="L482" i="37"/>
  <c r="O482" s="1"/>
  <c r="M482"/>
  <c r="S482" s="1"/>
  <c r="Q481"/>
  <c r="R481"/>
  <c r="R466" i="34"/>
  <c r="Q466"/>
  <c r="L467"/>
  <c r="O467" s="1"/>
  <c r="M467"/>
  <c r="K494" i="42"/>
  <c r="N493"/>
  <c r="P493" s="1"/>
  <c r="O487" i="26"/>
  <c r="M493" i="38"/>
  <c r="S493" s="1"/>
  <c r="L493"/>
  <c r="O493" s="1"/>
  <c r="R492"/>
  <c r="Q492"/>
  <c r="M487" i="36"/>
  <c r="S487" s="1"/>
  <c r="L487"/>
  <c r="R486"/>
  <c r="Q486"/>
  <c r="R485" i="32"/>
  <c r="Q485"/>
  <c r="S494" i="27"/>
  <c r="P494"/>
  <c r="M486" i="32"/>
  <c r="S486" s="1"/>
  <c r="L486"/>
  <c r="O486" s="1"/>
  <c r="R478" i="43"/>
  <c r="Q478"/>
  <c r="L497" i="28" l="1"/>
  <c r="M497"/>
  <c r="S497" s="1"/>
  <c r="R496"/>
  <c r="Q496"/>
  <c r="K497" i="29"/>
  <c r="N496"/>
  <c r="P496" s="1"/>
  <c r="R496" i="31"/>
  <c r="Q496"/>
  <c r="M497"/>
  <c r="S497" s="1"/>
  <c r="L497"/>
  <c r="L472" i="30"/>
  <c r="M472"/>
  <c r="S472" s="1"/>
  <c r="R471"/>
  <c r="Q471"/>
  <c r="R487" i="26"/>
  <c r="Q487"/>
  <c r="R494" i="27"/>
  <c r="Q494"/>
  <c r="N486" i="32"/>
  <c r="P486" s="1"/>
  <c r="K487"/>
  <c r="O487" i="36"/>
  <c r="N487"/>
  <c r="P487" s="1"/>
  <c r="K488"/>
  <c r="M494" i="42"/>
  <c r="S494" s="1"/>
  <c r="L494"/>
  <c r="L494" i="40"/>
  <c r="M494"/>
  <c r="S494" s="1"/>
  <c r="Q492" i="35"/>
  <c r="R492"/>
  <c r="S467" i="34"/>
  <c r="K483" i="37"/>
  <c r="N482"/>
  <c r="P482" s="1"/>
  <c r="L487" i="33"/>
  <c r="M487"/>
  <c r="S487" s="1"/>
  <c r="O487"/>
  <c r="L493" i="35"/>
  <c r="O493" s="1"/>
  <c r="M493"/>
  <c r="S493" s="1"/>
  <c r="R493" i="39"/>
  <c r="Q493"/>
  <c r="R486" i="33"/>
  <c r="Q486"/>
  <c r="K494" i="38"/>
  <c r="N493"/>
  <c r="P493" s="1"/>
  <c r="M494" i="39"/>
  <c r="S494" s="1"/>
  <c r="L494"/>
  <c r="O494" s="1"/>
  <c r="R493" i="40"/>
  <c r="Q493"/>
  <c r="K468" i="34"/>
  <c r="N467"/>
  <c r="P467" s="1"/>
  <c r="N479" i="43"/>
  <c r="P479" s="1"/>
  <c r="K480"/>
  <c r="R493" i="41"/>
  <c r="Q493"/>
  <c r="M488" i="26"/>
  <c r="S488" s="1"/>
  <c r="L488"/>
  <c r="O488" s="1"/>
  <c r="Q493" i="42"/>
  <c r="R493"/>
  <c r="M494" i="41"/>
  <c r="S494" s="1"/>
  <c r="L494"/>
  <c r="O494" s="1"/>
  <c r="L495" i="27"/>
  <c r="O495" s="1"/>
  <c r="M495"/>
  <c r="S495" s="1"/>
  <c r="Q496" i="29" l="1"/>
  <c r="R496"/>
  <c r="L497"/>
  <c r="O497" s="1"/>
  <c r="M497"/>
  <c r="S497" s="1"/>
  <c r="O497" i="28"/>
  <c r="K498"/>
  <c r="N497"/>
  <c r="P497" s="1"/>
  <c r="O472" i="30"/>
  <c r="K473"/>
  <c r="N472"/>
  <c r="P472" s="1"/>
  <c r="O497" i="31"/>
  <c r="N497"/>
  <c r="P497" s="1"/>
  <c r="K498"/>
  <c r="R487" i="36"/>
  <c r="Q487"/>
  <c r="R493" i="38"/>
  <c r="Q493"/>
  <c r="K494" i="35"/>
  <c r="N493"/>
  <c r="P493" s="1"/>
  <c r="R479" i="43"/>
  <c r="Q479"/>
  <c r="L494" i="38"/>
  <c r="M494"/>
  <c r="L487" i="32"/>
  <c r="M487"/>
  <c r="O487"/>
  <c r="R486"/>
  <c r="Q486"/>
  <c r="K489" i="26"/>
  <c r="N488"/>
  <c r="P488" s="1"/>
  <c r="K488" i="33"/>
  <c r="N487"/>
  <c r="P487" s="1"/>
  <c r="O494" i="40"/>
  <c r="N494"/>
  <c r="P494" s="1"/>
  <c r="K495"/>
  <c r="L480" i="43"/>
  <c r="M480"/>
  <c r="Q482" i="37"/>
  <c r="R482"/>
  <c r="O494" i="42"/>
  <c r="N494"/>
  <c r="P494" s="1"/>
  <c r="K495"/>
  <c r="M483" i="37"/>
  <c r="S483" s="1"/>
  <c r="L483"/>
  <c r="R467" i="34"/>
  <c r="Q467"/>
  <c r="L468"/>
  <c r="M468"/>
  <c r="S468" s="1"/>
  <c r="N495" i="27"/>
  <c r="P495" s="1"/>
  <c r="K496"/>
  <c r="K495" i="41"/>
  <c r="N494"/>
  <c r="P494" s="1"/>
  <c r="N494" i="39"/>
  <c r="P494" s="1"/>
  <c r="K495"/>
  <c r="M488" i="36"/>
  <c r="L488"/>
  <c r="R497" i="28" l="1"/>
  <c r="Q497"/>
  <c r="L498"/>
  <c r="O498" s="1"/>
  <c r="M498"/>
  <c r="S498" s="1"/>
  <c r="K498" i="29"/>
  <c r="N497"/>
  <c r="P497" s="1"/>
  <c r="M498" i="31"/>
  <c r="S498" s="1"/>
  <c r="L498"/>
  <c r="O498" s="1"/>
  <c r="Q497"/>
  <c r="R497"/>
  <c r="R472" i="30"/>
  <c r="Q472"/>
  <c r="M473"/>
  <c r="S473" s="1"/>
  <c r="L473"/>
  <c r="O473" s="1"/>
  <c r="R494" i="39"/>
  <c r="Q494"/>
  <c r="S480" i="43"/>
  <c r="L489" i="26"/>
  <c r="O489" s="1"/>
  <c r="M489"/>
  <c r="S489" s="1"/>
  <c r="O480" i="43"/>
  <c r="K481"/>
  <c r="N480"/>
  <c r="P480" s="1"/>
  <c r="L495" i="40"/>
  <c r="O495" s="1"/>
  <c r="M495"/>
  <c r="S495" s="1"/>
  <c r="R493" i="35"/>
  <c r="Q493"/>
  <c r="R494" i="40"/>
  <c r="Q494"/>
  <c r="L494" i="35"/>
  <c r="O494" s="1"/>
  <c r="M494"/>
  <c r="S494" s="1"/>
  <c r="M495" i="42"/>
  <c r="S495" s="1"/>
  <c r="L495"/>
  <c r="O495" s="1"/>
  <c r="R494"/>
  <c r="Q494"/>
  <c r="S487" i="32"/>
  <c r="Q494" i="41"/>
  <c r="R494"/>
  <c r="M495"/>
  <c r="S495" s="1"/>
  <c r="L495"/>
  <c r="O495" s="1"/>
  <c r="M496" i="27"/>
  <c r="L496"/>
  <c r="O496"/>
  <c r="Q487" i="33"/>
  <c r="R487"/>
  <c r="K488" i="32"/>
  <c r="N487"/>
  <c r="P487" s="1"/>
  <c r="R495" i="27"/>
  <c r="Q495"/>
  <c r="O488" i="36"/>
  <c r="N488"/>
  <c r="P488" s="1"/>
  <c r="K489"/>
  <c r="S488"/>
  <c r="O468" i="34"/>
  <c r="N468"/>
  <c r="P468" s="1"/>
  <c r="K469"/>
  <c r="L488" i="33"/>
  <c r="O488" s="1"/>
  <c r="M488"/>
  <c r="S488" s="1"/>
  <c r="S494" i="38"/>
  <c r="O483" i="37"/>
  <c r="K484"/>
  <c r="N483"/>
  <c r="P483" s="1"/>
  <c r="L495" i="39"/>
  <c r="M495"/>
  <c r="Q488" i="26"/>
  <c r="R488"/>
  <c r="O494" i="38"/>
  <c r="K495"/>
  <c r="N494"/>
  <c r="P494" s="1"/>
  <c r="Q497" i="29" l="1"/>
  <c r="R497"/>
  <c r="L498"/>
  <c r="M498"/>
  <c r="S498" s="1"/>
  <c r="N498" i="28"/>
  <c r="P498" s="1"/>
  <c r="K499"/>
  <c r="N498" i="31"/>
  <c r="P498" s="1"/>
  <c r="K499"/>
  <c r="N473" i="30"/>
  <c r="P473" s="1"/>
  <c r="K474"/>
  <c r="R487" i="32"/>
  <c r="Q487"/>
  <c r="R494" i="38"/>
  <c r="Q494"/>
  <c r="R488" i="36"/>
  <c r="Q488"/>
  <c r="Q468" i="34"/>
  <c r="R468"/>
  <c r="K496" i="41"/>
  <c r="N495"/>
  <c r="P495" s="1"/>
  <c r="M495" i="38"/>
  <c r="S495" s="1"/>
  <c r="L495"/>
  <c r="O495" s="1"/>
  <c r="M488" i="32"/>
  <c r="S488" s="1"/>
  <c r="L488"/>
  <c r="O488" s="1"/>
  <c r="K496" i="42"/>
  <c r="N495"/>
  <c r="P495" s="1"/>
  <c r="M484" i="37"/>
  <c r="S484" s="1"/>
  <c r="L484"/>
  <c r="O484" s="1"/>
  <c r="K490" i="26"/>
  <c r="N489"/>
  <c r="P489" s="1"/>
  <c r="L489" i="36"/>
  <c r="M489"/>
  <c r="S489" s="1"/>
  <c r="S495" i="39"/>
  <c r="Q480" i="43"/>
  <c r="R480"/>
  <c r="N495" i="40"/>
  <c r="P495" s="1"/>
  <c r="K496"/>
  <c r="O495" i="39"/>
  <c r="K496"/>
  <c r="N495"/>
  <c r="P495" s="1"/>
  <c r="N488" i="33"/>
  <c r="P488" s="1"/>
  <c r="K489"/>
  <c r="N496" i="27"/>
  <c r="P496" s="1"/>
  <c r="K497"/>
  <c r="K495" i="35"/>
  <c r="N494"/>
  <c r="P494" s="1"/>
  <c r="R483" i="37"/>
  <c r="Q483"/>
  <c r="M469" i="34"/>
  <c r="S469" s="1"/>
  <c r="L469"/>
  <c r="O469" s="1"/>
  <c r="S496" i="27"/>
  <c r="L481" i="43"/>
  <c r="M481"/>
  <c r="L499" i="28" l="1"/>
  <c r="M499"/>
  <c r="Q498"/>
  <c r="R498"/>
  <c r="O498" i="29"/>
  <c r="N498"/>
  <c r="P498" s="1"/>
  <c r="K499"/>
  <c r="L474" i="30"/>
  <c r="M474"/>
  <c r="S474" s="1"/>
  <c r="R473"/>
  <c r="Q473"/>
  <c r="M499" i="31"/>
  <c r="S499" s="1"/>
  <c r="L499"/>
  <c r="Q498"/>
  <c r="R498"/>
  <c r="Q495" i="39"/>
  <c r="R495"/>
  <c r="O481" i="43"/>
  <c r="N481"/>
  <c r="P481" s="1"/>
  <c r="K482"/>
  <c r="R494" i="35"/>
  <c r="Q494"/>
  <c r="O489" i="36"/>
  <c r="K490"/>
  <c r="N489"/>
  <c r="P489" s="1"/>
  <c r="Q496" i="27"/>
  <c r="R496"/>
  <c r="L497"/>
  <c r="O497" s="1"/>
  <c r="M497"/>
  <c r="S497" s="1"/>
  <c r="L495" i="35"/>
  <c r="O495" s="1"/>
  <c r="M495"/>
  <c r="S495" s="1"/>
  <c r="L496" i="40"/>
  <c r="M496"/>
  <c r="S496" s="1"/>
  <c r="R495"/>
  <c r="Q495"/>
  <c r="M490" i="26"/>
  <c r="S490" s="1"/>
  <c r="L490"/>
  <c r="O490" s="1"/>
  <c r="N495" i="38"/>
  <c r="P495" s="1"/>
  <c r="K496"/>
  <c r="R489" i="26"/>
  <c r="Q489"/>
  <c r="N488" i="32"/>
  <c r="P488" s="1"/>
  <c r="K489"/>
  <c r="K470" i="34"/>
  <c r="N469"/>
  <c r="P469" s="1"/>
  <c r="L489" i="33"/>
  <c r="M489"/>
  <c r="S489" s="1"/>
  <c r="K485" i="37"/>
  <c r="N484"/>
  <c r="P484" s="1"/>
  <c r="R488" i="33"/>
  <c r="Q488"/>
  <c r="R495" i="41"/>
  <c r="Q495"/>
  <c r="Q495" i="42"/>
  <c r="R495"/>
  <c r="S481" i="43"/>
  <c r="M496" i="39"/>
  <c r="S496" s="1"/>
  <c r="L496"/>
  <c r="O496" s="1"/>
  <c r="M496" i="42"/>
  <c r="S496" s="1"/>
  <c r="L496"/>
  <c r="M496" i="41"/>
  <c r="S496" s="1"/>
  <c r="L496"/>
  <c r="L499" i="29" l="1"/>
  <c r="M499"/>
  <c r="S499" s="1"/>
  <c r="R498"/>
  <c r="Q498"/>
  <c r="S499" i="28"/>
  <c r="O499"/>
  <c r="K500"/>
  <c r="N499"/>
  <c r="P499" s="1"/>
  <c r="O499" i="31"/>
  <c r="K500"/>
  <c r="N499"/>
  <c r="P499" s="1"/>
  <c r="O474" i="30"/>
  <c r="K475"/>
  <c r="N474"/>
  <c r="P474" s="1"/>
  <c r="Q469" i="34"/>
  <c r="R469"/>
  <c r="L470"/>
  <c r="M470"/>
  <c r="S470" s="1"/>
  <c r="K491" i="26"/>
  <c r="N490"/>
  <c r="P490" s="1"/>
  <c r="K496" i="35"/>
  <c r="N495"/>
  <c r="P495" s="1"/>
  <c r="R481" i="43"/>
  <c r="Q481"/>
  <c r="O496" i="41"/>
  <c r="K497"/>
  <c r="N496"/>
  <c r="P496" s="1"/>
  <c r="O496" i="42"/>
  <c r="N496"/>
  <c r="P496" s="1"/>
  <c r="K497"/>
  <c r="O489" i="33"/>
  <c r="K490"/>
  <c r="N489"/>
  <c r="P489" s="1"/>
  <c r="K497" i="39"/>
  <c r="N496"/>
  <c r="P496" s="1"/>
  <c r="L489" i="32"/>
  <c r="O489" s="1"/>
  <c r="M489"/>
  <c r="S489" s="1"/>
  <c r="Q488"/>
  <c r="R488"/>
  <c r="Q484" i="37"/>
  <c r="R484"/>
  <c r="N497" i="27"/>
  <c r="P497" s="1"/>
  <c r="K498"/>
  <c r="L482" i="43"/>
  <c r="M482"/>
  <c r="L485" i="37"/>
  <c r="O485" s="1"/>
  <c r="M485"/>
  <c r="S485" s="1"/>
  <c r="L496" i="38"/>
  <c r="M496"/>
  <c r="O496" i="40"/>
  <c r="N496"/>
  <c r="P496" s="1"/>
  <c r="K497"/>
  <c r="R489" i="36"/>
  <c r="Q489"/>
  <c r="R495" i="38"/>
  <c r="Q495"/>
  <c r="L490" i="36"/>
  <c r="M490"/>
  <c r="S490" s="1"/>
  <c r="L500" i="28" l="1"/>
  <c r="M500"/>
  <c r="S500" s="1"/>
  <c r="R499"/>
  <c r="Q499"/>
  <c r="O499" i="29"/>
  <c r="K500"/>
  <c r="N499"/>
  <c r="P499" s="1"/>
  <c r="R474" i="30"/>
  <c r="Q474"/>
  <c r="M475"/>
  <c r="S475" s="1"/>
  <c r="L475"/>
  <c r="Q499" i="31"/>
  <c r="R499"/>
  <c r="L500"/>
  <c r="M500"/>
  <c r="R495" i="35"/>
  <c r="Q495"/>
  <c r="O482" i="43"/>
  <c r="N482"/>
  <c r="P482" s="1"/>
  <c r="K483"/>
  <c r="Q496" i="42"/>
  <c r="R496"/>
  <c r="M496" i="35"/>
  <c r="S496" s="1"/>
  <c r="L496"/>
  <c r="Q490" i="26"/>
  <c r="R490"/>
  <c r="M497" i="40"/>
  <c r="L497"/>
  <c r="S482" i="43"/>
  <c r="M497" i="42"/>
  <c r="L497"/>
  <c r="O497" s="1"/>
  <c r="Q496" i="41"/>
  <c r="R496"/>
  <c r="L491" i="26"/>
  <c r="O491" s="1"/>
  <c r="M491"/>
  <c r="S491" s="1"/>
  <c r="Q497" i="27"/>
  <c r="R497"/>
  <c r="R496" i="40"/>
  <c r="Q496"/>
  <c r="R489" i="33"/>
  <c r="Q489"/>
  <c r="O470" i="34"/>
  <c r="K471"/>
  <c r="N470"/>
  <c r="P470" s="1"/>
  <c r="R496" i="39"/>
  <c r="Q496"/>
  <c r="O496" i="38"/>
  <c r="K497"/>
  <c r="N496"/>
  <c r="M497" i="39"/>
  <c r="L497"/>
  <c r="O497" s="1"/>
  <c r="M497" i="41"/>
  <c r="S497" s="1"/>
  <c r="L497"/>
  <c r="O497" s="1"/>
  <c r="L490" i="33"/>
  <c r="O490" s="1"/>
  <c r="M490"/>
  <c r="S490" s="1"/>
  <c r="L498" i="27"/>
  <c r="M498"/>
  <c r="K490" i="32"/>
  <c r="N489"/>
  <c r="P489" s="1"/>
  <c r="O490" i="36"/>
  <c r="K491"/>
  <c r="N490"/>
  <c r="P490" s="1"/>
  <c r="S496" i="38"/>
  <c r="P496"/>
  <c r="K486" i="37"/>
  <c r="N485"/>
  <c r="P485" s="1"/>
  <c r="R499" i="29" l="1"/>
  <c r="Q499"/>
  <c r="M500"/>
  <c r="L500"/>
  <c r="O500" s="1"/>
  <c r="O500" i="28"/>
  <c r="N500"/>
  <c r="P500" s="1"/>
  <c r="K501"/>
  <c r="S500" i="31"/>
  <c r="N500"/>
  <c r="P500" s="1"/>
  <c r="K501"/>
  <c r="O475" i="30"/>
  <c r="N475"/>
  <c r="P475" s="1"/>
  <c r="K476"/>
  <c r="O500" i="31"/>
  <c r="R470" i="34"/>
  <c r="Q470"/>
  <c r="S497" i="42"/>
  <c r="S498" i="27"/>
  <c r="K498" i="39"/>
  <c r="N497"/>
  <c r="P497" s="1"/>
  <c r="S497"/>
  <c r="Q482" i="43"/>
  <c r="R482"/>
  <c r="N498" i="27"/>
  <c r="P498" s="1"/>
  <c r="K499"/>
  <c r="L471" i="34"/>
  <c r="M471"/>
  <c r="S471" s="1"/>
  <c r="O471"/>
  <c r="K492" i="26"/>
  <c r="N491"/>
  <c r="P491" s="1"/>
  <c r="O497" i="40"/>
  <c r="N497"/>
  <c r="P497" s="1"/>
  <c r="K498"/>
  <c r="M483" i="43"/>
  <c r="S483" s="1"/>
  <c r="L483"/>
  <c r="O483" s="1"/>
  <c r="R496" i="38"/>
  <c r="Q496"/>
  <c r="M491" i="36"/>
  <c r="L491"/>
  <c r="N490" i="33"/>
  <c r="P490" s="1"/>
  <c r="K491"/>
  <c r="M497" i="38"/>
  <c r="S497" s="1"/>
  <c r="L497"/>
  <c r="S497" i="40"/>
  <c r="Q489" i="32"/>
  <c r="R489"/>
  <c r="K498" i="41"/>
  <c r="N497"/>
  <c r="P497" s="1"/>
  <c r="Q490" i="36"/>
  <c r="R490"/>
  <c r="R485" i="37"/>
  <c r="Q485"/>
  <c r="M490" i="32"/>
  <c r="S490" s="1"/>
  <c r="L490"/>
  <c r="O490" s="1"/>
  <c r="M486" i="37"/>
  <c r="S486" s="1"/>
  <c r="L486"/>
  <c r="O486" s="1"/>
  <c r="O498" i="27"/>
  <c r="N497" i="42"/>
  <c r="P497" s="1"/>
  <c r="K498"/>
  <c r="O496" i="35"/>
  <c r="N496"/>
  <c r="P496" s="1"/>
  <c r="K497"/>
  <c r="M501" i="28" l="1"/>
  <c r="S501" s="1"/>
  <c r="L501"/>
  <c r="O501" s="1"/>
  <c r="R500"/>
  <c r="Q500"/>
  <c r="N500" i="29"/>
  <c r="P500" s="1"/>
  <c r="K501"/>
  <c r="S500"/>
  <c r="Q500" i="31"/>
  <c r="R500"/>
  <c r="L476" i="30"/>
  <c r="M476"/>
  <c r="S476" s="1"/>
  <c r="R475"/>
  <c r="Q475"/>
  <c r="L501" i="31"/>
  <c r="M501"/>
  <c r="Q497" i="42"/>
  <c r="R497"/>
  <c r="R497" i="39"/>
  <c r="Q497"/>
  <c r="R498" i="27"/>
  <c r="Q498"/>
  <c r="R497" i="40"/>
  <c r="Q497"/>
  <c r="K487" i="37"/>
  <c r="N486"/>
  <c r="P486" s="1"/>
  <c r="R497" i="41"/>
  <c r="Q497"/>
  <c r="K472" i="34"/>
  <c r="N471"/>
  <c r="P471" s="1"/>
  <c r="L498" i="39"/>
  <c r="O498" s="1"/>
  <c r="M498"/>
  <c r="S498" s="1"/>
  <c r="M498" i="41"/>
  <c r="S498" s="1"/>
  <c r="L498"/>
  <c r="Q490" i="33"/>
  <c r="R490"/>
  <c r="L498" i="40"/>
  <c r="M498"/>
  <c r="S498" s="1"/>
  <c r="M499" i="27"/>
  <c r="S499" s="1"/>
  <c r="L499"/>
  <c r="O499" s="1"/>
  <c r="N490" i="32"/>
  <c r="P490" s="1"/>
  <c r="K491"/>
  <c r="O491" i="36"/>
  <c r="N491"/>
  <c r="P491" s="1"/>
  <c r="K492"/>
  <c r="L497" i="35"/>
  <c r="M497"/>
  <c r="S497" s="1"/>
  <c r="M491" i="33"/>
  <c r="S491" s="1"/>
  <c r="L491"/>
  <c r="O491" s="1"/>
  <c r="S491" i="36"/>
  <c r="Q491" i="26"/>
  <c r="R491"/>
  <c r="Q496" i="35"/>
  <c r="R496"/>
  <c r="M498" i="42"/>
  <c r="S498" s="1"/>
  <c r="L498"/>
  <c r="O498" s="1"/>
  <c r="L492" i="26"/>
  <c r="O492" s="1"/>
  <c r="M492"/>
  <c r="O497" i="38"/>
  <c r="K498"/>
  <c r="N497"/>
  <c r="P497" s="1"/>
  <c r="N483" i="43"/>
  <c r="P483" s="1"/>
  <c r="K484"/>
  <c r="R500" i="29" l="1"/>
  <c r="Q500"/>
  <c r="L501"/>
  <c r="O501" s="1"/>
  <c r="M501"/>
  <c r="S501" s="1"/>
  <c r="K502" i="28"/>
  <c r="N501"/>
  <c r="P501" s="1"/>
  <c r="S501" i="31"/>
  <c r="O501"/>
  <c r="K502"/>
  <c r="N501"/>
  <c r="P501" s="1"/>
  <c r="O476" i="30"/>
  <c r="K477"/>
  <c r="N476"/>
  <c r="P476" s="1"/>
  <c r="R491" i="36"/>
  <c r="Q491"/>
  <c r="R497" i="38"/>
  <c r="Q497"/>
  <c r="N491" i="33"/>
  <c r="P491" s="1"/>
  <c r="K492"/>
  <c r="L498" i="38"/>
  <c r="O498" s="1"/>
  <c r="M498"/>
  <c r="S498" s="1"/>
  <c r="O497" i="35"/>
  <c r="K498"/>
  <c r="N497"/>
  <c r="P497" s="1"/>
  <c r="S492" i="26"/>
  <c r="M492" i="36"/>
  <c r="S492" s="1"/>
  <c r="L492"/>
  <c r="K499" i="39"/>
  <c r="N498"/>
  <c r="P498" s="1"/>
  <c r="Q471" i="34"/>
  <c r="R471"/>
  <c r="K493" i="26"/>
  <c r="N492"/>
  <c r="P492" s="1"/>
  <c r="O498" i="40"/>
  <c r="N498"/>
  <c r="P498" s="1"/>
  <c r="K499"/>
  <c r="L484" i="43"/>
  <c r="M484"/>
  <c r="S484" s="1"/>
  <c r="N498" i="42"/>
  <c r="P498" s="1"/>
  <c r="K499"/>
  <c r="L472" i="34"/>
  <c r="M472"/>
  <c r="S472" s="1"/>
  <c r="R483" i="43"/>
  <c r="Q483"/>
  <c r="L491" i="32"/>
  <c r="M491"/>
  <c r="S491" s="1"/>
  <c r="Q490"/>
  <c r="R490"/>
  <c r="O498" i="41"/>
  <c r="K499"/>
  <c r="N498"/>
  <c r="P498" s="1"/>
  <c r="Q486" i="37"/>
  <c r="R486"/>
  <c r="N499" i="27"/>
  <c r="P499" s="1"/>
  <c r="K500"/>
  <c r="L487" i="37"/>
  <c r="M487"/>
  <c r="S487" s="1"/>
  <c r="R501" i="28" l="1"/>
  <c r="Q501"/>
  <c r="M502"/>
  <c r="S502" s="1"/>
  <c r="L502"/>
  <c r="O502" s="1"/>
  <c r="N501" i="29"/>
  <c r="P501" s="1"/>
  <c r="K502"/>
  <c r="R501" i="31"/>
  <c r="Q501"/>
  <c r="R476" i="30"/>
  <c r="Q476"/>
  <c r="L477"/>
  <c r="O477" s="1"/>
  <c r="M477"/>
  <c r="M502" i="31"/>
  <c r="S502" s="1"/>
  <c r="L502"/>
  <c r="Q492" i="26"/>
  <c r="R492"/>
  <c r="Q498" i="41"/>
  <c r="R498"/>
  <c r="R498" i="40"/>
  <c r="Q498"/>
  <c r="O492" i="36"/>
  <c r="K493"/>
  <c r="N492"/>
  <c r="P492" s="1"/>
  <c r="K499" i="38"/>
  <c r="N498"/>
  <c r="P498" s="1"/>
  <c r="M499" i="41"/>
  <c r="S499" s="1"/>
  <c r="L499"/>
  <c r="O472" i="34"/>
  <c r="N472"/>
  <c r="P472" s="1"/>
  <c r="K473"/>
  <c r="M492" i="33"/>
  <c r="S492" s="1"/>
  <c r="L492"/>
  <c r="O492" s="1"/>
  <c r="R491"/>
  <c r="Q491"/>
  <c r="O487" i="37"/>
  <c r="N487"/>
  <c r="P487" s="1"/>
  <c r="K488"/>
  <c r="L493" i="26"/>
  <c r="O493" s="1"/>
  <c r="M493"/>
  <c r="S493" s="1"/>
  <c r="R497" i="35"/>
  <c r="Q497"/>
  <c r="R498" i="42"/>
  <c r="Q498"/>
  <c r="L498" i="35"/>
  <c r="M498"/>
  <c r="S498" s="1"/>
  <c r="L499" i="42"/>
  <c r="O499" s="1"/>
  <c r="M499"/>
  <c r="S499" s="1"/>
  <c r="M500" i="27"/>
  <c r="L500"/>
  <c r="O500" s="1"/>
  <c r="R498" i="39"/>
  <c r="Q498"/>
  <c r="R499" i="27"/>
  <c r="Q499"/>
  <c r="O491" i="32"/>
  <c r="N491"/>
  <c r="P491" s="1"/>
  <c r="K492"/>
  <c r="O484" i="43"/>
  <c r="K485"/>
  <c r="N484"/>
  <c r="P484" s="1"/>
  <c r="M499" i="40"/>
  <c r="S499" s="1"/>
  <c r="L499"/>
  <c r="O499" s="1"/>
  <c r="L499" i="39"/>
  <c r="M499"/>
  <c r="S499" s="1"/>
  <c r="L502" i="29" l="1"/>
  <c r="O502" s="1"/>
  <c r="M502"/>
  <c r="S502" s="1"/>
  <c r="R501"/>
  <c r="Q501"/>
  <c r="N502" i="28"/>
  <c r="P502" s="1"/>
  <c r="K503"/>
  <c r="S477" i="30"/>
  <c r="N477"/>
  <c r="P477" s="1"/>
  <c r="K478"/>
  <c r="O502" i="31"/>
  <c r="N502"/>
  <c r="P502" s="1"/>
  <c r="K503"/>
  <c r="R484" i="43"/>
  <c r="Q484"/>
  <c r="K494" i="26"/>
  <c r="N493"/>
  <c r="P493" s="1"/>
  <c r="M485" i="43"/>
  <c r="S485" s="1"/>
  <c r="L485"/>
  <c r="O498" i="35"/>
  <c r="N498"/>
  <c r="P498" s="1"/>
  <c r="K499"/>
  <c r="M488" i="37"/>
  <c r="S488" s="1"/>
  <c r="L488"/>
  <c r="M473" i="34"/>
  <c r="S473" s="1"/>
  <c r="L473"/>
  <c r="O473" s="1"/>
  <c r="M493" i="36"/>
  <c r="S493" s="1"/>
  <c r="L493"/>
  <c r="O493" s="1"/>
  <c r="Q472" i="34"/>
  <c r="R472"/>
  <c r="L492" i="32"/>
  <c r="O492" s="1"/>
  <c r="M492"/>
  <c r="S492" s="1"/>
  <c r="K501" i="27"/>
  <c r="N500"/>
  <c r="P500" s="1"/>
  <c r="R491" i="32"/>
  <c r="Q491"/>
  <c r="S500" i="27"/>
  <c r="O499" i="41"/>
  <c r="K500"/>
  <c r="N499"/>
  <c r="P499" s="1"/>
  <c r="R487" i="37"/>
  <c r="Q487"/>
  <c r="O499" i="39"/>
  <c r="N499"/>
  <c r="P499" s="1"/>
  <c r="K500"/>
  <c r="R498" i="38"/>
  <c r="Q498"/>
  <c r="K500" i="42"/>
  <c r="N499"/>
  <c r="P499" s="1"/>
  <c r="K493" i="33"/>
  <c r="N492"/>
  <c r="P492" s="1"/>
  <c r="M499" i="38"/>
  <c r="S499" s="1"/>
  <c r="L499"/>
  <c r="N499" i="40"/>
  <c r="P499" s="1"/>
  <c r="K500"/>
  <c r="R492" i="36"/>
  <c r="Q492"/>
  <c r="L503" i="28" l="1"/>
  <c r="O503" s="1"/>
  <c r="M503"/>
  <c r="S503" s="1"/>
  <c r="Q502"/>
  <c r="R502"/>
  <c r="N502" i="29"/>
  <c r="P502" s="1"/>
  <c r="K503"/>
  <c r="R477" i="30"/>
  <c r="Q477"/>
  <c r="L503" i="31"/>
  <c r="O503" s="1"/>
  <c r="M503"/>
  <c r="S503" s="1"/>
  <c r="Q502"/>
  <c r="R502"/>
  <c r="M478" i="30"/>
  <c r="S478" s="1"/>
  <c r="L478"/>
  <c r="Q500" i="27"/>
  <c r="R500"/>
  <c r="R498" i="35"/>
  <c r="Q498"/>
  <c r="L500" i="42"/>
  <c r="M500"/>
  <c r="S500" s="1"/>
  <c r="R499" i="41"/>
  <c r="Q499"/>
  <c r="M501" i="27"/>
  <c r="S501" s="1"/>
  <c r="L501"/>
  <c r="O501" s="1"/>
  <c r="M500" i="40"/>
  <c r="S500" s="1"/>
  <c r="L500"/>
  <c r="M500" i="41"/>
  <c r="S500" s="1"/>
  <c r="L500"/>
  <c r="O485" i="43"/>
  <c r="N485"/>
  <c r="P485" s="1"/>
  <c r="K486"/>
  <c r="R499" i="40"/>
  <c r="Q499"/>
  <c r="K474" i="34"/>
  <c r="N473"/>
  <c r="P473" s="1"/>
  <c r="Q499" i="42"/>
  <c r="R499"/>
  <c r="M500" i="39"/>
  <c r="S500" s="1"/>
  <c r="L500"/>
  <c r="O500" s="1"/>
  <c r="R493" i="26"/>
  <c r="Q493"/>
  <c r="O488" i="37"/>
  <c r="K489"/>
  <c r="N488"/>
  <c r="P488" s="1"/>
  <c r="L494" i="26"/>
  <c r="M494"/>
  <c r="Q499" i="39"/>
  <c r="R499"/>
  <c r="K494" i="36"/>
  <c r="N493"/>
  <c r="P493" s="1"/>
  <c r="O499" i="38"/>
  <c r="N499"/>
  <c r="P499" s="1"/>
  <c r="K500"/>
  <c r="K493" i="32"/>
  <c r="N492"/>
  <c r="P492" s="1"/>
  <c r="Q492" i="33"/>
  <c r="R492"/>
  <c r="L493"/>
  <c r="O493" s="1"/>
  <c r="M493"/>
  <c r="S493" s="1"/>
  <c r="L499" i="35"/>
  <c r="M499"/>
  <c r="M503" i="29" l="1"/>
  <c r="L503"/>
  <c r="O503" s="1"/>
  <c r="R502"/>
  <c r="Q502"/>
  <c r="N503" i="28"/>
  <c r="P503" s="1"/>
  <c r="K504"/>
  <c r="K504" i="31"/>
  <c r="N503"/>
  <c r="P503" s="1"/>
  <c r="K479" i="30"/>
  <c r="N478"/>
  <c r="P478" s="1"/>
  <c r="O478"/>
  <c r="Q493" i="36"/>
  <c r="R493"/>
  <c r="M489" i="37"/>
  <c r="S489" s="1"/>
  <c r="L489"/>
  <c r="O489" s="1"/>
  <c r="O500" i="41"/>
  <c r="K501"/>
  <c r="N500"/>
  <c r="P500" s="1"/>
  <c r="K495" i="26"/>
  <c r="N494"/>
  <c r="P494" s="1"/>
  <c r="L494" i="36"/>
  <c r="M494"/>
  <c r="R499" i="38"/>
  <c r="Q499"/>
  <c r="M474" i="34"/>
  <c r="S474" s="1"/>
  <c r="L474"/>
  <c r="O500" i="40"/>
  <c r="N500"/>
  <c r="P500" s="1"/>
  <c r="K501"/>
  <c r="O500" i="42"/>
  <c r="K501"/>
  <c r="N500"/>
  <c r="P500" s="1"/>
  <c r="R488" i="37"/>
  <c r="Q488"/>
  <c r="K494" i="33"/>
  <c r="N493"/>
  <c r="P493" s="1"/>
  <c r="R492" i="32"/>
  <c r="Q492"/>
  <c r="S499" i="35"/>
  <c r="L493" i="32"/>
  <c r="M493"/>
  <c r="S493" s="1"/>
  <c r="O494" i="26"/>
  <c r="R473" i="34"/>
  <c r="Q473"/>
  <c r="O499" i="35"/>
  <c r="K500"/>
  <c r="N499"/>
  <c r="P499" s="1"/>
  <c r="L500" i="38"/>
  <c r="M500"/>
  <c r="S500" s="1"/>
  <c r="S494" i="26"/>
  <c r="K501" i="39"/>
  <c r="N500"/>
  <c r="P500" s="1"/>
  <c r="L486" i="43"/>
  <c r="O486" s="1"/>
  <c r="M486"/>
  <c r="S486" s="1"/>
  <c r="K502" i="27"/>
  <c r="N501"/>
  <c r="P501" s="1"/>
  <c r="R485" i="43"/>
  <c r="Q485"/>
  <c r="L504" i="28" l="1"/>
  <c r="O504" s="1"/>
  <c r="M504"/>
  <c r="S504" s="1"/>
  <c r="R503"/>
  <c r="Q503"/>
  <c r="K504" i="29"/>
  <c r="N503"/>
  <c r="P503" s="1"/>
  <c r="S503"/>
  <c r="R478" i="30"/>
  <c r="Q478"/>
  <c r="M479"/>
  <c r="S479" s="1"/>
  <c r="L479"/>
  <c r="O479" s="1"/>
  <c r="R503" i="31"/>
  <c r="Q503"/>
  <c r="L504"/>
  <c r="M504"/>
  <c r="S504" s="1"/>
  <c r="R499" i="35"/>
  <c r="Q499"/>
  <c r="Q500" i="41"/>
  <c r="R500"/>
  <c r="Q493" i="33"/>
  <c r="R493"/>
  <c r="M501" i="41"/>
  <c r="S501" s="1"/>
  <c r="L501"/>
  <c r="O501" s="1"/>
  <c r="R500" i="42"/>
  <c r="Q500"/>
  <c r="R501" i="27"/>
  <c r="Q501"/>
  <c r="L502"/>
  <c r="M502"/>
  <c r="S502" s="1"/>
  <c r="O493" i="32"/>
  <c r="K494"/>
  <c r="N493"/>
  <c r="P493" s="1"/>
  <c r="N486" i="43"/>
  <c r="P486" s="1"/>
  <c r="K487"/>
  <c r="L500" i="35"/>
  <c r="M500"/>
  <c r="S500" s="1"/>
  <c r="M501" i="42"/>
  <c r="L501"/>
  <c r="O501" s="1"/>
  <c r="R500" i="39"/>
  <c r="Q500"/>
  <c r="S494" i="36"/>
  <c r="N489" i="37"/>
  <c r="P489" s="1"/>
  <c r="K490"/>
  <c r="O474" i="34"/>
  <c r="K475"/>
  <c r="N474"/>
  <c r="P474" s="1"/>
  <c r="O500" i="38"/>
  <c r="N500"/>
  <c r="P500" s="1"/>
  <c r="K501"/>
  <c r="L501" i="39"/>
  <c r="M501"/>
  <c r="M501" i="40"/>
  <c r="S501" s="1"/>
  <c r="L501"/>
  <c r="O501" s="1"/>
  <c r="O494" i="36"/>
  <c r="K495"/>
  <c r="N494"/>
  <c r="P494" s="1"/>
  <c r="R500" i="40"/>
  <c r="Q500"/>
  <c r="Q494" i="26"/>
  <c r="R494"/>
  <c r="M494" i="33"/>
  <c r="S494" s="1"/>
  <c r="L494"/>
  <c r="L495" i="26"/>
  <c r="M495"/>
  <c r="S495" s="1"/>
  <c r="R503" i="29" l="1"/>
  <c r="Q503"/>
  <c r="M504"/>
  <c r="S504" s="1"/>
  <c r="L504"/>
  <c r="N504" i="28"/>
  <c r="P504" s="1"/>
  <c r="K505"/>
  <c r="N504" i="31"/>
  <c r="P504" s="1"/>
  <c r="K505"/>
  <c r="N479" i="30"/>
  <c r="P479" s="1"/>
  <c r="K480"/>
  <c r="O504" i="31"/>
  <c r="R494" i="36"/>
  <c r="Q494"/>
  <c r="N495" i="26"/>
  <c r="P495" s="1"/>
  <c r="K496"/>
  <c r="K502" i="42"/>
  <c r="N501"/>
  <c r="P501" s="1"/>
  <c r="S501" i="39"/>
  <c r="M490" i="37"/>
  <c r="S490" s="1"/>
  <c r="L490"/>
  <c r="S501" i="42"/>
  <c r="Q489" i="37"/>
  <c r="R489"/>
  <c r="O502" i="27"/>
  <c r="K503"/>
  <c r="N502"/>
  <c r="P502" s="1"/>
  <c r="O494" i="33"/>
  <c r="K495"/>
  <c r="N494"/>
  <c r="P494" s="1"/>
  <c r="O495" i="26"/>
  <c r="O501" i="39"/>
  <c r="K502"/>
  <c r="N501"/>
  <c r="P501" s="1"/>
  <c r="M501" i="38"/>
  <c r="S501" s="1"/>
  <c r="L501"/>
  <c r="O501" s="1"/>
  <c r="O500" i="35"/>
  <c r="N500"/>
  <c r="P500" s="1"/>
  <c r="K501"/>
  <c r="R500" i="38"/>
  <c r="Q500"/>
  <c r="M487" i="43"/>
  <c r="S487" s="1"/>
  <c r="L487"/>
  <c r="Q486"/>
  <c r="R486"/>
  <c r="R493" i="32"/>
  <c r="Q493"/>
  <c r="M495" i="36"/>
  <c r="S495" s="1"/>
  <c r="L495"/>
  <c r="Q474" i="34"/>
  <c r="R474"/>
  <c r="N501" i="40"/>
  <c r="P501" s="1"/>
  <c r="K502"/>
  <c r="L475" i="34"/>
  <c r="O475" s="1"/>
  <c r="M475"/>
  <c r="S475" s="1"/>
  <c r="L494" i="32"/>
  <c r="O494" s="1"/>
  <c r="M494"/>
  <c r="K502" i="41"/>
  <c r="N501"/>
  <c r="P501" s="1"/>
  <c r="L505" i="28" l="1"/>
  <c r="M505"/>
  <c r="S505" s="1"/>
  <c r="Q504"/>
  <c r="R504"/>
  <c r="O504" i="29"/>
  <c r="N504"/>
  <c r="P504" s="1"/>
  <c r="K505"/>
  <c r="L480" i="30"/>
  <c r="O480" s="1"/>
  <c r="M480"/>
  <c r="S480" s="1"/>
  <c r="R479"/>
  <c r="Q479"/>
  <c r="L505" i="31"/>
  <c r="M505"/>
  <c r="S505" s="1"/>
  <c r="R504"/>
  <c r="Q504"/>
  <c r="Q501" i="39"/>
  <c r="R501"/>
  <c r="Q501" i="40"/>
  <c r="R501"/>
  <c r="K495" i="32"/>
  <c r="N494"/>
  <c r="P494" s="1"/>
  <c r="O495" i="36"/>
  <c r="K496"/>
  <c r="N495"/>
  <c r="P495" s="1"/>
  <c r="M503" i="27"/>
  <c r="L503"/>
  <c r="O503" s="1"/>
  <c r="M502" i="39"/>
  <c r="S502" s="1"/>
  <c r="L502"/>
  <c r="O502" s="1"/>
  <c r="R501" i="41"/>
  <c r="Q501"/>
  <c r="L502" i="40"/>
  <c r="M502"/>
  <c r="S502" s="1"/>
  <c r="M502" i="41"/>
  <c r="S502" s="1"/>
  <c r="L502"/>
  <c r="N501" i="38"/>
  <c r="P501" s="1"/>
  <c r="K502"/>
  <c r="L495" i="33"/>
  <c r="O495" s="1"/>
  <c r="M495"/>
  <c r="S494" i="32"/>
  <c r="L501" i="35"/>
  <c r="O501" s="1"/>
  <c r="M501"/>
  <c r="S501" s="1"/>
  <c r="K476" i="34"/>
  <c r="N475"/>
  <c r="P475" s="1"/>
  <c r="Q500" i="35"/>
  <c r="R500"/>
  <c r="L502" i="42"/>
  <c r="M502"/>
  <c r="S502" s="1"/>
  <c r="R494" i="33"/>
  <c r="Q494"/>
  <c r="L496" i="26"/>
  <c r="M496"/>
  <c r="S496" s="1"/>
  <c r="R495"/>
  <c r="Q495"/>
  <c r="Q501" i="42"/>
  <c r="R501"/>
  <c r="O487" i="43"/>
  <c r="N487"/>
  <c r="P487" s="1"/>
  <c r="K488"/>
  <c r="O490" i="37"/>
  <c r="K491"/>
  <c r="N490"/>
  <c r="P490" s="1"/>
  <c r="R502" i="27"/>
  <c r="Q502"/>
  <c r="L505" i="29" l="1"/>
  <c r="O505" s="1"/>
  <c r="M505"/>
  <c r="S505" s="1"/>
  <c r="R504"/>
  <c r="Q504"/>
  <c r="O505" i="28"/>
  <c r="K506"/>
  <c r="N505"/>
  <c r="P505" s="1"/>
  <c r="O505" i="31"/>
  <c r="K506"/>
  <c r="N505"/>
  <c r="P505" s="1"/>
  <c r="N480" i="30"/>
  <c r="P480" s="1"/>
  <c r="K481"/>
  <c r="Q475" i="34"/>
  <c r="R475"/>
  <c r="N496" i="26"/>
  <c r="P496" s="1"/>
  <c r="K497"/>
  <c r="M476" i="34"/>
  <c r="S476" s="1"/>
  <c r="L476"/>
  <c r="K496" i="33"/>
  <c r="N495"/>
  <c r="P495" s="1"/>
  <c r="M496" i="36"/>
  <c r="S496" s="1"/>
  <c r="L496"/>
  <c r="R487" i="43"/>
  <c r="Q487"/>
  <c r="L502" i="38"/>
  <c r="M502"/>
  <c r="N502" i="39"/>
  <c r="P502" s="1"/>
  <c r="K503"/>
  <c r="R501" i="38"/>
  <c r="Q501"/>
  <c r="N501" i="35"/>
  <c r="P501" s="1"/>
  <c r="K502"/>
  <c r="O502" i="41"/>
  <c r="K503"/>
  <c r="N502"/>
  <c r="P502" s="1"/>
  <c r="L495" i="32"/>
  <c r="O495" s="1"/>
  <c r="M495"/>
  <c r="R494"/>
  <c r="Q494"/>
  <c r="L488" i="43"/>
  <c r="M488"/>
  <c r="S488" s="1"/>
  <c r="O502" i="42"/>
  <c r="K503"/>
  <c r="N502"/>
  <c r="P502" s="1"/>
  <c r="M491" i="37"/>
  <c r="S491" s="1"/>
  <c r="L491"/>
  <c r="N503" i="27"/>
  <c r="P503" s="1"/>
  <c r="K504"/>
  <c r="Q490" i="37"/>
  <c r="R490"/>
  <c r="O496" i="26"/>
  <c r="S495" i="33"/>
  <c r="O502" i="40"/>
  <c r="K503"/>
  <c r="N502"/>
  <c r="P502" s="1"/>
  <c r="S503" i="27"/>
  <c r="R495" i="36"/>
  <c r="Q495"/>
  <c r="R505" i="28" l="1"/>
  <c r="Q505"/>
  <c r="L506"/>
  <c r="O506" s="1"/>
  <c r="M506"/>
  <c r="S506" s="1"/>
  <c r="K506" i="29"/>
  <c r="N505"/>
  <c r="P505" s="1"/>
  <c r="M481" i="30"/>
  <c r="S481" s="1"/>
  <c r="L481"/>
  <c r="R480"/>
  <c r="Q480"/>
  <c r="R505" i="31"/>
  <c r="Q505"/>
  <c r="M506"/>
  <c r="S506" s="1"/>
  <c r="L506"/>
  <c r="O506" s="1"/>
  <c r="Q502" i="42"/>
  <c r="R502"/>
  <c r="S495" i="32"/>
  <c r="L503" i="42"/>
  <c r="O503" s="1"/>
  <c r="M503"/>
  <c r="N495" i="32"/>
  <c r="P495" s="1"/>
  <c r="K496"/>
  <c r="M503" i="39"/>
  <c r="S503" s="1"/>
  <c r="L503"/>
  <c r="O503" s="1"/>
  <c r="R502"/>
  <c r="Q502"/>
  <c r="M496" i="33"/>
  <c r="S496" s="1"/>
  <c r="L496"/>
  <c r="O496" s="1"/>
  <c r="Q502" i="41"/>
  <c r="R502"/>
  <c r="M503"/>
  <c r="S503" s="1"/>
  <c r="L503"/>
  <c r="O503" s="1"/>
  <c r="S502" i="38"/>
  <c r="O476" i="34"/>
  <c r="N476"/>
  <c r="P476" s="1"/>
  <c r="K477"/>
  <c r="R503" i="27"/>
  <c r="Q503"/>
  <c r="R502" i="40"/>
  <c r="Q502"/>
  <c r="M504" i="27"/>
  <c r="L504"/>
  <c r="O504"/>
  <c r="O488" i="43"/>
  <c r="K489"/>
  <c r="N488"/>
  <c r="P488" s="1"/>
  <c r="O502" i="38"/>
  <c r="N502"/>
  <c r="P502" s="1"/>
  <c r="K503"/>
  <c r="M503" i="40"/>
  <c r="S503" s="1"/>
  <c r="L503"/>
  <c r="M502" i="35"/>
  <c r="S502" s="1"/>
  <c r="L502"/>
  <c r="O502" s="1"/>
  <c r="M497" i="26"/>
  <c r="L497"/>
  <c r="O497" s="1"/>
  <c r="O491" i="37"/>
  <c r="N491"/>
  <c r="P491" s="1"/>
  <c r="K492"/>
  <c r="R496" i="26"/>
  <c r="Q496"/>
  <c r="R495" i="33"/>
  <c r="Q495"/>
  <c r="O496" i="36"/>
  <c r="N496"/>
  <c r="P496" s="1"/>
  <c r="K497"/>
  <c r="R501" i="35"/>
  <c r="Q501"/>
  <c r="Q505" i="29" l="1"/>
  <c r="R505"/>
  <c r="L506"/>
  <c r="M506"/>
  <c r="S506" s="1"/>
  <c r="N506" i="28"/>
  <c r="P506" s="1"/>
  <c r="K507"/>
  <c r="N506" i="31"/>
  <c r="P506" s="1"/>
  <c r="K507"/>
  <c r="O481" i="30"/>
  <c r="N481"/>
  <c r="P481" s="1"/>
  <c r="K482"/>
  <c r="R495" i="32"/>
  <c r="Q495"/>
  <c r="R502" i="38"/>
  <c r="Q502"/>
  <c r="K497" i="33"/>
  <c r="N496"/>
  <c r="P496" s="1"/>
  <c r="R491" i="37"/>
  <c r="Q491"/>
  <c r="M497" i="36"/>
  <c r="S497" s="1"/>
  <c r="L497"/>
  <c r="O497" s="1"/>
  <c r="O503" i="40"/>
  <c r="N503"/>
  <c r="P503" s="1"/>
  <c r="K504"/>
  <c r="M503" i="38"/>
  <c r="S503" s="1"/>
  <c r="L503"/>
  <c r="S504" i="27"/>
  <c r="K498" i="26"/>
  <c r="N497"/>
  <c r="P497" s="1"/>
  <c r="S497"/>
  <c r="K504" i="41"/>
  <c r="N503"/>
  <c r="P503" s="1"/>
  <c r="S503" i="42"/>
  <c r="R488" i="43"/>
  <c r="Q488"/>
  <c r="K504" i="42"/>
  <c r="N503"/>
  <c r="P503" s="1"/>
  <c r="K503" i="35"/>
  <c r="N502"/>
  <c r="P502" s="1"/>
  <c r="M489" i="43"/>
  <c r="S489" s="1"/>
  <c r="L489"/>
  <c r="O489" s="1"/>
  <c r="M492" i="37"/>
  <c r="L492"/>
  <c r="O492" s="1"/>
  <c r="M477" i="34"/>
  <c r="S477" s="1"/>
  <c r="L477"/>
  <c r="O477" s="1"/>
  <c r="N503" i="39"/>
  <c r="P503" s="1"/>
  <c r="K504"/>
  <c r="R476" i="34"/>
  <c r="Q476"/>
  <c r="R496" i="36"/>
  <c r="Q496"/>
  <c r="K505" i="27"/>
  <c r="N504"/>
  <c r="P504" s="1"/>
  <c r="M496" i="32"/>
  <c r="S496" s="1"/>
  <c r="L496"/>
  <c r="O496" s="1"/>
  <c r="L507" i="28" l="1"/>
  <c r="M507"/>
  <c r="Q506"/>
  <c r="R506"/>
  <c r="O506" i="29"/>
  <c r="N506"/>
  <c r="P506" s="1"/>
  <c r="K507"/>
  <c r="M482" i="30"/>
  <c r="S482" s="1"/>
  <c r="L482"/>
  <c r="O482" s="1"/>
  <c r="R481"/>
  <c r="Q481"/>
  <c r="L507" i="31"/>
  <c r="M507"/>
  <c r="S507" s="1"/>
  <c r="Q506"/>
  <c r="R506"/>
  <c r="R504" i="27"/>
  <c r="Q504"/>
  <c r="Q503" i="42"/>
  <c r="R503"/>
  <c r="R503" i="41"/>
  <c r="Q503"/>
  <c r="O503" i="38"/>
  <c r="N503"/>
  <c r="P503" s="1"/>
  <c r="K504"/>
  <c r="L505" i="27"/>
  <c r="M505"/>
  <c r="S505" s="1"/>
  <c r="O505"/>
  <c r="K478" i="34"/>
  <c r="N477"/>
  <c r="P477" s="1"/>
  <c r="L503" i="35"/>
  <c r="O503" s="1"/>
  <c r="M503"/>
  <c r="M504" i="41"/>
  <c r="S504" s="1"/>
  <c r="L504"/>
  <c r="R496" i="33"/>
  <c r="Q496"/>
  <c r="R503" i="40"/>
  <c r="Q503"/>
  <c r="L497" i="33"/>
  <c r="M497"/>
  <c r="S497" s="1"/>
  <c r="R497" i="26"/>
  <c r="Q497"/>
  <c r="M504" i="40"/>
  <c r="S504" s="1"/>
  <c r="L504"/>
  <c r="O504" s="1"/>
  <c r="L504" i="42"/>
  <c r="M504"/>
  <c r="S504" s="1"/>
  <c r="S492" i="37"/>
  <c r="R502" i="35"/>
  <c r="Q502"/>
  <c r="K493" i="37"/>
  <c r="N492"/>
  <c r="P492" s="1"/>
  <c r="N496" i="32"/>
  <c r="P496" s="1"/>
  <c r="K497"/>
  <c r="M504" i="39"/>
  <c r="S504" s="1"/>
  <c r="L504"/>
  <c r="O504" s="1"/>
  <c r="N489" i="43"/>
  <c r="P489" s="1"/>
  <c r="K490"/>
  <c r="L498" i="26"/>
  <c r="O498" s="1"/>
  <c r="M498"/>
  <c r="S498" s="1"/>
  <c r="K498" i="36"/>
  <c r="N497"/>
  <c r="P497" s="1"/>
  <c r="Q503" i="39"/>
  <c r="R503"/>
  <c r="L507" i="29" l="1"/>
  <c r="O507" s="1"/>
  <c r="M507"/>
  <c r="S507" s="1"/>
  <c r="R506"/>
  <c r="Q506"/>
  <c r="S507" i="28"/>
  <c r="O507"/>
  <c r="K508"/>
  <c r="N507"/>
  <c r="P507" s="1"/>
  <c r="O507" i="31"/>
  <c r="K508"/>
  <c r="N507"/>
  <c r="P507" s="1"/>
  <c r="K483" i="30"/>
  <c r="N482"/>
  <c r="P482" s="1"/>
  <c r="R492" i="37"/>
  <c r="Q492"/>
  <c r="R503" i="38"/>
  <c r="Q503"/>
  <c r="R496" i="32"/>
  <c r="Q496"/>
  <c r="O504" i="42"/>
  <c r="K505"/>
  <c r="N504"/>
  <c r="P504" s="1"/>
  <c r="N503" i="35"/>
  <c r="P503" s="1"/>
  <c r="K504"/>
  <c r="Q477" i="34"/>
  <c r="R477"/>
  <c r="M493" i="37"/>
  <c r="S493" s="1"/>
  <c r="L493"/>
  <c r="O493" s="1"/>
  <c r="M478" i="34"/>
  <c r="S478" s="1"/>
  <c r="L478"/>
  <c r="R489" i="43"/>
  <c r="Q489"/>
  <c r="O497" i="33"/>
  <c r="N497"/>
  <c r="P497" s="1"/>
  <c r="K498"/>
  <c r="S503" i="35"/>
  <c r="K499" i="26"/>
  <c r="N498"/>
  <c r="P498" s="1"/>
  <c r="N504" i="40"/>
  <c r="P504" s="1"/>
  <c r="K505"/>
  <c r="M490" i="43"/>
  <c r="S490" s="1"/>
  <c r="L490"/>
  <c r="K505" i="39"/>
  <c r="N504"/>
  <c r="P504" s="1"/>
  <c r="O504" i="41"/>
  <c r="K505"/>
  <c r="N504"/>
  <c r="P504" s="1"/>
  <c r="Q497" i="36"/>
  <c r="R497"/>
  <c r="N505" i="27"/>
  <c r="P505" s="1"/>
  <c r="K506"/>
  <c r="L497" i="32"/>
  <c r="M497"/>
  <c r="S497" s="1"/>
  <c r="L498" i="36"/>
  <c r="M498"/>
  <c r="S498" s="1"/>
  <c r="L504" i="38"/>
  <c r="M504"/>
  <c r="S504" s="1"/>
  <c r="L508" i="28" l="1"/>
  <c r="M508"/>
  <c r="Q507"/>
  <c r="R507"/>
  <c r="K508" i="29"/>
  <c r="N507"/>
  <c r="P507" s="1"/>
  <c r="R482" i="30"/>
  <c r="Q482"/>
  <c r="M483"/>
  <c r="S483" s="1"/>
  <c r="L483"/>
  <c r="O483" s="1"/>
  <c r="Q507" i="31"/>
  <c r="R507"/>
  <c r="M508"/>
  <c r="S508" s="1"/>
  <c r="L508"/>
  <c r="R505" i="27"/>
  <c r="Q505"/>
  <c r="O490" i="43"/>
  <c r="K491"/>
  <c r="N490"/>
  <c r="P490" s="1"/>
  <c r="M498" i="33"/>
  <c r="L498"/>
  <c r="O498" s="1"/>
  <c r="R503" i="35"/>
  <c r="Q503"/>
  <c r="N493" i="37"/>
  <c r="P493" s="1"/>
  <c r="K494"/>
  <c r="M505" i="42"/>
  <c r="L505"/>
  <c r="O505" s="1"/>
  <c r="M505" i="39"/>
  <c r="S505" s="1"/>
  <c r="L505"/>
  <c r="O505" s="1"/>
  <c r="R497" i="33"/>
  <c r="Q497"/>
  <c r="O504" i="38"/>
  <c r="N504"/>
  <c r="P504" s="1"/>
  <c r="K505"/>
  <c r="L505" i="40"/>
  <c r="O505" s="1"/>
  <c r="M505"/>
  <c r="Q504"/>
  <c r="R504"/>
  <c r="R504" i="39"/>
  <c r="Q504"/>
  <c r="M506" i="27"/>
  <c r="L506"/>
  <c r="R498" i="26"/>
  <c r="Q498"/>
  <c r="M504" i="35"/>
  <c r="S504" s="1"/>
  <c r="L504"/>
  <c r="Q504" i="41"/>
  <c r="R504"/>
  <c r="O498" i="36"/>
  <c r="K499"/>
  <c r="N498"/>
  <c r="P498" s="1"/>
  <c r="M505" i="41"/>
  <c r="S505" s="1"/>
  <c r="L505"/>
  <c r="L499" i="26"/>
  <c r="O499" s="1"/>
  <c r="M499"/>
  <c r="S499" s="1"/>
  <c r="O478" i="34"/>
  <c r="N478"/>
  <c r="P478" s="1"/>
  <c r="K479"/>
  <c r="O497" i="32"/>
  <c r="K498"/>
  <c r="N497"/>
  <c r="P497" s="1"/>
  <c r="R504" i="42"/>
  <c r="Q504"/>
  <c r="R507" i="29" l="1"/>
  <c r="Q507"/>
  <c r="M508"/>
  <c r="S508" s="1"/>
  <c r="L508"/>
  <c r="O508" s="1"/>
  <c r="S508" i="28"/>
  <c r="O508"/>
  <c r="N508"/>
  <c r="P508" s="1"/>
  <c r="K509"/>
  <c r="N483" i="30"/>
  <c r="P483" s="1"/>
  <c r="K484"/>
  <c r="O508" i="31"/>
  <c r="K509"/>
  <c r="N508"/>
  <c r="P508" s="1"/>
  <c r="R497" i="32"/>
  <c r="Q497"/>
  <c r="O504" i="35"/>
  <c r="N504"/>
  <c r="P504" s="1"/>
  <c r="K505"/>
  <c r="K499" i="33"/>
  <c r="N498"/>
  <c r="P498" s="1"/>
  <c r="M479" i="34"/>
  <c r="S479" s="1"/>
  <c r="L479"/>
  <c r="O479" s="1"/>
  <c r="K507" i="27"/>
  <c r="N506"/>
  <c r="N505" i="40"/>
  <c r="P505" s="1"/>
  <c r="K506"/>
  <c r="S506" i="27"/>
  <c r="P506"/>
  <c r="M505" i="38"/>
  <c r="L505"/>
  <c r="O505" s="1"/>
  <c r="R504"/>
  <c r="Q504"/>
  <c r="K506" i="42"/>
  <c r="N505"/>
  <c r="P505" s="1"/>
  <c r="S498" i="33"/>
  <c r="Q490" i="43"/>
  <c r="R490"/>
  <c r="N499" i="26"/>
  <c r="P499" s="1"/>
  <c r="K500"/>
  <c r="S505" i="42"/>
  <c r="M498" i="32"/>
  <c r="S498" s="1"/>
  <c r="L498"/>
  <c r="O498" s="1"/>
  <c r="O505" i="41"/>
  <c r="K506"/>
  <c r="N505"/>
  <c r="P505" s="1"/>
  <c r="M494" i="37"/>
  <c r="S494" s="1"/>
  <c r="L494"/>
  <c r="O494" s="1"/>
  <c r="M491" i="43"/>
  <c r="S491" s="1"/>
  <c r="L491"/>
  <c r="Q493" i="37"/>
  <c r="R493"/>
  <c r="R498" i="36"/>
  <c r="Q498"/>
  <c r="Q478" i="34"/>
  <c r="R478"/>
  <c r="L499" i="36"/>
  <c r="O499" s="1"/>
  <c r="M499"/>
  <c r="S499" s="1"/>
  <c r="O506" i="27"/>
  <c r="S505" i="40"/>
  <c r="K506" i="39"/>
  <c r="N505"/>
  <c r="P505" s="1"/>
  <c r="L509" i="28" l="1"/>
  <c r="O509" s="1"/>
  <c r="M509"/>
  <c r="S509" s="1"/>
  <c r="Q508"/>
  <c r="R508"/>
  <c r="N508" i="29"/>
  <c r="P508" s="1"/>
  <c r="K509"/>
  <c r="R508" i="31"/>
  <c r="Q508"/>
  <c r="M509"/>
  <c r="S509" s="1"/>
  <c r="L509"/>
  <c r="L484" i="30"/>
  <c r="M484"/>
  <c r="S484" s="1"/>
  <c r="R483"/>
  <c r="Q483"/>
  <c r="Q505" i="42"/>
  <c r="R505"/>
  <c r="R498" i="33"/>
  <c r="Q498"/>
  <c r="R505" i="40"/>
  <c r="Q505"/>
  <c r="M506" i="42"/>
  <c r="S506" s="1"/>
  <c r="L506"/>
  <c r="M506" i="40"/>
  <c r="S506" s="1"/>
  <c r="L506"/>
  <c r="M499" i="33"/>
  <c r="S499" s="1"/>
  <c r="L499"/>
  <c r="R505" i="39"/>
  <c r="Q505"/>
  <c r="R505" i="41"/>
  <c r="Q505"/>
  <c r="M500" i="26"/>
  <c r="S500" s="1"/>
  <c r="L500"/>
  <c r="O500" s="1"/>
  <c r="L505" i="35"/>
  <c r="M505"/>
  <c r="S505" s="1"/>
  <c r="R504"/>
  <c r="Q504"/>
  <c r="R499" i="26"/>
  <c r="Q499"/>
  <c r="M507" i="27"/>
  <c r="S507" s="1"/>
  <c r="L507"/>
  <c r="O507" s="1"/>
  <c r="Q506"/>
  <c r="R506"/>
  <c r="M506" i="41"/>
  <c r="S506" s="1"/>
  <c r="L506"/>
  <c r="O491" i="43"/>
  <c r="N491"/>
  <c r="P491" s="1"/>
  <c r="K492"/>
  <c r="K506" i="38"/>
  <c r="N505"/>
  <c r="P505" s="1"/>
  <c r="M506" i="39"/>
  <c r="S506" s="1"/>
  <c r="L506"/>
  <c r="K495" i="37"/>
  <c r="N494"/>
  <c r="P494" s="1"/>
  <c r="K500" i="36"/>
  <c r="N499"/>
  <c r="P499" s="1"/>
  <c r="K499" i="32"/>
  <c r="N498"/>
  <c r="P498" s="1"/>
  <c r="S505" i="38"/>
  <c r="K480" i="34"/>
  <c r="N479"/>
  <c r="P479" s="1"/>
  <c r="L509" i="29" l="1"/>
  <c r="O509" s="1"/>
  <c r="M509"/>
  <c r="S509" s="1"/>
  <c r="R508"/>
  <c r="Q508"/>
  <c r="K510" i="28"/>
  <c r="N509"/>
  <c r="P509" s="1"/>
  <c r="O484" i="30"/>
  <c r="N484"/>
  <c r="P484" s="1"/>
  <c r="K485"/>
  <c r="N509" i="31"/>
  <c r="P509" s="1"/>
  <c r="K510"/>
  <c r="O509"/>
  <c r="L500" i="36"/>
  <c r="M500"/>
  <c r="L480" i="34"/>
  <c r="M480"/>
  <c r="S480" s="1"/>
  <c r="Q505" i="38"/>
  <c r="R505"/>
  <c r="O506" i="39"/>
  <c r="N506"/>
  <c r="P506" s="1"/>
  <c r="K507"/>
  <c r="Q479" i="34"/>
  <c r="R479"/>
  <c r="L495" i="37"/>
  <c r="O495" s="1"/>
  <c r="M495"/>
  <c r="S495" s="1"/>
  <c r="O506" i="41"/>
  <c r="K507"/>
  <c r="N506"/>
  <c r="P506" s="1"/>
  <c r="O506" i="42"/>
  <c r="K507"/>
  <c r="N506"/>
  <c r="P506" s="1"/>
  <c r="Q498" i="32"/>
  <c r="R498"/>
  <c r="L499"/>
  <c r="O499" s="1"/>
  <c r="M499"/>
  <c r="S499" s="1"/>
  <c r="M506" i="38"/>
  <c r="S506" s="1"/>
  <c r="L506"/>
  <c r="O506" s="1"/>
  <c r="O505" i="35"/>
  <c r="N505"/>
  <c r="P505" s="1"/>
  <c r="K506"/>
  <c r="O499" i="33"/>
  <c r="N499"/>
  <c r="P499" s="1"/>
  <c r="K500"/>
  <c r="R499" i="36"/>
  <c r="Q499"/>
  <c r="M492" i="43"/>
  <c r="S492" s="1"/>
  <c r="L492"/>
  <c r="N507" i="27"/>
  <c r="P507" s="1"/>
  <c r="K508"/>
  <c r="R491" i="43"/>
  <c r="Q491"/>
  <c r="N500" i="26"/>
  <c r="P500" s="1"/>
  <c r="K501"/>
  <c r="O506" i="40"/>
  <c r="N506"/>
  <c r="P506" s="1"/>
  <c r="K507"/>
  <c r="R494" i="37"/>
  <c r="Q494"/>
  <c r="R509" i="28" l="1"/>
  <c r="Q509"/>
  <c r="L510"/>
  <c r="O510" s="1"/>
  <c r="M510"/>
  <c r="N509" i="29"/>
  <c r="P509" s="1"/>
  <c r="K510"/>
  <c r="M510" i="31"/>
  <c r="S510" s="1"/>
  <c r="L510"/>
  <c r="O510" s="1"/>
  <c r="R509"/>
  <c r="Q509"/>
  <c r="M485" i="30"/>
  <c r="S485" s="1"/>
  <c r="L485"/>
  <c r="Q484"/>
  <c r="R484"/>
  <c r="Q506" i="39"/>
  <c r="R506"/>
  <c r="R507" i="27"/>
  <c r="Q507"/>
  <c r="M506" i="35"/>
  <c r="S506" s="1"/>
  <c r="L506"/>
  <c r="N499" i="32"/>
  <c r="P499" s="1"/>
  <c r="K500"/>
  <c r="R505" i="35"/>
  <c r="Q505"/>
  <c r="L508" i="27"/>
  <c r="O508" s="1"/>
  <c r="M508"/>
  <c r="M507" i="41"/>
  <c r="S507" s="1"/>
  <c r="L507"/>
  <c r="O507" s="1"/>
  <c r="M507" i="40"/>
  <c r="S507" s="1"/>
  <c r="L507"/>
  <c r="O507" s="1"/>
  <c r="Q506" i="42"/>
  <c r="R506"/>
  <c r="K496" i="37"/>
  <c r="N495"/>
  <c r="P495" s="1"/>
  <c r="Q500" i="26"/>
  <c r="R500"/>
  <c r="L507" i="42"/>
  <c r="O507" s="1"/>
  <c r="M507"/>
  <c r="O480" i="34"/>
  <c r="N480"/>
  <c r="P480" s="1"/>
  <c r="K481"/>
  <c r="Q506" i="40"/>
  <c r="R506"/>
  <c r="O492" i="43"/>
  <c r="K493"/>
  <c r="N492"/>
  <c r="P492" s="1"/>
  <c r="L501" i="26"/>
  <c r="O501" s="1"/>
  <c r="M501"/>
  <c r="S501" s="1"/>
  <c r="N506" i="38"/>
  <c r="P506" s="1"/>
  <c r="K507"/>
  <c r="M500" i="33"/>
  <c r="S500" s="1"/>
  <c r="L500"/>
  <c r="S500" i="36"/>
  <c r="Q499" i="33"/>
  <c r="R499"/>
  <c r="Q506" i="41"/>
  <c r="R506"/>
  <c r="M507" i="39"/>
  <c r="L507"/>
  <c r="O507" s="1"/>
  <c r="O500" i="36"/>
  <c r="N500"/>
  <c r="P500" s="1"/>
  <c r="K501"/>
  <c r="L510" i="29" l="1"/>
  <c r="O510" s="1"/>
  <c r="M510"/>
  <c r="S510" s="1"/>
  <c r="R509"/>
  <c r="Q509"/>
  <c r="S510" i="28"/>
  <c r="N510"/>
  <c r="P510" s="1"/>
  <c r="K511"/>
  <c r="O485" i="30"/>
  <c r="N485"/>
  <c r="P485" s="1"/>
  <c r="K486"/>
  <c r="K511" i="31"/>
  <c r="N510"/>
  <c r="P510" s="1"/>
  <c r="Q500" i="36"/>
  <c r="R500"/>
  <c r="R506" i="38"/>
  <c r="Q506"/>
  <c r="K508" i="41"/>
  <c r="N507"/>
  <c r="P507" s="1"/>
  <c r="M500" i="32"/>
  <c r="S500" s="1"/>
  <c r="L500"/>
  <c r="O500" s="1"/>
  <c r="Q499"/>
  <c r="R499"/>
  <c r="Q480" i="34"/>
  <c r="R480"/>
  <c r="M496" i="37"/>
  <c r="S496" s="1"/>
  <c r="L496"/>
  <c r="O496" s="1"/>
  <c r="O506" i="35"/>
  <c r="N506"/>
  <c r="P506" s="1"/>
  <c r="K507"/>
  <c r="Q492" i="43"/>
  <c r="R492"/>
  <c r="S508" i="27"/>
  <c r="M501" i="36"/>
  <c r="S501" s="1"/>
  <c r="L501"/>
  <c r="O501" s="1"/>
  <c r="L481" i="34"/>
  <c r="M481"/>
  <c r="S481" s="1"/>
  <c r="K502" i="26"/>
  <c r="N501"/>
  <c r="P501" s="1"/>
  <c r="N507" i="39"/>
  <c r="P507" s="1"/>
  <c r="K508"/>
  <c r="O500" i="33"/>
  <c r="K501"/>
  <c r="N500"/>
  <c r="P500" s="1"/>
  <c r="M493" i="43"/>
  <c r="S493" s="1"/>
  <c r="L493"/>
  <c r="S507" i="42"/>
  <c r="N508" i="27"/>
  <c r="P508" s="1"/>
  <c r="K509"/>
  <c r="Q495" i="37"/>
  <c r="R495"/>
  <c r="K508" i="42"/>
  <c r="N507"/>
  <c r="P507" s="1"/>
  <c r="N507" i="40"/>
  <c r="P507" s="1"/>
  <c r="K508"/>
  <c r="S507" i="39"/>
  <c r="M507" i="38"/>
  <c r="S507" s="1"/>
  <c r="L507"/>
  <c r="O507" s="1"/>
  <c r="M511" i="28" l="1"/>
  <c r="S511" s="1"/>
  <c r="L511"/>
  <c r="O511" s="1"/>
  <c r="R510"/>
  <c r="Q510"/>
  <c r="N510" i="29"/>
  <c r="P510" s="1"/>
  <c r="K511"/>
  <c r="Q510" i="31"/>
  <c r="R510"/>
  <c r="M511"/>
  <c r="S511" s="1"/>
  <c r="L511"/>
  <c r="O511" s="1"/>
  <c r="L486" i="30"/>
  <c r="M486"/>
  <c r="S486" s="1"/>
  <c r="R485"/>
  <c r="Q485"/>
  <c r="R508" i="27"/>
  <c r="Q508"/>
  <c r="Q507" i="39"/>
  <c r="R507"/>
  <c r="Q507" i="42"/>
  <c r="R507"/>
  <c r="M508"/>
  <c r="S508" s="1"/>
  <c r="L508"/>
  <c r="K508" i="38"/>
  <c r="N507"/>
  <c r="P507" s="1"/>
  <c r="M508" i="39"/>
  <c r="S508" s="1"/>
  <c r="L508"/>
  <c r="N500" i="32"/>
  <c r="P500" s="1"/>
  <c r="K501"/>
  <c r="L508" i="40"/>
  <c r="O508" s="1"/>
  <c r="M508"/>
  <c r="K497" i="37"/>
  <c r="N496"/>
  <c r="P496" s="1"/>
  <c r="R507" i="41"/>
  <c r="Q507"/>
  <c r="R501" i="26"/>
  <c r="Q501"/>
  <c r="O493" i="43"/>
  <c r="N493"/>
  <c r="P493" s="1"/>
  <c r="K494"/>
  <c r="M502" i="26"/>
  <c r="S502" s="1"/>
  <c r="L502"/>
  <c r="O502" s="1"/>
  <c r="M508" i="41"/>
  <c r="S508" s="1"/>
  <c r="L508"/>
  <c r="O508" s="1"/>
  <c r="R500" i="33"/>
  <c r="Q500"/>
  <c r="O481" i="34"/>
  <c r="K482"/>
  <c r="N481"/>
  <c r="P481" s="1"/>
  <c r="L507" i="35"/>
  <c r="M507"/>
  <c r="S507" s="1"/>
  <c r="R506"/>
  <c r="Q506"/>
  <c r="Q507" i="40"/>
  <c r="R507"/>
  <c r="M501" i="33"/>
  <c r="L501"/>
  <c r="M509" i="27"/>
  <c r="S509" s="1"/>
  <c r="L509"/>
  <c r="O509" s="1"/>
  <c r="K502" i="36"/>
  <c r="N501"/>
  <c r="P501" s="1"/>
  <c r="L511" i="29" l="1"/>
  <c r="O511" s="1"/>
  <c r="M511"/>
  <c r="R510"/>
  <c r="Q510"/>
  <c r="N511" i="28"/>
  <c r="P511" s="1"/>
  <c r="K512"/>
  <c r="O486" i="30"/>
  <c r="K487"/>
  <c r="N486"/>
  <c r="P486" s="1"/>
  <c r="K512" i="31"/>
  <c r="N511"/>
  <c r="P511" s="1"/>
  <c r="R501" i="36"/>
  <c r="Q501"/>
  <c r="M494" i="43"/>
  <c r="S494" s="1"/>
  <c r="L494"/>
  <c r="M497" i="37"/>
  <c r="S497" s="1"/>
  <c r="L497"/>
  <c r="O497" s="1"/>
  <c r="M502" i="36"/>
  <c r="S502" s="1"/>
  <c r="L502"/>
  <c r="O502" s="1"/>
  <c r="K509" i="41"/>
  <c r="N508"/>
  <c r="P508" s="1"/>
  <c r="S508" i="40"/>
  <c r="O508" i="42"/>
  <c r="N508"/>
  <c r="P508" s="1"/>
  <c r="K509"/>
  <c r="K510" i="27"/>
  <c r="N509"/>
  <c r="P509" s="1"/>
  <c r="N508" i="40"/>
  <c r="P508" s="1"/>
  <c r="K509"/>
  <c r="O501" i="33"/>
  <c r="N501"/>
  <c r="P501" s="1"/>
  <c r="K502"/>
  <c r="O507" i="35"/>
  <c r="N507"/>
  <c r="P507" s="1"/>
  <c r="K508"/>
  <c r="M501" i="32"/>
  <c r="L501"/>
  <c r="R500"/>
  <c r="Q500"/>
  <c r="R481" i="34"/>
  <c r="Q481"/>
  <c r="S501" i="33"/>
  <c r="L482" i="34"/>
  <c r="O482" s="1"/>
  <c r="M482"/>
  <c r="S482" s="1"/>
  <c r="K503" i="26"/>
  <c r="N502"/>
  <c r="P502" s="1"/>
  <c r="O508" i="39"/>
  <c r="K509"/>
  <c r="N508"/>
  <c r="P508" s="1"/>
  <c r="Q496" i="37"/>
  <c r="R496"/>
  <c r="Q507" i="38"/>
  <c r="R507"/>
  <c r="R493" i="43"/>
  <c r="Q493"/>
  <c r="M508" i="38"/>
  <c r="S508" s="1"/>
  <c r="L508"/>
  <c r="L512" i="28" l="1"/>
  <c r="M512"/>
  <c r="S512" s="1"/>
  <c r="R511"/>
  <c r="Q511"/>
  <c r="S511" i="29"/>
  <c r="K512"/>
  <c r="N511"/>
  <c r="P511" s="1"/>
  <c r="Q511" i="31"/>
  <c r="R511"/>
  <c r="L512"/>
  <c r="M512"/>
  <c r="S512" s="1"/>
  <c r="R486" i="30"/>
  <c r="Q486"/>
  <c r="M487"/>
  <c r="S487" s="1"/>
  <c r="L487"/>
  <c r="R501" i="33"/>
  <c r="Q501"/>
  <c r="R508" i="40"/>
  <c r="Q508"/>
  <c r="Q502" i="26"/>
  <c r="R502"/>
  <c r="L502" i="33"/>
  <c r="M502"/>
  <c r="S502" s="1"/>
  <c r="L503" i="26"/>
  <c r="O503" s="1"/>
  <c r="M503"/>
  <c r="S503" s="1"/>
  <c r="K498" i="37"/>
  <c r="N497"/>
  <c r="P497" s="1"/>
  <c r="R508" i="42"/>
  <c r="Q508"/>
  <c r="N482" i="34"/>
  <c r="P482" s="1"/>
  <c r="K483"/>
  <c r="S501" i="32"/>
  <c r="O508" i="38"/>
  <c r="N508"/>
  <c r="P508" s="1"/>
  <c r="K509"/>
  <c r="O501" i="32"/>
  <c r="N501"/>
  <c r="P501" s="1"/>
  <c r="K502"/>
  <c r="M509" i="40"/>
  <c r="S509" s="1"/>
  <c r="L509"/>
  <c r="Q508" i="41"/>
  <c r="R508"/>
  <c r="O494" i="43"/>
  <c r="K495"/>
  <c r="N494"/>
  <c r="P494" s="1"/>
  <c r="Q509" i="27"/>
  <c r="R509"/>
  <c r="M509" i="41"/>
  <c r="S509" s="1"/>
  <c r="L509"/>
  <c r="Q507" i="35"/>
  <c r="R507"/>
  <c r="L510" i="27"/>
  <c r="M510"/>
  <c r="R508" i="39"/>
  <c r="Q508"/>
  <c r="L508" i="35"/>
  <c r="O508" s="1"/>
  <c r="M508"/>
  <c r="S508" s="1"/>
  <c r="M509" i="39"/>
  <c r="L509"/>
  <c r="O509" s="1"/>
  <c r="L509" i="42"/>
  <c r="O509" s="1"/>
  <c r="M509"/>
  <c r="S509" s="1"/>
  <c r="N502" i="36"/>
  <c r="P502" s="1"/>
  <c r="K503"/>
  <c r="M512" i="29" l="1"/>
  <c r="S512" s="1"/>
  <c r="L512"/>
  <c r="R511"/>
  <c r="Q511"/>
  <c r="O512" i="28"/>
  <c r="N512"/>
  <c r="P512" s="1"/>
  <c r="K513"/>
  <c r="K488" i="30"/>
  <c r="N487"/>
  <c r="P487" s="1"/>
  <c r="O512" i="31"/>
  <c r="K513"/>
  <c r="N512"/>
  <c r="P512" s="1"/>
  <c r="O487" i="30"/>
  <c r="Q501" i="32"/>
  <c r="R501"/>
  <c r="Q482" i="34"/>
  <c r="R482"/>
  <c r="K510" i="39"/>
  <c r="N509"/>
  <c r="P509" s="1"/>
  <c r="O510" i="27"/>
  <c r="K511"/>
  <c r="N510"/>
  <c r="M495" i="43"/>
  <c r="S495" s="1"/>
  <c r="L495"/>
  <c r="O495" s="1"/>
  <c r="O502" i="33"/>
  <c r="K503"/>
  <c r="N502"/>
  <c r="P502" s="1"/>
  <c r="Q494" i="43"/>
  <c r="R494"/>
  <c r="S509" i="39"/>
  <c r="M509" i="38"/>
  <c r="S509" s="1"/>
  <c r="L509"/>
  <c r="O509" s="1"/>
  <c r="R497" i="37"/>
  <c r="Q497"/>
  <c r="Q502" i="36"/>
  <c r="R502"/>
  <c r="O509" i="41"/>
  <c r="K510"/>
  <c r="N509"/>
  <c r="P509" s="1"/>
  <c r="L498" i="37"/>
  <c r="O498" s="1"/>
  <c r="M498"/>
  <c r="R508" i="38"/>
  <c r="Q508"/>
  <c r="K509" i="35"/>
  <c r="N508"/>
  <c r="P508" s="1"/>
  <c r="O509" i="40"/>
  <c r="N509"/>
  <c r="P509" s="1"/>
  <c r="K510"/>
  <c r="P510" i="27"/>
  <c r="S510"/>
  <c r="L503" i="36"/>
  <c r="M503"/>
  <c r="N509" i="42"/>
  <c r="P509" s="1"/>
  <c r="K510"/>
  <c r="M502" i="32"/>
  <c r="L502"/>
  <c r="M483" i="34"/>
  <c r="L483"/>
  <c r="O483" s="1"/>
  <c r="K504" i="26"/>
  <c r="N503"/>
  <c r="P503" s="1"/>
  <c r="L513" i="28" l="1"/>
  <c r="M513"/>
  <c r="S513" s="1"/>
  <c r="Q512"/>
  <c r="R512"/>
  <c r="O512" i="29"/>
  <c r="N512"/>
  <c r="P512" s="1"/>
  <c r="K513"/>
  <c r="R512" i="31"/>
  <c r="Q512"/>
  <c r="M513"/>
  <c r="L513"/>
  <c r="R487" i="30"/>
  <c r="Q487"/>
  <c r="L488"/>
  <c r="M488"/>
  <c r="S488" s="1"/>
  <c r="Q509" i="39"/>
  <c r="R509"/>
  <c r="R502" i="33"/>
  <c r="Q502"/>
  <c r="Q509" i="40"/>
  <c r="R509"/>
  <c r="K499" i="37"/>
  <c r="N498"/>
  <c r="P498" s="1"/>
  <c r="M503" i="33"/>
  <c r="S503" s="1"/>
  <c r="L503"/>
  <c r="S483" i="34"/>
  <c r="R509" i="41"/>
  <c r="Q509"/>
  <c r="K510" i="38"/>
  <c r="N509"/>
  <c r="P509" s="1"/>
  <c r="M510" i="39"/>
  <c r="S510" s="1"/>
  <c r="L510"/>
  <c r="Q509" i="42"/>
  <c r="R509"/>
  <c r="R508" i="35"/>
  <c r="Q508"/>
  <c r="M510" i="41"/>
  <c r="S510" s="1"/>
  <c r="L510"/>
  <c r="O510" s="1"/>
  <c r="L504" i="26"/>
  <c r="O504" s="1"/>
  <c r="M504"/>
  <c r="S504" s="1"/>
  <c r="S503" i="36"/>
  <c r="L509" i="35"/>
  <c r="O509" s="1"/>
  <c r="M509"/>
  <c r="S509" s="1"/>
  <c r="N495" i="43"/>
  <c r="P495" s="1"/>
  <c r="K496"/>
  <c r="R510" i="27"/>
  <c r="Q510"/>
  <c r="M511"/>
  <c r="L511"/>
  <c r="O511" s="1"/>
  <c r="O502" i="32"/>
  <c r="N502"/>
  <c r="P502" s="1"/>
  <c r="K503"/>
  <c r="L510" i="40"/>
  <c r="M510"/>
  <c r="S510" s="1"/>
  <c r="S498" i="37"/>
  <c r="S502" i="32"/>
  <c r="L510" i="42"/>
  <c r="M510"/>
  <c r="S510" s="1"/>
  <c r="Q503" i="26"/>
  <c r="R503"/>
  <c r="O503" i="36"/>
  <c r="N503"/>
  <c r="P503" s="1"/>
  <c r="K504"/>
  <c r="K484" i="34"/>
  <c r="N483"/>
  <c r="P483" s="1"/>
  <c r="L513" i="29" l="1"/>
  <c r="O513" s="1"/>
  <c r="M513"/>
  <c r="S513" s="1"/>
  <c r="R512"/>
  <c r="Q512"/>
  <c r="O513" i="28"/>
  <c r="K514"/>
  <c r="N513"/>
  <c r="P513" s="1"/>
  <c r="N488" i="30"/>
  <c r="P488" s="1"/>
  <c r="K489"/>
  <c r="O513" i="31"/>
  <c r="N513"/>
  <c r="P513" s="1"/>
  <c r="K514"/>
  <c r="S513"/>
  <c r="O488" i="30"/>
  <c r="Q483" i="34"/>
  <c r="R483"/>
  <c r="Q502" i="32"/>
  <c r="R502"/>
  <c r="R503" i="36"/>
  <c r="Q503"/>
  <c r="R509" i="38"/>
  <c r="Q509"/>
  <c r="N509" i="35"/>
  <c r="P509" s="1"/>
  <c r="K510"/>
  <c r="M510" i="38"/>
  <c r="S510" s="1"/>
  <c r="L510"/>
  <c r="M499" i="37"/>
  <c r="S499" s="1"/>
  <c r="L499"/>
  <c r="Q498"/>
  <c r="R498"/>
  <c r="P511" i="27"/>
  <c r="S511"/>
  <c r="N511"/>
  <c r="K512"/>
  <c r="O510" i="40"/>
  <c r="N510"/>
  <c r="P510" s="1"/>
  <c r="K511"/>
  <c r="L503" i="32"/>
  <c r="M503"/>
  <c r="S503" s="1"/>
  <c r="M496" i="43"/>
  <c r="S496" s="1"/>
  <c r="L496"/>
  <c r="O496" s="1"/>
  <c r="R495"/>
  <c r="Q495"/>
  <c r="K505" i="26"/>
  <c r="N504"/>
  <c r="P504" s="1"/>
  <c r="O510" i="39"/>
  <c r="N510"/>
  <c r="P510" s="1"/>
  <c r="K511"/>
  <c r="O503" i="33"/>
  <c r="K504"/>
  <c r="N503"/>
  <c r="P503" s="1"/>
  <c r="M504" i="36"/>
  <c r="S504" s="1"/>
  <c r="L504"/>
  <c r="O504" s="1"/>
  <c r="O510" i="42"/>
  <c r="K511"/>
  <c r="N510"/>
  <c r="P510" s="1"/>
  <c r="M484" i="34"/>
  <c r="S484" s="1"/>
  <c r="L484"/>
  <c r="K511" i="41"/>
  <c r="N510"/>
  <c r="P510" s="1"/>
  <c r="R513" i="28" l="1"/>
  <c r="Q513"/>
  <c r="L514"/>
  <c r="O514" s="1"/>
  <c r="M514"/>
  <c r="S514" s="1"/>
  <c r="K514" i="29"/>
  <c r="N513"/>
  <c r="P513" s="1"/>
  <c r="Q513" i="31"/>
  <c r="R513"/>
  <c r="L514"/>
  <c r="O514" s="1"/>
  <c r="M514"/>
  <c r="S514" s="1"/>
  <c r="M489" i="30"/>
  <c r="S489" s="1"/>
  <c r="L489"/>
  <c r="O489" s="1"/>
  <c r="Q488"/>
  <c r="R488"/>
  <c r="Q504" i="26"/>
  <c r="R504"/>
  <c r="O503" i="32"/>
  <c r="N503"/>
  <c r="P503" s="1"/>
  <c r="K504"/>
  <c r="M511" i="41"/>
  <c r="S511" s="1"/>
  <c r="L511"/>
  <c r="M505" i="26"/>
  <c r="S505" s="1"/>
  <c r="L505"/>
  <c r="O505" s="1"/>
  <c r="M511" i="40"/>
  <c r="S511" s="1"/>
  <c r="L511"/>
  <c r="O511" s="1"/>
  <c r="R510"/>
  <c r="Q510"/>
  <c r="O499" i="37"/>
  <c r="N499"/>
  <c r="P499" s="1"/>
  <c r="K500"/>
  <c r="Q510" i="41"/>
  <c r="R510"/>
  <c r="K505" i="36"/>
  <c r="N504"/>
  <c r="P504" s="1"/>
  <c r="O484" i="34"/>
  <c r="N484"/>
  <c r="P484" s="1"/>
  <c r="K485"/>
  <c r="L504" i="33"/>
  <c r="O504" s="1"/>
  <c r="M504"/>
  <c r="S504" s="1"/>
  <c r="R510" i="42"/>
  <c r="Q510"/>
  <c r="M512" i="27"/>
  <c r="S512" s="1"/>
  <c r="L512"/>
  <c r="O512"/>
  <c r="O510" i="38"/>
  <c r="N510"/>
  <c r="P510" s="1"/>
  <c r="K511"/>
  <c r="R503" i="33"/>
  <c r="Q503"/>
  <c r="L511" i="42"/>
  <c r="O511" s="1"/>
  <c r="M511"/>
  <c r="M511" i="39"/>
  <c r="S511" s="1"/>
  <c r="L511"/>
  <c r="O511" s="1"/>
  <c r="K497" i="43"/>
  <c r="N496"/>
  <c r="P496" s="1"/>
  <c r="R510" i="39"/>
  <c r="Q510"/>
  <c r="M510" i="35"/>
  <c r="S510" s="1"/>
  <c r="L510"/>
  <c r="O510" s="1"/>
  <c r="R511" i="27"/>
  <c r="Q511"/>
  <c r="R509" i="35"/>
  <c r="Q509"/>
  <c r="Q513" i="29" l="1"/>
  <c r="R513"/>
  <c r="M514"/>
  <c r="L514"/>
  <c r="O514" s="1"/>
  <c r="N514" i="28"/>
  <c r="P514" s="1"/>
  <c r="K515"/>
  <c r="K515" i="31"/>
  <c r="N514"/>
  <c r="P514" s="1"/>
  <c r="N489" i="30"/>
  <c r="P489" s="1"/>
  <c r="K490"/>
  <c r="R484" i="34"/>
  <c r="Q484"/>
  <c r="M485"/>
  <c r="S485" s="1"/>
  <c r="L485"/>
  <c r="O485" s="1"/>
  <c r="S511" i="42"/>
  <c r="K513" i="27"/>
  <c r="N512"/>
  <c r="P512" s="1"/>
  <c r="N511" i="42"/>
  <c r="P511" s="1"/>
  <c r="K512"/>
  <c r="O511" i="41"/>
  <c r="K512"/>
  <c r="N511"/>
  <c r="P511" s="1"/>
  <c r="Q496" i="43"/>
  <c r="R496"/>
  <c r="R504" i="36"/>
  <c r="Q504"/>
  <c r="M497" i="43"/>
  <c r="S497" s="1"/>
  <c r="L497"/>
  <c r="M505" i="36"/>
  <c r="L505"/>
  <c r="O505" s="1"/>
  <c r="M504" i="32"/>
  <c r="S504" s="1"/>
  <c r="L504"/>
  <c r="O504" s="1"/>
  <c r="R503"/>
  <c r="Q503"/>
  <c r="M511" i="38"/>
  <c r="S511" s="1"/>
  <c r="L511"/>
  <c r="N511" i="40"/>
  <c r="P511" s="1"/>
  <c r="K512"/>
  <c r="K512" i="39"/>
  <c r="N511"/>
  <c r="P511" s="1"/>
  <c r="R510" i="38"/>
  <c r="Q510"/>
  <c r="K511" i="35"/>
  <c r="N510"/>
  <c r="P510" s="1"/>
  <c r="K505" i="33"/>
  <c r="N504"/>
  <c r="P504" s="1"/>
  <c r="L500" i="37"/>
  <c r="O500" s="1"/>
  <c r="M500"/>
  <c r="S500" s="1"/>
  <c r="R499"/>
  <c r="Q499"/>
  <c r="K506" i="26"/>
  <c r="N505"/>
  <c r="P505" s="1"/>
  <c r="L515" i="28" l="1"/>
  <c r="M515"/>
  <c r="S515" s="1"/>
  <c r="R514"/>
  <c r="Q514"/>
  <c r="N514" i="29"/>
  <c r="P514" s="1"/>
  <c r="K515"/>
  <c r="S514"/>
  <c r="M490" i="30"/>
  <c r="S490" s="1"/>
  <c r="L490"/>
  <c r="R489"/>
  <c r="Q489"/>
  <c r="Q514" i="31"/>
  <c r="R514"/>
  <c r="L515"/>
  <c r="O515" s="1"/>
  <c r="M515"/>
  <c r="S515" s="1"/>
  <c r="Q504" i="33"/>
  <c r="R504"/>
  <c r="L512" i="40"/>
  <c r="O512" s="1"/>
  <c r="M512"/>
  <c r="S512" s="1"/>
  <c r="M513" i="27"/>
  <c r="L513"/>
  <c r="O513" s="1"/>
  <c r="M512" i="39"/>
  <c r="S512" s="1"/>
  <c r="L512"/>
  <c r="O512" s="1"/>
  <c r="Q511" i="42"/>
  <c r="R511"/>
  <c r="R511" i="40"/>
  <c r="Q511"/>
  <c r="M506" i="26"/>
  <c r="S506" s="1"/>
  <c r="L506"/>
  <c r="O506" s="1"/>
  <c r="O511" i="38"/>
  <c r="N511"/>
  <c r="P511" s="1"/>
  <c r="K512"/>
  <c r="Q510" i="35"/>
  <c r="R510"/>
  <c r="N505" i="36"/>
  <c r="P505" s="1"/>
  <c r="K506"/>
  <c r="S505"/>
  <c r="M512" i="41"/>
  <c r="S512" s="1"/>
  <c r="L512"/>
  <c r="R511"/>
  <c r="Q511"/>
  <c r="L511" i="35"/>
  <c r="O511" s="1"/>
  <c r="M511"/>
  <c r="S511" s="1"/>
  <c r="O497" i="43"/>
  <c r="N497"/>
  <c r="P497" s="1"/>
  <c r="K498"/>
  <c r="K486" i="34"/>
  <c r="N485"/>
  <c r="P485" s="1"/>
  <c r="R505" i="26"/>
  <c r="Q505"/>
  <c r="M505" i="33"/>
  <c r="S505" s="1"/>
  <c r="L505"/>
  <c r="O505" s="1"/>
  <c r="M512" i="42"/>
  <c r="S512" s="1"/>
  <c r="L512"/>
  <c r="O512" s="1"/>
  <c r="Q511" i="39"/>
  <c r="R511"/>
  <c r="K501" i="37"/>
  <c r="N500"/>
  <c r="P500" s="1"/>
  <c r="N504" i="32"/>
  <c r="P504" s="1"/>
  <c r="K505"/>
  <c r="R512" i="27"/>
  <c r="Q512"/>
  <c r="R514" i="29" l="1"/>
  <c r="Q514"/>
  <c r="L515"/>
  <c r="O515" s="1"/>
  <c r="M515"/>
  <c r="S515" s="1"/>
  <c r="O515" i="28"/>
  <c r="K516"/>
  <c r="N515"/>
  <c r="P515" s="1"/>
  <c r="K516" i="31"/>
  <c r="N515"/>
  <c r="P515" s="1"/>
  <c r="O490" i="30"/>
  <c r="K491"/>
  <c r="N490"/>
  <c r="P490" s="1"/>
  <c r="R505" i="36"/>
  <c r="Q505"/>
  <c r="R497" i="43"/>
  <c r="Q497"/>
  <c r="Q485" i="34"/>
  <c r="R485"/>
  <c r="N513" i="27"/>
  <c r="P513" s="1"/>
  <c r="K514"/>
  <c r="M505" i="32"/>
  <c r="S505" s="1"/>
  <c r="L505"/>
  <c r="O505" s="1"/>
  <c r="N511" i="35"/>
  <c r="P511" s="1"/>
  <c r="K512"/>
  <c r="K513" i="42"/>
  <c r="N512"/>
  <c r="P512" s="1"/>
  <c r="M486" i="34"/>
  <c r="S486" s="1"/>
  <c r="L486"/>
  <c r="O486" s="1"/>
  <c r="S513" i="27"/>
  <c r="M498" i="43"/>
  <c r="S498" s="1"/>
  <c r="L498"/>
  <c r="O512" i="41"/>
  <c r="K513"/>
  <c r="N512"/>
  <c r="P512" s="1"/>
  <c r="L512" i="38"/>
  <c r="O512" s="1"/>
  <c r="M512"/>
  <c r="S512" s="1"/>
  <c r="R511"/>
  <c r="Q511"/>
  <c r="N512" i="40"/>
  <c r="P512" s="1"/>
  <c r="K513"/>
  <c r="R500" i="37"/>
  <c r="Q500"/>
  <c r="N505" i="33"/>
  <c r="P505" s="1"/>
  <c r="K506"/>
  <c r="N512" i="39"/>
  <c r="P512" s="1"/>
  <c r="K513"/>
  <c r="R504" i="32"/>
  <c r="Q504"/>
  <c r="L501" i="37"/>
  <c r="M501"/>
  <c r="S501" s="1"/>
  <c r="M506" i="36"/>
  <c r="S506" s="1"/>
  <c r="L506"/>
  <c r="O506" s="1"/>
  <c r="K507" i="26"/>
  <c r="N506"/>
  <c r="P506" s="1"/>
  <c r="Q515" i="28" l="1"/>
  <c r="R515"/>
  <c r="L516"/>
  <c r="M516"/>
  <c r="K516" i="29"/>
  <c r="N515"/>
  <c r="P515" s="1"/>
  <c r="R490" i="30"/>
  <c r="Q490"/>
  <c r="M491"/>
  <c r="S491" s="1"/>
  <c r="L491"/>
  <c r="Q515" i="31"/>
  <c r="R515"/>
  <c r="L516"/>
  <c r="M516"/>
  <c r="S516" s="1"/>
  <c r="R513" i="27"/>
  <c r="Q513"/>
  <c r="M506" i="33"/>
  <c r="S506" s="1"/>
  <c r="L506"/>
  <c r="O506" s="1"/>
  <c r="O501" i="37"/>
  <c r="N501"/>
  <c r="P501" s="1"/>
  <c r="K502"/>
  <c r="M513" i="40"/>
  <c r="S513" s="1"/>
  <c r="L513"/>
  <c r="O513" s="1"/>
  <c r="M513" i="41"/>
  <c r="S513" s="1"/>
  <c r="L513"/>
  <c r="M514" i="27"/>
  <c r="L514"/>
  <c r="R512" i="42"/>
  <c r="Q512"/>
  <c r="Q512" i="40"/>
  <c r="R512"/>
  <c r="M507" i="26"/>
  <c r="S507" s="1"/>
  <c r="L507"/>
  <c r="O507" s="1"/>
  <c r="M513" i="39"/>
  <c r="S513" s="1"/>
  <c r="L513"/>
  <c r="O513" s="1"/>
  <c r="O498" i="43"/>
  <c r="K499"/>
  <c r="N498"/>
  <c r="P498" s="1"/>
  <c r="L513" i="42"/>
  <c r="O513" s="1"/>
  <c r="M513"/>
  <c r="S513" s="1"/>
  <c r="R512" i="39"/>
  <c r="Q512"/>
  <c r="M512" i="35"/>
  <c r="S512" s="1"/>
  <c r="L512"/>
  <c r="R511"/>
  <c r="Q511"/>
  <c r="R505" i="33"/>
  <c r="Q505"/>
  <c r="Q506" i="26"/>
  <c r="R506"/>
  <c r="K507" i="36"/>
  <c r="N506"/>
  <c r="P506" s="1"/>
  <c r="K513" i="38"/>
  <c r="N512"/>
  <c r="P512" s="1"/>
  <c r="K506" i="32"/>
  <c r="N505"/>
  <c r="P505" s="1"/>
  <c r="Q512" i="41"/>
  <c r="R512"/>
  <c r="N486" i="34"/>
  <c r="P486" s="1"/>
  <c r="K487"/>
  <c r="R515" i="29" l="1"/>
  <c r="Q515"/>
  <c r="M516"/>
  <c r="L516"/>
  <c r="O516" s="1"/>
  <c r="S516" i="28"/>
  <c r="O516"/>
  <c r="N516"/>
  <c r="P516" s="1"/>
  <c r="K517"/>
  <c r="O516" i="31"/>
  <c r="N516"/>
  <c r="P516" s="1"/>
  <c r="K517"/>
  <c r="O491" i="30"/>
  <c r="K492"/>
  <c r="N491"/>
  <c r="P491" s="1"/>
  <c r="L487" i="34"/>
  <c r="O487" s="1"/>
  <c r="M487"/>
  <c r="S487" s="1"/>
  <c r="O512" i="35"/>
  <c r="N512"/>
  <c r="P512" s="1"/>
  <c r="K513"/>
  <c r="M507" i="36"/>
  <c r="S507" s="1"/>
  <c r="L507"/>
  <c r="K514" i="39"/>
  <c r="N513"/>
  <c r="P513" s="1"/>
  <c r="L502" i="37"/>
  <c r="O502" s="1"/>
  <c r="M502"/>
  <c r="R501"/>
  <c r="Q501"/>
  <c r="R505" i="32"/>
  <c r="Q505"/>
  <c r="O514" i="27"/>
  <c r="K515"/>
  <c r="N514"/>
  <c r="P514" s="1"/>
  <c r="S514"/>
  <c r="R512" i="38"/>
  <c r="Q512"/>
  <c r="N513" i="42"/>
  <c r="P513" s="1"/>
  <c r="K514"/>
  <c r="K508" i="26"/>
  <c r="N507"/>
  <c r="P507" s="1"/>
  <c r="O513" i="41"/>
  <c r="K514"/>
  <c r="N513"/>
  <c r="P513" s="1"/>
  <c r="M506" i="32"/>
  <c r="S506" s="1"/>
  <c r="L506"/>
  <c r="O506" s="1"/>
  <c r="M513" i="38"/>
  <c r="S513" s="1"/>
  <c r="L513"/>
  <c r="O513" s="1"/>
  <c r="N506" i="33"/>
  <c r="P506" s="1"/>
  <c r="K507"/>
  <c r="R506" i="36"/>
  <c r="Q506"/>
  <c r="M499" i="43"/>
  <c r="S499" s="1"/>
  <c r="L499"/>
  <c r="Q498"/>
  <c r="R498"/>
  <c r="N513" i="40"/>
  <c r="P513" s="1"/>
  <c r="K514"/>
  <c r="R486" i="34"/>
  <c r="Q486"/>
  <c r="M517" i="28" l="1"/>
  <c r="S517" s="1"/>
  <c r="L517"/>
  <c r="O517" s="1"/>
  <c r="R516"/>
  <c r="Q516"/>
  <c r="N516" i="29"/>
  <c r="P516" s="1"/>
  <c r="K517"/>
  <c r="S516"/>
  <c r="L492" i="30"/>
  <c r="M492"/>
  <c r="S492" s="1"/>
  <c r="M517" i="31"/>
  <c r="L517"/>
  <c r="R516"/>
  <c r="Q516"/>
  <c r="R491" i="30"/>
  <c r="Q491"/>
  <c r="R513" i="40"/>
  <c r="Q513"/>
  <c r="L514" i="42"/>
  <c r="M514"/>
  <c r="S514" s="1"/>
  <c r="N506" i="32"/>
  <c r="P506" s="1"/>
  <c r="K507"/>
  <c r="O507" i="36"/>
  <c r="K508"/>
  <c r="N507"/>
  <c r="P507" s="1"/>
  <c r="R513" i="41"/>
  <c r="Q513"/>
  <c r="R506" i="33"/>
  <c r="Q506"/>
  <c r="M514" i="41"/>
  <c r="S514" s="1"/>
  <c r="L514"/>
  <c r="L513" i="35"/>
  <c r="O513" s="1"/>
  <c r="M513"/>
  <c r="S513" s="1"/>
  <c r="M514" i="40"/>
  <c r="S514" s="1"/>
  <c r="L514"/>
  <c r="R512" i="35"/>
  <c r="Q512"/>
  <c r="Q507" i="26"/>
  <c r="R507"/>
  <c r="S502" i="37"/>
  <c r="Q514" i="27"/>
  <c r="R514"/>
  <c r="K514" i="38"/>
  <c r="N513"/>
  <c r="P513" s="1"/>
  <c r="O499" i="43"/>
  <c r="N499"/>
  <c r="P499" s="1"/>
  <c r="K500"/>
  <c r="L508" i="26"/>
  <c r="O508" s="1"/>
  <c r="M508"/>
  <c r="S508" s="1"/>
  <c r="M515" i="27"/>
  <c r="S515" s="1"/>
  <c r="L515"/>
  <c r="O515" s="1"/>
  <c r="K503" i="37"/>
  <c r="N502"/>
  <c r="P502" s="1"/>
  <c r="R513" i="39"/>
  <c r="Q513"/>
  <c r="M507" i="33"/>
  <c r="S507" s="1"/>
  <c r="L507"/>
  <c r="O507" s="1"/>
  <c r="Q513" i="42"/>
  <c r="R513"/>
  <c r="M514" i="39"/>
  <c r="S514" s="1"/>
  <c r="L514"/>
  <c r="O514" s="1"/>
  <c r="K488" i="34"/>
  <c r="N487"/>
  <c r="P487" s="1"/>
  <c r="R516" i="29" l="1"/>
  <c r="Q516"/>
  <c r="L517"/>
  <c r="O517" s="1"/>
  <c r="M517"/>
  <c r="S517" s="1"/>
  <c r="K518" i="28"/>
  <c r="N517"/>
  <c r="P517" s="1"/>
  <c r="O517" i="31"/>
  <c r="N517"/>
  <c r="P517" s="1"/>
  <c r="K518"/>
  <c r="S517"/>
  <c r="O492" i="30"/>
  <c r="K493"/>
  <c r="N492"/>
  <c r="P492" s="1"/>
  <c r="Q502" i="37"/>
  <c r="R502"/>
  <c r="L503"/>
  <c r="M503"/>
  <c r="S503" s="1"/>
  <c r="N513" i="35"/>
  <c r="P513" s="1"/>
  <c r="K514"/>
  <c r="M508" i="36"/>
  <c r="S508" s="1"/>
  <c r="L508"/>
  <c r="R499" i="43"/>
  <c r="Q499"/>
  <c r="O514" i="41"/>
  <c r="K515"/>
  <c r="N514"/>
  <c r="P514" s="1"/>
  <c r="R513" i="38"/>
  <c r="Q513"/>
  <c r="M507" i="32"/>
  <c r="S507" s="1"/>
  <c r="L507"/>
  <c r="R506"/>
  <c r="Q506"/>
  <c r="R487" i="34"/>
  <c r="Q487"/>
  <c r="O514" i="40"/>
  <c r="N514"/>
  <c r="P514" s="1"/>
  <c r="K515"/>
  <c r="M500" i="43"/>
  <c r="S500" s="1"/>
  <c r="L500"/>
  <c r="O500" s="1"/>
  <c r="N515" i="27"/>
  <c r="P515" s="1"/>
  <c r="K516"/>
  <c r="K508" i="33"/>
  <c r="N507"/>
  <c r="P507" s="1"/>
  <c r="O514" i="42"/>
  <c r="K515"/>
  <c r="N514"/>
  <c r="P514" s="1"/>
  <c r="M514" i="38"/>
  <c r="L514"/>
  <c r="M488" i="34"/>
  <c r="S488" s="1"/>
  <c r="L488"/>
  <c r="N514" i="39"/>
  <c r="P514" s="1"/>
  <c r="K515"/>
  <c r="N508" i="26"/>
  <c r="P508" s="1"/>
  <c r="K509"/>
  <c r="Q507" i="36"/>
  <c r="R507"/>
  <c r="R517" i="28" l="1"/>
  <c r="Q517"/>
  <c r="M518"/>
  <c r="S518" s="1"/>
  <c r="L518"/>
  <c r="O518" s="1"/>
  <c r="N517" i="29"/>
  <c r="P517" s="1"/>
  <c r="K518"/>
  <c r="Q492" i="30"/>
  <c r="R492"/>
  <c r="L493"/>
  <c r="M493"/>
  <c r="R517" i="31"/>
  <c r="Q517"/>
  <c r="M518"/>
  <c r="S518" s="1"/>
  <c r="L518"/>
  <c r="Q507" i="33"/>
  <c r="R507"/>
  <c r="M515" i="39"/>
  <c r="S515" s="1"/>
  <c r="L515"/>
  <c r="O515" s="1"/>
  <c r="M515" i="40"/>
  <c r="S515" s="1"/>
  <c r="L515"/>
  <c r="O515" s="1"/>
  <c r="O508" i="36"/>
  <c r="N508"/>
  <c r="P508" s="1"/>
  <c r="K509"/>
  <c r="R514" i="40"/>
  <c r="Q514"/>
  <c r="O488" i="34"/>
  <c r="N488"/>
  <c r="P488" s="1"/>
  <c r="K489"/>
  <c r="L508" i="33"/>
  <c r="M508"/>
  <c r="S508" s="1"/>
  <c r="O514" i="35"/>
  <c r="M514"/>
  <c r="S514" s="1"/>
  <c r="L514"/>
  <c r="R514" i="39"/>
  <c r="Q514"/>
  <c r="M516" i="27"/>
  <c r="L516"/>
  <c r="O516" s="1"/>
  <c r="R513" i="35"/>
  <c r="Q513"/>
  <c r="Q514" i="41"/>
  <c r="R514"/>
  <c r="O514" i="38"/>
  <c r="N514"/>
  <c r="P514" s="1"/>
  <c r="K515"/>
  <c r="R515" i="27"/>
  <c r="Q515"/>
  <c r="M515" i="41"/>
  <c r="S515" s="1"/>
  <c r="L515"/>
  <c r="S514" i="38"/>
  <c r="O503" i="37"/>
  <c r="N503"/>
  <c r="P503" s="1"/>
  <c r="K504"/>
  <c r="L509" i="26"/>
  <c r="O509" s="1"/>
  <c r="M509"/>
  <c r="S509" s="1"/>
  <c r="Q514" i="42"/>
  <c r="R514"/>
  <c r="K501" i="43"/>
  <c r="N500"/>
  <c r="P500" s="1"/>
  <c r="R508" i="26"/>
  <c r="Q508"/>
  <c r="L515" i="42"/>
  <c r="O515" s="1"/>
  <c r="M515"/>
  <c r="O507" i="32"/>
  <c r="N507"/>
  <c r="P507" s="1"/>
  <c r="K508"/>
  <c r="M518" i="29" l="1"/>
  <c r="S518" s="1"/>
  <c r="L518"/>
  <c r="R517"/>
  <c r="Q517"/>
  <c r="N518" i="28"/>
  <c r="P518" s="1"/>
  <c r="K519"/>
  <c r="O518" i="31"/>
  <c r="N518"/>
  <c r="P518" s="1"/>
  <c r="K519"/>
  <c r="S493" i="30"/>
  <c r="O493"/>
  <c r="N493"/>
  <c r="P493" s="1"/>
  <c r="K494"/>
  <c r="R507" i="32"/>
  <c r="Q507"/>
  <c r="M501" i="43"/>
  <c r="S501" s="1"/>
  <c r="L501"/>
  <c r="S516" i="27"/>
  <c r="M489" i="34"/>
  <c r="S489" s="1"/>
  <c r="L489"/>
  <c r="O489" s="1"/>
  <c r="R488"/>
  <c r="Q488"/>
  <c r="N515" i="40"/>
  <c r="P515" s="1"/>
  <c r="K516"/>
  <c r="M504" i="37"/>
  <c r="L504"/>
  <c r="O504"/>
  <c r="R514" i="38"/>
  <c r="Q514"/>
  <c r="S515" i="42"/>
  <c r="O515" i="41"/>
  <c r="K516"/>
  <c r="N515"/>
  <c r="P515" s="1"/>
  <c r="K515" i="35"/>
  <c r="N514"/>
  <c r="P514" s="1"/>
  <c r="Q500" i="43"/>
  <c r="R500"/>
  <c r="N515" i="42"/>
  <c r="P515" s="1"/>
  <c r="K516"/>
  <c r="K516" i="39"/>
  <c r="N515"/>
  <c r="P515" s="1"/>
  <c r="M508" i="32"/>
  <c r="S508" s="1"/>
  <c r="L508"/>
  <c r="O508" s="1"/>
  <c r="K510" i="26"/>
  <c r="N509"/>
  <c r="P509" s="1"/>
  <c r="M509" i="36"/>
  <c r="S509" s="1"/>
  <c r="L509"/>
  <c r="O509" s="1"/>
  <c r="R508"/>
  <c r="Q508"/>
  <c r="R503" i="37"/>
  <c r="Q503"/>
  <c r="M515" i="38"/>
  <c r="S515" s="1"/>
  <c r="L515"/>
  <c r="N516" i="27"/>
  <c r="P516" s="1"/>
  <c r="K517"/>
  <c r="O508" i="33"/>
  <c r="N508"/>
  <c r="P508" s="1"/>
  <c r="K509"/>
  <c r="L519" i="28" l="1"/>
  <c r="O519" s="1"/>
  <c r="M519"/>
  <c r="Q518"/>
  <c r="R518"/>
  <c r="O518" i="29"/>
  <c r="N518"/>
  <c r="P518" s="1"/>
  <c r="K519"/>
  <c r="R493" i="30"/>
  <c r="Q493"/>
  <c r="L494"/>
  <c r="O494" s="1"/>
  <c r="M494"/>
  <c r="S494" s="1"/>
  <c r="M519" i="31"/>
  <c r="L519"/>
  <c r="Q518"/>
  <c r="R518"/>
  <c r="Q516" i="27"/>
  <c r="R516"/>
  <c r="Q515" i="42"/>
  <c r="R515"/>
  <c r="K509" i="32"/>
  <c r="N508"/>
  <c r="P508" s="1"/>
  <c r="L515" i="35"/>
  <c r="M515"/>
  <c r="K490" i="34"/>
  <c r="N489"/>
  <c r="P489" s="1"/>
  <c r="Q515" i="41"/>
  <c r="R515"/>
  <c r="K505" i="37"/>
  <c r="N504"/>
  <c r="P504" s="1"/>
  <c r="Q508" i="33"/>
  <c r="R508"/>
  <c r="M517" i="27"/>
  <c r="S517" s="1"/>
  <c r="L517"/>
  <c r="K510" i="36"/>
  <c r="N509"/>
  <c r="P509" s="1"/>
  <c r="Q515" i="39"/>
  <c r="R515"/>
  <c r="M516"/>
  <c r="S516" s="1"/>
  <c r="L516"/>
  <c r="M516" i="41"/>
  <c r="S516" s="1"/>
  <c r="L516"/>
  <c r="S504" i="37"/>
  <c r="O515" i="38"/>
  <c r="K516"/>
  <c r="N515"/>
  <c r="P515" s="1"/>
  <c r="L516" i="42"/>
  <c r="O516" s="1"/>
  <c r="M516"/>
  <c r="S516" s="1"/>
  <c r="L516" i="40"/>
  <c r="M516"/>
  <c r="R515"/>
  <c r="Q515"/>
  <c r="O501" i="43"/>
  <c r="N501"/>
  <c r="P501" s="1"/>
  <c r="K502"/>
  <c r="R509" i="26"/>
  <c r="Q509"/>
  <c r="L510"/>
  <c r="O510" s="1"/>
  <c r="M510"/>
  <c r="S510" s="1"/>
  <c r="L509" i="33"/>
  <c r="M509"/>
  <c r="S509" s="1"/>
  <c r="R514" i="35"/>
  <c r="Q514"/>
  <c r="L519" i="29" l="1"/>
  <c r="O519" s="1"/>
  <c r="M519"/>
  <c r="S519" s="1"/>
  <c r="R518"/>
  <c r="Q518"/>
  <c r="S519" i="28"/>
  <c r="N519"/>
  <c r="P519" s="1"/>
  <c r="K520"/>
  <c r="O519" i="31"/>
  <c r="K520"/>
  <c r="N519"/>
  <c r="P519" s="1"/>
  <c r="S519"/>
  <c r="K495" i="30"/>
  <c r="N494"/>
  <c r="P494" s="1"/>
  <c r="R504" i="37"/>
  <c r="Q504"/>
  <c r="M502" i="43"/>
  <c r="L502"/>
  <c r="O502" s="1"/>
  <c r="S515" i="35"/>
  <c r="R515" i="38"/>
  <c r="Q515"/>
  <c r="L516"/>
  <c r="O516" s="1"/>
  <c r="M516"/>
  <c r="S516" s="1"/>
  <c r="O515" i="35"/>
  <c r="N515"/>
  <c r="P515" s="1"/>
  <c r="K516"/>
  <c r="R508" i="32"/>
  <c r="Q508"/>
  <c r="R509" i="36"/>
  <c r="Q509"/>
  <c r="M505" i="37"/>
  <c r="S505" s="1"/>
  <c r="L505"/>
  <c r="L509" i="32"/>
  <c r="O509" s="1"/>
  <c r="M509"/>
  <c r="S509" s="1"/>
  <c r="N517" i="27"/>
  <c r="P517" s="1"/>
  <c r="K518"/>
  <c r="O509" i="33"/>
  <c r="K510"/>
  <c r="N509"/>
  <c r="P509" s="1"/>
  <c r="O516" i="40"/>
  <c r="K517"/>
  <c r="N516"/>
  <c r="P516" s="1"/>
  <c r="L510" i="36"/>
  <c r="M510"/>
  <c r="K511" i="26"/>
  <c r="N510"/>
  <c r="P510" s="1"/>
  <c r="S516" i="40"/>
  <c r="O516" i="41"/>
  <c r="K517"/>
  <c r="N516"/>
  <c r="P516" s="1"/>
  <c r="O517" i="27"/>
  <c r="R489" i="34"/>
  <c r="Q489"/>
  <c r="R501" i="43"/>
  <c r="Q501"/>
  <c r="N516" i="42"/>
  <c r="P516" s="1"/>
  <c r="K517"/>
  <c r="O516" i="39"/>
  <c r="N516"/>
  <c r="P516" s="1"/>
  <c r="K517"/>
  <c r="L490" i="34"/>
  <c r="M490"/>
  <c r="S490" s="1"/>
  <c r="L520" i="28" l="1"/>
  <c r="O520" s="1"/>
  <c r="M520"/>
  <c r="S520" s="1"/>
  <c r="R519"/>
  <c r="Q519"/>
  <c r="K520" i="29"/>
  <c r="N519"/>
  <c r="P519" s="1"/>
  <c r="R494" i="30"/>
  <c r="Q494"/>
  <c r="M495"/>
  <c r="S495" s="1"/>
  <c r="L495"/>
  <c r="O495" s="1"/>
  <c r="Q519" i="31"/>
  <c r="R519"/>
  <c r="M520"/>
  <c r="S520" s="1"/>
  <c r="L520"/>
  <c r="Q515" i="35"/>
  <c r="R515"/>
  <c r="Q516" i="41"/>
  <c r="R516"/>
  <c r="O510" i="36"/>
  <c r="K511"/>
  <c r="N510"/>
  <c r="P510" s="1"/>
  <c r="M517" i="42"/>
  <c r="S517" s="1"/>
  <c r="L517"/>
  <c r="O517" s="1"/>
  <c r="M517" i="41"/>
  <c r="S517" s="1"/>
  <c r="L517"/>
  <c r="O517" s="1"/>
  <c r="L516" i="35"/>
  <c r="M516"/>
  <c r="S516" s="1"/>
  <c r="R516" i="42"/>
  <c r="Q516"/>
  <c r="M517" i="40"/>
  <c r="S517" s="1"/>
  <c r="L517"/>
  <c r="O517" s="1"/>
  <c r="N509" i="32"/>
  <c r="P509" s="1"/>
  <c r="K510"/>
  <c r="R509" i="33"/>
  <c r="Q509"/>
  <c r="O505" i="37"/>
  <c r="N505"/>
  <c r="P505" s="1"/>
  <c r="K506"/>
  <c r="R516" i="40"/>
  <c r="Q516"/>
  <c r="O490" i="34"/>
  <c r="N490"/>
  <c r="P490" s="1"/>
  <c r="K491"/>
  <c r="K503" i="43"/>
  <c r="N502"/>
  <c r="P502" s="1"/>
  <c r="Q510" i="26"/>
  <c r="R510"/>
  <c r="L510" i="33"/>
  <c r="O510" s="1"/>
  <c r="M510"/>
  <c r="S510" s="1"/>
  <c r="M517" i="39"/>
  <c r="S517" s="1"/>
  <c r="L517"/>
  <c r="M511" i="26"/>
  <c r="S511" s="1"/>
  <c r="L511"/>
  <c r="O511" s="1"/>
  <c r="S502" i="43"/>
  <c r="R516" i="39"/>
  <c r="Q516"/>
  <c r="S510" i="36"/>
  <c r="M518" i="27"/>
  <c r="L518"/>
  <c r="O518" s="1"/>
  <c r="N516" i="38"/>
  <c r="P516" s="1"/>
  <c r="K517"/>
  <c r="Q517" i="27"/>
  <c r="R517"/>
  <c r="R519" i="29" l="1"/>
  <c r="Q519"/>
  <c r="M520"/>
  <c r="L520"/>
  <c r="O520" s="1"/>
  <c r="N520" i="28"/>
  <c r="P520" s="1"/>
  <c r="K521"/>
  <c r="N495" i="30"/>
  <c r="P495" s="1"/>
  <c r="K496"/>
  <c r="O520" i="31"/>
  <c r="N520"/>
  <c r="P520" s="1"/>
  <c r="K521"/>
  <c r="Q502" i="43"/>
  <c r="R502"/>
  <c r="L491" i="34"/>
  <c r="O491" s="1"/>
  <c r="M491"/>
  <c r="S491" s="1"/>
  <c r="R490"/>
  <c r="Q490"/>
  <c r="M510" i="32"/>
  <c r="S510" s="1"/>
  <c r="L510"/>
  <c r="O510" s="1"/>
  <c r="O516" i="35"/>
  <c r="N516"/>
  <c r="P516" s="1"/>
  <c r="K517"/>
  <c r="M511" i="36"/>
  <c r="S511" s="1"/>
  <c r="L511"/>
  <c r="O511" s="1"/>
  <c r="R509" i="32"/>
  <c r="Q509"/>
  <c r="K518" i="41"/>
  <c r="N517"/>
  <c r="P517" s="1"/>
  <c r="R516" i="38"/>
  <c r="Q516"/>
  <c r="R510" i="36"/>
  <c r="Q510"/>
  <c r="L517" i="38"/>
  <c r="O517" s="1"/>
  <c r="M517"/>
  <c r="S517" s="1"/>
  <c r="N510" i="33"/>
  <c r="P510" s="1"/>
  <c r="K511"/>
  <c r="K519" i="27"/>
  <c r="N518"/>
  <c r="P518"/>
  <c r="S518"/>
  <c r="N511" i="26"/>
  <c r="P511" s="1"/>
  <c r="K512"/>
  <c r="M506" i="37"/>
  <c r="S506" s="1"/>
  <c r="L506"/>
  <c r="O506" s="1"/>
  <c r="N517" i="40"/>
  <c r="P517" s="1"/>
  <c r="K518"/>
  <c r="R505" i="37"/>
  <c r="Q505"/>
  <c r="O517" i="39"/>
  <c r="K518"/>
  <c r="N517"/>
  <c r="P517" s="1"/>
  <c r="M503" i="43"/>
  <c r="S503" s="1"/>
  <c r="L503"/>
  <c r="N517" i="42"/>
  <c r="P517" s="1"/>
  <c r="K518"/>
  <c r="M521" i="28" l="1"/>
  <c r="L521"/>
  <c r="R520"/>
  <c r="Q520"/>
  <c r="N520" i="29"/>
  <c r="P520" s="1"/>
  <c r="K521"/>
  <c r="S520"/>
  <c r="M521" i="31"/>
  <c r="S521" s="1"/>
  <c r="L521"/>
  <c r="Q520"/>
  <c r="R520"/>
  <c r="L496" i="30"/>
  <c r="O496" s="1"/>
  <c r="M496"/>
  <c r="S496" s="1"/>
  <c r="R495"/>
  <c r="Q495"/>
  <c r="R518" i="27"/>
  <c r="Q518"/>
  <c r="R517" i="40"/>
  <c r="Q517"/>
  <c r="M518" i="39"/>
  <c r="S518" s="1"/>
  <c r="L518"/>
  <c r="O503" i="43"/>
  <c r="N503"/>
  <c r="P503" s="1"/>
  <c r="K504"/>
  <c r="L519" i="27"/>
  <c r="M519"/>
  <c r="S519" s="1"/>
  <c r="O519"/>
  <c r="Q517" i="42"/>
  <c r="R517"/>
  <c r="M518" i="40"/>
  <c r="S518" s="1"/>
  <c r="L518"/>
  <c r="K512" i="36"/>
  <c r="N511"/>
  <c r="P511" s="1"/>
  <c r="R517" i="39"/>
  <c r="Q517"/>
  <c r="K507" i="37"/>
  <c r="N506"/>
  <c r="P506" s="1"/>
  <c r="M511" i="33"/>
  <c r="S511" s="1"/>
  <c r="L511"/>
  <c r="O511" s="1"/>
  <c r="L517" i="35"/>
  <c r="O517" s="1"/>
  <c r="M517"/>
  <c r="S517" s="1"/>
  <c r="R517" i="41"/>
  <c r="Q517"/>
  <c r="R516" i="35"/>
  <c r="Q516"/>
  <c r="L512" i="26"/>
  <c r="O512" s="1"/>
  <c r="M512"/>
  <c r="S512" s="1"/>
  <c r="M518" i="41"/>
  <c r="S518" s="1"/>
  <c r="L518"/>
  <c r="K492" i="34"/>
  <c r="N491"/>
  <c r="P491" s="1"/>
  <c r="R511" i="26"/>
  <c r="Q511"/>
  <c r="R510" i="33"/>
  <c r="Q510"/>
  <c r="L518" i="42"/>
  <c r="M518"/>
  <c r="S518" s="1"/>
  <c r="K518" i="38"/>
  <c r="N517"/>
  <c r="P517" s="1"/>
  <c r="N510" i="32"/>
  <c r="P510" s="1"/>
  <c r="K511"/>
  <c r="Q520" i="29" l="1"/>
  <c r="R520"/>
  <c r="L521"/>
  <c r="O521" s="1"/>
  <c r="M521"/>
  <c r="S521" s="1"/>
  <c r="O521" i="28"/>
  <c r="K522"/>
  <c r="N521"/>
  <c r="P521" s="1"/>
  <c r="S521"/>
  <c r="N496" i="30"/>
  <c r="P496" s="1"/>
  <c r="K497"/>
  <c r="O521" i="31"/>
  <c r="N521"/>
  <c r="P521" s="1"/>
  <c r="K522"/>
  <c r="R503" i="43"/>
  <c r="Q503"/>
  <c r="R517" i="38"/>
  <c r="Q517"/>
  <c r="R506" i="37"/>
  <c r="Q506"/>
  <c r="O518" i="39"/>
  <c r="K519"/>
  <c r="N518"/>
  <c r="P518" s="1"/>
  <c r="O518" i="41"/>
  <c r="K519"/>
  <c r="N518"/>
  <c r="P518" s="1"/>
  <c r="M507" i="37"/>
  <c r="S507" s="1"/>
  <c r="L507"/>
  <c r="Q491" i="34"/>
  <c r="R491"/>
  <c r="L518" i="38"/>
  <c r="M518"/>
  <c r="L492" i="34"/>
  <c r="M492"/>
  <c r="S492" s="1"/>
  <c r="O518" i="42"/>
  <c r="K519"/>
  <c r="N518"/>
  <c r="P518" s="1"/>
  <c r="R510" i="32"/>
  <c r="Q510"/>
  <c r="R511" i="36"/>
  <c r="Q511"/>
  <c r="N519" i="27"/>
  <c r="P519" s="1"/>
  <c r="K520"/>
  <c r="O518" i="40"/>
  <c r="N518"/>
  <c r="P518" s="1"/>
  <c r="K519"/>
  <c r="K518" i="35"/>
  <c r="N517"/>
  <c r="P517" s="1"/>
  <c r="M511" i="32"/>
  <c r="S511" s="1"/>
  <c r="L511"/>
  <c r="K513" i="26"/>
  <c r="N512"/>
  <c r="P512" s="1"/>
  <c r="K512" i="33"/>
  <c r="N511"/>
  <c r="P511" s="1"/>
  <c r="L512" i="36"/>
  <c r="M512"/>
  <c r="S512" s="1"/>
  <c r="O512"/>
  <c r="M504" i="43"/>
  <c r="S504" s="1"/>
  <c r="L504"/>
  <c r="O504" s="1"/>
  <c r="Q521" i="28" l="1"/>
  <c r="R521"/>
  <c r="M522"/>
  <c r="S522" s="1"/>
  <c r="L522"/>
  <c r="O522" s="1"/>
  <c r="K522" i="29"/>
  <c r="N521"/>
  <c r="P521" s="1"/>
  <c r="L522" i="31"/>
  <c r="O522" s="1"/>
  <c r="M522"/>
  <c r="S522" s="1"/>
  <c r="R521"/>
  <c r="Q521"/>
  <c r="M497" i="30"/>
  <c r="S497" s="1"/>
  <c r="L497"/>
  <c r="R496"/>
  <c r="Q496"/>
  <c r="R518" i="42"/>
  <c r="Q518"/>
  <c r="R512" i="26"/>
  <c r="Q512"/>
  <c r="L519" i="42"/>
  <c r="O519" s="1"/>
  <c r="M519"/>
  <c r="S519" s="1"/>
  <c r="O507" i="37"/>
  <c r="K508"/>
  <c r="N507"/>
  <c r="P507" s="1"/>
  <c r="R518" i="40"/>
  <c r="Q518"/>
  <c r="K505" i="43"/>
  <c r="N504"/>
  <c r="P504" s="1"/>
  <c r="L513" i="26"/>
  <c r="M513"/>
  <c r="L520" i="27"/>
  <c r="M520"/>
  <c r="Q511" i="33"/>
  <c r="R511"/>
  <c r="M519" i="40"/>
  <c r="S519" s="1"/>
  <c r="L519"/>
  <c r="O519" s="1"/>
  <c r="M519" i="39"/>
  <c r="S519" s="1"/>
  <c r="L519"/>
  <c r="O519" s="1"/>
  <c r="L512" i="33"/>
  <c r="O512" s="1"/>
  <c r="M512"/>
  <c r="S512" s="1"/>
  <c r="O511" i="32"/>
  <c r="K512"/>
  <c r="N511"/>
  <c r="P511" s="1"/>
  <c r="Q518" i="41"/>
  <c r="R518"/>
  <c r="Q519" i="27"/>
  <c r="R519"/>
  <c r="O492" i="34"/>
  <c r="N492"/>
  <c r="P492" s="1"/>
  <c r="K493"/>
  <c r="M519" i="41"/>
  <c r="S519" s="1"/>
  <c r="L519"/>
  <c r="O519" s="1"/>
  <c r="R517" i="35"/>
  <c r="Q517"/>
  <c r="S518" i="38"/>
  <c r="N512" i="36"/>
  <c r="P512" s="1"/>
  <c r="K513"/>
  <c r="M518" i="35"/>
  <c r="S518" s="1"/>
  <c r="L518"/>
  <c r="O518" s="1"/>
  <c r="O518" i="38"/>
  <c r="N518"/>
  <c r="P518" s="1"/>
  <c r="K519"/>
  <c r="R518" i="39"/>
  <c r="Q518"/>
  <c r="Q521" i="29" l="1"/>
  <c r="R521"/>
  <c r="L522"/>
  <c r="O522" s="1"/>
  <c r="M522"/>
  <c r="S522" s="1"/>
  <c r="N522" i="28"/>
  <c r="P522" s="1"/>
  <c r="K523"/>
  <c r="K498" i="30"/>
  <c r="N497"/>
  <c r="P497" s="1"/>
  <c r="O497"/>
  <c r="K523" i="31"/>
  <c r="N522"/>
  <c r="P522" s="1"/>
  <c r="R518" i="38"/>
  <c r="Q518"/>
  <c r="R492" i="34"/>
  <c r="Q492"/>
  <c r="N519" i="40"/>
  <c r="P519" s="1"/>
  <c r="K520"/>
  <c r="S513" i="26"/>
  <c r="M519" i="38"/>
  <c r="S519" s="1"/>
  <c r="L519"/>
  <c r="O519" s="1"/>
  <c r="K514" i="26"/>
  <c r="N513"/>
  <c r="P513" s="1"/>
  <c r="R511" i="32"/>
  <c r="Q511"/>
  <c r="K521" i="27"/>
  <c r="N520"/>
  <c r="P520" s="1"/>
  <c r="N512" i="33"/>
  <c r="P512" s="1"/>
  <c r="K513"/>
  <c r="M505" i="43"/>
  <c r="S505" s="1"/>
  <c r="L505"/>
  <c r="O505" s="1"/>
  <c r="N519" i="42"/>
  <c r="P519" s="1"/>
  <c r="K520"/>
  <c r="Q504" i="43"/>
  <c r="R504"/>
  <c r="N518" i="35"/>
  <c r="P518" s="1"/>
  <c r="K519"/>
  <c r="K520" i="41"/>
  <c r="N519"/>
  <c r="P519" s="1"/>
  <c r="O520" i="27"/>
  <c r="M513" i="36"/>
  <c r="S513" s="1"/>
  <c r="L513"/>
  <c r="N519" i="39"/>
  <c r="P519" s="1"/>
  <c r="K520"/>
  <c r="S520" i="27"/>
  <c r="R507" i="37"/>
  <c r="Q507"/>
  <c r="R512" i="36"/>
  <c r="Q512"/>
  <c r="L493" i="34"/>
  <c r="O493" s="1"/>
  <c r="M493"/>
  <c r="S493" s="1"/>
  <c r="M512" i="32"/>
  <c r="S512" s="1"/>
  <c r="L512"/>
  <c r="O512" s="1"/>
  <c r="O513" i="26"/>
  <c r="M508" i="37"/>
  <c r="S508" s="1"/>
  <c r="L508"/>
  <c r="O508" s="1"/>
  <c r="L523" i="28" l="1"/>
  <c r="O523" s="1"/>
  <c r="M523"/>
  <c r="R522"/>
  <c r="Q522"/>
  <c r="N522" i="29"/>
  <c r="P522" s="1"/>
  <c r="K523"/>
  <c r="Q522" i="31"/>
  <c r="R522"/>
  <c r="L523"/>
  <c r="M523"/>
  <c r="S523" s="1"/>
  <c r="R497" i="30"/>
  <c r="Q497"/>
  <c r="L498"/>
  <c r="M498"/>
  <c r="S498" s="1"/>
  <c r="R513" i="26"/>
  <c r="Q513"/>
  <c r="K509" i="37"/>
  <c r="N508"/>
  <c r="P508" s="1"/>
  <c r="L520" i="42"/>
  <c r="M520"/>
  <c r="S520" s="1"/>
  <c r="M521" i="27"/>
  <c r="S521" s="1"/>
  <c r="L521"/>
  <c r="Q519" i="42"/>
  <c r="R519"/>
  <c r="R519" i="41"/>
  <c r="Q519"/>
  <c r="L520" i="40"/>
  <c r="O520" s="1"/>
  <c r="M520"/>
  <c r="S520" s="1"/>
  <c r="N505" i="43"/>
  <c r="P505" s="1"/>
  <c r="K506"/>
  <c r="Q519" i="40"/>
  <c r="R519"/>
  <c r="R520" i="27"/>
  <c r="Q520"/>
  <c r="L519" i="35"/>
  <c r="O519" s="1"/>
  <c r="M519"/>
  <c r="S519" s="1"/>
  <c r="L514" i="26"/>
  <c r="O514" s="1"/>
  <c r="M514"/>
  <c r="S514" s="1"/>
  <c r="M520" i="39"/>
  <c r="S520" s="1"/>
  <c r="L520"/>
  <c r="Q518" i="35"/>
  <c r="R518"/>
  <c r="L513" i="33"/>
  <c r="M513"/>
  <c r="S513" s="1"/>
  <c r="N512" i="32"/>
  <c r="P512" s="1"/>
  <c r="K513"/>
  <c r="M520" i="41"/>
  <c r="S520" s="1"/>
  <c r="L520"/>
  <c r="O520" s="1"/>
  <c r="N493" i="34"/>
  <c r="P493" s="1"/>
  <c r="K494"/>
  <c r="Q512" i="33"/>
  <c r="R512"/>
  <c r="K520" i="38"/>
  <c r="N519"/>
  <c r="P519" s="1"/>
  <c r="Q519" i="39"/>
  <c r="R519"/>
  <c r="O513" i="36"/>
  <c r="K514"/>
  <c r="N513"/>
  <c r="P513" s="1"/>
  <c r="L523" i="29" l="1"/>
  <c r="O523" s="1"/>
  <c r="M523"/>
  <c r="S523" s="1"/>
  <c r="R522"/>
  <c r="Q522"/>
  <c r="S523" i="28"/>
  <c r="K524"/>
  <c r="N523"/>
  <c r="P523" s="1"/>
  <c r="O498" i="30"/>
  <c r="K499"/>
  <c r="N498"/>
  <c r="P498" s="1"/>
  <c r="O523" i="31"/>
  <c r="N523"/>
  <c r="P523" s="1"/>
  <c r="K524"/>
  <c r="Q493" i="34"/>
  <c r="R493"/>
  <c r="N521" i="27"/>
  <c r="P521" s="1"/>
  <c r="K522"/>
  <c r="O520" i="39"/>
  <c r="K521"/>
  <c r="N520"/>
  <c r="P520" s="1"/>
  <c r="N520" i="40"/>
  <c r="P520" s="1"/>
  <c r="K521"/>
  <c r="R519" i="38"/>
  <c r="Q519"/>
  <c r="O520" i="42"/>
  <c r="K521"/>
  <c r="N520"/>
  <c r="P520" s="1"/>
  <c r="K521" i="41"/>
  <c r="N520"/>
  <c r="P520" s="1"/>
  <c r="K520" i="35"/>
  <c r="N519"/>
  <c r="P519" s="1"/>
  <c r="M520" i="38"/>
  <c r="S520" s="1"/>
  <c r="L520"/>
  <c r="O520" s="1"/>
  <c r="R508" i="37"/>
  <c r="Q508"/>
  <c r="R512" i="32"/>
  <c r="Q512"/>
  <c r="L509" i="37"/>
  <c r="M509"/>
  <c r="S509" s="1"/>
  <c r="R513" i="36"/>
  <c r="Q513"/>
  <c r="K515" i="26"/>
  <c r="N514"/>
  <c r="P514" s="1"/>
  <c r="M506" i="43"/>
  <c r="L506"/>
  <c r="O506" s="1"/>
  <c r="L513" i="32"/>
  <c r="O513" s="1"/>
  <c r="M513"/>
  <c r="S513" s="1"/>
  <c r="L514" i="36"/>
  <c r="O514" s="1"/>
  <c r="M514"/>
  <c r="S514" s="1"/>
  <c r="L494" i="34"/>
  <c r="M494"/>
  <c r="S494" s="1"/>
  <c r="O513" i="33"/>
  <c r="N513"/>
  <c r="P513" s="1"/>
  <c r="K514"/>
  <c r="R505" i="43"/>
  <c r="Q505"/>
  <c r="O521" i="27"/>
  <c r="L524" i="28" l="1"/>
  <c r="O524" s="1"/>
  <c r="M524"/>
  <c r="R523"/>
  <c r="Q523"/>
  <c r="K524" i="29"/>
  <c r="N523"/>
  <c r="P523" s="1"/>
  <c r="L524" i="31"/>
  <c r="M524"/>
  <c r="Q523"/>
  <c r="R523"/>
  <c r="R498" i="30"/>
  <c r="Q498"/>
  <c r="M499"/>
  <c r="L499"/>
  <c r="Q520" i="41"/>
  <c r="R520"/>
  <c r="Q520" i="40"/>
  <c r="R520"/>
  <c r="R520" i="39"/>
  <c r="Q520"/>
  <c r="N514" i="36"/>
  <c r="P514" s="1"/>
  <c r="K515"/>
  <c r="L515" i="26"/>
  <c r="O515" s="1"/>
  <c r="M515"/>
  <c r="S515" s="1"/>
  <c r="M521" i="39"/>
  <c r="S521" s="1"/>
  <c r="L521"/>
  <c r="O521" s="1"/>
  <c r="R514" i="26"/>
  <c r="Q514"/>
  <c r="R520" i="42"/>
  <c r="Q520"/>
  <c r="L514" i="33"/>
  <c r="O514" s="1"/>
  <c r="M514"/>
  <c r="S514" s="1"/>
  <c r="N520" i="38"/>
  <c r="P520" s="1"/>
  <c r="K521"/>
  <c r="M521" i="42"/>
  <c r="L521"/>
  <c r="Q513" i="33"/>
  <c r="R513"/>
  <c r="M522" i="27"/>
  <c r="L522"/>
  <c r="S506" i="43"/>
  <c r="Q521" i="27"/>
  <c r="R521"/>
  <c r="M521" i="41"/>
  <c r="S521" s="1"/>
  <c r="L521"/>
  <c r="O521" s="1"/>
  <c r="K514" i="32"/>
  <c r="N513"/>
  <c r="P513" s="1"/>
  <c r="R519" i="35"/>
  <c r="Q519"/>
  <c r="O509" i="37"/>
  <c r="N509"/>
  <c r="P509" s="1"/>
  <c r="K510"/>
  <c r="O494" i="34"/>
  <c r="N494"/>
  <c r="P494" s="1"/>
  <c r="K495"/>
  <c r="K507" i="43"/>
  <c r="N506"/>
  <c r="P506" s="1"/>
  <c r="M520" i="35"/>
  <c r="S520" s="1"/>
  <c r="L520"/>
  <c r="L521" i="40"/>
  <c r="O521" s="1"/>
  <c r="M521"/>
  <c r="S521" s="1"/>
  <c r="R523" i="29" l="1"/>
  <c r="Q523"/>
  <c r="M524"/>
  <c r="S524" s="1"/>
  <c r="L524"/>
  <c r="O524" s="1"/>
  <c r="S524" i="28"/>
  <c r="N524"/>
  <c r="P524" s="1"/>
  <c r="K525"/>
  <c r="O499" i="30"/>
  <c r="N499"/>
  <c r="P499" s="1"/>
  <c r="K500"/>
  <c r="S499"/>
  <c r="S524" i="31"/>
  <c r="O524"/>
  <c r="N524"/>
  <c r="P524" s="1"/>
  <c r="K525"/>
  <c r="Q506" i="43"/>
  <c r="R506"/>
  <c r="R514" i="36"/>
  <c r="Q514"/>
  <c r="R520" i="38"/>
  <c r="Q520"/>
  <c r="Q494" i="34"/>
  <c r="R494"/>
  <c r="M514" i="32"/>
  <c r="S514" s="1"/>
  <c r="L514"/>
  <c r="O514" s="1"/>
  <c r="O522" i="27"/>
  <c r="K523"/>
  <c r="N522"/>
  <c r="P522" s="1"/>
  <c r="K522" i="39"/>
  <c r="N521"/>
  <c r="P521" s="1"/>
  <c r="M521" i="38"/>
  <c r="S521" s="1"/>
  <c r="L521"/>
  <c r="O521" s="1"/>
  <c r="M495" i="34"/>
  <c r="S495" s="1"/>
  <c r="L495"/>
  <c r="O495" s="1"/>
  <c r="S521" i="42"/>
  <c r="L515" i="36"/>
  <c r="M515"/>
  <c r="S515" s="1"/>
  <c r="L507" i="43"/>
  <c r="M507"/>
  <c r="S507" s="1"/>
  <c r="S522" i="27"/>
  <c r="M510" i="37"/>
  <c r="L510"/>
  <c r="O510" s="1"/>
  <c r="N514" i="33"/>
  <c r="P514" s="1"/>
  <c r="K515"/>
  <c r="R509" i="37"/>
  <c r="Q509"/>
  <c r="R513" i="32"/>
  <c r="Q513"/>
  <c r="K522" i="41"/>
  <c r="N521"/>
  <c r="P521" s="1"/>
  <c r="N521" i="40"/>
  <c r="P521" s="1"/>
  <c r="K522"/>
  <c r="O520" i="35"/>
  <c r="N520"/>
  <c r="P520" s="1"/>
  <c r="K521"/>
  <c r="O521" i="42"/>
  <c r="K522"/>
  <c r="N521"/>
  <c r="P521" s="1"/>
  <c r="K516" i="26"/>
  <c r="N515"/>
  <c r="P515" s="1"/>
  <c r="L525" i="28" l="1"/>
  <c r="O525" s="1"/>
  <c r="M525"/>
  <c r="R524"/>
  <c r="Q524"/>
  <c r="N524" i="29"/>
  <c r="P524" s="1"/>
  <c r="K525"/>
  <c r="Q524" i="31"/>
  <c r="R524"/>
  <c r="R499" i="30"/>
  <c r="Q499"/>
  <c r="L500"/>
  <c r="M500"/>
  <c r="S500" s="1"/>
  <c r="L525" i="31"/>
  <c r="M525"/>
  <c r="S525" s="1"/>
  <c r="Q521" i="42"/>
  <c r="R521"/>
  <c r="Q522" i="27"/>
  <c r="R522"/>
  <c r="Q521" i="39"/>
  <c r="R521"/>
  <c r="R514" i="33"/>
  <c r="Q514"/>
  <c r="L522" i="42"/>
  <c r="O522" s="1"/>
  <c r="M522"/>
  <c r="S522" s="1"/>
  <c r="M522" i="41"/>
  <c r="S522" s="1"/>
  <c r="L522"/>
  <c r="K511" i="37"/>
  <c r="N510"/>
  <c r="P510" s="1"/>
  <c r="S510"/>
  <c r="M522" i="39"/>
  <c r="S522" s="1"/>
  <c r="L522"/>
  <c r="R521" i="40"/>
  <c r="Q521"/>
  <c r="L521" i="35"/>
  <c r="M521"/>
  <c r="S521" s="1"/>
  <c r="R520"/>
  <c r="Q520"/>
  <c r="K496" i="34"/>
  <c r="N495"/>
  <c r="P495" s="1"/>
  <c r="M523" i="27"/>
  <c r="S523" s="1"/>
  <c r="L523"/>
  <c r="O523" s="1"/>
  <c r="R515" i="26"/>
  <c r="Q515"/>
  <c r="M522" i="40"/>
  <c r="S522" s="1"/>
  <c r="L522"/>
  <c r="M515" i="33"/>
  <c r="S515" s="1"/>
  <c r="L515"/>
  <c r="O507" i="43"/>
  <c r="N507"/>
  <c r="P507" s="1"/>
  <c r="K508"/>
  <c r="K522" i="38"/>
  <c r="N521"/>
  <c r="P521" s="1"/>
  <c r="M516" i="26"/>
  <c r="L516"/>
  <c r="O516" s="1"/>
  <c r="N514" i="32"/>
  <c r="P514" s="1"/>
  <c r="K515"/>
  <c r="Q521" i="41"/>
  <c r="R521"/>
  <c r="O515" i="36"/>
  <c r="K516"/>
  <c r="N515"/>
  <c r="P515" s="1"/>
  <c r="L525" i="29" l="1"/>
  <c r="O525" s="1"/>
  <c r="M525"/>
  <c r="S525" s="1"/>
  <c r="R524"/>
  <c r="Q524"/>
  <c r="S525" i="28"/>
  <c r="K526"/>
  <c r="N525"/>
  <c r="P525" s="1"/>
  <c r="K526" i="31"/>
  <c r="N525"/>
  <c r="P525" s="1"/>
  <c r="O500" i="30"/>
  <c r="N500"/>
  <c r="P500" s="1"/>
  <c r="K501"/>
  <c r="O525" i="31"/>
  <c r="R510" i="37"/>
  <c r="Q510"/>
  <c r="R521" i="38"/>
  <c r="Q521"/>
  <c r="L522"/>
  <c r="O522" s="1"/>
  <c r="M522"/>
  <c r="S522" s="1"/>
  <c r="M508" i="43"/>
  <c r="S508" s="1"/>
  <c r="L508"/>
  <c r="R507"/>
  <c r="Q507"/>
  <c r="O521" i="35"/>
  <c r="K522"/>
  <c r="N521"/>
  <c r="P521" s="1"/>
  <c r="L511" i="37"/>
  <c r="M511"/>
  <c r="S511" s="1"/>
  <c r="R514" i="32"/>
  <c r="Q514"/>
  <c r="N523" i="27"/>
  <c r="P523" s="1"/>
  <c r="K524"/>
  <c r="O522" i="41"/>
  <c r="K523"/>
  <c r="N522"/>
  <c r="P522" s="1"/>
  <c r="L515" i="32"/>
  <c r="O515" s="1"/>
  <c r="M515"/>
  <c r="S515" s="1"/>
  <c r="O515" i="33"/>
  <c r="N515"/>
  <c r="P515" s="1"/>
  <c r="K516"/>
  <c r="R495" i="34"/>
  <c r="Q495"/>
  <c r="O522" i="39"/>
  <c r="N522"/>
  <c r="P522" s="1"/>
  <c r="K523"/>
  <c r="S516" i="26"/>
  <c r="O522" i="40"/>
  <c r="K523"/>
  <c r="N522"/>
  <c r="P522" s="1"/>
  <c r="L496" i="34"/>
  <c r="M496"/>
  <c r="S496" s="1"/>
  <c r="R515" i="36"/>
  <c r="Q515"/>
  <c r="K517" i="26"/>
  <c r="N516"/>
  <c r="P516" s="1"/>
  <c r="L516" i="36"/>
  <c r="M516"/>
  <c r="S516" s="1"/>
  <c r="K523" i="42"/>
  <c r="N522"/>
  <c r="P522" s="1"/>
  <c r="M526" i="28" l="1"/>
  <c r="S526" s="1"/>
  <c r="L526"/>
  <c r="O526" s="1"/>
  <c r="R525"/>
  <c r="Q525"/>
  <c r="N525" i="29"/>
  <c r="P525" s="1"/>
  <c r="K526"/>
  <c r="M501" i="30"/>
  <c r="L501"/>
  <c r="R500"/>
  <c r="Q500"/>
  <c r="Q525" i="31"/>
  <c r="R525"/>
  <c r="L526"/>
  <c r="M526"/>
  <c r="S526" s="1"/>
  <c r="R516" i="26"/>
  <c r="Q516"/>
  <c r="Q522" i="42"/>
  <c r="R522"/>
  <c r="L523"/>
  <c r="M523"/>
  <c r="K516" i="32"/>
  <c r="N515"/>
  <c r="P515" s="1"/>
  <c r="R522" i="40"/>
  <c r="Q522"/>
  <c r="R521" i="35"/>
  <c r="Q521"/>
  <c r="K523" i="38"/>
  <c r="N522"/>
  <c r="P522" s="1"/>
  <c r="Q522" i="41"/>
  <c r="R522"/>
  <c r="O511" i="37"/>
  <c r="N511"/>
  <c r="P511" s="1"/>
  <c r="K512"/>
  <c r="O516" i="36"/>
  <c r="K517"/>
  <c r="N516"/>
  <c r="P516" s="1"/>
  <c r="M523" i="40"/>
  <c r="S523" s="1"/>
  <c r="L523"/>
  <c r="O523" s="1"/>
  <c r="M523" i="41"/>
  <c r="S523" s="1"/>
  <c r="L523"/>
  <c r="O523" s="1"/>
  <c r="L516" i="33"/>
  <c r="O516" s="1"/>
  <c r="M516"/>
  <c r="S516" s="1"/>
  <c r="M522" i="35"/>
  <c r="S522" s="1"/>
  <c r="L522"/>
  <c r="O522" s="1"/>
  <c r="R515" i="33"/>
  <c r="Q515"/>
  <c r="M524" i="27"/>
  <c r="L524"/>
  <c r="O524" s="1"/>
  <c r="R523"/>
  <c r="Q523"/>
  <c r="O496" i="34"/>
  <c r="N496"/>
  <c r="P496" s="1"/>
  <c r="K497"/>
  <c r="M517" i="26"/>
  <c r="S517" s="1"/>
  <c r="L517"/>
  <c r="O517" s="1"/>
  <c r="L523" i="39"/>
  <c r="O523" s="1"/>
  <c r="M523"/>
  <c r="S523" s="1"/>
  <c r="R522"/>
  <c r="Q522"/>
  <c r="O508" i="43"/>
  <c r="K509"/>
  <c r="N508"/>
  <c r="P508" s="1"/>
  <c r="M526" i="29" l="1"/>
  <c r="S526" s="1"/>
  <c r="L526"/>
  <c r="O526" s="1"/>
  <c r="R525"/>
  <c r="Q525"/>
  <c r="N526" i="28"/>
  <c r="P526" s="1"/>
  <c r="K527"/>
  <c r="N526" i="31"/>
  <c r="P526" s="1"/>
  <c r="K527"/>
  <c r="O501" i="30"/>
  <c r="N501"/>
  <c r="P501" s="1"/>
  <c r="K502"/>
  <c r="O526" i="31"/>
  <c r="S501" i="30"/>
  <c r="Q515" i="32"/>
  <c r="R515"/>
  <c r="M516"/>
  <c r="S516" s="1"/>
  <c r="L516"/>
  <c r="O516" s="1"/>
  <c r="R522" i="38"/>
  <c r="Q522"/>
  <c r="S523" i="42"/>
  <c r="Q516" i="36"/>
  <c r="R516"/>
  <c r="S524" i="27"/>
  <c r="K517" i="33"/>
  <c r="N516"/>
  <c r="P516" s="1"/>
  <c r="M517" i="36"/>
  <c r="S517" s="1"/>
  <c r="L517"/>
  <c r="O517" s="1"/>
  <c r="M523" i="38"/>
  <c r="S523" s="1"/>
  <c r="L523"/>
  <c r="O523" i="42"/>
  <c r="N523"/>
  <c r="P523" s="1"/>
  <c r="K524"/>
  <c r="Q508" i="43"/>
  <c r="R508"/>
  <c r="M509"/>
  <c r="S509" s="1"/>
  <c r="L509"/>
  <c r="N517" i="26"/>
  <c r="P517" s="1"/>
  <c r="K518"/>
  <c r="N524" i="27"/>
  <c r="P524" s="1"/>
  <c r="K525"/>
  <c r="L497" i="34"/>
  <c r="O497" s="1"/>
  <c r="M497"/>
  <c r="S497" s="1"/>
  <c r="K524" i="41"/>
  <c r="N523"/>
  <c r="P523" s="1"/>
  <c r="R496" i="34"/>
  <c r="Q496"/>
  <c r="L512" i="37"/>
  <c r="O512" s="1"/>
  <c r="M512"/>
  <c r="S512" s="1"/>
  <c r="R511"/>
  <c r="Q511"/>
  <c r="N522" i="35"/>
  <c r="P522" s="1"/>
  <c r="K523"/>
  <c r="N523" i="39"/>
  <c r="P523" s="1"/>
  <c r="K524"/>
  <c r="K524" i="40"/>
  <c r="N523"/>
  <c r="P523" s="1"/>
  <c r="L527" i="28" l="1"/>
  <c r="O527" s="1"/>
  <c r="M527"/>
  <c r="S527" s="1"/>
  <c r="R526"/>
  <c r="Q526"/>
  <c r="N526" i="29"/>
  <c r="P526" s="1"/>
  <c r="K527"/>
  <c r="Q501" i="30"/>
  <c r="R501"/>
  <c r="M502"/>
  <c r="L502"/>
  <c r="O502" s="1"/>
  <c r="M527" i="31"/>
  <c r="S527" s="1"/>
  <c r="L527"/>
  <c r="O527" s="1"/>
  <c r="Q526"/>
  <c r="R526"/>
  <c r="R524" i="27"/>
  <c r="Q524"/>
  <c r="Q523" i="42"/>
  <c r="R523"/>
  <c r="M524" i="40"/>
  <c r="S524" s="1"/>
  <c r="L524"/>
  <c r="O524" s="1"/>
  <c r="R516" i="33"/>
  <c r="Q516"/>
  <c r="Q523" i="39"/>
  <c r="R523"/>
  <c r="L517" i="33"/>
  <c r="M517"/>
  <c r="O517"/>
  <c r="K498" i="34"/>
  <c r="N497"/>
  <c r="P497" s="1"/>
  <c r="M524" i="39"/>
  <c r="S524" s="1"/>
  <c r="L524"/>
  <c r="K513" i="37"/>
  <c r="N512"/>
  <c r="P512" s="1"/>
  <c r="L525" i="27"/>
  <c r="O525" s="1"/>
  <c r="M525"/>
  <c r="L524" i="42"/>
  <c r="M524"/>
  <c r="S524" s="1"/>
  <c r="L523" i="35"/>
  <c r="O523" s="1"/>
  <c r="M523"/>
  <c r="M518" i="26"/>
  <c r="L518"/>
  <c r="O518" s="1"/>
  <c r="Q517"/>
  <c r="R517"/>
  <c r="O523" i="38"/>
  <c r="N523"/>
  <c r="P523" s="1"/>
  <c r="K524"/>
  <c r="K517" i="32"/>
  <c r="N516"/>
  <c r="P516" s="1"/>
  <c r="Q522" i="35"/>
  <c r="R522"/>
  <c r="R523" i="41"/>
  <c r="Q523"/>
  <c r="M524"/>
  <c r="S524" s="1"/>
  <c r="L524"/>
  <c r="O509" i="43"/>
  <c r="N509"/>
  <c r="P509" s="1"/>
  <c r="K510"/>
  <c r="R523" i="40"/>
  <c r="Q523"/>
  <c r="N517" i="36"/>
  <c r="P517" s="1"/>
  <c r="K518"/>
  <c r="L527" i="29" l="1"/>
  <c r="M527"/>
  <c r="S527" s="1"/>
  <c r="R526"/>
  <c r="Q526"/>
  <c r="N527" i="28"/>
  <c r="P527" s="1"/>
  <c r="K528"/>
  <c r="N527" i="31"/>
  <c r="P527" s="1"/>
  <c r="K528"/>
  <c r="K503" i="30"/>
  <c r="N502"/>
  <c r="P502" s="1"/>
  <c r="S502"/>
  <c r="Q497" i="34"/>
  <c r="R497"/>
  <c r="O524" i="41"/>
  <c r="K525"/>
  <c r="N524"/>
  <c r="P524" s="1"/>
  <c r="L524" i="38"/>
  <c r="M524"/>
  <c r="S524" s="1"/>
  <c r="L518" i="36"/>
  <c r="O518" s="1"/>
  <c r="M518"/>
  <c r="S518" s="1"/>
  <c r="O524" i="42"/>
  <c r="K525"/>
  <c r="N524"/>
  <c r="P524" s="1"/>
  <c r="M510" i="43"/>
  <c r="S510" s="1"/>
  <c r="L510"/>
  <c r="M498" i="34"/>
  <c r="S498" s="1"/>
  <c r="L498"/>
  <c r="R516" i="32"/>
  <c r="Q516"/>
  <c r="K519" i="26"/>
  <c r="N518"/>
  <c r="P518" s="1"/>
  <c r="S525" i="27"/>
  <c r="N524" i="40"/>
  <c r="P524" s="1"/>
  <c r="K525"/>
  <c r="R509" i="43"/>
  <c r="Q509"/>
  <c r="L517" i="32"/>
  <c r="O517" s="1"/>
  <c r="M517"/>
  <c r="S518" i="26"/>
  <c r="K526" i="27"/>
  <c r="N525"/>
  <c r="P525" s="1"/>
  <c r="S517" i="33"/>
  <c r="R512" i="37"/>
  <c r="Q512"/>
  <c r="K518" i="33"/>
  <c r="N517"/>
  <c r="P517" s="1"/>
  <c r="R523" i="38"/>
  <c r="Q523"/>
  <c r="S523" i="35"/>
  <c r="M513" i="37"/>
  <c r="S513" s="1"/>
  <c r="L513"/>
  <c r="O513" s="1"/>
  <c r="R517" i="36"/>
  <c r="Q517"/>
  <c r="K524" i="35"/>
  <c r="N523"/>
  <c r="P523" s="1"/>
  <c r="O524" i="39"/>
  <c r="N524"/>
  <c r="P524" s="1"/>
  <c r="K525"/>
  <c r="M528" i="28" l="1"/>
  <c r="S528" s="1"/>
  <c r="L528"/>
  <c r="Q527"/>
  <c r="R527"/>
  <c r="O527" i="29"/>
  <c r="K528"/>
  <c r="N527"/>
  <c r="P527" s="1"/>
  <c r="R502" i="30"/>
  <c r="Q502"/>
  <c r="M503"/>
  <c r="L503"/>
  <c r="O503" s="1"/>
  <c r="M528" i="31"/>
  <c r="S528" s="1"/>
  <c r="L528"/>
  <c r="O528" s="1"/>
  <c r="R527"/>
  <c r="Q527"/>
  <c r="R517" i="33"/>
  <c r="Q517"/>
  <c r="Q523" i="35"/>
  <c r="R523"/>
  <c r="R524" i="40"/>
  <c r="Q524"/>
  <c r="N518" i="36"/>
  <c r="P518" s="1"/>
  <c r="K519"/>
  <c r="Q525" i="27"/>
  <c r="R525"/>
  <c r="O524" i="38"/>
  <c r="K525"/>
  <c r="N524"/>
  <c r="P524" s="1"/>
  <c r="Q524" i="41"/>
  <c r="R524"/>
  <c r="Q524" i="42"/>
  <c r="R524"/>
  <c r="K518" i="32"/>
  <c r="N517"/>
  <c r="P517" s="1"/>
  <c r="M519" i="26"/>
  <c r="S519" s="1"/>
  <c r="L519"/>
  <c r="O519" s="1"/>
  <c r="L525" i="42"/>
  <c r="O525" s="1"/>
  <c r="M525"/>
  <c r="M525" i="41"/>
  <c r="S525" s="1"/>
  <c r="L525"/>
  <c r="N513" i="37"/>
  <c r="P513" s="1"/>
  <c r="K514"/>
  <c r="M518" i="33"/>
  <c r="S518" s="1"/>
  <c r="L518"/>
  <c r="O518" s="1"/>
  <c r="L525" i="39"/>
  <c r="O525" s="1"/>
  <c r="M525"/>
  <c r="S525" s="1"/>
  <c r="R524"/>
  <c r="Q524"/>
  <c r="S517" i="32"/>
  <c r="L524" i="35"/>
  <c r="M524"/>
  <c r="S524" s="1"/>
  <c r="R518" i="26"/>
  <c r="Q518"/>
  <c r="O510" i="43"/>
  <c r="K511"/>
  <c r="N510"/>
  <c r="P510" s="1"/>
  <c r="L526" i="27"/>
  <c r="O526" s="1"/>
  <c r="M526"/>
  <c r="S526" s="1"/>
  <c r="L525" i="40"/>
  <c r="O525" s="1"/>
  <c r="M525"/>
  <c r="S525" s="1"/>
  <c r="O498" i="34"/>
  <c r="K499"/>
  <c r="N498"/>
  <c r="P498" s="1"/>
  <c r="R527" i="29" l="1"/>
  <c r="Q527"/>
  <c r="L528"/>
  <c r="O528" s="1"/>
  <c r="M528"/>
  <c r="S528" s="1"/>
  <c r="O528" i="28"/>
  <c r="N528"/>
  <c r="P528" s="1"/>
  <c r="K529"/>
  <c r="K529" i="31"/>
  <c r="N528"/>
  <c r="P528" s="1"/>
  <c r="K504" i="30"/>
  <c r="N503"/>
  <c r="P503" s="1"/>
  <c r="S503"/>
  <c r="R518" i="36"/>
  <c r="Q518"/>
  <c r="M499" i="34"/>
  <c r="S499" s="1"/>
  <c r="L499"/>
  <c r="O499" s="1"/>
  <c r="N526" i="27"/>
  <c r="P526" s="1"/>
  <c r="K527"/>
  <c r="O524" i="35"/>
  <c r="N524"/>
  <c r="P524" s="1"/>
  <c r="K525"/>
  <c r="K519" i="33"/>
  <c r="N518"/>
  <c r="P518" s="1"/>
  <c r="S525" i="42"/>
  <c r="M519" i="36"/>
  <c r="S519" s="1"/>
  <c r="L519"/>
  <c r="R517" i="32"/>
  <c r="Q517"/>
  <c r="Q498" i="34"/>
  <c r="R498"/>
  <c r="R524" i="38"/>
  <c r="Q524"/>
  <c r="Q510" i="43"/>
  <c r="R510"/>
  <c r="M511"/>
  <c r="S511" s="1"/>
  <c r="L511"/>
  <c r="O511" s="1"/>
  <c r="M514" i="37"/>
  <c r="L514"/>
  <c r="K520" i="26"/>
  <c r="N519"/>
  <c r="P519" s="1"/>
  <c r="M525" i="38"/>
  <c r="S525" s="1"/>
  <c r="L525"/>
  <c r="O525" s="1"/>
  <c r="R513" i="37"/>
  <c r="Q513"/>
  <c r="O525" i="41"/>
  <c r="K526"/>
  <c r="N525"/>
  <c r="P525" s="1"/>
  <c r="N525" i="42"/>
  <c r="P525" s="1"/>
  <c r="K526"/>
  <c r="M518" i="32"/>
  <c r="S518" s="1"/>
  <c r="L518"/>
  <c r="O518" s="1"/>
  <c r="K526" i="40"/>
  <c r="N525"/>
  <c r="P525" s="1"/>
  <c r="K526" i="39"/>
  <c r="N525"/>
  <c r="P525" s="1"/>
  <c r="L529" i="28" l="1"/>
  <c r="M529"/>
  <c r="Q528"/>
  <c r="R528"/>
  <c r="N528" i="29"/>
  <c r="P528" s="1"/>
  <c r="K529"/>
  <c r="R503" i="30"/>
  <c r="Q503"/>
  <c r="L504"/>
  <c r="M504"/>
  <c r="S504" s="1"/>
  <c r="R528" i="31"/>
  <c r="Q528"/>
  <c r="M529"/>
  <c r="S529" s="1"/>
  <c r="L529"/>
  <c r="Q525" i="42"/>
  <c r="R525"/>
  <c r="Q525" i="39"/>
  <c r="R525"/>
  <c r="O519" i="36"/>
  <c r="N519"/>
  <c r="P519" s="1"/>
  <c r="K520"/>
  <c r="Q519" i="26"/>
  <c r="R519"/>
  <c r="M527" i="27"/>
  <c r="L527"/>
  <c r="O527" s="1"/>
  <c r="R526"/>
  <c r="Q526"/>
  <c r="R525" i="41"/>
  <c r="Q525"/>
  <c r="M526"/>
  <c r="S526" s="1"/>
  <c r="L526"/>
  <c r="Q518" i="33"/>
  <c r="R518"/>
  <c r="K500" i="34"/>
  <c r="N499"/>
  <c r="P499" s="1"/>
  <c r="Q525" i="40"/>
  <c r="R525"/>
  <c r="M520" i="26"/>
  <c r="L520"/>
  <c r="O520" s="1"/>
  <c r="L526" i="40"/>
  <c r="O526" s="1"/>
  <c r="M526"/>
  <c r="O514" i="37"/>
  <c r="K515"/>
  <c r="N514"/>
  <c r="P514" s="1"/>
  <c r="S514"/>
  <c r="N518" i="32"/>
  <c r="P518" s="1"/>
  <c r="K519"/>
  <c r="N511" i="43"/>
  <c r="P511" s="1"/>
  <c r="K512"/>
  <c r="M519" i="33"/>
  <c r="L519"/>
  <c r="O519" s="1"/>
  <c r="L526" i="42"/>
  <c r="M526"/>
  <c r="S526" s="1"/>
  <c r="K526" i="38"/>
  <c r="N525"/>
  <c r="P525" s="1"/>
  <c r="M526" i="39"/>
  <c r="S526" s="1"/>
  <c r="L526"/>
  <c r="O526" s="1"/>
  <c r="L525" i="35"/>
  <c r="M525"/>
  <c r="S525" s="1"/>
  <c r="O525"/>
  <c r="Q524"/>
  <c r="R524"/>
  <c r="L529" i="29" l="1"/>
  <c r="M529"/>
  <c r="R528"/>
  <c r="Q528"/>
  <c r="S529" i="28"/>
  <c r="O529"/>
  <c r="K530"/>
  <c r="N529"/>
  <c r="P529" s="1"/>
  <c r="O529" i="31"/>
  <c r="K530"/>
  <c r="N529"/>
  <c r="P529" s="1"/>
  <c r="O504" i="30"/>
  <c r="N504"/>
  <c r="P504" s="1"/>
  <c r="K505"/>
  <c r="R514" i="37"/>
  <c r="Q514"/>
  <c r="L515"/>
  <c r="M515"/>
  <c r="S515" s="1"/>
  <c r="N526" i="39"/>
  <c r="P526" s="1"/>
  <c r="K527"/>
  <c r="N519" i="33"/>
  <c r="P519" s="1"/>
  <c r="K520"/>
  <c r="S520" i="26"/>
  <c r="S519" i="33"/>
  <c r="M512" i="43"/>
  <c r="S512" s="1"/>
  <c r="L512"/>
  <c r="L520" i="36"/>
  <c r="M520"/>
  <c r="R519"/>
  <c r="Q519"/>
  <c r="Q499" i="34"/>
  <c r="R499"/>
  <c r="L526" i="38"/>
  <c r="M526"/>
  <c r="S526" s="1"/>
  <c r="L519" i="32"/>
  <c r="O519" s="1"/>
  <c r="M519"/>
  <c r="S519" s="1"/>
  <c r="K527" i="40"/>
  <c r="N526"/>
  <c r="P526" s="1"/>
  <c r="M500" i="34"/>
  <c r="S500" s="1"/>
  <c r="L500"/>
  <c r="O500" s="1"/>
  <c r="R518" i="32"/>
  <c r="Q518"/>
  <c r="O526" i="42"/>
  <c r="K527"/>
  <c r="N526"/>
  <c r="P526" s="1"/>
  <c r="N527" i="27"/>
  <c r="P527" s="1"/>
  <c r="K528"/>
  <c r="R511" i="43"/>
  <c r="Q511"/>
  <c r="K521" i="26"/>
  <c r="N520"/>
  <c r="P520" s="1"/>
  <c r="O526" i="41"/>
  <c r="K527"/>
  <c r="N526"/>
  <c r="P526" s="1"/>
  <c r="S527" i="27"/>
  <c r="R525" i="38"/>
  <c r="Q525"/>
  <c r="S526" i="40"/>
  <c r="N525" i="35"/>
  <c r="P525" s="1"/>
  <c r="K526"/>
  <c r="M530" i="28" l="1"/>
  <c r="S530" s="1"/>
  <c r="L530"/>
  <c r="R529"/>
  <c r="Q529"/>
  <c r="S529" i="29"/>
  <c r="O529"/>
  <c r="K530"/>
  <c r="N529"/>
  <c r="P529" s="1"/>
  <c r="M505" i="30"/>
  <c r="S505" s="1"/>
  <c r="L505"/>
  <c r="R504"/>
  <c r="Q504"/>
  <c r="Q529" i="31"/>
  <c r="R529"/>
  <c r="M530"/>
  <c r="S530" s="1"/>
  <c r="L530"/>
  <c r="O530" s="1"/>
  <c r="R520" i="26"/>
  <c r="Q520"/>
  <c r="Q526" i="40"/>
  <c r="R526"/>
  <c r="Q526" i="41"/>
  <c r="R526"/>
  <c r="L521" i="26"/>
  <c r="M521"/>
  <c r="S521" s="1"/>
  <c r="S520" i="36"/>
  <c r="L520" i="33"/>
  <c r="O520" s="1"/>
  <c r="M520"/>
  <c r="S520" s="1"/>
  <c r="K520" i="32"/>
  <c r="N519"/>
  <c r="P519" s="1"/>
  <c r="O520" i="36"/>
  <c r="N520"/>
  <c r="P520" s="1"/>
  <c r="K521"/>
  <c r="R527" i="27"/>
  <c r="Q527"/>
  <c r="K501" i="34"/>
  <c r="N500"/>
  <c r="P500" s="1"/>
  <c r="O526" i="38"/>
  <c r="N526"/>
  <c r="P526" s="1"/>
  <c r="K527"/>
  <c r="O512" i="43"/>
  <c r="K513"/>
  <c r="N512"/>
  <c r="P512" s="1"/>
  <c r="M527" i="39"/>
  <c r="S527" s="1"/>
  <c r="L527"/>
  <c r="O527" s="1"/>
  <c r="M528" i="27"/>
  <c r="L528"/>
  <c r="O528" s="1"/>
  <c r="R526" i="39"/>
  <c r="Q526"/>
  <c r="R519" i="33"/>
  <c r="Q519"/>
  <c r="R526" i="42"/>
  <c r="Q526"/>
  <c r="O515" i="37"/>
  <c r="N515"/>
  <c r="P515" s="1"/>
  <c r="K516"/>
  <c r="L526" i="35"/>
  <c r="M526"/>
  <c r="S526" s="1"/>
  <c r="O526"/>
  <c r="M527" i="41"/>
  <c r="S527" s="1"/>
  <c r="L527"/>
  <c r="O527" s="1"/>
  <c r="R525" i="35"/>
  <c r="Q525"/>
  <c r="M527" i="42"/>
  <c r="S527" s="1"/>
  <c r="L527"/>
  <c r="O527" s="1"/>
  <c r="M527" i="40"/>
  <c r="S527" s="1"/>
  <c r="L527"/>
  <c r="O527" s="1"/>
  <c r="L530" i="29" l="1"/>
  <c r="O530" s="1"/>
  <c r="M530"/>
  <c r="S530" s="1"/>
  <c r="Q529"/>
  <c r="R529"/>
  <c r="O530" i="28"/>
  <c r="N530"/>
  <c r="P530" s="1"/>
  <c r="K531"/>
  <c r="K531" i="31"/>
  <c r="N530"/>
  <c r="P530" s="1"/>
  <c r="O505" i="30"/>
  <c r="N505"/>
  <c r="P505" s="1"/>
  <c r="K506"/>
  <c r="R520" i="36"/>
  <c r="Q520"/>
  <c r="Q500" i="34"/>
  <c r="R500"/>
  <c r="L520" i="32"/>
  <c r="O520" s="1"/>
  <c r="M520"/>
  <c r="S520" s="1"/>
  <c r="K522" i="26"/>
  <c r="N521"/>
  <c r="P521" s="1"/>
  <c r="Q512" i="43"/>
  <c r="R512"/>
  <c r="K528" i="40"/>
  <c r="N527"/>
  <c r="P527" s="1"/>
  <c r="K528" i="39"/>
  <c r="N527"/>
  <c r="P527" s="1"/>
  <c r="K528" i="42"/>
  <c r="N527"/>
  <c r="P527" s="1"/>
  <c r="N526" i="35"/>
  <c r="P526" s="1"/>
  <c r="K527"/>
  <c r="M516" i="37"/>
  <c r="S516" s="1"/>
  <c r="L516"/>
  <c r="O516" s="1"/>
  <c r="M513" i="43"/>
  <c r="S513" s="1"/>
  <c r="L513"/>
  <c r="O513" s="1"/>
  <c r="K521" i="33"/>
  <c r="N520"/>
  <c r="P520" s="1"/>
  <c r="Q515" i="37"/>
  <c r="R515"/>
  <c r="M521" i="36"/>
  <c r="L521"/>
  <c r="O521" s="1"/>
  <c r="R519" i="32"/>
  <c r="Q519"/>
  <c r="M501" i="34"/>
  <c r="S501" s="1"/>
  <c r="L501"/>
  <c r="O501" s="1"/>
  <c r="K528" i="41"/>
  <c r="N527"/>
  <c r="P527" s="1"/>
  <c r="N528" i="27"/>
  <c r="P528" s="1"/>
  <c r="K529"/>
  <c r="M527" i="38"/>
  <c r="S527" s="1"/>
  <c r="L527"/>
  <c r="O527" s="1"/>
  <c r="S528" i="27"/>
  <c r="R526" i="38"/>
  <c r="Q526"/>
  <c r="O521" i="26"/>
  <c r="L531" i="28" l="1"/>
  <c r="O531" s="1"/>
  <c r="M531"/>
  <c r="R530"/>
  <c r="Q530"/>
  <c r="N530" i="29"/>
  <c r="P530" s="1"/>
  <c r="K531"/>
  <c r="L506" i="30"/>
  <c r="M506"/>
  <c r="R505"/>
  <c r="Q505"/>
  <c r="R530" i="31"/>
  <c r="Q530"/>
  <c r="M531"/>
  <c r="L531"/>
  <c r="Q528" i="27"/>
  <c r="R528"/>
  <c r="M529"/>
  <c r="L529"/>
  <c r="O529" s="1"/>
  <c r="R527" i="39"/>
  <c r="Q527"/>
  <c r="R527" i="41"/>
  <c r="Q527"/>
  <c r="N521" i="36"/>
  <c r="K522"/>
  <c r="M528" i="41"/>
  <c r="S528" s="1"/>
  <c r="L528"/>
  <c r="M528" i="39"/>
  <c r="S528" s="1"/>
  <c r="L528"/>
  <c r="K528" i="38"/>
  <c r="N527"/>
  <c r="P527" s="1"/>
  <c r="N513" i="43"/>
  <c r="P513" s="1"/>
  <c r="K514"/>
  <c r="R527" i="40"/>
  <c r="Q527"/>
  <c r="N520" i="32"/>
  <c r="P520" s="1"/>
  <c r="K521"/>
  <c r="L528" i="42"/>
  <c r="M528"/>
  <c r="S528" s="1"/>
  <c r="L522" i="26"/>
  <c r="O522" s="1"/>
  <c r="M522"/>
  <c r="S522" s="1"/>
  <c r="S521" i="36"/>
  <c r="P521"/>
  <c r="K517" i="37"/>
  <c r="N516"/>
  <c r="P516" s="1"/>
  <c r="K502" i="34"/>
  <c r="N501"/>
  <c r="P501" s="1"/>
  <c r="L528" i="40"/>
  <c r="O528" s="1"/>
  <c r="M528"/>
  <c r="Q520" i="33"/>
  <c r="R520"/>
  <c r="L527" i="35"/>
  <c r="O527" s="1"/>
  <c r="M527"/>
  <c r="S527" s="1"/>
  <c r="L521" i="33"/>
  <c r="M521"/>
  <c r="S521" s="1"/>
  <c r="R526" i="35"/>
  <c r="Q526"/>
  <c r="Q527" i="42"/>
  <c r="R527"/>
  <c r="R521" i="26"/>
  <c r="Q521"/>
  <c r="L531" i="29" l="1"/>
  <c r="O531" s="1"/>
  <c r="M531"/>
  <c r="S531" s="1"/>
  <c r="R530"/>
  <c r="Q530"/>
  <c r="S531" i="28"/>
  <c r="K532"/>
  <c r="N531"/>
  <c r="P531" s="1"/>
  <c r="O531" i="31"/>
  <c r="N531"/>
  <c r="P531" s="1"/>
  <c r="K532"/>
  <c r="S531"/>
  <c r="S506" i="30"/>
  <c r="O506"/>
  <c r="N506"/>
  <c r="P506" s="1"/>
  <c r="K507"/>
  <c r="Q516" i="37"/>
  <c r="R516"/>
  <c r="O528" i="42"/>
  <c r="K529"/>
  <c r="N528"/>
  <c r="P528" s="1"/>
  <c r="M528" i="38"/>
  <c r="S528" s="1"/>
  <c r="L528"/>
  <c r="O528" s="1"/>
  <c r="M517" i="37"/>
  <c r="S517" s="1"/>
  <c r="L517"/>
  <c r="L521" i="32"/>
  <c r="O521" s="1"/>
  <c r="M521"/>
  <c r="S521" s="1"/>
  <c r="O528" i="39"/>
  <c r="N528"/>
  <c r="P528" s="1"/>
  <c r="K529"/>
  <c r="Q520" i="32"/>
  <c r="R520"/>
  <c r="R521" i="36"/>
  <c r="Q521"/>
  <c r="O528" i="41"/>
  <c r="K529"/>
  <c r="N528"/>
  <c r="P528" s="1"/>
  <c r="M502" i="34"/>
  <c r="S502" s="1"/>
  <c r="L502"/>
  <c r="S528" i="40"/>
  <c r="N529" i="27"/>
  <c r="P529" s="1"/>
  <c r="K530"/>
  <c r="K528" i="35"/>
  <c r="N527"/>
  <c r="P527" s="1"/>
  <c r="O521" i="33"/>
  <c r="N521"/>
  <c r="P521" s="1"/>
  <c r="K522"/>
  <c r="N528" i="40"/>
  <c r="P528" s="1"/>
  <c r="K529"/>
  <c r="M514" i="43"/>
  <c r="L514"/>
  <c r="O514" s="1"/>
  <c r="L522" i="36"/>
  <c r="O522" s="1"/>
  <c r="M522"/>
  <c r="S522" s="1"/>
  <c r="S529" i="27"/>
  <c r="R513" i="43"/>
  <c r="Q513"/>
  <c r="Q501" i="34"/>
  <c r="R501"/>
  <c r="K523" i="26"/>
  <c r="N522"/>
  <c r="P522" s="1"/>
  <c r="R527" i="38"/>
  <c r="Q527"/>
  <c r="L532" i="28" l="1"/>
  <c r="M532"/>
  <c r="Q531"/>
  <c r="R531"/>
  <c r="K532" i="29"/>
  <c r="N531"/>
  <c r="P531" s="1"/>
  <c r="Q531" i="31"/>
  <c r="R531"/>
  <c r="R506" i="30"/>
  <c r="Q506"/>
  <c r="L532" i="31"/>
  <c r="M532"/>
  <c r="S532" s="1"/>
  <c r="M507" i="30"/>
  <c r="S507" s="1"/>
  <c r="L507"/>
  <c r="R528" i="40"/>
  <c r="Q528"/>
  <c r="R527" i="35"/>
  <c r="Q527"/>
  <c r="S514" i="43"/>
  <c r="M530" i="27"/>
  <c r="S530" s="1"/>
  <c r="L530"/>
  <c r="O530" s="1"/>
  <c r="L523" i="26"/>
  <c r="O523" s="1"/>
  <c r="M523"/>
  <c r="S523" s="1"/>
  <c r="K523" i="36"/>
  <c r="N522"/>
  <c r="P522" s="1"/>
  <c r="L529" i="39"/>
  <c r="O529" s="1"/>
  <c r="M529"/>
  <c r="S529" s="1"/>
  <c r="R528"/>
  <c r="Q528"/>
  <c r="N528" i="38"/>
  <c r="P528" s="1"/>
  <c r="K529"/>
  <c r="Q528" i="41"/>
  <c r="R528"/>
  <c r="K515" i="43"/>
  <c r="N514"/>
  <c r="P514" s="1"/>
  <c r="M528" i="35"/>
  <c r="S528" s="1"/>
  <c r="L528"/>
  <c r="O528" s="1"/>
  <c r="M529" i="41"/>
  <c r="S529" s="1"/>
  <c r="L529"/>
  <c r="O529" s="1"/>
  <c r="R528" i="42"/>
  <c r="Q528"/>
  <c r="M529" i="40"/>
  <c r="S529" s="1"/>
  <c r="L529"/>
  <c r="O529" s="1"/>
  <c r="L529" i="42"/>
  <c r="O529" s="1"/>
  <c r="M529"/>
  <c r="S529" s="1"/>
  <c r="Q529" i="27"/>
  <c r="R529"/>
  <c r="K522" i="32"/>
  <c r="N521"/>
  <c r="P521" s="1"/>
  <c r="R522" i="26"/>
  <c r="Q522"/>
  <c r="L522" i="33"/>
  <c r="O522" s="1"/>
  <c r="M522"/>
  <c r="S522" s="1"/>
  <c r="O517" i="37"/>
  <c r="N517"/>
  <c r="P517" s="1"/>
  <c r="K518"/>
  <c r="R521" i="33"/>
  <c r="Q521"/>
  <c r="O502" i="34"/>
  <c r="K503"/>
  <c r="N502"/>
  <c r="P502" s="1"/>
  <c r="R531" i="29" l="1"/>
  <c r="Q531"/>
  <c r="M532"/>
  <c r="S532" s="1"/>
  <c r="L532"/>
  <c r="O532" s="1"/>
  <c r="S532" i="28"/>
  <c r="O532"/>
  <c r="N532"/>
  <c r="P532" s="1"/>
  <c r="K533"/>
  <c r="N507" i="30"/>
  <c r="P507" s="1"/>
  <c r="K508"/>
  <c r="O532" i="31"/>
  <c r="K533"/>
  <c r="N532"/>
  <c r="P532" s="1"/>
  <c r="O507" i="30"/>
  <c r="Q514" i="43"/>
  <c r="R514"/>
  <c r="Q502" i="34"/>
  <c r="R502"/>
  <c r="M515" i="43"/>
  <c r="S515" s="1"/>
  <c r="L515"/>
  <c r="O515" s="1"/>
  <c r="K531" i="27"/>
  <c r="N530"/>
  <c r="P530" s="1"/>
  <c r="M518" i="37"/>
  <c r="S518" s="1"/>
  <c r="L518"/>
  <c r="O518"/>
  <c r="L503" i="34"/>
  <c r="M503"/>
  <c r="S503" s="1"/>
  <c r="K530" i="41"/>
  <c r="N529"/>
  <c r="P529" s="1"/>
  <c r="N529" i="39"/>
  <c r="P529" s="1"/>
  <c r="K530"/>
  <c r="K523" i="33"/>
  <c r="N522"/>
  <c r="P522" s="1"/>
  <c r="R522" i="36"/>
  <c r="Q522"/>
  <c r="N529" i="42"/>
  <c r="P529" s="1"/>
  <c r="K530"/>
  <c r="M529" i="38"/>
  <c r="S529" s="1"/>
  <c r="L529"/>
  <c r="O529" s="1"/>
  <c r="M523" i="36"/>
  <c r="L523"/>
  <c r="N528" i="35"/>
  <c r="P528" s="1"/>
  <c r="K529"/>
  <c r="R528" i="38"/>
  <c r="Q528"/>
  <c r="R521" i="32"/>
  <c r="Q521"/>
  <c r="N529" i="40"/>
  <c r="P529" s="1"/>
  <c r="K530"/>
  <c r="R517" i="37"/>
  <c r="Q517"/>
  <c r="L522" i="32"/>
  <c r="O522" s="1"/>
  <c r="M522"/>
  <c r="S522" s="1"/>
  <c r="K524" i="26"/>
  <c r="N523"/>
  <c r="P523" s="1"/>
  <c r="L533" i="28" l="1"/>
  <c r="O533" s="1"/>
  <c r="M533"/>
  <c r="S533" s="1"/>
  <c r="R532"/>
  <c r="Q532"/>
  <c r="N532" i="29"/>
  <c r="P532" s="1"/>
  <c r="K533"/>
  <c r="R532" i="31"/>
  <c r="Q532"/>
  <c r="L533"/>
  <c r="O533" s="1"/>
  <c r="M533"/>
  <c r="L508" i="30"/>
  <c r="O508" s="1"/>
  <c r="M508"/>
  <c r="S508" s="1"/>
  <c r="R507"/>
  <c r="Q507"/>
  <c r="R529" i="41"/>
  <c r="Q529"/>
  <c r="M531" i="27"/>
  <c r="S531" s="1"/>
  <c r="L531"/>
  <c r="O531" s="1"/>
  <c r="R528" i="35"/>
  <c r="Q528"/>
  <c r="Q529" i="42"/>
  <c r="R529"/>
  <c r="M530" i="41"/>
  <c r="S530" s="1"/>
  <c r="L530"/>
  <c r="N515" i="43"/>
  <c r="P515" s="1"/>
  <c r="K516"/>
  <c r="M530" i="40"/>
  <c r="L530"/>
  <c r="O530" s="1"/>
  <c r="O523" i="36"/>
  <c r="N523"/>
  <c r="P523" s="1"/>
  <c r="K524"/>
  <c r="O503" i="34"/>
  <c r="N503"/>
  <c r="P503" s="1"/>
  <c r="K504"/>
  <c r="N522" i="32"/>
  <c r="P522" s="1"/>
  <c r="K523"/>
  <c r="L530" i="42"/>
  <c r="M530"/>
  <c r="S530" s="1"/>
  <c r="L529" i="35"/>
  <c r="M529"/>
  <c r="S529" s="1"/>
  <c r="R522" i="33"/>
  <c r="Q522"/>
  <c r="R529" i="40"/>
  <c r="Q529"/>
  <c r="S523" i="36"/>
  <c r="L524" i="26"/>
  <c r="O524" s="1"/>
  <c r="M524"/>
  <c r="S524" s="1"/>
  <c r="L523" i="33"/>
  <c r="M523"/>
  <c r="S523" s="1"/>
  <c r="K519" i="37"/>
  <c r="N518"/>
  <c r="P518" s="1"/>
  <c r="Q523" i="26"/>
  <c r="R523"/>
  <c r="K530" i="38"/>
  <c r="N529"/>
  <c r="P529" s="1"/>
  <c r="M530" i="39"/>
  <c r="S530" s="1"/>
  <c r="L530"/>
  <c r="O530" s="1"/>
  <c r="Q529"/>
  <c r="R529"/>
  <c r="R530" i="27"/>
  <c r="Q530"/>
  <c r="L533" i="29" l="1"/>
  <c r="O533" s="1"/>
  <c r="M533"/>
  <c r="S533" s="1"/>
  <c r="Q532"/>
  <c r="R532"/>
  <c r="K534" i="28"/>
  <c r="N533"/>
  <c r="P533" s="1"/>
  <c r="N508" i="30"/>
  <c r="P508" s="1"/>
  <c r="K509"/>
  <c r="S533" i="31"/>
  <c r="N533"/>
  <c r="P533" s="1"/>
  <c r="K534"/>
  <c r="R518" i="37"/>
  <c r="Q518"/>
  <c r="N530" i="39"/>
  <c r="P530" s="1"/>
  <c r="K531"/>
  <c r="M519" i="37"/>
  <c r="S519" s="1"/>
  <c r="L519"/>
  <c r="M523" i="32"/>
  <c r="S523" s="1"/>
  <c r="L523"/>
  <c r="N530" i="40"/>
  <c r="P530" s="1"/>
  <c r="K531"/>
  <c r="R522" i="32"/>
  <c r="Q522"/>
  <c r="O523" i="33"/>
  <c r="K524"/>
  <c r="N523"/>
  <c r="P523" s="1"/>
  <c r="L504" i="34"/>
  <c r="O504" s="1"/>
  <c r="M504"/>
  <c r="S530" i="40"/>
  <c r="R503" i="34"/>
  <c r="Q503"/>
  <c r="M516" i="43"/>
  <c r="S516" s="1"/>
  <c r="L516"/>
  <c r="O516"/>
  <c r="R529" i="38"/>
  <c r="Q529"/>
  <c r="R515" i="43"/>
  <c r="Q515"/>
  <c r="N531" i="27"/>
  <c r="P531" s="1"/>
  <c r="K532"/>
  <c r="M530" i="38"/>
  <c r="S530" s="1"/>
  <c r="L530"/>
  <c r="O530" s="1"/>
  <c r="K525" i="26"/>
  <c r="N524"/>
  <c r="P524" s="1"/>
  <c r="O529" i="35"/>
  <c r="K530"/>
  <c r="N529"/>
  <c r="P529" s="1"/>
  <c r="M524" i="36"/>
  <c r="S524" s="1"/>
  <c r="L524"/>
  <c r="O530" i="41"/>
  <c r="K531"/>
  <c r="N530"/>
  <c r="P530" s="1"/>
  <c r="R523" i="36"/>
  <c r="Q523"/>
  <c r="O530" i="42"/>
  <c r="K531"/>
  <c r="N530"/>
  <c r="P530" s="1"/>
  <c r="R533" i="28" l="1"/>
  <c r="Q533"/>
  <c r="M534"/>
  <c r="L534"/>
  <c r="O534" s="1"/>
  <c r="N533" i="29"/>
  <c r="P533" s="1"/>
  <c r="K534"/>
  <c r="R533" i="31"/>
  <c r="Q533"/>
  <c r="M534"/>
  <c r="S534" s="1"/>
  <c r="L534"/>
  <c r="O534" s="1"/>
  <c r="M509" i="30"/>
  <c r="S509" s="1"/>
  <c r="L509"/>
  <c r="O509" s="1"/>
  <c r="R508"/>
  <c r="Q508"/>
  <c r="R523" i="33"/>
  <c r="Q523"/>
  <c r="L531" i="42"/>
  <c r="O531" s="1"/>
  <c r="M531"/>
  <c r="S531" s="1"/>
  <c r="R531" i="27"/>
  <c r="Q531"/>
  <c r="M524" i="33"/>
  <c r="S524" s="1"/>
  <c r="L524"/>
  <c r="O524" s="1"/>
  <c r="O519" i="37"/>
  <c r="N519"/>
  <c r="P519" s="1"/>
  <c r="K520"/>
  <c r="R529" i="35"/>
  <c r="Q529"/>
  <c r="L532" i="27"/>
  <c r="M532"/>
  <c r="L530" i="35"/>
  <c r="O530" s="1"/>
  <c r="M530"/>
  <c r="S530" s="1"/>
  <c r="R524" i="26"/>
  <c r="Q524"/>
  <c r="M531" i="39"/>
  <c r="S531" s="1"/>
  <c r="L531"/>
  <c r="O531" s="1"/>
  <c r="N504" i="34"/>
  <c r="K505"/>
  <c r="O523" i="32"/>
  <c r="K524"/>
  <c r="N523"/>
  <c r="P523" s="1"/>
  <c r="R530" i="39"/>
  <c r="Q530"/>
  <c r="Q530" i="41"/>
  <c r="R530"/>
  <c r="M531"/>
  <c r="S531" s="1"/>
  <c r="L531"/>
  <c r="O531" s="1"/>
  <c r="M525" i="26"/>
  <c r="S525" s="1"/>
  <c r="L525"/>
  <c r="O525" s="1"/>
  <c r="R530" i="40"/>
  <c r="Q530"/>
  <c r="M531"/>
  <c r="L531"/>
  <c r="O531" s="1"/>
  <c r="K517" i="43"/>
  <c r="N516"/>
  <c r="P516" s="1"/>
  <c r="Q530" i="42"/>
  <c r="R530"/>
  <c r="O524" i="36"/>
  <c r="N524"/>
  <c r="P524" s="1"/>
  <c r="K525"/>
  <c r="K531" i="38"/>
  <c r="N530"/>
  <c r="P530" s="1"/>
  <c r="P504" i="34"/>
  <c r="S504"/>
  <c r="M534" i="29" l="1"/>
  <c r="S534" s="1"/>
  <c r="L534"/>
  <c r="Q533"/>
  <c r="R533"/>
  <c r="K535" i="28"/>
  <c r="N534"/>
  <c r="P534" s="1"/>
  <c r="S534"/>
  <c r="N509" i="30"/>
  <c r="P509" s="1"/>
  <c r="K510"/>
  <c r="N534" i="31"/>
  <c r="P534" s="1"/>
  <c r="K535"/>
  <c r="K532" i="39"/>
  <c r="N531"/>
  <c r="P531" s="1"/>
  <c r="O532" i="27"/>
  <c r="N532"/>
  <c r="P532" s="1"/>
  <c r="K533"/>
  <c r="Q516" i="43"/>
  <c r="R516"/>
  <c r="K526" i="26"/>
  <c r="N525"/>
  <c r="P525" s="1"/>
  <c r="R523" i="32"/>
  <c r="Q523"/>
  <c r="R504" i="34"/>
  <c r="Q504"/>
  <c r="L531" i="38"/>
  <c r="O531" s="1"/>
  <c r="M531"/>
  <c r="S531" s="1"/>
  <c r="K532" i="41"/>
  <c r="N531"/>
  <c r="P531" s="1"/>
  <c r="L524" i="32"/>
  <c r="O524" s="1"/>
  <c r="M524"/>
  <c r="S524" s="1"/>
  <c r="M520" i="37"/>
  <c r="S520" s="1"/>
  <c r="L520"/>
  <c r="R524" i="36"/>
  <c r="Q524"/>
  <c r="M505" i="34"/>
  <c r="L505"/>
  <c r="K532" i="42"/>
  <c r="N531"/>
  <c r="P531" s="1"/>
  <c r="R530" i="38"/>
  <c r="Q530"/>
  <c r="M517" i="43"/>
  <c r="S517" s="1"/>
  <c r="L517"/>
  <c r="O517" s="1"/>
  <c r="M525" i="36"/>
  <c r="L525"/>
  <c r="O525" s="1"/>
  <c r="N531" i="40"/>
  <c r="P531" s="1"/>
  <c r="K532"/>
  <c r="K531" i="35"/>
  <c r="N530"/>
  <c r="P530" s="1"/>
  <c r="R519" i="37"/>
  <c r="Q519"/>
  <c r="S531" i="40"/>
  <c r="S532" i="27"/>
  <c r="N524" i="33"/>
  <c r="P524" s="1"/>
  <c r="K525"/>
  <c r="Q534" i="28" l="1"/>
  <c r="R534"/>
  <c r="L535"/>
  <c r="M535"/>
  <c r="S535" s="1"/>
  <c r="O534" i="29"/>
  <c r="N534"/>
  <c r="P534" s="1"/>
  <c r="K535"/>
  <c r="M535" i="31"/>
  <c r="L535"/>
  <c r="R534"/>
  <c r="Q534"/>
  <c r="M510" i="30"/>
  <c r="S510" s="1"/>
  <c r="L510"/>
  <c r="R509"/>
  <c r="Q509"/>
  <c r="Q531" i="40"/>
  <c r="R531"/>
  <c r="R524" i="33"/>
  <c r="Q524"/>
  <c r="L531" i="35"/>
  <c r="M531"/>
  <c r="L526" i="26"/>
  <c r="M526"/>
  <c r="S526" s="1"/>
  <c r="Q532" i="27"/>
  <c r="R532"/>
  <c r="O520" i="37"/>
  <c r="N520"/>
  <c r="P520" s="1"/>
  <c r="K521"/>
  <c r="S505" i="34"/>
  <c r="K532" i="38"/>
  <c r="N531"/>
  <c r="P531" s="1"/>
  <c r="Q531" i="42"/>
  <c r="R531"/>
  <c r="L533" i="27"/>
  <c r="O533" s="1"/>
  <c r="M533"/>
  <c r="S533" s="1"/>
  <c r="R531" i="41"/>
  <c r="Q531"/>
  <c r="L525" i="33"/>
  <c r="O525" s="1"/>
  <c r="M525"/>
  <c r="S525" s="1"/>
  <c r="M532" i="41"/>
  <c r="S532" s="1"/>
  <c r="L532"/>
  <c r="L532" i="40"/>
  <c r="O532" s="1"/>
  <c r="M532"/>
  <c r="R530" i="35"/>
  <c r="Q530"/>
  <c r="K526" i="36"/>
  <c r="N525"/>
  <c r="P525" s="1"/>
  <c r="L532" i="42"/>
  <c r="M532"/>
  <c r="S532" s="1"/>
  <c r="S525" i="36"/>
  <c r="O505" i="34"/>
  <c r="N505"/>
  <c r="P505" s="1"/>
  <c r="K506"/>
  <c r="N524" i="32"/>
  <c r="P524" s="1"/>
  <c r="K525"/>
  <c r="N517" i="43"/>
  <c r="P517" s="1"/>
  <c r="K518"/>
  <c r="R531" i="39"/>
  <c r="Q531"/>
  <c r="R525" i="26"/>
  <c r="Q525"/>
  <c r="M532" i="39"/>
  <c r="S532" s="1"/>
  <c r="L532"/>
  <c r="O532" s="1"/>
  <c r="L535" i="29" l="1"/>
  <c r="M535"/>
  <c r="S535" s="1"/>
  <c r="R534"/>
  <c r="Q534"/>
  <c r="O535" i="28"/>
  <c r="K536"/>
  <c r="N535"/>
  <c r="P535" s="1"/>
  <c r="O510" i="30"/>
  <c r="K511"/>
  <c r="N510"/>
  <c r="P510" s="1"/>
  <c r="O535" i="31"/>
  <c r="K536"/>
  <c r="N535"/>
  <c r="P535"/>
  <c r="S535"/>
  <c r="R525" i="36"/>
  <c r="Q525"/>
  <c r="Q505" i="34"/>
  <c r="R505"/>
  <c r="K527" i="26"/>
  <c r="N526"/>
  <c r="P526" s="1"/>
  <c r="L525" i="32"/>
  <c r="O525" s="1"/>
  <c r="M525"/>
  <c r="S525" s="1"/>
  <c r="M521" i="37"/>
  <c r="S521" s="1"/>
  <c r="L521"/>
  <c r="S531" i="35"/>
  <c r="Q520" i="37"/>
  <c r="R520"/>
  <c r="O531" i="35"/>
  <c r="K532"/>
  <c r="N531"/>
  <c r="P531" s="1"/>
  <c r="M518" i="43"/>
  <c r="S518" s="1"/>
  <c r="L518"/>
  <c r="O518" s="1"/>
  <c r="S532" i="40"/>
  <c r="R517" i="43"/>
  <c r="Q517"/>
  <c r="K533" i="40"/>
  <c r="N532"/>
  <c r="P532" s="1"/>
  <c r="N532" i="39"/>
  <c r="P532" s="1"/>
  <c r="K533"/>
  <c r="O532" i="42"/>
  <c r="K533"/>
  <c r="N532"/>
  <c r="P532" s="1"/>
  <c r="O532" i="41"/>
  <c r="K533"/>
  <c r="N532"/>
  <c r="P532" s="1"/>
  <c r="R531" i="38"/>
  <c r="Q531"/>
  <c r="R524" i="32"/>
  <c r="Q524"/>
  <c r="N533" i="27"/>
  <c r="P533" s="1"/>
  <c r="K534"/>
  <c r="L506" i="34"/>
  <c r="M506"/>
  <c r="S506" s="1"/>
  <c r="O506"/>
  <c r="L526" i="36"/>
  <c r="M526"/>
  <c r="S526" s="1"/>
  <c r="K526" i="33"/>
  <c r="N525"/>
  <c r="P525" s="1"/>
  <c r="L532" i="38"/>
  <c r="M532"/>
  <c r="S532" s="1"/>
  <c r="O526" i="26"/>
  <c r="R535" i="28" l="1"/>
  <c r="Q535"/>
  <c r="L536"/>
  <c r="M536"/>
  <c r="S536" s="1"/>
  <c r="O535" i="29"/>
  <c r="K536"/>
  <c r="N535"/>
  <c r="P535" s="1"/>
  <c r="R535" i="31"/>
  <c r="Q535"/>
  <c r="M536"/>
  <c r="S536" s="1"/>
  <c r="L536"/>
  <c r="O536" s="1"/>
  <c r="R510" i="30"/>
  <c r="Q510"/>
  <c r="M511"/>
  <c r="L511"/>
  <c r="O511" s="1"/>
  <c r="R532" i="42"/>
  <c r="Q532"/>
  <c r="Q533" i="27"/>
  <c r="R533"/>
  <c r="L526" i="33"/>
  <c r="M526"/>
  <c r="M533" i="42"/>
  <c r="S533" s="1"/>
  <c r="L533"/>
  <c r="O533" s="1"/>
  <c r="N525" i="32"/>
  <c r="P525" s="1"/>
  <c r="K526"/>
  <c r="R526" i="26"/>
  <c r="Q526"/>
  <c r="R532" i="40"/>
  <c r="Q532"/>
  <c r="O526" i="36"/>
  <c r="N526"/>
  <c r="P526" s="1"/>
  <c r="K527"/>
  <c r="M533" i="39"/>
  <c r="S533" s="1"/>
  <c r="L533"/>
  <c r="O533" s="1"/>
  <c r="M527" i="26"/>
  <c r="S527" s="1"/>
  <c r="L527"/>
  <c r="O527" s="1"/>
  <c r="R525" i="33"/>
  <c r="Q525"/>
  <c r="R531" i="35"/>
  <c r="Q531"/>
  <c r="R532" i="39"/>
  <c r="Q532"/>
  <c r="K519" i="43"/>
  <c r="N518"/>
  <c r="P518" s="1"/>
  <c r="O521" i="37"/>
  <c r="K522"/>
  <c r="N521"/>
  <c r="P521" s="1"/>
  <c r="Q532" i="41"/>
  <c r="R532"/>
  <c r="N506" i="34"/>
  <c r="P506" s="1"/>
  <c r="K507"/>
  <c r="M533" i="41"/>
  <c r="S533" s="1"/>
  <c r="L533"/>
  <c r="L533" i="40"/>
  <c r="M533"/>
  <c r="S533" s="1"/>
  <c r="O532" i="38"/>
  <c r="N532"/>
  <c r="P532" s="1"/>
  <c r="K533"/>
  <c r="L534" i="27"/>
  <c r="O534" s="1"/>
  <c r="M534"/>
  <c r="L532" i="35"/>
  <c r="O532" s="1"/>
  <c r="M532"/>
  <c r="R535" i="29" l="1"/>
  <c r="Q535"/>
  <c r="L536"/>
  <c r="O536" s="1"/>
  <c r="M536"/>
  <c r="S536" s="1"/>
  <c r="O536" i="28"/>
  <c r="N536"/>
  <c r="P536" s="1"/>
  <c r="K537"/>
  <c r="S511" i="30"/>
  <c r="K537" i="31"/>
  <c r="N536"/>
  <c r="P536" s="1"/>
  <c r="N511" i="30"/>
  <c r="P511" s="1"/>
  <c r="K512"/>
  <c r="Q518" i="43"/>
  <c r="R518"/>
  <c r="K534" i="42"/>
  <c r="N533"/>
  <c r="P533" s="1"/>
  <c r="S532" i="35"/>
  <c r="K535" i="27"/>
  <c r="N534"/>
  <c r="P534" s="1"/>
  <c r="L507" i="34"/>
  <c r="O507" s="1"/>
  <c r="M507"/>
  <c r="S507" s="1"/>
  <c r="M519" i="43"/>
  <c r="S519" s="1"/>
  <c r="L519"/>
  <c r="O519" s="1"/>
  <c r="K528" i="26"/>
  <c r="N527"/>
  <c r="P527" s="1"/>
  <c r="N532" i="35"/>
  <c r="P532" s="1"/>
  <c r="K533"/>
  <c r="O533" i="40"/>
  <c r="N533"/>
  <c r="P533" s="1"/>
  <c r="K534"/>
  <c r="M522" i="37"/>
  <c r="S522" s="1"/>
  <c r="L522"/>
  <c r="L527" i="36"/>
  <c r="M527"/>
  <c r="S527" s="1"/>
  <c r="O533" i="41"/>
  <c r="K534"/>
  <c r="N533"/>
  <c r="P533" s="1"/>
  <c r="S534" i="27"/>
  <c r="M533" i="38"/>
  <c r="S533" s="1"/>
  <c r="L533"/>
  <c r="S526" i="33"/>
  <c r="R532" i="38"/>
  <c r="Q532"/>
  <c r="O526" i="33"/>
  <c r="K527"/>
  <c r="N526"/>
  <c r="P526" s="1"/>
  <c r="R506" i="34"/>
  <c r="Q506"/>
  <c r="N533" i="39"/>
  <c r="P533" s="1"/>
  <c r="K534"/>
  <c r="R521" i="37"/>
  <c r="Q521"/>
  <c r="L526" i="32"/>
  <c r="M526"/>
  <c r="S526" s="1"/>
  <c r="R525"/>
  <c r="Q525"/>
  <c r="R526" i="36"/>
  <c r="Q526"/>
  <c r="M537" i="28" l="1"/>
  <c r="S537" s="1"/>
  <c r="L537"/>
  <c r="O537" s="1"/>
  <c r="Q536"/>
  <c r="R536"/>
  <c r="N536" i="29"/>
  <c r="P536" s="1"/>
  <c r="K537"/>
  <c r="R511" i="30"/>
  <c r="Q511"/>
  <c r="M512"/>
  <c r="S512" s="1"/>
  <c r="L512"/>
  <c r="O512" s="1"/>
  <c r="Q536" i="31"/>
  <c r="R536"/>
  <c r="L537"/>
  <c r="M537"/>
  <c r="S537" s="1"/>
  <c r="R526" i="33"/>
  <c r="Q526"/>
  <c r="Q527" i="26"/>
  <c r="R527"/>
  <c r="O526" i="32"/>
  <c r="N526"/>
  <c r="P526" s="1"/>
  <c r="K527"/>
  <c r="L527" i="33"/>
  <c r="O527" s="1"/>
  <c r="M527"/>
  <c r="S527" s="1"/>
  <c r="N519" i="43"/>
  <c r="P519" s="1"/>
  <c r="K520"/>
  <c r="O533" i="38"/>
  <c r="N533"/>
  <c r="P533" s="1"/>
  <c r="K534"/>
  <c r="O527" i="36"/>
  <c r="N527"/>
  <c r="P527" s="1"/>
  <c r="K528"/>
  <c r="O522" i="37"/>
  <c r="N522"/>
  <c r="P522" s="1"/>
  <c r="K523"/>
  <c r="L528" i="26"/>
  <c r="O528" s="1"/>
  <c r="M528"/>
  <c r="S528" s="1"/>
  <c r="L535" i="27"/>
  <c r="M535"/>
  <c r="R532" i="35"/>
  <c r="Q532"/>
  <c r="R534" i="27"/>
  <c r="Q534"/>
  <c r="M534" i="40"/>
  <c r="S534" s="1"/>
  <c r="L534"/>
  <c r="O534" s="1"/>
  <c r="Q533" i="42"/>
  <c r="R533"/>
  <c r="R533" i="40"/>
  <c r="Q533"/>
  <c r="M534" i="39"/>
  <c r="S534" s="1"/>
  <c r="L534"/>
  <c r="M534" i="41"/>
  <c r="S534" s="1"/>
  <c r="L534"/>
  <c r="L534" i="42"/>
  <c r="M534"/>
  <c r="S534" s="1"/>
  <c r="Q533" i="39"/>
  <c r="R533"/>
  <c r="M533" i="35"/>
  <c r="S533" s="1"/>
  <c r="L533"/>
  <c r="O533" s="1"/>
  <c r="R533" i="41"/>
  <c r="Q533"/>
  <c r="K508" i="34"/>
  <c r="N507"/>
  <c r="P507" s="1"/>
  <c r="L537" i="29" l="1"/>
  <c r="M537"/>
  <c r="R536"/>
  <c r="Q536"/>
  <c r="K538" i="28"/>
  <c r="N537"/>
  <c r="P537" s="1"/>
  <c r="O537" i="31"/>
  <c r="K538"/>
  <c r="N537"/>
  <c r="P537" s="1"/>
  <c r="K513" i="30"/>
  <c r="N512"/>
  <c r="P512" s="1"/>
  <c r="L534" i="38"/>
  <c r="M534"/>
  <c r="S534" s="1"/>
  <c r="L527" i="32"/>
  <c r="M527"/>
  <c r="S527" s="1"/>
  <c r="K536" i="27"/>
  <c r="N535"/>
  <c r="R526" i="32"/>
  <c r="Q526"/>
  <c r="R507" i="34"/>
  <c r="Q507"/>
  <c r="L523" i="37"/>
  <c r="M523"/>
  <c r="S523" s="1"/>
  <c r="K529" i="26"/>
  <c r="N528"/>
  <c r="P528" s="1"/>
  <c r="Q522" i="37"/>
  <c r="R522"/>
  <c r="M520" i="43"/>
  <c r="S520" s="1"/>
  <c r="L520"/>
  <c r="O520" s="1"/>
  <c r="N533" i="35"/>
  <c r="P533" s="1"/>
  <c r="K534"/>
  <c r="O534" i="39"/>
  <c r="K535"/>
  <c r="N534"/>
  <c r="P534" s="1"/>
  <c r="N527" i="33"/>
  <c r="P527" s="1"/>
  <c r="K528"/>
  <c r="R519" i="43"/>
  <c r="Q519"/>
  <c r="R533" i="38"/>
  <c r="Q533"/>
  <c r="L508" i="34"/>
  <c r="M508"/>
  <c r="S508" s="1"/>
  <c r="O534" i="42"/>
  <c r="K535"/>
  <c r="N534"/>
  <c r="P534" s="1"/>
  <c r="O535" i="27"/>
  <c r="O534" i="41"/>
  <c r="K535"/>
  <c r="N534"/>
  <c r="P534" s="1"/>
  <c r="N534" i="40"/>
  <c r="P534" s="1"/>
  <c r="K535"/>
  <c r="S535" i="27"/>
  <c r="P535"/>
  <c r="L528" i="36"/>
  <c r="M528"/>
  <c r="R527"/>
  <c r="Q527"/>
  <c r="Q537" i="28" l="1"/>
  <c r="R537"/>
  <c r="L538"/>
  <c r="M538"/>
  <c r="S538" s="1"/>
  <c r="S537" i="29"/>
  <c r="O537"/>
  <c r="K538"/>
  <c r="N537"/>
  <c r="P537" s="1"/>
  <c r="R512" i="30"/>
  <c r="Q512"/>
  <c r="L513"/>
  <c r="M513"/>
  <c r="S513" s="1"/>
  <c r="R537" i="31"/>
  <c r="Q537"/>
  <c r="L538"/>
  <c r="M538"/>
  <c r="S538" s="1"/>
  <c r="R534" i="39"/>
  <c r="Q534"/>
  <c r="M535" i="40"/>
  <c r="S535" s="1"/>
  <c r="L535"/>
  <c r="Q528" i="26"/>
  <c r="R528"/>
  <c r="Q534" i="41"/>
  <c r="R534"/>
  <c r="O508" i="34"/>
  <c r="N508"/>
  <c r="P508" s="1"/>
  <c r="K509"/>
  <c r="M535" i="39"/>
  <c r="S535" s="1"/>
  <c r="L535"/>
  <c r="O535" s="1"/>
  <c r="M535" i="41"/>
  <c r="S535" s="1"/>
  <c r="L535"/>
  <c r="S528" i="36"/>
  <c r="M534" i="35"/>
  <c r="S534" s="1"/>
  <c r="L534"/>
  <c r="M529" i="26"/>
  <c r="S529" s="1"/>
  <c r="L529"/>
  <c r="O529" s="1"/>
  <c r="M536" i="27"/>
  <c r="S536" s="1"/>
  <c r="L536"/>
  <c r="Q533" i="35"/>
  <c r="R533"/>
  <c r="Q534" i="40"/>
  <c r="R534"/>
  <c r="O528" i="36"/>
  <c r="N528"/>
  <c r="P528" s="1"/>
  <c r="K529"/>
  <c r="R534" i="42"/>
  <c r="Q534"/>
  <c r="O523" i="37"/>
  <c r="N523"/>
  <c r="P523" s="1"/>
  <c r="K524"/>
  <c r="O527" i="32"/>
  <c r="K528"/>
  <c r="N527"/>
  <c r="P527" s="1"/>
  <c r="R535" i="27"/>
  <c r="Q535"/>
  <c r="M535" i="42"/>
  <c r="S535" s="1"/>
  <c r="L535"/>
  <c r="O535" s="1"/>
  <c r="L528" i="33"/>
  <c r="O528" s="1"/>
  <c r="M528"/>
  <c r="S528" s="1"/>
  <c r="K521" i="43"/>
  <c r="N520"/>
  <c r="P520" s="1"/>
  <c r="R527" i="33"/>
  <c r="Q527"/>
  <c r="O534" i="38"/>
  <c r="K535"/>
  <c r="N534"/>
  <c r="P534" s="1"/>
  <c r="L538" i="29" l="1"/>
  <c r="O538" s="1"/>
  <c r="M538"/>
  <c r="S538" s="1"/>
  <c r="Q537"/>
  <c r="R537"/>
  <c r="O538" i="28"/>
  <c r="N538"/>
  <c r="P538" s="1"/>
  <c r="K539"/>
  <c r="K539" i="31"/>
  <c r="N538"/>
  <c r="P538" s="1"/>
  <c r="O513" i="30"/>
  <c r="N513"/>
  <c r="P513" s="1"/>
  <c r="K514"/>
  <c r="O538" i="31"/>
  <c r="R528" i="36"/>
  <c r="Q528"/>
  <c r="O535" i="41"/>
  <c r="K536"/>
  <c r="N535"/>
  <c r="P535" s="1"/>
  <c r="R527" i="32"/>
  <c r="Q527"/>
  <c r="M529" i="36"/>
  <c r="S529" s="1"/>
  <c r="L529"/>
  <c r="O529" s="1"/>
  <c r="R534" i="38"/>
  <c r="Q534"/>
  <c r="L528" i="32"/>
  <c r="O528" s="1"/>
  <c r="M528"/>
  <c r="L535" i="38"/>
  <c r="M535"/>
  <c r="S535" s="1"/>
  <c r="K529" i="33"/>
  <c r="N528"/>
  <c r="P528" s="1"/>
  <c r="K530" i="26"/>
  <c r="N529"/>
  <c r="P529" s="1"/>
  <c r="L524" i="37"/>
  <c r="M524"/>
  <c r="S524" s="1"/>
  <c r="N535" i="39"/>
  <c r="P535" s="1"/>
  <c r="K536"/>
  <c r="Q523" i="37"/>
  <c r="R523"/>
  <c r="O534" i="35"/>
  <c r="N534"/>
  <c r="P534" s="1"/>
  <c r="K535"/>
  <c r="O535" i="40"/>
  <c r="N535"/>
  <c r="P535" s="1"/>
  <c r="K536"/>
  <c r="N535" i="42"/>
  <c r="P535" s="1"/>
  <c r="K536"/>
  <c r="L509" i="34"/>
  <c r="O509" s="1"/>
  <c r="M509"/>
  <c r="R508"/>
  <c r="Q508"/>
  <c r="Q520" i="43"/>
  <c r="R520"/>
  <c r="M521"/>
  <c r="S521" s="1"/>
  <c r="L521"/>
  <c r="O536" i="27"/>
  <c r="K537"/>
  <c r="N536"/>
  <c r="P536" s="1"/>
  <c r="M539" i="28" l="1"/>
  <c r="S539" s="1"/>
  <c r="L539"/>
  <c r="O539" s="1"/>
  <c r="R538"/>
  <c r="Q538"/>
  <c r="N538" i="29"/>
  <c r="P538" s="1"/>
  <c r="K539"/>
  <c r="M514" i="30"/>
  <c r="S514" s="1"/>
  <c r="L514"/>
  <c r="O514" s="1"/>
  <c r="Q513"/>
  <c r="R513"/>
  <c r="Q538" i="31"/>
  <c r="R538"/>
  <c r="M539"/>
  <c r="S539" s="1"/>
  <c r="L539"/>
  <c r="R535" i="39"/>
  <c r="Q535"/>
  <c r="O535" i="38"/>
  <c r="K536"/>
  <c r="N535"/>
  <c r="P535" s="1"/>
  <c r="R536" i="27"/>
  <c r="Q536"/>
  <c r="M537"/>
  <c r="S537" s="1"/>
  <c r="L537"/>
  <c r="O537" s="1"/>
  <c r="L535" i="35"/>
  <c r="M535"/>
  <c r="S535" s="1"/>
  <c r="O524" i="37"/>
  <c r="N524"/>
  <c r="P524" s="1"/>
  <c r="K525"/>
  <c r="S528" i="32"/>
  <c r="R535" i="41"/>
  <c r="Q535"/>
  <c r="R529" i="26"/>
  <c r="Q529"/>
  <c r="N528" i="32"/>
  <c r="P528" s="1"/>
  <c r="K529"/>
  <c r="O521" i="43"/>
  <c r="N521"/>
  <c r="P521" s="1"/>
  <c r="K522"/>
  <c r="N509" i="34"/>
  <c r="P509" s="1"/>
  <c r="K510"/>
  <c r="L530" i="26"/>
  <c r="O530" s="1"/>
  <c r="M530"/>
  <c r="M536" i="41"/>
  <c r="S536" s="1"/>
  <c r="L536"/>
  <c r="Q528" i="33"/>
  <c r="R528"/>
  <c r="Q535" i="40"/>
  <c r="R535"/>
  <c r="S509" i="34"/>
  <c r="Q535" i="42"/>
  <c r="R535"/>
  <c r="M529" i="33"/>
  <c r="S529" s="1"/>
  <c r="L529"/>
  <c r="O529" s="1"/>
  <c r="N529" i="36"/>
  <c r="P529" s="1"/>
  <c r="K530"/>
  <c r="Q534" i="35"/>
  <c r="R534"/>
  <c r="L536" i="42"/>
  <c r="M536"/>
  <c r="S536" s="1"/>
  <c r="M536" i="40"/>
  <c r="S536" s="1"/>
  <c r="L536"/>
  <c r="O536" s="1"/>
  <c r="M536" i="39"/>
  <c r="S536" s="1"/>
  <c r="L536"/>
  <c r="O536" s="1"/>
  <c r="M539" i="29" l="1"/>
  <c r="S539" s="1"/>
  <c r="L539"/>
  <c r="O539" s="1"/>
  <c r="R538"/>
  <c r="Q538"/>
  <c r="K540" i="28"/>
  <c r="N539"/>
  <c r="P539" s="1"/>
  <c r="N514" i="30"/>
  <c r="P514" s="1"/>
  <c r="K515"/>
  <c r="O539" i="31"/>
  <c r="N539"/>
  <c r="P539" s="1"/>
  <c r="K540"/>
  <c r="R528" i="32"/>
  <c r="Q528"/>
  <c r="O536" i="42"/>
  <c r="K537"/>
  <c r="N536"/>
  <c r="P536" s="1"/>
  <c r="O536" i="41"/>
  <c r="K537"/>
  <c r="N536"/>
  <c r="P536" s="1"/>
  <c r="N536" i="39"/>
  <c r="P536" s="1"/>
  <c r="K537"/>
  <c r="R524" i="37"/>
  <c r="Q524"/>
  <c r="R535" i="38"/>
  <c r="Q535"/>
  <c r="R529" i="36"/>
  <c r="Q529"/>
  <c r="M536" i="38"/>
  <c r="S536" s="1"/>
  <c r="L536"/>
  <c r="O536" s="1"/>
  <c r="Q509" i="34"/>
  <c r="R509"/>
  <c r="S530" i="26"/>
  <c r="K531"/>
  <c r="N530"/>
  <c r="P530" s="1"/>
  <c r="N536" i="40"/>
  <c r="P536" s="1"/>
  <c r="K537"/>
  <c r="M510" i="34"/>
  <c r="S510" s="1"/>
  <c r="L510"/>
  <c r="N529" i="33"/>
  <c r="P529" s="1"/>
  <c r="K530"/>
  <c r="O535" i="35"/>
  <c r="N535"/>
  <c r="P535" s="1"/>
  <c r="K536"/>
  <c r="M529" i="32"/>
  <c r="S529" s="1"/>
  <c r="L529"/>
  <c r="O529" s="1"/>
  <c r="M525" i="37"/>
  <c r="S525" s="1"/>
  <c r="L525"/>
  <c r="L530" i="36"/>
  <c r="M530"/>
  <c r="S530" s="1"/>
  <c r="M522" i="43"/>
  <c r="L522"/>
  <c r="O522" s="1"/>
  <c r="R521"/>
  <c r="Q521"/>
  <c r="N537" i="27"/>
  <c r="P537" s="1"/>
  <c r="K538"/>
  <c r="Q539" i="28" l="1"/>
  <c r="R539"/>
  <c r="L540"/>
  <c r="O540" s="1"/>
  <c r="M540"/>
  <c r="S540" s="1"/>
  <c r="K540" i="29"/>
  <c r="N539"/>
  <c r="P539" s="1"/>
  <c r="M540" i="31"/>
  <c r="S540" s="1"/>
  <c r="L540"/>
  <c r="R539"/>
  <c r="Q539"/>
  <c r="M515" i="30"/>
  <c r="S515" s="1"/>
  <c r="L515"/>
  <c r="O515" s="1"/>
  <c r="R514"/>
  <c r="Q514"/>
  <c r="Q530" i="26"/>
  <c r="R530"/>
  <c r="Q536" i="41"/>
  <c r="R536"/>
  <c r="Q529" i="33"/>
  <c r="R529"/>
  <c r="R535" i="35"/>
  <c r="Q535"/>
  <c r="L538" i="27"/>
  <c r="M538"/>
  <c r="R536" i="42"/>
  <c r="Q536"/>
  <c r="Q537" i="27"/>
  <c r="R537"/>
  <c r="O525" i="37"/>
  <c r="K526"/>
  <c r="N525"/>
  <c r="P525" s="1"/>
  <c r="L530" i="33"/>
  <c r="O530" s="1"/>
  <c r="M530"/>
  <c r="S530" s="1"/>
  <c r="O510" i="34"/>
  <c r="N510"/>
  <c r="P510" s="1"/>
  <c r="K511"/>
  <c r="K530" i="32"/>
  <c r="N529"/>
  <c r="P529" s="1"/>
  <c r="M537" i="42"/>
  <c r="S537" s="1"/>
  <c r="L537"/>
  <c r="L531" i="26"/>
  <c r="O531" s="1"/>
  <c r="M531"/>
  <c r="S531" s="1"/>
  <c r="M537" i="41"/>
  <c r="S537" s="1"/>
  <c r="L537"/>
  <c r="K523" i="43"/>
  <c r="N522"/>
  <c r="P522" s="1"/>
  <c r="L537" i="40"/>
  <c r="M537"/>
  <c r="S537" s="1"/>
  <c r="O530" i="36"/>
  <c r="K531"/>
  <c r="N530"/>
  <c r="P530" s="1"/>
  <c r="S522" i="43"/>
  <c r="M536" i="35"/>
  <c r="L536"/>
  <c r="R536" i="40"/>
  <c r="Q536"/>
  <c r="N536" i="38"/>
  <c r="P536" s="1"/>
  <c r="K537"/>
  <c r="M537" i="39"/>
  <c r="S537" s="1"/>
  <c r="L537"/>
  <c r="O537" s="1"/>
  <c r="R536"/>
  <c r="Q536"/>
  <c r="R539" i="29" l="1"/>
  <c r="Q539"/>
  <c r="M540"/>
  <c r="S540" s="1"/>
  <c r="L540"/>
  <c r="O540" s="1"/>
  <c r="N540" i="28"/>
  <c r="P540" s="1"/>
  <c r="K541"/>
  <c r="N515" i="30"/>
  <c r="P515" s="1"/>
  <c r="K516"/>
  <c r="N540" i="31"/>
  <c r="P540" s="1"/>
  <c r="K541"/>
  <c r="O540"/>
  <c r="Q522" i="43"/>
  <c r="R522"/>
  <c r="R529" i="32"/>
  <c r="Q529"/>
  <c r="O537" i="41"/>
  <c r="K538"/>
  <c r="N537"/>
  <c r="P537" s="1"/>
  <c r="L530" i="32"/>
  <c r="M530"/>
  <c r="S530" s="1"/>
  <c r="L526" i="37"/>
  <c r="O526" s="1"/>
  <c r="M526"/>
  <c r="S526" s="1"/>
  <c r="Q510" i="34"/>
  <c r="R510"/>
  <c r="N537" i="39"/>
  <c r="P537" s="1"/>
  <c r="K538"/>
  <c r="Q530" i="36"/>
  <c r="R530"/>
  <c r="L511" i="34"/>
  <c r="O511" s="1"/>
  <c r="M511"/>
  <c r="S511" s="1"/>
  <c r="M523" i="43"/>
  <c r="S523" s="1"/>
  <c r="L523"/>
  <c r="O523" s="1"/>
  <c r="L537" i="38"/>
  <c r="M537"/>
  <c r="S537" s="1"/>
  <c r="K532" i="26"/>
  <c r="N531"/>
  <c r="P531" s="1"/>
  <c r="O536" i="35"/>
  <c r="N536"/>
  <c r="P536" s="1"/>
  <c r="K537"/>
  <c r="O537" i="40"/>
  <c r="N537"/>
  <c r="P537" s="1"/>
  <c r="K538"/>
  <c r="O537" i="42"/>
  <c r="N537"/>
  <c r="P537" s="1"/>
  <c r="K538"/>
  <c r="R536" i="38"/>
  <c r="Q536"/>
  <c r="M531" i="36"/>
  <c r="S531" s="1"/>
  <c r="L531"/>
  <c r="S536" i="35"/>
  <c r="N530" i="33"/>
  <c r="P530" s="1"/>
  <c r="K531"/>
  <c r="S538" i="27"/>
  <c r="Q525" i="37"/>
  <c r="R525"/>
  <c r="O538" i="27"/>
  <c r="N538"/>
  <c r="P538" s="1"/>
  <c r="K539"/>
  <c r="M541" i="28" l="1"/>
  <c r="L541"/>
  <c r="O541" s="1"/>
  <c r="R540"/>
  <c r="Q540"/>
  <c r="N540" i="29"/>
  <c r="P540" s="1"/>
  <c r="K541"/>
  <c r="L541" i="31"/>
  <c r="M541"/>
  <c r="S541" s="1"/>
  <c r="R540"/>
  <c r="Q540"/>
  <c r="M516" i="30"/>
  <c r="S516" s="1"/>
  <c r="L516"/>
  <c r="O516" s="1"/>
  <c r="R515"/>
  <c r="Q515"/>
  <c r="R538" i="27"/>
  <c r="Q538"/>
  <c r="Q537" i="42"/>
  <c r="R537"/>
  <c r="O531" i="36"/>
  <c r="N531"/>
  <c r="P531" s="1"/>
  <c r="K532"/>
  <c r="N523" i="43"/>
  <c r="P523" s="1"/>
  <c r="K524"/>
  <c r="M538" i="39"/>
  <c r="S538" s="1"/>
  <c r="L538"/>
  <c r="O538" s="1"/>
  <c r="O530" i="32"/>
  <c r="N530"/>
  <c r="P530" s="1"/>
  <c r="K531"/>
  <c r="R537" i="41"/>
  <c r="Q537"/>
  <c r="M538"/>
  <c r="S538" s="1"/>
  <c r="L538"/>
  <c r="L537" i="35"/>
  <c r="M537"/>
  <c r="S537" s="1"/>
  <c r="R537" i="39"/>
  <c r="Q537"/>
  <c r="L531" i="33"/>
  <c r="O531" s="1"/>
  <c r="M531"/>
  <c r="S531" s="1"/>
  <c r="L538" i="42"/>
  <c r="M538"/>
  <c r="S538" s="1"/>
  <c r="R531" i="26"/>
  <c r="Q531"/>
  <c r="Q536" i="35"/>
  <c r="R536"/>
  <c r="L532" i="26"/>
  <c r="O532" s="1"/>
  <c r="M532"/>
  <c r="S532" s="1"/>
  <c r="N511" i="34"/>
  <c r="P511" s="1"/>
  <c r="K512"/>
  <c r="R530" i="33"/>
  <c r="Q530"/>
  <c r="L538" i="40"/>
  <c r="O538" s="1"/>
  <c r="M538"/>
  <c r="S538" s="1"/>
  <c r="N526" i="37"/>
  <c r="P526" s="1"/>
  <c r="K527"/>
  <c r="L539" i="27"/>
  <c r="M539"/>
  <c r="R537" i="40"/>
  <c r="Q537"/>
  <c r="O537" i="38"/>
  <c r="N537"/>
  <c r="P537" s="1"/>
  <c r="K538"/>
  <c r="L541" i="29" l="1"/>
  <c r="O541" s="1"/>
  <c r="M541"/>
  <c r="S541" s="1"/>
  <c r="R540"/>
  <c r="Q540"/>
  <c r="K542" i="28"/>
  <c r="N541"/>
  <c r="P541" s="1"/>
  <c r="S541"/>
  <c r="N516" i="30"/>
  <c r="P516" s="1"/>
  <c r="K517"/>
  <c r="N541" i="31"/>
  <c r="P541" s="1"/>
  <c r="K542"/>
  <c r="O541"/>
  <c r="R523" i="43"/>
  <c r="Q523"/>
  <c r="N538" i="40"/>
  <c r="P538" s="1"/>
  <c r="K539"/>
  <c r="R531" i="36"/>
  <c r="Q531"/>
  <c r="R530" i="32"/>
  <c r="Q530"/>
  <c r="O539" i="27"/>
  <c r="K540"/>
  <c r="N539"/>
  <c r="P539" s="1"/>
  <c r="L512" i="34"/>
  <c r="M512"/>
  <c r="S512" s="1"/>
  <c r="Q511"/>
  <c r="R511"/>
  <c r="O537" i="35"/>
  <c r="N537"/>
  <c r="P537" s="1"/>
  <c r="K538"/>
  <c r="N538" i="39"/>
  <c r="P538" s="1"/>
  <c r="K539"/>
  <c r="R526" i="37"/>
  <c r="Q526"/>
  <c r="O538" i="42"/>
  <c r="K539"/>
  <c r="N538"/>
  <c r="P538" s="1"/>
  <c r="O538" i="41"/>
  <c r="K539"/>
  <c r="N538"/>
  <c r="P538" s="1"/>
  <c r="K532" i="33"/>
  <c r="N531"/>
  <c r="P531" s="1"/>
  <c r="L531" i="32"/>
  <c r="M531"/>
  <c r="S531" s="1"/>
  <c r="M532" i="36"/>
  <c r="S532" s="1"/>
  <c r="L532"/>
  <c r="S539" i="27"/>
  <c r="L527" i="37"/>
  <c r="M527"/>
  <c r="S527" s="1"/>
  <c r="L538" i="38"/>
  <c r="M538"/>
  <c r="S538" s="1"/>
  <c r="O538"/>
  <c r="R537"/>
  <c r="Q537"/>
  <c r="K533" i="26"/>
  <c r="N532"/>
  <c r="P532" s="1"/>
  <c r="M524" i="43"/>
  <c r="L524"/>
  <c r="O524"/>
  <c r="Q541" i="28" l="1"/>
  <c r="R541"/>
  <c r="L542"/>
  <c r="O542" s="1"/>
  <c r="M542"/>
  <c r="S542" s="1"/>
  <c r="N541" i="29"/>
  <c r="P541" s="1"/>
  <c r="K542"/>
  <c r="M542" i="31"/>
  <c r="S542" s="1"/>
  <c r="L542"/>
  <c r="O542" s="1"/>
  <c r="R541"/>
  <c r="Q541"/>
  <c r="L517" i="30"/>
  <c r="M517"/>
  <c r="S517" s="1"/>
  <c r="Q516"/>
  <c r="R516"/>
  <c r="R538" i="42"/>
  <c r="Q538"/>
  <c r="M539"/>
  <c r="S539" s="1"/>
  <c r="L539"/>
  <c r="O539" s="1"/>
  <c r="R531" i="33"/>
  <c r="Q531"/>
  <c r="L533" i="26"/>
  <c r="M533"/>
  <c r="S533" s="1"/>
  <c r="K525" i="43"/>
  <c r="N524"/>
  <c r="P524" s="1"/>
  <c r="N538" i="38"/>
  <c r="P538" s="1"/>
  <c r="K539"/>
  <c r="O531" i="32"/>
  <c r="N531"/>
  <c r="P531" s="1"/>
  <c r="K532"/>
  <c r="S524" i="43"/>
  <c r="Q532" i="26"/>
  <c r="R532"/>
  <c r="O527" i="37"/>
  <c r="N527"/>
  <c r="P527" s="1"/>
  <c r="K528"/>
  <c r="L532" i="33"/>
  <c r="O532" s="1"/>
  <c r="M532"/>
  <c r="S532" s="1"/>
  <c r="L539" i="40"/>
  <c r="O539" s="1"/>
  <c r="M539"/>
  <c r="Q539" i="27"/>
  <c r="R539"/>
  <c r="M539" i="41"/>
  <c r="L539"/>
  <c r="O539" s="1"/>
  <c r="R538" i="40"/>
  <c r="Q538"/>
  <c r="Q538" i="41"/>
  <c r="R538"/>
  <c r="L539" i="39"/>
  <c r="O539" s="1"/>
  <c r="M539"/>
  <c r="O512" i="34"/>
  <c r="N512"/>
  <c r="P512" s="1"/>
  <c r="K513"/>
  <c r="R538" i="39"/>
  <c r="Q538"/>
  <c r="O532" i="36"/>
  <c r="N532"/>
  <c r="P532" s="1"/>
  <c r="K533"/>
  <c r="M538" i="35"/>
  <c r="S538" s="1"/>
  <c r="L538"/>
  <c r="M540" i="27"/>
  <c r="L540"/>
  <c r="R537" i="35"/>
  <c r="Q537"/>
  <c r="M542" i="29" l="1"/>
  <c r="S542" s="1"/>
  <c r="L542"/>
  <c r="R541"/>
  <c r="Q541"/>
  <c r="N542" i="28"/>
  <c r="P542" s="1"/>
  <c r="K543"/>
  <c r="O517" i="30"/>
  <c r="N517"/>
  <c r="P517" s="1"/>
  <c r="K518"/>
  <c r="N542" i="31"/>
  <c r="P542" s="1"/>
  <c r="K543"/>
  <c r="Q524" i="43"/>
  <c r="R524"/>
  <c r="R531" i="32"/>
  <c r="Q531"/>
  <c r="K534" i="26"/>
  <c r="N533"/>
  <c r="P533" s="1"/>
  <c r="R527" i="37"/>
  <c r="Q527"/>
  <c r="S540" i="27"/>
  <c r="M513" i="34"/>
  <c r="S513" s="1"/>
  <c r="L513"/>
  <c r="O513" s="1"/>
  <c r="O538" i="35"/>
  <c r="N538"/>
  <c r="P538" s="1"/>
  <c r="K539"/>
  <c r="S539" i="39"/>
  <c r="K533" i="33"/>
  <c r="N532"/>
  <c r="P532" s="1"/>
  <c r="K540" i="39"/>
  <c r="N539"/>
  <c r="P539" s="1"/>
  <c r="L528" i="37"/>
  <c r="O528" s="1"/>
  <c r="M528"/>
  <c r="S528" s="1"/>
  <c r="O540" i="27"/>
  <c r="N540"/>
  <c r="P540" s="1"/>
  <c r="K541"/>
  <c r="S539" i="40"/>
  <c r="M539" i="38"/>
  <c r="S539" s="1"/>
  <c r="L539"/>
  <c r="O539" s="1"/>
  <c r="R538"/>
  <c r="Q538"/>
  <c r="R512" i="34"/>
  <c r="Q512"/>
  <c r="N539" i="40"/>
  <c r="P539" s="1"/>
  <c r="K540"/>
  <c r="N539" i="42"/>
  <c r="P539" s="1"/>
  <c r="K540"/>
  <c r="M525" i="43"/>
  <c r="S525" s="1"/>
  <c r="L525"/>
  <c r="O525" s="1"/>
  <c r="K540" i="41"/>
  <c r="N539"/>
  <c r="P539" s="1"/>
  <c r="M533" i="36"/>
  <c r="L533"/>
  <c r="O533" s="1"/>
  <c r="S539" i="41"/>
  <c r="O533" i="26"/>
  <c r="Q532" i="36"/>
  <c r="R532"/>
  <c r="M532" i="32"/>
  <c r="S532" s="1"/>
  <c r="L532"/>
  <c r="O532" s="1"/>
  <c r="M543" i="28" l="1"/>
  <c r="L543"/>
  <c r="O543" s="1"/>
  <c r="Q542"/>
  <c r="R542"/>
  <c r="O542" i="29"/>
  <c r="N542"/>
  <c r="P542" s="1"/>
  <c r="K543"/>
  <c r="M543" i="31"/>
  <c r="S543" s="1"/>
  <c r="L543"/>
  <c r="Q542"/>
  <c r="R542"/>
  <c r="M518" i="30"/>
  <c r="S518" s="1"/>
  <c r="L518"/>
  <c r="O518" s="1"/>
  <c r="Q517"/>
  <c r="R517"/>
  <c r="R539" i="39"/>
  <c r="Q539"/>
  <c r="R539" i="41"/>
  <c r="Q539"/>
  <c r="R539" i="40"/>
  <c r="Q539"/>
  <c r="R540" i="27"/>
  <c r="Q540"/>
  <c r="Q539" i="42"/>
  <c r="R539"/>
  <c r="K540" i="38"/>
  <c r="N539"/>
  <c r="P539" s="1"/>
  <c r="L539" i="35"/>
  <c r="M539"/>
  <c r="R538"/>
  <c r="Q538"/>
  <c r="Q533" i="26"/>
  <c r="R533"/>
  <c r="M540" i="41"/>
  <c r="L540"/>
  <c r="M540" i="39"/>
  <c r="S540" s="1"/>
  <c r="L540"/>
  <c r="O540" s="1"/>
  <c r="L534" i="26"/>
  <c r="M534"/>
  <c r="S534" s="1"/>
  <c r="R532" i="33"/>
  <c r="Q532"/>
  <c r="N513" i="34"/>
  <c r="P513" s="1"/>
  <c r="K514"/>
  <c r="S533" i="36"/>
  <c r="L540" i="40"/>
  <c r="O540" s="1"/>
  <c r="M540"/>
  <c r="S540" s="1"/>
  <c r="N528" i="37"/>
  <c r="P528" s="1"/>
  <c r="K529"/>
  <c r="N525" i="43"/>
  <c r="P525" s="1"/>
  <c r="K526"/>
  <c r="M541" i="27"/>
  <c r="S541" s="1"/>
  <c r="L541"/>
  <c r="O541" s="1"/>
  <c r="L533" i="33"/>
  <c r="O533" s="1"/>
  <c r="M533"/>
  <c r="S533" s="1"/>
  <c r="N533" i="36"/>
  <c r="P533" s="1"/>
  <c r="K534"/>
  <c r="N532" i="32"/>
  <c r="P532" s="1"/>
  <c r="K533"/>
  <c r="M540" i="42"/>
  <c r="S540" s="1"/>
  <c r="L540"/>
  <c r="O540" s="1"/>
  <c r="L543" i="29" l="1"/>
  <c r="O543" s="1"/>
  <c r="M543"/>
  <c r="S543" s="1"/>
  <c r="R542"/>
  <c r="Q542"/>
  <c r="K544" i="28"/>
  <c r="N543"/>
  <c r="P543" s="1"/>
  <c r="S543"/>
  <c r="N518" i="30"/>
  <c r="P518" s="1"/>
  <c r="K519"/>
  <c r="O543" i="31"/>
  <c r="N543"/>
  <c r="P543" s="1"/>
  <c r="K544"/>
  <c r="R533" i="36"/>
  <c r="Q533"/>
  <c r="K535" i="26"/>
  <c r="N534"/>
  <c r="P534" s="1"/>
  <c r="M534" i="36"/>
  <c r="S534" s="1"/>
  <c r="L534"/>
  <c r="M526" i="43"/>
  <c r="S526" s="1"/>
  <c r="L526"/>
  <c r="O526" s="1"/>
  <c r="N540" i="39"/>
  <c r="P540" s="1"/>
  <c r="K541"/>
  <c r="R525" i="43"/>
  <c r="Q525"/>
  <c r="L514" i="34"/>
  <c r="O514" s="1"/>
  <c r="M514"/>
  <c r="S514" s="1"/>
  <c r="S539" i="35"/>
  <c r="Q513" i="34"/>
  <c r="R513"/>
  <c r="O539" i="35"/>
  <c r="K540"/>
  <c r="N539"/>
  <c r="P539" s="1"/>
  <c r="R539" i="38"/>
  <c r="Q539"/>
  <c r="R528" i="37"/>
  <c r="Q528"/>
  <c r="O540" i="41"/>
  <c r="K541"/>
  <c r="N540"/>
  <c r="P540" s="1"/>
  <c r="K534" i="33"/>
  <c r="N533"/>
  <c r="P533" s="1"/>
  <c r="S540" i="41"/>
  <c r="M540" i="38"/>
  <c r="S540" s="1"/>
  <c r="L540"/>
  <c r="Q532" i="32"/>
  <c r="R532"/>
  <c r="L529" i="37"/>
  <c r="M529"/>
  <c r="S529" s="1"/>
  <c r="K541" i="42"/>
  <c r="N540"/>
  <c r="P540" s="1"/>
  <c r="O534" i="26"/>
  <c r="L533" i="32"/>
  <c r="O533" s="1"/>
  <c r="M533"/>
  <c r="S533" s="1"/>
  <c r="N541" i="27"/>
  <c r="P541" s="1"/>
  <c r="K542"/>
  <c r="N540" i="40"/>
  <c r="P540" s="1"/>
  <c r="K541"/>
  <c r="Q543" i="28" l="1"/>
  <c r="R543"/>
  <c r="L544"/>
  <c r="O544" s="1"/>
  <c r="M544"/>
  <c r="S544" s="1"/>
  <c r="K544" i="29"/>
  <c r="N543"/>
  <c r="P543" s="1"/>
  <c r="M544" i="31"/>
  <c r="S544" s="1"/>
  <c r="L544"/>
  <c r="O544" s="1"/>
  <c r="Q543"/>
  <c r="R543"/>
  <c r="L519" i="30"/>
  <c r="M519"/>
  <c r="S519" s="1"/>
  <c r="Q518"/>
  <c r="R518"/>
  <c r="R539" i="35"/>
  <c r="Q539"/>
  <c r="Q540" i="41"/>
  <c r="R540"/>
  <c r="K527" i="43"/>
  <c r="N526"/>
  <c r="P526" s="1"/>
  <c r="O529" i="37"/>
  <c r="N529"/>
  <c r="P529" s="1"/>
  <c r="K530"/>
  <c r="M534" i="33"/>
  <c r="S534" s="1"/>
  <c r="L534"/>
  <c r="O534" s="1"/>
  <c r="R541" i="27"/>
  <c r="Q541"/>
  <c r="M540" i="35"/>
  <c r="S540" s="1"/>
  <c r="L540"/>
  <c r="N514" i="34"/>
  <c r="P514" s="1"/>
  <c r="K515"/>
  <c r="O534" i="36"/>
  <c r="N534"/>
  <c r="P534" s="1"/>
  <c r="K535"/>
  <c r="L542" i="27"/>
  <c r="O542" s="1"/>
  <c r="M542"/>
  <c r="S542" s="1"/>
  <c r="M541" i="41"/>
  <c r="S541" s="1"/>
  <c r="L541"/>
  <c r="L541" i="40"/>
  <c r="O541" s="1"/>
  <c r="M541"/>
  <c r="S541" s="1"/>
  <c r="R534" i="26"/>
  <c r="Q534"/>
  <c r="Q533" i="33"/>
  <c r="R533"/>
  <c r="N533" i="32"/>
  <c r="P533" s="1"/>
  <c r="K534"/>
  <c r="O540" i="38"/>
  <c r="N540"/>
  <c r="P540" s="1"/>
  <c r="K541"/>
  <c r="M541" i="39"/>
  <c r="S541" s="1"/>
  <c r="L541"/>
  <c r="O541"/>
  <c r="M535" i="26"/>
  <c r="S535" s="1"/>
  <c r="L535"/>
  <c r="O535" s="1"/>
  <c r="R540" i="42"/>
  <c r="Q540"/>
  <c r="R540" i="39"/>
  <c r="Q540"/>
  <c r="R540" i="40"/>
  <c r="Q540"/>
  <c r="L541" i="42"/>
  <c r="O541" s="1"/>
  <c r="M541"/>
  <c r="R543" i="29" l="1"/>
  <c r="Q543"/>
  <c r="M544"/>
  <c r="S544" s="1"/>
  <c r="L544"/>
  <c r="N544" i="28"/>
  <c r="P544" s="1"/>
  <c r="K545"/>
  <c r="O519" i="30"/>
  <c r="K520"/>
  <c r="N519"/>
  <c r="P519" s="1"/>
  <c r="K545" i="31"/>
  <c r="N544"/>
  <c r="P544" s="1"/>
  <c r="N541" i="39"/>
  <c r="P541" s="1"/>
  <c r="K542"/>
  <c r="O540" i="35"/>
  <c r="N540"/>
  <c r="P540" s="1"/>
  <c r="K541"/>
  <c r="Q526" i="43"/>
  <c r="R526"/>
  <c r="R540" i="38"/>
  <c r="Q540"/>
  <c r="M535" i="36"/>
  <c r="S535" s="1"/>
  <c r="L535"/>
  <c r="M527" i="43"/>
  <c r="S527" s="1"/>
  <c r="L527"/>
  <c r="R534" i="36"/>
  <c r="Q534"/>
  <c r="K535" i="33"/>
  <c r="N534"/>
  <c r="P534" s="1"/>
  <c r="R529" i="37"/>
  <c r="Q529"/>
  <c r="M541" i="38"/>
  <c r="S541" s="1"/>
  <c r="L541"/>
  <c r="N542" i="27"/>
  <c r="P542" s="1"/>
  <c r="K543"/>
  <c r="S541" i="42"/>
  <c r="N541"/>
  <c r="P541" s="1"/>
  <c r="K542"/>
  <c r="K536" i="26"/>
  <c r="N535"/>
  <c r="P535" s="1"/>
  <c r="L534" i="32"/>
  <c r="M534"/>
  <c r="N541" i="40"/>
  <c r="P541" s="1"/>
  <c r="K542"/>
  <c r="Q533" i="32"/>
  <c r="R533"/>
  <c r="O541" i="41"/>
  <c r="K542"/>
  <c r="N541"/>
  <c r="P541" s="1"/>
  <c r="M515" i="34"/>
  <c r="L515"/>
  <c r="O515"/>
  <c r="R514"/>
  <c r="Q514"/>
  <c r="M530" i="37"/>
  <c r="L530"/>
  <c r="O530" s="1"/>
  <c r="M545" i="28" l="1"/>
  <c r="S545" s="1"/>
  <c r="L545"/>
  <c r="O545" s="1"/>
  <c r="Q544"/>
  <c r="R544"/>
  <c r="O544" i="29"/>
  <c r="N544"/>
  <c r="P544" s="1"/>
  <c r="K545"/>
  <c r="Q544" i="31"/>
  <c r="R544"/>
  <c r="L545"/>
  <c r="O545" s="1"/>
  <c r="M545"/>
  <c r="S545" s="1"/>
  <c r="R519" i="30"/>
  <c r="Q519"/>
  <c r="M520"/>
  <c r="S520" s="1"/>
  <c r="L520"/>
  <c r="O520" s="1"/>
  <c r="R541" i="40"/>
  <c r="Q541"/>
  <c r="M535" i="33"/>
  <c r="S535" s="1"/>
  <c r="L535"/>
  <c r="O535" s="1"/>
  <c r="S515" i="34"/>
  <c r="S534" i="32"/>
  <c r="M543" i="27"/>
  <c r="L543"/>
  <c r="O543" s="1"/>
  <c r="L542" i="40"/>
  <c r="O542" s="1"/>
  <c r="M542"/>
  <c r="S542" s="1"/>
  <c r="R542" i="27"/>
  <c r="Q542"/>
  <c r="R535" i="26"/>
  <c r="Q535"/>
  <c r="O541" i="38"/>
  <c r="K542"/>
  <c r="N541"/>
  <c r="P541" s="1"/>
  <c r="O527" i="43"/>
  <c r="N527"/>
  <c r="P527" s="1"/>
  <c r="K528"/>
  <c r="L541" i="35"/>
  <c r="M541"/>
  <c r="Q540"/>
  <c r="R540"/>
  <c r="R541" i="41"/>
  <c r="Q541"/>
  <c r="O534" i="32"/>
  <c r="N534"/>
  <c r="P534" s="1"/>
  <c r="K535"/>
  <c r="N530" i="37"/>
  <c r="P530" s="1"/>
  <c r="K531"/>
  <c r="M542" i="41"/>
  <c r="S542" s="1"/>
  <c r="L542"/>
  <c r="O542" s="1"/>
  <c r="S530" i="37"/>
  <c r="M536" i="26"/>
  <c r="L536"/>
  <c r="O536" s="1"/>
  <c r="L542" i="42"/>
  <c r="M542"/>
  <c r="S542" s="1"/>
  <c r="O535" i="36"/>
  <c r="K536"/>
  <c r="N535"/>
  <c r="P535" s="1"/>
  <c r="Q541" i="42"/>
  <c r="R541"/>
  <c r="N515" i="34"/>
  <c r="P515" s="1"/>
  <c r="K516"/>
  <c r="M542" i="39"/>
  <c r="S542" s="1"/>
  <c r="L542"/>
  <c r="O542" s="1"/>
  <c r="R534" i="33"/>
  <c r="Q534"/>
  <c r="Q541" i="39"/>
  <c r="R541"/>
  <c r="L545" i="29" l="1"/>
  <c r="M545"/>
  <c r="R544"/>
  <c r="Q544"/>
  <c r="K546" i="28"/>
  <c r="N545"/>
  <c r="P545" s="1"/>
  <c r="N545" i="31"/>
  <c r="P545" s="1"/>
  <c r="K546"/>
  <c r="N520" i="30"/>
  <c r="P520" s="1"/>
  <c r="K521"/>
  <c r="Q534" i="32"/>
  <c r="R534"/>
  <c r="Q515" i="34"/>
  <c r="R515"/>
  <c r="Q530" i="37"/>
  <c r="R530"/>
  <c r="R527" i="43"/>
  <c r="Q527"/>
  <c r="K543" i="41"/>
  <c r="N542"/>
  <c r="P542" s="1"/>
  <c r="K543" i="39"/>
  <c r="N542"/>
  <c r="P542" s="1"/>
  <c r="L536" i="36"/>
  <c r="O536" s="1"/>
  <c r="M536"/>
  <c r="S536" s="1"/>
  <c r="O542" i="42"/>
  <c r="K543"/>
  <c r="N542"/>
  <c r="P542" s="1"/>
  <c r="M542" i="38"/>
  <c r="S542" s="1"/>
  <c r="L542"/>
  <c r="O542" s="1"/>
  <c r="N542" i="40"/>
  <c r="P542" s="1"/>
  <c r="K543"/>
  <c r="R541" i="38"/>
  <c r="Q541"/>
  <c r="L516" i="34"/>
  <c r="M516"/>
  <c r="S516" s="1"/>
  <c r="L531" i="37"/>
  <c r="M531"/>
  <c r="S531" s="1"/>
  <c r="K536" i="33"/>
  <c r="N535"/>
  <c r="P535" s="1"/>
  <c r="K537" i="26"/>
  <c r="N536"/>
  <c r="P536" s="1"/>
  <c r="S541" i="35"/>
  <c r="N543" i="27"/>
  <c r="P543" s="1"/>
  <c r="K544"/>
  <c r="S536" i="26"/>
  <c r="L535" i="32"/>
  <c r="M535"/>
  <c r="O541" i="35"/>
  <c r="K542"/>
  <c r="N541"/>
  <c r="P541" s="1"/>
  <c r="S543" i="27"/>
  <c r="R535" i="36"/>
  <c r="Q535"/>
  <c r="M528" i="43"/>
  <c r="L528"/>
  <c r="O528" s="1"/>
  <c r="Q545" i="28" l="1"/>
  <c r="R545"/>
  <c r="L546"/>
  <c r="O546" s="1"/>
  <c r="M546"/>
  <c r="S546" s="1"/>
  <c r="S545" i="29"/>
  <c r="O545"/>
  <c r="K546"/>
  <c r="N545"/>
  <c r="P545" s="1"/>
  <c r="L521" i="30"/>
  <c r="M521"/>
  <c r="S521" s="1"/>
  <c r="R520"/>
  <c r="Q520"/>
  <c r="L546" i="31"/>
  <c r="O546" s="1"/>
  <c r="M546"/>
  <c r="S546" s="1"/>
  <c r="R545"/>
  <c r="Q545"/>
  <c r="R541" i="35"/>
  <c r="Q541"/>
  <c r="R543" i="27"/>
  <c r="Q543"/>
  <c r="O531" i="37"/>
  <c r="N531"/>
  <c r="P531" s="1"/>
  <c r="K532"/>
  <c r="N542" i="38"/>
  <c r="P542" s="1"/>
  <c r="K543"/>
  <c r="M542" i="35"/>
  <c r="L542"/>
  <c r="K529" i="43"/>
  <c r="N528"/>
  <c r="P528" s="1"/>
  <c r="O516" i="34"/>
  <c r="N516"/>
  <c r="P516" s="1"/>
  <c r="K517"/>
  <c r="O535" i="32"/>
  <c r="N535"/>
  <c r="P535" s="1"/>
  <c r="K536"/>
  <c r="L537" i="26"/>
  <c r="M537"/>
  <c r="S537" s="1"/>
  <c r="Q535" i="33"/>
  <c r="R535"/>
  <c r="M543" i="40"/>
  <c r="S543" s="1"/>
  <c r="L543"/>
  <c r="O543" s="1"/>
  <c r="Q542"/>
  <c r="R542"/>
  <c r="L536" i="33"/>
  <c r="O536" s="1"/>
  <c r="M536"/>
  <c r="L544" i="27"/>
  <c r="O544" s="1"/>
  <c r="M544"/>
  <c r="N536" i="36"/>
  <c r="P536" s="1"/>
  <c r="K537"/>
  <c r="R542" i="39"/>
  <c r="Q542"/>
  <c r="R536" i="26"/>
  <c r="Q536"/>
  <c r="M543" i="39"/>
  <c r="S543" s="1"/>
  <c r="L543"/>
  <c r="O543" s="1"/>
  <c r="Q542" i="41"/>
  <c r="R542"/>
  <c r="R542" i="42"/>
  <c r="Q542"/>
  <c r="S528" i="43"/>
  <c r="S535" i="32"/>
  <c r="L543" i="42"/>
  <c r="O543" s="1"/>
  <c r="M543"/>
  <c r="M543" i="41"/>
  <c r="S543" s="1"/>
  <c r="L543"/>
  <c r="L546" i="29" l="1"/>
  <c r="M546"/>
  <c r="S546" s="1"/>
  <c r="Q545"/>
  <c r="R545"/>
  <c r="N546" i="28"/>
  <c r="P546" s="1"/>
  <c r="K547"/>
  <c r="K547" i="31"/>
  <c r="N546"/>
  <c r="P546" s="1"/>
  <c r="O521" i="30"/>
  <c r="N521"/>
  <c r="P521" s="1"/>
  <c r="K522"/>
  <c r="R542" i="38"/>
  <c r="Q542"/>
  <c r="R516" i="34"/>
  <c r="Q516"/>
  <c r="L532" i="37"/>
  <c r="O532" s="1"/>
  <c r="M532"/>
  <c r="O543" i="41"/>
  <c r="K544"/>
  <c r="N543"/>
  <c r="P543" s="1"/>
  <c r="R531" i="37"/>
  <c r="Q531"/>
  <c r="M517" i="34"/>
  <c r="S517" s="1"/>
  <c r="L517"/>
  <c r="O517" s="1"/>
  <c r="S536" i="33"/>
  <c r="S543" i="42"/>
  <c r="K537" i="33"/>
  <c r="N536"/>
  <c r="P536" s="1"/>
  <c r="K544" i="42"/>
  <c r="N543"/>
  <c r="P543" s="1"/>
  <c r="M537" i="36"/>
  <c r="L537"/>
  <c r="O537" s="1"/>
  <c r="K538" i="26"/>
  <c r="N537"/>
  <c r="P537" s="1"/>
  <c r="R536" i="36"/>
  <c r="Q536"/>
  <c r="O537" i="26"/>
  <c r="M529" i="43"/>
  <c r="S529" s="1"/>
  <c r="L529"/>
  <c r="O529" s="1"/>
  <c r="R535" i="32"/>
  <c r="Q535"/>
  <c r="N543" i="39"/>
  <c r="P543" s="1"/>
  <c r="K544"/>
  <c r="L536" i="32"/>
  <c r="O536" s="1"/>
  <c r="M536"/>
  <c r="S536" s="1"/>
  <c r="O542" i="35"/>
  <c r="N542"/>
  <c r="P542" s="1"/>
  <c r="K543"/>
  <c r="S544" i="27"/>
  <c r="N543" i="40"/>
  <c r="P543" s="1"/>
  <c r="K544"/>
  <c r="S542" i="35"/>
  <c r="Q528" i="43"/>
  <c r="R528"/>
  <c r="N544" i="27"/>
  <c r="P544" s="1"/>
  <c r="K545"/>
  <c r="L543" i="38"/>
  <c r="M543"/>
  <c r="S543" s="1"/>
  <c r="M547" i="28" l="1"/>
  <c r="L547"/>
  <c r="O547" s="1"/>
  <c r="Q546"/>
  <c r="R546"/>
  <c r="O546" i="29"/>
  <c r="N546"/>
  <c r="P546" s="1"/>
  <c r="K547"/>
  <c r="L522" i="30"/>
  <c r="O522" s="1"/>
  <c r="M522"/>
  <c r="R521"/>
  <c r="Q521"/>
  <c r="R546" i="31"/>
  <c r="Q546"/>
  <c r="L547"/>
  <c r="M547"/>
  <c r="S547" s="1"/>
  <c r="R536" i="33"/>
  <c r="Q536"/>
  <c r="R542" i="35"/>
  <c r="Q542"/>
  <c r="Q544" i="27"/>
  <c r="R544"/>
  <c r="S537" i="36"/>
  <c r="R543" i="40"/>
  <c r="Q543"/>
  <c r="N536" i="32"/>
  <c r="P536" s="1"/>
  <c r="K537"/>
  <c r="M544" i="39"/>
  <c r="S544" s="1"/>
  <c r="L544"/>
  <c r="O544" s="1"/>
  <c r="L544" i="42"/>
  <c r="M544"/>
  <c r="S544" s="1"/>
  <c r="N517" i="34"/>
  <c r="P517" s="1"/>
  <c r="K518"/>
  <c r="S532" i="37"/>
  <c r="N529" i="43"/>
  <c r="P529" s="1"/>
  <c r="K530"/>
  <c r="M544" i="40"/>
  <c r="S544" s="1"/>
  <c r="L544"/>
  <c r="O544" s="1"/>
  <c r="O543" i="38"/>
  <c r="N543"/>
  <c r="P543" s="1"/>
  <c r="K544"/>
  <c r="M545" i="27"/>
  <c r="S545" s="1"/>
  <c r="L545"/>
  <c r="N532" i="37"/>
  <c r="P532" s="1"/>
  <c r="K533"/>
  <c r="R537" i="26"/>
  <c r="Q537"/>
  <c r="M537" i="33"/>
  <c r="S537" s="1"/>
  <c r="L537"/>
  <c r="R543" i="39"/>
  <c r="Q543"/>
  <c r="L543" i="35"/>
  <c r="O543" s="1"/>
  <c r="M543"/>
  <c r="S543" s="1"/>
  <c r="L538" i="26"/>
  <c r="O538" s="1"/>
  <c r="M538"/>
  <c r="R543" i="41"/>
  <c r="Q543"/>
  <c r="Q543" i="42"/>
  <c r="R543"/>
  <c r="K538" i="36"/>
  <c r="N537"/>
  <c r="P537" s="1"/>
  <c r="M544" i="41"/>
  <c r="S544" s="1"/>
  <c r="L544"/>
  <c r="L547" i="29" l="1"/>
  <c r="O547" s="1"/>
  <c r="M547"/>
  <c r="S547" s="1"/>
  <c r="R546"/>
  <c r="Q546"/>
  <c r="K548" i="28"/>
  <c r="N547"/>
  <c r="P547" s="1"/>
  <c r="S547"/>
  <c r="K548" i="31"/>
  <c r="N547"/>
  <c r="P547" s="1"/>
  <c r="O547"/>
  <c r="S522" i="30"/>
  <c r="N522"/>
  <c r="P522" s="1"/>
  <c r="K523"/>
  <c r="R532" i="37"/>
  <c r="Q532"/>
  <c r="O545" i="27"/>
  <c r="K546"/>
  <c r="N545"/>
  <c r="P545" s="1"/>
  <c r="N544" i="39"/>
  <c r="P544" s="1"/>
  <c r="K545"/>
  <c r="N543" i="35"/>
  <c r="P543" s="1"/>
  <c r="K544"/>
  <c r="O544" i="42"/>
  <c r="K545"/>
  <c r="N544"/>
  <c r="P544" s="1"/>
  <c r="R537" i="36"/>
  <c r="Q537"/>
  <c r="R529" i="43"/>
  <c r="Q529"/>
  <c r="O544" i="41"/>
  <c r="K545"/>
  <c r="N544"/>
  <c r="P544" s="1"/>
  <c r="O537" i="33"/>
  <c r="N537"/>
  <c r="P537" s="1"/>
  <c r="K538"/>
  <c r="M544" i="38"/>
  <c r="S544" s="1"/>
  <c r="L544"/>
  <c r="R543"/>
  <c r="Q543"/>
  <c r="L537" i="32"/>
  <c r="M537"/>
  <c r="S537" s="1"/>
  <c r="S538" i="26"/>
  <c r="R536" i="32"/>
  <c r="Q536"/>
  <c r="M530" i="43"/>
  <c r="L530"/>
  <c r="O530" s="1"/>
  <c r="Q517" i="34"/>
  <c r="R517"/>
  <c r="K539" i="26"/>
  <c r="N538"/>
  <c r="P538" s="1"/>
  <c r="L518" i="34"/>
  <c r="O518" s="1"/>
  <c r="M518"/>
  <c r="S518" s="1"/>
  <c r="M538" i="36"/>
  <c r="S538" s="1"/>
  <c r="L538"/>
  <c r="O538" s="1"/>
  <c r="M533" i="37"/>
  <c r="S533" s="1"/>
  <c r="L533"/>
  <c r="O533" s="1"/>
  <c r="N544" i="40"/>
  <c r="P544" s="1"/>
  <c r="K545"/>
  <c r="Q547" i="28" l="1"/>
  <c r="R547"/>
  <c r="L548"/>
  <c r="O548" s="1"/>
  <c r="M548"/>
  <c r="S548" s="1"/>
  <c r="K548" i="29"/>
  <c r="N547"/>
  <c r="P547" s="1"/>
  <c r="Q522" i="30"/>
  <c r="R522"/>
  <c r="L523"/>
  <c r="O523" s="1"/>
  <c r="M523"/>
  <c r="S523" s="1"/>
  <c r="Q547" i="31"/>
  <c r="R547"/>
  <c r="L548"/>
  <c r="M548"/>
  <c r="S548" s="1"/>
  <c r="R543" i="35"/>
  <c r="Q543"/>
  <c r="M545" i="39"/>
  <c r="L545"/>
  <c r="O545" s="1"/>
  <c r="R544"/>
  <c r="Q544"/>
  <c r="N533" i="37"/>
  <c r="P533" s="1"/>
  <c r="K534"/>
  <c r="K519" i="34"/>
  <c r="N518"/>
  <c r="P518" s="1"/>
  <c r="O544" i="38"/>
  <c r="K545"/>
  <c r="N544"/>
  <c r="P544" s="1"/>
  <c r="N538" i="36"/>
  <c r="P538" s="1"/>
  <c r="K539"/>
  <c r="R545" i="27"/>
  <c r="Q545"/>
  <c r="R538" i="26"/>
  <c r="Q538"/>
  <c r="R544" i="42"/>
  <c r="Q544"/>
  <c r="L546" i="27"/>
  <c r="M546"/>
  <c r="L539" i="26"/>
  <c r="O539" s="1"/>
  <c r="M539"/>
  <c r="L538" i="33"/>
  <c r="O538" s="1"/>
  <c r="M538"/>
  <c r="S538" s="1"/>
  <c r="Q544" i="41"/>
  <c r="R544"/>
  <c r="L545" i="42"/>
  <c r="O545" s="1"/>
  <c r="M545"/>
  <c r="S545" s="1"/>
  <c r="Q537" i="33"/>
  <c r="R537"/>
  <c r="O537" i="32"/>
  <c r="K538"/>
  <c r="N537"/>
  <c r="P537" s="1"/>
  <c r="M545" i="40"/>
  <c r="S545" s="1"/>
  <c r="L545"/>
  <c r="K531" i="43"/>
  <c r="N530"/>
  <c r="P530" s="1"/>
  <c r="M545" i="41"/>
  <c r="S545" s="1"/>
  <c r="L545"/>
  <c r="O545" s="1"/>
  <c r="R544" i="40"/>
  <c r="Q544"/>
  <c r="S530" i="43"/>
  <c r="M544" i="35"/>
  <c r="S544" s="1"/>
  <c r="L544"/>
  <c r="O544" s="1"/>
  <c r="R547" i="29" l="1"/>
  <c r="Q547"/>
  <c r="M548"/>
  <c r="S548" s="1"/>
  <c r="L548"/>
  <c r="O548" s="1"/>
  <c r="N548" i="28"/>
  <c r="P548" s="1"/>
  <c r="K549"/>
  <c r="N548" i="31"/>
  <c r="P548" s="1"/>
  <c r="K549"/>
  <c r="N523" i="30"/>
  <c r="P523" s="1"/>
  <c r="K524"/>
  <c r="O548" i="31"/>
  <c r="R533" i="37"/>
  <c r="Q533"/>
  <c r="R538" i="36"/>
  <c r="Q538"/>
  <c r="R544" i="38"/>
  <c r="Q544"/>
  <c r="N544" i="35"/>
  <c r="P544" s="1"/>
  <c r="K545"/>
  <c r="L545" i="38"/>
  <c r="M545"/>
  <c r="S545" s="1"/>
  <c r="R537" i="32"/>
  <c r="Q537"/>
  <c r="S546" i="27"/>
  <c r="L539" i="36"/>
  <c r="M539"/>
  <c r="S539" s="1"/>
  <c r="K546" i="41"/>
  <c r="N545"/>
  <c r="P545" s="1"/>
  <c r="M538" i="32"/>
  <c r="S538" s="1"/>
  <c r="L538"/>
  <c r="O546" i="27"/>
  <c r="N546"/>
  <c r="P546" s="1"/>
  <c r="K547"/>
  <c r="N538" i="33"/>
  <c r="P538" s="1"/>
  <c r="K539"/>
  <c r="K546" i="39"/>
  <c r="N545"/>
  <c r="P545" s="1"/>
  <c r="R518" i="34"/>
  <c r="Q518"/>
  <c r="S545" i="39"/>
  <c r="Q530" i="43"/>
  <c r="R530"/>
  <c r="O545" i="40"/>
  <c r="K546"/>
  <c r="N545"/>
  <c r="P545" s="1"/>
  <c r="S539" i="26"/>
  <c r="L519" i="34"/>
  <c r="O519" s="1"/>
  <c r="M519"/>
  <c r="M531" i="43"/>
  <c r="S531" s="1"/>
  <c r="L531"/>
  <c r="O531" s="1"/>
  <c r="K546" i="42"/>
  <c r="N545"/>
  <c r="P545" s="1"/>
  <c r="K540" i="26"/>
  <c r="N539"/>
  <c r="P539" s="1"/>
  <c r="M534" i="37"/>
  <c r="L534"/>
  <c r="M549" i="28" l="1"/>
  <c r="S549" s="1"/>
  <c r="L549"/>
  <c r="O549" s="1"/>
  <c r="R548"/>
  <c r="Q548"/>
  <c r="N548" i="29"/>
  <c r="P548" s="1"/>
  <c r="K549"/>
  <c r="M524" i="30"/>
  <c r="S524" s="1"/>
  <c r="L524"/>
  <c r="O524" s="1"/>
  <c r="R523"/>
  <c r="Q523"/>
  <c r="M549" i="31"/>
  <c r="L549"/>
  <c r="R548"/>
  <c r="Q548"/>
  <c r="R539" i="26"/>
  <c r="Q539"/>
  <c r="Q546" i="27"/>
  <c r="R546"/>
  <c r="R545" i="39"/>
  <c r="Q545"/>
  <c r="Q538" i="33"/>
  <c r="R538"/>
  <c r="L545" i="35"/>
  <c r="O545" s="1"/>
  <c r="M545"/>
  <c r="S545" s="1"/>
  <c r="Q544"/>
  <c r="R544"/>
  <c r="S519" i="34"/>
  <c r="L540" i="26"/>
  <c r="M540"/>
  <c r="S540" s="1"/>
  <c r="N519" i="34"/>
  <c r="P519" s="1"/>
  <c r="K520"/>
  <c r="R545" i="42"/>
  <c r="Q545"/>
  <c r="R545" i="40"/>
  <c r="Q545"/>
  <c r="O538" i="32"/>
  <c r="N538"/>
  <c r="P538" s="1"/>
  <c r="K539"/>
  <c r="M547" i="27"/>
  <c r="S547" s="1"/>
  <c r="L547"/>
  <c r="O547" s="1"/>
  <c r="O539" i="36"/>
  <c r="K540"/>
  <c r="N539"/>
  <c r="P539" s="1"/>
  <c r="M546" i="42"/>
  <c r="S546" s="1"/>
  <c r="L546"/>
  <c r="O546" s="1"/>
  <c r="N531" i="43"/>
  <c r="P531" s="1"/>
  <c r="K532"/>
  <c r="L546" i="40"/>
  <c r="O546" s="1"/>
  <c r="M546"/>
  <c r="S546" s="1"/>
  <c r="O534" i="37"/>
  <c r="N534"/>
  <c r="P534" s="1"/>
  <c r="K535"/>
  <c r="M546" i="39"/>
  <c r="S546" s="1"/>
  <c r="L546"/>
  <c r="O546" s="1"/>
  <c r="R545" i="41"/>
  <c r="Q545"/>
  <c r="S534" i="37"/>
  <c r="M539" i="33"/>
  <c r="L539"/>
  <c r="O539" s="1"/>
  <c r="M546" i="41"/>
  <c r="S546" s="1"/>
  <c r="L546"/>
  <c r="O545" i="38"/>
  <c r="K546"/>
  <c r="N545"/>
  <c r="P545" s="1"/>
  <c r="M549" i="29" l="1"/>
  <c r="L549"/>
  <c r="O549" s="1"/>
  <c r="R548"/>
  <c r="Q548"/>
  <c r="K550" i="28"/>
  <c r="N549"/>
  <c r="P549" s="1"/>
  <c r="S549" i="31"/>
  <c r="O549"/>
  <c r="N549"/>
  <c r="P549" s="1"/>
  <c r="K550"/>
  <c r="N524" i="30"/>
  <c r="P524" s="1"/>
  <c r="K525"/>
  <c r="Q519" i="34"/>
  <c r="R519"/>
  <c r="O546" i="41"/>
  <c r="K547"/>
  <c r="N546"/>
  <c r="P546" s="1"/>
  <c r="L540" i="36"/>
  <c r="M540"/>
  <c r="S540" s="1"/>
  <c r="K541" i="26"/>
  <c r="N540"/>
  <c r="P540" s="1"/>
  <c r="R534" i="37"/>
  <c r="Q534"/>
  <c r="N546" i="39"/>
  <c r="P546" s="1"/>
  <c r="K547"/>
  <c r="N546" i="40"/>
  <c r="P546" s="1"/>
  <c r="K547"/>
  <c r="M532" i="43"/>
  <c r="S532" s="1"/>
  <c r="L532"/>
  <c r="O532" s="1"/>
  <c r="R531"/>
  <c r="Q531"/>
  <c r="N547" i="27"/>
  <c r="P547" s="1"/>
  <c r="K548"/>
  <c r="Q545" i="38"/>
  <c r="R545"/>
  <c r="M546"/>
  <c r="S546" s="1"/>
  <c r="L546"/>
  <c r="O546" s="1"/>
  <c r="K540" i="33"/>
  <c r="N539"/>
  <c r="P539" s="1"/>
  <c r="S539"/>
  <c r="L535" i="37"/>
  <c r="M535"/>
  <c r="S535" s="1"/>
  <c r="M520" i="34"/>
  <c r="L520"/>
  <c r="K547" i="42"/>
  <c r="N546"/>
  <c r="P546" s="1"/>
  <c r="L539" i="32"/>
  <c r="O539" s="1"/>
  <c r="M539"/>
  <c r="S539" s="1"/>
  <c r="R538"/>
  <c r="Q538"/>
  <c r="O540" i="26"/>
  <c r="R539" i="36"/>
  <c r="Q539"/>
  <c r="K546" i="35"/>
  <c r="N545"/>
  <c r="P545" s="1"/>
  <c r="Q549" i="28" l="1"/>
  <c r="R549"/>
  <c r="M550"/>
  <c r="S550" s="1"/>
  <c r="L550"/>
  <c r="O550" s="1"/>
  <c r="K550" i="29"/>
  <c r="N549"/>
  <c r="P549"/>
  <c r="S549"/>
  <c r="Q549" i="31"/>
  <c r="R549"/>
  <c r="L525" i="30"/>
  <c r="M525"/>
  <c r="S525" s="1"/>
  <c r="R524"/>
  <c r="Q524"/>
  <c r="L550" i="31"/>
  <c r="M550"/>
  <c r="S550" s="1"/>
  <c r="K533" i="43"/>
  <c r="N532"/>
  <c r="P532" s="1"/>
  <c r="O535" i="37"/>
  <c r="N535"/>
  <c r="P535" s="1"/>
  <c r="K536"/>
  <c r="M541" i="26"/>
  <c r="S541" s="1"/>
  <c r="L541"/>
  <c r="O541" s="1"/>
  <c r="M547" i="40"/>
  <c r="S547" s="1"/>
  <c r="L547"/>
  <c r="N539" i="32"/>
  <c r="P539" s="1"/>
  <c r="K540"/>
  <c r="Q546" i="40"/>
  <c r="R546"/>
  <c r="O540" i="36"/>
  <c r="N540"/>
  <c r="P540" s="1"/>
  <c r="K541"/>
  <c r="R539" i="33"/>
  <c r="Q539"/>
  <c r="Q546" i="41"/>
  <c r="R546"/>
  <c r="R546" i="42"/>
  <c r="Q546"/>
  <c r="L547"/>
  <c r="O547" s="1"/>
  <c r="M547"/>
  <c r="S547" s="1"/>
  <c r="M547" i="41"/>
  <c r="S547" s="1"/>
  <c r="L547"/>
  <c r="R546" i="39"/>
  <c r="Q546"/>
  <c r="R547" i="27"/>
  <c r="Q547"/>
  <c r="M547" i="39"/>
  <c r="S547" s="1"/>
  <c r="L547"/>
  <c r="O547" s="1"/>
  <c r="L540" i="33"/>
  <c r="M540"/>
  <c r="S540" s="1"/>
  <c r="O520" i="34"/>
  <c r="N520"/>
  <c r="P520" s="1"/>
  <c r="K521"/>
  <c r="S520"/>
  <c r="N546" i="38"/>
  <c r="P546" s="1"/>
  <c r="K547"/>
  <c r="R545" i="35"/>
  <c r="Q545"/>
  <c r="M546"/>
  <c r="S546" s="1"/>
  <c r="L546"/>
  <c r="L548" i="27"/>
  <c r="M548"/>
  <c r="O548"/>
  <c r="R540" i="26"/>
  <c r="Q540"/>
  <c r="Q549" i="29" l="1"/>
  <c r="R549"/>
  <c r="M550"/>
  <c r="S550" s="1"/>
  <c r="L550"/>
  <c r="N550" i="28"/>
  <c r="P550" s="1"/>
  <c r="K551"/>
  <c r="N550" i="31"/>
  <c r="P550" s="1"/>
  <c r="K551"/>
  <c r="O525" i="30"/>
  <c r="N525"/>
  <c r="P525" s="1"/>
  <c r="K526"/>
  <c r="O550" i="31"/>
  <c r="R540" i="36"/>
  <c r="Q540"/>
  <c r="O540" i="33"/>
  <c r="K541"/>
  <c r="N540"/>
  <c r="P540" s="1"/>
  <c r="L540" i="32"/>
  <c r="O540" s="1"/>
  <c r="M540"/>
  <c r="S540" s="1"/>
  <c r="N547" i="42"/>
  <c r="P547" s="1"/>
  <c r="K548"/>
  <c r="K542" i="26"/>
  <c r="N541"/>
  <c r="P541" s="1"/>
  <c r="S548" i="27"/>
  <c r="N547" i="39"/>
  <c r="P547" s="1"/>
  <c r="K548"/>
  <c r="O547" i="40"/>
  <c r="N547"/>
  <c r="P547" s="1"/>
  <c r="K548"/>
  <c r="N548" i="27"/>
  <c r="P548" s="1"/>
  <c r="K549"/>
  <c r="L521" i="34"/>
  <c r="O521" s="1"/>
  <c r="M521"/>
  <c r="S521" s="1"/>
  <c r="R520"/>
  <c r="Q520"/>
  <c r="O546" i="35"/>
  <c r="N546"/>
  <c r="P546" s="1"/>
  <c r="K547"/>
  <c r="M536" i="37"/>
  <c r="S536" s="1"/>
  <c r="L536"/>
  <c r="R535"/>
  <c r="Q535"/>
  <c r="O547" i="41"/>
  <c r="K548"/>
  <c r="N547"/>
  <c r="P547" s="1"/>
  <c r="Q539" i="32"/>
  <c r="R539"/>
  <c r="R546" i="38"/>
  <c r="Q546"/>
  <c r="Q532" i="43"/>
  <c r="R532"/>
  <c r="M547" i="38"/>
  <c r="S547" s="1"/>
  <c r="L547"/>
  <c r="L541" i="36"/>
  <c r="O541" s="1"/>
  <c r="M541"/>
  <c r="S541" s="1"/>
  <c r="M533" i="43"/>
  <c r="S533" s="1"/>
  <c r="L533"/>
  <c r="M551" i="28" l="1"/>
  <c r="S551" s="1"/>
  <c r="L551"/>
  <c r="O551" s="1"/>
  <c r="Q550"/>
  <c r="R550"/>
  <c r="O550" i="29"/>
  <c r="N550"/>
  <c r="P550" s="1"/>
  <c r="K551"/>
  <c r="M526" i="30"/>
  <c r="S526" s="1"/>
  <c r="L526"/>
  <c r="O526" s="1"/>
  <c r="R525"/>
  <c r="Q525"/>
  <c r="L551" i="31"/>
  <c r="O551" s="1"/>
  <c r="M551"/>
  <c r="S551" s="1"/>
  <c r="R550"/>
  <c r="Q550"/>
  <c r="R547" i="41"/>
  <c r="Q547"/>
  <c r="O533" i="43"/>
  <c r="N533"/>
  <c r="P533" s="1"/>
  <c r="K534"/>
  <c r="M548" i="39"/>
  <c r="S548" s="1"/>
  <c r="L548"/>
  <c r="R547"/>
  <c r="Q547"/>
  <c r="N521" i="34"/>
  <c r="P521" s="1"/>
  <c r="K522"/>
  <c r="N540" i="32"/>
  <c r="P540" s="1"/>
  <c r="K541"/>
  <c r="O536" i="37"/>
  <c r="N536"/>
  <c r="P536" s="1"/>
  <c r="K537"/>
  <c r="R540" i="33"/>
  <c r="Q540"/>
  <c r="Q541" i="26"/>
  <c r="R541"/>
  <c r="M541" i="33"/>
  <c r="S541" s="1"/>
  <c r="L541"/>
  <c r="R546" i="35"/>
  <c r="Q546"/>
  <c r="M548" i="41"/>
  <c r="S548" s="1"/>
  <c r="L548"/>
  <c r="M548" i="40"/>
  <c r="S548" s="1"/>
  <c r="L548"/>
  <c r="M542" i="26"/>
  <c r="L542"/>
  <c r="O542" s="1"/>
  <c r="R548" i="27"/>
  <c r="Q548"/>
  <c r="Q547" i="40"/>
  <c r="R547"/>
  <c r="M548" i="42"/>
  <c r="S548" s="1"/>
  <c r="L548"/>
  <c r="K542" i="36"/>
  <c r="N541"/>
  <c r="P541" s="1"/>
  <c r="L547" i="35"/>
  <c r="M547"/>
  <c r="M549" i="27"/>
  <c r="S549" s="1"/>
  <c r="L549"/>
  <c r="O549" s="1"/>
  <c r="O547" i="38"/>
  <c r="K548"/>
  <c r="N547"/>
  <c r="P547" s="1"/>
  <c r="Q547" i="42"/>
  <c r="R547"/>
  <c r="M551" i="29" l="1"/>
  <c r="S551" s="1"/>
  <c r="L551"/>
  <c r="O551" s="1"/>
  <c r="R550"/>
  <c r="Q550"/>
  <c r="K552" i="28"/>
  <c r="N551"/>
  <c r="P551" s="1"/>
  <c r="K552" i="31"/>
  <c r="N551"/>
  <c r="P551" s="1"/>
  <c r="K527" i="30"/>
  <c r="N526"/>
  <c r="P526" s="1"/>
  <c r="R547" i="38"/>
  <c r="Q547"/>
  <c r="O548" i="40"/>
  <c r="N548"/>
  <c r="P548" s="1"/>
  <c r="K549"/>
  <c r="N549" i="27"/>
  <c r="P549" s="1"/>
  <c r="K550"/>
  <c r="O548" i="41"/>
  <c r="K549"/>
  <c r="N548"/>
  <c r="P548" s="1"/>
  <c r="S547" i="35"/>
  <c r="O547"/>
  <c r="N547"/>
  <c r="P547" s="1"/>
  <c r="K548"/>
  <c r="L537" i="37"/>
  <c r="M537"/>
  <c r="Q536"/>
  <c r="R536"/>
  <c r="M542" i="36"/>
  <c r="S542" s="1"/>
  <c r="L542"/>
  <c r="K543" i="26"/>
  <c r="N542"/>
  <c r="P542" s="1"/>
  <c r="O541" i="33"/>
  <c r="K542"/>
  <c r="N541"/>
  <c r="P541" s="1"/>
  <c r="R541" i="36"/>
  <c r="Q541"/>
  <c r="O548" i="39"/>
  <c r="N548"/>
  <c r="P548" s="1"/>
  <c r="K549"/>
  <c r="L548" i="38"/>
  <c r="M548"/>
  <c r="S548" s="1"/>
  <c r="O548" i="42"/>
  <c r="N548"/>
  <c r="P548" s="1"/>
  <c r="K549"/>
  <c r="S542" i="26"/>
  <c r="M541" i="32"/>
  <c r="S541" s="1"/>
  <c r="L541"/>
  <c r="M534" i="43"/>
  <c r="L534"/>
  <c r="R533"/>
  <c r="Q533"/>
  <c r="R540" i="32"/>
  <c r="Q540"/>
  <c r="M522" i="34"/>
  <c r="L522"/>
  <c r="R521"/>
  <c r="Q521"/>
  <c r="Q551" i="28" l="1"/>
  <c r="R551"/>
  <c r="L552"/>
  <c r="O552" s="1"/>
  <c r="M552"/>
  <c r="S552" s="1"/>
  <c r="N551" i="29"/>
  <c r="P551" s="1"/>
  <c r="K552"/>
  <c r="R526" i="30"/>
  <c r="Q526"/>
  <c r="M527"/>
  <c r="S527" s="1"/>
  <c r="L527"/>
  <c r="Q551" i="31"/>
  <c r="R551"/>
  <c r="L552"/>
  <c r="M552"/>
  <c r="S552" s="1"/>
  <c r="R547" i="35"/>
  <c r="Q547"/>
  <c r="R542" i="26"/>
  <c r="Q542"/>
  <c r="R541" i="33"/>
  <c r="Q541"/>
  <c r="S534" i="43"/>
  <c r="O522" i="34"/>
  <c r="K523"/>
  <c r="N522"/>
  <c r="O541" i="32"/>
  <c r="K542"/>
  <c r="N541"/>
  <c r="P541" s="1"/>
  <c r="O548" i="38"/>
  <c r="K549"/>
  <c r="N548"/>
  <c r="P548" s="1"/>
  <c r="O537" i="37"/>
  <c r="N537"/>
  <c r="K538"/>
  <c r="R549" i="27"/>
  <c r="Q549"/>
  <c r="R548" i="39"/>
  <c r="Q548"/>
  <c r="M543" i="26"/>
  <c r="S543" s="1"/>
  <c r="L543"/>
  <c r="O543" s="1"/>
  <c r="O542" i="36"/>
  <c r="K543"/>
  <c r="N542"/>
  <c r="P542" s="1"/>
  <c r="M549" i="40"/>
  <c r="S549" s="1"/>
  <c r="L549"/>
  <c r="M549" i="39"/>
  <c r="S549" s="1"/>
  <c r="L549"/>
  <c r="O549" s="1"/>
  <c r="L550" i="27"/>
  <c r="M550"/>
  <c r="Q548" i="40"/>
  <c r="R548"/>
  <c r="M548" i="35"/>
  <c r="L548"/>
  <c r="O548" s="1"/>
  <c r="R548" i="42"/>
  <c r="Q548"/>
  <c r="L549"/>
  <c r="O549" s="1"/>
  <c r="M549"/>
  <c r="Q548" i="41"/>
  <c r="R548"/>
  <c r="P522" i="34"/>
  <c r="S522"/>
  <c r="O534" i="43"/>
  <c r="K535"/>
  <c r="N534"/>
  <c r="P534" s="1"/>
  <c r="L542" i="33"/>
  <c r="M542"/>
  <c r="S542" s="1"/>
  <c r="S537" i="37"/>
  <c r="P537"/>
  <c r="M549" i="41"/>
  <c r="S549" s="1"/>
  <c r="L549"/>
  <c r="L552" i="29" l="1"/>
  <c r="M552"/>
  <c r="S552" s="1"/>
  <c r="Q551"/>
  <c r="R551"/>
  <c r="N552" i="28"/>
  <c r="P552" s="1"/>
  <c r="K553"/>
  <c r="K553" i="31"/>
  <c r="N552"/>
  <c r="P552" s="1"/>
  <c r="O527" i="30"/>
  <c r="N527"/>
  <c r="P527" s="1"/>
  <c r="K528"/>
  <c r="O552" i="31"/>
  <c r="S548" i="35"/>
  <c r="O549" i="40"/>
  <c r="N549"/>
  <c r="P549" s="1"/>
  <c r="K550"/>
  <c r="L549" i="38"/>
  <c r="M549"/>
  <c r="S549" s="1"/>
  <c r="N548" i="35"/>
  <c r="P548" s="1"/>
  <c r="K549"/>
  <c r="O542" i="33"/>
  <c r="K543"/>
  <c r="N542"/>
  <c r="P542" s="1"/>
  <c r="R541" i="32"/>
  <c r="Q541"/>
  <c r="Q542" i="36"/>
  <c r="R542"/>
  <c r="M535" i="43"/>
  <c r="S535" s="1"/>
  <c r="L535"/>
  <c r="O535" s="1"/>
  <c r="K550" i="42"/>
  <c r="N549"/>
  <c r="P549" s="1"/>
  <c r="S550" i="27"/>
  <c r="M543" i="36"/>
  <c r="S543" s="1"/>
  <c r="L543"/>
  <c r="M542" i="32"/>
  <c r="L542"/>
  <c r="Q534" i="43"/>
  <c r="R534"/>
  <c r="S549" i="42"/>
  <c r="O549" i="41"/>
  <c r="K550"/>
  <c r="N549"/>
  <c r="P549" s="1"/>
  <c r="O550" i="27"/>
  <c r="N550"/>
  <c r="P550" s="1"/>
  <c r="K551"/>
  <c r="M538" i="37"/>
  <c r="S538" s="1"/>
  <c r="L538"/>
  <c r="R537"/>
  <c r="Q537"/>
  <c r="Q522" i="34"/>
  <c r="R522"/>
  <c r="N549" i="39"/>
  <c r="P549" s="1"/>
  <c r="K550"/>
  <c r="K544" i="26"/>
  <c r="N543"/>
  <c r="P543" s="1"/>
  <c r="M523" i="34"/>
  <c r="S523" s="1"/>
  <c r="L523"/>
  <c r="O523"/>
  <c r="R548" i="38"/>
  <c r="Q548"/>
  <c r="M553" i="28" l="1"/>
  <c r="S553" s="1"/>
  <c r="L553"/>
  <c r="O553" s="1"/>
  <c r="Q552"/>
  <c r="R552"/>
  <c r="O552" i="29"/>
  <c r="N552"/>
  <c r="P552" s="1"/>
  <c r="K553"/>
  <c r="M528" i="30"/>
  <c r="S528" s="1"/>
  <c r="L528"/>
  <c r="O528" s="1"/>
  <c r="R527"/>
  <c r="Q527"/>
  <c r="Q552" i="31"/>
  <c r="R552"/>
  <c r="L553"/>
  <c r="M553"/>
  <c r="S553" s="1"/>
  <c r="R548" i="35"/>
  <c r="Q548"/>
  <c r="Q550" i="27"/>
  <c r="R550"/>
  <c r="Q549" i="42"/>
  <c r="R549"/>
  <c r="O549" i="38"/>
  <c r="K550"/>
  <c r="N549"/>
  <c r="P549" s="1"/>
  <c r="L544" i="26"/>
  <c r="O544" s="1"/>
  <c r="M544"/>
  <c r="S544" s="1"/>
  <c r="M550" i="39"/>
  <c r="S550" s="1"/>
  <c r="L550"/>
  <c r="O550" s="1"/>
  <c r="L551" i="27"/>
  <c r="M551"/>
  <c r="L550" i="40"/>
  <c r="O550" s="1"/>
  <c r="M550"/>
  <c r="S550" s="1"/>
  <c r="O538" i="37"/>
  <c r="N538"/>
  <c r="P538" s="1"/>
  <c r="K539"/>
  <c r="R549" i="40"/>
  <c r="Q549"/>
  <c r="R543" i="26"/>
  <c r="Q543"/>
  <c r="R542" i="33"/>
  <c r="Q542"/>
  <c r="O542" i="32"/>
  <c r="K543"/>
  <c r="N542"/>
  <c r="N535" i="43"/>
  <c r="P535" s="1"/>
  <c r="K536"/>
  <c r="M543" i="33"/>
  <c r="S543" s="1"/>
  <c r="L543"/>
  <c r="O543" s="1"/>
  <c r="R549" i="41"/>
  <c r="Q549"/>
  <c r="S542" i="32"/>
  <c r="P542"/>
  <c r="R549" i="39"/>
  <c r="Q549"/>
  <c r="L550" i="42"/>
  <c r="M550"/>
  <c r="S550" s="1"/>
  <c r="N523" i="34"/>
  <c r="P523" s="1"/>
  <c r="K524"/>
  <c r="M550" i="41"/>
  <c r="S550" s="1"/>
  <c r="L550"/>
  <c r="O543" i="36"/>
  <c r="N543"/>
  <c r="P543" s="1"/>
  <c r="K544"/>
  <c r="M549" i="35"/>
  <c r="S549" s="1"/>
  <c r="L549"/>
  <c r="O549" s="1"/>
  <c r="M553" i="29" l="1"/>
  <c r="L553"/>
  <c r="O553" s="1"/>
  <c r="R552"/>
  <c r="Q552"/>
  <c r="K554" i="28"/>
  <c r="N553"/>
  <c r="P553" s="1"/>
  <c r="O553" i="31"/>
  <c r="N553"/>
  <c r="P553" s="1"/>
  <c r="K554"/>
  <c r="N528" i="30"/>
  <c r="P528" s="1"/>
  <c r="K529"/>
  <c r="O550" i="41"/>
  <c r="K551"/>
  <c r="N550"/>
  <c r="P550" s="1"/>
  <c r="O551" i="27"/>
  <c r="K552"/>
  <c r="N551"/>
  <c r="P551" s="1"/>
  <c r="M550" i="38"/>
  <c r="S550" s="1"/>
  <c r="L550"/>
  <c r="O550" s="1"/>
  <c r="R538" i="37"/>
  <c r="Q538"/>
  <c r="Q523" i="34"/>
  <c r="R523"/>
  <c r="R535" i="43"/>
  <c r="Q535"/>
  <c r="S551" i="27"/>
  <c r="N549" i="35"/>
  <c r="P549" s="1"/>
  <c r="K550"/>
  <c r="L524" i="34"/>
  <c r="O524" s="1"/>
  <c r="M524"/>
  <c r="S524" s="1"/>
  <c r="L543" i="32"/>
  <c r="M543"/>
  <c r="S543" s="1"/>
  <c r="L539" i="37"/>
  <c r="M539"/>
  <c r="S539" s="1"/>
  <c r="N550" i="39"/>
  <c r="P550" s="1"/>
  <c r="K551"/>
  <c r="L544" i="36"/>
  <c r="M544"/>
  <c r="S544" s="1"/>
  <c r="O550" i="42"/>
  <c r="K551"/>
  <c r="N550"/>
  <c r="P550" s="1"/>
  <c r="N543" i="33"/>
  <c r="P543" s="1"/>
  <c r="K544"/>
  <c r="R543" i="36"/>
  <c r="Q543"/>
  <c r="R542" i="32"/>
  <c r="Q542"/>
  <c r="M536" i="43"/>
  <c r="S536" s="1"/>
  <c r="L536"/>
  <c r="O536" s="1"/>
  <c r="N550" i="40"/>
  <c r="P550" s="1"/>
  <c r="K551"/>
  <c r="K545" i="26"/>
  <c r="N544"/>
  <c r="P544" s="1"/>
  <c r="R549" i="38"/>
  <c r="Q549"/>
  <c r="Q553" i="28" l="1"/>
  <c r="R553"/>
  <c r="M554"/>
  <c r="S554" s="1"/>
  <c r="L554"/>
  <c r="O554" s="1"/>
  <c r="K554" i="29"/>
  <c r="N553"/>
  <c r="P553" s="1"/>
  <c r="S553"/>
  <c r="L529" i="30"/>
  <c r="O529" s="1"/>
  <c r="M529"/>
  <c r="R528"/>
  <c r="Q528"/>
  <c r="M554" i="31"/>
  <c r="S554" s="1"/>
  <c r="L554"/>
  <c r="O554" s="1"/>
  <c r="R553"/>
  <c r="Q553"/>
  <c r="L544" i="33"/>
  <c r="M544"/>
  <c r="R551" i="27"/>
  <c r="Q551"/>
  <c r="N550" i="38"/>
  <c r="P550" s="1"/>
  <c r="K551"/>
  <c r="R550" i="40"/>
  <c r="Q550"/>
  <c r="L551" i="42"/>
  <c r="O551" s="1"/>
  <c r="M551"/>
  <c r="S551" s="1"/>
  <c r="R544" i="26"/>
  <c r="Q544"/>
  <c r="L545"/>
  <c r="O545" s="1"/>
  <c r="M545"/>
  <c r="S545" s="1"/>
  <c r="O544" i="36"/>
  <c r="N544"/>
  <c r="P544" s="1"/>
  <c r="K545"/>
  <c r="L552" i="27"/>
  <c r="O552" s="1"/>
  <c r="M552"/>
  <c r="S552" s="1"/>
  <c r="Q543" i="33"/>
  <c r="R543"/>
  <c r="K537" i="43"/>
  <c r="N536"/>
  <c r="P536" s="1"/>
  <c r="O543" i="32"/>
  <c r="K544"/>
  <c r="N543"/>
  <c r="P543" s="1"/>
  <c r="M551" i="40"/>
  <c r="L551"/>
  <c r="M551" i="39"/>
  <c r="S551" s="1"/>
  <c r="L551"/>
  <c r="N524" i="34"/>
  <c r="P524" s="1"/>
  <c r="K525"/>
  <c r="R550" i="39"/>
  <c r="Q550"/>
  <c r="M550" i="35"/>
  <c r="S550" s="1"/>
  <c r="L550"/>
  <c r="Q550" i="41"/>
  <c r="R550"/>
  <c r="R549" i="35"/>
  <c r="Q549"/>
  <c r="M551" i="41"/>
  <c r="S551" s="1"/>
  <c r="L551"/>
  <c r="O551" s="1"/>
  <c r="R550" i="42"/>
  <c r="Q550"/>
  <c r="O539" i="37"/>
  <c r="N539"/>
  <c r="P539" s="1"/>
  <c r="K540"/>
  <c r="Q553" i="29" l="1"/>
  <c r="R553"/>
  <c r="M554"/>
  <c r="S554" s="1"/>
  <c r="L554"/>
  <c r="K555" i="28"/>
  <c r="N554"/>
  <c r="P554" s="1"/>
  <c r="K555" i="31"/>
  <c r="N554"/>
  <c r="P554" s="1"/>
  <c r="S529" i="30"/>
  <c r="N529"/>
  <c r="P529" s="1"/>
  <c r="K530"/>
  <c r="Q524" i="34"/>
  <c r="R524"/>
  <c r="R539" i="37"/>
  <c r="Q539"/>
  <c r="O550" i="35"/>
  <c r="N550"/>
  <c r="P550" s="1"/>
  <c r="K551"/>
  <c r="O551" i="40"/>
  <c r="N551"/>
  <c r="P551" s="1"/>
  <c r="K552"/>
  <c r="S551"/>
  <c r="K546" i="26"/>
  <c r="N545"/>
  <c r="P545" s="1"/>
  <c r="L551" i="38"/>
  <c r="M551"/>
  <c r="S551" s="1"/>
  <c r="R550"/>
  <c r="Q550"/>
  <c r="R543" i="32"/>
  <c r="Q543"/>
  <c r="M544"/>
  <c r="L544"/>
  <c r="O544" s="1"/>
  <c r="N552" i="27"/>
  <c r="P552" s="1"/>
  <c r="K553"/>
  <c r="N551" i="41"/>
  <c r="P551" s="1"/>
  <c r="K552"/>
  <c r="M540" i="37"/>
  <c r="S540" s="1"/>
  <c r="L540"/>
  <c r="O540" s="1"/>
  <c r="L525" i="34"/>
  <c r="O525" s="1"/>
  <c r="M525"/>
  <c r="S525" s="1"/>
  <c r="M545" i="36"/>
  <c r="S545" s="1"/>
  <c r="L545"/>
  <c r="O545" s="1"/>
  <c r="Q536" i="43"/>
  <c r="R536"/>
  <c r="S544" i="33"/>
  <c r="R544" i="36"/>
  <c r="Q544"/>
  <c r="O551" i="39"/>
  <c r="N551"/>
  <c r="P551" s="1"/>
  <c r="K552"/>
  <c r="M537" i="43"/>
  <c r="S537" s="1"/>
  <c r="L537"/>
  <c r="O537" s="1"/>
  <c r="N551" i="42"/>
  <c r="P551" s="1"/>
  <c r="K552"/>
  <c r="O544" i="33"/>
  <c r="K545"/>
  <c r="N544"/>
  <c r="P544" s="1"/>
  <c r="Q554" i="28" l="1"/>
  <c r="R554"/>
  <c r="M555"/>
  <c r="S555" s="1"/>
  <c r="L555"/>
  <c r="O555" s="1"/>
  <c r="O554" i="29"/>
  <c r="N554"/>
  <c r="P554" s="1"/>
  <c r="K555"/>
  <c r="R529" i="30"/>
  <c r="Q529"/>
  <c r="M530"/>
  <c r="S530" s="1"/>
  <c r="L530"/>
  <c r="O530" s="1"/>
  <c r="Q554" i="31"/>
  <c r="R554"/>
  <c r="L555"/>
  <c r="M555"/>
  <c r="S555" s="1"/>
  <c r="R552" i="27"/>
  <c r="Q552"/>
  <c r="N525" i="34"/>
  <c r="P525" s="1"/>
  <c r="K526"/>
  <c r="O551" i="38"/>
  <c r="N551"/>
  <c r="P551" s="1"/>
  <c r="K552"/>
  <c r="L551" i="35"/>
  <c r="M551"/>
  <c r="S551" s="1"/>
  <c r="R544" i="33"/>
  <c r="Q544"/>
  <c r="N544" i="32"/>
  <c r="K545"/>
  <c r="R550" i="35"/>
  <c r="Q550"/>
  <c r="R545" i="26"/>
  <c r="Q545"/>
  <c r="M552" i="39"/>
  <c r="L552"/>
  <c r="O552" s="1"/>
  <c r="N540" i="37"/>
  <c r="P540" s="1"/>
  <c r="K541"/>
  <c r="P544" i="32"/>
  <c r="S544"/>
  <c r="L546" i="26"/>
  <c r="O546" s="1"/>
  <c r="M546"/>
  <c r="S546" s="1"/>
  <c r="Q551" i="39"/>
  <c r="R551"/>
  <c r="M545" i="33"/>
  <c r="S545" s="1"/>
  <c r="L545"/>
  <c r="N545" i="36"/>
  <c r="P545" s="1"/>
  <c r="K546"/>
  <c r="M552" i="41"/>
  <c r="S552" s="1"/>
  <c r="L552"/>
  <c r="R551" i="40"/>
  <c r="Q551"/>
  <c r="N537" i="43"/>
  <c r="P537" s="1"/>
  <c r="K538"/>
  <c r="L552" i="42"/>
  <c r="M552"/>
  <c r="S552" s="1"/>
  <c r="R551" i="41"/>
  <c r="Q551"/>
  <c r="L552" i="40"/>
  <c r="O552" s="1"/>
  <c r="M552"/>
  <c r="S552" s="1"/>
  <c r="Q551" i="42"/>
  <c r="R551"/>
  <c r="M553" i="27"/>
  <c r="L553"/>
  <c r="O553" s="1"/>
  <c r="M555" i="29" l="1"/>
  <c r="S555" s="1"/>
  <c r="L555"/>
  <c r="O555" s="1"/>
  <c r="R554"/>
  <c r="Q554"/>
  <c r="K556" i="28"/>
  <c r="N555"/>
  <c r="P555" s="1"/>
  <c r="O555" i="31"/>
  <c r="K556"/>
  <c r="N555"/>
  <c r="P555" s="1"/>
  <c r="N530" i="30"/>
  <c r="P530" s="1"/>
  <c r="K531"/>
  <c r="R545" i="36"/>
  <c r="Q545"/>
  <c r="O551" i="35"/>
  <c r="N551"/>
  <c r="P551" s="1"/>
  <c r="K552"/>
  <c r="R544" i="32"/>
  <c r="Q544"/>
  <c r="M552" i="38"/>
  <c r="S552" s="1"/>
  <c r="L552"/>
  <c r="R551"/>
  <c r="Q551"/>
  <c r="R540" i="37"/>
  <c r="Q540"/>
  <c r="M545" i="32"/>
  <c r="S545" s="1"/>
  <c r="L545"/>
  <c r="O545" s="1"/>
  <c r="M541" i="37"/>
  <c r="L541"/>
  <c r="N552" i="40"/>
  <c r="P552" s="1"/>
  <c r="K553"/>
  <c r="M526" i="34"/>
  <c r="S526" s="1"/>
  <c r="L526"/>
  <c r="O526" s="1"/>
  <c r="R525"/>
  <c r="Q525"/>
  <c r="R537" i="43"/>
  <c r="Q537"/>
  <c r="S552" i="39"/>
  <c r="O552" i="42"/>
  <c r="K553"/>
  <c r="N552"/>
  <c r="P552" s="1"/>
  <c r="M538" i="43"/>
  <c r="S538" s="1"/>
  <c r="L538"/>
  <c r="O538"/>
  <c r="O545" i="33"/>
  <c r="N545"/>
  <c r="P545" s="1"/>
  <c r="K546"/>
  <c r="O552" i="41"/>
  <c r="K553"/>
  <c r="N552"/>
  <c r="P552" s="1"/>
  <c r="N552" i="39"/>
  <c r="P552" s="1"/>
  <c r="K553"/>
  <c r="N553" i="27"/>
  <c r="P553" s="1"/>
  <c r="K554"/>
  <c r="S553"/>
  <c r="L546" i="36"/>
  <c r="O546" s="1"/>
  <c r="M546"/>
  <c r="S546" s="1"/>
  <c r="K547" i="26"/>
  <c r="N546"/>
  <c r="P546" s="1"/>
  <c r="Q555" i="28" l="1"/>
  <c r="R555"/>
  <c r="L556"/>
  <c r="O556" s="1"/>
  <c r="M556"/>
  <c r="S556" s="1"/>
  <c r="K556" i="29"/>
  <c r="N555"/>
  <c r="P555" s="1"/>
  <c r="L531" i="30"/>
  <c r="O531" s="1"/>
  <c r="M531"/>
  <c r="S531" s="1"/>
  <c r="R530"/>
  <c r="Q530"/>
  <c r="Q555" i="31"/>
  <c r="R555"/>
  <c r="L556"/>
  <c r="O556" s="1"/>
  <c r="M556"/>
  <c r="S556" s="1"/>
  <c r="R553" i="27"/>
  <c r="Q553"/>
  <c r="Q552" i="39"/>
  <c r="R552"/>
  <c r="N546" i="36"/>
  <c r="P546" s="1"/>
  <c r="K547"/>
  <c r="M553" i="41"/>
  <c r="S553" s="1"/>
  <c r="L553"/>
  <c r="R552" i="42"/>
  <c r="Q552"/>
  <c r="M553"/>
  <c r="S553" s="1"/>
  <c r="L553"/>
  <c r="O553"/>
  <c r="N545" i="32"/>
  <c r="P545" s="1"/>
  <c r="K546"/>
  <c r="M554" i="27"/>
  <c r="L554"/>
  <c r="O554" s="1"/>
  <c r="L546" i="33"/>
  <c r="M546"/>
  <c r="S546" s="1"/>
  <c r="N526" i="34"/>
  <c r="P526" s="1"/>
  <c r="K527"/>
  <c r="Q545" i="33"/>
  <c r="R545"/>
  <c r="M552" i="35"/>
  <c r="S552" s="1"/>
  <c r="L552"/>
  <c r="O552" s="1"/>
  <c r="Q551"/>
  <c r="R551"/>
  <c r="R552" i="40"/>
  <c r="Q552"/>
  <c r="R546" i="26"/>
  <c r="Q546"/>
  <c r="L553" i="40"/>
  <c r="O553" s="1"/>
  <c r="M553"/>
  <c r="M547" i="26"/>
  <c r="S547" s="1"/>
  <c r="L547"/>
  <c r="M553" i="39"/>
  <c r="S553" s="1"/>
  <c r="L553"/>
  <c r="K539" i="43"/>
  <c r="N538"/>
  <c r="P538" s="1"/>
  <c r="O541" i="37"/>
  <c r="N541"/>
  <c r="P541" s="1"/>
  <c r="K542"/>
  <c r="Q552" i="41"/>
  <c r="R552"/>
  <c r="S541" i="37"/>
  <c r="O552" i="38"/>
  <c r="N552"/>
  <c r="P552" s="1"/>
  <c r="K553"/>
  <c r="Q555" i="29" l="1"/>
  <c r="R555"/>
  <c r="M556"/>
  <c r="S556" s="1"/>
  <c r="L556"/>
  <c r="N556" i="28"/>
  <c r="P556" s="1"/>
  <c r="K557"/>
  <c r="K557" i="31"/>
  <c r="N556"/>
  <c r="P556" s="1"/>
  <c r="K532" i="30"/>
  <c r="N531"/>
  <c r="P531" s="1"/>
  <c r="R541" i="37"/>
  <c r="Q541"/>
  <c r="S554" i="27"/>
  <c r="O553" i="41"/>
  <c r="K554"/>
  <c r="N553"/>
  <c r="P553" s="1"/>
  <c r="M542" i="37"/>
  <c r="S542" s="1"/>
  <c r="L542"/>
  <c r="K548" i="26"/>
  <c r="N547"/>
  <c r="P547" s="1"/>
  <c r="M527" i="34"/>
  <c r="S527" s="1"/>
  <c r="L527"/>
  <c r="M553" i="38"/>
  <c r="S553" s="1"/>
  <c r="L553"/>
  <c r="O547" i="26"/>
  <c r="L546" i="32"/>
  <c r="M546"/>
  <c r="S546" s="1"/>
  <c r="Q545"/>
  <c r="R545"/>
  <c r="M547" i="36"/>
  <c r="S547" s="1"/>
  <c r="L547"/>
  <c r="R546"/>
  <c r="Q546"/>
  <c r="R526" i="34"/>
  <c r="Q526"/>
  <c r="K554" i="42"/>
  <c r="N553"/>
  <c r="P553" s="1"/>
  <c r="Q552" i="38"/>
  <c r="R552"/>
  <c r="Q538" i="43"/>
  <c r="R538"/>
  <c r="S553" i="40"/>
  <c r="O546" i="33"/>
  <c r="K547"/>
  <c r="N546"/>
  <c r="P546" s="1"/>
  <c r="M539" i="43"/>
  <c r="S539" s="1"/>
  <c r="L539"/>
  <c r="O539" s="1"/>
  <c r="N553" i="40"/>
  <c r="P553" s="1"/>
  <c r="K554"/>
  <c r="K553" i="35"/>
  <c r="N552"/>
  <c r="P552" s="1"/>
  <c r="O553" i="39"/>
  <c r="N553"/>
  <c r="P553" s="1"/>
  <c r="K554"/>
  <c r="K555" i="27"/>
  <c r="N554"/>
  <c r="P554" s="1"/>
  <c r="M557" i="28" l="1"/>
  <c r="S557" s="1"/>
  <c r="L557"/>
  <c r="O557" s="1"/>
  <c r="Q556"/>
  <c r="R556"/>
  <c r="O556" i="29"/>
  <c r="N556"/>
  <c r="P556" s="1"/>
  <c r="K557"/>
  <c r="R531" i="30"/>
  <c r="Q531"/>
  <c r="M532"/>
  <c r="S532" s="1"/>
  <c r="L532"/>
  <c r="O532" s="1"/>
  <c r="Q556" i="31"/>
  <c r="R556"/>
  <c r="M557"/>
  <c r="L557"/>
  <c r="O557" s="1"/>
  <c r="R554" i="27"/>
  <c r="Q554"/>
  <c r="R552" i="35"/>
  <c r="Q552"/>
  <c r="M547" i="33"/>
  <c r="S547" s="1"/>
  <c r="L547"/>
  <c r="O547" s="1"/>
  <c r="M555" i="27"/>
  <c r="S555" s="1"/>
  <c r="L555"/>
  <c r="O555" s="1"/>
  <c r="N539" i="43"/>
  <c r="P539" s="1"/>
  <c r="K540"/>
  <c r="M554" i="39"/>
  <c r="L554"/>
  <c r="O554" s="1"/>
  <c r="R553" i="41"/>
  <c r="Q553"/>
  <c r="Q553" i="39"/>
  <c r="R553"/>
  <c r="O547" i="36"/>
  <c r="N547"/>
  <c r="P547" s="1"/>
  <c r="K548"/>
  <c r="M554" i="41"/>
  <c r="S554" s="1"/>
  <c r="L554"/>
  <c r="R546" i="33"/>
  <c r="Q546"/>
  <c r="O527" i="34"/>
  <c r="N527"/>
  <c r="P527" s="1"/>
  <c r="K528"/>
  <c r="O553" i="38"/>
  <c r="N553"/>
  <c r="P553" s="1"/>
  <c r="K554"/>
  <c r="R547" i="26"/>
  <c r="Q547"/>
  <c r="R553" i="42"/>
  <c r="Q553"/>
  <c r="L553" i="35"/>
  <c r="M553"/>
  <c r="S553" s="1"/>
  <c r="L554" i="42"/>
  <c r="M554"/>
  <c r="S554" s="1"/>
  <c r="L554" i="40"/>
  <c r="O554" s="1"/>
  <c r="M554"/>
  <c r="S554" s="1"/>
  <c r="L548" i="26"/>
  <c r="O548" s="1"/>
  <c r="M548"/>
  <c r="S548" s="1"/>
  <c r="R553" i="40"/>
  <c r="Q553"/>
  <c r="O546" i="32"/>
  <c r="N546"/>
  <c r="P546" s="1"/>
  <c r="K547"/>
  <c r="O542" i="37"/>
  <c r="N542"/>
  <c r="P542" s="1"/>
  <c r="K543"/>
  <c r="M557" i="29" l="1"/>
  <c r="S557" s="1"/>
  <c r="L557"/>
  <c r="O557" s="1"/>
  <c r="R556"/>
  <c r="Q556"/>
  <c r="K558" i="28"/>
  <c r="N557"/>
  <c r="P557" s="1"/>
  <c r="S557" i="31"/>
  <c r="K533" i="30"/>
  <c r="N532"/>
  <c r="P532" s="1"/>
  <c r="K558" i="31"/>
  <c r="N557"/>
  <c r="P557" s="1"/>
  <c r="Q553" i="38"/>
  <c r="R553"/>
  <c r="M548" i="36"/>
  <c r="S548" s="1"/>
  <c r="L548"/>
  <c r="N554" i="39"/>
  <c r="K555"/>
  <c r="K548" i="33"/>
  <c r="N547"/>
  <c r="P547" s="1"/>
  <c r="O553" i="35"/>
  <c r="K554"/>
  <c r="N553"/>
  <c r="P553" s="1"/>
  <c r="M528" i="34"/>
  <c r="S528" s="1"/>
  <c r="L528"/>
  <c r="O528" s="1"/>
  <c r="R527"/>
  <c r="Q527"/>
  <c r="M540" i="43"/>
  <c r="S540" s="1"/>
  <c r="L540"/>
  <c r="O540" s="1"/>
  <c r="Q542" i="37"/>
  <c r="R542"/>
  <c r="R539" i="43"/>
  <c r="Q539"/>
  <c r="M554" i="38"/>
  <c r="L554"/>
  <c r="O554" s="1"/>
  <c r="O554" i="41"/>
  <c r="K555"/>
  <c r="N554"/>
  <c r="P554" s="1"/>
  <c r="O554" i="42"/>
  <c r="K555"/>
  <c r="N554"/>
  <c r="P554" s="1"/>
  <c r="M543" i="37"/>
  <c r="S543" s="1"/>
  <c r="L543"/>
  <c r="R546" i="32"/>
  <c r="Q546"/>
  <c r="Q547" i="36"/>
  <c r="R547"/>
  <c r="P554" i="39"/>
  <c r="S554"/>
  <c r="K549" i="26"/>
  <c r="N548"/>
  <c r="P548" s="1"/>
  <c r="M547" i="32"/>
  <c r="L547"/>
  <c r="N554" i="40"/>
  <c r="P554" s="1"/>
  <c r="K555"/>
  <c r="N555" i="27"/>
  <c r="P555" s="1"/>
  <c r="K556"/>
  <c r="Q557" i="28" l="1"/>
  <c r="R557"/>
  <c r="L558"/>
  <c r="O558" s="1"/>
  <c r="M558"/>
  <c r="S558" s="1"/>
  <c r="K558" i="29"/>
  <c r="N557"/>
  <c r="P557" s="1"/>
  <c r="Q557" i="31"/>
  <c r="R557"/>
  <c r="M558"/>
  <c r="S558" s="1"/>
  <c r="L558"/>
  <c r="O558" s="1"/>
  <c r="Q532" i="30"/>
  <c r="R532"/>
  <c r="M533"/>
  <c r="S533" s="1"/>
  <c r="L533"/>
  <c r="O533" s="1"/>
  <c r="L556" i="27"/>
  <c r="M556"/>
  <c r="Q554" i="39"/>
  <c r="R554"/>
  <c r="M555" i="42"/>
  <c r="L555"/>
  <c r="O555" s="1"/>
  <c r="L548" i="33"/>
  <c r="O548" s="1"/>
  <c r="M548"/>
  <c r="S548" s="1"/>
  <c r="R555" i="27"/>
  <c r="Q555"/>
  <c r="L555" i="40"/>
  <c r="O555" s="1"/>
  <c r="M555"/>
  <c r="S555" s="1"/>
  <c r="M555" i="39"/>
  <c r="S555" s="1"/>
  <c r="L555"/>
  <c r="O555" s="1"/>
  <c r="R554" i="42"/>
  <c r="Q554"/>
  <c r="S554" i="38"/>
  <c r="Q554" i="41"/>
  <c r="R554"/>
  <c r="N528" i="34"/>
  <c r="P528" s="1"/>
  <c r="K529"/>
  <c r="R554" i="40"/>
  <c r="Q554"/>
  <c r="O547" i="32"/>
  <c r="N547"/>
  <c r="P547" s="1"/>
  <c r="K548"/>
  <c r="M555" i="41"/>
  <c r="S555" s="1"/>
  <c r="L555"/>
  <c r="O548" i="36"/>
  <c r="K549"/>
  <c r="N548"/>
  <c r="P548" s="1"/>
  <c r="Q553" i="35"/>
  <c r="R553"/>
  <c r="R548" i="26"/>
  <c r="Q548"/>
  <c r="O543" i="37"/>
  <c r="N543"/>
  <c r="P543" s="1"/>
  <c r="K544"/>
  <c r="K541" i="43"/>
  <c r="N540"/>
  <c r="P540" s="1"/>
  <c r="M554" i="35"/>
  <c r="S554" s="1"/>
  <c r="L554"/>
  <c r="R547" i="33"/>
  <c r="Q547"/>
  <c r="S547" i="32"/>
  <c r="M549" i="26"/>
  <c r="S549" s="1"/>
  <c r="L549"/>
  <c r="O549" s="1"/>
  <c r="N554" i="38"/>
  <c r="P554" s="1"/>
  <c r="K555"/>
  <c r="Q557" i="29" l="1"/>
  <c r="R557"/>
  <c r="M558"/>
  <c r="S558" s="1"/>
  <c r="L558"/>
  <c r="N558" i="28"/>
  <c r="P558" s="1"/>
  <c r="K559"/>
  <c r="K559" i="31"/>
  <c r="N558"/>
  <c r="P558" s="1"/>
  <c r="N533" i="30"/>
  <c r="P533" s="1"/>
  <c r="K534"/>
  <c r="Q554" i="38"/>
  <c r="R554"/>
  <c r="R547" i="32"/>
  <c r="Q547"/>
  <c r="O555" i="41"/>
  <c r="K556"/>
  <c r="N555"/>
  <c r="P555" s="1"/>
  <c r="M555" i="38"/>
  <c r="S555" s="1"/>
  <c r="L555"/>
  <c r="O555" s="1"/>
  <c r="K549" i="33"/>
  <c r="N548"/>
  <c r="P548" s="1"/>
  <c r="O554" i="35"/>
  <c r="N554"/>
  <c r="P554" s="1"/>
  <c r="K555"/>
  <c r="L548" i="32"/>
  <c r="O548" s="1"/>
  <c r="M548"/>
  <c r="S548" s="1"/>
  <c r="N555" i="42"/>
  <c r="P555" s="1"/>
  <c r="K556"/>
  <c r="Q540" i="43"/>
  <c r="R540"/>
  <c r="N555" i="40"/>
  <c r="P555" s="1"/>
  <c r="K556"/>
  <c r="S555" i="42"/>
  <c r="R548" i="36"/>
  <c r="Q548"/>
  <c r="K550" i="26"/>
  <c r="N549"/>
  <c r="P549" s="1"/>
  <c r="M541" i="43"/>
  <c r="S541" s="1"/>
  <c r="L541"/>
  <c r="O541" s="1"/>
  <c r="M544" i="37"/>
  <c r="S544" s="1"/>
  <c r="L544"/>
  <c r="L549" i="36"/>
  <c r="O549" s="1"/>
  <c r="M549"/>
  <c r="S549" s="1"/>
  <c r="R543" i="37"/>
  <c r="Q543"/>
  <c r="M529" i="34"/>
  <c r="S529" s="1"/>
  <c r="L529"/>
  <c r="O529" s="1"/>
  <c r="N555" i="39"/>
  <c r="P555" s="1"/>
  <c r="K556"/>
  <c r="S556" i="27"/>
  <c r="Q528" i="34"/>
  <c r="R528"/>
  <c r="O556" i="27"/>
  <c r="N556"/>
  <c r="P556" s="1"/>
  <c r="K557"/>
  <c r="M559" i="28" l="1"/>
  <c r="S559" s="1"/>
  <c r="L559"/>
  <c r="O559" s="1"/>
  <c r="Q558"/>
  <c r="R558"/>
  <c r="O558" i="29"/>
  <c r="N558"/>
  <c r="P558" s="1"/>
  <c r="K559"/>
  <c r="M534" i="30"/>
  <c r="S534" s="1"/>
  <c r="L534"/>
  <c r="O534" s="1"/>
  <c r="Q533"/>
  <c r="R533"/>
  <c r="R558" i="31"/>
  <c r="Q558"/>
  <c r="M559"/>
  <c r="S559" s="1"/>
  <c r="L559"/>
  <c r="Q555" i="42"/>
  <c r="R555"/>
  <c r="R555" i="41"/>
  <c r="Q555"/>
  <c r="L556" i="40"/>
  <c r="O556" s="1"/>
  <c r="M556"/>
  <c r="S556" s="1"/>
  <c r="N548" i="32"/>
  <c r="P548" s="1"/>
  <c r="K549"/>
  <c r="R554" i="35"/>
  <c r="Q554"/>
  <c r="M556" i="41"/>
  <c r="S556" s="1"/>
  <c r="L556"/>
  <c r="R555" i="40"/>
  <c r="Q555"/>
  <c r="L555" i="35"/>
  <c r="M555"/>
  <c r="S555" s="1"/>
  <c r="L550" i="26"/>
  <c r="O550" s="1"/>
  <c r="M550"/>
  <c r="S550" s="1"/>
  <c r="R556" i="27"/>
  <c r="Q556"/>
  <c r="R548" i="33"/>
  <c r="Q548"/>
  <c r="Q555" i="39"/>
  <c r="R555"/>
  <c r="K550" i="36"/>
  <c r="N549"/>
  <c r="P549" s="1"/>
  <c r="L556" i="42"/>
  <c r="M556"/>
  <c r="S556" s="1"/>
  <c r="O544" i="37"/>
  <c r="N544"/>
  <c r="P544" s="1"/>
  <c r="K545"/>
  <c r="M549" i="33"/>
  <c r="S549" s="1"/>
  <c r="L549"/>
  <c r="O549" s="1"/>
  <c r="R549" i="26"/>
  <c r="Q549"/>
  <c r="M556" i="39"/>
  <c r="S556" s="1"/>
  <c r="L556"/>
  <c r="O556" s="1"/>
  <c r="L557" i="27"/>
  <c r="O557" s="1"/>
  <c r="M557"/>
  <c r="S557" s="1"/>
  <c r="N529" i="34"/>
  <c r="P529" s="1"/>
  <c r="K530"/>
  <c r="N555" i="38"/>
  <c r="P555" s="1"/>
  <c r="K556"/>
  <c r="N541" i="43"/>
  <c r="P541" s="1"/>
  <c r="K542"/>
  <c r="M559" i="29" l="1"/>
  <c r="S559" s="1"/>
  <c r="L559"/>
  <c r="O559" s="1"/>
  <c r="R558"/>
  <c r="Q558"/>
  <c r="K560" i="28"/>
  <c r="N559"/>
  <c r="P559" s="1"/>
  <c r="O559" i="31"/>
  <c r="K560"/>
  <c r="N559"/>
  <c r="P559" s="1"/>
  <c r="N534" i="30"/>
  <c r="P534" s="1"/>
  <c r="K535"/>
  <c r="R555" i="38"/>
  <c r="Q555"/>
  <c r="Q544" i="37"/>
  <c r="R544"/>
  <c r="O555" i="35"/>
  <c r="N555"/>
  <c r="P555" s="1"/>
  <c r="K556"/>
  <c r="Q529" i="34"/>
  <c r="R529"/>
  <c r="O556" i="42"/>
  <c r="K557"/>
  <c r="N556"/>
  <c r="P556" s="1"/>
  <c r="O556" i="41"/>
  <c r="K557"/>
  <c r="N556"/>
  <c r="P556" s="1"/>
  <c r="N556" i="40"/>
  <c r="P556" s="1"/>
  <c r="K557"/>
  <c r="Q549" i="36"/>
  <c r="R549"/>
  <c r="R548" i="32"/>
  <c r="Q548"/>
  <c r="M530" i="34"/>
  <c r="S530" s="1"/>
  <c r="L530"/>
  <c r="O530" s="1"/>
  <c r="K550" i="33"/>
  <c r="N549"/>
  <c r="P549" s="1"/>
  <c r="L550" i="36"/>
  <c r="O550" s="1"/>
  <c r="M550"/>
  <c r="S550" s="1"/>
  <c r="M556" i="38"/>
  <c r="S556" s="1"/>
  <c r="L556"/>
  <c r="N556" i="39"/>
  <c r="P556" s="1"/>
  <c r="K557"/>
  <c r="L542" i="43"/>
  <c r="M542"/>
  <c r="S542" s="1"/>
  <c r="N557" i="27"/>
  <c r="P557" s="1"/>
  <c r="K558"/>
  <c r="K551" i="26"/>
  <c r="N550"/>
  <c r="P550" s="1"/>
  <c r="R541" i="43"/>
  <c r="Q541"/>
  <c r="M545" i="37"/>
  <c r="S545" s="1"/>
  <c r="L545"/>
  <c r="O545" s="1"/>
  <c r="M549" i="32"/>
  <c r="S549" s="1"/>
  <c r="L549"/>
  <c r="Q559" i="28" l="1"/>
  <c r="R559"/>
  <c r="L560"/>
  <c r="O560" s="1"/>
  <c r="M560"/>
  <c r="S560" s="1"/>
  <c r="K560" i="29"/>
  <c r="N559"/>
  <c r="P559" s="1"/>
  <c r="L535" i="30"/>
  <c r="M535"/>
  <c r="S535" s="1"/>
  <c r="R534"/>
  <c r="Q534"/>
  <c r="R559" i="31"/>
  <c r="Q559"/>
  <c r="L560"/>
  <c r="M560"/>
  <c r="S560" s="1"/>
  <c r="Q556" i="41"/>
  <c r="R556"/>
  <c r="M556" i="35"/>
  <c r="S556" s="1"/>
  <c r="L556"/>
  <c r="Q556" i="39"/>
  <c r="R556"/>
  <c r="Q555" i="35"/>
  <c r="R555"/>
  <c r="Q550" i="26"/>
  <c r="R550"/>
  <c r="O556" i="38"/>
  <c r="N556"/>
  <c r="P556" s="1"/>
  <c r="K557"/>
  <c r="N530" i="34"/>
  <c r="P530" s="1"/>
  <c r="K531"/>
  <c r="O549" i="32"/>
  <c r="N549"/>
  <c r="P549" s="1"/>
  <c r="K550"/>
  <c r="M551" i="26"/>
  <c r="S551" s="1"/>
  <c r="L551"/>
  <c r="O551" s="1"/>
  <c r="M557" i="41"/>
  <c r="S557" s="1"/>
  <c r="L557"/>
  <c r="O557" s="1"/>
  <c r="M558" i="27"/>
  <c r="L558"/>
  <c r="O558" s="1"/>
  <c r="R556" i="42"/>
  <c r="Q556"/>
  <c r="Q557" i="27"/>
  <c r="R557"/>
  <c r="K551" i="36"/>
  <c r="N550"/>
  <c r="P550" s="1"/>
  <c r="L557" i="42"/>
  <c r="O557" s="1"/>
  <c r="M557"/>
  <c r="S557" s="1"/>
  <c r="R556" i="40"/>
  <c r="Q556"/>
  <c r="R549" i="33"/>
  <c r="Q549"/>
  <c r="K546" i="37"/>
  <c r="N545"/>
  <c r="P545" s="1"/>
  <c r="O542" i="43"/>
  <c r="K543"/>
  <c r="N542"/>
  <c r="P542" s="1"/>
  <c r="M557" i="39"/>
  <c r="S557" s="1"/>
  <c r="L557"/>
  <c r="L550" i="33"/>
  <c r="O550" s="1"/>
  <c r="M550"/>
  <c r="S550" s="1"/>
  <c r="L557" i="40"/>
  <c r="M557"/>
  <c r="S557" s="1"/>
  <c r="Q559" i="29" l="1"/>
  <c r="R559"/>
  <c r="M560"/>
  <c r="S560" s="1"/>
  <c r="L560"/>
  <c r="N560" i="28"/>
  <c r="P560" s="1"/>
  <c r="K561"/>
  <c r="N560" i="31"/>
  <c r="P560" s="1"/>
  <c r="K561"/>
  <c r="O560"/>
  <c r="O535" i="30"/>
  <c r="N535"/>
  <c r="P535" s="1"/>
  <c r="K536"/>
  <c r="Q550" i="36"/>
  <c r="R550"/>
  <c r="S558" i="27"/>
  <c r="N550" i="33"/>
  <c r="P550" s="1"/>
  <c r="K551"/>
  <c r="L551" i="36"/>
  <c r="O551" s="1"/>
  <c r="M551"/>
  <c r="S551" s="1"/>
  <c r="K558" i="41"/>
  <c r="N557"/>
  <c r="P557" s="1"/>
  <c r="O557" i="39"/>
  <c r="N557"/>
  <c r="P557" s="1"/>
  <c r="K558"/>
  <c r="M531" i="34"/>
  <c r="S531" s="1"/>
  <c r="L531"/>
  <c r="O531" s="1"/>
  <c r="R530"/>
  <c r="Q530"/>
  <c r="Q542" i="43"/>
  <c r="R542"/>
  <c r="M557" i="38"/>
  <c r="S557" s="1"/>
  <c r="L557"/>
  <c r="L543" i="43"/>
  <c r="M543"/>
  <c r="S543" s="1"/>
  <c r="K552" i="26"/>
  <c r="N551"/>
  <c r="P551" s="1"/>
  <c r="R556" i="38"/>
  <c r="Q556"/>
  <c r="O556" i="35"/>
  <c r="K557"/>
  <c r="N556"/>
  <c r="P556" s="1"/>
  <c r="O557" i="40"/>
  <c r="N557"/>
  <c r="P557" s="1"/>
  <c r="K558"/>
  <c r="Q545" i="37"/>
  <c r="R545"/>
  <c r="N557" i="42"/>
  <c r="P557" s="1"/>
  <c r="K558"/>
  <c r="N558" i="27"/>
  <c r="P558" s="1"/>
  <c r="K559"/>
  <c r="M550" i="32"/>
  <c r="S550" s="1"/>
  <c r="L550"/>
  <c r="L546" i="37"/>
  <c r="O546" s="1"/>
  <c r="M546"/>
  <c r="S546" s="1"/>
  <c r="R549" i="32"/>
  <c r="Q549"/>
  <c r="M561" i="28" l="1"/>
  <c r="L561"/>
  <c r="O561" s="1"/>
  <c r="Q560"/>
  <c r="R560"/>
  <c r="O560" i="29"/>
  <c r="N560"/>
  <c r="P560" s="1"/>
  <c r="K561"/>
  <c r="M536" i="30"/>
  <c r="S536" s="1"/>
  <c r="L536"/>
  <c r="O536" s="1"/>
  <c r="Q535"/>
  <c r="R535"/>
  <c r="M561" i="31"/>
  <c r="S561" s="1"/>
  <c r="L561"/>
  <c r="R560"/>
  <c r="Q560"/>
  <c r="R558" i="27"/>
  <c r="Q558"/>
  <c r="R556" i="35"/>
  <c r="Q556"/>
  <c r="O543" i="43"/>
  <c r="N543"/>
  <c r="P543" s="1"/>
  <c r="K544"/>
  <c r="N531" i="34"/>
  <c r="P531" s="1"/>
  <c r="K532"/>
  <c r="M558" i="42"/>
  <c r="L558"/>
  <c r="L557" i="35"/>
  <c r="M557"/>
  <c r="O557" i="38"/>
  <c r="K558"/>
  <c r="N557"/>
  <c r="P557" s="1"/>
  <c r="K552" i="36"/>
  <c r="N551"/>
  <c r="P551" s="1"/>
  <c r="R557" i="42"/>
  <c r="Q557"/>
  <c r="M558" i="39"/>
  <c r="S558" s="1"/>
  <c r="L558"/>
  <c r="O558" s="1"/>
  <c r="M551" i="33"/>
  <c r="S551" s="1"/>
  <c r="L551"/>
  <c r="O551" s="1"/>
  <c r="Q550"/>
  <c r="R550"/>
  <c r="N546" i="37"/>
  <c r="P546" s="1"/>
  <c r="K547"/>
  <c r="R557" i="39"/>
  <c r="Q557"/>
  <c r="O550" i="32"/>
  <c r="K551"/>
  <c r="N550"/>
  <c r="P550" s="1"/>
  <c r="L558" i="40"/>
  <c r="O558" s="1"/>
  <c r="M558"/>
  <c r="S558" s="1"/>
  <c r="Q557" i="41"/>
  <c r="R557"/>
  <c r="R557" i="40"/>
  <c r="Q557"/>
  <c r="L552" i="26"/>
  <c r="O552" s="1"/>
  <c r="M552"/>
  <c r="M558" i="41"/>
  <c r="S558" s="1"/>
  <c r="L558"/>
  <c r="R551" i="26"/>
  <c r="Q551"/>
  <c r="M559" i="27"/>
  <c r="S559" s="1"/>
  <c r="L559"/>
  <c r="O559" s="1"/>
  <c r="M561" i="29" l="1"/>
  <c r="S561" s="1"/>
  <c r="L561"/>
  <c r="O561" s="1"/>
  <c r="R560"/>
  <c r="Q560"/>
  <c r="K562" i="28"/>
  <c r="N561"/>
  <c r="P561" s="1"/>
  <c r="S561"/>
  <c r="O561" i="31"/>
  <c r="K562"/>
  <c r="N561"/>
  <c r="P561" s="1"/>
  <c r="N536" i="30"/>
  <c r="P536" s="1"/>
  <c r="K537"/>
  <c r="R531" i="34"/>
  <c r="Q531"/>
  <c r="O558" i="41"/>
  <c r="K559"/>
  <c r="N558"/>
  <c r="P558" s="1"/>
  <c r="M558" i="38"/>
  <c r="S558" s="1"/>
  <c r="L558"/>
  <c r="O558" s="1"/>
  <c r="L544" i="43"/>
  <c r="O544" s="1"/>
  <c r="M544"/>
  <c r="S544" s="1"/>
  <c r="R543"/>
  <c r="Q543"/>
  <c r="R546" i="37"/>
  <c r="Q546"/>
  <c r="S557" i="35"/>
  <c r="S552" i="26"/>
  <c r="N558" i="40"/>
  <c r="P558" s="1"/>
  <c r="K559"/>
  <c r="O557" i="35"/>
  <c r="N557"/>
  <c r="P557" s="1"/>
  <c r="K558"/>
  <c r="Q550" i="32"/>
  <c r="R550"/>
  <c r="O558" i="42"/>
  <c r="K559"/>
  <c r="N558"/>
  <c r="P558" s="1"/>
  <c r="R551" i="36"/>
  <c r="Q551"/>
  <c r="S558" i="42"/>
  <c r="R557" i="38"/>
  <c r="Q557"/>
  <c r="L547" i="37"/>
  <c r="O547" s="1"/>
  <c r="M547"/>
  <c r="N558" i="39"/>
  <c r="P558" s="1"/>
  <c r="K559"/>
  <c r="K560" i="27"/>
  <c r="N559"/>
  <c r="P559" s="1"/>
  <c r="K553" i="26"/>
  <c r="N552"/>
  <c r="P552" s="1"/>
  <c r="L551" i="32"/>
  <c r="M551"/>
  <c r="S551" s="1"/>
  <c r="N551" i="33"/>
  <c r="P551" s="1"/>
  <c r="K552"/>
  <c r="M552" i="36"/>
  <c r="S552" s="1"/>
  <c r="L552"/>
  <c r="O552" s="1"/>
  <c r="L532" i="34"/>
  <c r="O532" s="1"/>
  <c r="M532"/>
  <c r="S532" s="1"/>
  <c r="Q561" i="28" l="1"/>
  <c r="R561"/>
  <c r="M562"/>
  <c r="S562" s="1"/>
  <c r="L562"/>
  <c r="K562" i="29"/>
  <c r="N561"/>
  <c r="P561" s="1"/>
  <c r="L537" i="30"/>
  <c r="O537" s="1"/>
  <c r="M537"/>
  <c r="S537" s="1"/>
  <c r="R536"/>
  <c r="Q536"/>
  <c r="Q561" i="31"/>
  <c r="R561"/>
  <c r="M562"/>
  <c r="S562" s="1"/>
  <c r="L562"/>
  <c r="O562" s="1"/>
  <c r="R552" i="26"/>
  <c r="Q552"/>
  <c r="Q558" i="39"/>
  <c r="R558"/>
  <c r="K559" i="38"/>
  <c r="N558"/>
  <c r="P558" s="1"/>
  <c r="Q551" i="33"/>
  <c r="R551"/>
  <c r="R558" i="42"/>
  <c r="Q558"/>
  <c r="Q558" i="41"/>
  <c r="R558"/>
  <c r="R558" i="40"/>
  <c r="Q558"/>
  <c r="M559" i="41"/>
  <c r="S559" s="1"/>
  <c r="L559"/>
  <c r="L552" i="33"/>
  <c r="M552"/>
  <c r="S552" s="1"/>
  <c r="M559" i="39"/>
  <c r="S559" s="1"/>
  <c r="L559"/>
  <c r="O559" s="1"/>
  <c r="M558" i="35"/>
  <c r="S558" s="1"/>
  <c r="L558"/>
  <c r="O551" i="32"/>
  <c r="K552"/>
  <c r="N551"/>
  <c r="P551" s="1"/>
  <c r="S547" i="37"/>
  <c r="L559" i="40"/>
  <c r="M559"/>
  <c r="S559" s="1"/>
  <c r="K533" i="34"/>
  <c r="N532"/>
  <c r="P532" s="1"/>
  <c r="K548" i="37"/>
  <c r="N547"/>
  <c r="P547" s="1"/>
  <c r="M559" i="42"/>
  <c r="S559" s="1"/>
  <c r="L559"/>
  <c r="O559" s="1"/>
  <c r="L553" i="26"/>
  <c r="O553" s="1"/>
  <c r="M553"/>
  <c r="S553" s="1"/>
  <c r="Q559" i="27"/>
  <c r="R559"/>
  <c r="R557" i="35"/>
  <c r="Q557"/>
  <c r="N552" i="36"/>
  <c r="P552" s="1"/>
  <c r="K553"/>
  <c r="L560" i="27"/>
  <c r="M560"/>
  <c r="K545" i="43"/>
  <c r="N544"/>
  <c r="P544" s="1"/>
  <c r="Q561" i="29" l="1"/>
  <c r="R561"/>
  <c r="M562"/>
  <c r="S562" s="1"/>
  <c r="L562"/>
  <c r="O562" i="28"/>
  <c r="N562"/>
  <c r="P562" s="1"/>
  <c r="K563"/>
  <c r="N562" i="31"/>
  <c r="P562" s="1"/>
  <c r="K563"/>
  <c r="K538" i="30"/>
  <c r="N537"/>
  <c r="P537" s="1"/>
  <c r="Q547" i="37"/>
  <c r="R547"/>
  <c r="R532" i="34"/>
  <c r="Q532"/>
  <c r="O559" i="41"/>
  <c r="K560"/>
  <c r="N559"/>
  <c r="P559" s="1"/>
  <c r="O560" i="27"/>
  <c r="N560"/>
  <c r="K561"/>
  <c r="M533" i="34"/>
  <c r="L533"/>
  <c r="O533" s="1"/>
  <c r="O558" i="35"/>
  <c r="K559"/>
  <c r="N558"/>
  <c r="P558" s="1"/>
  <c r="S560" i="27"/>
  <c r="P560"/>
  <c r="K554" i="26"/>
  <c r="N553"/>
  <c r="P553" s="1"/>
  <c r="Q558" i="38"/>
  <c r="R558"/>
  <c r="L553" i="36"/>
  <c r="O553" s="1"/>
  <c r="M553"/>
  <c r="R552"/>
  <c r="Q552"/>
  <c r="O559" i="40"/>
  <c r="N559"/>
  <c r="P559" s="1"/>
  <c r="K560"/>
  <c r="K560" i="39"/>
  <c r="N559"/>
  <c r="P559" s="1"/>
  <c r="L559" i="38"/>
  <c r="M559"/>
  <c r="S559" s="1"/>
  <c r="K560" i="42"/>
  <c r="N559"/>
  <c r="P559" s="1"/>
  <c r="R544" i="43"/>
  <c r="Q544"/>
  <c r="R551" i="32"/>
  <c r="Q551"/>
  <c r="M545" i="43"/>
  <c r="L545"/>
  <c r="O545" s="1"/>
  <c r="M548" i="37"/>
  <c r="S548" s="1"/>
  <c r="L548"/>
  <c r="O548" s="1"/>
  <c r="M552" i="32"/>
  <c r="S552" s="1"/>
  <c r="L552"/>
  <c r="O552" s="1"/>
  <c r="O552" i="33"/>
  <c r="N552"/>
  <c r="P552" s="1"/>
  <c r="K553"/>
  <c r="M563" i="28" l="1"/>
  <c r="S563" s="1"/>
  <c r="L563"/>
  <c r="O563" s="1"/>
  <c r="Q562"/>
  <c r="R562"/>
  <c r="O562" i="29"/>
  <c r="N562"/>
  <c r="P562" s="1"/>
  <c r="K563"/>
  <c r="R537" i="30"/>
  <c r="Q537"/>
  <c r="M538"/>
  <c r="S538" s="1"/>
  <c r="L538"/>
  <c r="O538" s="1"/>
  <c r="L563" i="31"/>
  <c r="M563"/>
  <c r="R562"/>
  <c r="Q562"/>
  <c r="S553" i="36"/>
  <c r="Q559" i="41"/>
  <c r="R559"/>
  <c r="R558" i="35"/>
  <c r="Q558"/>
  <c r="M560" i="39"/>
  <c r="S560" s="1"/>
  <c r="L560"/>
  <c r="O560" s="1"/>
  <c r="N553" i="36"/>
  <c r="P553" s="1"/>
  <c r="K554"/>
  <c r="L559" i="35"/>
  <c r="O559" s="1"/>
  <c r="M559"/>
  <c r="S559" s="1"/>
  <c r="N548" i="37"/>
  <c r="P548" s="1"/>
  <c r="K549"/>
  <c r="L560" i="40"/>
  <c r="O560" s="1"/>
  <c r="M560"/>
  <c r="M560" i="41"/>
  <c r="S560" s="1"/>
  <c r="L560"/>
  <c r="R559" i="39"/>
  <c r="Q559"/>
  <c r="Q559" i="40"/>
  <c r="R559"/>
  <c r="R553" i="26"/>
  <c r="Q553"/>
  <c r="N533" i="34"/>
  <c r="P533" s="1"/>
  <c r="K534"/>
  <c r="N552" i="32"/>
  <c r="P552" s="1"/>
  <c r="K553"/>
  <c r="R552" i="33"/>
  <c r="Q552"/>
  <c r="L560" i="42"/>
  <c r="O560" s="1"/>
  <c r="M560"/>
  <c r="L554" i="26"/>
  <c r="O554" s="1"/>
  <c r="M554"/>
  <c r="S533" i="34"/>
  <c r="M553" i="33"/>
  <c r="S553" s="1"/>
  <c r="L553"/>
  <c r="R560" i="27"/>
  <c r="Q560"/>
  <c r="L561"/>
  <c r="O561" s="1"/>
  <c r="M561"/>
  <c r="S561" s="1"/>
  <c r="R559" i="42"/>
  <c r="Q559"/>
  <c r="N545" i="43"/>
  <c r="P545" s="1"/>
  <c r="K546"/>
  <c r="S545"/>
  <c r="O559" i="38"/>
  <c r="K560"/>
  <c r="N559"/>
  <c r="P559" s="1"/>
  <c r="M563" i="29" l="1"/>
  <c r="S563" s="1"/>
  <c r="L563"/>
  <c r="O563" s="1"/>
  <c r="R562"/>
  <c r="Q562"/>
  <c r="K564" i="28"/>
  <c r="N563"/>
  <c r="P563" s="1"/>
  <c r="O563" i="31"/>
  <c r="N563"/>
  <c r="P563" s="1"/>
  <c r="K564"/>
  <c r="S563"/>
  <c r="N538" i="30"/>
  <c r="P538" s="1"/>
  <c r="K539"/>
  <c r="Q553" i="36"/>
  <c r="R553"/>
  <c r="M560" i="38"/>
  <c r="S560" s="1"/>
  <c r="L560"/>
  <c r="O560" s="1"/>
  <c r="R533" i="34"/>
  <c r="Q533"/>
  <c r="M549" i="37"/>
  <c r="S549" s="1"/>
  <c r="L549"/>
  <c r="O549" s="1"/>
  <c r="N560" i="39"/>
  <c r="P560" s="1"/>
  <c r="K561"/>
  <c r="R545" i="43"/>
  <c r="Q545"/>
  <c r="K562" i="27"/>
  <c r="N561"/>
  <c r="P561" s="1"/>
  <c r="S554" i="26"/>
  <c r="R552" i="32"/>
  <c r="Q552"/>
  <c r="N559" i="35"/>
  <c r="P559" s="1"/>
  <c r="K560"/>
  <c r="M553" i="32"/>
  <c r="S553" s="1"/>
  <c r="L553"/>
  <c r="K555" i="26"/>
  <c r="N554"/>
  <c r="P554" s="1"/>
  <c r="L534" i="34"/>
  <c r="M534"/>
  <c r="S534" s="1"/>
  <c r="O560" i="41"/>
  <c r="K561"/>
  <c r="N560"/>
  <c r="P560" s="1"/>
  <c r="L546" i="43"/>
  <c r="O546" s="1"/>
  <c r="M546"/>
  <c r="S546" s="1"/>
  <c r="S560" i="42"/>
  <c r="O553" i="33"/>
  <c r="N553"/>
  <c r="P553" s="1"/>
  <c r="K554"/>
  <c r="K561" i="42"/>
  <c r="N560"/>
  <c r="P560" s="1"/>
  <c r="L554" i="36"/>
  <c r="O554" s="1"/>
  <c r="M554"/>
  <c r="S554" s="1"/>
  <c r="R548" i="37"/>
  <c r="Q548"/>
  <c r="S560" i="40"/>
  <c r="R559" i="38"/>
  <c r="Q559"/>
  <c r="N560" i="40"/>
  <c r="P560" s="1"/>
  <c r="K561"/>
  <c r="Q563" i="28" l="1"/>
  <c r="R563"/>
  <c r="L564"/>
  <c r="O564" s="1"/>
  <c r="M564"/>
  <c r="S564" s="1"/>
  <c r="K564" i="29"/>
  <c r="N563"/>
  <c r="P563" s="1"/>
  <c r="L539" i="30"/>
  <c r="M539"/>
  <c r="S539" s="1"/>
  <c r="R538"/>
  <c r="Q538"/>
  <c r="R563" i="31"/>
  <c r="Q563"/>
  <c r="M564"/>
  <c r="S564" s="1"/>
  <c r="L564"/>
  <c r="R554" i="26"/>
  <c r="Q554"/>
  <c r="R561" i="27"/>
  <c r="Q561"/>
  <c r="L561" i="42"/>
  <c r="M561"/>
  <c r="S561" s="1"/>
  <c r="N546" i="43"/>
  <c r="P546" s="1"/>
  <c r="K547"/>
  <c r="O553" i="32"/>
  <c r="K554"/>
  <c r="N553"/>
  <c r="P553" s="1"/>
  <c r="Q553" i="33"/>
  <c r="R553"/>
  <c r="M561" i="41"/>
  <c r="S561" s="1"/>
  <c r="L561"/>
  <c r="M560" i="35"/>
  <c r="S560" s="1"/>
  <c r="L560"/>
  <c r="O560"/>
  <c r="R560" i="40"/>
  <c r="Q560"/>
  <c r="L554" i="33"/>
  <c r="M554"/>
  <c r="S554" s="1"/>
  <c r="R559" i="35"/>
  <c r="Q559"/>
  <c r="Q560" i="42"/>
  <c r="R560"/>
  <c r="M561" i="39"/>
  <c r="S561" s="1"/>
  <c r="L561"/>
  <c r="K561" i="38"/>
  <c r="N560"/>
  <c r="P560" s="1"/>
  <c r="R560" i="39"/>
  <c r="Q560"/>
  <c r="K555" i="36"/>
  <c r="N554"/>
  <c r="P554" s="1"/>
  <c r="R560" i="41"/>
  <c r="Q560"/>
  <c r="L562" i="27"/>
  <c r="O562" s="1"/>
  <c r="M562"/>
  <c r="M561" i="40"/>
  <c r="S561" s="1"/>
  <c r="L561"/>
  <c r="O534" i="34"/>
  <c r="N534"/>
  <c r="P534" s="1"/>
  <c r="K535"/>
  <c r="M555" i="26"/>
  <c r="S555" s="1"/>
  <c r="L555"/>
  <c r="O555" s="1"/>
  <c r="K550" i="37"/>
  <c r="N549"/>
  <c r="P549" s="1"/>
  <c r="Q563" i="29" l="1"/>
  <c r="R563"/>
  <c r="M564"/>
  <c r="S564" s="1"/>
  <c r="L564"/>
  <c r="N564" i="28"/>
  <c r="P564" s="1"/>
  <c r="K565"/>
  <c r="N564" i="31"/>
  <c r="P564" s="1"/>
  <c r="K565"/>
  <c r="O564"/>
  <c r="O539" i="30"/>
  <c r="N539"/>
  <c r="P539" s="1"/>
  <c r="K540"/>
  <c r="M547" i="43"/>
  <c r="S547" s="1"/>
  <c r="L547"/>
  <c r="O547" s="1"/>
  <c r="R534" i="34"/>
  <c r="Q534"/>
  <c r="L550" i="37"/>
  <c r="M550"/>
  <c r="S550" s="1"/>
  <c r="O561" i="41"/>
  <c r="K562"/>
  <c r="N561"/>
  <c r="P561" s="1"/>
  <c r="R546" i="43"/>
  <c r="Q546"/>
  <c r="K556" i="26"/>
  <c r="N555"/>
  <c r="P555" s="1"/>
  <c r="S562" i="27"/>
  <c r="N562"/>
  <c r="P562" s="1"/>
  <c r="K563"/>
  <c r="L561" i="38"/>
  <c r="M561"/>
  <c r="S561" s="1"/>
  <c r="O554" i="33"/>
  <c r="K555"/>
  <c r="N554"/>
  <c r="P554" s="1"/>
  <c r="O561" i="42"/>
  <c r="K562"/>
  <c r="N561"/>
  <c r="P561" s="1"/>
  <c r="Q560" i="38"/>
  <c r="R560"/>
  <c r="M535" i="34"/>
  <c r="S535" s="1"/>
  <c r="L535"/>
  <c r="O535" s="1"/>
  <c r="O561" i="39"/>
  <c r="N561"/>
  <c r="P561" s="1"/>
  <c r="K562"/>
  <c r="R553" i="32"/>
  <c r="Q553"/>
  <c r="R554" i="36"/>
  <c r="Q554"/>
  <c r="L554" i="32"/>
  <c r="M554"/>
  <c r="S554" s="1"/>
  <c r="Q549" i="37"/>
  <c r="R549"/>
  <c r="O561" i="40"/>
  <c r="N561"/>
  <c r="P561" s="1"/>
  <c r="K562"/>
  <c r="M555" i="36"/>
  <c r="S555" s="1"/>
  <c r="L555"/>
  <c r="K561" i="35"/>
  <c r="N560"/>
  <c r="P560" s="1"/>
  <c r="M565" i="28" l="1"/>
  <c r="S565" s="1"/>
  <c r="L565"/>
  <c r="O565" s="1"/>
  <c r="Q564"/>
  <c r="R564"/>
  <c r="O564" i="29"/>
  <c r="N564"/>
  <c r="P564" s="1"/>
  <c r="K565"/>
  <c r="M540" i="30"/>
  <c r="S540" s="1"/>
  <c r="L540"/>
  <c r="O540" s="1"/>
  <c r="R539"/>
  <c r="Q539"/>
  <c r="L565" i="31"/>
  <c r="M565"/>
  <c r="S565" s="1"/>
  <c r="R564"/>
  <c r="Q564"/>
  <c r="Q562" i="27"/>
  <c r="R562"/>
  <c r="Q561" i="42"/>
  <c r="R561"/>
  <c r="L563" i="27"/>
  <c r="O563" s="1"/>
  <c r="M563"/>
  <c r="S563" s="1"/>
  <c r="L561" i="35"/>
  <c r="M561"/>
  <c r="S561" s="1"/>
  <c r="R555" i="26"/>
  <c r="Q555"/>
  <c r="O550" i="37"/>
  <c r="N550"/>
  <c r="P550" s="1"/>
  <c r="K551"/>
  <c r="O555" i="36"/>
  <c r="N555"/>
  <c r="P555" s="1"/>
  <c r="K556"/>
  <c r="O554" i="32"/>
  <c r="K555"/>
  <c r="N554"/>
  <c r="P554" s="1"/>
  <c r="M555" i="33"/>
  <c r="S555" s="1"/>
  <c r="L555"/>
  <c r="O555" s="1"/>
  <c r="L556" i="26"/>
  <c r="M556"/>
  <c r="Q554" i="33"/>
  <c r="R554"/>
  <c r="N535" i="34"/>
  <c r="P535" s="1"/>
  <c r="K536"/>
  <c r="L562" i="40"/>
  <c r="O562" s="1"/>
  <c r="M562"/>
  <c r="S562" s="1"/>
  <c r="R561"/>
  <c r="Q561"/>
  <c r="O561" i="38"/>
  <c r="N561"/>
  <c r="P561" s="1"/>
  <c r="K562"/>
  <c r="N547" i="43"/>
  <c r="P547" s="1"/>
  <c r="K548"/>
  <c r="M562" i="39"/>
  <c r="S562" s="1"/>
  <c r="L562"/>
  <c r="O562" s="1"/>
  <c r="R561" i="41"/>
  <c r="Q561"/>
  <c r="R560" i="35"/>
  <c r="Q560"/>
  <c r="Q561" i="39"/>
  <c r="R561"/>
  <c r="M562" i="42"/>
  <c r="S562" s="1"/>
  <c r="L562"/>
  <c r="M562" i="41"/>
  <c r="S562" s="1"/>
  <c r="L562"/>
  <c r="M565" i="29" l="1"/>
  <c r="L565"/>
  <c r="O565" s="1"/>
  <c r="R564"/>
  <c r="Q564"/>
  <c r="K566" i="28"/>
  <c r="N565"/>
  <c r="P565" s="1"/>
  <c r="O565" i="31"/>
  <c r="K566"/>
  <c r="N565"/>
  <c r="P565" s="1"/>
  <c r="N540" i="30"/>
  <c r="P540" s="1"/>
  <c r="K541"/>
  <c r="R555" i="36"/>
  <c r="Q555"/>
  <c r="O561" i="35"/>
  <c r="N561"/>
  <c r="P561" s="1"/>
  <c r="K562"/>
  <c r="R547" i="43"/>
  <c r="Q547"/>
  <c r="N562" i="40"/>
  <c r="P562" s="1"/>
  <c r="K563"/>
  <c r="K557" i="26"/>
  <c r="N556"/>
  <c r="P556" s="1"/>
  <c r="M562" i="38"/>
  <c r="L562"/>
  <c r="O562" s="1"/>
  <c r="L536" i="34"/>
  <c r="M536"/>
  <c r="S536" s="1"/>
  <c r="K556" i="33"/>
  <c r="N555"/>
  <c r="P555" s="1"/>
  <c r="L551" i="37"/>
  <c r="O551" s="1"/>
  <c r="M551"/>
  <c r="S551" s="1"/>
  <c r="R550"/>
  <c r="Q550"/>
  <c r="N563" i="27"/>
  <c r="P563" s="1"/>
  <c r="K564"/>
  <c r="R554" i="32"/>
  <c r="Q554"/>
  <c r="Q535" i="34"/>
  <c r="R535"/>
  <c r="O562" i="42"/>
  <c r="N562"/>
  <c r="P562" s="1"/>
  <c r="K563"/>
  <c r="M555" i="32"/>
  <c r="S555" s="1"/>
  <c r="L555"/>
  <c r="L548" i="43"/>
  <c r="M548"/>
  <c r="S548" s="1"/>
  <c r="O562" i="41"/>
  <c r="K563"/>
  <c r="N562"/>
  <c r="P562" s="1"/>
  <c r="N562" i="39"/>
  <c r="P562" s="1"/>
  <c r="K563"/>
  <c r="O556" i="26"/>
  <c r="R561" i="38"/>
  <c r="Q561"/>
  <c r="S556" i="26"/>
  <c r="M556" i="36"/>
  <c r="S556" s="1"/>
  <c r="L556"/>
  <c r="O556" s="1"/>
  <c r="R565" i="28" l="1"/>
  <c r="Q565"/>
  <c r="M566"/>
  <c r="S566" s="1"/>
  <c r="L566"/>
  <c r="O566" s="1"/>
  <c r="K566" i="29"/>
  <c r="N565"/>
  <c r="P565" s="1"/>
  <c r="S565"/>
  <c r="L541" i="30"/>
  <c r="O541" s="1"/>
  <c r="M541"/>
  <c r="S541" s="1"/>
  <c r="R540"/>
  <c r="Q540"/>
  <c r="Q565" i="31"/>
  <c r="R565"/>
  <c r="M566"/>
  <c r="S566" s="1"/>
  <c r="L566"/>
  <c r="O566" s="1"/>
  <c r="Q562" i="40"/>
  <c r="R562"/>
  <c r="R562" i="42"/>
  <c r="Q562"/>
  <c r="O536" i="34"/>
  <c r="N536"/>
  <c r="P536" s="1"/>
  <c r="K537"/>
  <c r="R556" i="26"/>
  <c r="Q556"/>
  <c r="M563" i="41"/>
  <c r="S563" s="1"/>
  <c r="L563"/>
  <c r="N562" i="38"/>
  <c r="P562" s="1"/>
  <c r="K563"/>
  <c r="M562" i="35"/>
  <c r="S562" s="1"/>
  <c r="L562"/>
  <c r="O562" s="1"/>
  <c r="Q562" i="39"/>
  <c r="R562"/>
  <c r="R561" i="35"/>
  <c r="Q561"/>
  <c r="Q562" i="41"/>
  <c r="R562"/>
  <c r="S562" i="38"/>
  <c r="O548" i="43"/>
  <c r="K549"/>
  <c r="N548"/>
  <c r="P548" s="1"/>
  <c r="K552" i="37"/>
  <c r="N551"/>
  <c r="P551" s="1"/>
  <c r="L563" i="42"/>
  <c r="O563" s="1"/>
  <c r="M563"/>
  <c r="S563" s="1"/>
  <c r="R555" i="33"/>
  <c r="Q555"/>
  <c r="M557" i="26"/>
  <c r="S557" s="1"/>
  <c r="L557"/>
  <c r="O557" s="1"/>
  <c r="R563" i="27"/>
  <c r="Q563"/>
  <c r="O555" i="32"/>
  <c r="K556"/>
  <c r="N555"/>
  <c r="P555" s="1"/>
  <c r="K557" i="36"/>
  <c r="N556"/>
  <c r="P556" s="1"/>
  <c r="L563" i="39"/>
  <c r="O563" s="1"/>
  <c r="M563"/>
  <c r="S563" s="1"/>
  <c r="M564" i="27"/>
  <c r="L564"/>
  <c r="L556" i="33"/>
  <c r="M556"/>
  <c r="L563" i="40"/>
  <c r="M563"/>
  <c r="S563" s="1"/>
  <c r="Q565" i="29" l="1"/>
  <c r="R565"/>
  <c r="L566"/>
  <c r="O566" s="1"/>
  <c r="M566"/>
  <c r="S566" s="1"/>
  <c r="N566" i="28"/>
  <c r="P566" s="1"/>
  <c r="K567"/>
  <c r="K567" i="31"/>
  <c r="N566"/>
  <c r="P566" s="1"/>
  <c r="K542" i="30"/>
  <c r="N541"/>
  <c r="P541" s="1"/>
  <c r="O563" i="40"/>
  <c r="N563"/>
  <c r="P563" s="1"/>
  <c r="K564"/>
  <c r="S556" i="33"/>
  <c r="L557" i="36"/>
  <c r="M557"/>
  <c r="S557" s="1"/>
  <c r="S564" i="27"/>
  <c r="K563" i="35"/>
  <c r="N562"/>
  <c r="P562" s="1"/>
  <c r="R562" i="38"/>
  <c r="Q562"/>
  <c r="M537" i="34"/>
  <c r="S537" s="1"/>
  <c r="L537"/>
  <c r="O537"/>
  <c r="N563" i="39"/>
  <c r="P563" s="1"/>
  <c r="K564"/>
  <c r="Q536" i="34"/>
  <c r="R536"/>
  <c r="Q551" i="37"/>
  <c r="R551"/>
  <c r="L563" i="38"/>
  <c r="O563"/>
  <c r="M563"/>
  <c r="S563" s="1"/>
  <c r="R556" i="36"/>
  <c r="Q556"/>
  <c r="K558" i="26"/>
  <c r="N557"/>
  <c r="P557" s="1"/>
  <c r="M552" i="37"/>
  <c r="S552" s="1"/>
  <c r="L552"/>
  <c r="O552" s="1"/>
  <c r="N563" i="42"/>
  <c r="P563" s="1"/>
  <c r="K564"/>
  <c r="R548" i="43"/>
  <c r="Q548"/>
  <c r="O563" i="41"/>
  <c r="K564"/>
  <c r="N563"/>
  <c r="P563" s="1"/>
  <c r="O556" i="33"/>
  <c r="K557"/>
  <c r="N556"/>
  <c r="P556" s="1"/>
  <c r="R555" i="32"/>
  <c r="Q555"/>
  <c r="M549" i="43"/>
  <c r="S549" s="1"/>
  <c r="L549"/>
  <c r="O564" i="27"/>
  <c r="K565"/>
  <c r="N564"/>
  <c r="P564" s="1"/>
  <c r="L556" i="32"/>
  <c r="M556"/>
  <c r="S556" s="1"/>
  <c r="M567" i="28" l="1"/>
  <c r="L567"/>
  <c r="O567" s="1"/>
  <c r="Q566"/>
  <c r="R566"/>
  <c r="N566" i="29"/>
  <c r="P566" s="1"/>
  <c r="K567"/>
  <c r="R541" i="30"/>
  <c r="Q541"/>
  <c r="M542"/>
  <c r="S542" s="1"/>
  <c r="L542"/>
  <c r="O542" s="1"/>
  <c r="R566" i="31"/>
  <c r="Q566"/>
  <c r="M567"/>
  <c r="S567" s="1"/>
  <c r="L567"/>
  <c r="R564" i="27"/>
  <c r="Q564"/>
  <c r="R556" i="33"/>
  <c r="Q556"/>
  <c r="R563" i="41"/>
  <c r="Q563"/>
  <c r="K553" i="37"/>
  <c r="N552"/>
  <c r="P552" s="1"/>
  <c r="K564" i="38"/>
  <c r="N563"/>
  <c r="P563" s="1"/>
  <c r="N537" i="34"/>
  <c r="P537" s="1"/>
  <c r="K538"/>
  <c r="L565" i="27"/>
  <c r="M565"/>
  <c r="O557" i="36"/>
  <c r="N557"/>
  <c r="P557" s="1"/>
  <c r="K558"/>
  <c r="Q557" i="26"/>
  <c r="R557"/>
  <c r="O549" i="43"/>
  <c r="N549"/>
  <c r="P549" s="1"/>
  <c r="K550"/>
  <c r="M564" i="41"/>
  <c r="S564" s="1"/>
  <c r="L564"/>
  <c r="M558" i="26"/>
  <c r="L558"/>
  <c r="O558" s="1"/>
  <c r="R562" i="35"/>
  <c r="Q562"/>
  <c r="L564" i="40"/>
  <c r="O564" s="1"/>
  <c r="M564"/>
  <c r="S564" s="1"/>
  <c r="M557" i="33"/>
  <c r="S557" s="1"/>
  <c r="L557"/>
  <c r="O557" s="1"/>
  <c r="O556" i="32"/>
  <c r="K557"/>
  <c r="N556"/>
  <c r="P556" s="1"/>
  <c r="L564" i="42"/>
  <c r="M564"/>
  <c r="S564" s="1"/>
  <c r="M564" i="39"/>
  <c r="L564"/>
  <c r="O564" s="1"/>
  <c r="L563" i="35"/>
  <c r="M563"/>
  <c r="S563" s="1"/>
  <c r="R563" i="40"/>
  <c r="Q563"/>
  <c r="Q563" i="42"/>
  <c r="R563"/>
  <c r="Q563" i="39"/>
  <c r="R563"/>
  <c r="M567" i="29" l="1"/>
  <c r="S567" s="1"/>
  <c r="L567"/>
  <c r="O567" s="1"/>
  <c r="R566"/>
  <c r="Q566"/>
  <c r="K568" i="28"/>
  <c r="N567"/>
  <c r="P567" s="1"/>
  <c r="S567"/>
  <c r="K543" i="30"/>
  <c r="N542"/>
  <c r="P542" s="1"/>
  <c r="O567" i="31"/>
  <c r="N567"/>
  <c r="P567" s="1"/>
  <c r="K568"/>
  <c r="R552" i="37"/>
  <c r="Q552"/>
  <c r="R557" i="36"/>
  <c r="Q557"/>
  <c r="O564" i="42"/>
  <c r="K565"/>
  <c r="N564"/>
  <c r="P564" s="1"/>
  <c r="L553" i="37"/>
  <c r="O553" s="1"/>
  <c r="M553"/>
  <c r="S553" s="1"/>
  <c r="R556" i="32"/>
  <c r="Q556"/>
  <c r="N564" i="40"/>
  <c r="P564" s="1"/>
  <c r="K565"/>
  <c r="L550" i="43"/>
  <c r="M550"/>
  <c r="S550" s="1"/>
  <c r="S565" i="27"/>
  <c r="R549" i="43"/>
  <c r="Q549"/>
  <c r="O565" i="27"/>
  <c r="N565"/>
  <c r="P565" s="1"/>
  <c r="K566"/>
  <c r="M557" i="32"/>
  <c r="S557" s="1"/>
  <c r="L557"/>
  <c r="O557" s="1"/>
  <c r="O563" i="35"/>
  <c r="N563"/>
  <c r="P563" s="1"/>
  <c r="K564"/>
  <c r="L538" i="34"/>
  <c r="M538"/>
  <c r="S538" s="1"/>
  <c r="R537"/>
  <c r="Q537"/>
  <c r="R563" i="38"/>
  <c r="Q563"/>
  <c r="O564" i="41"/>
  <c r="K565"/>
  <c r="N564"/>
  <c r="P564" s="1"/>
  <c r="K565" i="39"/>
  <c r="N564"/>
  <c r="P564" s="1"/>
  <c r="N557" i="33"/>
  <c r="P557" s="1"/>
  <c r="K558"/>
  <c r="K559" i="26"/>
  <c r="N558"/>
  <c r="P558" s="1"/>
  <c r="S564" i="39"/>
  <c r="S558" i="26"/>
  <c r="L558" i="36"/>
  <c r="M558"/>
  <c r="M564" i="38"/>
  <c r="S564" s="1"/>
  <c r="L564"/>
  <c r="O564" s="1"/>
  <c r="Q567" i="28" l="1"/>
  <c r="R567"/>
  <c r="L568"/>
  <c r="O568" s="1"/>
  <c r="M568"/>
  <c r="S568" s="1"/>
  <c r="K568" i="29"/>
  <c r="N567"/>
  <c r="P567" s="1"/>
  <c r="M568" i="31"/>
  <c r="S568" s="1"/>
  <c r="L568"/>
  <c r="O568" s="1"/>
  <c r="R567"/>
  <c r="Q567"/>
  <c r="R542" i="30"/>
  <c r="Q542"/>
  <c r="L543"/>
  <c r="O543" s="1"/>
  <c r="M543"/>
  <c r="S543" s="1"/>
  <c r="Q564" i="39"/>
  <c r="R564"/>
  <c r="K554" i="37"/>
  <c r="N553"/>
  <c r="P553" s="1"/>
  <c r="O558" i="36"/>
  <c r="N558"/>
  <c r="P558" s="1"/>
  <c r="K559"/>
  <c r="R564" i="42"/>
  <c r="Q564"/>
  <c r="Q564" i="41"/>
  <c r="R564"/>
  <c r="O538" i="34"/>
  <c r="N538"/>
  <c r="P538" s="1"/>
  <c r="K539"/>
  <c r="L565" i="40"/>
  <c r="O565" s="1"/>
  <c r="M565"/>
  <c r="S565" s="1"/>
  <c r="M565" i="42"/>
  <c r="S565" s="1"/>
  <c r="L565"/>
  <c r="R564" i="40"/>
  <c r="Q564"/>
  <c r="R563" i="35"/>
  <c r="Q563"/>
  <c r="Q558" i="26"/>
  <c r="R558"/>
  <c r="M565" i="39"/>
  <c r="S565" s="1"/>
  <c r="L565"/>
  <c r="M565" i="41"/>
  <c r="S565" s="1"/>
  <c r="L565"/>
  <c r="O565" s="1"/>
  <c r="M559" i="26"/>
  <c r="S559" s="1"/>
  <c r="L559"/>
  <c r="O559" s="1"/>
  <c r="Q557" i="33"/>
  <c r="R557"/>
  <c r="N557" i="32"/>
  <c r="P557" s="1"/>
  <c r="K558"/>
  <c r="M566" i="27"/>
  <c r="S566" s="1"/>
  <c r="L566"/>
  <c r="O566" s="1"/>
  <c r="O550" i="43"/>
  <c r="K551"/>
  <c r="N550"/>
  <c r="P550" s="1"/>
  <c r="M564" i="35"/>
  <c r="S564" s="1"/>
  <c r="L564"/>
  <c r="N564" i="38"/>
  <c r="P564" s="1"/>
  <c r="K565"/>
  <c r="S558" i="36"/>
  <c r="L558" i="33"/>
  <c r="M558"/>
  <c r="S558" s="1"/>
  <c r="Q565" i="27"/>
  <c r="R565"/>
  <c r="Q567" i="29" l="1"/>
  <c r="R567"/>
  <c r="M568"/>
  <c r="S568" s="1"/>
  <c r="L568"/>
  <c r="N568" i="28"/>
  <c r="P568" s="1"/>
  <c r="K569"/>
  <c r="N543" i="30"/>
  <c r="P543" s="1"/>
  <c r="K544"/>
  <c r="K569" i="31"/>
  <c r="N568"/>
  <c r="P568" s="1"/>
  <c r="R558" i="36"/>
  <c r="Q558"/>
  <c r="K560" i="26"/>
  <c r="N559"/>
  <c r="P559" s="1"/>
  <c r="N565" i="40"/>
  <c r="P565" s="1"/>
  <c r="K566"/>
  <c r="M558" i="32"/>
  <c r="S558" s="1"/>
  <c r="L558"/>
  <c r="O558" i="33"/>
  <c r="N558"/>
  <c r="P558" s="1"/>
  <c r="K559"/>
  <c r="L565" i="38"/>
  <c r="M565"/>
  <c r="S565" s="1"/>
  <c r="N566" i="27"/>
  <c r="P566" s="1"/>
  <c r="K567"/>
  <c r="L559" i="36"/>
  <c r="O559" s="1"/>
  <c r="M559"/>
  <c r="S559" s="1"/>
  <c r="R564" i="38"/>
  <c r="Q564"/>
  <c r="K566" i="41"/>
  <c r="N565"/>
  <c r="P565" s="1"/>
  <c r="L539" i="34"/>
  <c r="O539" s="1"/>
  <c r="M539"/>
  <c r="S539" s="1"/>
  <c r="R538"/>
  <c r="Q538"/>
  <c r="R553" i="37"/>
  <c r="Q553"/>
  <c r="Q550" i="43"/>
  <c r="R550"/>
  <c r="O565" i="39"/>
  <c r="K566"/>
  <c r="N565"/>
  <c r="P565" s="1"/>
  <c r="O565" i="42"/>
  <c r="N565"/>
  <c r="P565" s="1"/>
  <c r="K566"/>
  <c r="M554" i="37"/>
  <c r="S554" s="1"/>
  <c r="L554"/>
  <c r="O564" i="35"/>
  <c r="K565"/>
  <c r="N564"/>
  <c r="P564" s="1"/>
  <c r="L551" i="43"/>
  <c r="M551"/>
  <c r="S551" s="1"/>
  <c r="R557" i="32"/>
  <c r="Q557"/>
  <c r="M569" i="28" l="1"/>
  <c r="S569" s="1"/>
  <c r="L569"/>
  <c r="O569" s="1"/>
  <c r="Q568"/>
  <c r="R568"/>
  <c r="O568" i="29"/>
  <c r="N568"/>
  <c r="P568" s="1"/>
  <c r="K569"/>
  <c r="Q568" i="31"/>
  <c r="R568"/>
  <c r="L569"/>
  <c r="M569"/>
  <c r="S569" s="1"/>
  <c r="M544" i="30"/>
  <c r="S544" s="1"/>
  <c r="L544"/>
  <c r="R543"/>
  <c r="Q543"/>
  <c r="R564" i="35"/>
  <c r="Q564"/>
  <c r="K560" i="36"/>
  <c r="N559"/>
  <c r="P559" s="1"/>
  <c r="O558" i="32"/>
  <c r="K559"/>
  <c r="N558"/>
  <c r="P558" s="1"/>
  <c r="R565" i="41"/>
  <c r="Q565"/>
  <c r="R566" i="27"/>
  <c r="Q566"/>
  <c r="L566" i="40"/>
  <c r="O566" s="1"/>
  <c r="M566"/>
  <c r="S566" s="1"/>
  <c r="N539" i="34"/>
  <c r="P539" s="1"/>
  <c r="K540"/>
  <c r="R565" i="40"/>
  <c r="Q565"/>
  <c r="Q559" i="26"/>
  <c r="R559"/>
  <c r="L566" i="42"/>
  <c r="O566" s="1"/>
  <c r="M566"/>
  <c r="S566" s="1"/>
  <c r="M566" i="41"/>
  <c r="S566" s="1"/>
  <c r="L566"/>
  <c r="R565" i="42"/>
  <c r="Q565"/>
  <c r="O565" i="38"/>
  <c r="K566"/>
  <c r="N565"/>
  <c r="P565" s="1"/>
  <c r="O551" i="43"/>
  <c r="N551"/>
  <c r="P551" s="1"/>
  <c r="K552"/>
  <c r="M559" i="33"/>
  <c r="L559"/>
  <c r="M560" i="26"/>
  <c r="S560" s="1"/>
  <c r="L560"/>
  <c r="O560" s="1"/>
  <c r="R558" i="33"/>
  <c r="Q558"/>
  <c r="O554" i="37"/>
  <c r="N554"/>
  <c r="P554" s="1"/>
  <c r="K555"/>
  <c r="L567" i="27"/>
  <c r="O567" s="1"/>
  <c r="M567"/>
  <c r="Q565" i="39"/>
  <c r="R565"/>
  <c r="M565" i="35"/>
  <c r="S565" s="1"/>
  <c r="L565"/>
  <c r="M566" i="39"/>
  <c r="S566" s="1"/>
  <c r="L566"/>
  <c r="O566" s="1"/>
  <c r="M569" i="29" l="1"/>
  <c r="S569" s="1"/>
  <c r="L569"/>
  <c r="O569" s="1"/>
  <c r="R568"/>
  <c r="Q568"/>
  <c r="K570" i="28"/>
  <c r="N569"/>
  <c r="P569" s="1"/>
  <c r="O544" i="30"/>
  <c r="N544"/>
  <c r="P544" s="1"/>
  <c r="K545"/>
  <c r="O569" i="31"/>
  <c r="K570"/>
  <c r="N569"/>
  <c r="P569" s="1"/>
  <c r="R551" i="43"/>
  <c r="Q551"/>
  <c r="L540" i="34"/>
  <c r="M540"/>
  <c r="R565" i="38"/>
  <c r="Q565"/>
  <c r="N566" i="42"/>
  <c r="P566" s="1"/>
  <c r="K567"/>
  <c r="M559" i="32"/>
  <c r="S559" s="1"/>
  <c r="L559"/>
  <c r="O559" s="1"/>
  <c r="Q539" i="34"/>
  <c r="R539"/>
  <c r="S567" i="27"/>
  <c r="K561" i="26"/>
  <c r="N560"/>
  <c r="P560" s="1"/>
  <c r="M566" i="38"/>
  <c r="S566" s="1"/>
  <c r="L566"/>
  <c r="O566" s="1"/>
  <c r="R559" i="36"/>
  <c r="Q559"/>
  <c r="R558" i="32"/>
  <c r="Q558"/>
  <c r="K567" i="39"/>
  <c r="N566"/>
  <c r="P566" s="1"/>
  <c r="N567" i="27"/>
  <c r="P567" s="1"/>
  <c r="K568"/>
  <c r="N566" i="40"/>
  <c r="P566" s="1"/>
  <c r="K567"/>
  <c r="M555" i="37"/>
  <c r="S555" s="1"/>
  <c r="L555"/>
  <c r="O555" s="1"/>
  <c r="O559" i="33"/>
  <c r="K560"/>
  <c r="N559"/>
  <c r="P559" s="1"/>
  <c r="L560" i="36"/>
  <c r="O560" s="1"/>
  <c r="M560"/>
  <c r="S560" s="1"/>
  <c r="Q554" i="37"/>
  <c r="R554"/>
  <c r="S559" i="33"/>
  <c r="O565" i="35"/>
  <c r="N565"/>
  <c r="P565" s="1"/>
  <c r="K566"/>
  <c r="L552" i="43"/>
  <c r="M552"/>
  <c r="S552" s="1"/>
  <c r="O552"/>
  <c r="O566" i="41"/>
  <c r="K567"/>
  <c r="N566"/>
  <c r="P566" s="1"/>
  <c r="Q569" i="28" l="1"/>
  <c r="R569"/>
  <c r="L570"/>
  <c r="O570" s="1"/>
  <c r="M570"/>
  <c r="S570" s="1"/>
  <c r="K570" i="29"/>
  <c r="N569"/>
  <c r="P569" s="1"/>
  <c r="M570" i="31"/>
  <c r="S570" s="1"/>
  <c r="L570"/>
  <c r="O570" s="1"/>
  <c r="Q569"/>
  <c r="R569"/>
  <c r="L545" i="30"/>
  <c r="O545" s="1"/>
  <c r="M545"/>
  <c r="S545" s="1"/>
  <c r="R544"/>
  <c r="Q544"/>
  <c r="R567" i="27"/>
  <c r="Q567"/>
  <c r="R559" i="33"/>
  <c r="Q559"/>
  <c r="M567" i="39"/>
  <c r="S567" s="1"/>
  <c r="L567"/>
  <c r="N555" i="37"/>
  <c r="P555" s="1"/>
  <c r="K556"/>
  <c r="M561" i="26"/>
  <c r="S561" s="1"/>
  <c r="L561"/>
  <c r="O561" s="1"/>
  <c r="M567" i="42"/>
  <c r="S567" s="1"/>
  <c r="L567"/>
  <c r="O567" s="1"/>
  <c r="R566"/>
  <c r="Q566"/>
  <c r="M566" i="35"/>
  <c r="S566" s="1"/>
  <c r="L566"/>
  <c r="M567" i="40"/>
  <c r="L567"/>
  <c r="K553" i="43"/>
  <c r="N552"/>
  <c r="P552" s="1"/>
  <c r="Q566" i="40"/>
  <c r="R566"/>
  <c r="Q566" i="41"/>
  <c r="R566"/>
  <c r="M568" i="27"/>
  <c r="L568"/>
  <c r="S540" i="34"/>
  <c r="R565" i="35"/>
  <c r="Q565"/>
  <c r="K561" i="36"/>
  <c r="N560"/>
  <c r="P560" s="1"/>
  <c r="M567" i="41"/>
  <c r="S567" s="1"/>
  <c r="L567"/>
  <c r="O567" s="1"/>
  <c r="L560" i="33"/>
  <c r="O560" s="1"/>
  <c r="M560"/>
  <c r="N566" i="38"/>
  <c r="P566" s="1"/>
  <c r="K567"/>
  <c r="O540" i="34"/>
  <c r="K541"/>
  <c r="N540"/>
  <c r="P540" s="1"/>
  <c r="Q566" i="39"/>
  <c r="R566"/>
  <c r="K560" i="32"/>
  <c r="N559"/>
  <c r="P559" s="1"/>
  <c r="R560" i="26"/>
  <c r="Q560"/>
  <c r="Q569" i="29" l="1"/>
  <c r="R569"/>
  <c r="M570"/>
  <c r="S570" s="1"/>
  <c r="L570"/>
  <c r="N570" i="28"/>
  <c r="P570" s="1"/>
  <c r="K571"/>
  <c r="K546" i="30"/>
  <c r="N545"/>
  <c r="P545" s="1"/>
  <c r="K571" i="31"/>
  <c r="N570"/>
  <c r="P570" s="1"/>
  <c r="R540" i="34"/>
  <c r="Q540"/>
  <c r="Q559" i="32"/>
  <c r="R559"/>
  <c r="L560"/>
  <c r="M560"/>
  <c r="S560" s="1"/>
  <c r="S560" i="33"/>
  <c r="M556" i="37"/>
  <c r="S556" s="1"/>
  <c r="L556"/>
  <c r="O556" s="1"/>
  <c r="R552" i="43"/>
  <c r="Q552"/>
  <c r="O567" i="39"/>
  <c r="N567"/>
  <c r="P567" s="1"/>
  <c r="K568"/>
  <c r="Q555" i="37"/>
  <c r="R555"/>
  <c r="K561" i="33"/>
  <c r="N560"/>
  <c r="P560" s="1"/>
  <c r="M553" i="43"/>
  <c r="L553"/>
  <c r="O553" s="1"/>
  <c r="K568" i="41"/>
  <c r="N567"/>
  <c r="P567" s="1"/>
  <c r="K568" i="42"/>
  <c r="N567"/>
  <c r="P567" s="1"/>
  <c r="L541" i="34"/>
  <c r="O541" s="1"/>
  <c r="M541"/>
  <c r="S541" s="1"/>
  <c r="M567" i="38"/>
  <c r="S567" s="1"/>
  <c r="L567"/>
  <c r="O568" i="27"/>
  <c r="N568"/>
  <c r="P568" s="1"/>
  <c r="K569"/>
  <c r="O567" i="40"/>
  <c r="N567"/>
  <c r="P567" s="1"/>
  <c r="K568"/>
  <c r="S568" i="27"/>
  <c r="S567" i="40"/>
  <c r="R560" i="36"/>
  <c r="Q560"/>
  <c r="O566" i="35"/>
  <c r="K567"/>
  <c r="N566"/>
  <c r="P566" s="1"/>
  <c r="N561" i="26"/>
  <c r="P561" s="1"/>
  <c r="K562"/>
  <c r="R566" i="38"/>
  <c r="Q566"/>
  <c r="L561" i="36"/>
  <c r="O561" s="1"/>
  <c r="M561"/>
  <c r="S561" s="1"/>
  <c r="M571" i="28" l="1"/>
  <c r="S571" s="1"/>
  <c r="L571"/>
  <c r="O571" s="1"/>
  <c r="Q570"/>
  <c r="R570"/>
  <c r="O570" i="29"/>
  <c r="N570"/>
  <c r="P570" s="1"/>
  <c r="K571"/>
  <c r="Q570" i="31"/>
  <c r="R570"/>
  <c r="M571"/>
  <c r="S571" s="1"/>
  <c r="L571"/>
  <c r="R545" i="30"/>
  <c r="Q545"/>
  <c r="M546"/>
  <c r="S546" s="1"/>
  <c r="L546"/>
  <c r="O546" s="1"/>
  <c r="R567" i="40"/>
  <c r="Q567"/>
  <c r="Q560" i="33"/>
  <c r="R560"/>
  <c r="O567" i="38"/>
  <c r="K568"/>
  <c r="N567"/>
  <c r="P567" s="1"/>
  <c r="M568" i="41"/>
  <c r="S568" s="1"/>
  <c r="L568"/>
  <c r="M568" i="39"/>
  <c r="S568" s="1"/>
  <c r="L568"/>
  <c r="O568" s="1"/>
  <c r="N553" i="43"/>
  <c r="P553" s="1"/>
  <c r="K554"/>
  <c r="Q567" i="39"/>
  <c r="R567"/>
  <c r="L567" i="35"/>
  <c r="O567" s="1"/>
  <c r="M567"/>
  <c r="S553" i="43"/>
  <c r="O560" i="32"/>
  <c r="N560"/>
  <c r="P560" s="1"/>
  <c r="K561"/>
  <c r="R568" i="27"/>
  <c r="Q568"/>
  <c r="N561" i="36"/>
  <c r="P561" s="1"/>
  <c r="K562"/>
  <c r="N541" i="34"/>
  <c r="P541" s="1"/>
  <c r="K542"/>
  <c r="R561" i="26"/>
  <c r="Q561"/>
  <c r="R567" i="42"/>
  <c r="Q567"/>
  <c r="M561" i="33"/>
  <c r="S561" s="1"/>
  <c r="L561"/>
  <c r="O561" s="1"/>
  <c r="N556" i="37"/>
  <c r="P556" s="1"/>
  <c r="K557"/>
  <c r="Q566" i="35"/>
  <c r="R566"/>
  <c r="L568" i="40"/>
  <c r="O568" s="1"/>
  <c r="M568"/>
  <c r="S568" s="1"/>
  <c r="L569" i="27"/>
  <c r="O569" s="1"/>
  <c r="M569"/>
  <c r="S569" s="1"/>
  <c r="L568" i="42"/>
  <c r="M568"/>
  <c r="S568" s="1"/>
  <c r="M562" i="26"/>
  <c r="S562" s="1"/>
  <c r="L562"/>
  <c r="O562" s="1"/>
  <c r="R567" i="41"/>
  <c r="Q567"/>
  <c r="M571" i="29" l="1"/>
  <c r="S571" s="1"/>
  <c r="L571"/>
  <c r="O571" s="1"/>
  <c r="R570"/>
  <c r="Q570"/>
  <c r="K572" i="28"/>
  <c r="N571"/>
  <c r="P571" s="1"/>
  <c r="N571" i="31"/>
  <c r="P571" s="1"/>
  <c r="K572"/>
  <c r="O571"/>
  <c r="K547" i="30"/>
  <c r="N546"/>
  <c r="P546" s="1"/>
  <c r="R560" i="32"/>
  <c r="Q560"/>
  <c r="O568" i="42"/>
  <c r="K569"/>
  <c r="N568"/>
  <c r="P568" s="1"/>
  <c r="M561" i="32"/>
  <c r="S561" s="1"/>
  <c r="L561"/>
  <c r="O561" s="1"/>
  <c r="R556" i="37"/>
  <c r="Q556"/>
  <c r="L542" i="34"/>
  <c r="M542"/>
  <c r="L554" i="43"/>
  <c r="O554" s="1"/>
  <c r="M554"/>
  <c r="S554" s="1"/>
  <c r="M568" i="38"/>
  <c r="S568" s="1"/>
  <c r="L568"/>
  <c r="O568" s="1"/>
  <c r="L557" i="37"/>
  <c r="O557" s="1"/>
  <c r="M557"/>
  <c r="S557" s="1"/>
  <c r="R553" i="43"/>
  <c r="Q553"/>
  <c r="R541" i="34"/>
  <c r="Q541"/>
  <c r="L562" i="36"/>
  <c r="O562" s="1"/>
  <c r="M562"/>
  <c r="S562" s="1"/>
  <c r="R561"/>
  <c r="Q561"/>
  <c r="K569" i="39"/>
  <c r="N568"/>
  <c r="P568" s="1"/>
  <c r="R567" i="38"/>
  <c r="Q567"/>
  <c r="S567" i="35"/>
  <c r="N569" i="27"/>
  <c r="P569" s="1"/>
  <c r="K570"/>
  <c r="N561" i="33"/>
  <c r="P561" s="1"/>
  <c r="K562"/>
  <c r="N562" i="26"/>
  <c r="P562" s="1"/>
  <c r="K563"/>
  <c r="N568" i="40"/>
  <c r="P568" s="1"/>
  <c r="K569"/>
  <c r="K568" i="35"/>
  <c r="N567"/>
  <c r="P567" s="1"/>
  <c r="O568" i="41"/>
  <c r="K569"/>
  <c r="N568"/>
  <c r="P568" s="1"/>
  <c r="Q571" i="28" l="1"/>
  <c r="R571"/>
  <c r="L572"/>
  <c r="O572" s="1"/>
  <c r="M572"/>
  <c r="S572" s="1"/>
  <c r="K572" i="29"/>
  <c r="N571"/>
  <c r="P571" s="1"/>
  <c r="R546" i="30"/>
  <c r="Q546"/>
  <c r="L547"/>
  <c r="O547" s="1"/>
  <c r="M547"/>
  <c r="S547" s="1"/>
  <c r="M572" i="31"/>
  <c r="S572" s="1"/>
  <c r="L572"/>
  <c r="R571"/>
  <c r="Q571"/>
  <c r="R567" i="35"/>
  <c r="Q567"/>
  <c r="R568" i="39"/>
  <c r="Q568"/>
  <c r="Q561" i="33"/>
  <c r="R561"/>
  <c r="M569" i="39"/>
  <c r="S569" s="1"/>
  <c r="L569"/>
  <c r="N561" i="32"/>
  <c r="P561" s="1"/>
  <c r="K562"/>
  <c r="L562" i="33"/>
  <c r="M562"/>
  <c r="S562" s="1"/>
  <c r="L570" i="27"/>
  <c r="M570"/>
  <c r="R568" i="42"/>
  <c r="Q568"/>
  <c r="R568" i="41"/>
  <c r="Q568"/>
  <c r="M569"/>
  <c r="S569" s="1"/>
  <c r="L569"/>
  <c r="M568" i="35"/>
  <c r="S568" s="1"/>
  <c r="L568"/>
  <c r="O568" s="1"/>
  <c r="S542" i="34"/>
  <c r="L569" i="42"/>
  <c r="M569"/>
  <c r="S569" s="1"/>
  <c r="R568" i="40"/>
  <c r="Q568"/>
  <c r="N557" i="37"/>
  <c r="P557" s="1"/>
  <c r="K558"/>
  <c r="O542" i="34"/>
  <c r="N542"/>
  <c r="P542" s="1"/>
  <c r="K543"/>
  <c r="R569" i="27"/>
  <c r="Q569"/>
  <c r="N554" i="43"/>
  <c r="P554" s="1"/>
  <c r="K555"/>
  <c r="L569" i="40"/>
  <c r="M569"/>
  <c r="M563" i="26"/>
  <c r="L563"/>
  <c r="O563" s="1"/>
  <c r="N562" i="36"/>
  <c r="P562" s="1"/>
  <c r="K563"/>
  <c r="Q562" i="26"/>
  <c r="R562"/>
  <c r="N568" i="38"/>
  <c r="P568" s="1"/>
  <c r="K569"/>
  <c r="Q571" i="29" l="1"/>
  <c r="R571"/>
  <c r="L572"/>
  <c r="O572" s="1"/>
  <c r="M572"/>
  <c r="S572" s="1"/>
  <c r="K573" i="28"/>
  <c r="N572"/>
  <c r="P572" s="1"/>
  <c r="O572" i="31"/>
  <c r="K573"/>
  <c r="N572"/>
  <c r="P572" s="1"/>
  <c r="K548" i="30"/>
  <c r="N547"/>
  <c r="P547" s="1"/>
  <c r="R542" i="34"/>
  <c r="Q542"/>
  <c r="R568" i="38"/>
  <c r="Q568"/>
  <c r="S569" i="40"/>
  <c r="O569" i="39"/>
  <c r="N569"/>
  <c r="P569" s="1"/>
  <c r="K570"/>
  <c r="R557" i="37"/>
  <c r="Q557"/>
  <c r="N568" i="35"/>
  <c r="P568" s="1"/>
  <c r="K569"/>
  <c r="S570" i="27"/>
  <c r="O569" i="40"/>
  <c r="K570"/>
  <c r="N569"/>
  <c r="P569" s="1"/>
  <c r="L558" i="37"/>
  <c r="M558"/>
  <c r="S558" s="1"/>
  <c r="M555" i="43"/>
  <c r="S555" s="1"/>
  <c r="L555"/>
  <c r="O555" s="1"/>
  <c r="O570" i="27"/>
  <c r="N570"/>
  <c r="P570" s="1"/>
  <c r="K571"/>
  <c r="R554" i="43"/>
  <c r="Q554"/>
  <c r="O569" i="41"/>
  <c r="N569"/>
  <c r="P569" s="1"/>
  <c r="K570"/>
  <c r="R562" i="36"/>
  <c r="Q562"/>
  <c r="O562" i="33"/>
  <c r="K563"/>
  <c r="N562"/>
  <c r="P562" s="1"/>
  <c r="S563" i="26"/>
  <c r="L563" i="36"/>
  <c r="M563"/>
  <c r="S563" s="1"/>
  <c r="K564" i="26"/>
  <c r="N563"/>
  <c r="P563" s="1"/>
  <c r="M543" i="34"/>
  <c r="L543"/>
  <c r="O543" s="1"/>
  <c r="O569" i="42"/>
  <c r="K570"/>
  <c r="N569"/>
  <c r="P569" s="1"/>
  <c r="L562" i="32"/>
  <c r="M562"/>
  <c r="S562" s="1"/>
  <c r="M569" i="38"/>
  <c r="S569" s="1"/>
  <c r="L569"/>
  <c r="R561" i="32"/>
  <c r="Q561"/>
  <c r="Q572" i="28" l="1"/>
  <c r="R572"/>
  <c r="L573"/>
  <c r="O573" s="1"/>
  <c r="M573"/>
  <c r="K573" i="29"/>
  <c r="N572"/>
  <c r="P572" s="1"/>
  <c r="R547" i="30"/>
  <c r="Q547"/>
  <c r="M548"/>
  <c r="S548" s="1"/>
  <c r="L548"/>
  <c r="O548" s="1"/>
  <c r="R572" i="31"/>
  <c r="Q572"/>
  <c r="M573"/>
  <c r="S573" s="1"/>
  <c r="L573"/>
  <c r="R569" i="39"/>
  <c r="Q569"/>
  <c r="Q570" i="27"/>
  <c r="R570"/>
  <c r="Q569" i="42"/>
  <c r="R569"/>
  <c r="M570"/>
  <c r="L570"/>
  <c r="O570" s="1"/>
  <c r="O563" i="36"/>
  <c r="N563"/>
  <c r="P563" s="1"/>
  <c r="K564"/>
  <c r="M570" i="41"/>
  <c r="S570" s="1"/>
  <c r="L570"/>
  <c r="O570" s="1"/>
  <c r="N555" i="43"/>
  <c r="P555" s="1"/>
  <c r="K556"/>
  <c r="Q569" i="40"/>
  <c r="R569"/>
  <c r="Q568" i="35"/>
  <c r="R568"/>
  <c r="R563" i="26"/>
  <c r="Q563"/>
  <c r="L569" i="35"/>
  <c r="O569" s="1"/>
  <c r="M569"/>
  <c r="S569" s="1"/>
  <c r="O569" i="38"/>
  <c r="N569"/>
  <c r="P569" s="1"/>
  <c r="K570"/>
  <c r="S543" i="34"/>
  <c r="M563" i="33"/>
  <c r="L563"/>
  <c r="O563" s="1"/>
  <c r="O558" i="37"/>
  <c r="N558"/>
  <c r="P558" s="1"/>
  <c r="K559"/>
  <c r="R562" i="33"/>
  <c r="Q562"/>
  <c r="M571" i="27"/>
  <c r="S571" s="1"/>
  <c r="L571"/>
  <c r="O571" s="1"/>
  <c r="R569" i="41"/>
  <c r="Q569"/>
  <c r="N543" i="34"/>
  <c r="P543" s="1"/>
  <c r="K544"/>
  <c r="O562" i="32"/>
  <c r="K563"/>
  <c r="N562"/>
  <c r="P562" s="1"/>
  <c r="L564" i="26"/>
  <c r="O564" s="1"/>
  <c r="M564"/>
  <c r="M570" i="40"/>
  <c r="S570" s="1"/>
  <c r="L570"/>
  <c r="O570" s="1"/>
  <c r="M570" i="39"/>
  <c r="S570" s="1"/>
  <c r="L570"/>
  <c r="O570"/>
  <c r="R572" i="29" l="1"/>
  <c r="Q572"/>
  <c r="M573"/>
  <c r="S573" s="1"/>
  <c r="L573"/>
  <c r="O573" s="1"/>
  <c r="S573" i="28"/>
  <c r="K574"/>
  <c r="N573"/>
  <c r="P573" s="1"/>
  <c r="K549" i="30"/>
  <c r="N548"/>
  <c r="P548" s="1"/>
  <c r="O573" i="31"/>
  <c r="K574"/>
  <c r="N573"/>
  <c r="P573" s="1"/>
  <c r="Q543" i="34"/>
  <c r="R543"/>
  <c r="R555" i="43"/>
  <c r="Q555"/>
  <c r="K571" i="42"/>
  <c r="N570"/>
  <c r="P570" s="1"/>
  <c r="S563" i="33"/>
  <c r="N569" i="35"/>
  <c r="P569" s="1"/>
  <c r="K570"/>
  <c r="S570" i="42"/>
  <c r="N570" i="40"/>
  <c r="P570" s="1"/>
  <c r="K571"/>
  <c r="M544" i="34"/>
  <c r="L544"/>
  <c r="K571" i="41"/>
  <c r="N570"/>
  <c r="P570" s="1"/>
  <c r="M563" i="32"/>
  <c r="L563"/>
  <c r="O563" s="1"/>
  <c r="M559" i="37"/>
  <c r="S559" s="1"/>
  <c r="L559"/>
  <c r="O559" s="1"/>
  <c r="L570" i="38"/>
  <c r="O570" s="1"/>
  <c r="M570"/>
  <c r="R558" i="37"/>
  <c r="Q558"/>
  <c r="M564" i="36"/>
  <c r="S564" s="1"/>
  <c r="L564"/>
  <c r="K571" i="39"/>
  <c r="N570"/>
  <c r="P570" s="1"/>
  <c r="R563" i="36"/>
  <c r="Q563"/>
  <c r="R569" i="38"/>
  <c r="Q569"/>
  <c r="S564" i="26"/>
  <c r="K565"/>
  <c r="N564"/>
  <c r="P564" s="1"/>
  <c r="R562" i="32"/>
  <c r="Q562"/>
  <c r="N571" i="27"/>
  <c r="P571" s="1"/>
  <c r="K572"/>
  <c r="N563" i="33"/>
  <c r="P563" s="1"/>
  <c r="K564"/>
  <c r="L556" i="43"/>
  <c r="M556"/>
  <c r="S556" s="1"/>
  <c r="L574" i="28" l="1"/>
  <c r="O574" s="1"/>
  <c r="M574"/>
  <c r="S574" s="1"/>
  <c r="Q573"/>
  <c r="R573"/>
  <c r="K574" i="29"/>
  <c r="N573"/>
  <c r="P573" s="1"/>
  <c r="Q573" i="31"/>
  <c r="R573"/>
  <c r="L574"/>
  <c r="O574" s="1"/>
  <c r="M574"/>
  <c r="S574" s="1"/>
  <c r="Q548" i="30"/>
  <c r="R548"/>
  <c r="L549"/>
  <c r="M549"/>
  <c r="R564" i="26"/>
  <c r="Q564"/>
  <c r="R563" i="33"/>
  <c r="Q563"/>
  <c r="R570" i="42"/>
  <c r="Q570"/>
  <c r="Q570" i="39"/>
  <c r="R570"/>
  <c r="K571" i="38"/>
  <c r="N570"/>
  <c r="P570" s="1"/>
  <c r="M571" i="41"/>
  <c r="S571" s="1"/>
  <c r="L571"/>
  <c r="O556" i="43"/>
  <c r="K557"/>
  <c r="N556"/>
  <c r="P556" s="1"/>
  <c r="L565" i="26"/>
  <c r="M565"/>
  <c r="S565" s="1"/>
  <c r="M571" i="39"/>
  <c r="S571" s="1"/>
  <c r="L571"/>
  <c r="O544" i="34"/>
  <c r="N544"/>
  <c r="K545"/>
  <c r="M564" i="33"/>
  <c r="S564" s="1"/>
  <c r="L564"/>
  <c r="O564" s="1"/>
  <c r="O564" i="36"/>
  <c r="N564"/>
  <c r="P564" s="1"/>
  <c r="K565"/>
  <c r="K560" i="37"/>
  <c r="N559"/>
  <c r="P559" s="1"/>
  <c r="P544" i="34"/>
  <c r="S544"/>
  <c r="M571" i="40"/>
  <c r="S571" s="1"/>
  <c r="L571"/>
  <c r="Q570"/>
  <c r="R570"/>
  <c r="L571" i="42"/>
  <c r="M571"/>
  <c r="S571" s="1"/>
  <c r="O571"/>
  <c r="S570" i="38"/>
  <c r="L572" i="27"/>
  <c r="O572" s="1"/>
  <c r="M572"/>
  <c r="Q571"/>
  <c r="R571"/>
  <c r="N563" i="32"/>
  <c r="P563" s="1"/>
  <c r="K564"/>
  <c r="S563"/>
  <c r="Q570" i="41"/>
  <c r="R570"/>
  <c r="M570" i="35"/>
  <c r="S570" s="1"/>
  <c r="L570"/>
  <c r="Q569"/>
  <c r="R569"/>
  <c r="Q573" i="29" l="1"/>
  <c r="R573"/>
  <c r="M574"/>
  <c r="S574" s="1"/>
  <c r="L574"/>
  <c r="N574" i="28"/>
  <c r="P574" s="1"/>
  <c r="K575"/>
  <c r="O549" i="30"/>
  <c r="N549"/>
  <c r="P549" s="1"/>
  <c r="K550"/>
  <c r="K575" i="31"/>
  <c r="N574"/>
  <c r="P574" s="1"/>
  <c r="S549" i="30"/>
  <c r="R563" i="32"/>
  <c r="Q563"/>
  <c r="R544" i="34"/>
  <c r="Q544"/>
  <c r="N565" i="26"/>
  <c r="P565" s="1"/>
  <c r="K566"/>
  <c r="R556" i="43"/>
  <c r="Q556"/>
  <c r="Q559" i="37"/>
  <c r="R559"/>
  <c r="M545" i="34"/>
  <c r="L545"/>
  <c r="O545" s="1"/>
  <c r="N571" i="42"/>
  <c r="P571" s="1"/>
  <c r="K572"/>
  <c r="L560" i="37"/>
  <c r="M560"/>
  <c r="S560" s="1"/>
  <c r="M557" i="43"/>
  <c r="S557" s="1"/>
  <c r="L557"/>
  <c r="O557" s="1"/>
  <c r="L564" i="32"/>
  <c r="O564" s="1"/>
  <c r="M564"/>
  <c r="S564" s="1"/>
  <c r="O570" i="35"/>
  <c r="N570"/>
  <c r="P570" s="1"/>
  <c r="K571"/>
  <c r="L565" i="36"/>
  <c r="M565"/>
  <c r="R564"/>
  <c r="Q564"/>
  <c r="O571" i="39"/>
  <c r="N571"/>
  <c r="P571" s="1"/>
  <c r="K572"/>
  <c r="O571" i="41"/>
  <c r="N571"/>
  <c r="P571" s="1"/>
  <c r="K572"/>
  <c r="S572" i="27"/>
  <c r="K573"/>
  <c r="N572"/>
  <c r="P572" s="1"/>
  <c r="O571" i="40"/>
  <c r="N571"/>
  <c r="P571" s="1"/>
  <c r="K572"/>
  <c r="K565" i="33"/>
  <c r="N564"/>
  <c r="P564" s="1"/>
  <c r="O565" i="26"/>
  <c r="Q570" i="38"/>
  <c r="R570"/>
  <c r="L571"/>
  <c r="O571" s="1"/>
  <c r="M571"/>
  <c r="S571" s="1"/>
  <c r="L575" i="28" l="1"/>
  <c r="O575" s="1"/>
  <c r="M575"/>
  <c r="S575" s="1"/>
  <c r="Q574"/>
  <c r="R574"/>
  <c r="O574" i="29"/>
  <c r="N574"/>
  <c r="P574" s="1"/>
  <c r="K575"/>
  <c r="R549" i="30"/>
  <c r="Q549"/>
  <c r="Q574" i="31"/>
  <c r="R574"/>
  <c r="M575"/>
  <c r="S575" s="1"/>
  <c r="L575"/>
  <c r="O575" s="1"/>
  <c r="M550" i="30"/>
  <c r="S550" s="1"/>
  <c r="L550"/>
  <c r="O550" s="1"/>
  <c r="Q572" i="27"/>
  <c r="R572"/>
  <c r="R571" i="39"/>
  <c r="Q571"/>
  <c r="O560" i="37"/>
  <c r="N560"/>
  <c r="P560" s="1"/>
  <c r="K561"/>
  <c r="M572" i="40"/>
  <c r="S572" s="1"/>
  <c r="L572"/>
  <c r="O572" s="1"/>
  <c r="N571" i="38"/>
  <c r="P571" s="1"/>
  <c r="K572"/>
  <c r="M572" i="39"/>
  <c r="S572" s="1"/>
  <c r="L572"/>
  <c r="O572" s="1"/>
  <c r="L573" i="27"/>
  <c r="M573"/>
  <c r="S573" s="1"/>
  <c r="L572" i="42"/>
  <c r="M572"/>
  <c r="S572" s="1"/>
  <c r="R571"/>
  <c r="Q571"/>
  <c r="L566" i="26"/>
  <c r="M566"/>
  <c r="S566" s="1"/>
  <c r="R565"/>
  <c r="Q565"/>
  <c r="R564" i="33"/>
  <c r="Q564"/>
  <c r="N564" i="32"/>
  <c r="P564" s="1"/>
  <c r="K565"/>
  <c r="L565" i="33"/>
  <c r="O565" s="1"/>
  <c r="M565"/>
  <c r="M572" i="41"/>
  <c r="S572" s="1"/>
  <c r="L572"/>
  <c r="O572" s="1"/>
  <c r="S565" i="36"/>
  <c r="N557" i="43"/>
  <c r="P557" s="1"/>
  <c r="K558"/>
  <c r="N545" i="34"/>
  <c r="P545" s="1"/>
  <c r="K546"/>
  <c r="R571" i="41"/>
  <c r="Q571"/>
  <c r="O565" i="36"/>
  <c r="K566"/>
  <c r="N565"/>
  <c r="P565" s="1"/>
  <c r="S545" i="34"/>
  <c r="Q571" i="40"/>
  <c r="R571"/>
  <c r="L571" i="35"/>
  <c r="O571" s="1"/>
  <c r="M571"/>
  <c r="S571" s="1"/>
  <c r="R570"/>
  <c r="Q570"/>
  <c r="M575" i="29" l="1"/>
  <c r="S575" s="1"/>
  <c r="L575"/>
  <c r="O575" s="1"/>
  <c r="R574"/>
  <c r="Q574"/>
  <c r="K576" i="28"/>
  <c r="N575"/>
  <c r="P575" s="1"/>
  <c r="K576" i="31"/>
  <c r="N575"/>
  <c r="P575" s="1"/>
  <c r="K551" i="30"/>
  <c r="N550"/>
  <c r="P550" s="1"/>
  <c r="Q565" i="36"/>
  <c r="R565"/>
  <c r="R557" i="43"/>
  <c r="Q557"/>
  <c r="N573" i="27"/>
  <c r="P573" s="1"/>
  <c r="K574"/>
  <c r="R560" i="37"/>
  <c r="Q560"/>
  <c r="R564" i="32"/>
  <c r="Q564"/>
  <c r="N571" i="35"/>
  <c r="P571" s="1"/>
  <c r="K572"/>
  <c r="N565" i="33"/>
  <c r="P565" s="1"/>
  <c r="K566"/>
  <c r="L566" i="36"/>
  <c r="M566"/>
  <c r="K573" i="39"/>
  <c r="N572"/>
  <c r="P572" s="1"/>
  <c r="N572" i="41"/>
  <c r="P572" s="1"/>
  <c r="K573"/>
  <c r="M572" i="38"/>
  <c r="S572" s="1"/>
  <c r="L572"/>
  <c r="O572" s="1"/>
  <c r="R571"/>
  <c r="Q571"/>
  <c r="M565" i="32"/>
  <c r="L565"/>
  <c r="O565" s="1"/>
  <c r="K567" i="26"/>
  <c r="N566"/>
  <c r="P566" s="1"/>
  <c r="M561" i="37"/>
  <c r="S561" s="1"/>
  <c r="L561"/>
  <c r="O561" s="1"/>
  <c r="L546" i="34"/>
  <c r="M546"/>
  <c r="S546" s="1"/>
  <c r="O572" i="42"/>
  <c r="N572"/>
  <c r="P572" s="1"/>
  <c r="K573"/>
  <c r="O573" i="27"/>
  <c r="Q545" i="34"/>
  <c r="R545"/>
  <c r="L558" i="43"/>
  <c r="M558"/>
  <c r="S558" s="1"/>
  <c r="S565" i="33"/>
  <c r="O566" i="26"/>
  <c r="K573" i="40"/>
  <c r="N572"/>
  <c r="P572" s="1"/>
  <c r="Q575" i="28" l="1"/>
  <c r="R575"/>
  <c r="L576"/>
  <c r="O576" s="1"/>
  <c r="M576"/>
  <c r="S576" s="1"/>
  <c r="K576" i="29"/>
  <c r="N575"/>
  <c r="P575" s="1"/>
  <c r="Q550" i="30"/>
  <c r="R550"/>
  <c r="M551"/>
  <c r="S551" s="1"/>
  <c r="L551"/>
  <c r="O551" s="1"/>
  <c r="R575" i="31"/>
  <c r="Q575"/>
  <c r="L576"/>
  <c r="M576"/>
  <c r="S576" s="1"/>
  <c r="L573" i="40"/>
  <c r="M573"/>
  <c r="S573" s="1"/>
  <c r="R572"/>
  <c r="Q572"/>
  <c r="K562" i="37"/>
  <c r="N561"/>
  <c r="P561" s="1"/>
  <c r="S566" i="36"/>
  <c r="R566" i="26"/>
  <c r="Q566"/>
  <c r="K573" i="38"/>
  <c r="N572"/>
  <c r="P572" s="1"/>
  <c r="M566" i="33"/>
  <c r="S566" s="1"/>
  <c r="L566"/>
  <c r="M574" i="27"/>
  <c r="S574" s="1"/>
  <c r="L574"/>
  <c r="O574" s="1"/>
  <c r="O566" i="36"/>
  <c r="N566"/>
  <c r="P566" s="1"/>
  <c r="K567"/>
  <c r="L573" i="42"/>
  <c r="M573"/>
  <c r="S573" s="1"/>
  <c r="R573" i="27"/>
  <c r="Q573"/>
  <c r="R572" i="42"/>
  <c r="Q572"/>
  <c r="M567" i="26"/>
  <c r="S567" s="1"/>
  <c r="L567"/>
  <c r="O567" s="1"/>
  <c r="M573" i="41"/>
  <c r="S573" s="1"/>
  <c r="L573"/>
  <c r="M572" i="35"/>
  <c r="S572" s="1"/>
  <c r="L572"/>
  <c r="O572" s="1"/>
  <c r="R571"/>
  <c r="Q571"/>
  <c r="N565" i="32"/>
  <c r="P565" s="1"/>
  <c r="K566"/>
  <c r="R572" i="39"/>
  <c r="Q572"/>
  <c r="R565" i="33"/>
  <c r="Q565"/>
  <c r="R572" i="41"/>
  <c r="Q572"/>
  <c r="O558" i="43"/>
  <c r="K559"/>
  <c r="N558"/>
  <c r="P558" s="1"/>
  <c r="O546" i="34"/>
  <c r="N546"/>
  <c r="P546" s="1"/>
  <c r="K547"/>
  <c r="S565" i="32"/>
  <c r="M573" i="39"/>
  <c r="S573" s="1"/>
  <c r="L573"/>
  <c r="Q575" i="29" l="1"/>
  <c r="R575"/>
  <c r="L576"/>
  <c r="M576"/>
  <c r="S576" s="1"/>
  <c r="N576" i="28"/>
  <c r="P576" s="1"/>
  <c r="K577"/>
  <c r="N576" i="31"/>
  <c r="P576" s="1"/>
  <c r="K577"/>
  <c r="N551" i="30"/>
  <c r="P551" s="1"/>
  <c r="K552"/>
  <c r="O576" i="31"/>
  <c r="Q565" i="32"/>
  <c r="R565"/>
  <c r="R566" i="36"/>
  <c r="Q566"/>
  <c r="Q561" i="37"/>
  <c r="R561"/>
  <c r="L559" i="43"/>
  <c r="M559"/>
  <c r="S559" s="1"/>
  <c r="O566" i="33"/>
  <c r="N566"/>
  <c r="P566" s="1"/>
  <c r="K567"/>
  <c r="O573" i="42"/>
  <c r="N573"/>
  <c r="P573" s="1"/>
  <c r="K574"/>
  <c r="L562" i="37"/>
  <c r="O562" s="1"/>
  <c r="M562"/>
  <c r="R572" i="38"/>
  <c r="Q572"/>
  <c r="Q558" i="43"/>
  <c r="R558"/>
  <c r="O573" i="41"/>
  <c r="N573"/>
  <c r="P573" s="1"/>
  <c r="K574"/>
  <c r="O573" i="39"/>
  <c r="K574"/>
  <c r="N573"/>
  <c r="P573" s="1"/>
  <c r="L566" i="32"/>
  <c r="O566" s="1"/>
  <c r="M566"/>
  <c r="S566" s="1"/>
  <c r="M573" i="38"/>
  <c r="L573"/>
  <c r="K568" i="26"/>
  <c r="N567"/>
  <c r="P567" s="1"/>
  <c r="M567" i="36"/>
  <c r="S567" s="1"/>
  <c r="L567"/>
  <c r="O567" s="1"/>
  <c r="L547" i="34"/>
  <c r="M547"/>
  <c r="S547" s="1"/>
  <c r="R546"/>
  <c r="Q546"/>
  <c r="K573" i="35"/>
  <c r="N572"/>
  <c r="P572" s="1"/>
  <c r="N574" i="27"/>
  <c r="P574" s="1"/>
  <c r="K575"/>
  <c r="O573" i="40"/>
  <c r="N573"/>
  <c r="P573" s="1"/>
  <c r="K574"/>
  <c r="M577" i="28" l="1"/>
  <c r="S577" s="1"/>
  <c r="L577"/>
  <c r="O577" s="1"/>
  <c r="Q576"/>
  <c r="R576"/>
  <c r="O576" i="29"/>
  <c r="N576"/>
  <c r="P576" s="1"/>
  <c r="K577"/>
  <c r="M552" i="30"/>
  <c r="L552"/>
  <c r="O552" s="1"/>
  <c r="R551"/>
  <c r="Q551"/>
  <c r="M577" i="31"/>
  <c r="L577"/>
  <c r="O577" s="1"/>
  <c r="Q576"/>
  <c r="R576"/>
  <c r="L573" i="35"/>
  <c r="M573"/>
  <c r="M574" i="40"/>
  <c r="S574" s="1"/>
  <c r="L574"/>
  <c r="O574" s="1"/>
  <c r="O573" i="38"/>
  <c r="N573"/>
  <c r="P573" s="1"/>
  <c r="K574"/>
  <c r="L574" i="41"/>
  <c r="O574" s="1"/>
  <c r="M574"/>
  <c r="S574" s="1"/>
  <c r="S562" i="37"/>
  <c r="R573" i="41"/>
  <c r="Q573"/>
  <c r="N562" i="37"/>
  <c r="P562" s="1"/>
  <c r="K563"/>
  <c r="O559" i="43"/>
  <c r="N559"/>
  <c r="P559" s="1"/>
  <c r="K560"/>
  <c r="R573" i="40"/>
  <c r="Q573"/>
  <c r="S573" i="38"/>
  <c r="O547" i="34"/>
  <c r="N547"/>
  <c r="P547" s="1"/>
  <c r="K548"/>
  <c r="L574" i="42"/>
  <c r="O574" s="1"/>
  <c r="M574"/>
  <c r="Q573"/>
  <c r="R573"/>
  <c r="R574" i="27"/>
  <c r="Q574"/>
  <c r="N567" i="36"/>
  <c r="P567" s="1"/>
  <c r="K568"/>
  <c r="N566" i="32"/>
  <c r="P566" s="1"/>
  <c r="K567"/>
  <c r="L575" i="27"/>
  <c r="M575"/>
  <c r="R573" i="39"/>
  <c r="Q573"/>
  <c r="M567" i="33"/>
  <c r="S567" s="1"/>
  <c r="L567"/>
  <c r="O567" s="1"/>
  <c r="R572" i="35"/>
  <c r="Q572"/>
  <c r="Q566" i="33"/>
  <c r="R566"/>
  <c r="Q567" i="26"/>
  <c r="R567"/>
  <c r="L574" i="39"/>
  <c r="O574" s="1"/>
  <c r="M574"/>
  <c r="S574" s="1"/>
  <c r="L568" i="26"/>
  <c r="M568"/>
  <c r="S568" s="1"/>
  <c r="M577" i="29" l="1"/>
  <c r="S577" s="1"/>
  <c r="L577"/>
  <c r="O577" s="1"/>
  <c r="R576"/>
  <c r="Q576"/>
  <c r="K578" i="28"/>
  <c r="N577"/>
  <c r="P577" s="1"/>
  <c r="N577" i="31"/>
  <c r="P577" s="1"/>
  <c r="K578"/>
  <c r="S577"/>
  <c r="N552" i="30"/>
  <c r="P552" s="1"/>
  <c r="K553"/>
  <c r="S552"/>
  <c r="Q562" i="37"/>
  <c r="R562"/>
  <c r="N574" i="39"/>
  <c r="P574" s="1"/>
  <c r="K575"/>
  <c r="K569" i="26"/>
  <c r="N568"/>
  <c r="P568" s="1"/>
  <c r="S575" i="27"/>
  <c r="M574" i="38"/>
  <c r="S574" s="1"/>
  <c r="L574"/>
  <c r="O574" s="1"/>
  <c r="R573"/>
  <c r="Q573"/>
  <c r="K568" i="33"/>
  <c r="N567"/>
  <c r="P567" s="1"/>
  <c r="K576" i="27"/>
  <c r="N575"/>
  <c r="P575" s="1"/>
  <c r="L567" i="32"/>
  <c r="M567"/>
  <c r="O567"/>
  <c r="R566"/>
  <c r="Q566"/>
  <c r="S574" i="42"/>
  <c r="L568" i="36"/>
  <c r="O568" s="1"/>
  <c r="M568"/>
  <c r="S568" s="1"/>
  <c r="N574" i="42"/>
  <c r="P574" s="1"/>
  <c r="K575"/>
  <c r="L560" i="43"/>
  <c r="O560" s="1"/>
  <c r="M560"/>
  <c r="S560" s="1"/>
  <c r="N574" i="40"/>
  <c r="P574" s="1"/>
  <c r="K575"/>
  <c r="R559" i="43"/>
  <c r="Q559"/>
  <c r="Q547" i="34"/>
  <c r="R547"/>
  <c r="S573" i="35"/>
  <c r="R567" i="36"/>
  <c r="Q567"/>
  <c r="L548" i="34"/>
  <c r="M548"/>
  <c r="S548" s="1"/>
  <c r="O568" i="26"/>
  <c r="O575" i="27"/>
  <c r="L563" i="37"/>
  <c r="O563" s="1"/>
  <c r="M563"/>
  <c r="S563" s="1"/>
  <c r="N574" i="41"/>
  <c r="P574" s="1"/>
  <c r="K575"/>
  <c r="O573" i="35"/>
  <c r="K574"/>
  <c r="N573"/>
  <c r="P573" s="1"/>
  <c r="Q577" i="28" l="1"/>
  <c r="R577"/>
  <c r="M578"/>
  <c r="S578" s="1"/>
  <c r="L578"/>
  <c r="K578" i="29"/>
  <c r="N577"/>
  <c r="P577" s="1"/>
  <c r="Q552" i="30"/>
  <c r="R552"/>
  <c r="L553"/>
  <c r="M553"/>
  <c r="S553" s="1"/>
  <c r="R577" i="31"/>
  <c r="Q577"/>
  <c r="M578"/>
  <c r="S578" s="1"/>
  <c r="L578"/>
  <c r="R575" i="27"/>
  <c r="Q575"/>
  <c r="M576"/>
  <c r="S576" s="1"/>
  <c r="L576"/>
  <c r="R573" i="35"/>
  <c r="Q573"/>
  <c r="R568" i="26"/>
  <c r="Q568"/>
  <c r="L574" i="35"/>
  <c r="O574" s="1"/>
  <c r="M574"/>
  <c r="S574" s="1"/>
  <c r="L575" i="42"/>
  <c r="O575" s="1"/>
  <c r="M575"/>
  <c r="S575" s="1"/>
  <c r="M569" i="26"/>
  <c r="S569" s="1"/>
  <c r="L569"/>
  <c r="R567" i="33"/>
  <c r="Q567"/>
  <c r="K561" i="43"/>
  <c r="N560"/>
  <c r="P560" s="1"/>
  <c r="L568" i="33"/>
  <c r="M568"/>
  <c r="S568" s="1"/>
  <c r="M575" i="39"/>
  <c r="S575" s="1"/>
  <c r="L575"/>
  <c r="R574" i="42"/>
  <c r="Q574"/>
  <c r="M575" i="41"/>
  <c r="S575" s="1"/>
  <c r="L575"/>
  <c r="O548" i="34"/>
  <c r="N548"/>
  <c r="P548" s="1"/>
  <c r="K549"/>
  <c r="S567" i="32"/>
  <c r="Q574" i="39"/>
  <c r="R574"/>
  <c r="Q574" i="41"/>
  <c r="R574"/>
  <c r="M575" i="40"/>
  <c r="S575" s="1"/>
  <c r="L575"/>
  <c r="N567" i="32"/>
  <c r="P567" s="1"/>
  <c r="K568"/>
  <c r="N574" i="38"/>
  <c r="P574" s="1"/>
  <c r="K575"/>
  <c r="K564" i="37"/>
  <c r="N563"/>
  <c r="P563" s="1"/>
  <c r="R574" i="40"/>
  <c r="Q574"/>
  <c r="K569" i="36"/>
  <c r="N568"/>
  <c r="P568" s="1"/>
  <c r="Q577" i="29" l="1"/>
  <c r="R577"/>
  <c r="M578"/>
  <c r="S578" s="1"/>
  <c r="L578"/>
  <c r="O578" i="28"/>
  <c r="N578"/>
  <c r="P578" s="1"/>
  <c r="K579"/>
  <c r="N578" i="31"/>
  <c r="P578" s="1"/>
  <c r="K579"/>
  <c r="O553" i="30"/>
  <c r="N553"/>
  <c r="P553" s="1"/>
  <c r="K554"/>
  <c r="O578" i="31"/>
  <c r="Q567" i="32"/>
  <c r="R567"/>
  <c r="R548" i="34"/>
  <c r="Q548"/>
  <c r="O575" i="40"/>
  <c r="N575"/>
  <c r="P575" s="1"/>
  <c r="K576"/>
  <c r="L549" i="34"/>
  <c r="O549" s="1"/>
  <c r="M549"/>
  <c r="K570" i="26"/>
  <c r="N569"/>
  <c r="P569" s="1"/>
  <c r="Q563" i="37"/>
  <c r="R563"/>
  <c r="O568" i="33"/>
  <c r="N568"/>
  <c r="P568" s="1"/>
  <c r="K569"/>
  <c r="M564" i="37"/>
  <c r="S564" s="1"/>
  <c r="L564"/>
  <c r="O564" s="1"/>
  <c r="O575" i="41"/>
  <c r="N575"/>
  <c r="P575" s="1"/>
  <c r="K576"/>
  <c r="M561" i="43"/>
  <c r="L561"/>
  <c r="O561" s="1"/>
  <c r="N575" i="42"/>
  <c r="P575" s="1"/>
  <c r="K576"/>
  <c r="O576" i="27"/>
  <c r="N576"/>
  <c r="P576" s="1"/>
  <c r="K577"/>
  <c r="R560" i="43"/>
  <c r="Q560"/>
  <c r="L575" i="38"/>
  <c r="O575" s="1"/>
  <c r="M575"/>
  <c r="S575" s="1"/>
  <c r="R568" i="36"/>
  <c r="Q568"/>
  <c r="L568" i="32"/>
  <c r="O568" s="1"/>
  <c r="M568"/>
  <c r="S568" s="1"/>
  <c r="R574" i="38"/>
  <c r="Q574"/>
  <c r="L569" i="36"/>
  <c r="O569" s="1"/>
  <c r="M569"/>
  <c r="S569" s="1"/>
  <c r="O575" i="39"/>
  <c r="K576"/>
  <c r="N575"/>
  <c r="P575" s="1"/>
  <c r="O569" i="26"/>
  <c r="K575" i="35"/>
  <c r="N574"/>
  <c r="P574" s="1"/>
  <c r="M579" i="28" l="1"/>
  <c r="S579" s="1"/>
  <c r="L579"/>
  <c r="O579" s="1"/>
  <c r="Q578"/>
  <c r="R578"/>
  <c r="O578" i="29"/>
  <c r="N578"/>
  <c r="P578" s="1"/>
  <c r="K579"/>
  <c r="M554" i="30"/>
  <c r="L554"/>
  <c r="O554" s="1"/>
  <c r="R553"/>
  <c r="Q553"/>
  <c r="M579" i="31"/>
  <c r="S579" s="1"/>
  <c r="L579"/>
  <c r="O579" s="1"/>
  <c r="R578"/>
  <c r="Q578"/>
  <c r="M576" i="39"/>
  <c r="S576" s="1"/>
  <c r="L576"/>
  <c r="O576" s="1"/>
  <c r="S561" i="43"/>
  <c r="R568" i="33"/>
  <c r="Q568"/>
  <c r="N549" i="34"/>
  <c r="P549" s="1"/>
  <c r="K550"/>
  <c r="K569" i="32"/>
  <c r="N568"/>
  <c r="P568" s="1"/>
  <c r="M576" i="41"/>
  <c r="S576" s="1"/>
  <c r="L576"/>
  <c r="O576" s="1"/>
  <c r="M576" i="40"/>
  <c r="S576" s="1"/>
  <c r="L576"/>
  <c r="R575"/>
  <c r="Q575"/>
  <c r="Q575" i="41"/>
  <c r="R575"/>
  <c r="L577" i="27"/>
  <c r="O577" s="1"/>
  <c r="M577"/>
  <c r="S577" s="1"/>
  <c r="R569" i="26"/>
  <c r="Q569"/>
  <c r="Q576" i="27"/>
  <c r="R576"/>
  <c r="R575" i="42"/>
  <c r="Q575"/>
  <c r="N564" i="37"/>
  <c r="P564" s="1"/>
  <c r="K565"/>
  <c r="M570" i="26"/>
  <c r="L570"/>
  <c r="O570" s="1"/>
  <c r="R574" i="35"/>
  <c r="Q574"/>
  <c r="N569" i="36"/>
  <c r="P569" s="1"/>
  <c r="K570"/>
  <c r="M576" i="42"/>
  <c r="S576" s="1"/>
  <c r="L576"/>
  <c r="M575" i="35"/>
  <c r="L575"/>
  <c r="N575" i="38"/>
  <c r="P575" s="1"/>
  <c r="K576"/>
  <c r="Q575" i="39"/>
  <c r="R575"/>
  <c r="N561" i="43"/>
  <c r="P561" s="1"/>
  <c r="K562"/>
  <c r="M569" i="33"/>
  <c r="S569" s="1"/>
  <c r="L569"/>
  <c r="S549" i="34"/>
  <c r="L579" i="29" l="1"/>
  <c r="O579" s="1"/>
  <c r="M579"/>
  <c r="S579" s="1"/>
  <c r="R578"/>
  <c r="Q578"/>
  <c r="K580" i="28"/>
  <c r="N579"/>
  <c r="P579" s="1"/>
  <c r="N579" i="31"/>
  <c r="P579" s="1"/>
  <c r="K580"/>
  <c r="N554" i="30"/>
  <c r="P554" s="1"/>
  <c r="K555"/>
  <c r="S554"/>
  <c r="R561" i="43"/>
  <c r="Q561"/>
  <c r="L576" i="38"/>
  <c r="O576" s="1"/>
  <c r="M576"/>
  <c r="S576" s="1"/>
  <c r="S575" i="35"/>
  <c r="L550" i="34"/>
  <c r="M550"/>
  <c r="L562" i="43"/>
  <c r="O562" s="1"/>
  <c r="M562"/>
  <c r="S562" s="1"/>
  <c r="O576" i="42"/>
  <c r="K577"/>
  <c r="N576"/>
  <c r="P576" s="1"/>
  <c r="S570" i="26"/>
  <c r="O576" i="40"/>
  <c r="N576"/>
  <c r="P576" s="1"/>
  <c r="K577"/>
  <c r="Q564" i="37"/>
  <c r="R564"/>
  <c r="Q569" i="36"/>
  <c r="R569"/>
  <c r="N577" i="27"/>
  <c r="P577" s="1"/>
  <c r="K578"/>
  <c r="K577" i="41"/>
  <c r="N576"/>
  <c r="P576" s="1"/>
  <c r="L570" i="36"/>
  <c r="O570" s="1"/>
  <c r="M570"/>
  <c r="S570" s="1"/>
  <c r="L565" i="37"/>
  <c r="O565" s="1"/>
  <c r="M565"/>
  <c r="S565" s="1"/>
  <c r="R568" i="32"/>
  <c r="Q568"/>
  <c r="R575" i="38"/>
  <c r="Q575"/>
  <c r="O569" i="33"/>
  <c r="K570"/>
  <c r="N569"/>
  <c r="P569" s="1"/>
  <c r="O575" i="35"/>
  <c r="N575"/>
  <c r="P575" s="1"/>
  <c r="K576"/>
  <c r="M569" i="32"/>
  <c r="S569" s="1"/>
  <c r="L569"/>
  <c r="O569" s="1"/>
  <c r="K577" i="39"/>
  <c r="N576"/>
  <c r="P576" s="1"/>
  <c r="R549" i="34"/>
  <c r="Q549"/>
  <c r="K571" i="26"/>
  <c r="N570"/>
  <c r="P570" s="1"/>
  <c r="Q579" i="28" l="1"/>
  <c r="R579"/>
  <c r="L580"/>
  <c r="O580" s="1"/>
  <c r="M580"/>
  <c r="S580" s="1"/>
  <c r="K580" i="29"/>
  <c r="N579"/>
  <c r="P579" s="1"/>
  <c r="R554" i="30"/>
  <c r="Q554"/>
  <c r="L555"/>
  <c r="M555"/>
  <c r="S555" s="1"/>
  <c r="L580" i="31"/>
  <c r="O580" s="1"/>
  <c r="M580"/>
  <c r="S580" s="1"/>
  <c r="R579"/>
  <c r="Q579"/>
  <c r="Q570" i="26"/>
  <c r="R570"/>
  <c r="Q575" i="35"/>
  <c r="R575"/>
  <c r="R569" i="33"/>
  <c r="Q569"/>
  <c r="O550" i="34"/>
  <c r="N550"/>
  <c r="P550" s="1"/>
  <c r="K551"/>
  <c r="Q576" i="42"/>
  <c r="R576"/>
  <c r="L570" i="33"/>
  <c r="M570"/>
  <c r="S570" s="1"/>
  <c r="N569" i="32"/>
  <c r="P569" s="1"/>
  <c r="K570"/>
  <c r="M577" i="42"/>
  <c r="S577" s="1"/>
  <c r="L577"/>
  <c r="O577" s="1"/>
  <c r="M577" i="39"/>
  <c r="S577" s="1"/>
  <c r="L577"/>
  <c r="O577" s="1"/>
  <c r="N570" i="36"/>
  <c r="P570" s="1"/>
  <c r="K571"/>
  <c r="R576" i="39"/>
  <c r="Q576"/>
  <c r="K566" i="37"/>
  <c r="N565"/>
  <c r="P565" s="1"/>
  <c r="M571" i="26"/>
  <c r="L571"/>
  <c r="O571" s="1"/>
  <c r="M576" i="35"/>
  <c r="S576" s="1"/>
  <c r="L576"/>
  <c r="O576" s="1"/>
  <c r="M577" i="40"/>
  <c r="L577"/>
  <c r="R576" i="41"/>
  <c r="Q576"/>
  <c r="M577"/>
  <c r="S577" s="1"/>
  <c r="L577"/>
  <c r="N576" i="38"/>
  <c r="P576" s="1"/>
  <c r="K577"/>
  <c r="R576" i="40"/>
  <c r="Q576"/>
  <c r="L578" i="27"/>
  <c r="O578" s="1"/>
  <c r="M578"/>
  <c r="N562" i="43"/>
  <c r="P562" s="1"/>
  <c r="K563"/>
  <c r="Q577" i="27"/>
  <c r="R577"/>
  <c r="S550" i="34"/>
  <c r="Q579" i="29" l="1"/>
  <c r="R579"/>
  <c r="L580"/>
  <c r="M580"/>
  <c r="S580" s="1"/>
  <c r="N580" i="28"/>
  <c r="P580" s="1"/>
  <c r="K581"/>
  <c r="K556" i="30"/>
  <c r="N555"/>
  <c r="P555" s="1"/>
  <c r="N580" i="31"/>
  <c r="P580" s="1"/>
  <c r="K581"/>
  <c r="O555" i="30"/>
  <c r="Q550" i="34"/>
  <c r="R550"/>
  <c r="Q576" i="38"/>
  <c r="R576"/>
  <c r="R562" i="43"/>
  <c r="Q562"/>
  <c r="L571" i="36"/>
  <c r="M571"/>
  <c r="S571" s="1"/>
  <c r="M570" i="32"/>
  <c r="L570"/>
  <c r="R569"/>
  <c r="Q569"/>
  <c r="M563" i="43"/>
  <c r="S563" s="1"/>
  <c r="L563"/>
  <c r="O563" s="1"/>
  <c r="O570" i="33"/>
  <c r="N570"/>
  <c r="P570" s="1"/>
  <c r="K571"/>
  <c r="Q565" i="37"/>
  <c r="R565"/>
  <c r="Q570" i="36"/>
  <c r="R570"/>
  <c r="S578" i="27"/>
  <c r="K572" i="26"/>
  <c r="N571"/>
  <c r="P571" s="1"/>
  <c r="N577" i="39"/>
  <c r="P577" s="1"/>
  <c r="K578"/>
  <c r="N578" i="27"/>
  <c r="P578" s="1"/>
  <c r="K579"/>
  <c r="S571" i="26"/>
  <c r="O577" i="40"/>
  <c r="K578"/>
  <c r="N577"/>
  <c r="P577" s="1"/>
  <c r="S577"/>
  <c r="M566" i="37"/>
  <c r="S566" s="1"/>
  <c r="L566"/>
  <c r="N576" i="35"/>
  <c r="P576" s="1"/>
  <c r="K577"/>
  <c r="O577" i="41"/>
  <c r="N577"/>
  <c r="P577" s="1"/>
  <c r="K578"/>
  <c r="M577" i="38"/>
  <c r="L577"/>
  <c r="O577" s="1"/>
  <c r="N577" i="42"/>
  <c r="P577" s="1"/>
  <c r="K578"/>
  <c r="M551" i="34"/>
  <c r="S551" s="1"/>
  <c r="L551"/>
  <c r="O551" s="1"/>
  <c r="M581" i="28" l="1"/>
  <c r="S581" s="1"/>
  <c r="L581"/>
  <c r="O581" s="1"/>
  <c r="Q580"/>
  <c r="R580"/>
  <c r="O580" i="29"/>
  <c r="N580"/>
  <c r="P580" s="1"/>
  <c r="K581"/>
  <c r="L581" i="31"/>
  <c r="M581"/>
  <c r="S581" s="1"/>
  <c r="R580"/>
  <c r="Q580"/>
  <c r="R555" i="30"/>
  <c r="Q555"/>
  <c r="M556"/>
  <c r="L556"/>
  <c r="R577" i="40"/>
  <c r="Q577"/>
  <c r="Q577" i="42"/>
  <c r="R577"/>
  <c r="R578" i="27"/>
  <c r="Q578"/>
  <c r="N563" i="43"/>
  <c r="P563" s="1"/>
  <c r="K564"/>
  <c r="O571" i="36"/>
  <c r="K572"/>
  <c r="N571"/>
  <c r="P571" s="1"/>
  <c r="M578" i="42"/>
  <c r="L578"/>
  <c r="L572" i="26"/>
  <c r="O572" s="1"/>
  <c r="M572"/>
  <c r="S572" s="1"/>
  <c r="O566" i="37"/>
  <c r="N566"/>
  <c r="P566" s="1"/>
  <c r="K567"/>
  <c r="R571" i="26"/>
  <c r="Q571"/>
  <c r="Q576" i="35"/>
  <c r="R576"/>
  <c r="N577" i="38"/>
  <c r="P577" s="1"/>
  <c r="K578"/>
  <c r="L579" i="27"/>
  <c r="M579"/>
  <c r="S579" s="1"/>
  <c r="S577" i="38"/>
  <c r="M578" i="41"/>
  <c r="S578" s="1"/>
  <c r="L578"/>
  <c r="O578" s="1"/>
  <c r="M578" i="39"/>
  <c r="S578" s="1"/>
  <c r="L578"/>
  <c r="O578" s="1"/>
  <c r="R577"/>
  <c r="Q577"/>
  <c r="R577" i="41"/>
  <c r="Q577"/>
  <c r="L578" i="40"/>
  <c r="O578" s="1"/>
  <c r="M578"/>
  <c r="S578" s="1"/>
  <c r="M571" i="33"/>
  <c r="S571" s="1"/>
  <c r="L571"/>
  <c r="O571" s="1"/>
  <c r="O570" i="32"/>
  <c r="N570"/>
  <c r="P570" s="1"/>
  <c r="K571"/>
  <c r="K552" i="34"/>
  <c r="N551"/>
  <c r="P551" s="1"/>
  <c r="L577" i="35"/>
  <c r="O577" s="1"/>
  <c r="M577"/>
  <c r="S577" s="1"/>
  <c r="Q570" i="33"/>
  <c r="R570"/>
  <c r="S570" i="32"/>
  <c r="M581" i="29" l="1"/>
  <c r="S581" s="1"/>
  <c r="L581"/>
  <c r="O581" s="1"/>
  <c r="R580"/>
  <c r="Q580"/>
  <c r="K582" i="28"/>
  <c r="N581"/>
  <c r="P581" s="1"/>
  <c r="K557" i="30"/>
  <c r="N556"/>
  <c r="P556" s="1"/>
  <c r="S556"/>
  <c r="O556"/>
  <c r="O581" i="31"/>
  <c r="N581"/>
  <c r="P581" s="1"/>
  <c r="K582"/>
  <c r="R577" i="38"/>
  <c r="Q577"/>
  <c r="R570" i="32"/>
  <c r="Q570"/>
  <c r="L552" i="34"/>
  <c r="O552" s="1"/>
  <c r="M552"/>
  <c r="N579" i="27"/>
  <c r="P579" s="1"/>
  <c r="K580"/>
  <c r="K579" i="41"/>
  <c r="N578"/>
  <c r="P578" s="1"/>
  <c r="L564" i="43"/>
  <c r="M564"/>
  <c r="S564" s="1"/>
  <c r="N578" i="39"/>
  <c r="P578" s="1"/>
  <c r="K579"/>
  <c r="K573" i="26"/>
  <c r="N572"/>
  <c r="P572" s="1"/>
  <c r="R563" i="43"/>
  <c r="Q563"/>
  <c r="N571" i="33"/>
  <c r="P571" s="1"/>
  <c r="K572"/>
  <c r="O578" i="42"/>
  <c r="N578"/>
  <c r="P578" s="1"/>
  <c r="K579"/>
  <c r="R551" i="34"/>
  <c r="Q551"/>
  <c r="K578" i="35"/>
  <c r="N577"/>
  <c r="P577" s="1"/>
  <c r="O579" i="27"/>
  <c r="S578" i="42"/>
  <c r="R571" i="36"/>
  <c r="Q571"/>
  <c r="R566" i="37"/>
  <c r="Q566"/>
  <c r="M572" i="36"/>
  <c r="S572" s="1"/>
  <c r="L572"/>
  <c r="M567" i="37"/>
  <c r="S567" s="1"/>
  <c r="L567"/>
  <c r="O567"/>
  <c r="L571" i="32"/>
  <c r="O571" s="1"/>
  <c r="M571"/>
  <c r="N578" i="40"/>
  <c r="P578" s="1"/>
  <c r="K579"/>
  <c r="M578" i="38"/>
  <c r="S578" s="1"/>
  <c r="L578"/>
  <c r="O578" s="1"/>
  <c r="Q581" i="28" l="1"/>
  <c r="R581"/>
  <c r="L582"/>
  <c r="O582" s="1"/>
  <c r="M582"/>
  <c r="S582" s="1"/>
  <c r="K582" i="29"/>
  <c r="N581"/>
  <c r="P581" s="1"/>
  <c r="M582" i="31"/>
  <c r="L582"/>
  <c r="O582" s="1"/>
  <c r="Q581"/>
  <c r="R581"/>
  <c r="R556" i="30"/>
  <c r="Q556"/>
  <c r="L557"/>
  <c r="O557" s="1"/>
  <c r="M557"/>
  <c r="S557" s="1"/>
  <c r="R578" i="42"/>
  <c r="Q578"/>
  <c r="R579" i="27"/>
  <c r="Q579"/>
  <c r="Q578" i="39"/>
  <c r="R578"/>
  <c r="M573" i="26"/>
  <c r="S573" s="1"/>
  <c r="L573"/>
  <c r="O573" s="1"/>
  <c r="L579" i="40"/>
  <c r="M579"/>
  <c r="O572" i="36"/>
  <c r="N572"/>
  <c r="P572" s="1"/>
  <c r="K573"/>
  <c r="L572" i="33"/>
  <c r="O572" s="1"/>
  <c r="M572"/>
  <c r="S572" s="1"/>
  <c r="K553" i="34"/>
  <c r="N552"/>
  <c r="P552" s="1"/>
  <c r="Q578" i="40"/>
  <c r="R578"/>
  <c r="R571" i="33"/>
  <c r="Q571"/>
  <c r="O564" i="43"/>
  <c r="K565"/>
  <c r="N564"/>
  <c r="P564" s="1"/>
  <c r="Q578" i="41"/>
  <c r="R578"/>
  <c r="M579" i="42"/>
  <c r="S579" s="1"/>
  <c r="L579"/>
  <c r="O579" s="1"/>
  <c r="K568" i="37"/>
  <c r="N567"/>
  <c r="P567" s="1"/>
  <c r="S552" i="34"/>
  <c r="R577" i="35"/>
  <c r="Q577"/>
  <c r="M578"/>
  <c r="S578" s="1"/>
  <c r="L578"/>
  <c r="S571" i="32"/>
  <c r="M579" i="41"/>
  <c r="S579" s="1"/>
  <c r="L579"/>
  <c r="K579" i="38"/>
  <c r="N578"/>
  <c r="P578" s="1"/>
  <c r="M579" i="39"/>
  <c r="S579" s="1"/>
  <c r="L579"/>
  <c r="K572" i="32"/>
  <c r="N571"/>
  <c r="P571" s="1"/>
  <c r="Q572" i="26"/>
  <c r="R572"/>
  <c r="M580" i="27"/>
  <c r="S580" s="1"/>
  <c r="L580"/>
  <c r="O580" s="1"/>
  <c r="Q581" i="29" l="1"/>
  <c r="R581"/>
  <c r="M582"/>
  <c r="S582" s="1"/>
  <c r="L582"/>
  <c r="N582" i="28"/>
  <c r="P582" s="1"/>
  <c r="K583"/>
  <c r="K583" i="31"/>
  <c r="N582"/>
  <c r="N557" i="30"/>
  <c r="P557" s="1"/>
  <c r="K558"/>
  <c r="S582" i="31"/>
  <c r="P582"/>
  <c r="R571" i="32"/>
  <c r="Q571"/>
  <c r="L572"/>
  <c r="O572" s="1"/>
  <c r="M572"/>
  <c r="S572" s="1"/>
  <c r="M568" i="37"/>
  <c r="S568" s="1"/>
  <c r="L568"/>
  <c r="O568" s="1"/>
  <c r="O578" i="35"/>
  <c r="N578"/>
  <c r="P578" s="1"/>
  <c r="K579"/>
  <c r="N572" i="33"/>
  <c r="P572" s="1"/>
  <c r="K573"/>
  <c r="N579" i="42"/>
  <c r="P579" s="1"/>
  <c r="K580"/>
  <c r="M573" i="36"/>
  <c r="S573" s="1"/>
  <c r="L573"/>
  <c r="R572"/>
  <c r="Q572"/>
  <c r="R578" i="38"/>
  <c r="Q578"/>
  <c r="L579"/>
  <c r="M579"/>
  <c r="S579" s="1"/>
  <c r="O579" i="39"/>
  <c r="N579"/>
  <c r="P579" s="1"/>
  <c r="K580"/>
  <c r="N580" i="27"/>
  <c r="P580" s="1"/>
  <c r="K581"/>
  <c r="O579" i="41"/>
  <c r="N579"/>
  <c r="P579" s="1"/>
  <c r="K580"/>
  <c r="S579" i="40"/>
  <c r="Q552" i="34"/>
  <c r="R552"/>
  <c r="R564" i="43"/>
  <c r="Q564"/>
  <c r="M553" i="34"/>
  <c r="S553" s="1"/>
  <c r="L553"/>
  <c r="O553" s="1"/>
  <c r="O579" i="40"/>
  <c r="N579"/>
  <c r="P579" s="1"/>
  <c r="K580"/>
  <c r="Q567" i="37"/>
  <c r="R567"/>
  <c r="M565" i="43"/>
  <c r="S565" s="1"/>
  <c r="L565"/>
  <c r="O565" s="1"/>
  <c r="K574" i="26"/>
  <c r="N573"/>
  <c r="P573" s="1"/>
  <c r="M583" i="28" l="1"/>
  <c r="S583" s="1"/>
  <c r="L583"/>
  <c r="O583" s="1"/>
  <c r="Q582"/>
  <c r="R582"/>
  <c r="O582" i="29"/>
  <c r="N582"/>
  <c r="P582" s="1"/>
  <c r="K583"/>
  <c r="Q582" i="31"/>
  <c r="R582"/>
  <c r="M558" i="30"/>
  <c r="S558" s="1"/>
  <c r="L558"/>
  <c r="O558" s="1"/>
  <c r="R557"/>
  <c r="Q557"/>
  <c r="L583" i="31"/>
  <c r="M583"/>
  <c r="R579" i="40"/>
  <c r="Q579"/>
  <c r="K554" i="34"/>
  <c r="N553"/>
  <c r="P553" s="1"/>
  <c r="M580" i="41"/>
  <c r="S580" s="1"/>
  <c r="L580"/>
  <c r="O580" s="1"/>
  <c r="L580" i="42"/>
  <c r="M580"/>
  <c r="S580" s="1"/>
  <c r="N565" i="43"/>
  <c r="P565" s="1"/>
  <c r="K566"/>
  <c r="Q579" i="42"/>
  <c r="R579"/>
  <c r="R579" i="41"/>
  <c r="Q579"/>
  <c r="O579" i="38"/>
  <c r="N579"/>
  <c r="P579" s="1"/>
  <c r="K580"/>
  <c r="M573" i="33"/>
  <c r="S573" s="1"/>
  <c r="L573"/>
  <c r="M581" i="27"/>
  <c r="S581" s="1"/>
  <c r="L581"/>
  <c r="Q572" i="33"/>
  <c r="R572"/>
  <c r="K573" i="32"/>
  <c r="N572"/>
  <c r="P572" s="1"/>
  <c r="R580" i="27"/>
  <c r="Q580"/>
  <c r="L579" i="35"/>
  <c r="M579"/>
  <c r="S579" s="1"/>
  <c r="K569" i="37"/>
  <c r="N568"/>
  <c r="P568" s="1"/>
  <c r="M580" i="40"/>
  <c r="S580" s="1"/>
  <c r="L580"/>
  <c r="M580" i="39"/>
  <c r="S580" s="1"/>
  <c r="L580"/>
  <c r="O580"/>
  <c r="R578" i="35"/>
  <c r="Q578"/>
  <c r="Q573" i="26"/>
  <c r="R573"/>
  <c r="L574"/>
  <c r="M574"/>
  <c r="R579" i="39"/>
  <c r="Q579"/>
  <c r="O573" i="36"/>
  <c r="N573"/>
  <c r="P573" s="1"/>
  <c r="K574"/>
  <c r="M583" i="29" l="1"/>
  <c r="S583" s="1"/>
  <c r="L583"/>
  <c r="O583" s="1"/>
  <c r="R582"/>
  <c r="Q582"/>
  <c r="K584" i="28"/>
  <c r="N583"/>
  <c r="P583" s="1"/>
  <c r="N583" i="31"/>
  <c r="P583" s="1"/>
  <c r="K584"/>
  <c r="N558" i="30"/>
  <c r="P558" s="1"/>
  <c r="K559"/>
  <c r="O583" i="31"/>
  <c r="S583"/>
  <c r="R568" i="37"/>
  <c r="Q568"/>
  <c r="O580" i="42"/>
  <c r="N580"/>
  <c r="P580" s="1"/>
  <c r="K581"/>
  <c r="M569" i="37"/>
  <c r="S569" s="1"/>
  <c r="L569"/>
  <c r="O569" s="1"/>
  <c r="R573" i="36"/>
  <c r="Q573"/>
  <c r="O581" i="27"/>
  <c r="N581"/>
  <c r="P581" s="1"/>
  <c r="K582"/>
  <c r="N580" i="41"/>
  <c r="P580" s="1"/>
  <c r="K581"/>
  <c r="M573" i="32"/>
  <c r="S573" s="1"/>
  <c r="L573"/>
  <c r="O573" s="1"/>
  <c r="O579" i="35"/>
  <c r="K580"/>
  <c r="N579"/>
  <c r="P579" s="1"/>
  <c r="R553" i="34"/>
  <c r="Q553"/>
  <c r="K575" i="26"/>
  <c r="N574"/>
  <c r="P574" s="1"/>
  <c r="O580" i="40"/>
  <c r="N580"/>
  <c r="P580" s="1"/>
  <c r="K581"/>
  <c r="L580" i="38"/>
  <c r="M580"/>
  <c r="S580" s="1"/>
  <c r="L574" i="36"/>
  <c r="O574" s="1"/>
  <c r="M574"/>
  <c r="S574" s="1"/>
  <c r="O574" i="26"/>
  <c r="N580" i="39"/>
  <c r="P580" s="1"/>
  <c r="K581"/>
  <c r="O573" i="33"/>
  <c r="N573"/>
  <c r="P573" s="1"/>
  <c r="K574"/>
  <c r="S574" i="26"/>
  <c r="L566" i="43"/>
  <c r="M566"/>
  <c r="M554" i="34"/>
  <c r="S554" s="1"/>
  <c r="L554"/>
  <c r="R572" i="32"/>
  <c r="Q572"/>
  <c r="R565" i="43"/>
  <c r="Q565"/>
  <c r="R579" i="38"/>
  <c r="Q579"/>
  <c r="Q583" i="28" l="1"/>
  <c r="R583"/>
  <c r="L584"/>
  <c r="O584" s="1"/>
  <c r="M584"/>
  <c r="S584" s="1"/>
  <c r="K584" i="29"/>
  <c r="N583"/>
  <c r="P583" s="1"/>
  <c r="Q583" i="31"/>
  <c r="R583"/>
  <c r="L559" i="30"/>
  <c r="M559"/>
  <c r="S559" s="1"/>
  <c r="R558"/>
  <c r="Q558"/>
  <c r="L584" i="31"/>
  <c r="M584"/>
  <c r="S584" s="1"/>
  <c r="Q581" i="27"/>
  <c r="R581"/>
  <c r="S566" i="43"/>
  <c r="R573" i="33"/>
  <c r="Q573"/>
  <c r="O580" i="38"/>
  <c r="K581"/>
  <c r="N580"/>
  <c r="P580" s="1"/>
  <c r="M581" i="39"/>
  <c r="S581" s="1"/>
  <c r="L581"/>
  <c r="O581" s="1"/>
  <c r="M581" i="40"/>
  <c r="S581" s="1"/>
  <c r="L581"/>
  <c r="L580" i="35"/>
  <c r="M580"/>
  <c r="N574" i="36"/>
  <c r="P574" s="1"/>
  <c r="K575"/>
  <c r="L575" i="26"/>
  <c r="O575" s="1"/>
  <c r="M575"/>
  <c r="S575" s="1"/>
  <c r="M574" i="33"/>
  <c r="S574" s="1"/>
  <c r="L574"/>
  <c r="M581" i="41"/>
  <c r="S581" s="1"/>
  <c r="L581"/>
  <c r="K570" i="37"/>
  <c r="N569"/>
  <c r="P569" s="1"/>
  <c r="Q580" i="41"/>
  <c r="R580"/>
  <c r="R579" i="35"/>
  <c r="Q579"/>
  <c r="M582" i="27"/>
  <c r="S582" s="1"/>
  <c r="L582"/>
  <c r="M581" i="42"/>
  <c r="S581" s="1"/>
  <c r="L581"/>
  <c r="O581" s="1"/>
  <c r="R580"/>
  <c r="Q580"/>
  <c r="O554" i="34"/>
  <c r="N554"/>
  <c r="P554" s="1"/>
  <c r="K555"/>
  <c r="Q580" i="40"/>
  <c r="R580"/>
  <c r="Q580" i="39"/>
  <c r="R580"/>
  <c r="O566" i="43"/>
  <c r="K567"/>
  <c r="N566"/>
  <c r="P566" s="1"/>
  <c r="Q574" i="26"/>
  <c r="R574"/>
  <c r="N573" i="32"/>
  <c r="P573" s="1"/>
  <c r="K574"/>
  <c r="Q583" i="29" l="1"/>
  <c r="R583"/>
  <c r="L584"/>
  <c r="M584"/>
  <c r="S584" s="1"/>
  <c r="N584" i="28"/>
  <c r="P584" s="1"/>
  <c r="K585"/>
  <c r="K585" i="31"/>
  <c r="N584"/>
  <c r="P584" s="1"/>
  <c r="O559" i="30"/>
  <c r="N559"/>
  <c r="P559" s="1"/>
  <c r="K560"/>
  <c r="O584" i="31"/>
  <c r="Q566" i="43"/>
  <c r="R566"/>
  <c r="S580" i="35"/>
  <c r="L581" i="38"/>
  <c r="M581"/>
  <c r="S581" s="1"/>
  <c r="Q554" i="34"/>
  <c r="R554"/>
  <c r="N582" i="27"/>
  <c r="P582" s="1"/>
  <c r="K583"/>
  <c r="O581" i="41"/>
  <c r="N581"/>
  <c r="P581" s="1"/>
  <c r="K582"/>
  <c r="L567" i="43"/>
  <c r="M567"/>
  <c r="O574" i="33"/>
  <c r="K575"/>
  <c r="N574"/>
  <c r="P574" s="1"/>
  <c r="O580" i="35"/>
  <c r="K581"/>
  <c r="N580"/>
  <c r="P580" s="1"/>
  <c r="O581" i="40"/>
  <c r="N581"/>
  <c r="P581" s="1"/>
  <c r="K582"/>
  <c r="R574" i="36"/>
  <c r="Q574"/>
  <c r="M574" i="32"/>
  <c r="S574" s="1"/>
  <c r="L574"/>
  <c r="O574" s="1"/>
  <c r="K582" i="39"/>
  <c r="N581"/>
  <c r="P581" s="1"/>
  <c r="R573" i="32"/>
  <c r="Q573"/>
  <c r="N581" i="42"/>
  <c r="P581" s="1"/>
  <c r="K582"/>
  <c r="Q569" i="37"/>
  <c r="R569"/>
  <c r="K576" i="26"/>
  <c r="N575"/>
  <c r="P575" s="1"/>
  <c r="M555" i="34"/>
  <c r="S555" s="1"/>
  <c r="L555"/>
  <c r="O555"/>
  <c r="O582" i="27"/>
  <c r="M570" i="37"/>
  <c r="S570" s="1"/>
  <c r="L570"/>
  <c r="O570"/>
  <c r="M575" i="36"/>
  <c r="S575" s="1"/>
  <c r="L575"/>
  <c r="R580" i="38"/>
  <c r="Q580"/>
  <c r="M585" i="28" l="1"/>
  <c r="S585" s="1"/>
  <c r="L585"/>
  <c r="O585" s="1"/>
  <c r="Q584"/>
  <c r="R584"/>
  <c r="O584" i="29"/>
  <c r="N584"/>
  <c r="P584" s="1"/>
  <c r="K585"/>
  <c r="M560" i="30"/>
  <c r="L560"/>
  <c r="O560" s="1"/>
  <c r="R559"/>
  <c r="Q559"/>
  <c r="Q584" i="31"/>
  <c r="R584"/>
  <c r="L585"/>
  <c r="M585"/>
  <c r="S585" s="1"/>
  <c r="Q580" i="35"/>
  <c r="R580"/>
  <c r="R581" i="42"/>
  <c r="Q581"/>
  <c r="N555" i="34"/>
  <c r="P555" s="1"/>
  <c r="K556"/>
  <c r="M575" i="33"/>
  <c r="S575" s="1"/>
  <c r="L575"/>
  <c r="O575" s="1"/>
  <c r="O575" i="36"/>
  <c r="K576"/>
  <c r="N575"/>
  <c r="P575" s="1"/>
  <c r="M582" i="40"/>
  <c r="L582"/>
  <c r="O582" s="1"/>
  <c r="R581" i="39"/>
  <c r="Q581"/>
  <c r="R581" i="40"/>
  <c r="Q581"/>
  <c r="S567" i="43"/>
  <c r="L576" i="26"/>
  <c r="O576" s="1"/>
  <c r="M576"/>
  <c r="M582" i="39"/>
  <c r="S582" s="1"/>
  <c r="L582"/>
  <c r="O582" s="1"/>
  <c r="O567" i="43"/>
  <c r="N567"/>
  <c r="P567" s="1"/>
  <c r="K568"/>
  <c r="N570" i="37"/>
  <c r="P570" s="1"/>
  <c r="K571"/>
  <c r="M582" i="41"/>
  <c r="L582"/>
  <c r="O582" s="1"/>
  <c r="O581" i="38"/>
  <c r="K582"/>
  <c r="N581"/>
  <c r="P581" s="1"/>
  <c r="R575" i="26"/>
  <c r="Q575"/>
  <c r="R581" i="41"/>
  <c r="Q581"/>
  <c r="N574" i="32"/>
  <c r="P574" s="1"/>
  <c r="K575"/>
  <c r="L581" i="35"/>
  <c r="M581"/>
  <c r="L582" i="42"/>
  <c r="M582"/>
  <c r="Q574" i="33"/>
  <c r="R574"/>
  <c r="L583" i="27"/>
  <c r="O583" s="1"/>
  <c r="M583"/>
  <c r="S583" s="1"/>
  <c r="Q582"/>
  <c r="R582"/>
  <c r="M585" i="29" l="1"/>
  <c r="S585" s="1"/>
  <c r="L585"/>
  <c r="O585" s="1"/>
  <c r="R584"/>
  <c r="Q584"/>
  <c r="K586" i="28"/>
  <c r="N585"/>
  <c r="P585" s="1"/>
  <c r="O585" i="31"/>
  <c r="N585"/>
  <c r="P585" s="1"/>
  <c r="K586"/>
  <c r="K561" i="30"/>
  <c r="N560"/>
  <c r="P560" s="1"/>
  <c r="S560"/>
  <c r="R567" i="43"/>
  <c r="Q567"/>
  <c r="Q570" i="37"/>
  <c r="R570"/>
  <c r="S576" i="26"/>
  <c r="R581" i="38"/>
  <c r="Q581"/>
  <c r="L568" i="43"/>
  <c r="M568"/>
  <c r="S568" s="1"/>
  <c r="K577" i="26"/>
  <c r="N576"/>
  <c r="P576" s="1"/>
  <c r="K583" i="40"/>
  <c r="N582"/>
  <c r="P582" s="1"/>
  <c r="L556" i="34"/>
  <c r="O556" s="1"/>
  <c r="M556"/>
  <c r="R555"/>
  <c r="Q555"/>
  <c r="Q575" i="36"/>
  <c r="R575"/>
  <c r="R574" i="32"/>
  <c r="Q574"/>
  <c r="M576" i="36"/>
  <c r="S576" s="1"/>
  <c r="L576"/>
  <c r="S582" i="42"/>
  <c r="K576" i="33"/>
  <c r="N575"/>
  <c r="P575" s="1"/>
  <c r="S581" i="35"/>
  <c r="O581"/>
  <c r="N581"/>
  <c r="P581" s="1"/>
  <c r="K582"/>
  <c r="M582" i="38"/>
  <c r="S582" s="1"/>
  <c r="L582"/>
  <c r="O582" s="1"/>
  <c r="M575" i="32"/>
  <c r="L575"/>
  <c r="O575" s="1"/>
  <c r="K584" i="27"/>
  <c r="N583"/>
  <c r="P583" s="1"/>
  <c r="K583" i="41"/>
  <c r="N582"/>
  <c r="P582" s="1"/>
  <c r="K583" i="39"/>
  <c r="N582"/>
  <c r="P582" s="1"/>
  <c r="M571" i="37"/>
  <c r="L571"/>
  <c r="O571" s="1"/>
  <c r="O582" i="42"/>
  <c r="K583"/>
  <c r="N582"/>
  <c r="P582" s="1"/>
  <c r="S582" i="40"/>
  <c r="S582" i="41"/>
  <c r="Q585" i="28" l="1"/>
  <c r="R585"/>
  <c r="L586"/>
  <c r="O586" s="1"/>
  <c r="M586"/>
  <c r="S586" s="1"/>
  <c r="K586" i="29"/>
  <c r="N585"/>
  <c r="P585" s="1"/>
  <c r="Q560" i="30"/>
  <c r="R560"/>
  <c r="M561"/>
  <c r="S561" s="1"/>
  <c r="L561"/>
  <c r="M586" i="31"/>
  <c r="S586" s="1"/>
  <c r="L586"/>
  <c r="O586" s="1"/>
  <c r="R585"/>
  <c r="Q585"/>
  <c r="Q582" i="39"/>
  <c r="R582"/>
  <c r="S575" i="32"/>
  <c r="K572" i="37"/>
  <c r="N571"/>
  <c r="P571" s="1"/>
  <c r="K557" i="34"/>
  <c r="N556"/>
  <c r="Q582" i="41"/>
  <c r="R582"/>
  <c r="S571" i="37"/>
  <c r="N575" i="32"/>
  <c r="P575" s="1"/>
  <c r="K576"/>
  <c r="R581" i="35"/>
  <c r="Q581"/>
  <c r="R576" i="26"/>
  <c r="Q576"/>
  <c r="Q575" i="33"/>
  <c r="R575"/>
  <c r="L583" i="40"/>
  <c r="M583"/>
  <c r="S583" s="1"/>
  <c r="N582" i="38"/>
  <c r="P582" s="1"/>
  <c r="K583"/>
  <c r="L576" i="33"/>
  <c r="M576"/>
  <c r="S576" s="1"/>
  <c r="L583" i="39"/>
  <c r="M583"/>
  <c r="S583" s="1"/>
  <c r="M583" i="42"/>
  <c r="S583" s="1"/>
  <c r="L583"/>
  <c r="O583" s="1"/>
  <c r="L583" i="41"/>
  <c r="O583" s="1"/>
  <c r="M583"/>
  <c r="S583" s="1"/>
  <c r="L577" i="26"/>
  <c r="M577"/>
  <c r="S577" s="1"/>
  <c r="R583" i="27"/>
  <c r="Q583"/>
  <c r="M582" i="35"/>
  <c r="S582" s="1"/>
  <c r="L582"/>
  <c r="R582" i="40"/>
  <c r="Q582"/>
  <c r="Q582" i="42"/>
  <c r="R582"/>
  <c r="L584" i="27"/>
  <c r="O584" s="1"/>
  <c r="M584"/>
  <c r="S584" s="1"/>
  <c r="O576" i="36"/>
  <c r="K577"/>
  <c r="N576"/>
  <c r="P576" s="1"/>
  <c r="P556" i="34"/>
  <c r="S556"/>
  <c r="O568" i="43"/>
  <c r="K569"/>
  <c r="N568"/>
  <c r="P568" s="1"/>
  <c r="Q585" i="29" l="1"/>
  <c r="R585"/>
  <c r="L586"/>
  <c r="M586"/>
  <c r="S586" s="1"/>
  <c r="K587" i="28"/>
  <c r="N586"/>
  <c r="P586" s="1"/>
  <c r="N586" i="31"/>
  <c r="P586" s="1"/>
  <c r="K587"/>
  <c r="N561" i="30"/>
  <c r="P561" s="1"/>
  <c r="K562"/>
  <c r="O561"/>
  <c r="R575" i="32"/>
  <c r="Q575"/>
  <c r="R568" i="43"/>
  <c r="Q568"/>
  <c r="N583" i="41"/>
  <c r="P583" s="1"/>
  <c r="K584"/>
  <c r="L583" i="38"/>
  <c r="O583" s="1"/>
  <c r="M583"/>
  <c r="S583" s="1"/>
  <c r="R582"/>
  <c r="Q582"/>
  <c r="L557" i="34"/>
  <c r="M557"/>
  <c r="S557" s="1"/>
  <c r="O557"/>
  <c r="N584" i="27"/>
  <c r="P584" s="1"/>
  <c r="K585"/>
  <c r="K584" i="42"/>
  <c r="N583"/>
  <c r="P583" s="1"/>
  <c r="L576" i="32"/>
  <c r="O576" s="1"/>
  <c r="M576"/>
  <c r="S576" s="1"/>
  <c r="M569" i="43"/>
  <c r="S569" s="1"/>
  <c r="L569"/>
  <c r="O569" s="1"/>
  <c r="O583" i="40"/>
  <c r="K584"/>
  <c r="N583"/>
  <c r="P583" s="1"/>
  <c r="L572" i="37"/>
  <c r="O572" s="1"/>
  <c r="M572"/>
  <c r="S572" s="1"/>
  <c r="R571"/>
  <c r="Q571"/>
  <c r="Q556" i="34"/>
  <c r="R556"/>
  <c r="K578" i="26"/>
  <c r="N577"/>
  <c r="P577" s="1"/>
  <c r="O577"/>
  <c r="L577" i="36"/>
  <c r="O577" s="1"/>
  <c r="M577"/>
  <c r="S577" s="1"/>
  <c r="R576"/>
  <c r="Q576"/>
  <c r="O583" i="39"/>
  <c r="N583"/>
  <c r="P583" s="1"/>
  <c r="K584"/>
  <c r="O582" i="35"/>
  <c r="K583"/>
  <c r="N582"/>
  <c r="P582" s="1"/>
  <c r="O576" i="33"/>
  <c r="K577"/>
  <c r="N576"/>
  <c r="P576" s="1"/>
  <c r="Q586" i="28" l="1"/>
  <c r="R586"/>
  <c r="L587"/>
  <c r="O587" s="1"/>
  <c r="M587"/>
  <c r="S587" s="1"/>
  <c r="O586" i="29"/>
  <c r="N586"/>
  <c r="P586" s="1"/>
  <c r="K587"/>
  <c r="M562" i="30"/>
  <c r="L562"/>
  <c r="O562" s="1"/>
  <c r="R561"/>
  <c r="Q561"/>
  <c r="M587" i="31"/>
  <c r="L587"/>
  <c r="R586"/>
  <c r="Q586"/>
  <c r="R582" i="35"/>
  <c r="Q582"/>
  <c r="M585" i="27"/>
  <c r="S585" s="1"/>
  <c r="L585"/>
  <c r="O585" s="1"/>
  <c r="Q584"/>
  <c r="R584"/>
  <c r="N583" i="38"/>
  <c r="P583" s="1"/>
  <c r="K584"/>
  <c r="Q583" i="39"/>
  <c r="R583"/>
  <c r="L583" i="35"/>
  <c r="O583" s="1"/>
  <c r="M583"/>
  <c r="N569" i="43"/>
  <c r="P569" s="1"/>
  <c r="K570"/>
  <c r="N577" i="36"/>
  <c r="P577" s="1"/>
  <c r="K578"/>
  <c r="M584" i="41"/>
  <c r="S584" s="1"/>
  <c r="L584"/>
  <c r="O584" s="1"/>
  <c r="Q583"/>
  <c r="R583"/>
  <c r="R577" i="26"/>
  <c r="Q577"/>
  <c r="K573" i="37"/>
  <c r="N572"/>
  <c r="P572" s="1"/>
  <c r="N557" i="34"/>
  <c r="P557" s="1"/>
  <c r="K558"/>
  <c r="R583" i="40"/>
  <c r="Q583"/>
  <c r="N576" i="32"/>
  <c r="P576" s="1"/>
  <c r="K577"/>
  <c r="R583" i="42"/>
  <c r="Q583"/>
  <c r="M584" i="39"/>
  <c r="S584" s="1"/>
  <c r="L584"/>
  <c r="O584" s="1"/>
  <c r="R576" i="33"/>
  <c r="Q576"/>
  <c r="L578" i="26"/>
  <c r="O578" s="1"/>
  <c r="M578"/>
  <c r="M577" i="33"/>
  <c r="S577" s="1"/>
  <c r="L577"/>
  <c r="O577" s="1"/>
  <c r="M584" i="40"/>
  <c r="S584" s="1"/>
  <c r="L584"/>
  <c r="L584" i="42"/>
  <c r="M584"/>
  <c r="S584" s="1"/>
  <c r="M587" i="29" l="1"/>
  <c r="S587" s="1"/>
  <c r="L587"/>
  <c r="O587" s="1"/>
  <c r="R586"/>
  <c r="Q586"/>
  <c r="K588" i="28"/>
  <c r="N587"/>
  <c r="P587" s="1"/>
  <c r="O587" i="31"/>
  <c r="K588"/>
  <c r="N587"/>
  <c r="P587" s="1"/>
  <c r="S587"/>
  <c r="N562" i="30"/>
  <c r="P562" s="1"/>
  <c r="K563"/>
  <c r="S562"/>
  <c r="R583" i="38"/>
  <c r="Q583"/>
  <c r="O584" i="40"/>
  <c r="K585"/>
  <c r="N584"/>
  <c r="P584" s="1"/>
  <c r="R569" i="43"/>
  <c r="Q569"/>
  <c r="R576" i="32"/>
  <c r="Q576"/>
  <c r="L570" i="43"/>
  <c r="O570" s="1"/>
  <c r="M570"/>
  <c r="S570" s="1"/>
  <c r="K578" i="33"/>
  <c r="N577"/>
  <c r="P577" s="1"/>
  <c r="K585" i="39"/>
  <c r="N584"/>
  <c r="P584" s="1"/>
  <c r="M558" i="34"/>
  <c r="S558" s="1"/>
  <c r="L558"/>
  <c r="S583" i="35"/>
  <c r="R557" i="34"/>
  <c r="Q557"/>
  <c r="K585" i="41"/>
  <c r="N584"/>
  <c r="P584" s="1"/>
  <c r="N583" i="35"/>
  <c r="P583" s="1"/>
  <c r="K584"/>
  <c r="N585" i="27"/>
  <c r="P585" s="1"/>
  <c r="K586"/>
  <c r="R572" i="37"/>
  <c r="Q572"/>
  <c r="S578" i="26"/>
  <c r="L573" i="37"/>
  <c r="O573" s="1"/>
  <c r="M573"/>
  <c r="L578" i="36"/>
  <c r="M578"/>
  <c r="S578" s="1"/>
  <c r="O584" i="42"/>
  <c r="K585"/>
  <c r="N584"/>
  <c r="P584" s="1"/>
  <c r="K579" i="26"/>
  <c r="N578"/>
  <c r="P578" s="1"/>
  <c r="L577" i="32"/>
  <c r="O577" s="1"/>
  <c r="M577"/>
  <c r="S577" s="1"/>
  <c r="Q577" i="36"/>
  <c r="R577"/>
  <c r="M584" i="38"/>
  <c r="L584"/>
  <c r="O584" s="1"/>
  <c r="Q587" i="28" l="1"/>
  <c r="R587"/>
  <c r="M588"/>
  <c r="S588" s="1"/>
  <c r="L588"/>
  <c r="K588" i="29"/>
  <c r="N587"/>
  <c r="P587" s="1"/>
  <c r="Q562" i="30"/>
  <c r="R562"/>
  <c r="L563"/>
  <c r="O563" s="1"/>
  <c r="M563"/>
  <c r="S563" s="1"/>
  <c r="Q587" i="31"/>
  <c r="R587"/>
  <c r="M588"/>
  <c r="S588" s="1"/>
  <c r="L588"/>
  <c r="O588" s="1"/>
  <c r="R583" i="35"/>
  <c r="Q583"/>
  <c r="Q584" i="39"/>
  <c r="R584"/>
  <c r="R578" i="26"/>
  <c r="Q578"/>
  <c r="M585" i="41"/>
  <c r="S585" s="1"/>
  <c r="L585"/>
  <c r="M585" i="39"/>
  <c r="S585" s="1"/>
  <c r="L585"/>
  <c r="O585" s="1"/>
  <c r="R577" i="33"/>
  <c r="Q577"/>
  <c r="S584" i="38"/>
  <c r="Q584" i="40"/>
  <c r="R584"/>
  <c r="Q584" i="42"/>
  <c r="R584"/>
  <c r="L585" i="40"/>
  <c r="O585" s="1"/>
  <c r="M585"/>
  <c r="Q584" i="41"/>
  <c r="R584"/>
  <c r="L585" i="42"/>
  <c r="O585" s="1"/>
  <c r="M585"/>
  <c r="M578" i="33"/>
  <c r="S578" s="1"/>
  <c r="L578"/>
  <c r="O578" s="1"/>
  <c r="O578" i="36"/>
  <c r="N578"/>
  <c r="P578" s="1"/>
  <c r="K579"/>
  <c r="M586" i="27"/>
  <c r="S586" s="1"/>
  <c r="L586"/>
  <c r="O586" s="1"/>
  <c r="K578" i="32"/>
  <c r="N577"/>
  <c r="P577" s="1"/>
  <c r="Q585" i="27"/>
  <c r="R585"/>
  <c r="S573" i="37"/>
  <c r="L584" i="35"/>
  <c r="O584" s="1"/>
  <c r="M584"/>
  <c r="S584" s="1"/>
  <c r="O558" i="34"/>
  <c r="N558"/>
  <c r="P558" s="1"/>
  <c r="K559"/>
  <c r="N570" i="43"/>
  <c r="P570" s="1"/>
  <c r="K571"/>
  <c r="N584" i="38"/>
  <c r="P584" s="1"/>
  <c r="K585"/>
  <c r="L579" i="26"/>
  <c r="O579" s="1"/>
  <c r="M579"/>
  <c r="S579" s="1"/>
  <c r="K574" i="37"/>
  <c r="N573"/>
  <c r="P573" s="1"/>
  <c r="Q587" i="29" l="1"/>
  <c r="R587"/>
  <c r="L588"/>
  <c r="O588" s="1"/>
  <c r="M588"/>
  <c r="S588" s="1"/>
  <c r="O588" i="28"/>
  <c r="N588"/>
  <c r="P588" s="1"/>
  <c r="K589"/>
  <c r="N563" i="30"/>
  <c r="P563" s="1"/>
  <c r="K564"/>
  <c r="N588" i="31"/>
  <c r="P588" s="1"/>
  <c r="K589"/>
  <c r="Q573" i="37"/>
  <c r="R573"/>
  <c r="R578" i="36"/>
  <c r="Q578"/>
  <c r="O585" i="41"/>
  <c r="N585"/>
  <c r="P585" s="1"/>
  <c r="K586"/>
  <c r="Q584" i="38"/>
  <c r="R584"/>
  <c r="R577" i="32"/>
  <c r="Q577"/>
  <c r="S585" i="40"/>
  <c r="K580" i="26"/>
  <c r="N579"/>
  <c r="P579" s="1"/>
  <c r="L578" i="32"/>
  <c r="M578"/>
  <c r="S578" s="1"/>
  <c r="K579" i="33"/>
  <c r="N578"/>
  <c r="P578" s="1"/>
  <c r="M574" i="37"/>
  <c r="S574" s="1"/>
  <c r="L574"/>
  <c r="L559" i="34"/>
  <c r="O559" s="1"/>
  <c r="M559"/>
  <c r="S559" s="1"/>
  <c r="M585" i="38"/>
  <c r="L585"/>
  <c r="O585" s="1"/>
  <c r="K586" i="40"/>
  <c r="N585"/>
  <c r="P585" s="1"/>
  <c r="Q558" i="34"/>
  <c r="R558"/>
  <c r="K585" i="35"/>
  <c r="N584"/>
  <c r="P584" s="1"/>
  <c r="N586" i="27"/>
  <c r="P586" s="1"/>
  <c r="K587"/>
  <c r="M571" i="43"/>
  <c r="S571" s="1"/>
  <c r="L571"/>
  <c r="O571" s="1"/>
  <c r="S585" i="42"/>
  <c r="N585" i="39"/>
  <c r="P585" s="1"/>
  <c r="K586"/>
  <c r="R570" i="43"/>
  <c r="Q570"/>
  <c r="M579" i="36"/>
  <c r="S579" s="1"/>
  <c r="L579"/>
  <c r="O579"/>
  <c r="N585" i="42"/>
  <c r="P585" s="1"/>
  <c r="K586"/>
  <c r="M589" i="28" l="1"/>
  <c r="S589" s="1"/>
  <c r="L589"/>
  <c r="O589" s="1"/>
  <c r="Q588"/>
  <c r="R588"/>
  <c r="N588" i="29"/>
  <c r="P588" s="1"/>
  <c r="K589"/>
  <c r="L589" i="31"/>
  <c r="M589"/>
  <c r="S589" s="1"/>
  <c r="R588"/>
  <c r="Q588"/>
  <c r="M564" i="30"/>
  <c r="S564" s="1"/>
  <c r="L564"/>
  <c r="O564" s="1"/>
  <c r="Q563"/>
  <c r="R563"/>
  <c r="Q585" i="40"/>
  <c r="R585"/>
  <c r="Q585" i="42"/>
  <c r="R585"/>
  <c r="R584" i="35"/>
  <c r="Q584"/>
  <c r="S585" i="38"/>
  <c r="L585" i="35"/>
  <c r="O585" s="1"/>
  <c r="M585"/>
  <c r="O578" i="32"/>
  <c r="N578"/>
  <c r="P578" s="1"/>
  <c r="K579"/>
  <c r="R579" i="26"/>
  <c r="Q579"/>
  <c r="M586" i="41"/>
  <c r="S586" s="1"/>
  <c r="L586"/>
  <c r="O586" s="1"/>
  <c r="R585"/>
  <c r="Q585"/>
  <c r="N571" i="43"/>
  <c r="P571" s="1"/>
  <c r="K572"/>
  <c r="L580" i="26"/>
  <c r="M580"/>
  <c r="S580" s="1"/>
  <c r="O574" i="37"/>
  <c r="K575"/>
  <c r="N574"/>
  <c r="P574" s="1"/>
  <c r="K580" i="36"/>
  <c r="N579"/>
  <c r="P579" s="1"/>
  <c r="N559" i="34"/>
  <c r="P559" s="1"/>
  <c r="K560"/>
  <c r="M586" i="40"/>
  <c r="S586" s="1"/>
  <c r="L586"/>
  <c r="M586" i="39"/>
  <c r="S586" s="1"/>
  <c r="L586"/>
  <c r="O586" s="1"/>
  <c r="L586" i="42"/>
  <c r="O586" s="1"/>
  <c r="M586"/>
  <c r="S586" s="1"/>
  <c r="M587" i="27"/>
  <c r="S587" s="1"/>
  <c r="L587"/>
  <c r="O587" s="1"/>
  <c r="Q578" i="33"/>
  <c r="R578"/>
  <c r="R586" i="27"/>
  <c r="Q586"/>
  <c r="N585" i="38"/>
  <c r="P585" s="1"/>
  <c r="K586"/>
  <c r="M579" i="33"/>
  <c r="S579" s="1"/>
  <c r="L579"/>
  <c r="O579" s="1"/>
  <c r="R585" i="39"/>
  <c r="Q585"/>
  <c r="M589" i="29" l="1"/>
  <c r="S589" s="1"/>
  <c r="L589"/>
  <c r="O589" s="1"/>
  <c r="R588"/>
  <c r="Q588"/>
  <c r="K590" i="28"/>
  <c r="N589"/>
  <c r="P589" s="1"/>
  <c r="K565" i="30"/>
  <c r="N564"/>
  <c r="P564" s="1"/>
  <c r="O589" i="31"/>
  <c r="N589"/>
  <c r="P589" s="1"/>
  <c r="K590"/>
  <c r="R585" i="38"/>
  <c r="Q585"/>
  <c r="R559" i="34"/>
  <c r="Q559"/>
  <c r="K581" i="26"/>
  <c r="N580"/>
  <c r="P580" s="1"/>
  <c r="Q579" i="36"/>
  <c r="R579"/>
  <c r="L572" i="43"/>
  <c r="O572" s="1"/>
  <c r="M572"/>
  <c r="S572" s="1"/>
  <c r="R571"/>
  <c r="Q571"/>
  <c r="M579" i="32"/>
  <c r="L579"/>
  <c r="O579" s="1"/>
  <c r="R578"/>
  <c r="Q578"/>
  <c r="R574" i="37"/>
  <c r="Q574"/>
  <c r="K580" i="33"/>
  <c r="N579"/>
  <c r="P579" s="1"/>
  <c r="N587" i="27"/>
  <c r="P587" s="1"/>
  <c r="K588"/>
  <c r="L575" i="37"/>
  <c r="O575" s="1"/>
  <c r="M575"/>
  <c r="S575" s="1"/>
  <c r="M560" i="34"/>
  <c r="S560" s="1"/>
  <c r="L560"/>
  <c r="K587" i="42"/>
  <c r="N586"/>
  <c r="P586" s="1"/>
  <c r="M580" i="36"/>
  <c r="S580" s="1"/>
  <c r="L580"/>
  <c r="O580" s="1"/>
  <c r="K587" i="39"/>
  <c r="N586"/>
  <c r="P586" s="1"/>
  <c r="O586" i="40"/>
  <c r="N586"/>
  <c r="P586" s="1"/>
  <c r="K587"/>
  <c r="M586" i="38"/>
  <c r="L586"/>
  <c r="O586" s="1"/>
  <c r="O580" i="26"/>
  <c r="K587" i="41"/>
  <c r="N586"/>
  <c r="P586" s="1"/>
  <c r="S585" i="35"/>
  <c r="K586"/>
  <c r="N585"/>
  <c r="P585" s="1"/>
  <c r="Q589" i="28" l="1"/>
  <c r="R589"/>
  <c r="L590"/>
  <c r="O590" s="1"/>
  <c r="M590"/>
  <c r="S590" s="1"/>
  <c r="K590" i="29"/>
  <c r="N589"/>
  <c r="P589" s="1"/>
  <c r="M590" i="31"/>
  <c r="S590" s="1"/>
  <c r="L590"/>
  <c r="R589"/>
  <c r="Q589"/>
  <c r="R564" i="30"/>
  <c r="Q564"/>
  <c r="L565"/>
  <c r="M565"/>
  <c r="S565" s="1"/>
  <c r="S586" i="38"/>
  <c r="M588" i="27"/>
  <c r="S588" s="1"/>
  <c r="L588"/>
  <c r="O588" s="1"/>
  <c r="R587"/>
  <c r="Q587"/>
  <c r="N579" i="32"/>
  <c r="P579" s="1"/>
  <c r="K580"/>
  <c r="L586" i="35"/>
  <c r="M586"/>
  <c r="S586" s="1"/>
  <c r="R580" i="26"/>
  <c r="Q580"/>
  <c r="Q585" i="35"/>
  <c r="R585"/>
  <c r="M587" i="40"/>
  <c r="L587"/>
  <c r="O587" s="1"/>
  <c r="Q586" i="41"/>
  <c r="R586"/>
  <c r="O560" i="34"/>
  <c r="N560"/>
  <c r="P560" s="1"/>
  <c r="K561"/>
  <c r="M580" i="33"/>
  <c r="S580" s="1"/>
  <c r="L580"/>
  <c r="M581" i="26"/>
  <c r="S581" s="1"/>
  <c r="L581"/>
  <c r="Q586" i="39"/>
  <c r="R586"/>
  <c r="R586" i="42"/>
  <c r="Q586"/>
  <c r="M587"/>
  <c r="S587" s="1"/>
  <c r="L587"/>
  <c r="O587" s="1"/>
  <c r="M587" i="39"/>
  <c r="S587" s="1"/>
  <c r="L587"/>
  <c r="O587" s="1"/>
  <c r="R579" i="33"/>
  <c r="Q579"/>
  <c r="N580" i="36"/>
  <c r="P580" s="1"/>
  <c r="K581"/>
  <c r="Q586" i="40"/>
  <c r="R586"/>
  <c r="S579" i="32"/>
  <c r="M587" i="41"/>
  <c r="S587" s="1"/>
  <c r="L587"/>
  <c r="K587" i="38"/>
  <c r="N586"/>
  <c r="P586" s="1"/>
  <c r="K576" i="37"/>
  <c r="N575"/>
  <c r="P575" s="1"/>
  <c r="K573" i="43"/>
  <c r="N572"/>
  <c r="P572" s="1"/>
  <c r="Q589" i="29" l="1"/>
  <c r="R589"/>
  <c r="L590"/>
  <c r="O590" s="1"/>
  <c r="M590"/>
  <c r="S590" s="1"/>
  <c r="N590" i="28"/>
  <c r="P590" s="1"/>
  <c r="K591"/>
  <c r="O565" i="30"/>
  <c r="K566"/>
  <c r="N565"/>
  <c r="P565" s="1"/>
  <c r="O590" i="31"/>
  <c r="K591"/>
  <c r="N590"/>
  <c r="P590" s="1"/>
  <c r="Q586" i="38"/>
  <c r="R586"/>
  <c r="L576" i="37"/>
  <c r="O576" s="1"/>
  <c r="M576"/>
  <c r="S576" s="1"/>
  <c r="K582" i="26"/>
  <c r="N581"/>
  <c r="P581" s="1"/>
  <c r="K588" i="42"/>
  <c r="N587"/>
  <c r="P587" s="1"/>
  <c r="L587" i="38"/>
  <c r="M587"/>
  <c r="S587" s="1"/>
  <c r="O587" i="41"/>
  <c r="N587"/>
  <c r="P587" s="1"/>
  <c r="K588"/>
  <c r="S587" i="40"/>
  <c r="R572" i="43"/>
  <c r="Q572"/>
  <c r="N587" i="39"/>
  <c r="P587" s="1"/>
  <c r="K588"/>
  <c r="M573" i="43"/>
  <c r="S573" s="1"/>
  <c r="L573"/>
  <c r="O573" s="1"/>
  <c r="M581" i="36"/>
  <c r="L581"/>
  <c r="O581" s="1"/>
  <c r="M561" i="34"/>
  <c r="S561" s="1"/>
  <c r="L561"/>
  <c r="Q560"/>
  <c r="R560"/>
  <c r="R579" i="32"/>
  <c r="Q579"/>
  <c r="Q575" i="37"/>
  <c r="R575"/>
  <c r="O581" i="26"/>
  <c r="K589" i="27"/>
  <c r="N588"/>
  <c r="P588" s="1"/>
  <c r="O586" i="35"/>
  <c r="N586"/>
  <c r="P586" s="1"/>
  <c r="K587"/>
  <c r="R580" i="36"/>
  <c r="Q580"/>
  <c r="O580" i="33"/>
  <c r="N580"/>
  <c r="P580" s="1"/>
  <c r="K581"/>
  <c r="K588" i="40"/>
  <c r="N587"/>
  <c r="P587" s="1"/>
  <c r="M580" i="32"/>
  <c r="S580" s="1"/>
  <c r="L580"/>
  <c r="M591" i="28" l="1"/>
  <c r="S591" s="1"/>
  <c r="L591"/>
  <c r="O591" s="1"/>
  <c r="Q590"/>
  <c r="R590"/>
  <c r="N590" i="29"/>
  <c r="P590" s="1"/>
  <c r="K591"/>
  <c r="Q590" i="31"/>
  <c r="R590"/>
  <c r="M591"/>
  <c r="S591" s="1"/>
  <c r="L591"/>
  <c r="O591" s="1"/>
  <c r="R565" i="30"/>
  <c r="Q565"/>
  <c r="M566"/>
  <c r="L566"/>
  <c r="O566" s="1"/>
  <c r="R587" i="40"/>
  <c r="Q587"/>
  <c r="R588" i="27"/>
  <c r="Q588"/>
  <c r="O580" i="32"/>
  <c r="N580"/>
  <c r="P580" s="1"/>
  <c r="K581"/>
  <c r="N581" i="36"/>
  <c r="P581" s="1"/>
  <c r="K582"/>
  <c r="L587" i="35"/>
  <c r="O587" s="1"/>
  <c r="M587"/>
  <c r="S587" s="1"/>
  <c r="S581" i="36"/>
  <c r="M588" i="42"/>
  <c r="L588"/>
  <c r="R581" i="26"/>
  <c r="Q581"/>
  <c r="L588" i="40"/>
  <c r="M588"/>
  <c r="S588" s="1"/>
  <c r="N573" i="43"/>
  <c r="P573" s="1"/>
  <c r="K574"/>
  <c r="L588" i="41"/>
  <c r="O588" s="1"/>
  <c r="M588"/>
  <c r="S588" s="1"/>
  <c r="M582" i="26"/>
  <c r="L582"/>
  <c r="O582" s="1"/>
  <c r="R587" i="41"/>
  <c r="Q587"/>
  <c r="R580" i="33"/>
  <c r="Q580"/>
  <c r="L589" i="27"/>
  <c r="M589"/>
  <c r="S589" s="1"/>
  <c r="O561" i="34"/>
  <c r="K562"/>
  <c r="N561"/>
  <c r="P561" s="1"/>
  <c r="M588" i="39"/>
  <c r="S588" s="1"/>
  <c r="L588"/>
  <c r="O588" s="1"/>
  <c r="N576" i="37"/>
  <c r="P576" s="1"/>
  <c r="K577"/>
  <c r="R586" i="35"/>
  <c r="Q586"/>
  <c r="R587" i="39"/>
  <c r="Q587"/>
  <c r="O587" i="38"/>
  <c r="N587"/>
  <c r="P587" s="1"/>
  <c r="K588"/>
  <c r="M581" i="33"/>
  <c r="S581" s="1"/>
  <c r="L581"/>
  <c r="O581" s="1"/>
  <c r="R587" i="42"/>
  <c r="Q587"/>
  <c r="M591" i="29" l="1"/>
  <c r="L591"/>
  <c r="O591" s="1"/>
  <c r="R590"/>
  <c r="Q590"/>
  <c r="K592" i="28"/>
  <c r="N591"/>
  <c r="P591" s="1"/>
  <c r="S566" i="30"/>
  <c r="K592" i="31"/>
  <c r="N591"/>
  <c r="P591" s="1"/>
  <c r="K567" i="30"/>
  <c r="N566"/>
  <c r="P566" s="1"/>
  <c r="Q581" i="36"/>
  <c r="R581"/>
  <c r="M577" i="37"/>
  <c r="S577" s="1"/>
  <c r="L577"/>
  <c r="O577" s="1"/>
  <c r="M588" i="38"/>
  <c r="S588" s="1"/>
  <c r="L588"/>
  <c r="O588" s="1"/>
  <c r="N588" i="39"/>
  <c r="P588" s="1"/>
  <c r="K589"/>
  <c r="O588" i="42"/>
  <c r="N588"/>
  <c r="P588" s="1"/>
  <c r="K589"/>
  <c r="R580" i="32"/>
  <c r="Q580"/>
  <c r="R573" i="43"/>
  <c r="Q573"/>
  <c r="R561" i="34"/>
  <c r="Q561"/>
  <c r="L574" i="43"/>
  <c r="O574" s="1"/>
  <c r="M574"/>
  <c r="S574" s="1"/>
  <c r="M562" i="34"/>
  <c r="S562" s="1"/>
  <c r="L562"/>
  <c r="O562" s="1"/>
  <c r="N581" i="33"/>
  <c r="P581" s="1"/>
  <c r="K582"/>
  <c r="K589" i="41"/>
  <c r="N588"/>
  <c r="P588" s="1"/>
  <c r="M581" i="32"/>
  <c r="L581"/>
  <c r="O581" s="1"/>
  <c r="K583" i="26"/>
  <c r="N582"/>
  <c r="P582" s="1"/>
  <c r="O588" i="40"/>
  <c r="N588"/>
  <c r="P588" s="1"/>
  <c r="K589"/>
  <c r="R576" i="37"/>
  <c r="Q576"/>
  <c r="N589" i="27"/>
  <c r="P589" s="1"/>
  <c r="K590"/>
  <c r="S582" i="26"/>
  <c r="K588" i="35"/>
  <c r="N587"/>
  <c r="P587" s="1"/>
  <c r="S588" i="42"/>
  <c r="Q587" i="38"/>
  <c r="R587"/>
  <c r="O589" i="27"/>
  <c r="M582" i="36"/>
  <c r="S582" s="1"/>
  <c r="L582"/>
  <c r="Q591" i="28" l="1"/>
  <c r="R591"/>
  <c r="M592"/>
  <c r="S592" s="1"/>
  <c r="L592"/>
  <c r="O592" s="1"/>
  <c r="K592" i="29"/>
  <c r="N591"/>
  <c r="P591" s="1"/>
  <c r="S591"/>
  <c r="Q566" i="30"/>
  <c r="R566"/>
  <c r="M567"/>
  <c r="S567" s="1"/>
  <c r="L567"/>
  <c r="O567" s="1"/>
  <c r="R591" i="31"/>
  <c r="Q591"/>
  <c r="O592"/>
  <c r="M592"/>
  <c r="S592" s="1"/>
  <c r="L592"/>
  <c r="R589" i="27"/>
  <c r="Q589"/>
  <c r="R582" i="26"/>
  <c r="Q582"/>
  <c r="M590" i="27"/>
  <c r="S590" s="1"/>
  <c r="L590"/>
  <c r="O590" s="1"/>
  <c r="M583" i="26"/>
  <c r="L583"/>
  <c r="O583" s="1"/>
  <c r="N562" i="34"/>
  <c r="P562" s="1"/>
  <c r="K563"/>
  <c r="N581" i="32"/>
  <c r="P581" s="1"/>
  <c r="K582"/>
  <c r="N588" i="38"/>
  <c r="P588" s="1"/>
  <c r="K589"/>
  <c r="R588" i="42"/>
  <c r="Q588"/>
  <c r="S581" i="32"/>
  <c r="Q588" i="41"/>
  <c r="R588"/>
  <c r="M589" i="42"/>
  <c r="S589" s="1"/>
  <c r="L589"/>
  <c r="O589" s="1"/>
  <c r="R588" i="40"/>
  <c r="Q588"/>
  <c r="M589" i="41"/>
  <c r="S589" s="1"/>
  <c r="L589"/>
  <c r="O589" s="1"/>
  <c r="K575" i="43"/>
  <c r="N574"/>
  <c r="P574" s="1"/>
  <c r="K578" i="37"/>
  <c r="N577"/>
  <c r="P577" s="1"/>
  <c r="L582" i="33"/>
  <c r="O582" s="1"/>
  <c r="M582"/>
  <c r="S582" s="1"/>
  <c r="L589" i="40"/>
  <c r="M589"/>
  <c r="S589" s="1"/>
  <c r="M588" i="35"/>
  <c r="S588" s="1"/>
  <c r="L588"/>
  <c r="O588" s="1"/>
  <c r="Q581" i="33"/>
  <c r="R581"/>
  <c r="M589" i="39"/>
  <c r="S589" s="1"/>
  <c r="L589"/>
  <c r="R587" i="35"/>
  <c r="Q587"/>
  <c r="O582" i="36"/>
  <c r="N582"/>
  <c r="P582" s="1"/>
  <c r="K583"/>
  <c r="Q588" i="39"/>
  <c r="R588"/>
  <c r="Q591" i="29" l="1"/>
  <c r="R591"/>
  <c r="M592"/>
  <c r="S592" s="1"/>
  <c r="L592"/>
  <c r="N592" i="28"/>
  <c r="P592" s="1"/>
  <c r="K593"/>
  <c r="N567" i="30"/>
  <c r="P567" s="1"/>
  <c r="K568"/>
  <c r="N592" i="31"/>
  <c r="P592" s="1"/>
  <c r="K593"/>
  <c r="R581" i="32"/>
  <c r="Q581"/>
  <c r="Q574" i="43"/>
  <c r="R574"/>
  <c r="K590" i="42"/>
  <c r="N589"/>
  <c r="P589" s="1"/>
  <c r="M589" i="38"/>
  <c r="S589" s="1"/>
  <c r="L589"/>
  <c r="O589" s="1"/>
  <c r="S583" i="26"/>
  <c r="R588" i="38"/>
  <c r="Q588"/>
  <c r="N582" i="33"/>
  <c r="P582" s="1"/>
  <c r="K583"/>
  <c r="L575" i="43"/>
  <c r="M575"/>
  <c r="O589" i="39"/>
  <c r="K590"/>
  <c r="N589"/>
  <c r="P589" s="1"/>
  <c r="O589" i="40"/>
  <c r="N589"/>
  <c r="P589" s="1"/>
  <c r="K590"/>
  <c r="N589" i="41"/>
  <c r="P589" s="1"/>
  <c r="K590"/>
  <c r="L582" i="32"/>
  <c r="M582"/>
  <c r="K591" i="27"/>
  <c r="N590"/>
  <c r="P590" s="1"/>
  <c r="L563" i="34"/>
  <c r="O563" s="1"/>
  <c r="M563"/>
  <c r="M583" i="36"/>
  <c r="L583"/>
  <c r="O583" s="1"/>
  <c r="R562" i="34"/>
  <c r="Q562"/>
  <c r="Q577" i="37"/>
  <c r="R577"/>
  <c r="Q582" i="36"/>
  <c r="R582"/>
  <c r="N588" i="35"/>
  <c r="P588" s="1"/>
  <c r="K589"/>
  <c r="L578" i="37"/>
  <c r="M578"/>
  <c r="S578" s="1"/>
  <c r="K584" i="26"/>
  <c r="N583"/>
  <c r="P583" s="1"/>
  <c r="M593" i="28" l="1"/>
  <c r="S593" s="1"/>
  <c r="L593"/>
  <c r="O593" s="1"/>
  <c r="Q592"/>
  <c r="R592"/>
  <c r="O592" i="29"/>
  <c r="N592"/>
  <c r="P592" s="1"/>
  <c r="K593"/>
  <c r="M593" i="31"/>
  <c r="L593"/>
  <c r="O593" s="1"/>
  <c r="Q592"/>
  <c r="R592"/>
  <c r="M568" i="30"/>
  <c r="S568" s="1"/>
  <c r="L568"/>
  <c r="O568" s="1"/>
  <c r="R567"/>
  <c r="Q567"/>
  <c r="R583" i="26"/>
  <c r="Q583"/>
  <c r="R589" i="41"/>
  <c r="Q589"/>
  <c r="O575" i="43"/>
  <c r="N575"/>
  <c r="P575" s="1"/>
  <c r="K576"/>
  <c r="N589" i="38"/>
  <c r="P589" s="1"/>
  <c r="K590"/>
  <c r="M584" i="26"/>
  <c r="S584" s="1"/>
  <c r="L584"/>
  <c r="O584" s="1"/>
  <c r="N563" i="34"/>
  <c r="P563" s="1"/>
  <c r="K564"/>
  <c r="S563"/>
  <c r="L590" i="40"/>
  <c r="O590" s="1"/>
  <c r="M590"/>
  <c r="S590" s="1"/>
  <c r="L583" i="33"/>
  <c r="O583" s="1"/>
  <c r="M583"/>
  <c r="S583" s="1"/>
  <c r="R589" i="42"/>
  <c r="Q589"/>
  <c r="R590" i="27"/>
  <c r="Q590"/>
  <c r="L590" i="42"/>
  <c r="O590" s="1"/>
  <c r="M590"/>
  <c r="R589" i="39"/>
  <c r="Q589"/>
  <c r="R589" i="40"/>
  <c r="Q589"/>
  <c r="O578" i="37"/>
  <c r="N578"/>
  <c r="P578" s="1"/>
  <c r="K579"/>
  <c r="M591" i="27"/>
  <c r="S591" s="1"/>
  <c r="L591"/>
  <c r="O591" s="1"/>
  <c r="M589" i="35"/>
  <c r="S589" s="1"/>
  <c r="L589"/>
  <c r="O589" s="1"/>
  <c r="S582" i="32"/>
  <c r="M590" i="39"/>
  <c r="S590" s="1"/>
  <c r="L590"/>
  <c r="O590" s="1"/>
  <c r="Q582" i="33"/>
  <c r="R582"/>
  <c r="R588" i="35"/>
  <c r="Q588"/>
  <c r="N583" i="36"/>
  <c r="P583" s="1"/>
  <c r="K584"/>
  <c r="O582" i="32"/>
  <c r="K583"/>
  <c r="N582"/>
  <c r="P582" s="1"/>
  <c r="S583" i="36"/>
  <c r="M590" i="41"/>
  <c r="S590" s="1"/>
  <c r="L590"/>
  <c r="O590" s="1"/>
  <c r="S575" i="43"/>
  <c r="M593" i="29" l="1"/>
  <c r="S593" s="1"/>
  <c r="L593"/>
  <c r="O593" s="1"/>
  <c r="R592"/>
  <c r="Q592"/>
  <c r="K594" i="28"/>
  <c r="N593"/>
  <c r="P593" s="1"/>
  <c r="N568" i="30"/>
  <c r="P568" s="1"/>
  <c r="K569"/>
  <c r="N593" i="31"/>
  <c r="P593" s="1"/>
  <c r="K594"/>
  <c r="S593"/>
  <c r="R582" i="32"/>
  <c r="Q582"/>
  <c r="Q583" i="36"/>
  <c r="R583"/>
  <c r="Q589" i="38"/>
  <c r="R589"/>
  <c r="R563" i="34"/>
  <c r="Q563"/>
  <c r="L576" i="43"/>
  <c r="O576" s="1"/>
  <c r="M576"/>
  <c r="S576" s="1"/>
  <c r="R575"/>
  <c r="Q575"/>
  <c r="N590" i="39"/>
  <c r="P590" s="1"/>
  <c r="K591"/>
  <c r="N591" i="27"/>
  <c r="P591" s="1"/>
  <c r="K592"/>
  <c r="M564" i="34"/>
  <c r="L564"/>
  <c r="O564" s="1"/>
  <c r="S590" i="42"/>
  <c r="M579" i="37"/>
  <c r="S579" s="1"/>
  <c r="L579"/>
  <c r="O579" s="1"/>
  <c r="K584" i="33"/>
  <c r="N583"/>
  <c r="P583" s="1"/>
  <c r="R578" i="37"/>
  <c r="Q578"/>
  <c r="N590" i="42"/>
  <c r="P590" s="1"/>
  <c r="K591"/>
  <c r="K585" i="26"/>
  <c r="N584"/>
  <c r="P584" s="1"/>
  <c r="M583" i="32"/>
  <c r="S583" s="1"/>
  <c r="L583"/>
  <c r="O583" s="1"/>
  <c r="M584" i="36"/>
  <c r="S584" s="1"/>
  <c r="L584"/>
  <c r="K591" i="41"/>
  <c r="N590"/>
  <c r="P590" s="1"/>
  <c r="N589" i="35"/>
  <c r="P589" s="1"/>
  <c r="K590"/>
  <c r="N590" i="40"/>
  <c r="P590" s="1"/>
  <c r="K591"/>
  <c r="M590" i="38"/>
  <c r="S590" s="1"/>
  <c r="L590"/>
  <c r="Q593" i="28" l="1"/>
  <c r="R593"/>
  <c r="L594"/>
  <c r="O594" s="1"/>
  <c r="M594"/>
  <c r="S594" s="1"/>
  <c r="K594" i="29"/>
  <c r="N593"/>
  <c r="P593" s="1"/>
  <c r="Q593" i="31"/>
  <c r="R593"/>
  <c r="L594"/>
  <c r="M594"/>
  <c r="S594" s="1"/>
  <c r="L569" i="30"/>
  <c r="O569" s="1"/>
  <c r="M569"/>
  <c r="S569" s="1"/>
  <c r="Q568"/>
  <c r="R568"/>
  <c r="R590" i="42"/>
  <c r="Q590"/>
  <c r="Q591" i="27"/>
  <c r="R591"/>
  <c r="R589" i="35"/>
  <c r="Q589"/>
  <c r="L585" i="26"/>
  <c r="M585"/>
  <c r="S585" s="1"/>
  <c r="K580" i="37"/>
  <c r="N579"/>
  <c r="P579" s="1"/>
  <c r="M591" i="41"/>
  <c r="S591" s="1"/>
  <c r="L591"/>
  <c r="L591" i="42"/>
  <c r="O591" s="1"/>
  <c r="M591"/>
  <c r="S591" s="1"/>
  <c r="M591" i="39"/>
  <c r="S591" s="1"/>
  <c r="L591"/>
  <c r="R590"/>
  <c r="Q590"/>
  <c r="Q590" i="41"/>
  <c r="R590"/>
  <c r="O590" i="38"/>
  <c r="N590"/>
  <c r="P590" s="1"/>
  <c r="K591"/>
  <c r="O584" i="36"/>
  <c r="K585"/>
  <c r="N584"/>
  <c r="P584" s="1"/>
  <c r="L591" i="40"/>
  <c r="M591"/>
  <c r="S591" s="1"/>
  <c r="K565" i="34"/>
  <c r="N564"/>
  <c r="P564" s="1"/>
  <c r="R583" i="33"/>
  <c r="Q583"/>
  <c r="R590" i="40"/>
  <c r="Q590"/>
  <c r="K584" i="32"/>
  <c r="N583"/>
  <c r="P583" s="1"/>
  <c r="M590" i="35"/>
  <c r="S590" s="1"/>
  <c r="L590"/>
  <c r="L584" i="33"/>
  <c r="M584"/>
  <c r="S564" i="34"/>
  <c r="R584" i="26"/>
  <c r="Q584"/>
  <c r="M592" i="27"/>
  <c r="S592" s="1"/>
  <c r="L592"/>
  <c r="K577" i="43"/>
  <c r="N576"/>
  <c r="P576" s="1"/>
  <c r="Q593" i="29" l="1"/>
  <c r="R593"/>
  <c r="M594"/>
  <c r="S594" s="1"/>
  <c r="L594"/>
  <c r="N594" i="28"/>
  <c r="P594" s="1"/>
  <c r="K595"/>
  <c r="K570" i="30"/>
  <c r="N569"/>
  <c r="P569" s="1"/>
  <c r="O594" i="31"/>
  <c r="K595"/>
  <c r="N594"/>
  <c r="P594" s="1"/>
  <c r="Q564" i="34"/>
  <c r="R564"/>
  <c r="R590" i="38"/>
  <c r="Q590"/>
  <c r="K586" i="26"/>
  <c r="N585"/>
  <c r="P585" s="1"/>
  <c r="K593" i="27"/>
  <c r="N592"/>
  <c r="P592" s="1"/>
  <c r="O590" i="35"/>
  <c r="N590"/>
  <c r="P590" s="1"/>
  <c r="K591"/>
  <c r="M565" i="34"/>
  <c r="L565"/>
  <c r="O565" s="1"/>
  <c r="O585" i="26"/>
  <c r="N591" i="42"/>
  <c r="P591" s="1"/>
  <c r="K592"/>
  <c r="R583" i="32"/>
  <c r="Q583"/>
  <c r="L584"/>
  <c r="O584" s="1"/>
  <c r="M584"/>
  <c r="S584" s="1"/>
  <c r="O591" i="40"/>
  <c r="N591"/>
  <c r="P591" s="1"/>
  <c r="K592"/>
  <c r="O591" i="41"/>
  <c r="N591"/>
  <c r="P591" s="1"/>
  <c r="K592"/>
  <c r="Q584" i="36"/>
  <c r="R584"/>
  <c r="Q579" i="37"/>
  <c r="R579"/>
  <c r="R576" i="43"/>
  <c r="Q576"/>
  <c r="L585" i="36"/>
  <c r="O585" s="1"/>
  <c r="M585"/>
  <c r="S585" s="1"/>
  <c r="M577" i="43"/>
  <c r="L577"/>
  <c r="O577" s="1"/>
  <c r="S584" i="33"/>
  <c r="O591" i="39"/>
  <c r="K592"/>
  <c r="N591"/>
  <c r="P591" s="1"/>
  <c r="L580" i="37"/>
  <c r="O580" s="1"/>
  <c r="M580"/>
  <c r="S580" s="1"/>
  <c r="O592" i="27"/>
  <c r="O584" i="33"/>
  <c r="N584"/>
  <c r="P584" s="1"/>
  <c r="K585"/>
  <c r="L591" i="38"/>
  <c r="O591" s="1"/>
  <c r="M591"/>
  <c r="S591" s="1"/>
  <c r="M595" i="28" l="1"/>
  <c r="S595" s="1"/>
  <c r="L595"/>
  <c r="O595" s="1"/>
  <c r="Q594"/>
  <c r="R594"/>
  <c r="O594" i="29"/>
  <c r="N594"/>
  <c r="P594" s="1"/>
  <c r="K595"/>
  <c r="R594" i="31"/>
  <c r="Q594"/>
  <c r="L595"/>
  <c r="O595" s="1"/>
  <c r="M595"/>
  <c r="S595" s="1"/>
  <c r="Q569" i="30"/>
  <c r="R569"/>
  <c r="L570"/>
  <c r="M570"/>
  <c r="R584" i="33"/>
  <c r="Q584"/>
  <c r="Q592" i="27"/>
  <c r="R592"/>
  <c r="N580" i="37"/>
  <c r="P580" s="1"/>
  <c r="K581"/>
  <c r="N577" i="43"/>
  <c r="P577" s="1"/>
  <c r="K578"/>
  <c r="M593" i="27"/>
  <c r="S593" s="1"/>
  <c r="L593"/>
  <c r="R585" i="26"/>
  <c r="Q585"/>
  <c r="R591" i="39"/>
  <c r="Q591"/>
  <c r="N565" i="34"/>
  <c r="P565" s="1"/>
  <c r="K566"/>
  <c r="M586" i="26"/>
  <c r="L586"/>
  <c r="O586" s="1"/>
  <c r="R591" i="42"/>
  <c r="Q591"/>
  <c r="N591" i="38"/>
  <c r="P591" s="1"/>
  <c r="K592"/>
  <c r="M585" i="33"/>
  <c r="S585" s="1"/>
  <c r="L585"/>
  <c r="M592" i="39"/>
  <c r="S592" s="1"/>
  <c r="L592"/>
  <c r="O592"/>
  <c r="M592" i="41"/>
  <c r="S592" s="1"/>
  <c r="L592"/>
  <c r="O592" s="1"/>
  <c r="N584" i="32"/>
  <c r="P584" s="1"/>
  <c r="K585"/>
  <c r="S565" i="34"/>
  <c r="R591" i="41"/>
  <c r="Q591"/>
  <c r="M591" i="35"/>
  <c r="S591" s="1"/>
  <c r="L591"/>
  <c r="O591" s="1"/>
  <c r="R590"/>
  <c r="Q590"/>
  <c r="R591" i="40"/>
  <c r="Q591"/>
  <c r="S577" i="43"/>
  <c r="K586" i="36"/>
  <c r="N585"/>
  <c r="P585" s="1"/>
  <c r="L592" i="40"/>
  <c r="M592"/>
  <c r="S592" s="1"/>
  <c r="M592" i="42"/>
  <c r="L592"/>
  <c r="M595" i="29" l="1"/>
  <c r="S595" s="1"/>
  <c r="L595"/>
  <c r="O595" s="1"/>
  <c r="R594"/>
  <c r="Q594"/>
  <c r="K596" i="28"/>
  <c r="N595"/>
  <c r="P595" s="1"/>
  <c r="N570" i="30"/>
  <c r="P570" s="1"/>
  <c r="K571"/>
  <c r="N595" i="31"/>
  <c r="P595" s="1"/>
  <c r="K596"/>
  <c r="O570" i="30"/>
  <c r="S570"/>
  <c r="Q584" i="32"/>
  <c r="R584"/>
  <c r="L586" i="36"/>
  <c r="O586" s="1"/>
  <c r="M586"/>
  <c r="S586" s="1"/>
  <c r="N591" i="35"/>
  <c r="P591" s="1"/>
  <c r="K592"/>
  <c r="M592" i="38"/>
  <c r="L592"/>
  <c r="O592" s="1"/>
  <c r="L578" i="43"/>
  <c r="O578" s="1"/>
  <c r="M578"/>
  <c r="S578" s="1"/>
  <c r="R591" i="38"/>
  <c r="Q591"/>
  <c r="R577" i="43"/>
  <c r="Q577"/>
  <c r="L581" i="37"/>
  <c r="O581" s="1"/>
  <c r="M581"/>
  <c r="Q580"/>
  <c r="R580"/>
  <c r="K593" i="41"/>
  <c r="N592"/>
  <c r="P592" s="1"/>
  <c r="O592" i="42"/>
  <c r="N592"/>
  <c r="P592" s="1"/>
  <c r="K593"/>
  <c r="S592"/>
  <c r="K593" i="39"/>
  <c r="N592"/>
  <c r="P592" s="1"/>
  <c r="R565" i="34"/>
  <c r="Q565"/>
  <c r="N586" i="26"/>
  <c r="P586" s="1"/>
  <c r="K587"/>
  <c r="N593" i="27"/>
  <c r="P593" s="1"/>
  <c r="K594"/>
  <c r="O592" i="40"/>
  <c r="K593"/>
  <c r="N592"/>
  <c r="P592" s="1"/>
  <c r="L585" i="32"/>
  <c r="M585"/>
  <c r="O585" i="33"/>
  <c r="N585"/>
  <c r="P585" s="1"/>
  <c r="K586"/>
  <c r="S586" i="26"/>
  <c r="Q585" i="36"/>
  <c r="R585"/>
  <c r="M566" i="34"/>
  <c r="L566"/>
  <c r="O566" s="1"/>
  <c r="O593" i="27"/>
  <c r="Q595" i="28" l="1"/>
  <c r="R595"/>
  <c r="L596"/>
  <c r="O596" s="1"/>
  <c r="M596"/>
  <c r="S596" s="1"/>
  <c r="K596" i="29"/>
  <c r="N595"/>
  <c r="P595" s="1"/>
  <c r="R570" i="30"/>
  <c r="Q570"/>
  <c r="L596" i="31"/>
  <c r="M596"/>
  <c r="S596" s="1"/>
  <c r="R595"/>
  <c r="Q595"/>
  <c r="L571" i="30"/>
  <c r="M571"/>
  <c r="S571" s="1"/>
  <c r="Q592" i="39"/>
  <c r="R592"/>
  <c r="M593" i="41"/>
  <c r="S593" s="1"/>
  <c r="L593"/>
  <c r="L592" i="35"/>
  <c r="O592" s="1"/>
  <c r="M592"/>
  <c r="S592" s="1"/>
  <c r="Q592" i="40"/>
  <c r="R592"/>
  <c r="R591" i="35"/>
  <c r="Q591"/>
  <c r="R586" i="26"/>
  <c r="Q586"/>
  <c r="L586" i="33"/>
  <c r="O586" s="1"/>
  <c r="M586"/>
  <c r="S586" s="1"/>
  <c r="M594" i="27"/>
  <c r="S594" s="1"/>
  <c r="L594"/>
  <c r="O594" s="1"/>
  <c r="R592" i="42"/>
  <c r="Q592"/>
  <c r="Q585" i="33"/>
  <c r="R585"/>
  <c r="M587" i="26"/>
  <c r="L587"/>
  <c r="O587" s="1"/>
  <c r="L593" i="42"/>
  <c r="O593" s="1"/>
  <c r="M593"/>
  <c r="S581" i="37"/>
  <c r="N578" i="43"/>
  <c r="P578" s="1"/>
  <c r="K579"/>
  <c r="K587" i="36"/>
  <c r="N586"/>
  <c r="P586" s="1"/>
  <c r="R592" i="41"/>
  <c r="Q592"/>
  <c r="S592" i="38"/>
  <c r="L593" i="40"/>
  <c r="O593" s="1"/>
  <c r="M593"/>
  <c r="S593" s="1"/>
  <c r="M593" i="39"/>
  <c r="S593" s="1"/>
  <c r="L593"/>
  <c r="K567" i="34"/>
  <c r="N566"/>
  <c r="P566" s="1"/>
  <c r="S566"/>
  <c r="K582" i="37"/>
  <c r="N581"/>
  <c r="P581" s="1"/>
  <c r="Q593" i="27"/>
  <c r="R593"/>
  <c r="S585" i="32"/>
  <c r="O585"/>
  <c r="N585"/>
  <c r="P585" s="1"/>
  <c r="K586"/>
  <c r="K593" i="38"/>
  <c r="N592"/>
  <c r="P592" s="1"/>
  <c r="Q595" i="29" l="1"/>
  <c r="R595"/>
  <c r="M596"/>
  <c r="S596" s="1"/>
  <c r="L596"/>
  <c r="N596" i="28"/>
  <c r="P596" s="1"/>
  <c r="K597"/>
  <c r="O596" i="31"/>
  <c r="N596"/>
  <c r="P596" s="1"/>
  <c r="K597"/>
  <c r="K572" i="30"/>
  <c r="N571"/>
  <c r="P571" s="1"/>
  <c r="O571"/>
  <c r="R581" i="37"/>
  <c r="Q581"/>
  <c r="R592" i="38"/>
  <c r="Q592"/>
  <c r="R585" i="32"/>
  <c r="Q585"/>
  <c r="R578" i="43"/>
  <c r="Q578"/>
  <c r="S587" i="26"/>
  <c r="R566" i="34"/>
  <c r="Q566"/>
  <c r="K587" i="33"/>
  <c r="N586"/>
  <c r="P586" s="1"/>
  <c r="L567" i="34"/>
  <c r="M567"/>
  <c r="S567" s="1"/>
  <c r="K593" i="35"/>
  <c r="N592"/>
  <c r="P592" s="1"/>
  <c r="K594" i="40"/>
  <c r="N593"/>
  <c r="P593" s="1"/>
  <c r="O593" i="39"/>
  <c r="K594"/>
  <c r="N593"/>
  <c r="P593" s="1"/>
  <c r="S593" i="42"/>
  <c r="O593" i="41"/>
  <c r="N593"/>
  <c r="P593" s="1"/>
  <c r="K594"/>
  <c r="R586" i="36"/>
  <c r="Q586"/>
  <c r="N593" i="42"/>
  <c r="P593" s="1"/>
  <c r="K594"/>
  <c r="M593" i="38"/>
  <c r="L593"/>
  <c r="O593" s="1"/>
  <c r="M587" i="36"/>
  <c r="S587" s="1"/>
  <c r="L587"/>
  <c r="O587" s="1"/>
  <c r="K595" i="27"/>
  <c r="N594"/>
  <c r="P594" s="1"/>
  <c r="L586" i="32"/>
  <c r="M586"/>
  <c r="S586" s="1"/>
  <c r="M582" i="37"/>
  <c r="S582" s="1"/>
  <c r="L582"/>
  <c r="L579" i="43"/>
  <c r="O579" s="1"/>
  <c r="M579"/>
  <c r="S579" s="1"/>
  <c r="K588" i="26"/>
  <c r="N587"/>
  <c r="P587" s="1"/>
  <c r="M597" i="28" l="1"/>
  <c r="L597"/>
  <c r="O597" s="1"/>
  <c r="Q596"/>
  <c r="R596"/>
  <c r="O596" i="29"/>
  <c r="N596"/>
  <c r="P596" s="1"/>
  <c r="K597"/>
  <c r="R571" i="30"/>
  <c r="Q571"/>
  <c r="L572"/>
  <c r="O572" s="1"/>
  <c r="M572"/>
  <c r="S572" s="1"/>
  <c r="L597" i="31"/>
  <c r="O597" s="1"/>
  <c r="M597"/>
  <c r="S597" s="1"/>
  <c r="Q596"/>
  <c r="R596"/>
  <c r="Q593" i="42"/>
  <c r="R593"/>
  <c r="R587" i="26"/>
  <c r="Q587"/>
  <c r="M594" i="41"/>
  <c r="S594" s="1"/>
  <c r="L594"/>
  <c r="O594" s="1"/>
  <c r="L588" i="26"/>
  <c r="M588"/>
  <c r="Q593" i="39"/>
  <c r="R593"/>
  <c r="O567" i="34"/>
  <c r="N567"/>
  <c r="P567" s="1"/>
  <c r="K568"/>
  <c r="Q586" i="33"/>
  <c r="R586"/>
  <c r="R594" i="27"/>
  <c r="Q594"/>
  <c r="L594" i="42"/>
  <c r="M594"/>
  <c r="S594" s="1"/>
  <c r="M595" i="27"/>
  <c r="S595" s="1"/>
  <c r="L595"/>
  <c r="M594" i="39"/>
  <c r="L594"/>
  <c r="O594" s="1"/>
  <c r="N579" i="43"/>
  <c r="P579" s="1"/>
  <c r="K580"/>
  <c r="K588" i="36"/>
  <c r="N587"/>
  <c r="P587" s="1"/>
  <c r="L587" i="33"/>
  <c r="O587" s="1"/>
  <c r="M587"/>
  <c r="S587" s="1"/>
  <c r="R593" i="40"/>
  <c r="Q593"/>
  <c r="O582" i="37"/>
  <c r="N582"/>
  <c r="P582" s="1"/>
  <c r="K583"/>
  <c r="Q593" i="41"/>
  <c r="R593"/>
  <c r="M594" i="40"/>
  <c r="S594" s="1"/>
  <c r="L594"/>
  <c r="O594" s="1"/>
  <c r="K594" i="38"/>
  <c r="N593"/>
  <c r="P593" s="1"/>
  <c r="R592" i="35"/>
  <c r="Q592"/>
  <c r="O586" i="32"/>
  <c r="K587"/>
  <c r="N586"/>
  <c r="P586" s="1"/>
  <c r="S593" i="38"/>
  <c r="M593" i="35"/>
  <c r="S593" s="1"/>
  <c r="L593"/>
  <c r="O593" s="1"/>
  <c r="M597" i="29" l="1"/>
  <c r="S597" s="1"/>
  <c r="L597"/>
  <c r="O597" s="1"/>
  <c r="R596"/>
  <c r="Q596"/>
  <c r="K598" i="28"/>
  <c r="N597"/>
  <c r="P597" s="1"/>
  <c r="S597"/>
  <c r="K598" i="31"/>
  <c r="N597"/>
  <c r="P597" s="1"/>
  <c r="N572" i="30"/>
  <c r="P572" s="1"/>
  <c r="K573"/>
  <c r="R593" i="38"/>
  <c r="Q593"/>
  <c r="R587" i="36"/>
  <c r="Q587"/>
  <c r="S594" i="39"/>
  <c r="K589" i="26"/>
  <c r="N588"/>
  <c r="P588" s="1"/>
  <c r="K594" i="35"/>
  <c r="N593"/>
  <c r="P593" s="1"/>
  <c r="M583" i="37"/>
  <c r="S583" s="1"/>
  <c r="L583"/>
  <c r="O583" s="1"/>
  <c r="M587" i="32"/>
  <c r="L587"/>
  <c r="O587" s="1"/>
  <c r="N587" i="33"/>
  <c r="P587" s="1"/>
  <c r="K588"/>
  <c r="O595" i="27"/>
  <c r="K596"/>
  <c r="N595"/>
  <c r="P595" s="1"/>
  <c r="L568" i="34"/>
  <c r="M568"/>
  <c r="R567"/>
  <c r="Q567"/>
  <c r="K595" i="41"/>
  <c r="N594"/>
  <c r="P594" s="1"/>
  <c r="Q582" i="37"/>
  <c r="R582"/>
  <c r="L594" i="38"/>
  <c r="O594" s="1"/>
  <c r="M594"/>
  <c r="S594" s="1"/>
  <c r="L580" i="43"/>
  <c r="O580" s="1"/>
  <c r="M580"/>
  <c r="S580" s="1"/>
  <c r="O594" i="42"/>
  <c r="N594"/>
  <c r="P594" s="1"/>
  <c r="K595"/>
  <c r="R579" i="43"/>
  <c r="Q579"/>
  <c r="R586" i="32"/>
  <c r="Q586"/>
  <c r="K595" i="40"/>
  <c r="N594"/>
  <c r="P594" s="1"/>
  <c r="O588" i="26"/>
  <c r="M588" i="36"/>
  <c r="S588" s="1"/>
  <c r="L588"/>
  <c r="O588" s="1"/>
  <c r="K595" i="39"/>
  <c r="N594"/>
  <c r="P594" s="1"/>
  <c r="S588" i="26"/>
  <c r="Q597" i="28" l="1"/>
  <c r="R597"/>
  <c r="L598"/>
  <c r="O598" s="1"/>
  <c r="M598"/>
  <c r="S598" s="1"/>
  <c r="K598" i="29"/>
  <c r="N597"/>
  <c r="P597" s="1"/>
  <c r="L573" i="30"/>
  <c r="M573"/>
  <c r="S573" s="1"/>
  <c r="Q572"/>
  <c r="R572"/>
  <c r="Q597" i="31"/>
  <c r="R597"/>
  <c r="M598"/>
  <c r="S598" s="1"/>
  <c r="L598"/>
  <c r="Q594" i="39"/>
  <c r="R594"/>
  <c r="R594" i="42"/>
  <c r="Q594"/>
  <c r="M595" i="41"/>
  <c r="S595" s="1"/>
  <c r="L595"/>
  <c r="O595" s="1"/>
  <c r="L588" i="33"/>
  <c r="O588" s="1"/>
  <c r="M588"/>
  <c r="S588" s="1"/>
  <c r="M595" i="39"/>
  <c r="S595" s="1"/>
  <c r="L595"/>
  <c r="N580" i="43"/>
  <c r="P580" s="1"/>
  <c r="K581"/>
  <c r="Q588" i="26"/>
  <c r="R588"/>
  <c r="L595" i="40"/>
  <c r="O595" s="1"/>
  <c r="M595"/>
  <c r="S595" s="1"/>
  <c r="N588" i="36"/>
  <c r="P588" s="1"/>
  <c r="K589"/>
  <c r="S568" i="34"/>
  <c r="N587" i="32"/>
  <c r="P587" s="1"/>
  <c r="K588"/>
  <c r="M589" i="26"/>
  <c r="S589" s="1"/>
  <c r="L589"/>
  <c r="O589" s="1"/>
  <c r="L595" i="42"/>
  <c r="O595" s="1"/>
  <c r="M595"/>
  <c r="S595" s="1"/>
  <c r="N594" i="38"/>
  <c r="P594" s="1"/>
  <c r="K595"/>
  <c r="O568" i="34"/>
  <c r="N568"/>
  <c r="P568" s="1"/>
  <c r="K569"/>
  <c r="S587" i="32"/>
  <c r="Q595" i="27"/>
  <c r="R595"/>
  <c r="R594" i="40"/>
  <c r="Q594"/>
  <c r="M596" i="27"/>
  <c r="S596" s="1"/>
  <c r="L596"/>
  <c r="O596" s="1"/>
  <c r="K584" i="37"/>
  <c r="N583"/>
  <c r="P583" s="1"/>
  <c r="Q594" i="41"/>
  <c r="R594"/>
  <c r="R593" i="35"/>
  <c r="Q593"/>
  <c r="Q587" i="33"/>
  <c r="R587"/>
  <c r="M594" i="35"/>
  <c r="S594" s="1"/>
  <c r="L594"/>
  <c r="O594" s="1"/>
  <c r="Q597" i="29" l="1"/>
  <c r="R597"/>
  <c r="L598"/>
  <c r="O598" s="1"/>
  <c r="M598"/>
  <c r="S598" s="1"/>
  <c r="N598" i="28"/>
  <c r="P598" s="1"/>
  <c r="K599"/>
  <c r="K599" i="31"/>
  <c r="N598"/>
  <c r="P598" s="1"/>
  <c r="O598"/>
  <c r="O573" i="30"/>
  <c r="N573"/>
  <c r="P573" s="1"/>
  <c r="K574"/>
  <c r="Q568" i="34"/>
  <c r="R568"/>
  <c r="R594" i="38"/>
  <c r="Q594"/>
  <c r="K589" i="33"/>
  <c r="N588"/>
  <c r="P588" s="1"/>
  <c r="R583" i="37"/>
  <c r="Q583"/>
  <c r="N595" i="41"/>
  <c r="P595" s="1"/>
  <c r="K596"/>
  <c r="N594" i="35"/>
  <c r="P594" s="1"/>
  <c r="K595"/>
  <c r="L581" i="43"/>
  <c r="M581"/>
  <c r="R580"/>
  <c r="Q580"/>
  <c r="R588" i="36"/>
  <c r="Q588"/>
  <c r="O595" i="39"/>
  <c r="K596"/>
  <c r="N595"/>
  <c r="P595" s="1"/>
  <c r="L584" i="37"/>
  <c r="O584" s="1"/>
  <c r="M584"/>
  <c r="S584" s="1"/>
  <c r="R587" i="32"/>
  <c r="Q587"/>
  <c r="N595" i="42"/>
  <c r="P595" s="1"/>
  <c r="K596"/>
  <c r="L589" i="36"/>
  <c r="M589"/>
  <c r="S589" s="1"/>
  <c r="O589"/>
  <c r="K597" i="27"/>
  <c r="N596"/>
  <c r="P596" s="1"/>
  <c r="L569" i="34"/>
  <c r="O569" s="1"/>
  <c r="M569"/>
  <c r="S569" s="1"/>
  <c r="N589" i="26"/>
  <c r="P589" s="1"/>
  <c r="K590"/>
  <c r="L595" i="38"/>
  <c r="O595" s="1"/>
  <c r="M595"/>
  <c r="L588" i="32"/>
  <c r="O588" s="1"/>
  <c r="M588"/>
  <c r="K596" i="40"/>
  <c r="N595"/>
  <c r="P595" s="1"/>
  <c r="M599" i="28" l="1"/>
  <c r="L599"/>
  <c r="O599" s="1"/>
  <c r="Q598"/>
  <c r="R598"/>
  <c r="N598" i="29"/>
  <c r="P598" s="1"/>
  <c r="K599"/>
  <c r="M574" i="30"/>
  <c r="S574" s="1"/>
  <c r="L574"/>
  <c r="O574" s="1"/>
  <c r="R573"/>
  <c r="Q573"/>
  <c r="R598" i="31"/>
  <c r="Q598"/>
  <c r="L599"/>
  <c r="M599"/>
  <c r="S599" s="1"/>
  <c r="K585" i="37"/>
  <c r="N584"/>
  <c r="P584" s="1"/>
  <c r="L596" i="40"/>
  <c r="O596" s="1"/>
  <c r="M596"/>
  <c r="S596" s="1"/>
  <c r="S588" i="32"/>
  <c r="R596" i="27"/>
  <c r="Q596"/>
  <c r="S595" i="38"/>
  <c r="L597" i="27"/>
  <c r="O597" s="1"/>
  <c r="M597"/>
  <c r="S597" s="1"/>
  <c r="N595" i="38"/>
  <c r="P595" s="1"/>
  <c r="K596"/>
  <c r="R588" i="33"/>
  <c r="Q588"/>
  <c r="Q595" i="39"/>
  <c r="R595"/>
  <c r="O581" i="43"/>
  <c r="N581"/>
  <c r="K582"/>
  <c r="M589" i="33"/>
  <c r="S589" s="1"/>
  <c r="L589"/>
  <c r="R589" i="26"/>
  <c r="Q589"/>
  <c r="N589" i="36"/>
  <c r="P589" s="1"/>
  <c r="K590"/>
  <c r="M596" i="42"/>
  <c r="S596" s="1"/>
  <c r="L596"/>
  <c r="O596" s="1"/>
  <c r="M596" i="39"/>
  <c r="S596" s="1"/>
  <c r="L596"/>
  <c r="O596" s="1"/>
  <c r="L595" i="35"/>
  <c r="O595" s="1"/>
  <c r="M595"/>
  <c r="S595" s="1"/>
  <c r="L590" i="26"/>
  <c r="M590"/>
  <c r="Q594" i="35"/>
  <c r="R594"/>
  <c r="Q595" i="42"/>
  <c r="R595"/>
  <c r="N588" i="32"/>
  <c r="P588" s="1"/>
  <c r="K589"/>
  <c r="K570" i="34"/>
  <c r="N569"/>
  <c r="P569" s="1"/>
  <c r="M596" i="41"/>
  <c r="S596" s="1"/>
  <c r="L596"/>
  <c r="O596" s="1"/>
  <c r="R595" i="40"/>
  <c r="Q595"/>
  <c r="P581" i="43"/>
  <c r="S581"/>
  <c r="Q595" i="41"/>
  <c r="R595"/>
  <c r="M599" i="29" l="1"/>
  <c r="S599" s="1"/>
  <c r="L599"/>
  <c r="O599" s="1"/>
  <c r="R598"/>
  <c r="Q598"/>
  <c r="K600" i="28"/>
  <c r="N599"/>
  <c r="P599" s="1"/>
  <c r="S599"/>
  <c r="N599" i="31"/>
  <c r="P599" s="1"/>
  <c r="K600"/>
  <c r="O599"/>
  <c r="N574" i="30"/>
  <c r="P574" s="1"/>
  <c r="K575"/>
  <c r="R588" i="32"/>
  <c r="Q588"/>
  <c r="L570" i="34"/>
  <c r="M570"/>
  <c r="S570" s="1"/>
  <c r="S590" i="26"/>
  <c r="N596" i="42"/>
  <c r="P596" s="1"/>
  <c r="K597"/>
  <c r="L596" i="38"/>
  <c r="O596" s="1"/>
  <c r="M596"/>
  <c r="S596" s="1"/>
  <c r="R595"/>
  <c r="Q595"/>
  <c r="L589" i="32"/>
  <c r="M589"/>
  <c r="S589" s="1"/>
  <c r="L582" i="43"/>
  <c r="M582"/>
  <c r="R581"/>
  <c r="Q581"/>
  <c r="K597" i="39"/>
  <c r="N596"/>
  <c r="P596" s="1"/>
  <c r="N590" i="26"/>
  <c r="P590" s="1"/>
  <c r="K591"/>
  <c r="M590" i="36"/>
  <c r="S590" s="1"/>
  <c r="L590"/>
  <c r="N597" i="27"/>
  <c r="P597" s="1"/>
  <c r="K598"/>
  <c r="Q589" i="36"/>
  <c r="R589"/>
  <c r="K596" i="35"/>
  <c r="N595"/>
  <c r="P595" s="1"/>
  <c r="K597" i="41"/>
  <c r="N596"/>
  <c r="P596" s="1"/>
  <c r="N596" i="40"/>
  <c r="P596" s="1"/>
  <c r="K597"/>
  <c r="R584" i="37"/>
  <c r="Q584"/>
  <c r="R569" i="34"/>
  <c r="Q569"/>
  <c r="O590" i="26"/>
  <c r="O589" i="33"/>
  <c r="N589"/>
  <c r="P589" s="1"/>
  <c r="K590"/>
  <c r="M585" i="37"/>
  <c r="S585" s="1"/>
  <c r="L585"/>
  <c r="O585" s="1"/>
  <c r="Q599" i="28" l="1"/>
  <c r="R599"/>
  <c r="L600"/>
  <c r="O600" s="1"/>
  <c r="M600"/>
  <c r="S600" s="1"/>
  <c r="K600" i="29"/>
  <c r="N599"/>
  <c r="P599" s="1"/>
  <c r="L575" i="30"/>
  <c r="M575"/>
  <c r="S575" s="1"/>
  <c r="R574"/>
  <c r="Q574"/>
  <c r="M600" i="31"/>
  <c r="S600" s="1"/>
  <c r="L600"/>
  <c r="O600" s="1"/>
  <c r="Q599"/>
  <c r="R599"/>
  <c r="Q590" i="26"/>
  <c r="R590"/>
  <c r="R596" i="40"/>
  <c r="Q596"/>
  <c r="L597" i="41"/>
  <c r="M597"/>
  <c r="S597" s="1"/>
  <c r="O582" i="43"/>
  <c r="N582"/>
  <c r="P582" s="1"/>
  <c r="K583"/>
  <c r="M597" i="42"/>
  <c r="S597" s="1"/>
  <c r="L597"/>
  <c r="O597" s="1"/>
  <c r="Q589" i="33"/>
  <c r="R589"/>
  <c r="O589" i="32"/>
  <c r="N589"/>
  <c r="P589" s="1"/>
  <c r="K590"/>
  <c r="Q596" i="39"/>
  <c r="R596"/>
  <c r="R596" i="42"/>
  <c r="Q596"/>
  <c r="M596" i="35"/>
  <c r="S596" s="1"/>
  <c r="L596"/>
  <c r="O596" s="1"/>
  <c r="K586" i="37"/>
  <c r="N585"/>
  <c r="P585" s="1"/>
  <c r="R595" i="35"/>
  <c r="Q595"/>
  <c r="L591" i="26"/>
  <c r="O591" s="1"/>
  <c r="M591"/>
  <c r="M597" i="39"/>
  <c r="S597" s="1"/>
  <c r="L597"/>
  <c r="L590" i="33"/>
  <c r="M590"/>
  <c r="S590" s="1"/>
  <c r="M597" i="40"/>
  <c r="S597" s="1"/>
  <c r="L597"/>
  <c r="L598" i="27"/>
  <c r="M598"/>
  <c r="S598" s="1"/>
  <c r="O598"/>
  <c r="O570" i="34"/>
  <c r="N570"/>
  <c r="P570" s="1"/>
  <c r="K571"/>
  <c r="R597" i="27"/>
  <c r="Q597"/>
  <c r="Q596" i="41"/>
  <c r="R596"/>
  <c r="O590" i="36"/>
  <c r="N590"/>
  <c r="P590" s="1"/>
  <c r="K591"/>
  <c r="S582" i="43"/>
  <c r="N596" i="38"/>
  <c r="P596" s="1"/>
  <c r="K597"/>
  <c r="Q599" i="29" l="1"/>
  <c r="R599"/>
  <c r="M600"/>
  <c r="S600" s="1"/>
  <c r="L600"/>
  <c r="N600" i="28"/>
  <c r="P600" s="1"/>
  <c r="K601"/>
  <c r="K601" i="31"/>
  <c r="N600"/>
  <c r="P600" s="1"/>
  <c r="O575" i="30"/>
  <c r="N575"/>
  <c r="P575" s="1"/>
  <c r="K576"/>
  <c r="Q589" i="32"/>
  <c r="R589"/>
  <c r="N596" i="35"/>
  <c r="P596" s="1"/>
  <c r="K597"/>
  <c r="M591" i="36"/>
  <c r="S591" s="1"/>
  <c r="L591"/>
  <c r="O591"/>
  <c r="O590" i="33"/>
  <c r="K591"/>
  <c r="N590"/>
  <c r="P590" s="1"/>
  <c r="R596" i="38"/>
  <c r="Q596"/>
  <c r="O597" i="40"/>
  <c r="N597"/>
  <c r="P597" s="1"/>
  <c r="K598"/>
  <c r="K592" i="26"/>
  <c r="N591"/>
  <c r="P591" s="1"/>
  <c r="O597" i="41"/>
  <c r="N597"/>
  <c r="P597" s="1"/>
  <c r="K598"/>
  <c r="R570" i="34"/>
  <c r="Q570"/>
  <c r="L597" i="38"/>
  <c r="M597"/>
  <c r="S597" s="1"/>
  <c r="K599" i="27"/>
  <c r="N598"/>
  <c r="P598" s="1"/>
  <c r="S591" i="26"/>
  <c r="R582" i="43"/>
  <c r="Q582"/>
  <c r="L571" i="34"/>
  <c r="O571" s="1"/>
  <c r="M571"/>
  <c r="N597" i="42"/>
  <c r="P597" s="1"/>
  <c r="K598"/>
  <c r="R585" i="37"/>
  <c r="Q585"/>
  <c r="Q590" i="36"/>
  <c r="R590"/>
  <c r="O597" i="39"/>
  <c r="K598"/>
  <c r="N597"/>
  <c r="P597" s="1"/>
  <c r="L586" i="37"/>
  <c r="M586"/>
  <c r="S586" s="1"/>
  <c r="L590" i="32"/>
  <c r="M590"/>
  <c r="S590" s="1"/>
  <c r="L583" i="43"/>
  <c r="O583" s="1"/>
  <c r="M583"/>
  <c r="S583" s="1"/>
  <c r="M601" i="28" l="1"/>
  <c r="L601"/>
  <c r="O601" s="1"/>
  <c r="Q600"/>
  <c r="R600"/>
  <c r="O600" i="29"/>
  <c r="N600"/>
  <c r="P600" s="1"/>
  <c r="K601"/>
  <c r="L576" i="30"/>
  <c r="M576"/>
  <c r="S576" s="1"/>
  <c r="R575"/>
  <c r="Q575"/>
  <c r="R600" i="31"/>
  <c r="Q600"/>
  <c r="M601"/>
  <c r="S601" s="1"/>
  <c r="L601"/>
  <c r="R597" i="42"/>
  <c r="Q597"/>
  <c r="M592" i="26"/>
  <c r="S592" s="1"/>
  <c r="L592"/>
  <c r="O592" s="1"/>
  <c r="Q597" i="39"/>
  <c r="R597"/>
  <c r="S571" i="34"/>
  <c r="N583" i="43"/>
  <c r="P583" s="1"/>
  <c r="K584"/>
  <c r="N571" i="34"/>
  <c r="P571" s="1"/>
  <c r="K572"/>
  <c r="O597" i="38"/>
  <c r="N597"/>
  <c r="P597" s="1"/>
  <c r="K598"/>
  <c r="L598" i="40"/>
  <c r="M598"/>
  <c r="S598" s="1"/>
  <c r="R597"/>
  <c r="Q597"/>
  <c r="K592" i="36"/>
  <c r="N591"/>
  <c r="P591" s="1"/>
  <c r="R591" i="26"/>
  <c r="Q591"/>
  <c r="O590" i="32"/>
  <c r="N590"/>
  <c r="P590" s="1"/>
  <c r="K591"/>
  <c r="Q597" i="41"/>
  <c r="R597"/>
  <c r="M598"/>
  <c r="L598"/>
  <c r="O598" s="1"/>
  <c r="L597" i="35"/>
  <c r="O597" s="1"/>
  <c r="M597"/>
  <c r="S597" s="1"/>
  <c r="M598" i="42"/>
  <c r="S598" s="1"/>
  <c r="L598"/>
  <c r="Q596" i="35"/>
  <c r="R596"/>
  <c r="O586" i="37"/>
  <c r="K587"/>
  <c r="N586"/>
  <c r="P586" s="1"/>
  <c r="R590" i="33"/>
  <c r="Q590"/>
  <c r="R598" i="27"/>
  <c r="Q598"/>
  <c r="M598" i="39"/>
  <c r="S598" s="1"/>
  <c r="L598"/>
  <c r="O598" s="1"/>
  <c r="M599" i="27"/>
  <c r="S599" s="1"/>
  <c r="L599"/>
  <c r="O599" s="1"/>
  <c r="M591" i="33"/>
  <c r="S591" s="1"/>
  <c r="L591"/>
  <c r="O591" s="1"/>
  <c r="M601" i="29" l="1"/>
  <c r="S601" s="1"/>
  <c r="L601"/>
  <c r="O601" s="1"/>
  <c r="R600"/>
  <c r="Q600"/>
  <c r="K602" i="28"/>
  <c r="N601"/>
  <c r="P601" s="1"/>
  <c r="S601"/>
  <c r="O601" i="31"/>
  <c r="K602"/>
  <c r="N601"/>
  <c r="P601" s="1"/>
  <c r="O576" i="30"/>
  <c r="N576"/>
  <c r="P576" s="1"/>
  <c r="K577"/>
  <c r="R571" i="34"/>
  <c r="Q571"/>
  <c r="R597" i="38"/>
  <c r="Q597"/>
  <c r="Q591" i="36"/>
  <c r="R591"/>
  <c r="N591" i="33"/>
  <c r="P591" s="1"/>
  <c r="K592"/>
  <c r="O598" i="42"/>
  <c r="N598"/>
  <c r="P598" s="1"/>
  <c r="K599"/>
  <c r="M592" i="36"/>
  <c r="S592" s="1"/>
  <c r="L592"/>
  <c r="M572" i="34"/>
  <c r="S572" s="1"/>
  <c r="L572"/>
  <c r="O572" s="1"/>
  <c r="R590" i="32"/>
  <c r="Q590"/>
  <c r="M598" i="38"/>
  <c r="L598"/>
  <c r="O598" s="1"/>
  <c r="K599" i="41"/>
  <c r="N598"/>
  <c r="P598" s="1"/>
  <c r="K593" i="26"/>
  <c r="N592"/>
  <c r="P592" s="1"/>
  <c r="K599" i="39"/>
  <c r="N598"/>
  <c r="P598" s="1"/>
  <c r="S598" i="41"/>
  <c r="N599" i="27"/>
  <c r="P599" s="1"/>
  <c r="K600"/>
  <c r="L591" i="32"/>
  <c r="O591" s="1"/>
  <c r="M591"/>
  <c r="S591" s="1"/>
  <c r="L584" i="43"/>
  <c r="O584" s="1"/>
  <c r="M584"/>
  <c r="R583"/>
  <c r="Q583"/>
  <c r="R586" i="37"/>
  <c r="Q586"/>
  <c r="M587"/>
  <c r="S587" s="1"/>
  <c r="L587"/>
  <c r="O587" s="1"/>
  <c r="N597" i="35"/>
  <c r="P597" s="1"/>
  <c r="K598"/>
  <c r="O598" i="40"/>
  <c r="N598"/>
  <c r="P598" s="1"/>
  <c r="K599"/>
  <c r="Q601" i="28" l="1"/>
  <c r="R601"/>
  <c r="L602"/>
  <c r="O602" s="1"/>
  <c r="M602"/>
  <c r="S602" s="1"/>
  <c r="K602" i="29"/>
  <c r="N601"/>
  <c r="P601" s="1"/>
  <c r="L577" i="30"/>
  <c r="O577" s="1"/>
  <c r="M577"/>
  <c r="S577" s="1"/>
  <c r="R576"/>
  <c r="Q576"/>
  <c r="R601" i="31"/>
  <c r="Q601"/>
  <c r="L602"/>
  <c r="M602"/>
  <c r="S602" s="1"/>
  <c r="Q598" i="41"/>
  <c r="R598"/>
  <c r="Q598" i="40"/>
  <c r="R598"/>
  <c r="N591" i="32"/>
  <c r="P591" s="1"/>
  <c r="K592"/>
  <c r="M593" i="26"/>
  <c r="S593" s="1"/>
  <c r="L593"/>
  <c r="O593" s="1"/>
  <c r="M592" i="33"/>
  <c r="S592" s="1"/>
  <c r="L592"/>
  <c r="R591"/>
  <c r="Q591"/>
  <c r="R599" i="27"/>
  <c r="Q599"/>
  <c r="M599" i="41"/>
  <c r="S599" s="1"/>
  <c r="L599"/>
  <c r="O599" s="1"/>
  <c r="L599" i="40"/>
  <c r="M599"/>
  <c r="S599" s="1"/>
  <c r="M600" i="27"/>
  <c r="L600"/>
  <c r="O600" s="1"/>
  <c r="N572" i="34"/>
  <c r="P572" s="1"/>
  <c r="K573"/>
  <c r="M598" i="35"/>
  <c r="S598" s="1"/>
  <c r="L598"/>
  <c r="O598" s="1"/>
  <c r="O592" i="36"/>
  <c r="N592"/>
  <c r="P592" s="1"/>
  <c r="K593"/>
  <c r="Q597" i="35"/>
  <c r="R597"/>
  <c r="S584" i="43"/>
  <c r="N598" i="38"/>
  <c r="P598" s="1"/>
  <c r="K599"/>
  <c r="N587" i="37"/>
  <c r="P587" s="1"/>
  <c r="K588"/>
  <c r="Q598" i="39"/>
  <c r="R598"/>
  <c r="S598" i="38"/>
  <c r="L599" i="42"/>
  <c r="O599" s="1"/>
  <c r="M599"/>
  <c r="S599" s="1"/>
  <c r="N584" i="43"/>
  <c r="P584" s="1"/>
  <c r="K585"/>
  <c r="M599" i="39"/>
  <c r="S599" s="1"/>
  <c r="L599"/>
  <c r="R598" i="42"/>
  <c r="Q598"/>
  <c r="Q592" i="26"/>
  <c r="R592"/>
  <c r="Q601" i="29" l="1"/>
  <c r="R601"/>
  <c r="M602"/>
  <c r="S602" s="1"/>
  <c r="L602"/>
  <c r="N602" i="28"/>
  <c r="P602" s="1"/>
  <c r="K603"/>
  <c r="O602" i="31"/>
  <c r="N602"/>
  <c r="P602" s="1"/>
  <c r="K603"/>
  <c r="K578" i="30"/>
  <c r="N577"/>
  <c r="P577" s="1"/>
  <c r="R584" i="43"/>
  <c r="Q584"/>
  <c r="Q572" i="34"/>
  <c r="R572"/>
  <c r="R592" i="36"/>
  <c r="Q592"/>
  <c r="N600" i="27"/>
  <c r="P600" s="1"/>
  <c r="K601"/>
  <c r="L592" i="32"/>
  <c r="O592" s="1"/>
  <c r="M592"/>
  <c r="S592" s="1"/>
  <c r="R591"/>
  <c r="Q591"/>
  <c r="L585" i="43"/>
  <c r="O585" s="1"/>
  <c r="M585"/>
  <c r="L588" i="37"/>
  <c r="M588"/>
  <c r="S588" s="1"/>
  <c r="L593" i="36"/>
  <c r="O593" s="1"/>
  <c r="M593"/>
  <c r="S593" s="1"/>
  <c r="L599" i="38"/>
  <c r="M599"/>
  <c r="S599" s="1"/>
  <c r="S600" i="27"/>
  <c r="K600" i="42"/>
  <c r="N599"/>
  <c r="P599" s="1"/>
  <c r="Q587" i="37"/>
  <c r="R587"/>
  <c r="N598" i="35"/>
  <c r="P598" s="1"/>
  <c r="K599"/>
  <c r="O599" i="40"/>
  <c r="K600"/>
  <c r="N599"/>
  <c r="P599" s="1"/>
  <c r="O592" i="33"/>
  <c r="K593"/>
  <c r="N592"/>
  <c r="P592" s="1"/>
  <c r="O599" i="39"/>
  <c r="K600"/>
  <c r="N599"/>
  <c r="P599" s="1"/>
  <c r="N599" i="41"/>
  <c r="P599" s="1"/>
  <c r="K600"/>
  <c r="Q598" i="38"/>
  <c r="R598"/>
  <c r="M573" i="34"/>
  <c r="L573"/>
  <c r="O573" s="1"/>
  <c r="K594" i="26"/>
  <c r="N593"/>
  <c r="P593" s="1"/>
  <c r="M603" i="28" l="1"/>
  <c r="L603"/>
  <c r="O603" s="1"/>
  <c r="Q602"/>
  <c r="R602"/>
  <c r="O602" i="29"/>
  <c r="N602"/>
  <c r="P602" s="1"/>
  <c r="K603"/>
  <c r="R577" i="30"/>
  <c r="Q577"/>
  <c r="M578"/>
  <c r="S578" s="1"/>
  <c r="L578"/>
  <c r="O578" s="1"/>
  <c r="L603" i="31"/>
  <c r="O603" s="1"/>
  <c r="M603"/>
  <c r="S603" s="1"/>
  <c r="R602"/>
  <c r="Q602"/>
  <c r="Q600" i="27"/>
  <c r="R600"/>
  <c r="Q599" i="39"/>
  <c r="R599"/>
  <c r="S585" i="43"/>
  <c r="M601" i="27"/>
  <c r="S601" s="1"/>
  <c r="L601"/>
  <c r="Q598" i="35"/>
  <c r="R598"/>
  <c r="O599" i="38"/>
  <c r="N599"/>
  <c r="P599" s="1"/>
  <c r="K600"/>
  <c r="N585" i="43"/>
  <c r="P585" s="1"/>
  <c r="K586"/>
  <c r="M600" i="41"/>
  <c r="S600" s="1"/>
  <c r="L600"/>
  <c r="O600" s="1"/>
  <c r="R592" i="33"/>
  <c r="Q592"/>
  <c r="R593" i="26"/>
  <c r="Q593"/>
  <c r="L594"/>
  <c r="M594"/>
  <c r="M600" i="39"/>
  <c r="S600" s="1"/>
  <c r="L600"/>
  <c r="O600" s="1"/>
  <c r="M599" i="35"/>
  <c r="S599" s="1"/>
  <c r="L599"/>
  <c r="O599" s="1"/>
  <c r="K574" i="34"/>
  <c r="N573"/>
  <c r="P573" s="1"/>
  <c r="S573"/>
  <c r="M593" i="33"/>
  <c r="S593" s="1"/>
  <c r="L593"/>
  <c r="R599" i="42"/>
  <c r="Q599"/>
  <c r="K594" i="36"/>
  <c r="N593"/>
  <c r="P593" s="1"/>
  <c r="R599" i="40"/>
  <c r="Q599"/>
  <c r="M600" i="42"/>
  <c r="S600" s="1"/>
  <c r="L600"/>
  <c r="Q599" i="41"/>
  <c r="R599"/>
  <c r="L600" i="40"/>
  <c r="M600"/>
  <c r="O588" i="37"/>
  <c r="K589"/>
  <c r="N588"/>
  <c r="P588" s="1"/>
  <c r="K593" i="32"/>
  <c r="N592"/>
  <c r="P592" s="1"/>
  <c r="M603" i="29" l="1"/>
  <c r="L603"/>
  <c r="O603" s="1"/>
  <c r="R602"/>
  <c r="Q602"/>
  <c r="K604" i="28"/>
  <c r="N603"/>
  <c r="P603" s="1"/>
  <c r="S603"/>
  <c r="K604" i="31"/>
  <c r="N603"/>
  <c r="P603" s="1"/>
  <c r="N578" i="30"/>
  <c r="P578" s="1"/>
  <c r="K579"/>
  <c r="R585" i="43"/>
  <c r="Q585"/>
  <c r="Q573" i="34"/>
  <c r="R573"/>
  <c r="S600" i="40"/>
  <c r="M594" i="36"/>
  <c r="S594" s="1"/>
  <c r="L594"/>
  <c r="L574" i="34"/>
  <c r="O574" s="1"/>
  <c r="M574"/>
  <c r="S594" i="26"/>
  <c r="K595"/>
  <c r="N594"/>
  <c r="P594" s="1"/>
  <c r="L586" i="43"/>
  <c r="O586" s="1"/>
  <c r="M586"/>
  <c r="N601" i="27"/>
  <c r="P601" s="1"/>
  <c r="K602"/>
  <c r="M600" i="38"/>
  <c r="S600" s="1"/>
  <c r="L600"/>
  <c r="O600" s="1"/>
  <c r="R599"/>
  <c r="Q599"/>
  <c r="Q592" i="32"/>
  <c r="R592"/>
  <c r="N599" i="35"/>
  <c r="P599" s="1"/>
  <c r="K600"/>
  <c r="M593" i="32"/>
  <c r="S593" s="1"/>
  <c r="L593"/>
  <c r="O593" s="1"/>
  <c r="O593" i="33"/>
  <c r="K594"/>
  <c r="N593"/>
  <c r="P593" s="1"/>
  <c r="L589" i="37"/>
  <c r="O589" s="1"/>
  <c r="M589"/>
  <c r="S589" s="1"/>
  <c r="K601" i="39"/>
  <c r="N600"/>
  <c r="P600" s="1"/>
  <c r="Q588" i="37"/>
  <c r="R588"/>
  <c r="Q593" i="36"/>
  <c r="R593"/>
  <c r="O594" i="26"/>
  <c r="K601" i="41"/>
  <c r="N600"/>
  <c r="P600" s="1"/>
  <c r="O600" i="42"/>
  <c r="N600"/>
  <c r="P600" s="1"/>
  <c r="K601"/>
  <c r="O600" i="40"/>
  <c r="N600"/>
  <c r="P600" s="1"/>
  <c r="K601"/>
  <c r="O601" i="27"/>
  <c r="R603" i="28" l="1"/>
  <c r="Q603"/>
  <c r="L604"/>
  <c r="M604"/>
  <c r="S604" s="1"/>
  <c r="K604" i="29"/>
  <c r="N603"/>
  <c r="P603" s="1"/>
  <c r="S603"/>
  <c r="L579" i="30"/>
  <c r="O579" s="1"/>
  <c r="M579"/>
  <c r="S579" s="1"/>
  <c r="Q578"/>
  <c r="R578"/>
  <c r="Q603" i="31"/>
  <c r="R603"/>
  <c r="M604"/>
  <c r="S604" s="1"/>
  <c r="L604"/>
  <c r="Q594" i="26"/>
  <c r="R594"/>
  <c r="Q600" i="40"/>
  <c r="R600"/>
  <c r="Q600" i="39"/>
  <c r="R600"/>
  <c r="N586" i="43"/>
  <c r="P586" s="1"/>
  <c r="K587"/>
  <c r="O594" i="36"/>
  <c r="N594"/>
  <c r="P594" s="1"/>
  <c r="K595"/>
  <c r="M601" i="41"/>
  <c r="S601" s="1"/>
  <c r="L601"/>
  <c r="O601" s="1"/>
  <c r="N600" i="38"/>
  <c r="P600" s="1"/>
  <c r="K601"/>
  <c r="M595" i="26"/>
  <c r="S595" s="1"/>
  <c r="L595"/>
  <c r="O595" s="1"/>
  <c r="Q600" i="41"/>
  <c r="R600"/>
  <c r="M600" i="35"/>
  <c r="S600" s="1"/>
  <c r="L600"/>
  <c r="O600" s="1"/>
  <c r="R599"/>
  <c r="Q599"/>
  <c r="M602" i="27"/>
  <c r="S602" s="1"/>
  <c r="L602"/>
  <c r="O602" s="1"/>
  <c r="R601"/>
  <c r="Q601"/>
  <c r="N593" i="32"/>
  <c r="P593" s="1"/>
  <c r="K594"/>
  <c r="M601" i="40"/>
  <c r="L601"/>
  <c r="O601" s="1"/>
  <c r="R593" i="33"/>
  <c r="Q593"/>
  <c r="L601" i="42"/>
  <c r="O601" s="1"/>
  <c r="M601"/>
  <c r="S601" s="1"/>
  <c r="M594" i="33"/>
  <c r="S594" s="1"/>
  <c r="L594"/>
  <c r="O594" s="1"/>
  <c r="S586" i="43"/>
  <c r="S574" i="34"/>
  <c r="M601" i="39"/>
  <c r="S601" s="1"/>
  <c r="L601"/>
  <c r="K590" i="37"/>
  <c r="N589"/>
  <c r="P589" s="1"/>
  <c r="R600" i="42"/>
  <c r="Q600"/>
  <c r="N574" i="34"/>
  <c r="P574" s="1"/>
  <c r="K575"/>
  <c r="Q603" i="29" l="1"/>
  <c r="R603"/>
  <c r="L604"/>
  <c r="O604" s="1"/>
  <c r="M604"/>
  <c r="S604" s="1"/>
  <c r="O604" i="28"/>
  <c r="K605"/>
  <c r="N604"/>
  <c r="P604" s="1"/>
  <c r="K605" i="31"/>
  <c r="N604"/>
  <c r="P604" s="1"/>
  <c r="O604"/>
  <c r="N579" i="30"/>
  <c r="P579" s="1"/>
  <c r="K580"/>
  <c r="Q593" i="32"/>
  <c r="R593"/>
  <c r="M601" i="38"/>
  <c r="S601" s="1"/>
  <c r="L601"/>
  <c r="L587" i="43"/>
  <c r="O587" s="1"/>
  <c r="M587"/>
  <c r="S587" s="1"/>
  <c r="Q600" i="38"/>
  <c r="R600"/>
  <c r="Q574" i="34"/>
  <c r="R574"/>
  <c r="N601" i="42"/>
  <c r="P601" s="1"/>
  <c r="K602"/>
  <c r="K601" i="35"/>
  <c r="N600"/>
  <c r="P600" s="1"/>
  <c r="N601" i="41"/>
  <c r="P601" s="1"/>
  <c r="K602"/>
  <c r="R586" i="43"/>
  <c r="Q586"/>
  <c r="R589" i="37"/>
  <c r="Q589"/>
  <c r="N594" i="33"/>
  <c r="P594" s="1"/>
  <c r="K595"/>
  <c r="K602" i="40"/>
  <c r="N601"/>
  <c r="P601" s="1"/>
  <c r="K603" i="27"/>
  <c r="N602"/>
  <c r="P602" s="1"/>
  <c r="L590" i="37"/>
  <c r="M590"/>
  <c r="S590" s="1"/>
  <c r="S601" i="40"/>
  <c r="L595" i="36"/>
  <c r="O595" s="1"/>
  <c r="M595"/>
  <c r="S595" s="1"/>
  <c r="M575" i="34"/>
  <c r="S575" s="1"/>
  <c r="L575"/>
  <c r="O575" s="1"/>
  <c r="Q594" i="36"/>
  <c r="R594"/>
  <c r="O601" i="39"/>
  <c r="N601"/>
  <c r="P601" s="1"/>
  <c r="K602"/>
  <c r="K596" i="26"/>
  <c r="N595"/>
  <c r="P595" s="1"/>
  <c r="L594" i="32"/>
  <c r="M594"/>
  <c r="Q604" i="28" l="1"/>
  <c r="R604"/>
  <c r="M605"/>
  <c r="L605"/>
  <c r="O605" s="1"/>
  <c r="N604" i="29"/>
  <c r="P604" s="1"/>
  <c r="K605"/>
  <c r="L580" i="30"/>
  <c r="O580" s="1"/>
  <c r="M580"/>
  <c r="S580" s="1"/>
  <c r="Q579"/>
  <c r="R579"/>
  <c r="R604" i="31"/>
  <c r="Q604"/>
  <c r="L605"/>
  <c r="O605" s="1"/>
  <c r="M605"/>
  <c r="S605" s="1"/>
  <c r="R601" i="41"/>
  <c r="Q601"/>
  <c r="Q600" i="35"/>
  <c r="R600"/>
  <c r="R594" i="33"/>
  <c r="Q594"/>
  <c r="M601" i="35"/>
  <c r="S601" s="1"/>
  <c r="L601"/>
  <c r="O601" s="1"/>
  <c r="R601" i="40"/>
  <c r="Q601"/>
  <c r="L595" i="33"/>
  <c r="O595" s="1"/>
  <c r="M595"/>
  <c r="S595" s="1"/>
  <c r="S594" i="32"/>
  <c r="O594"/>
  <c r="N594"/>
  <c r="P594" s="1"/>
  <c r="K595"/>
  <c r="M602" i="42"/>
  <c r="S602" s="1"/>
  <c r="L602"/>
  <c r="O602" s="1"/>
  <c r="N587" i="43"/>
  <c r="P587" s="1"/>
  <c r="K588"/>
  <c r="L602" i="40"/>
  <c r="O602" s="1"/>
  <c r="M602"/>
  <c r="S602" s="1"/>
  <c r="Q601" i="42"/>
  <c r="R601"/>
  <c r="O601" i="38"/>
  <c r="K602"/>
  <c r="N601"/>
  <c r="P601" s="1"/>
  <c r="Q595" i="26"/>
  <c r="R595"/>
  <c r="N575" i="34"/>
  <c r="P575" s="1"/>
  <c r="K576"/>
  <c r="O590" i="37"/>
  <c r="N590"/>
  <c r="P590" s="1"/>
  <c r="K591"/>
  <c r="M596" i="26"/>
  <c r="L596"/>
  <c r="O596" s="1"/>
  <c r="K596" i="36"/>
  <c r="N595"/>
  <c r="P595" s="1"/>
  <c r="R602" i="27"/>
  <c r="Q602"/>
  <c r="M602" i="39"/>
  <c r="L602"/>
  <c r="O602" s="1"/>
  <c r="M603" i="27"/>
  <c r="S603" s="1"/>
  <c r="L603"/>
  <c r="O603" s="1"/>
  <c r="R601" i="39"/>
  <c r="Q601"/>
  <c r="M602" i="41"/>
  <c r="S602" s="1"/>
  <c r="L602"/>
  <c r="O602" s="1"/>
  <c r="M605" i="29" l="1"/>
  <c r="S605" s="1"/>
  <c r="L605"/>
  <c r="O605" s="1"/>
  <c r="R604"/>
  <c r="Q604"/>
  <c r="K606" i="28"/>
  <c r="N605"/>
  <c r="P605" s="1"/>
  <c r="S605"/>
  <c r="N605" i="31"/>
  <c r="P605" s="1"/>
  <c r="K606"/>
  <c r="N580" i="30"/>
  <c r="P580" s="1"/>
  <c r="K581"/>
  <c r="K603" i="41"/>
  <c r="N602"/>
  <c r="P602" s="1"/>
  <c r="N602" i="39"/>
  <c r="P602" s="1"/>
  <c r="K603"/>
  <c r="S596" i="26"/>
  <c r="R594" i="32"/>
  <c r="Q594"/>
  <c r="Q590" i="37"/>
  <c r="R590"/>
  <c r="R587" i="43"/>
  <c r="Q587"/>
  <c r="N602" i="42"/>
  <c r="P602" s="1"/>
  <c r="K603"/>
  <c r="Q595" i="36"/>
  <c r="R595"/>
  <c r="M576" i="34"/>
  <c r="S576" s="1"/>
  <c r="L576"/>
  <c r="K596" i="33"/>
  <c r="N595"/>
  <c r="P595" s="1"/>
  <c r="R575" i="34"/>
  <c r="Q575"/>
  <c r="L595" i="32"/>
  <c r="M595"/>
  <c r="S602" i="39"/>
  <c r="M591" i="37"/>
  <c r="S591" s="1"/>
  <c r="L591"/>
  <c r="O591" s="1"/>
  <c r="M602" i="38"/>
  <c r="L602"/>
  <c r="O602" s="1"/>
  <c r="N603" i="27"/>
  <c r="P603" s="1"/>
  <c r="K604"/>
  <c r="M596" i="36"/>
  <c r="S596" s="1"/>
  <c r="L596"/>
  <c r="Q601" i="38"/>
  <c r="R601"/>
  <c r="L588" i="43"/>
  <c r="M588"/>
  <c r="K597" i="26"/>
  <c r="N596"/>
  <c r="P596" s="1"/>
  <c r="K603" i="40"/>
  <c r="N602"/>
  <c r="P602" s="1"/>
  <c r="N601" i="35"/>
  <c r="P601" s="1"/>
  <c r="K602"/>
  <c r="Q605" i="28" l="1"/>
  <c r="R605"/>
  <c r="L606"/>
  <c r="O606" s="1"/>
  <c r="M606"/>
  <c r="S606" s="1"/>
  <c r="K606" i="29"/>
  <c r="N605"/>
  <c r="P605" s="1"/>
  <c r="L581" i="30"/>
  <c r="M581"/>
  <c r="S581" s="1"/>
  <c r="R580"/>
  <c r="Q580"/>
  <c r="M606" i="31"/>
  <c r="S606" s="1"/>
  <c r="L606"/>
  <c r="Q605"/>
  <c r="R605"/>
  <c r="R596" i="26"/>
  <c r="Q596"/>
  <c r="R603" i="27"/>
  <c r="Q603"/>
  <c r="S595" i="32"/>
  <c r="R602" i="39"/>
  <c r="Q602"/>
  <c r="S588" i="43"/>
  <c r="O588"/>
  <c r="N588"/>
  <c r="P588" s="1"/>
  <c r="K589"/>
  <c r="N602" i="38"/>
  <c r="P602" s="1"/>
  <c r="K603"/>
  <c r="O595" i="32"/>
  <c r="N595"/>
  <c r="P595" s="1"/>
  <c r="K596"/>
  <c r="R601" i="35"/>
  <c r="Q601"/>
  <c r="O576" i="34"/>
  <c r="N576"/>
  <c r="P576" s="1"/>
  <c r="K577"/>
  <c r="M597" i="26"/>
  <c r="S597" s="1"/>
  <c r="L597"/>
  <c r="L602" i="35"/>
  <c r="M602"/>
  <c r="S602" s="1"/>
  <c r="S602" i="38"/>
  <c r="M603" i="42"/>
  <c r="S603" s="1"/>
  <c r="L603"/>
  <c r="O603" s="1"/>
  <c r="R602"/>
  <c r="Q602"/>
  <c r="Q595" i="33"/>
  <c r="R595"/>
  <c r="L603" i="39"/>
  <c r="M603"/>
  <c r="S603" s="1"/>
  <c r="L596" i="33"/>
  <c r="M596"/>
  <c r="Q602" i="41"/>
  <c r="R602"/>
  <c r="R602" i="40"/>
  <c r="Q602"/>
  <c r="O596" i="36"/>
  <c r="K597"/>
  <c r="N596"/>
  <c r="P596" s="1"/>
  <c r="K592" i="37"/>
  <c r="N591"/>
  <c r="P591" s="1"/>
  <c r="M603" i="40"/>
  <c r="S603" s="1"/>
  <c r="L603"/>
  <c r="O603" s="1"/>
  <c r="M604" i="27"/>
  <c r="S604" s="1"/>
  <c r="L604"/>
  <c r="O604" s="1"/>
  <c r="M603" i="41"/>
  <c r="S603" s="1"/>
  <c r="L603"/>
  <c r="Q605" i="29" l="1"/>
  <c r="R605"/>
  <c r="M606"/>
  <c r="S606" s="1"/>
  <c r="L606"/>
  <c r="N606" i="28"/>
  <c r="P606" s="1"/>
  <c r="K607"/>
  <c r="O606" i="31"/>
  <c r="N606"/>
  <c r="P606" s="1"/>
  <c r="K607"/>
  <c r="O581" i="30"/>
  <c r="K582"/>
  <c r="N581"/>
  <c r="P581" s="1"/>
  <c r="Q602" i="38"/>
  <c r="R602"/>
  <c r="R588" i="43"/>
  <c r="Q588"/>
  <c r="M577" i="34"/>
  <c r="S577" s="1"/>
  <c r="L577"/>
  <c r="O577" s="1"/>
  <c r="L603" i="38"/>
  <c r="M603"/>
  <c r="S603" s="1"/>
  <c r="R595" i="32"/>
  <c r="Q595"/>
  <c r="Q576" i="34"/>
  <c r="R576"/>
  <c r="N603" i="40"/>
  <c r="P603" s="1"/>
  <c r="K604"/>
  <c r="L589" i="43"/>
  <c r="O589" s="1"/>
  <c r="M589"/>
  <c r="S589" s="1"/>
  <c r="O602" i="35"/>
  <c r="N602"/>
  <c r="P602" s="1"/>
  <c r="K603"/>
  <c r="Q591" i="37"/>
  <c r="R591"/>
  <c r="K598" i="26"/>
  <c r="N597"/>
  <c r="P597" s="1"/>
  <c r="L596" i="32"/>
  <c r="M596"/>
  <c r="Q596" i="36"/>
  <c r="R596"/>
  <c r="O596" i="33"/>
  <c r="N596"/>
  <c r="P596" s="1"/>
  <c r="K597"/>
  <c r="K604" i="42"/>
  <c r="N603"/>
  <c r="P603" s="1"/>
  <c r="K605" i="27"/>
  <c r="N604"/>
  <c r="P604" s="1"/>
  <c r="M597" i="36"/>
  <c r="S597" s="1"/>
  <c r="L597"/>
  <c r="O597" s="1"/>
  <c r="O603" i="39"/>
  <c r="K604"/>
  <c r="N603"/>
  <c r="P603" s="1"/>
  <c r="O603" i="41"/>
  <c r="N603"/>
  <c r="P603" s="1"/>
  <c r="K604"/>
  <c r="L592" i="37"/>
  <c r="M592"/>
  <c r="S592" s="1"/>
  <c r="S596" i="33"/>
  <c r="O597" i="26"/>
  <c r="M607" i="28" l="1"/>
  <c r="L607"/>
  <c r="O607" s="1"/>
  <c r="Q606"/>
  <c r="R606"/>
  <c r="O606" i="29"/>
  <c r="N606"/>
  <c r="P606" s="1"/>
  <c r="K607"/>
  <c r="R581" i="30"/>
  <c r="Q581"/>
  <c r="M582"/>
  <c r="S582" s="1"/>
  <c r="L582"/>
  <c r="O582" s="1"/>
  <c r="L607" i="31"/>
  <c r="O607" s="1"/>
  <c r="M607"/>
  <c r="S607" s="1"/>
  <c r="Q606"/>
  <c r="R606"/>
  <c r="Q596" i="33"/>
  <c r="R596"/>
  <c r="M597"/>
  <c r="S597" s="1"/>
  <c r="L597"/>
  <c r="O597" s="1"/>
  <c r="M598" i="26"/>
  <c r="L598"/>
  <c r="O598" s="1"/>
  <c r="N589" i="43"/>
  <c r="P589" s="1"/>
  <c r="K590"/>
  <c r="O603" i="38"/>
  <c r="N603"/>
  <c r="P603" s="1"/>
  <c r="K604"/>
  <c r="R603" i="41"/>
  <c r="Q603"/>
  <c r="L604" i="39"/>
  <c r="O604" s="1"/>
  <c r="M604"/>
  <c r="L604" i="42"/>
  <c r="O604" s="1"/>
  <c r="M604"/>
  <c r="L604" i="40"/>
  <c r="O604" s="1"/>
  <c r="M604"/>
  <c r="S604" s="1"/>
  <c r="R603"/>
  <c r="Q603"/>
  <c r="N577" i="34"/>
  <c r="P577" s="1"/>
  <c r="K578"/>
  <c r="R603" i="39"/>
  <c r="Q603"/>
  <c r="O592" i="37"/>
  <c r="K593"/>
  <c r="N592"/>
  <c r="P592" s="1"/>
  <c r="N597" i="36"/>
  <c r="P597" s="1"/>
  <c r="K598"/>
  <c r="M604" i="41"/>
  <c r="S604" s="1"/>
  <c r="L604"/>
  <c r="O604" s="1"/>
  <c r="L603" i="35"/>
  <c r="M603"/>
  <c r="S603" s="1"/>
  <c r="Q602"/>
  <c r="R602"/>
  <c r="R604" i="27"/>
  <c r="Q604"/>
  <c r="L605"/>
  <c r="M605"/>
  <c r="S605" s="1"/>
  <c r="S596" i="32"/>
  <c r="R603" i="42"/>
  <c r="Q603"/>
  <c r="O596" i="32"/>
  <c r="N596"/>
  <c r="P596" s="1"/>
  <c r="K597"/>
  <c r="Q597" i="26"/>
  <c r="R597"/>
  <c r="M607" i="29" l="1"/>
  <c r="S607" s="1"/>
  <c r="L607"/>
  <c r="O607" s="1"/>
  <c r="R606"/>
  <c r="Q606"/>
  <c r="K608" i="28"/>
  <c r="N607"/>
  <c r="P607" s="1"/>
  <c r="S607"/>
  <c r="K608" i="31"/>
  <c r="N607"/>
  <c r="P607" s="1"/>
  <c r="N582" i="30"/>
  <c r="P582" s="1"/>
  <c r="K583"/>
  <c r="Q596" i="32"/>
  <c r="R596"/>
  <c r="M593" i="37"/>
  <c r="S593" s="1"/>
  <c r="L593"/>
  <c r="O593" s="1"/>
  <c r="N604" i="39"/>
  <c r="P604" s="1"/>
  <c r="K605"/>
  <c r="R592" i="37"/>
  <c r="Q592"/>
  <c r="S604" i="39"/>
  <c r="K599" i="26"/>
  <c r="N598"/>
  <c r="P598" s="1"/>
  <c r="L598" i="36"/>
  <c r="O598"/>
  <c r="M598"/>
  <c r="S598" s="1"/>
  <c r="N604" i="40"/>
  <c r="P604" s="1"/>
  <c r="K605"/>
  <c r="S598" i="26"/>
  <c r="L578" i="34"/>
  <c r="O578" s="1"/>
  <c r="M578"/>
  <c r="S578" s="1"/>
  <c r="O603" i="35"/>
  <c r="N603"/>
  <c r="P603" s="1"/>
  <c r="K604"/>
  <c r="L597" i="32"/>
  <c r="M597"/>
  <c r="O605" i="27"/>
  <c r="K606"/>
  <c r="N605"/>
  <c r="P605" s="1"/>
  <c r="K605" i="41"/>
  <c r="N604"/>
  <c r="P604" s="1"/>
  <c r="S604" i="42"/>
  <c r="M604" i="38"/>
  <c r="L604"/>
  <c r="O604" s="1"/>
  <c r="Q603"/>
  <c r="R603"/>
  <c r="K598" i="33"/>
  <c r="N597"/>
  <c r="P597" s="1"/>
  <c r="R577" i="34"/>
  <c r="Q577"/>
  <c r="N604" i="42"/>
  <c r="P604" s="1"/>
  <c r="K605"/>
  <c r="Q597" i="36"/>
  <c r="R597"/>
  <c r="M590" i="43"/>
  <c r="L590"/>
  <c r="O590" s="1"/>
  <c r="R589"/>
  <c r="Q589"/>
  <c r="Q607" i="28" l="1"/>
  <c r="R607"/>
  <c r="L608"/>
  <c r="O608" s="1"/>
  <c r="M608"/>
  <c r="S608" s="1"/>
  <c r="K608" i="29"/>
  <c r="N607"/>
  <c r="P607" s="1"/>
  <c r="M583" i="30"/>
  <c r="L583"/>
  <c r="R582"/>
  <c r="Q582"/>
  <c r="R607" i="31"/>
  <c r="Q607"/>
  <c r="M608"/>
  <c r="S608" s="1"/>
  <c r="L608"/>
  <c r="Q604" i="41"/>
  <c r="R604"/>
  <c r="M605"/>
  <c r="S605" s="1"/>
  <c r="L605"/>
  <c r="Q603" i="35"/>
  <c r="R603"/>
  <c r="K599" i="36"/>
  <c r="N598"/>
  <c r="P598" s="1"/>
  <c r="O597" i="32"/>
  <c r="N597"/>
  <c r="K598"/>
  <c r="R605" i="27"/>
  <c r="Q605"/>
  <c r="L605" i="39"/>
  <c r="M605"/>
  <c r="S605" s="1"/>
  <c r="L605" i="42"/>
  <c r="O605" s="1"/>
  <c r="M605"/>
  <c r="M606" i="27"/>
  <c r="S606" s="1"/>
  <c r="L606"/>
  <c r="O606" s="1"/>
  <c r="N604" i="38"/>
  <c r="P604" s="1"/>
  <c r="K605"/>
  <c r="N578" i="34"/>
  <c r="P578" s="1"/>
  <c r="K579"/>
  <c r="Q597" i="33"/>
  <c r="R597"/>
  <c r="S590" i="43"/>
  <c r="L598" i="33"/>
  <c r="M598"/>
  <c r="S598" s="1"/>
  <c r="S604" i="38"/>
  <c r="S597" i="32"/>
  <c r="P597"/>
  <c r="L599" i="26"/>
  <c r="O599" s="1"/>
  <c r="M599"/>
  <c r="S599" s="1"/>
  <c r="K594" i="37"/>
  <c r="N593"/>
  <c r="P593" s="1"/>
  <c r="R604" i="39"/>
  <c r="Q604"/>
  <c r="R604" i="42"/>
  <c r="Q604"/>
  <c r="L604" i="35"/>
  <c r="O604" s="1"/>
  <c r="M604"/>
  <c r="S604" s="1"/>
  <c r="L605" i="40"/>
  <c r="M605"/>
  <c r="S605" s="1"/>
  <c r="Q598" i="26"/>
  <c r="R598"/>
  <c r="N590" i="43"/>
  <c r="P590" s="1"/>
  <c r="K591"/>
  <c r="R604" i="40"/>
  <c r="Q604"/>
  <c r="Q607" i="29" l="1"/>
  <c r="R607"/>
  <c r="M608"/>
  <c r="S608" s="1"/>
  <c r="L608"/>
  <c r="N608" i="28"/>
  <c r="P608" s="1"/>
  <c r="K609"/>
  <c r="N583" i="30"/>
  <c r="P583" s="1"/>
  <c r="K584"/>
  <c r="O583"/>
  <c r="O608" i="31"/>
  <c r="N608"/>
  <c r="P608" s="1"/>
  <c r="K609"/>
  <c r="S583" i="30"/>
  <c r="R590" i="43"/>
  <c r="Q590"/>
  <c r="Q598" i="36"/>
  <c r="R598"/>
  <c r="L605" i="38"/>
  <c r="M605"/>
  <c r="S605" s="1"/>
  <c r="M599" i="36"/>
  <c r="L599"/>
  <c r="O599" s="1"/>
  <c r="Q578" i="34"/>
  <c r="R578"/>
  <c r="O598" i="33"/>
  <c r="K599"/>
  <c r="N598"/>
  <c r="P598" s="1"/>
  <c r="O605" i="39"/>
  <c r="K606"/>
  <c r="N605"/>
  <c r="P605" s="1"/>
  <c r="Q604" i="38"/>
  <c r="R604"/>
  <c r="N605" i="42"/>
  <c r="P605" s="1"/>
  <c r="K606"/>
  <c r="M594" i="37"/>
  <c r="S594" s="1"/>
  <c r="L594"/>
  <c r="L591" i="43"/>
  <c r="O591" s="1"/>
  <c r="M591"/>
  <c r="S591" s="1"/>
  <c r="N604" i="35"/>
  <c r="P604" s="1"/>
  <c r="K605"/>
  <c r="R593" i="37"/>
  <c r="Q593"/>
  <c r="K600" i="26"/>
  <c r="N599"/>
  <c r="P599" s="1"/>
  <c r="K607" i="27"/>
  <c r="N606"/>
  <c r="P606" s="1"/>
  <c r="O605" i="41"/>
  <c r="N605"/>
  <c r="P605" s="1"/>
  <c r="K606"/>
  <c r="M598" i="32"/>
  <c r="L598"/>
  <c r="R597"/>
  <c r="Q597"/>
  <c r="O605" i="40"/>
  <c r="K606"/>
  <c r="N605"/>
  <c r="P605" s="1"/>
  <c r="L579" i="34"/>
  <c r="O579" s="1"/>
  <c r="M579"/>
  <c r="S579" s="1"/>
  <c r="S605" i="42"/>
  <c r="M609" i="28" l="1"/>
  <c r="S609" s="1"/>
  <c r="L609"/>
  <c r="O609" s="1"/>
  <c r="Q608"/>
  <c r="R608"/>
  <c r="O608" i="29"/>
  <c r="N608"/>
  <c r="P608" s="1"/>
  <c r="K609"/>
  <c r="R583" i="30"/>
  <c r="Q583"/>
  <c r="M609" i="31"/>
  <c r="S609" s="1"/>
  <c r="L609"/>
  <c r="O609" s="1"/>
  <c r="R608"/>
  <c r="Q608"/>
  <c r="L584" i="30"/>
  <c r="M584"/>
  <c r="R599" i="26"/>
  <c r="Q599"/>
  <c r="N591" i="43"/>
  <c r="P591" s="1"/>
  <c r="K592"/>
  <c r="M606" i="39"/>
  <c r="L606"/>
  <c r="O606"/>
  <c r="N599" i="36"/>
  <c r="P599" s="1"/>
  <c r="K600"/>
  <c r="R605" i="42"/>
  <c r="Q605"/>
  <c r="M607" i="27"/>
  <c r="S607" s="1"/>
  <c r="L607"/>
  <c r="O598" i="32"/>
  <c r="N598"/>
  <c r="P598" s="1"/>
  <c r="K599"/>
  <c r="M600" i="26"/>
  <c r="L600"/>
  <c r="O600" s="1"/>
  <c r="O594" i="37"/>
  <c r="K595"/>
  <c r="N594"/>
  <c r="P594" s="1"/>
  <c r="S599" i="36"/>
  <c r="S598" i="32"/>
  <c r="R598" i="33"/>
  <c r="Q598"/>
  <c r="K580" i="34"/>
  <c r="N579"/>
  <c r="P579" s="1"/>
  <c r="M606" i="41"/>
  <c r="L606"/>
  <c r="O606" s="1"/>
  <c r="M606" i="42"/>
  <c r="S606" s="1"/>
  <c r="L606"/>
  <c r="O606" s="1"/>
  <c r="M599" i="33"/>
  <c r="L599"/>
  <c r="O599" s="1"/>
  <c r="O605" i="38"/>
  <c r="N605"/>
  <c r="P605" s="1"/>
  <c r="K606"/>
  <c r="Q605" i="41"/>
  <c r="R605"/>
  <c r="M605" i="35"/>
  <c r="S605" s="1"/>
  <c r="L605"/>
  <c r="O605" s="1"/>
  <c r="L606" i="40"/>
  <c r="M606"/>
  <c r="S606" s="1"/>
  <c r="R604" i="35"/>
  <c r="Q604"/>
  <c r="Q606" i="27"/>
  <c r="R606"/>
  <c r="R605" i="40"/>
  <c r="Q605"/>
  <c r="Q605" i="39"/>
  <c r="R605"/>
  <c r="M609" i="29" l="1"/>
  <c r="S609" s="1"/>
  <c r="L609"/>
  <c r="O609" s="1"/>
  <c r="R608"/>
  <c r="Q608"/>
  <c r="K610" i="28"/>
  <c r="N609"/>
  <c r="P609" s="1"/>
  <c r="N584" i="30"/>
  <c r="P584" s="1"/>
  <c r="K585"/>
  <c r="N609" i="31"/>
  <c r="P609" s="1"/>
  <c r="K610"/>
  <c r="O584" i="30"/>
  <c r="S584"/>
  <c r="Q599" i="36"/>
  <c r="R599"/>
  <c r="R598" i="32"/>
  <c r="Q598"/>
  <c r="S606" i="41"/>
  <c r="Q594" i="37"/>
  <c r="R594"/>
  <c r="R579" i="34"/>
  <c r="Q579"/>
  <c r="S599" i="33"/>
  <c r="M595" i="37"/>
  <c r="S595" s="1"/>
  <c r="L595"/>
  <c r="O595" s="1"/>
  <c r="N606" i="39"/>
  <c r="K607"/>
  <c r="M606" i="38"/>
  <c r="S606" s="1"/>
  <c r="L606"/>
  <c r="O606" s="1"/>
  <c r="K606" i="35"/>
  <c r="N605"/>
  <c r="P605" s="1"/>
  <c r="K600" i="33"/>
  <c r="N599"/>
  <c r="P599" s="1"/>
  <c r="S606" i="39"/>
  <c r="P606"/>
  <c r="L580" i="34"/>
  <c r="O580" s="1"/>
  <c r="M580"/>
  <c r="S580" s="1"/>
  <c r="K608" i="27"/>
  <c r="N607"/>
  <c r="P607" s="1"/>
  <c r="N606" i="42"/>
  <c r="P606" s="1"/>
  <c r="K607"/>
  <c r="O607" i="27"/>
  <c r="M592" i="43"/>
  <c r="L592"/>
  <c r="O592" s="1"/>
  <c r="R591"/>
  <c r="Q591"/>
  <c r="R605" i="38"/>
  <c r="Q605"/>
  <c r="S600" i="26"/>
  <c r="K601"/>
  <c r="N600"/>
  <c r="P600" s="1"/>
  <c r="O606" i="40"/>
  <c r="N606"/>
  <c r="P606" s="1"/>
  <c r="K607"/>
  <c r="K607" i="41"/>
  <c r="N606"/>
  <c r="P606" s="1"/>
  <c r="L599" i="32"/>
  <c r="O599" s="1"/>
  <c r="M599"/>
  <c r="S599" s="1"/>
  <c r="M600" i="36"/>
  <c r="L600"/>
  <c r="O600" s="1"/>
  <c r="Q609" i="28" l="1"/>
  <c r="R609"/>
  <c r="M610"/>
  <c r="S610" s="1"/>
  <c r="L610"/>
  <c r="K610" i="29"/>
  <c r="N609"/>
  <c r="P609" s="1"/>
  <c r="Q584" i="30"/>
  <c r="R584"/>
  <c r="M610" i="31"/>
  <c r="S610" s="1"/>
  <c r="L610"/>
  <c r="O610" s="1"/>
  <c r="R609"/>
  <c r="Q609"/>
  <c r="L585" i="30"/>
  <c r="M585"/>
  <c r="S585" s="1"/>
  <c r="R599" i="33"/>
  <c r="Q599"/>
  <c r="Q606" i="41"/>
  <c r="R606"/>
  <c r="R600" i="26"/>
  <c r="Q600"/>
  <c r="Q606" i="42"/>
  <c r="R606"/>
  <c r="R605" i="35"/>
  <c r="Q605"/>
  <c r="K596" i="37"/>
  <c r="N595"/>
  <c r="P595" s="1"/>
  <c r="R606" i="40"/>
  <c r="Q606"/>
  <c r="R607" i="27"/>
  <c r="Q607"/>
  <c r="L600" i="33"/>
  <c r="M600"/>
  <c r="S600" s="1"/>
  <c r="S600" i="36"/>
  <c r="M608" i="27"/>
  <c r="S608" s="1"/>
  <c r="L608"/>
  <c r="O608" s="1"/>
  <c r="L606" i="35"/>
  <c r="O606" s="1"/>
  <c r="M606"/>
  <c r="S606" s="1"/>
  <c r="M601" i="26"/>
  <c r="S601" s="1"/>
  <c r="L601"/>
  <c r="O601" s="1"/>
  <c r="N592" i="43"/>
  <c r="P592" s="1"/>
  <c r="K593"/>
  <c r="N600" i="36"/>
  <c r="P600" s="1"/>
  <c r="K601"/>
  <c r="K600" i="32"/>
  <c r="N599"/>
  <c r="P599" s="1"/>
  <c r="S592" i="43"/>
  <c r="N580" i="34"/>
  <c r="P580" s="1"/>
  <c r="K581"/>
  <c r="N606" i="38"/>
  <c r="P606" s="1"/>
  <c r="K607"/>
  <c r="R606" i="39"/>
  <c r="Q606"/>
  <c r="L607" i="40"/>
  <c r="O607" s="1"/>
  <c r="M607"/>
  <c r="S607" s="1"/>
  <c r="M607" i="41"/>
  <c r="S607" s="1"/>
  <c r="L607"/>
  <c r="L607" i="42"/>
  <c r="O607" s="1"/>
  <c r="M607"/>
  <c r="S607" s="1"/>
  <c r="L607" i="39"/>
  <c r="O607" s="1"/>
  <c r="M607"/>
  <c r="S607" s="1"/>
  <c r="Q609" i="29" l="1"/>
  <c r="R609"/>
  <c r="M610"/>
  <c r="S610" s="1"/>
  <c r="L610"/>
  <c r="O610" i="28"/>
  <c r="N610"/>
  <c r="P610" s="1"/>
  <c r="K611"/>
  <c r="O585" i="30"/>
  <c r="N585"/>
  <c r="P585" s="1"/>
  <c r="K586"/>
  <c r="N610" i="31"/>
  <c r="P610" s="1"/>
  <c r="K611"/>
  <c r="Q606" i="38"/>
  <c r="R606"/>
  <c r="K607" i="35"/>
  <c r="N606"/>
  <c r="P606" s="1"/>
  <c r="R600" i="36"/>
  <c r="Q600"/>
  <c r="O607" i="41"/>
  <c r="K608"/>
  <c r="N607"/>
  <c r="P607" s="1"/>
  <c r="L581" i="34"/>
  <c r="M581"/>
  <c r="S581" s="1"/>
  <c r="O581"/>
  <c r="L593" i="43"/>
  <c r="O593" s="1"/>
  <c r="M593"/>
  <c r="R580" i="34"/>
  <c r="Q580"/>
  <c r="K609" i="27"/>
  <c r="N608"/>
  <c r="P608" s="1"/>
  <c r="Q595" i="37"/>
  <c r="R595"/>
  <c r="N607" i="39"/>
  <c r="P607" s="1"/>
  <c r="K608"/>
  <c r="N607" i="40"/>
  <c r="P607" s="1"/>
  <c r="K608"/>
  <c r="K602" i="26"/>
  <c r="N601"/>
  <c r="P601" s="1"/>
  <c r="M596" i="37"/>
  <c r="S596" s="1"/>
  <c r="L596"/>
  <c r="O596" s="1"/>
  <c r="R592" i="43"/>
  <c r="Q592"/>
  <c r="L600" i="32"/>
  <c r="O600" s="1"/>
  <c r="M600"/>
  <c r="S600" s="1"/>
  <c r="R599"/>
  <c r="Q599"/>
  <c r="N607" i="42"/>
  <c r="P607" s="1"/>
  <c r="K608"/>
  <c r="L607" i="38"/>
  <c r="M607"/>
  <c r="S607" s="1"/>
  <c r="L601" i="36"/>
  <c r="O601" s="1"/>
  <c r="M601"/>
  <c r="S601" s="1"/>
  <c r="O600" i="33"/>
  <c r="N600"/>
  <c r="P600" s="1"/>
  <c r="K601"/>
  <c r="M611" i="28" l="1"/>
  <c r="L611"/>
  <c r="O611" s="1"/>
  <c r="Q610"/>
  <c r="R610"/>
  <c r="O610" i="29"/>
  <c r="N610"/>
  <c r="P610" s="1"/>
  <c r="K611"/>
  <c r="M611" i="31"/>
  <c r="S611" s="1"/>
  <c r="L611"/>
  <c r="O611" s="1"/>
  <c r="Q610"/>
  <c r="R610"/>
  <c r="L586" i="30"/>
  <c r="O586" s="1"/>
  <c r="M586"/>
  <c r="S586" s="1"/>
  <c r="R585"/>
  <c r="Q585"/>
  <c r="O607" i="38"/>
  <c r="N607"/>
  <c r="P607" s="1"/>
  <c r="K608"/>
  <c r="Q607" i="40"/>
  <c r="R607"/>
  <c r="M608" i="41"/>
  <c r="S608" s="1"/>
  <c r="L608"/>
  <c r="O608" s="1"/>
  <c r="Q600" i="33"/>
  <c r="R600"/>
  <c r="Q607" i="39"/>
  <c r="R607"/>
  <c r="M601" i="33"/>
  <c r="S601" s="1"/>
  <c r="L601"/>
  <c r="O601" s="1"/>
  <c r="M608" i="42"/>
  <c r="S608" s="1"/>
  <c r="L608"/>
  <c r="O608" s="1"/>
  <c r="M608" i="39"/>
  <c r="S608" s="1"/>
  <c r="L608"/>
  <c r="O608" s="1"/>
  <c r="S593" i="43"/>
  <c r="R607" i="42"/>
  <c r="Q607"/>
  <c r="N596" i="37"/>
  <c r="P596" s="1"/>
  <c r="K597"/>
  <c r="N593" i="43"/>
  <c r="P593" s="1"/>
  <c r="K594"/>
  <c r="Q606" i="35"/>
  <c r="R606"/>
  <c r="R608" i="27"/>
  <c r="Q608"/>
  <c r="M607" i="35"/>
  <c r="S607" s="1"/>
  <c r="L607"/>
  <c r="O607" s="1"/>
  <c r="R601" i="26"/>
  <c r="Q601"/>
  <c r="K602" i="36"/>
  <c r="N601"/>
  <c r="P601" s="1"/>
  <c r="L602" i="26"/>
  <c r="O602" s="1"/>
  <c r="M602"/>
  <c r="L609" i="27"/>
  <c r="O609" s="1"/>
  <c r="M609"/>
  <c r="S609" s="1"/>
  <c r="N581" i="34"/>
  <c r="P581" s="1"/>
  <c r="K582"/>
  <c r="N600" i="32"/>
  <c r="P600" s="1"/>
  <c r="K601"/>
  <c r="L608" i="40"/>
  <c r="M608"/>
  <c r="S608" s="1"/>
  <c r="Q607" i="41"/>
  <c r="R607"/>
  <c r="M611" i="29" l="1"/>
  <c r="L611"/>
  <c r="O611" s="1"/>
  <c r="R610"/>
  <c r="Q610"/>
  <c r="K612" i="28"/>
  <c r="N611"/>
  <c r="P611" s="1"/>
  <c r="S611"/>
  <c r="K587" i="30"/>
  <c r="N586"/>
  <c r="P586" s="1"/>
  <c r="N611" i="31"/>
  <c r="P611" s="1"/>
  <c r="K612"/>
  <c r="Q601" i="36"/>
  <c r="R601"/>
  <c r="R593" i="43"/>
  <c r="Q593"/>
  <c r="L601" i="32"/>
  <c r="M601"/>
  <c r="S601" s="1"/>
  <c r="O601"/>
  <c r="M582" i="34"/>
  <c r="S582" s="1"/>
  <c r="L582"/>
  <c r="L602" i="36"/>
  <c r="M602"/>
  <c r="S602" s="1"/>
  <c r="M594" i="43"/>
  <c r="L594"/>
  <c r="O594" s="1"/>
  <c r="S602" i="26"/>
  <c r="K602" i="33"/>
  <c r="N601"/>
  <c r="P601" s="1"/>
  <c r="K609" i="41"/>
  <c r="N608"/>
  <c r="P608" s="1"/>
  <c r="N609" i="27"/>
  <c r="P609" s="1"/>
  <c r="K610"/>
  <c r="N607" i="35"/>
  <c r="P607" s="1"/>
  <c r="K608"/>
  <c r="N608" i="39"/>
  <c r="P608" s="1"/>
  <c r="K609"/>
  <c r="R581" i="34"/>
  <c r="Q581"/>
  <c r="O608" i="40"/>
  <c r="K609"/>
  <c r="N608"/>
  <c r="P608" s="1"/>
  <c r="M597" i="37"/>
  <c r="L597"/>
  <c r="O597" s="1"/>
  <c r="M608" i="38"/>
  <c r="L608"/>
  <c r="O608" s="1"/>
  <c r="R596" i="37"/>
  <c r="Q596"/>
  <c r="Q607" i="38"/>
  <c r="R607"/>
  <c r="R600" i="32"/>
  <c r="Q600"/>
  <c r="K603" i="26"/>
  <c r="N602"/>
  <c r="P602" s="1"/>
  <c r="N608" i="42"/>
  <c r="P608" s="1"/>
  <c r="K609"/>
  <c r="Q611" i="28" l="1"/>
  <c r="R611"/>
  <c r="L612"/>
  <c r="M612"/>
  <c r="S612" s="1"/>
  <c r="K612" i="29"/>
  <c r="N611"/>
  <c r="P611" s="1"/>
  <c r="S611"/>
  <c r="M612" i="31"/>
  <c r="S612" s="1"/>
  <c r="L612"/>
  <c r="Q611"/>
  <c r="R611"/>
  <c r="R586" i="30"/>
  <c r="Q586"/>
  <c r="L587"/>
  <c r="O587" s="1"/>
  <c r="M587"/>
  <c r="Q602" i="26"/>
  <c r="R602"/>
  <c r="L609" i="42"/>
  <c r="O609" s="1"/>
  <c r="M609"/>
  <c r="S609" s="1"/>
  <c r="L609" i="39"/>
  <c r="M609"/>
  <c r="S609" s="1"/>
  <c r="K598" i="37"/>
  <c r="N597"/>
  <c r="P597" s="1"/>
  <c r="S597"/>
  <c r="L608" i="35"/>
  <c r="M608"/>
  <c r="S608" s="1"/>
  <c r="O608"/>
  <c r="R607"/>
  <c r="Q607"/>
  <c r="R608" i="42"/>
  <c r="Q608"/>
  <c r="L609" i="40"/>
  <c r="O609" s="1"/>
  <c r="M609"/>
  <c r="S609" s="1"/>
  <c r="M610" i="27"/>
  <c r="S610" s="1"/>
  <c r="L610"/>
  <c r="O610" s="1"/>
  <c r="R609"/>
  <c r="Q609"/>
  <c r="N594" i="43"/>
  <c r="P594" s="1"/>
  <c r="K595"/>
  <c r="N601" i="32"/>
  <c r="P601" s="1"/>
  <c r="K602"/>
  <c r="Q608" i="41"/>
  <c r="R608"/>
  <c r="S594" i="43"/>
  <c r="Q608" i="40"/>
  <c r="R608"/>
  <c r="M603" i="26"/>
  <c r="L603"/>
  <c r="O603" s="1"/>
  <c r="K609" i="38"/>
  <c r="N608"/>
  <c r="P608" s="1"/>
  <c r="S608"/>
  <c r="M609" i="41"/>
  <c r="S609" s="1"/>
  <c r="L609"/>
  <c r="O609" s="1"/>
  <c r="R601" i="33"/>
  <c r="Q601"/>
  <c r="O602" i="36"/>
  <c r="N602"/>
  <c r="P602" s="1"/>
  <c r="K603"/>
  <c r="R608" i="39"/>
  <c r="Q608"/>
  <c r="L602" i="33"/>
  <c r="O602" s="1"/>
  <c r="M602"/>
  <c r="S602" s="1"/>
  <c r="O582" i="34"/>
  <c r="N582"/>
  <c r="P582" s="1"/>
  <c r="K583"/>
  <c r="Q611" i="29" l="1"/>
  <c r="R611"/>
  <c r="L612"/>
  <c r="O612" s="1"/>
  <c r="M612"/>
  <c r="S612" s="1"/>
  <c r="O612" i="28"/>
  <c r="N612"/>
  <c r="P612" s="1"/>
  <c r="K613"/>
  <c r="S587" i="30"/>
  <c r="K588"/>
  <c r="N587"/>
  <c r="P587" s="1"/>
  <c r="O612" i="31"/>
  <c r="N612"/>
  <c r="P612" s="1"/>
  <c r="K613"/>
  <c r="R594" i="43"/>
  <c r="Q594"/>
  <c r="Q597" i="37"/>
  <c r="R597"/>
  <c r="L609" i="38"/>
  <c r="M609"/>
  <c r="L598" i="37"/>
  <c r="O598" s="1"/>
  <c r="M598"/>
  <c r="S598" s="1"/>
  <c r="S603" i="26"/>
  <c r="L583" i="34"/>
  <c r="O583" s="1"/>
  <c r="M583"/>
  <c r="S583" s="1"/>
  <c r="M603" i="36"/>
  <c r="S603" s="1"/>
  <c r="L603"/>
  <c r="O603" s="1"/>
  <c r="K611" i="27"/>
  <c r="N610"/>
  <c r="P610" s="1"/>
  <c r="K603" i="33"/>
  <c r="N602"/>
  <c r="P602" s="1"/>
  <c r="N609" i="41"/>
  <c r="P609" s="1"/>
  <c r="K610"/>
  <c r="K604" i="26"/>
  <c r="N603"/>
  <c r="P603" s="1"/>
  <c r="M602" i="32"/>
  <c r="L602"/>
  <c r="O609" i="39"/>
  <c r="N609"/>
  <c r="P609" s="1"/>
  <c r="K610"/>
  <c r="R601" i="32"/>
  <c r="Q601"/>
  <c r="L595" i="43"/>
  <c r="M595"/>
  <c r="S595" s="1"/>
  <c r="K609" i="35"/>
  <c r="N608"/>
  <c r="P608" s="1"/>
  <c r="R608" i="38"/>
  <c r="Q608"/>
  <c r="N609" i="40"/>
  <c r="P609" s="1"/>
  <c r="K610"/>
  <c r="N609" i="42"/>
  <c r="P609" s="1"/>
  <c r="K610"/>
  <c r="R602" i="36"/>
  <c r="Q602"/>
  <c r="R582" i="34"/>
  <c r="Q582"/>
  <c r="M613" i="28" l="1"/>
  <c r="L613"/>
  <c r="O613" s="1"/>
  <c r="Q612"/>
  <c r="R612"/>
  <c r="N612" i="29"/>
  <c r="P612" s="1"/>
  <c r="K613"/>
  <c r="R587" i="30"/>
  <c r="Q587"/>
  <c r="L613" i="31"/>
  <c r="O613" s="1"/>
  <c r="M613"/>
  <c r="S613" s="1"/>
  <c r="R612"/>
  <c r="Q612"/>
  <c r="L588" i="30"/>
  <c r="M588"/>
  <c r="S588" s="1"/>
  <c r="R603" i="26"/>
  <c r="Q603"/>
  <c r="Q609" i="40"/>
  <c r="R609"/>
  <c r="M610" i="41"/>
  <c r="L610"/>
  <c r="O610" s="1"/>
  <c r="N598" i="37"/>
  <c r="P598" s="1"/>
  <c r="K599"/>
  <c r="L604" i="26"/>
  <c r="O604" s="1"/>
  <c r="M604"/>
  <c r="S604" s="1"/>
  <c r="R609" i="41"/>
  <c r="Q609"/>
  <c r="S609" i="38"/>
  <c r="Q602" i="33"/>
  <c r="R602"/>
  <c r="O609" i="38"/>
  <c r="K610"/>
  <c r="N609"/>
  <c r="P609" s="1"/>
  <c r="L610" i="40"/>
  <c r="M610"/>
  <c r="S610" s="1"/>
  <c r="K604" i="36"/>
  <c r="N603"/>
  <c r="P603" s="1"/>
  <c r="M610" i="39"/>
  <c r="L610"/>
  <c r="O610" s="1"/>
  <c r="R608" i="35"/>
  <c r="Q608"/>
  <c r="L603" i="33"/>
  <c r="O603" s="1"/>
  <c r="M603"/>
  <c r="S603" s="1"/>
  <c r="N583" i="34"/>
  <c r="P583" s="1"/>
  <c r="K584"/>
  <c r="R610" i="27"/>
  <c r="Q610"/>
  <c r="R609" i="39"/>
  <c r="Q609"/>
  <c r="M609" i="35"/>
  <c r="S609" s="1"/>
  <c r="L609"/>
  <c r="O602" i="32"/>
  <c r="N602"/>
  <c r="P602" s="1"/>
  <c r="K603"/>
  <c r="L610" i="42"/>
  <c r="M610"/>
  <c r="S602" i="32"/>
  <c r="L611" i="27"/>
  <c r="M611"/>
  <c r="S611" s="1"/>
  <c r="R609" i="42"/>
  <c r="Q609"/>
  <c r="O595" i="43"/>
  <c r="N595"/>
  <c r="P595" s="1"/>
  <c r="K596"/>
  <c r="M613" i="29" l="1"/>
  <c r="S613" s="1"/>
  <c r="L613"/>
  <c r="O613" s="1"/>
  <c r="R612"/>
  <c r="Q612"/>
  <c r="K614" i="28"/>
  <c r="N613"/>
  <c r="P613" s="1"/>
  <c r="S613"/>
  <c r="N588" i="30"/>
  <c r="P588" s="1"/>
  <c r="K589"/>
  <c r="N613" i="31"/>
  <c r="P613" s="1"/>
  <c r="K614"/>
  <c r="O588" i="30"/>
  <c r="Q598" i="37"/>
  <c r="R598"/>
  <c r="R609" i="38"/>
  <c r="Q609"/>
  <c r="O611" i="27"/>
  <c r="N611"/>
  <c r="P611" s="1"/>
  <c r="K612"/>
  <c r="K604" i="33"/>
  <c r="N603"/>
  <c r="P603" s="1"/>
  <c r="S610" i="42"/>
  <c r="K611" i="41"/>
  <c r="N610"/>
  <c r="P610" s="1"/>
  <c r="O609" i="35"/>
  <c r="N609"/>
  <c r="P609" s="1"/>
  <c r="K610"/>
  <c r="L604" i="36"/>
  <c r="M604"/>
  <c r="S604" s="1"/>
  <c r="O610" i="42"/>
  <c r="N610"/>
  <c r="P610" s="1"/>
  <c r="K611"/>
  <c r="S610" i="41"/>
  <c r="R595" i="43"/>
  <c r="Q595"/>
  <c r="O610" i="40"/>
  <c r="N610"/>
  <c r="P610" s="1"/>
  <c r="K611"/>
  <c r="L603" i="32"/>
  <c r="M603"/>
  <c r="S603" s="1"/>
  <c r="M610" i="38"/>
  <c r="L610"/>
  <c r="R602" i="32"/>
  <c r="Q602"/>
  <c r="M596" i="43"/>
  <c r="S596" s="1"/>
  <c r="L596"/>
  <c r="O596" s="1"/>
  <c r="M584" i="34"/>
  <c r="L584"/>
  <c r="O584" s="1"/>
  <c r="N610" i="39"/>
  <c r="P610" s="1"/>
  <c r="K611"/>
  <c r="Q583" i="34"/>
  <c r="R583"/>
  <c r="S610" i="39"/>
  <c r="N604" i="26"/>
  <c r="P604" s="1"/>
  <c r="K605"/>
  <c r="R603" i="36"/>
  <c r="Q603"/>
  <c r="L599" i="37"/>
  <c r="O599" s="1"/>
  <c r="M599"/>
  <c r="Q613" i="28" l="1"/>
  <c r="R613"/>
  <c r="M614"/>
  <c r="S614" s="1"/>
  <c r="L614"/>
  <c r="K614" i="29"/>
  <c r="N613"/>
  <c r="P613" s="1"/>
  <c r="M614" i="31"/>
  <c r="S614" s="1"/>
  <c r="L614"/>
  <c r="Q613"/>
  <c r="R613"/>
  <c r="M589" i="30"/>
  <c r="S589" s="1"/>
  <c r="L589"/>
  <c r="O589" s="1"/>
  <c r="R588"/>
  <c r="Q588"/>
  <c r="R610" i="39"/>
  <c r="Q610"/>
  <c r="Q610" i="42"/>
  <c r="R610"/>
  <c r="R604" i="26"/>
  <c r="Q604"/>
  <c r="N584" i="34"/>
  <c r="P584" s="1"/>
  <c r="K585"/>
  <c r="S610" i="38"/>
  <c r="M611" i="39"/>
  <c r="S611" s="1"/>
  <c r="L611"/>
  <c r="O611" s="1"/>
  <c r="O604" i="36"/>
  <c r="K605"/>
  <c r="N604"/>
  <c r="P604" s="1"/>
  <c r="M605" i="26"/>
  <c r="S605" s="1"/>
  <c r="L605"/>
  <c r="O610" i="38"/>
  <c r="K611"/>
  <c r="N610"/>
  <c r="P610" s="1"/>
  <c r="L610" i="35"/>
  <c r="M610"/>
  <c r="S610" s="1"/>
  <c r="L604" i="33"/>
  <c r="O604" s="1"/>
  <c r="M604"/>
  <c r="S604" s="1"/>
  <c r="R609" i="35"/>
  <c r="Q609"/>
  <c r="M612" i="27"/>
  <c r="S612" s="1"/>
  <c r="L612"/>
  <c r="O612" s="1"/>
  <c r="R611"/>
  <c r="Q611"/>
  <c r="Q610" i="41"/>
  <c r="R610"/>
  <c r="O603" i="32"/>
  <c r="K604"/>
  <c r="N603"/>
  <c r="P603" s="1"/>
  <c r="M611" i="42"/>
  <c r="L611"/>
  <c r="S599" i="37"/>
  <c r="N596" i="43"/>
  <c r="P596" s="1"/>
  <c r="K597"/>
  <c r="L611" i="40"/>
  <c r="O611" s="1"/>
  <c r="M611"/>
  <c r="S611" s="1"/>
  <c r="M611" i="41"/>
  <c r="S611" s="1"/>
  <c r="L611"/>
  <c r="Q610" i="40"/>
  <c r="R610"/>
  <c r="S584" i="34"/>
  <c r="K600" i="37"/>
  <c r="N599"/>
  <c r="P599" s="1"/>
  <c r="R603" i="33"/>
  <c r="Q603"/>
  <c r="Q613" i="29" l="1"/>
  <c r="R613"/>
  <c r="L614"/>
  <c r="O614" s="1"/>
  <c r="M614"/>
  <c r="S614" s="1"/>
  <c r="O614" i="28"/>
  <c r="N614"/>
  <c r="P614" s="1"/>
  <c r="K615"/>
  <c r="N589" i="30"/>
  <c r="P589" s="1"/>
  <c r="K590"/>
  <c r="O614" i="31"/>
  <c r="N614"/>
  <c r="P614" s="1"/>
  <c r="K615"/>
  <c r="Q599" i="37"/>
  <c r="R599"/>
  <c r="Q610" i="38"/>
  <c r="R610"/>
  <c r="R604" i="36"/>
  <c r="Q604"/>
  <c r="L585" i="34"/>
  <c r="O585" s="1"/>
  <c r="M585"/>
  <c r="S585" s="1"/>
  <c r="R603" i="32"/>
  <c r="Q603"/>
  <c r="K613" i="27"/>
  <c r="N612"/>
  <c r="P612" s="1"/>
  <c r="O610" i="35"/>
  <c r="N610"/>
  <c r="P610" s="1"/>
  <c r="K611"/>
  <c r="L605" i="36"/>
  <c r="O605" s="1"/>
  <c r="M605"/>
  <c r="S605" s="1"/>
  <c r="R584" i="34"/>
  <c r="Q584"/>
  <c r="N611" i="40"/>
  <c r="P611" s="1"/>
  <c r="K612"/>
  <c r="L604" i="32"/>
  <c r="M604"/>
  <c r="L597" i="43"/>
  <c r="M597"/>
  <c r="L611" i="38"/>
  <c r="M611"/>
  <c r="S611" s="1"/>
  <c r="R596" i="43"/>
  <c r="Q596"/>
  <c r="N611" i="39"/>
  <c r="P611" s="1"/>
  <c r="K612"/>
  <c r="L600" i="37"/>
  <c r="O600" s="1"/>
  <c r="M600"/>
  <c r="S600" s="1"/>
  <c r="K606" i="26"/>
  <c r="N605"/>
  <c r="P605" s="1"/>
  <c r="S611" i="42"/>
  <c r="O611" i="41"/>
  <c r="N611"/>
  <c r="P611" s="1"/>
  <c r="K612"/>
  <c r="O611" i="42"/>
  <c r="K612"/>
  <c r="N611"/>
  <c r="P611" s="1"/>
  <c r="N604" i="33"/>
  <c r="P604" s="1"/>
  <c r="K605"/>
  <c r="O605" i="26"/>
  <c r="M615" i="28" l="1"/>
  <c r="S615" s="1"/>
  <c r="L615"/>
  <c r="O615" s="1"/>
  <c r="Q614"/>
  <c r="R614"/>
  <c r="N614" i="29"/>
  <c r="P614" s="1"/>
  <c r="K615"/>
  <c r="M615" i="31"/>
  <c r="S615" s="1"/>
  <c r="L615"/>
  <c r="O615" s="1"/>
  <c r="R614"/>
  <c r="Q614"/>
  <c r="M590" i="30"/>
  <c r="L590"/>
  <c r="R589"/>
  <c r="Q589"/>
  <c r="R611" i="39"/>
  <c r="Q611"/>
  <c r="O604" i="32"/>
  <c r="K605"/>
  <c r="N604"/>
  <c r="P604" s="1"/>
  <c r="M611" i="35"/>
  <c r="S611" s="1"/>
  <c r="L611"/>
  <c r="Q610"/>
  <c r="R610"/>
  <c r="N585" i="34"/>
  <c r="P585" s="1"/>
  <c r="K586"/>
  <c r="R611" i="40"/>
  <c r="Q611"/>
  <c r="R612" i="27"/>
  <c r="Q612"/>
  <c r="Q604" i="33"/>
  <c r="R604"/>
  <c r="O611" i="38"/>
  <c r="N611"/>
  <c r="P611" s="1"/>
  <c r="K612"/>
  <c r="M613" i="27"/>
  <c r="S613" s="1"/>
  <c r="L613"/>
  <c r="R611" i="42"/>
  <c r="Q611"/>
  <c r="M612" i="40"/>
  <c r="S612" s="1"/>
  <c r="L612"/>
  <c r="M612" i="41"/>
  <c r="S612" s="1"/>
  <c r="L612"/>
  <c r="O612" s="1"/>
  <c r="S597" i="43"/>
  <c r="R605" i="26"/>
  <c r="Q605"/>
  <c r="L612" i="42"/>
  <c r="M612"/>
  <c r="S612" s="1"/>
  <c r="M606" i="26"/>
  <c r="S606" s="1"/>
  <c r="L606"/>
  <c r="O606" s="1"/>
  <c r="M605" i="33"/>
  <c r="L605"/>
  <c r="Q611" i="41"/>
  <c r="R611"/>
  <c r="K601" i="37"/>
  <c r="N600"/>
  <c r="P600" s="1"/>
  <c r="O597" i="43"/>
  <c r="N597"/>
  <c r="P597" s="1"/>
  <c r="K598"/>
  <c r="M612" i="39"/>
  <c r="S612" s="1"/>
  <c r="L612"/>
  <c r="O612" s="1"/>
  <c r="S604" i="32"/>
  <c r="K606" i="36"/>
  <c r="N605"/>
  <c r="P605" s="1"/>
  <c r="M615" i="29" l="1"/>
  <c r="L615"/>
  <c r="O615" s="1"/>
  <c r="R614"/>
  <c r="Q614"/>
  <c r="K616" i="28"/>
  <c r="N615"/>
  <c r="P615" s="1"/>
  <c r="O590" i="30"/>
  <c r="N590"/>
  <c r="P590" s="1"/>
  <c r="K591"/>
  <c r="S590"/>
  <c r="N615" i="31"/>
  <c r="P615" s="1"/>
  <c r="K616"/>
  <c r="R597" i="43"/>
  <c r="Q597"/>
  <c r="L601" i="37"/>
  <c r="O601" s="1"/>
  <c r="M601"/>
  <c r="S601" s="1"/>
  <c r="N612" i="39"/>
  <c r="P612" s="1"/>
  <c r="K613"/>
  <c r="O612" i="42"/>
  <c r="N612"/>
  <c r="P612" s="1"/>
  <c r="K613"/>
  <c r="O612" i="40"/>
  <c r="N612"/>
  <c r="P612" s="1"/>
  <c r="K613"/>
  <c r="L598" i="43"/>
  <c r="O598" s="1"/>
  <c r="M598"/>
  <c r="S598" s="1"/>
  <c r="S605" i="33"/>
  <c r="Q605" i="36"/>
  <c r="R605"/>
  <c r="N613" i="27"/>
  <c r="P613" s="1"/>
  <c r="K614"/>
  <c r="O611" i="35"/>
  <c r="N611"/>
  <c r="P611" s="1"/>
  <c r="K612"/>
  <c r="R600" i="37"/>
  <c r="Q600"/>
  <c r="K613" i="41"/>
  <c r="N612"/>
  <c r="P612" s="1"/>
  <c r="O613" i="27"/>
  <c r="R604" i="32"/>
  <c r="Q604"/>
  <c r="L612" i="38"/>
  <c r="O612" s="1"/>
  <c r="M612"/>
  <c r="S612" s="1"/>
  <c r="M605" i="32"/>
  <c r="S605" s="1"/>
  <c r="L605"/>
  <c r="R611" i="38"/>
  <c r="Q611"/>
  <c r="L586" i="34"/>
  <c r="M586"/>
  <c r="S586" s="1"/>
  <c r="R585"/>
  <c r="Q585"/>
  <c r="L606" i="36"/>
  <c r="M606"/>
  <c r="S606" s="1"/>
  <c r="N606" i="26"/>
  <c r="P606" s="1"/>
  <c r="K607"/>
  <c r="O605" i="33"/>
  <c r="N605"/>
  <c r="P605" s="1"/>
  <c r="K606"/>
  <c r="Q615" i="28" l="1"/>
  <c r="R615"/>
  <c r="M616"/>
  <c r="S616" s="1"/>
  <c r="L616"/>
  <c r="O616" s="1"/>
  <c r="K616" i="29"/>
  <c r="N615"/>
  <c r="P615" s="1"/>
  <c r="S615"/>
  <c r="L616" i="31"/>
  <c r="M616"/>
  <c r="S616" s="1"/>
  <c r="R615"/>
  <c r="Q615"/>
  <c r="Q590" i="30"/>
  <c r="R590"/>
  <c r="M591"/>
  <c r="S591" s="1"/>
  <c r="L591"/>
  <c r="Q605" i="33"/>
  <c r="R605"/>
  <c r="R611" i="35"/>
  <c r="Q611"/>
  <c r="N612" i="38"/>
  <c r="P612" s="1"/>
  <c r="K613"/>
  <c r="O586" i="34"/>
  <c r="N586"/>
  <c r="P586" s="1"/>
  <c r="K587"/>
  <c r="M607" i="26"/>
  <c r="S607" s="1"/>
  <c r="L607"/>
  <c r="O607" s="1"/>
  <c r="M613" i="39"/>
  <c r="S613" s="1"/>
  <c r="L613"/>
  <c r="O613" s="1"/>
  <c r="Q612"/>
  <c r="R612"/>
  <c r="Q613" i="27"/>
  <c r="R613"/>
  <c r="M613" i="40"/>
  <c r="S613" s="1"/>
  <c r="L613"/>
  <c r="O605" i="32"/>
  <c r="N605"/>
  <c r="P605" s="1"/>
  <c r="K606"/>
  <c r="M613" i="41"/>
  <c r="S613" s="1"/>
  <c r="L613"/>
  <c r="O613" s="1"/>
  <c r="Q606" i="26"/>
  <c r="R606"/>
  <c r="Q612" i="40"/>
  <c r="R612"/>
  <c r="K602" i="37"/>
  <c r="N601"/>
  <c r="P601" s="1"/>
  <c r="Q612" i="41"/>
  <c r="R612"/>
  <c r="O606" i="36"/>
  <c r="N606"/>
  <c r="P606" s="1"/>
  <c r="K607"/>
  <c r="M606" i="33"/>
  <c r="S606" s="1"/>
  <c r="L606"/>
  <c r="L613" i="42"/>
  <c r="O613" s="1"/>
  <c r="M613"/>
  <c r="S613" s="1"/>
  <c r="L614" i="27"/>
  <c r="O614" s="1"/>
  <c r="M614"/>
  <c r="S614" s="1"/>
  <c r="N598" i="43"/>
  <c r="P598" s="1"/>
  <c r="K599"/>
  <c r="M612" i="35"/>
  <c r="S612" s="1"/>
  <c r="L612"/>
  <c r="R612" i="42"/>
  <c r="Q612"/>
  <c r="Q615" i="29" l="1"/>
  <c r="R615"/>
  <c r="M616"/>
  <c r="S616" s="1"/>
  <c r="L616"/>
  <c r="N616" i="28"/>
  <c r="P616" s="1"/>
  <c r="K617"/>
  <c r="O591" i="30"/>
  <c r="K592"/>
  <c r="N591"/>
  <c r="P591" s="1"/>
  <c r="O616" i="31"/>
  <c r="N616"/>
  <c r="P616" s="1"/>
  <c r="K617"/>
  <c r="Q586" i="34"/>
  <c r="R586"/>
  <c r="Q605" i="32"/>
  <c r="R605"/>
  <c r="R598" i="43"/>
  <c r="Q598"/>
  <c r="M607" i="36"/>
  <c r="S607" s="1"/>
  <c r="L607"/>
  <c r="O607" s="1"/>
  <c r="K614" i="39"/>
  <c r="N613"/>
  <c r="P613" s="1"/>
  <c r="L613" i="38"/>
  <c r="M613"/>
  <c r="S613" s="1"/>
  <c r="O612" i="35"/>
  <c r="N612"/>
  <c r="P612" s="1"/>
  <c r="K613"/>
  <c r="R612" i="38"/>
  <c r="Q612"/>
  <c r="R606" i="36"/>
  <c r="Q606"/>
  <c r="O613" i="40"/>
  <c r="N613"/>
  <c r="P613" s="1"/>
  <c r="K614"/>
  <c r="L599" i="43"/>
  <c r="M599"/>
  <c r="O606" i="33"/>
  <c r="N606"/>
  <c r="P606" s="1"/>
  <c r="K607"/>
  <c r="L602" i="37"/>
  <c r="M602"/>
  <c r="S602" s="1"/>
  <c r="L606" i="32"/>
  <c r="M606"/>
  <c r="S606" s="1"/>
  <c r="N614" i="27"/>
  <c r="P614" s="1"/>
  <c r="K615"/>
  <c r="N613" i="41"/>
  <c r="P613" s="1"/>
  <c r="K614"/>
  <c r="K608" i="26"/>
  <c r="N607"/>
  <c r="P607" s="1"/>
  <c r="K614" i="42"/>
  <c r="N613"/>
  <c r="P613" s="1"/>
  <c r="Q601" i="37"/>
  <c r="R601"/>
  <c r="M587" i="34"/>
  <c r="S587" s="1"/>
  <c r="L587"/>
  <c r="O587" s="1"/>
  <c r="M617" i="28" l="1"/>
  <c r="L617"/>
  <c r="O617" s="1"/>
  <c r="Q616"/>
  <c r="R616"/>
  <c r="O616" i="29"/>
  <c r="N616"/>
  <c r="P616" s="1"/>
  <c r="K617"/>
  <c r="M617" i="31"/>
  <c r="L617"/>
  <c r="O617" s="1"/>
  <c r="R616"/>
  <c r="Q616"/>
  <c r="Q591" i="30"/>
  <c r="R591"/>
  <c r="M592"/>
  <c r="S592" s="1"/>
  <c r="L592"/>
  <c r="O592" s="1"/>
  <c r="Q612" i="35"/>
  <c r="R612"/>
  <c r="R613" i="40"/>
  <c r="Q613"/>
  <c r="R607" i="26"/>
  <c r="Q607"/>
  <c r="R613" i="42"/>
  <c r="Q613"/>
  <c r="O599" i="43"/>
  <c r="N599"/>
  <c r="K600"/>
  <c r="M613" i="35"/>
  <c r="S613" s="1"/>
  <c r="L613"/>
  <c r="K608" i="36"/>
  <c r="N607"/>
  <c r="P607" s="1"/>
  <c r="L614" i="42"/>
  <c r="M614"/>
  <c r="S614" s="1"/>
  <c r="O606" i="32"/>
  <c r="K607"/>
  <c r="N606"/>
  <c r="P606" s="1"/>
  <c r="L614" i="40"/>
  <c r="O614" s="1"/>
  <c r="M614"/>
  <c r="S614" s="1"/>
  <c r="L608" i="26"/>
  <c r="M608"/>
  <c r="O602" i="37"/>
  <c r="N602"/>
  <c r="P602" s="1"/>
  <c r="K603"/>
  <c r="N587" i="34"/>
  <c r="P587" s="1"/>
  <c r="K588"/>
  <c r="L614" i="41"/>
  <c r="M614"/>
  <c r="S614" s="1"/>
  <c r="M607" i="33"/>
  <c r="S607" s="1"/>
  <c r="L607"/>
  <c r="O607" s="1"/>
  <c r="O613" i="38"/>
  <c r="K614"/>
  <c r="N613"/>
  <c r="P613" s="1"/>
  <c r="Q613" i="41"/>
  <c r="R613"/>
  <c r="R613" i="39"/>
  <c r="Q613"/>
  <c r="R606" i="33"/>
  <c r="Q606"/>
  <c r="M615" i="27"/>
  <c r="S615" s="1"/>
  <c r="L615"/>
  <c r="O615" s="1"/>
  <c r="M614" i="39"/>
  <c r="S614" s="1"/>
  <c r="L614"/>
  <c r="O614" s="1"/>
  <c r="Q614" i="27"/>
  <c r="R614"/>
  <c r="P599" i="43"/>
  <c r="S599"/>
  <c r="M617" i="29" l="1"/>
  <c r="L617"/>
  <c r="O617" s="1"/>
  <c r="R616"/>
  <c r="Q616"/>
  <c r="K618" i="28"/>
  <c r="N617"/>
  <c r="P617" s="1"/>
  <c r="S617"/>
  <c r="K618" i="31"/>
  <c r="N617"/>
  <c r="P617" s="1"/>
  <c r="N592" i="30"/>
  <c r="P592" s="1"/>
  <c r="K593"/>
  <c r="S617" i="31"/>
  <c r="R613" i="38"/>
  <c r="Q613"/>
  <c r="L588" i="34"/>
  <c r="O588" s="1"/>
  <c r="M588"/>
  <c r="S588" s="1"/>
  <c r="S608" i="26"/>
  <c r="O614" i="41"/>
  <c r="K615"/>
  <c r="N614"/>
  <c r="P614" s="1"/>
  <c r="K609" i="26"/>
  <c r="N608"/>
  <c r="P608" s="1"/>
  <c r="O614" i="42"/>
  <c r="N614"/>
  <c r="P614" s="1"/>
  <c r="K615"/>
  <c r="R607" i="36"/>
  <c r="Q607"/>
  <c r="Q587" i="34"/>
  <c r="R587"/>
  <c r="M608" i="36"/>
  <c r="S608" s="1"/>
  <c r="L608"/>
  <c r="O608" s="1"/>
  <c r="R599" i="43"/>
  <c r="Q599"/>
  <c r="L603" i="37"/>
  <c r="O603" s="1"/>
  <c r="M603"/>
  <c r="S603" s="1"/>
  <c r="K615" i="40"/>
  <c r="N614"/>
  <c r="P614" s="1"/>
  <c r="O613" i="35"/>
  <c r="N613"/>
  <c r="P613" s="1"/>
  <c r="K614"/>
  <c r="Q602" i="37"/>
  <c r="R602"/>
  <c r="R606" i="32"/>
  <c r="Q606"/>
  <c r="N614" i="39"/>
  <c r="P614" s="1"/>
  <c r="K615"/>
  <c r="K608" i="33"/>
  <c r="N607"/>
  <c r="P607" s="1"/>
  <c r="M607" i="32"/>
  <c r="S607" s="1"/>
  <c r="L607"/>
  <c r="M600" i="43"/>
  <c r="L600"/>
  <c r="O600" s="1"/>
  <c r="M614" i="38"/>
  <c r="S614" s="1"/>
  <c r="L614"/>
  <c r="O614" s="1"/>
  <c r="O608" i="26"/>
  <c r="K616" i="27"/>
  <c r="N615"/>
  <c r="P615" s="1"/>
  <c r="Q617" i="28" l="1"/>
  <c r="R617"/>
  <c r="M618"/>
  <c r="L618"/>
  <c r="K618" i="29"/>
  <c r="N617"/>
  <c r="P617" s="1"/>
  <c r="S617"/>
  <c r="R617" i="31"/>
  <c r="Q617"/>
  <c r="L593" i="30"/>
  <c r="M593"/>
  <c r="S593" s="1"/>
  <c r="Q592"/>
  <c r="R592"/>
  <c r="L618" i="31"/>
  <c r="M618"/>
  <c r="S618" s="1"/>
  <c r="Q608" i="26"/>
  <c r="R608"/>
  <c r="R613" i="35"/>
  <c r="Q613"/>
  <c r="L615" i="42"/>
  <c r="O615" s="1"/>
  <c r="M615"/>
  <c r="S615" s="1"/>
  <c r="R614"/>
  <c r="Q614"/>
  <c r="R614" i="40"/>
  <c r="Q614"/>
  <c r="R614" i="39"/>
  <c r="Q614"/>
  <c r="N600" i="43"/>
  <c r="P600" s="1"/>
  <c r="K601"/>
  <c r="L615" i="40"/>
  <c r="O615" s="1"/>
  <c r="M615"/>
  <c r="S615" s="1"/>
  <c r="R615" i="27"/>
  <c r="Q615"/>
  <c r="S600" i="43"/>
  <c r="L609" i="26"/>
  <c r="M609"/>
  <c r="S609" s="1"/>
  <c r="N588" i="34"/>
  <c r="P588" s="1"/>
  <c r="K589"/>
  <c r="R607" i="33"/>
  <c r="Q607"/>
  <c r="L614" i="35"/>
  <c r="M614"/>
  <c r="S614" s="1"/>
  <c r="N614" i="38"/>
  <c r="P614" s="1"/>
  <c r="K615"/>
  <c r="L608" i="33"/>
  <c r="M608"/>
  <c r="S608" s="1"/>
  <c r="R614" i="41"/>
  <c r="Q614"/>
  <c r="M615" i="39"/>
  <c r="S615" s="1"/>
  <c r="L615"/>
  <c r="O615" s="1"/>
  <c r="N608" i="36"/>
  <c r="P608" s="1"/>
  <c r="K609"/>
  <c r="M616" i="27"/>
  <c r="S616" s="1"/>
  <c r="L616"/>
  <c r="O616" s="1"/>
  <c r="O607" i="32"/>
  <c r="N607"/>
  <c r="P607" s="1"/>
  <c r="K608"/>
  <c r="K604" i="37"/>
  <c r="N603"/>
  <c r="P603" s="1"/>
  <c r="L615" i="41"/>
  <c r="M615"/>
  <c r="S615" s="1"/>
  <c r="Q617" i="29" l="1"/>
  <c r="R617"/>
  <c r="M618"/>
  <c r="S618" s="1"/>
  <c r="L618"/>
  <c r="O618" i="28"/>
  <c r="N618"/>
  <c r="P618" s="1"/>
  <c r="K619"/>
  <c r="S618"/>
  <c r="O618" i="31"/>
  <c r="K619"/>
  <c r="N618"/>
  <c r="P618" s="1"/>
  <c r="O593" i="30"/>
  <c r="N593"/>
  <c r="P593" s="1"/>
  <c r="K594"/>
  <c r="R600" i="43"/>
  <c r="Q600"/>
  <c r="O615" i="41"/>
  <c r="N615"/>
  <c r="P615" s="1"/>
  <c r="K616"/>
  <c r="N615" i="40"/>
  <c r="P615" s="1"/>
  <c r="K616"/>
  <c r="Q603" i="37"/>
  <c r="R603"/>
  <c r="L609" i="36"/>
  <c r="O609" s="1"/>
  <c r="M609"/>
  <c r="S609" s="1"/>
  <c r="O608" i="33"/>
  <c r="N608"/>
  <c r="P608" s="1"/>
  <c r="K609"/>
  <c r="M604" i="37"/>
  <c r="S604" s="1"/>
  <c r="L604"/>
  <c r="O604" s="1"/>
  <c r="M608" i="32"/>
  <c r="S608" s="1"/>
  <c r="L608"/>
  <c r="N615" i="39"/>
  <c r="P615" s="1"/>
  <c r="K616"/>
  <c r="K610" i="26"/>
  <c r="N609"/>
  <c r="P609" s="1"/>
  <c r="L601" i="43"/>
  <c r="M601"/>
  <c r="Q614" i="38"/>
  <c r="R614"/>
  <c r="N615" i="42"/>
  <c r="P615" s="1"/>
  <c r="K616"/>
  <c r="R607" i="32"/>
  <c r="Q607"/>
  <c r="O614" i="35"/>
  <c r="N614"/>
  <c r="P614" s="1"/>
  <c r="K615"/>
  <c r="K617" i="27"/>
  <c r="N616"/>
  <c r="P616" s="1"/>
  <c r="M589" i="34"/>
  <c r="L589"/>
  <c r="O589" s="1"/>
  <c r="Q588"/>
  <c r="R588"/>
  <c r="R608" i="36"/>
  <c r="Q608"/>
  <c r="M615" i="38"/>
  <c r="S615" s="1"/>
  <c r="L615"/>
  <c r="O615" s="1"/>
  <c r="O609" i="26"/>
  <c r="Q618" i="28" l="1"/>
  <c r="R618"/>
  <c r="M619"/>
  <c r="S619" s="1"/>
  <c r="L619"/>
  <c r="O619" s="1"/>
  <c r="O618" i="29"/>
  <c r="N618"/>
  <c r="P618" s="1"/>
  <c r="K619"/>
  <c r="L594" i="30"/>
  <c r="O594" s="1"/>
  <c r="M594"/>
  <c r="S594" s="1"/>
  <c r="R593"/>
  <c r="Q593"/>
  <c r="R618" i="31"/>
  <c r="Q618"/>
  <c r="M619"/>
  <c r="S619" s="1"/>
  <c r="L619"/>
  <c r="O619" s="1"/>
  <c r="R608" i="33"/>
  <c r="Q608"/>
  <c r="Q609" i="26"/>
  <c r="R609"/>
  <c r="N589" i="34"/>
  <c r="K590"/>
  <c r="L610" i="26"/>
  <c r="M610"/>
  <c r="L609" i="33"/>
  <c r="M609"/>
  <c r="S609" s="1"/>
  <c r="L616" i="40"/>
  <c r="M616"/>
  <c r="S616" s="1"/>
  <c r="Q615"/>
  <c r="R615"/>
  <c r="K616" i="38"/>
  <c r="N615"/>
  <c r="P615" s="1"/>
  <c r="R615" i="39"/>
  <c r="Q615"/>
  <c r="L616" i="41"/>
  <c r="M616"/>
  <c r="S616" s="1"/>
  <c r="P589" i="34"/>
  <c r="S589"/>
  <c r="L616" i="42"/>
  <c r="M616"/>
  <c r="S616" s="1"/>
  <c r="M616" i="39"/>
  <c r="S616" s="1"/>
  <c r="L616"/>
  <c r="Q615" i="41"/>
  <c r="R615"/>
  <c r="Q616" i="27"/>
  <c r="R616"/>
  <c r="O608" i="32"/>
  <c r="K609"/>
  <c r="N608"/>
  <c r="P608" s="1"/>
  <c r="M615" i="35"/>
  <c r="L615"/>
  <c r="O615"/>
  <c r="R615" i="42"/>
  <c r="Q615"/>
  <c r="L617" i="27"/>
  <c r="O617"/>
  <c r="M617"/>
  <c r="S617" s="1"/>
  <c r="S601" i="43"/>
  <c r="N609" i="36"/>
  <c r="P609" s="1"/>
  <c r="K610"/>
  <c r="Q614" i="35"/>
  <c r="R614"/>
  <c r="O601" i="43"/>
  <c r="N601"/>
  <c r="P601" s="1"/>
  <c r="K602"/>
  <c r="K605" i="37"/>
  <c r="N604"/>
  <c r="P604" s="1"/>
  <c r="L619" i="29" l="1"/>
  <c r="M619"/>
  <c r="S619" s="1"/>
  <c r="R618"/>
  <c r="Q618"/>
  <c r="K620" i="28"/>
  <c r="N619"/>
  <c r="P619" s="1"/>
  <c r="K620" i="31"/>
  <c r="N619"/>
  <c r="P619" s="1"/>
  <c r="K595" i="30"/>
  <c r="N594"/>
  <c r="P594" s="1"/>
  <c r="Q601" i="43"/>
  <c r="R601"/>
  <c r="M610" i="36"/>
  <c r="S610" s="1"/>
  <c r="L610"/>
  <c r="O610" s="1"/>
  <c r="N617" i="27"/>
  <c r="P617" s="1"/>
  <c r="K618"/>
  <c r="O616" i="42"/>
  <c r="N616"/>
  <c r="P616" s="1"/>
  <c r="K617"/>
  <c r="M616" i="38"/>
  <c r="S616" s="1"/>
  <c r="L616"/>
  <c r="O616" s="1"/>
  <c r="S610" i="26"/>
  <c r="M609" i="32"/>
  <c r="S609" s="1"/>
  <c r="L609"/>
  <c r="N610" i="26"/>
  <c r="P610" s="1"/>
  <c r="K611"/>
  <c r="R589" i="34"/>
  <c r="Q589"/>
  <c r="M590"/>
  <c r="S590" s="1"/>
  <c r="L590"/>
  <c r="Q609" i="36"/>
  <c r="R609"/>
  <c r="R604" i="37"/>
  <c r="Q604"/>
  <c r="N615" i="35"/>
  <c r="P615" s="1"/>
  <c r="K616"/>
  <c r="O616" i="41"/>
  <c r="K617"/>
  <c r="N616"/>
  <c r="P616" s="1"/>
  <c r="O616" i="40"/>
  <c r="K617"/>
  <c r="N616"/>
  <c r="P616" s="1"/>
  <c r="L605" i="37"/>
  <c r="O605" s="1"/>
  <c r="M605"/>
  <c r="S605" s="1"/>
  <c r="M602" i="43"/>
  <c r="L602"/>
  <c r="O602" s="1"/>
  <c r="S615" i="35"/>
  <c r="O616" i="39"/>
  <c r="N616"/>
  <c r="P616" s="1"/>
  <c r="K617"/>
  <c r="R608" i="32"/>
  <c r="Q608"/>
  <c r="O609" i="33"/>
  <c r="N609"/>
  <c r="P609" s="1"/>
  <c r="K610"/>
  <c r="R615" i="38"/>
  <c r="Q615"/>
  <c r="O610" i="26"/>
  <c r="R619" i="28" l="1"/>
  <c r="Q619"/>
  <c r="M620"/>
  <c r="S620" s="1"/>
  <c r="L620"/>
  <c r="O619" i="29"/>
  <c r="K620"/>
  <c r="N619"/>
  <c r="P619" s="1"/>
  <c r="R594" i="30"/>
  <c r="Q594"/>
  <c r="M595"/>
  <c r="S595" s="1"/>
  <c r="L595"/>
  <c r="Q619" i="31"/>
  <c r="R619"/>
  <c r="L620"/>
  <c r="M620"/>
  <c r="S620" s="1"/>
  <c r="Q616" i="41"/>
  <c r="R616"/>
  <c r="S602" i="43"/>
  <c r="L617" i="41"/>
  <c r="M617"/>
  <c r="O590" i="34"/>
  <c r="K591"/>
  <c r="N590"/>
  <c r="P590" s="1"/>
  <c r="R610" i="26"/>
  <c r="Q610"/>
  <c r="L618" i="27"/>
  <c r="O618" s="1"/>
  <c r="M618"/>
  <c r="L610" i="33"/>
  <c r="M610"/>
  <c r="S610" s="1"/>
  <c r="N602" i="43"/>
  <c r="P602" s="1"/>
  <c r="K603"/>
  <c r="M617" i="39"/>
  <c r="S617" s="1"/>
  <c r="L617"/>
  <c r="O617"/>
  <c r="Q617" i="27"/>
  <c r="R617"/>
  <c r="L616" i="35"/>
  <c r="M616"/>
  <c r="S616" s="1"/>
  <c r="N610" i="36"/>
  <c r="P610" s="1"/>
  <c r="K611"/>
  <c r="Q616" i="39"/>
  <c r="R616"/>
  <c r="K606" i="37"/>
  <c r="N605"/>
  <c r="P605" s="1"/>
  <c r="K617" i="38"/>
  <c r="N616"/>
  <c r="P616" s="1"/>
  <c r="Q616" i="40"/>
  <c r="R616"/>
  <c r="M611" i="26"/>
  <c r="L611"/>
  <c r="O611" s="1"/>
  <c r="Q609" i="33"/>
  <c r="R609"/>
  <c r="M617" i="40"/>
  <c r="L617"/>
  <c r="O617" s="1"/>
  <c r="L617" i="42"/>
  <c r="M617"/>
  <c r="Q615" i="35"/>
  <c r="R615"/>
  <c r="O609" i="32"/>
  <c r="K610"/>
  <c r="N609"/>
  <c r="P609" s="1"/>
  <c r="Q616" i="42"/>
  <c r="R616"/>
  <c r="Q619" i="29" l="1"/>
  <c r="R619"/>
  <c r="L620"/>
  <c r="O620" s="1"/>
  <c r="M620"/>
  <c r="S620" s="1"/>
  <c r="O620" i="28"/>
  <c r="N620"/>
  <c r="P620" s="1"/>
  <c r="K621"/>
  <c r="N620" i="31"/>
  <c r="P620" s="1"/>
  <c r="K621"/>
  <c r="O620"/>
  <c r="O595" i="30"/>
  <c r="K596"/>
  <c r="N595"/>
  <c r="P595" s="1"/>
  <c r="R602" i="43"/>
  <c r="Q602"/>
  <c r="M591" i="34"/>
  <c r="S591" s="1"/>
  <c r="L591"/>
  <c r="O591" s="1"/>
  <c r="R616" i="38"/>
  <c r="Q616"/>
  <c r="M617"/>
  <c r="S617" s="1"/>
  <c r="L617"/>
  <c r="O610" i="33"/>
  <c r="N610"/>
  <c r="P610" s="1"/>
  <c r="K611"/>
  <c r="O616" i="35"/>
  <c r="K617"/>
  <c r="N616"/>
  <c r="P616" s="1"/>
  <c r="S617" i="41"/>
  <c r="Q605" i="37"/>
  <c r="R605"/>
  <c r="L606"/>
  <c r="O606" s="1"/>
  <c r="M606"/>
  <c r="S606" s="1"/>
  <c r="S617" i="42"/>
  <c r="K612" i="26"/>
  <c r="N611"/>
  <c r="P611" s="1"/>
  <c r="S618" i="27"/>
  <c r="O617" i="41"/>
  <c r="N617"/>
  <c r="P617" s="1"/>
  <c r="K618"/>
  <c r="S617" i="40"/>
  <c r="O617" i="42"/>
  <c r="N617"/>
  <c r="P617" s="1"/>
  <c r="K618"/>
  <c r="S611" i="26"/>
  <c r="K618" i="39"/>
  <c r="N617"/>
  <c r="P617" s="1"/>
  <c r="K619" i="27"/>
  <c r="N618"/>
  <c r="P618" s="1"/>
  <c r="R609" i="32"/>
  <c r="Q609"/>
  <c r="L610"/>
  <c r="O610" s="1"/>
  <c r="M610"/>
  <c r="S610" s="1"/>
  <c r="N617" i="40"/>
  <c r="P617" s="1"/>
  <c r="K618"/>
  <c r="M611" i="36"/>
  <c r="S611" s="1"/>
  <c r="L611"/>
  <c r="O611" s="1"/>
  <c r="R610"/>
  <c r="Q610"/>
  <c r="L603" i="43"/>
  <c r="M603"/>
  <c r="S603" s="1"/>
  <c r="Q590" i="34"/>
  <c r="R590"/>
  <c r="M621" i="28" l="1"/>
  <c r="L621"/>
  <c r="O621" s="1"/>
  <c r="R620"/>
  <c r="Q620"/>
  <c r="N620" i="29"/>
  <c r="P620" s="1"/>
  <c r="K621"/>
  <c r="R595" i="30"/>
  <c r="Q595"/>
  <c r="M596"/>
  <c r="S596" s="1"/>
  <c r="L596"/>
  <c r="O596" s="1"/>
  <c r="L621" i="31"/>
  <c r="O621" s="1"/>
  <c r="M621"/>
  <c r="S621" s="1"/>
  <c r="R620"/>
  <c r="Q620"/>
  <c r="R617" i="40"/>
  <c r="Q617"/>
  <c r="R617" i="41"/>
  <c r="Q617"/>
  <c r="R617" i="42"/>
  <c r="Q617"/>
  <c r="Q616" i="35"/>
  <c r="R616"/>
  <c r="Q617" i="39"/>
  <c r="R617"/>
  <c r="O603" i="43"/>
  <c r="N603"/>
  <c r="P603" s="1"/>
  <c r="K604"/>
  <c r="M618" i="39"/>
  <c r="S618" s="1"/>
  <c r="L618"/>
  <c r="M617" i="35"/>
  <c r="S617" s="1"/>
  <c r="L617"/>
  <c r="R611" i="26"/>
  <c r="Q611"/>
  <c r="R618" i="27"/>
  <c r="Q618"/>
  <c r="N606" i="37"/>
  <c r="P606" s="1"/>
  <c r="K607"/>
  <c r="M611" i="33"/>
  <c r="S611" s="1"/>
  <c r="L611"/>
  <c r="O611" s="1"/>
  <c r="N591" i="34"/>
  <c r="P591" s="1"/>
  <c r="K592"/>
  <c r="R610" i="33"/>
  <c r="Q610"/>
  <c r="L618" i="41"/>
  <c r="O618" s="1"/>
  <c r="M618"/>
  <c r="N610" i="32"/>
  <c r="P610" s="1"/>
  <c r="K611"/>
  <c r="L618" i="42"/>
  <c r="O618" s="1"/>
  <c r="M618"/>
  <c r="K612" i="36"/>
  <c r="N611"/>
  <c r="P611" s="1"/>
  <c r="M618" i="40"/>
  <c r="L618"/>
  <c r="O618" s="1"/>
  <c r="L619" i="27"/>
  <c r="M619"/>
  <c r="S619" s="1"/>
  <c r="M612" i="26"/>
  <c r="L612"/>
  <c r="O617" i="38"/>
  <c r="N617"/>
  <c r="P617" s="1"/>
  <c r="K618"/>
  <c r="M621" i="29" l="1"/>
  <c r="S621" s="1"/>
  <c r="L621"/>
  <c r="O621" s="1"/>
  <c r="R620"/>
  <c r="Q620"/>
  <c r="K622" i="28"/>
  <c r="N621"/>
  <c r="P621" s="1"/>
  <c r="S621"/>
  <c r="K622" i="31"/>
  <c r="N621"/>
  <c r="P621" s="1"/>
  <c r="N596" i="30"/>
  <c r="P596" s="1"/>
  <c r="K597"/>
  <c r="R611" i="36"/>
  <c r="Q611"/>
  <c r="S618" i="41"/>
  <c r="M618" i="38"/>
  <c r="S618" s="1"/>
  <c r="L618"/>
  <c r="O618" s="1"/>
  <c r="K620" i="27"/>
  <c r="N619"/>
  <c r="P619" s="1"/>
  <c r="K619" i="42"/>
  <c r="N618"/>
  <c r="P618" s="1"/>
  <c r="M592" i="34"/>
  <c r="S592" s="1"/>
  <c r="L592"/>
  <c r="K613" i="26"/>
  <c r="N612"/>
  <c r="S612"/>
  <c r="P612"/>
  <c r="M612" i="36"/>
  <c r="S612" s="1"/>
  <c r="L612"/>
  <c r="N618" i="41"/>
  <c r="P618" s="1"/>
  <c r="K619"/>
  <c r="L607" i="37"/>
  <c r="O607" s="1"/>
  <c r="M607"/>
  <c r="S607" s="1"/>
  <c r="O618" i="39"/>
  <c r="N618"/>
  <c r="P618" s="1"/>
  <c r="K619"/>
  <c r="S618" i="42"/>
  <c r="Q606" i="37"/>
  <c r="R606"/>
  <c r="O619" i="27"/>
  <c r="M604" i="43"/>
  <c r="S604" s="1"/>
  <c r="L604"/>
  <c r="O604" s="1"/>
  <c r="R603"/>
  <c r="Q603"/>
  <c r="Q591" i="34"/>
  <c r="R591"/>
  <c r="R610" i="32"/>
  <c r="Q610"/>
  <c r="R617" i="38"/>
  <c r="Q617"/>
  <c r="M611" i="32"/>
  <c r="S611" s="1"/>
  <c r="L611"/>
  <c r="O611" s="1"/>
  <c r="K619" i="40"/>
  <c r="N618"/>
  <c r="P618" s="1"/>
  <c r="O612" i="26"/>
  <c r="S618" i="40"/>
  <c r="N611" i="33"/>
  <c r="P611" s="1"/>
  <c r="K612"/>
  <c r="O617" i="35"/>
  <c r="K618"/>
  <c r="N617"/>
  <c r="P617" s="1"/>
  <c r="Q621" i="28" l="1"/>
  <c r="R621"/>
  <c r="L622"/>
  <c r="O622" s="1"/>
  <c r="M622"/>
  <c r="S622" s="1"/>
  <c r="K622" i="29"/>
  <c r="N621"/>
  <c r="P621" s="1"/>
  <c r="M597" i="30"/>
  <c r="L597"/>
  <c r="R596"/>
  <c r="Q596"/>
  <c r="R621" i="31"/>
  <c r="Q621"/>
  <c r="L622"/>
  <c r="M622"/>
  <c r="S622" s="1"/>
  <c r="R618" i="40"/>
  <c r="Q618"/>
  <c r="R618" i="41"/>
  <c r="Q618"/>
  <c r="R612" i="26"/>
  <c r="Q612"/>
  <c r="M620" i="27"/>
  <c r="L620"/>
  <c r="N604" i="43"/>
  <c r="P604" s="1"/>
  <c r="K605"/>
  <c r="R617" i="35"/>
  <c r="Q617"/>
  <c r="L618"/>
  <c r="M618"/>
  <c r="S618" s="1"/>
  <c r="L619" i="40"/>
  <c r="O619" s="1"/>
  <c r="M619"/>
  <c r="S619" s="1"/>
  <c r="N611" i="32"/>
  <c r="P611" s="1"/>
  <c r="K612"/>
  <c r="K608" i="37"/>
  <c r="N607"/>
  <c r="P607" s="1"/>
  <c r="L613" i="26"/>
  <c r="M613"/>
  <c r="S613" s="1"/>
  <c r="N618" i="38"/>
  <c r="P618" s="1"/>
  <c r="K619"/>
  <c r="R618" i="42"/>
  <c r="Q618"/>
  <c r="M619" i="41"/>
  <c r="S619" s="1"/>
  <c r="L619"/>
  <c r="O619" s="1"/>
  <c r="O592" i="34"/>
  <c r="N592"/>
  <c r="P592" s="1"/>
  <c r="K593"/>
  <c r="Q611" i="33"/>
  <c r="R611"/>
  <c r="M619" i="39"/>
  <c r="S619" s="1"/>
  <c r="L619"/>
  <c r="O612" i="36"/>
  <c r="N612"/>
  <c r="P612" s="1"/>
  <c r="K613"/>
  <c r="R618" i="39"/>
  <c r="Q618"/>
  <c r="M619" i="42"/>
  <c r="S619" s="1"/>
  <c r="L619"/>
  <c r="O619" s="1"/>
  <c r="M612" i="33"/>
  <c r="S612" s="1"/>
  <c r="L612"/>
  <c r="O612" s="1"/>
  <c r="R619" i="27"/>
  <c r="Q619"/>
  <c r="R621" i="29" l="1"/>
  <c r="Q621"/>
  <c r="M622"/>
  <c r="S622" s="1"/>
  <c r="L622"/>
  <c r="O622" s="1"/>
  <c r="N622" i="28"/>
  <c r="P622" s="1"/>
  <c r="K623"/>
  <c r="O622" i="31"/>
  <c r="N622"/>
  <c r="P622" s="1"/>
  <c r="K623"/>
  <c r="N597" i="30"/>
  <c r="K598"/>
  <c r="P597"/>
  <c r="S597"/>
  <c r="O597"/>
  <c r="R592" i="34"/>
  <c r="Q592"/>
  <c r="N619" i="40"/>
  <c r="P619" s="1"/>
  <c r="K620"/>
  <c r="N620" i="27"/>
  <c r="K621"/>
  <c r="Q618" i="38"/>
  <c r="R618"/>
  <c r="N619" i="41"/>
  <c r="P619" s="1"/>
  <c r="K620"/>
  <c r="K614" i="26"/>
  <c r="N613"/>
  <c r="P613" s="1"/>
  <c r="P620" i="27"/>
  <c r="S620"/>
  <c r="O619" i="39"/>
  <c r="K620"/>
  <c r="N619"/>
  <c r="P619" s="1"/>
  <c r="K620" i="42"/>
  <c r="N619"/>
  <c r="P619" s="1"/>
  <c r="O618" i="35"/>
  <c r="N618"/>
  <c r="P618" s="1"/>
  <c r="K619"/>
  <c r="M593" i="34"/>
  <c r="S593" s="1"/>
  <c r="L593"/>
  <c r="O593" s="1"/>
  <c r="M619" i="38"/>
  <c r="L619"/>
  <c r="K613" i="33"/>
  <c r="N612"/>
  <c r="P612" s="1"/>
  <c r="M613" i="36"/>
  <c r="S613" s="1"/>
  <c r="L613"/>
  <c r="O613" s="1"/>
  <c r="M608" i="37"/>
  <c r="S608" s="1"/>
  <c r="L608"/>
  <c r="R607"/>
  <c r="Q607"/>
  <c r="M612" i="32"/>
  <c r="S612" s="1"/>
  <c r="L612"/>
  <c r="O612" s="1"/>
  <c r="Q611"/>
  <c r="R611"/>
  <c r="L605" i="43"/>
  <c r="M605"/>
  <c r="R604"/>
  <c r="Q604"/>
  <c r="R612" i="36"/>
  <c r="Q612"/>
  <c r="O613" i="26"/>
  <c r="O620" i="27"/>
  <c r="M623" i="28" l="1"/>
  <c r="S623" s="1"/>
  <c r="L623"/>
  <c r="O623" s="1"/>
  <c r="R622"/>
  <c r="Q622"/>
  <c r="N622" i="29"/>
  <c r="P622" s="1"/>
  <c r="K623"/>
  <c r="M598" i="30"/>
  <c r="S598" s="1"/>
  <c r="L598"/>
  <c r="O598" s="1"/>
  <c r="R597"/>
  <c r="Q597"/>
  <c r="M623" i="31"/>
  <c r="L623"/>
  <c r="O623" s="1"/>
  <c r="R622"/>
  <c r="Q622"/>
  <c r="R619" i="39"/>
  <c r="Q619"/>
  <c r="N593" i="34"/>
  <c r="P593" s="1"/>
  <c r="K594"/>
  <c r="M620" i="39"/>
  <c r="S620" s="1"/>
  <c r="L620"/>
  <c r="K614" i="36"/>
  <c r="N613"/>
  <c r="P613" s="1"/>
  <c r="R612" i="33"/>
  <c r="Q612"/>
  <c r="S605" i="43"/>
  <c r="O619" i="38"/>
  <c r="K620"/>
  <c r="N619"/>
  <c r="P619" s="1"/>
  <c r="N612" i="32"/>
  <c r="P612" s="1"/>
  <c r="K613"/>
  <c r="M619" i="35"/>
  <c r="S619" s="1"/>
  <c r="L619"/>
  <c r="M621" i="27"/>
  <c r="S621" s="1"/>
  <c r="L621"/>
  <c r="O621" s="1"/>
  <c r="Q618" i="35"/>
  <c r="R618"/>
  <c r="Q620" i="27"/>
  <c r="R620"/>
  <c r="R613" i="26"/>
  <c r="Q613"/>
  <c r="L620" i="40"/>
  <c r="O620" s="1"/>
  <c r="M620"/>
  <c r="S620" s="1"/>
  <c r="M613" i="33"/>
  <c r="S613" s="1"/>
  <c r="L613"/>
  <c r="O613" s="1"/>
  <c r="R619" i="40"/>
  <c r="Q619"/>
  <c r="R619" i="42"/>
  <c r="Q619"/>
  <c r="M614" i="26"/>
  <c r="S614" s="1"/>
  <c r="L614"/>
  <c r="O605" i="43"/>
  <c r="N605"/>
  <c r="P605" s="1"/>
  <c r="K606"/>
  <c r="O608" i="37"/>
  <c r="K609"/>
  <c r="N608"/>
  <c r="P608" s="1"/>
  <c r="S619" i="38"/>
  <c r="L620" i="42"/>
  <c r="M620"/>
  <c r="S620" s="1"/>
  <c r="L620" i="41"/>
  <c r="O620" s="1"/>
  <c r="M620"/>
  <c r="S620" s="1"/>
  <c r="Q619"/>
  <c r="R619"/>
  <c r="L623" i="29" l="1"/>
  <c r="O623" s="1"/>
  <c r="M623"/>
  <c r="S623" s="1"/>
  <c r="R622"/>
  <c r="Q622"/>
  <c r="K624" i="28"/>
  <c r="N623"/>
  <c r="P623" s="1"/>
  <c r="K624" i="31"/>
  <c r="N623"/>
  <c r="P623" s="1"/>
  <c r="S623"/>
  <c r="K599" i="30"/>
  <c r="N598"/>
  <c r="P598" s="1"/>
  <c r="Q619" i="38"/>
  <c r="R619"/>
  <c r="R605" i="43"/>
  <c r="Q605"/>
  <c r="Q613" i="36"/>
  <c r="R613"/>
  <c r="K615" i="26"/>
  <c r="N614"/>
  <c r="P614" s="1"/>
  <c r="M614" i="36"/>
  <c r="S614" s="1"/>
  <c r="L614"/>
  <c r="O614" s="1"/>
  <c r="K622" i="27"/>
  <c r="N621"/>
  <c r="P621" s="1"/>
  <c r="M620" i="38"/>
  <c r="L620"/>
  <c r="O620" s="1"/>
  <c r="O620" i="39"/>
  <c r="N620"/>
  <c r="P620" s="1"/>
  <c r="K621"/>
  <c r="Q608" i="37"/>
  <c r="R608"/>
  <c r="M609"/>
  <c r="S609" s="1"/>
  <c r="L609"/>
  <c r="O609" s="1"/>
  <c r="N620" i="41"/>
  <c r="P620" s="1"/>
  <c r="K621"/>
  <c r="L594" i="34"/>
  <c r="M594"/>
  <c r="S594" s="1"/>
  <c r="R593"/>
  <c r="Q593"/>
  <c r="N620" i="40"/>
  <c r="P620" s="1"/>
  <c r="K621"/>
  <c r="M606" i="43"/>
  <c r="L606"/>
  <c r="O606" s="1"/>
  <c r="R612" i="32"/>
  <c r="Q612"/>
  <c r="O619" i="35"/>
  <c r="N619"/>
  <c r="P619" s="1"/>
  <c r="K620"/>
  <c r="O620" i="42"/>
  <c r="N620"/>
  <c r="P620" s="1"/>
  <c r="K621"/>
  <c r="O614" i="26"/>
  <c r="K614" i="33"/>
  <c r="N613"/>
  <c r="P613" s="1"/>
  <c r="M613" i="32"/>
  <c r="S613" s="1"/>
  <c r="L613"/>
  <c r="Q623" i="28" l="1"/>
  <c r="R623"/>
  <c r="M624"/>
  <c r="S624" s="1"/>
  <c r="L624"/>
  <c r="N623" i="29"/>
  <c r="P623" s="1"/>
  <c r="K624"/>
  <c r="R623" i="31"/>
  <c r="Q623"/>
  <c r="L599" i="30"/>
  <c r="O599" s="1"/>
  <c r="M599"/>
  <c r="S599" s="1"/>
  <c r="R598"/>
  <c r="Q598"/>
  <c r="L624" i="31"/>
  <c r="M624"/>
  <c r="S624" s="1"/>
  <c r="Q614" i="26"/>
  <c r="R614"/>
  <c r="Q620" i="40"/>
  <c r="R620"/>
  <c r="N609" i="37"/>
  <c r="P609" s="1"/>
  <c r="K610"/>
  <c r="N620" i="38"/>
  <c r="P620" s="1"/>
  <c r="K621"/>
  <c r="L615" i="26"/>
  <c r="O615" s="1"/>
  <c r="M615"/>
  <c r="R620" i="42"/>
  <c r="Q620"/>
  <c r="S606" i="43"/>
  <c r="O613" i="32"/>
  <c r="N613"/>
  <c r="P613" s="1"/>
  <c r="K614"/>
  <c r="M620" i="35"/>
  <c r="S620" s="1"/>
  <c r="L620"/>
  <c r="O620" s="1"/>
  <c r="L621" i="40"/>
  <c r="M621"/>
  <c r="S621" s="1"/>
  <c r="S620" i="38"/>
  <c r="Q621" i="27"/>
  <c r="R621"/>
  <c r="R619" i="35"/>
  <c r="Q619"/>
  <c r="M622" i="27"/>
  <c r="L622"/>
  <c r="O622" s="1"/>
  <c r="R613" i="33"/>
  <c r="Q613"/>
  <c r="M614"/>
  <c r="S614" s="1"/>
  <c r="L614"/>
  <c r="M621" i="42"/>
  <c r="S621" s="1"/>
  <c r="L621"/>
  <c r="O621" s="1"/>
  <c r="O594" i="34"/>
  <c r="K595"/>
  <c r="N594"/>
  <c r="P594" s="1"/>
  <c r="M621" i="39"/>
  <c r="S621" s="1"/>
  <c r="L621"/>
  <c r="N614" i="36"/>
  <c r="P614" s="1"/>
  <c r="K615"/>
  <c r="N606" i="43"/>
  <c r="P606" s="1"/>
  <c r="K607"/>
  <c r="M621" i="41"/>
  <c r="S621" s="1"/>
  <c r="L621"/>
  <c r="O621" s="1"/>
  <c r="R620" i="39"/>
  <c r="Q620"/>
  <c r="R620" i="41"/>
  <c r="Q620"/>
  <c r="M624" i="29" l="1"/>
  <c r="S624" s="1"/>
  <c r="L624"/>
  <c r="R623"/>
  <c r="Q623"/>
  <c r="O624" i="28"/>
  <c r="N624"/>
  <c r="P624" s="1"/>
  <c r="K625"/>
  <c r="O624" i="31"/>
  <c r="K625"/>
  <c r="N624"/>
  <c r="P624" s="1"/>
  <c r="N599" i="30"/>
  <c r="P599" s="1"/>
  <c r="K600"/>
  <c r="R606" i="43"/>
  <c r="Q606"/>
  <c r="R620" i="38"/>
  <c r="Q620"/>
  <c r="L607" i="43"/>
  <c r="M607"/>
  <c r="M621" i="38"/>
  <c r="S621" s="1"/>
  <c r="L621"/>
  <c r="M595" i="34"/>
  <c r="L595"/>
  <c r="O595"/>
  <c r="K623" i="27"/>
  <c r="N622"/>
  <c r="P622" s="1"/>
  <c r="L615" i="36"/>
  <c r="O615" s="1"/>
  <c r="M615"/>
  <c r="S615" s="1"/>
  <c r="N621" i="42"/>
  <c r="P621" s="1"/>
  <c r="K622"/>
  <c r="S622" i="27"/>
  <c r="O621" i="40"/>
  <c r="K622"/>
  <c r="N621"/>
  <c r="P621" s="1"/>
  <c r="L610" i="37"/>
  <c r="M610"/>
  <c r="S610" s="1"/>
  <c r="R609"/>
  <c r="Q609"/>
  <c r="R614" i="36"/>
  <c r="Q614"/>
  <c r="O621" i="39"/>
  <c r="K622"/>
  <c r="N621"/>
  <c r="P621" s="1"/>
  <c r="O614" i="33"/>
  <c r="N614"/>
  <c r="P614" s="1"/>
  <c r="K615"/>
  <c r="N620" i="35"/>
  <c r="P620" s="1"/>
  <c r="K621"/>
  <c r="N621" i="41"/>
  <c r="P621" s="1"/>
  <c r="K622"/>
  <c r="R594" i="34"/>
  <c r="Q594"/>
  <c r="M614" i="32"/>
  <c r="S614" s="1"/>
  <c r="L614"/>
  <c r="S615" i="26"/>
  <c r="Q613" i="32"/>
  <c r="R613"/>
  <c r="K616" i="26"/>
  <c r="N615"/>
  <c r="P615" s="1"/>
  <c r="M625" i="28" l="1"/>
  <c r="S625" s="1"/>
  <c r="L625"/>
  <c r="O625" s="1"/>
  <c r="Q624"/>
  <c r="R624"/>
  <c r="O624" i="29"/>
  <c r="N624"/>
  <c r="P624" s="1"/>
  <c r="K625"/>
  <c r="M600" i="30"/>
  <c r="S600" s="1"/>
  <c r="L600"/>
  <c r="O600" s="1"/>
  <c r="R599"/>
  <c r="Q599"/>
  <c r="Q624" i="31"/>
  <c r="R624"/>
  <c r="M625"/>
  <c r="S625" s="1"/>
  <c r="L625"/>
  <c r="Q615" i="26"/>
  <c r="R615"/>
  <c r="R622" i="27"/>
  <c r="Q622"/>
  <c r="R621" i="39"/>
  <c r="Q621"/>
  <c r="O610" i="37"/>
  <c r="K611"/>
  <c r="N610"/>
  <c r="P610" s="1"/>
  <c r="O621" i="38"/>
  <c r="N621"/>
  <c r="P621" s="1"/>
  <c r="K622"/>
  <c r="Q621" i="41"/>
  <c r="R621"/>
  <c r="L622" i="40"/>
  <c r="O622" s="1"/>
  <c r="M622"/>
  <c r="S622" s="1"/>
  <c r="N615" i="36"/>
  <c r="P615" s="1"/>
  <c r="K616"/>
  <c r="S607" i="43"/>
  <c r="R621" i="40"/>
  <c r="Q621"/>
  <c r="L621" i="35"/>
  <c r="M621"/>
  <c r="S621" s="1"/>
  <c r="O607" i="43"/>
  <c r="N607"/>
  <c r="P607" s="1"/>
  <c r="K608"/>
  <c r="L616" i="26"/>
  <c r="O616" s="1"/>
  <c r="M616"/>
  <c r="S616" s="1"/>
  <c r="L622" i="41"/>
  <c r="O622" s="1"/>
  <c r="M622"/>
  <c r="S622" s="1"/>
  <c r="M622" i="39"/>
  <c r="S622" s="1"/>
  <c r="L622"/>
  <c r="M623" i="27"/>
  <c r="S623" s="1"/>
  <c r="L623"/>
  <c r="R620" i="35"/>
  <c r="Q620"/>
  <c r="O614" i="32"/>
  <c r="N614"/>
  <c r="P614" s="1"/>
  <c r="K615"/>
  <c r="M615" i="33"/>
  <c r="S615" s="1"/>
  <c r="L615"/>
  <c r="O615" s="1"/>
  <c r="Q614"/>
  <c r="R614"/>
  <c r="M622" i="42"/>
  <c r="S622" s="1"/>
  <c r="L622"/>
  <c r="N595" i="34"/>
  <c r="P595" s="1"/>
  <c r="K596"/>
  <c r="Q621" i="42"/>
  <c r="R621"/>
  <c r="S595" i="34"/>
  <c r="L625" i="29" l="1"/>
  <c r="O625" s="1"/>
  <c r="M625"/>
  <c r="R624"/>
  <c r="Q624"/>
  <c r="K626" i="28"/>
  <c r="N625"/>
  <c r="P625" s="1"/>
  <c r="N625" i="31"/>
  <c r="P625" s="1"/>
  <c r="K626"/>
  <c r="O625"/>
  <c r="N600" i="30"/>
  <c r="P600" s="1"/>
  <c r="K601"/>
  <c r="R607" i="43"/>
  <c r="Q607"/>
  <c r="M616" i="36"/>
  <c r="S616" s="1"/>
  <c r="L616"/>
  <c r="L611" i="37"/>
  <c r="O611" s="1"/>
  <c r="M611"/>
  <c r="S611" s="1"/>
  <c r="K623" i="40"/>
  <c r="N622"/>
  <c r="P622" s="1"/>
  <c r="Q595" i="34"/>
  <c r="R595"/>
  <c r="N622" i="41"/>
  <c r="P622" s="1"/>
  <c r="K623"/>
  <c r="O621" i="35"/>
  <c r="N621"/>
  <c r="P621" s="1"/>
  <c r="K622"/>
  <c r="N623" i="27"/>
  <c r="P623" s="1"/>
  <c r="K624"/>
  <c r="K616" i="33"/>
  <c r="N615"/>
  <c r="P615" s="1"/>
  <c r="O623" i="27"/>
  <c r="R614" i="32"/>
  <c r="Q614"/>
  <c r="L596" i="34"/>
  <c r="M596"/>
  <c r="K617" i="26"/>
  <c r="N616"/>
  <c r="P616" s="1"/>
  <c r="L615" i="32"/>
  <c r="M615"/>
  <c r="S615" s="1"/>
  <c r="O622" i="39"/>
  <c r="K623"/>
  <c r="N622"/>
  <c r="P622" s="1"/>
  <c r="M608" i="43"/>
  <c r="L608"/>
  <c r="O608" s="1"/>
  <c r="M622" i="38"/>
  <c r="L622"/>
  <c r="O622" s="1"/>
  <c r="R621"/>
  <c r="Q621"/>
  <c r="Q615" i="36"/>
  <c r="R615"/>
  <c r="O622" i="42"/>
  <c r="N622"/>
  <c r="P622" s="1"/>
  <c r="K623"/>
  <c r="R610" i="37"/>
  <c r="Q610"/>
  <c r="Q625" i="28" l="1"/>
  <c r="R625"/>
  <c r="M626"/>
  <c r="S626" s="1"/>
  <c r="L626"/>
  <c r="O626" s="1"/>
  <c r="S625" i="29"/>
  <c r="K626"/>
  <c r="N625"/>
  <c r="P625" s="1"/>
  <c r="L601" i="30"/>
  <c r="M601"/>
  <c r="S601" s="1"/>
  <c r="R600"/>
  <c r="Q600"/>
  <c r="M626" i="31"/>
  <c r="S626" s="1"/>
  <c r="L626"/>
  <c r="R625"/>
  <c r="Q625"/>
  <c r="R621" i="35"/>
  <c r="Q621"/>
  <c r="R622" i="39"/>
  <c r="Q622"/>
  <c r="L622" i="35"/>
  <c r="M622"/>
  <c r="S622" s="1"/>
  <c r="M623" i="39"/>
  <c r="S623" s="1"/>
  <c r="L623"/>
  <c r="O623" s="1"/>
  <c r="Q623" i="27"/>
  <c r="R623"/>
  <c r="O596" i="34"/>
  <c r="K597"/>
  <c r="N596"/>
  <c r="P596" s="1"/>
  <c r="M623" i="40"/>
  <c r="S623" s="1"/>
  <c r="L623"/>
  <c r="L623" i="42"/>
  <c r="O623" s="1"/>
  <c r="M623"/>
  <c r="S623" s="1"/>
  <c r="K623" i="38"/>
  <c r="N622"/>
  <c r="P622" s="1"/>
  <c r="L623" i="41"/>
  <c r="M623"/>
  <c r="N611" i="37"/>
  <c r="P611" s="1"/>
  <c r="K612"/>
  <c r="R622" i="41"/>
  <c r="Q622"/>
  <c r="O616" i="36"/>
  <c r="N616"/>
  <c r="P616" s="1"/>
  <c r="K617"/>
  <c r="Q615" i="33"/>
  <c r="R615"/>
  <c r="R616" i="26"/>
  <c r="Q616"/>
  <c r="L616" i="33"/>
  <c r="O616" s="1"/>
  <c r="M616"/>
  <c r="S616" s="1"/>
  <c r="N608" i="43"/>
  <c r="P608" s="1"/>
  <c r="K609"/>
  <c r="L617" i="26"/>
  <c r="M617"/>
  <c r="S617" s="1"/>
  <c r="M624" i="27"/>
  <c r="L624"/>
  <c r="O624"/>
  <c r="R622" i="42"/>
  <c r="Q622"/>
  <c r="S622" i="38"/>
  <c r="O615" i="32"/>
  <c r="N615"/>
  <c r="P615" s="1"/>
  <c r="K616"/>
  <c r="S608" i="43"/>
  <c r="S596" i="34"/>
  <c r="Q622" i="40"/>
  <c r="R622"/>
  <c r="L626" i="29" l="1"/>
  <c r="O626" s="1"/>
  <c r="M626"/>
  <c r="S626" s="1"/>
  <c r="R625"/>
  <c r="Q625"/>
  <c r="N626" i="28"/>
  <c r="P626" s="1"/>
  <c r="K627"/>
  <c r="K627" i="31"/>
  <c r="N626"/>
  <c r="P626" s="1"/>
  <c r="O626"/>
  <c r="O601" i="30"/>
  <c r="N601"/>
  <c r="P601" s="1"/>
  <c r="K602"/>
  <c r="Q622" i="38"/>
  <c r="R622"/>
  <c r="R608" i="43"/>
  <c r="Q608"/>
  <c r="R611" i="37"/>
  <c r="Q611"/>
  <c r="O623" i="40"/>
  <c r="N623"/>
  <c r="P623" s="1"/>
  <c r="K624"/>
  <c r="N623" i="39"/>
  <c r="P623" s="1"/>
  <c r="K624"/>
  <c r="K618" i="26"/>
  <c r="N617"/>
  <c r="P617" s="1"/>
  <c r="S623" i="41"/>
  <c r="O623"/>
  <c r="K624"/>
  <c r="N623"/>
  <c r="P623" s="1"/>
  <c r="R616" i="36"/>
  <c r="Q616"/>
  <c r="L597" i="34"/>
  <c r="O597" s="1"/>
  <c r="M597"/>
  <c r="S597" s="1"/>
  <c r="O622" i="35"/>
  <c r="N622"/>
  <c r="P622" s="1"/>
  <c r="K623"/>
  <c r="R596" i="34"/>
  <c r="Q596"/>
  <c r="L617" i="36"/>
  <c r="O617" s="1"/>
  <c r="M617"/>
  <c r="S617" s="1"/>
  <c r="L623" i="38"/>
  <c r="O623" s="1"/>
  <c r="M623"/>
  <c r="S623" s="1"/>
  <c r="R615" i="32"/>
  <c r="Q615"/>
  <c r="S624" i="27"/>
  <c r="N616" i="33"/>
  <c r="P616" s="1"/>
  <c r="K617"/>
  <c r="L616" i="32"/>
  <c r="O616" s="1"/>
  <c r="M616"/>
  <c r="S616" s="1"/>
  <c r="N624" i="27"/>
  <c r="P624" s="1"/>
  <c r="K625"/>
  <c r="L609" i="43"/>
  <c r="O609" s="1"/>
  <c r="M609"/>
  <c r="S609" s="1"/>
  <c r="O617" i="26"/>
  <c r="M612" i="37"/>
  <c r="S612" s="1"/>
  <c r="L612"/>
  <c r="N623" i="42"/>
  <c r="P623" s="1"/>
  <c r="K624"/>
  <c r="M627" i="28" l="1"/>
  <c r="S627" s="1"/>
  <c r="L627"/>
  <c r="O627" s="1"/>
  <c r="Q626"/>
  <c r="R626"/>
  <c r="N626" i="29"/>
  <c r="P626" s="1"/>
  <c r="K627"/>
  <c r="M602" i="30"/>
  <c r="S602" s="1"/>
  <c r="L602"/>
  <c r="O602" s="1"/>
  <c r="R601"/>
  <c r="Q601"/>
  <c r="Q626" i="31"/>
  <c r="R626"/>
  <c r="M627"/>
  <c r="L627"/>
  <c r="R623" i="41"/>
  <c r="Q623"/>
  <c r="R623" i="40"/>
  <c r="Q623"/>
  <c r="R616" i="33"/>
  <c r="Q616"/>
  <c r="L617"/>
  <c r="M617"/>
  <c r="S617" s="1"/>
  <c r="K624" i="38"/>
  <c r="N623"/>
  <c r="P623" s="1"/>
  <c r="N609" i="43"/>
  <c r="P609" s="1"/>
  <c r="K610"/>
  <c r="R617" i="26"/>
  <c r="Q617"/>
  <c r="Q624" i="27"/>
  <c r="R624"/>
  <c r="L624" i="42"/>
  <c r="M624"/>
  <c r="M625" i="27"/>
  <c r="S625" s="1"/>
  <c r="L625"/>
  <c r="O625" s="1"/>
  <c r="N617" i="36"/>
  <c r="P617" s="1"/>
  <c r="K618"/>
  <c r="K598" i="34"/>
  <c r="N597"/>
  <c r="P597" s="1"/>
  <c r="M618" i="26"/>
  <c r="L618"/>
  <c r="R623" i="42"/>
  <c r="Q623"/>
  <c r="O612" i="37"/>
  <c r="N612"/>
  <c r="P612" s="1"/>
  <c r="K613"/>
  <c r="L624" i="39"/>
  <c r="M624"/>
  <c r="S624" s="1"/>
  <c r="L623" i="35"/>
  <c r="M623"/>
  <c r="S623" s="1"/>
  <c r="Q623" i="39"/>
  <c r="R623"/>
  <c r="K617" i="32"/>
  <c r="N616"/>
  <c r="P616" s="1"/>
  <c r="Q622" i="35"/>
  <c r="R622"/>
  <c r="L624" i="41"/>
  <c r="O624" s="1"/>
  <c r="M624"/>
  <c r="S624" s="1"/>
  <c r="M624" i="40"/>
  <c r="L624"/>
  <c r="L627" i="29" l="1"/>
  <c r="O627" s="1"/>
  <c r="M627"/>
  <c r="S627" s="1"/>
  <c r="R626"/>
  <c r="Q626"/>
  <c r="K628" i="28"/>
  <c r="N627"/>
  <c r="P627" s="1"/>
  <c r="S627" i="31"/>
  <c r="N627"/>
  <c r="P627" s="1"/>
  <c r="K628"/>
  <c r="O627"/>
  <c r="N602" i="30"/>
  <c r="P602" s="1"/>
  <c r="K603"/>
  <c r="R616" i="32"/>
  <c r="Q616"/>
  <c r="L613" i="37"/>
  <c r="O613" s="1"/>
  <c r="M613"/>
  <c r="S613" s="1"/>
  <c r="O624" i="40"/>
  <c r="K625"/>
  <c r="N624"/>
  <c r="P624" s="1"/>
  <c r="L617" i="32"/>
  <c r="M617"/>
  <c r="S617" s="1"/>
  <c r="Q612" i="37"/>
  <c r="R612"/>
  <c r="L598" i="34"/>
  <c r="M598"/>
  <c r="S598" s="1"/>
  <c r="S624" i="40"/>
  <c r="M618" i="36"/>
  <c r="S618" s="1"/>
  <c r="L618"/>
  <c r="O617" i="33"/>
  <c r="N617"/>
  <c r="P617" s="1"/>
  <c r="K618"/>
  <c r="R617" i="36"/>
  <c r="Q617"/>
  <c r="N625" i="27"/>
  <c r="P625" s="1"/>
  <c r="K626"/>
  <c r="K619" i="26"/>
  <c r="N618"/>
  <c r="P618" s="1"/>
  <c r="O624" i="39"/>
  <c r="N624"/>
  <c r="P624" s="1"/>
  <c r="K625"/>
  <c r="S618" i="26"/>
  <c r="S624" i="42"/>
  <c r="N624" i="41"/>
  <c r="P624" s="1"/>
  <c r="K625"/>
  <c r="O623" i="35"/>
  <c r="N623"/>
  <c r="P623" s="1"/>
  <c r="K624"/>
  <c r="O618" i="26"/>
  <c r="M610" i="43"/>
  <c r="L610"/>
  <c r="O610" s="1"/>
  <c r="R609"/>
  <c r="Q609"/>
  <c r="Q623" i="38"/>
  <c r="R623"/>
  <c r="R597" i="34"/>
  <c r="Q597"/>
  <c r="O624" i="42"/>
  <c r="N624"/>
  <c r="P624" s="1"/>
  <c r="K625"/>
  <c r="M624" i="38"/>
  <c r="S624" s="1"/>
  <c r="L624"/>
  <c r="O624" s="1"/>
  <c r="Q627" i="28" l="1"/>
  <c r="R627"/>
  <c r="L628"/>
  <c r="O628" s="1"/>
  <c r="M628"/>
  <c r="S628" s="1"/>
  <c r="K628" i="29"/>
  <c r="N627"/>
  <c r="P627" s="1"/>
  <c r="R627" i="31"/>
  <c r="Q627"/>
  <c r="M603" i="30"/>
  <c r="L603"/>
  <c r="M628" i="31"/>
  <c r="S628" s="1"/>
  <c r="L628"/>
  <c r="Q602" i="30"/>
  <c r="R602"/>
  <c r="Q624" i="40"/>
  <c r="R624"/>
  <c r="R624" i="42"/>
  <c r="Q624"/>
  <c r="R618" i="26"/>
  <c r="Q618"/>
  <c r="M625" i="40"/>
  <c r="S625" s="1"/>
  <c r="L625"/>
  <c r="O625" s="1"/>
  <c r="Q623" i="35"/>
  <c r="R623"/>
  <c r="M625" i="39"/>
  <c r="S625" s="1"/>
  <c r="L625"/>
  <c r="O625" s="1"/>
  <c r="R624"/>
  <c r="Q624"/>
  <c r="L618" i="33"/>
  <c r="M618"/>
  <c r="S618" s="1"/>
  <c r="O598" i="34"/>
  <c r="N598"/>
  <c r="P598" s="1"/>
  <c r="K599"/>
  <c r="Q617" i="33"/>
  <c r="R617"/>
  <c r="R624" i="41"/>
  <c r="Q624"/>
  <c r="K614" i="37"/>
  <c r="N613"/>
  <c r="P613" s="1"/>
  <c r="L624" i="35"/>
  <c r="M624"/>
  <c r="K625" i="38"/>
  <c r="N624"/>
  <c r="P624" s="1"/>
  <c r="M619" i="26"/>
  <c r="S619" s="1"/>
  <c r="L619"/>
  <c r="O619" s="1"/>
  <c r="O618" i="36"/>
  <c r="N618"/>
  <c r="P618" s="1"/>
  <c r="K619"/>
  <c r="R625" i="27"/>
  <c r="Q625"/>
  <c r="M625" i="42"/>
  <c r="S625" s="1"/>
  <c r="L625"/>
  <c r="O625" s="1"/>
  <c r="L625" i="41"/>
  <c r="M625"/>
  <c r="S625" s="1"/>
  <c r="N610" i="43"/>
  <c r="P610" s="1"/>
  <c r="K611"/>
  <c r="S610"/>
  <c r="L626" i="27"/>
  <c r="O626" s="1"/>
  <c r="M626"/>
  <c r="S626" s="1"/>
  <c r="O617" i="32"/>
  <c r="N617"/>
  <c r="P617" s="1"/>
  <c r="K618"/>
  <c r="Q627" i="29" l="1"/>
  <c r="R627"/>
  <c r="L628"/>
  <c r="M628"/>
  <c r="N628" i="28"/>
  <c r="P628" s="1"/>
  <c r="K629"/>
  <c r="O628" i="31"/>
  <c r="N628"/>
  <c r="P628" s="1"/>
  <c r="K629"/>
  <c r="O603" i="30"/>
  <c r="N603"/>
  <c r="P603" s="1"/>
  <c r="K604"/>
  <c r="S603"/>
  <c r="R610" i="43"/>
  <c r="Q610"/>
  <c r="Q624" i="38"/>
  <c r="R624"/>
  <c r="L618" i="32"/>
  <c r="M618"/>
  <c r="S618" s="1"/>
  <c r="L611" i="43"/>
  <c r="O611" s="1"/>
  <c r="M611"/>
  <c r="S611" s="1"/>
  <c r="L625" i="38"/>
  <c r="M625"/>
  <c r="S625" s="1"/>
  <c r="Q617" i="32"/>
  <c r="R617"/>
  <c r="M619" i="36"/>
  <c r="S619" s="1"/>
  <c r="L619"/>
  <c r="O619" s="1"/>
  <c r="S624" i="35"/>
  <c r="M599" i="34"/>
  <c r="S599" s="1"/>
  <c r="L599"/>
  <c r="O599" s="1"/>
  <c r="K626" i="39"/>
  <c r="N625"/>
  <c r="P625" s="1"/>
  <c r="Q598" i="34"/>
  <c r="R598"/>
  <c r="Q613" i="37"/>
  <c r="R613"/>
  <c r="Q618" i="36"/>
  <c r="R618"/>
  <c r="O624" i="35"/>
  <c r="K625"/>
  <c r="N624"/>
  <c r="P624" s="1"/>
  <c r="O625" i="41"/>
  <c r="K626"/>
  <c r="N625"/>
  <c r="P625" s="1"/>
  <c r="N625" i="40"/>
  <c r="P625" s="1"/>
  <c r="K626"/>
  <c r="L614" i="37"/>
  <c r="O614" s="1"/>
  <c r="M614"/>
  <c r="S614" s="1"/>
  <c r="K627" i="27"/>
  <c r="N626"/>
  <c r="P626" s="1"/>
  <c r="N625" i="42"/>
  <c r="P625" s="1"/>
  <c r="K626"/>
  <c r="K620" i="26"/>
  <c r="N619"/>
  <c r="P619" s="1"/>
  <c r="O618" i="33"/>
  <c r="N618"/>
  <c r="P618" s="1"/>
  <c r="K619"/>
  <c r="M629" i="28" l="1"/>
  <c r="S629" s="1"/>
  <c r="L629"/>
  <c r="O629" s="1"/>
  <c r="R628"/>
  <c r="Q628"/>
  <c r="S628" i="29"/>
  <c r="O628"/>
  <c r="N628"/>
  <c r="P628" s="1"/>
  <c r="K629"/>
  <c r="R603" i="30"/>
  <c r="Q603"/>
  <c r="L604"/>
  <c r="M604"/>
  <c r="S604" s="1"/>
  <c r="L629" i="31"/>
  <c r="O629" s="1"/>
  <c r="M629"/>
  <c r="R628"/>
  <c r="Q628"/>
  <c r="Q618" i="33"/>
  <c r="R618"/>
  <c r="Q625" i="39"/>
  <c r="R625"/>
  <c r="N619" i="36"/>
  <c r="P619" s="1"/>
  <c r="K620"/>
  <c r="N611" i="43"/>
  <c r="P611" s="1"/>
  <c r="K612"/>
  <c r="R625" i="42"/>
  <c r="Q625"/>
  <c r="L619" i="33"/>
  <c r="O619" s="1"/>
  <c r="M619"/>
  <c r="S619" s="1"/>
  <c r="M627" i="27"/>
  <c r="S627" s="1"/>
  <c r="L627"/>
  <c r="M625" i="35"/>
  <c r="S625" s="1"/>
  <c r="L625"/>
  <c r="K615" i="37"/>
  <c r="N614"/>
  <c r="P614" s="1"/>
  <c r="Q619" i="26"/>
  <c r="R619"/>
  <c r="M626" i="39"/>
  <c r="S626" s="1"/>
  <c r="L626"/>
  <c r="L620" i="26"/>
  <c r="O620" s="1"/>
  <c r="M620"/>
  <c r="M626" i="40"/>
  <c r="S626" s="1"/>
  <c r="L626"/>
  <c r="O626" s="1"/>
  <c r="O618" i="32"/>
  <c r="N618"/>
  <c r="P618" s="1"/>
  <c r="K619"/>
  <c r="L626" i="42"/>
  <c r="M626"/>
  <c r="R625" i="40"/>
  <c r="Q625"/>
  <c r="N599" i="34"/>
  <c r="P599" s="1"/>
  <c r="K600"/>
  <c r="R625" i="41"/>
  <c r="Q625"/>
  <c r="R626" i="27"/>
  <c r="Q626"/>
  <c r="L626" i="41"/>
  <c r="O626" s="1"/>
  <c r="M626"/>
  <c r="S626" s="1"/>
  <c r="O625" i="38"/>
  <c r="N625"/>
  <c r="P625" s="1"/>
  <c r="K626"/>
  <c r="R624" i="35"/>
  <c r="Q624"/>
  <c r="L629" i="29" l="1"/>
  <c r="O629" s="1"/>
  <c r="M629"/>
  <c r="S629" s="1"/>
  <c r="R628"/>
  <c r="Q628"/>
  <c r="K630" i="28"/>
  <c r="N629"/>
  <c r="P629" s="1"/>
  <c r="S629" i="31"/>
  <c r="K630"/>
  <c r="N629"/>
  <c r="P629" s="1"/>
  <c r="O604" i="30"/>
  <c r="N604"/>
  <c r="P604" s="1"/>
  <c r="K605"/>
  <c r="Q618" i="32"/>
  <c r="R618"/>
  <c r="O626" i="39"/>
  <c r="K627"/>
  <c r="N626"/>
  <c r="P626" s="1"/>
  <c r="K628" i="27"/>
  <c r="N627"/>
  <c r="P627" s="1"/>
  <c r="M612" i="43"/>
  <c r="L612"/>
  <c r="O612" s="1"/>
  <c r="R599" i="34"/>
  <c r="Q599"/>
  <c r="O627" i="27"/>
  <c r="M620" i="36"/>
  <c r="S620" s="1"/>
  <c r="L620"/>
  <c r="L600" i="34"/>
  <c r="M600"/>
  <c r="S600" s="1"/>
  <c r="Q619" i="36"/>
  <c r="R619"/>
  <c r="R611" i="43"/>
  <c r="Q611"/>
  <c r="R625" i="38"/>
  <c r="Q625"/>
  <c r="S626" i="42"/>
  <c r="L615" i="37"/>
  <c r="O615" s="1"/>
  <c r="M615"/>
  <c r="S615" s="1"/>
  <c r="N619" i="33"/>
  <c r="P619" s="1"/>
  <c r="K620"/>
  <c r="Q614" i="37"/>
  <c r="R614"/>
  <c r="O626" i="42"/>
  <c r="N626"/>
  <c r="P626" s="1"/>
  <c r="K627"/>
  <c r="S620" i="26"/>
  <c r="O625" i="35"/>
  <c r="K626"/>
  <c r="N625"/>
  <c r="P625" s="1"/>
  <c r="K627" i="40"/>
  <c r="N626"/>
  <c r="P626" s="1"/>
  <c r="N626" i="41"/>
  <c r="P626" s="1"/>
  <c r="K627"/>
  <c r="L626" i="38"/>
  <c r="O626" s="1"/>
  <c r="M626"/>
  <c r="S626" s="1"/>
  <c r="L619" i="32"/>
  <c r="O619" s="1"/>
  <c r="M619"/>
  <c r="S619" s="1"/>
  <c r="K621" i="26"/>
  <c r="N620"/>
  <c r="P620" s="1"/>
  <c r="Q629" i="28" l="1"/>
  <c r="R629"/>
  <c r="L630"/>
  <c r="O630" s="1"/>
  <c r="M630"/>
  <c r="S630" s="1"/>
  <c r="K630" i="29"/>
  <c r="N629"/>
  <c r="P629" s="1"/>
  <c r="Q629" i="31"/>
  <c r="R629"/>
  <c r="R604" i="30"/>
  <c r="Q604"/>
  <c r="L605"/>
  <c r="M605"/>
  <c r="S605" s="1"/>
  <c r="M630" i="31"/>
  <c r="L630"/>
  <c r="R625" i="35"/>
  <c r="Q625"/>
  <c r="O600" i="34"/>
  <c r="N600"/>
  <c r="P600" s="1"/>
  <c r="K601"/>
  <c r="S612" i="43"/>
  <c r="R627" i="27"/>
  <c r="Q627"/>
  <c r="M627" i="40"/>
  <c r="L627"/>
  <c r="O627" s="1"/>
  <c r="K620" i="32"/>
  <c r="N619"/>
  <c r="P619" s="1"/>
  <c r="L626" i="35"/>
  <c r="O626" s="1"/>
  <c r="M626"/>
  <c r="S626" s="1"/>
  <c r="O620" i="36"/>
  <c r="K621"/>
  <c r="N620"/>
  <c r="P620" s="1"/>
  <c r="L620" i="33"/>
  <c r="M620"/>
  <c r="S620" s="1"/>
  <c r="M628" i="27"/>
  <c r="L628"/>
  <c r="Q620" i="26"/>
  <c r="R620"/>
  <c r="Q626" i="39"/>
  <c r="R626"/>
  <c r="R619" i="33"/>
  <c r="Q619"/>
  <c r="L627" i="41"/>
  <c r="M627"/>
  <c r="M627" i="39"/>
  <c r="S627" s="1"/>
  <c r="L627"/>
  <c r="O627" s="1"/>
  <c r="Q626" i="41"/>
  <c r="R626"/>
  <c r="L627" i="42"/>
  <c r="O627" s="1"/>
  <c r="M627"/>
  <c r="N626" i="38"/>
  <c r="P626" s="1"/>
  <c r="K627"/>
  <c r="M621" i="26"/>
  <c r="S621" s="1"/>
  <c r="L621"/>
  <c r="R626" i="40"/>
  <c r="Q626"/>
  <c r="K616" i="37"/>
  <c r="N615"/>
  <c r="P615" s="1"/>
  <c r="R626" i="42"/>
  <c r="Q626"/>
  <c r="N612" i="43"/>
  <c r="P612" s="1"/>
  <c r="K613"/>
  <c r="R629" i="29" l="1"/>
  <c r="Q629"/>
  <c r="M630"/>
  <c r="S630" s="1"/>
  <c r="L630"/>
  <c r="O630" s="1"/>
  <c r="N630" i="28"/>
  <c r="P630" s="1"/>
  <c r="K631"/>
  <c r="K631" i="31"/>
  <c r="N630"/>
  <c r="P630" s="1"/>
  <c r="S630"/>
  <c r="O605" i="30"/>
  <c r="K606"/>
  <c r="N605"/>
  <c r="P605" s="1"/>
  <c r="O630" i="31"/>
  <c r="R612" i="43"/>
  <c r="Q612"/>
  <c r="N627" i="42"/>
  <c r="P627" s="1"/>
  <c r="K628"/>
  <c r="S628" i="27"/>
  <c r="K627" i="35"/>
  <c r="N626"/>
  <c r="P626" s="1"/>
  <c r="R619" i="32"/>
  <c r="Q619"/>
  <c r="S627" i="42"/>
  <c r="O627" i="41"/>
  <c r="N627"/>
  <c r="P627" s="1"/>
  <c r="K628"/>
  <c r="K629" i="27"/>
  <c r="N628"/>
  <c r="P628" s="1"/>
  <c r="L613" i="43"/>
  <c r="O613" s="1"/>
  <c r="M613"/>
  <c r="S613" s="1"/>
  <c r="K622" i="26"/>
  <c r="N621"/>
  <c r="P621" s="1"/>
  <c r="O621"/>
  <c r="O620" i="33"/>
  <c r="K621"/>
  <c r="N620"/>
  <c r="P620" s="1"/>
  <c r="L620" i="32"/>
  <c r="O620" s="1"/>
  <c r="M620"/>
  <c r="S620" s="1"/>
  <c r="L601" i="34"/>
  <c r="O601" s="1"/>
  <c r="M601"/>
  <c r="S601" s="1"/>
  <c r="R600"/>
  <c r="Q600"/>
  <c r="R620" i="36"/>
  <c r="Q620"/>
  <c r="L627" i="38"/>
  <c r="M627"/>
  <c r="S627" s="1"/>
  <c r="K628" i="39"/>
  <c r="N627"/>
  <c r="P627" s="1"/>
  <c r="M621" i="36"/>
  <c r="S621" s="1"/>
  <c r="L621"/>
  <c r="O621" s="1"/>
  <c r="N627" i="40"/>
  <c r="P627" s="1"/>
  <c r="K628"/>
  <c r="Q615" i="37"/>
  <c r="R615"/>
  <c r="S627" i="40"/>
  <c r="R626" i="38"/>
  <c r="Q626"/>
  <c r="M616" i="37"/>
  <c r="S616" s="1"/>
  <c r="L616"/>
  <c r="O616" s="1"/>
  <c r="S627" i="41"/>
  <c r="O628" i="27"/>
  <c r="M631" i="28" l="1"/>
  <c r="S631" s="1"/>
  <c r="L631"/>
  <c r="O631" s="1"/>
  <c r="R630"/>
  <c r="Q630"/>
  <c r="N630" i="29"/>
  <c r="P630" s="1"/>
  <c r="K631"/>
  <c r="Q605" i="30"/>
  <c r="R605"/>
  <c r="M606"/>
  <c r="S606" s="1"/>
  <c r="L606"/>
  <c r="O606" s="1"/>
  <c r="Q630" i="31"/>
  <c r="R630"/>
  <c r="L631"/>
  <c r="M631"/>
  <c r="R627" i="40"/>
  <c r="Q627"/>
  <c r="Q626" i="35"/>
  <c r="R626"/>
  <c r="Q627" i="39"/>
  <c r="R627"/>
  <c r="L629" i="27"/>
  <c r="O629" s="1"/>
  <c r="M629"/>
  <c r="S629" s="1"/>
  <c r="M628" i="39"/>
  <c r="S628" s="1"/>
  <c r="L628"/>
  <c r="L628" i="41"/>
  <c r="M628"/>
  <c r="S628" s="1"/>
  <c r="M627" i="35"/>
  <c r="S627" s="1"/>
  <c r="L627"/>
  <c r="R621" i="26"/>
  <c r="Q621"/>
  <c r="Q628" i="27"/>
  <c r="R628"/>
  <c r="R627" i="42"/>
  <c r="Q627"/>
  <c r="L628"/>
  <c r="M628"/>
  <c r="S628" s="1"/>
  <c r="N620" i="32"/>
  <c r="P620" s="1"/>
  <c r="K621"/>
  <c r="Q627" i="41"/>
  <c r="R627"/>
  <c r="N616" i="37"/>
  <c r="P616" s="1"/>
  <c r="K617"/>
  <c r="Q620" i="33"/>
  <c r="R620"/>
  <c r="N613" i="43"/>
  <c r="P613" s="1"/>
  <c r="K614"/>
  <c r="N601" i="34"/>
  <c r="P601" s="1"/>
  <c r="K602"/>
  <c r="M628" i="40"/>
  <c r="S628" s="1"/>
  <c r="L628"/>
  <c r="O628" s="1"/>
  <c r="O627" i="38"/>
  <c r="N627"/>
  <c r="P627" s="1"/>
  <c r="K628"/>
  <c r="L622" i="26"/>
  <c r="O622" s="1"/>
  <c r="M622"/>
  <c r="K622" i="36"/>
  <c r="N621"/>
  <c r="P621" s="1"/>
  <c r="M621" i="33"/>
  <c r="S621" s="1"/>
  <c r="L621"/>
  <c r="O621" s="1"/>
  <c r="L631" i="29" l="1"/>
  <c r="O631" s="1"/>
  <c r="M631"/>
  <c r="S631" s="1"/>
  <c r="R630"/>
  <c r="Q630"/>
  <c r="K632" i="28"/>
  <c r="N631"/>
  <c r="P631" s="1"/>
  <c r="O631" i="31"/>
  <c r="N631"/>
  <c r="K632"/>
  <c r="K607" i="30"/>
  <c r="N606"/>
  <c r="P606" s="1"/>
  <c r="P631" i="31"/>
  <c r="S631"/>
  <c r="Q620" i="32"/>
  <c r="R620"/>
  <c r="Q621" i="36"/>
  <c r="R621"/>
  <c r="O628" i="42"/>
  <c r="N628"/>
  <c r="P628" s="1"/>
  <c r="K629"/>
  <c r="R613" i="43"/>
  <c r="Q613"/>
  <c r="O627" i="35"/>
  <c r="N627"/>
  <c r="P627" s="1"/>
  <c r="K628"/>
  <c r="M622" i="36"/>
  <c r="S622" s="1"/>
  <c r="L622"/>
  <c r="L617" i="37"/>
  <c r="O617" s="1"/>
  <c r="M617"/>
  <c r="S617" s="1"/>
  <c r="Q616"/>
  <c r="R616"/>
  <c r="O628" i="41"/>
  <c r="K629"/>
  <c r="N628"/>
  <c r="P628" s="1"/>
  <c r="Q627" i="38"/>
  <c r="R627"/>
  <c r="N629" i="27"/>
  <c r="P629" s="1"/>
  <c r="K630"/>
  <c r="N628" i="40"/>
  <c r="P628" s="1"/>
  <c r="K629"/>
  <c r="S622" i="26"/>
  <c r="L602" i="34"/>
  <c r="O602" s="1"/>
  <c r="M602"/>
  <c r="S602" s="1"/>
  <c r="O628" i="39"/>
  <c r="N628"/>
  <c r="P628" s="1"/>
  <c r="K629"/>
  <c r="R601" i="34"/>
  <c r="Q601"/>
  <c r="K623" i="26"/>
  <c r="N622"/>
  <c r="P622" s="1"/>
  <c r="K622" i="33"/>
  <c r="N621"/>
  <c r="P621" s="1"/>
  <c r="L628" i="38"/>
  <c r="O628" s="1"/>
  <c r="M628"/>
  <c r="S628" s="1"/>
  <c r="M614" i="43"/>
  <c r="S614" s="1"/>
  <c r="L614"/>
  <c r="O614" s="1"/>
  <c r="L621" i="32"/>
  <c r="O621" s="1"/>
  <c r="M621"/>
  <c r="S621" s="1"/>
  <c r="Q631" i="28" l="1"/>
  <c r="R631"/>
  <c r="L632"/>
  <c r="O632" s="1"/>
  <c r="M632"/>
  <c r="S632" s="1"/>
  <c r="N631" i="29"/>
  <c r="P631" s="1"/>
  <c r="K632"/>
  <c r="Q631" i="31"/>
  <c r="R631"/>
  <c r="Q606" i="30"/>
  <c r="R606"/>
  <c r="L607"/>
  <c r="M607"/>
  <c r="S607" s="1"/>
  <c r="M632" i="31"/>
  <c r="S632" s="1"/>
  <c r="L632"/>
  <c r="R628" i="39"/>
  <c r="Q628"/>
  <c r="L622" i="33"/>
  <c r="M622"/>
  <c r="S622" s="1"/>
  <c r="R628" i="40"/>
  <c r="Q628"/>
  <c r="K622" i="32"/>
  <c r="N621"/>
  <c r="P621" s="1"/>
  <c r="N614" i="43"/>
  <c r="P614" s="1"/>
  <c r="K615"/>
  <c r="M623" i="26"/>
  <c r="L623"/>
  <c r="O623" s="1"/>
  <c r="N602" i="34"/>
  <c r="P602" s="1"/>
  <c r="K603"/>
  <c r="N617" i="37"/>
  <c r="P617" s="1"/>
  <c r="K618"/>
  <c r="M629" i="42"/>
  <c r="S629" s="1"/>
  <c r="L629"/>
  <c r="O629" s="1"/>
  <c r="R628"/>
  <c r="Q628"/>
  <c r="Q622" i="26"/>
  <c r="R622"/>
  <c r="R628" i="41"/>
  <c r="Q628"/>
  <c r="O622" i="36"/>
  <c r="K623"/>
  <c r="N622"/>
  <c r="P622" s="1"/>
  <c r="L629" i="41"/>
  <c r="M629"/>
  <c r="S629" s="1"/>
  <c r="M629" i="39"/>
  <c r="S629" s="1"/>
  <c r="L629"/>
  <c r="O629" s="1"/>
  <c r="L629" i="40"/>
  <c r="M629"/>
  <c r="S629" s="1"/>
  <c r="L628" i="35"/>
  <c r="M628"/>
  <c r="S628" s="1"/>
  <c r="R627"/>
  <c r="Q627"/>
  <c r="N628" i="38"/>
  <c r="P628" s="1"/>
  <c r="K629"/>
  <c r="Q621" i="33"/>
  <c r="R621"/>
  <c r="M630" i="27"/>
  <c r="S630" s="1"/>
  <c r="L630"/>
  <c r="O630" s="1"/>
  <c r="R629"/>
  <c r="Q629"/>
  <c r="M632" i="29" l="1"/>
  <c r="S632" s="1"/>
  <c r="L632"/>
  <c r="R631"/>
  <c r="Q631"/>
  <c r="N632" i="28"/>
  <c r="P632" s="1"/>
  <c r="K633"/>
  <c r="O632" i="31"/>
  <c r="N632"/>
  <c r="P632" s="1"/>
  <c r="K633"/>
  <c r="O607" i="30"/>
  <c r="N607"/>
  <c r="P607" s="1"/>
  <c r="K608"/>
  <c r="Q621" i="32"/>
  <c r="R621"/>
  <c r="R617" i="37"/>
  <c r="Q617"/>
  <c r="M603" i="34"/>
  <c r="L603"/>
  <c r="O603" s="1"/>
  <c r="M622" i="32"/>
  <c r="L622"/>
  <c r="Q602" i="34"/>
  <c r="R602"/>
  <c r="R622" i="36"/>
  <c r="Q622"/>
  <c r="R628" i="38"/>
  <c r="Q628"/>
  <c r="O629" i="41"/>
  <c r="N629"/>
  <c r="P629" s="1"/>
  <c r="K630"/>
  <c r="K631" i="27"/>
  <c r="N630"/>
  <c r="P630" s="1"/>
  <c r="M623" i="36"/>
  <c r="S623" s="1"/>
  <c r="L623"/>
  <c r="O623" s="1"/>
  <c r="K624" i="26"/>
  <c r="N623"/>
  <c r="P623" s="1"/>
  <c r="O629" i="40"/>
  <c r="N629"/>
  <c r="P629" s="1"/>
  <c r="K630"/>
  <c r="N629" i="42"/>
  <c r="P629" s="1"/>
  <c r="K630"/>
  <c r="S623" i="26"/>
  <c r="O622" i="33"/>
  <c r="N622"/>
  <c r="P622" s="1"/>
  <c r="K623"/>
  <c r="K630" i="39"/>
  <c r="N629"/>
  <c r="P629" s="1"/>
  <c r="L618" i="37"/>
  <c r="M618"/>
  <c r="S618" s="1"/>
  <c r="O628" i="35"/>
  <c r="K629"/>
  <c r="N628"/>
  <c r="P628" s="1"/>
  <c r="M629" i="38"/>
  <c r="S629" s="1"/>
  <c r="L629"/>
  <c r="L615" i="43"/>
  <c r="M615"/>
  <c r="S615" s="1"/>
  <c r="R614"/>
  <c r="Q614"/>
  <c r="M633" i="28" l="1"/>
  <c r="S633" s="1"/>
  <c r="L633"/>
  <c r="O633" s="1"/>
  <c r="Q632"/>
  <c r="R632"/>
  <c r="O632" i="29"/>
  <c r="N632"/>
  <c r="P632" s="1"/>
  <c r="K633"/>
  <c r="L608" i="30"/>
  <c r="O608" s="1"/>
  <c r="M608"/>
  <c r="Q607"/>
  <c r="R607"/>
  <c r="L633" i="31"/>
  <c r="O633" s="1"/>
  <c r="M633"/>
  <c r="S633" s="1"/>
  <c r="Q632"/>
  <c r="R632"/>
  <c r="R623" i="26"/>
  <c r="Q623"/>
  <c r="R628" i="35"/>
  <c r="Q628"/>
  <c r="M629"/>
  <c r="S629" s="1"/>
  <c r="L629"/>
  <c r="O629" s="1"/>
  <c r="L624" i="26"/>
  <c r="M624"/>
  <c r="S622" i="32"/>
  <c r="O629" i="38"/>
  <c r="N629"/>
  <c r="P629" s="1"/>
  <c r="K630"/>
  <c r="M630" i="39"/>
  <c r="S630" s="1"/>
  <c r="L630"/>
  <c r="L630" i="40"/>
  <c r="M630"/>
  <c r="R629" i="39"/>
  <c r="Q629"/>
  <c r="M623" i="33"/>
  <c r="S623" s="1"/>
  <c r="L623"/>
  <c r="O623" s="1"/>
  <c r="O618" i="37"/>
  <c r="K619"/>
  <c r="N618"/>
  <c r="P618" s="1"/>
  <c r="L630" i="42"/>
  <c r="M630"/>
  <c r="S630" s="1"/>
  <c r="K624" i="36"/>
  <c r="N623"/>
  <c r="P623" s="1"/>
  <c r="K604" i="34"/>
  <c r="N603"/>
  <c r="P603" s="1"/>
  <c r="R629" i="42"/>
  <c r="Q629"/>
  <c r="S603" i="34"/>
  <c r="R630" i="27"/>
  <c r="Q630"/>
  <c r="R629" i="40"/>
  <c r="Q629"/>
  <c r="L631" i="27"/>
  <c r="O631" s="1"/>
  <c r="M631"/>
  <c r="S631" s="1"/>
  <c r="Q622" i="33"/>
  <c r="R622"/>
  <c r="L630" i="41"/>
  <c r="O630" s="1"/>
  <c r="M630"/>
  <c r="O615" i="43"/>
  <c r="N615"/>
  <c r="P615" s="1"/>
  <c r="K616"/>
  <c r="Q629" i="41"/>
  <c r="R629"/>
  <c r="O622" i="32"/>
  <c r="K623"/>
  <c r="N622"/>
  <c r="P622" s="1"/>
  <c r="M633" i="29" l="1"/>
  <c r="S633" s="1"/>
  <c r="L633"/>
  <c r="O633" s="1"/>
  <c r="R632"/>
  <c r="Q632"/>
  <c r="K634" i="28"/>
  <c r="N633"/>
  <c r="P633" s="1"/>
  <c r="N633" i="31"/>
  <c r="P633" s="1"/>
  <c r="K634"/>
  <c r="S608" i="30"/>
  <c r="N608"/>
  <c r="P608" s="1"/>
  <c r="K609"/>
  <c r="R622" i="32"/>
  <c r="Q622"/>
  <c r="M616" i="43"/>
  <c r="L616"/>
  <c r="O616" s="1"/>
  <c r="M623" i="32"/>
  <c r="S623" s="1"/>
  <c r="L623"/>
  <c r="S630" i="41"/>
  <c r="L604" i="34"/>
  <c r="O604" s="1"/>
  <c r="M604"/>
  <c r="S604" s="1"/>
  <c r="K625" i="26"/>
  <c r="N624"/>
  <c r="P624" s="1"/>
  <c r="Q623" i="36"/>
  <c r="R623"/>
  <c r="N623" i="33"/>
  <c r="P623" s="1"/>
  <c r="K624"/>
  <c r="L630" i="38"/>
  <c r="O630" s="1"/>
  <c r="M630"/>
  <c r="S630" s="1"/>
  <c r="R629"/>
  <c r="Q629"/>
  <c r="K630" i="35"/>
  <c r="N629"/>
  <c r="P629" s="1"/>
  <c r="N630" i="41"/>
  <c r="P630" s="1"/>
  <c r="K631"/>
  <c r="M624" i="36"/>
  <c r="S624" s="1"/>
  <c r="L624"/>
  <c r="O624" s="1"/>
  <c r="R618" i="37"/>
  <c r="Q618"/>
  <c r="S630" i="40"/>
  <c r="R615" i="43"/>
  <c r="Q615"/>
  <c r="L619" i="37"/>
  <c r="O619" s="1"/>
  <c r="M619"/>
  <c r="S619" s="1"/>
  <c r="O630" i="40"/>
  <c r="K631"/>
  <c r="N630"/>
  <c r="P630" s="1"/>
  <c r="O624" i="26"/>
  <c r="R603" i="34"/>
  <c r="Q603"/>
  <c r="O630" i="42"/>
  <c r="N630"/>
  <c r="P630" s="1"/>
  <c r="K631"/>
  <c r="K632" i="27"/>
  <c r="N631"/>
  <c r="P631" s="1"/>
  <c r="O630" i="39"/>
  <c r="N630"/>
  <c r="P630" s="1"/>
  <c r="K631"/>
  <c r="S624" i="26"/>
  <c r="R633" i="28" l="1"/>
  <c r="Q633"/>
  <c r="M634"/>
  <c r="S634" s="1"/>
  <c r="L634"/>
  <c r="O634" s="1"/>
  <c r="K634" i="29"/>
  <c r="N633"/>
  <c r="P633" s="1"/>
  <c r="R608" i="30"/>
  <c r="Q608"/>
  <c r="L609"/>
  <c r="M609"/>
  <c r="S609" s="1"/>
  <c r="M634" i="31"/>
  <c r="S634" s="1"/>
  <c r="L634"/>
  <c r="R633"/>
  <c r="Q633"/>
  <c r="R630" i="40"/>
  <c r="Q630"/>
  <c r="R630" i="41"/>
  <c r="Q630"/>
  <c r="R629" i="35"/>
  <c r="Q629"/>
  <c r="M631" i="42"/>
  <c r="S631" s="1"/>
  <c r="L631"/>
  <c r="O631" s="1"/>
  <c r="M630" i="35"/>
  <c r="S630" s="1"/>
  <c r="L630"/>
  <c r="R630" i="42"/>
  <c r="Q630"/>
  <c r="O623" i="32"/>
  <c r="K624"/>
  <c r="N623"/>
  <c r="P623" s="1"/>
  <c r="L631" i="39"/>
  <c r="O631" s="1"/>
  <c r="M631"/>
  <c r="K620" i="37"/>
  <c r="N619"/>
  <c r="P619" s="1"/>
  <c r="K625" i="36"/>
  <c r="N624"/>
  <c r="P624" s="1"/>
  <c r="M625" i="26"/>
  <c r="S625" s="1"/>
  <c r="L625"/>
  <c r="O625" s="1"/>
  <c r="Q624"/>
  <c r="R624"/>
  <c r="N616" i="43"/>
  <c r="P616" s="1"/>
  <c r="K617"/>
  <c r="R630" i="39"/>
  <c r="Q630"/>
  <c r="L631" i="41"/>
  <c r="O631" s="1"/>
  <c r="M631"/>
  <c r="N630" i="38"/>
  <c r="P630" s="1"/>
  <c r="K631"/>
  <c r="S616" i="43"/>
  <c r="R631" i="27"/>
  <c r="Q631"/>
  <c r="M624" i="33"/>
  <c r="L624"/>
  <c r="K605" i="34"/>
  <c r="N604"/>
  <c r="P604" s="1"/>
  <c r="L632" i="27"/>
  <c r="M632"/>
  <c r="S632" s="1"/>
  <c r="O632"/>
  <c r="L631" i="40"/>
  <c r="O631" s="1"/>
  <c r="M631"/>
  <c r="S631" s="1"/>
  <c r="R623" i="33"/>
  <c r="Q623"/>
  <c r="R633" i="29" l="1"/>
  <c r="Q633"/>
  <c r="L634"/>
  <c r="O634" s="1"/>
  <c r="M634"/>
  <c r="S634" s="1"/>
  <c r="K635" i="28"/>
  <c r="N634"/>
  <c r="P634" s="1"/>
  <c r="N634" i="31"/>
  <c r="P634" s="1"/>
  <c r="K635"/>
  <c r="O634"/>
  <c r="O609" i="30"/>
  <c r="N609"/>
  <c r="P609" s="1"/>
  <c r="K610"/>
  <c r="R616" i="43"/>
  <c r="Q616"/>
  <c r="R623" i="32"/>
  <c r="Q623"/>
  <c r="N631" i="42"/>
  <c r="P631" s="1"/>
  <c r="K632"/>
  <c r="R624" i="36"/>
  <c r="Q624"/>
  <c r="M624" i="32"/>
  <c r="S624" s="1"/>
  <c r="L624"/>
  <c r="K633" i="27"/>
  <c r="N632"/>
  <c r="P632" s="1"/>
  <c r="L617" i="43"/>
  <c r="O617" s="1"/>
  <c r="M617"/>
  <c r="S617" s="1"/>
  <c r="L625" i="36"/>
  <c r="O625" s="1"/>
  <c r="M625"/>
  <c r="Q619" i="37"/>
  <c r="R619"/>
  <c r="R630" i="38"/>
  <c r="Q630"/>
  <c r="L620" i="37"/>
  <c r="O620" s="1"/>
  <c r="M620"/>
  <c r="S620" s="1"/>
  <c r="O624" i="33"/>
  <c r="K625"/>
  <c r="N624"/>
  <c r="P624" s="1"/>
  <c r="O630" i="35"/>
  <c r="N630"/>
  <c r="P630" s="1"/>
  <c r="K631"/>
  <c r="R604" i="34"/>
  <c r="Q604"/>
  <c r="L631" i="38"/>
  <c r="M631"/>
  <c r="S631" s="1"/>
  <c r="L605" i="34"/>
  <c r="M605"/>
  <c r="S605" s="1"/>
  <c r="S624" i="33"/>
  <c r="S631" i="41"/>
  <c r="S631" i="39"/>
  <c r="N631" i="40"/>
  <c r="P631" s="1"/>
  <c r="K632"/>
  <c r="N631" i="41"/>
  <c r="P631" s="1"/>
  <c r="K632"/>
  <c r="N625" i="26"/>
  <c r="P625" s="1"/>
  <c r="K626"/>
  <c r="K632" i="39"/>
  <c r="N631"/>
  <c r="P631" s="1"/>
  <c r="Q634" i="28" l="1"/>
  <c r="R634"/>
  <c r="M635"/>
  <c r="S635" s="1"/>
  <c r="L635"/>
  <c r="O635" s="1"/>
  <c r="N634" i="29"/>
  <c r="P634" s="1"/>
  <c r="K635"/>
  <c r="Q609" i="30"/>
  <c r="R609"/>
  <c r="M610"/>
  <c r="S610" s="1"/>
  <c r="L610"/>
  <c r="O610" s="1"/>
  <c r="L635" i="31"/>
  <c r="O635" s="1"/>
  <c r="M635"/>
  <c r="S635" s="1"/>
  <c r="Q634"/>
  <c r="R634"/>
  <c r="Q631" i="41"/>
  <c r="R631"/>
  <c r="Q631" i="39"/>
  <c r="R631"/>
  <c r="Q625" i="26"/>
  <c r="R625"/>
  <c r="K626" i="36"/>
  <c r="N625"/>
  <c r="P625" s="1"/>
  <c r="R630" i="35"/>
  <c r="Q630"/>
  <c r="L632" i="42"/>
  <c r="O632" s="1"/>
  <c r="M632"/>
  <c r="S632" s="1"/>
  <c r="L632" i="41"/>
  <c r="O632" s="1"/>
  <c r="M632"/>
  <c r="Q631" i="42"/>
  <c r="R631"/>
  <c r="M631" i="35"/>
  <c r="S631" s="1"/>
  <c r="L631"/>
  <c r="N620" i="37"/>
  <c r="P620" s="1"/>
  <c r="K621"/>
  <c r="Q632" i="27"/>
  <c r="R632"/>
  <c r="N617" i="43"/>
  <c r="P617" s="1"/>
  <c r="K618"/>
  <c r="O605" i="34"/>
  <c r="N605"/>
  <c r="P605" s="1"/>
  <c r="K606"/>
  <c r="M625" i="33"/>
  <c r="S625" s="1"/>
  <c r="L625"/>
  <c r="M633" i="27"/>
  <c r="S633" s="1"/>
  <c r="L633"/>
  <c r="R631" i="40"/>
  <c r="Q631"/>
  <c r="M632" i="39"/>
  <c r="S632" s="1"/>
  <c r="L632"/>
  <c r="O632" s="1"/>
  <c r="O631" i="38"/>
  <c r="K632"/>
  <c r="N631"/>
  <c r="P631" s="1"/>
  <c r="O624" i="32"/>
  <c r="N624"/>
  <c r="P624" s="1"/>
  <c r="K625"/>
  <c r="Q624" i="33"/>
  <c r="R624"/>
  <c r="M632" i="40"/>
  <c r="S632" s="1"/>
  <c r="L632"/>
  <c r="O632" s="1"/>
  <c r="L626" i="26"/>
  <c r="O626" s="1"/>
  <c r="M626"/>
  <c r="S625" i="36"/>
  <c r="L635" i="29" l="1"/>
  <c r="M635"/>
  <c r="S635" s="1"/>
  <c r="R634"/>
  <c r="Q634"/>
  <c r="K636" i="28"/>
  <c r="N635"/>
  <c r="P635" s="1"/>
  <c r="K636" i="31"/>
  <c r="N635"/>
  <c r="P635" s="1"/>
  <c r="N610" i="30"/>
  <c r="P610" s="1"/>
  <c r="K611"/>
  <c r="Q625" i="36"/>
  <c r="R625"/>
  <c r="Q631" i="38"/>
  <c r="R631"/>
  <c r="O633" i="27"/>
  <c r="N633"/>
  <c r="P633" s="1"/>
  <c r="K634"/>
  <c r="M632" i="38"/>
  <c r="S632" s="1"/>
  <c r="L632"/>
  <c r="O625" i="33"/>
  <c r="K626"/>
  <c r="N625"/>
  <c r="P625" s="1"/>
  <c r="M626" i="36"/>
  <c r="S626" s="1"/>
  <c r="L626"/>
  <c r="O626" s="1"/>
  <c r="S632" i="41"/>
  <c r="N632" i="39"/>
  <c r="P632" s="1"/>
  <c r="K633"/>
  <c r="M621" i="37"/>
  <c r="S621" s="1"/>
  <c r="L621"/>
  <c r="N632" i="41"/>
  <c r="P632" s="1"/>
  <c r="K633"/>
  <c r="Q620" i="37"/>
  <c r="R620"/>
  <c r="Q605" i="34"/>
  <c r="R605"/>
  <c r="O631" i="35"/>
  <c r="N631"/>
  <c r="P631" s="1"/>
  <c r="K632"/>
  <c r="L606" i="34"/>
  <c r="O606" s="1"/>
  <c r="M606"/>
  <c r="S606" s="1"/>
  <c r="L625" i="32"/>
  <c r="M625"/>
  <c r="S625" s="1"/>
  <c r="S626" i="26"/>
  <c r="N632" i="42"/>
  <c r="P632" s="1"/>
  <c r="K633"/>
  <c r="R624" i="32"/>
  <c r="Q624"/>
  <c r="K627" i="26"/>
  <c r="N626"/>
  <c r="P626" s="1"/>
  <c r="M618" i="43"/>
  <c r="S618" s="1"/>
  <c r="L618"/>
  <c r="O618" s="1"/>
  <c r="N632" i="40"/>
  <c r="P632" s="1"/>
  <c r="K633"/>
  <c r="R617" i="43"/>
  <c r="Q617"/>
  <c r="R635" i="28" l="1"/>
  <c r="Q635"/>
  <c r="L636"/>
  <c r="O636" s="1"/>
  <c r="M636"/>
  <c r="S636" s="1"/>
  <c r="O635" i="29"/>
  <c r="K636"/>
  <c r="N635"/>
  <c r="P635" s="1"/>
  <c r="M611" i="30"/>
  <c r="S611" s="1"/>
  <c r="L611"/>
  <c r="Q610"/>
  <c r="R610"/>
  <c r="Q635" i="31"/>
  <c r="R635"/>
  <c r="L636"/>
  <c r="M636"/>
  <c r="S636" s="1"/>
  <c r="R632" i="41"/>
  <c r="Q632"/>
  <c r="L633" i="40"/>
  <c r="M633"/>
  <c r="S633" s="1"/>
  <c r="Q632"/>
  <c r="R632"/>
  <c r="L633" i="42"/>
  <c r="O633" s="1"/>
  <c r="M633"/>
  <c r="K607" i="34"/>
  <c r="N606"/>
  <c r="P606" s="1"/>
  <c r="L633" i="41"/>
  <c r="M633"/>
  <c r="K627" i="36"/>
  <c r="N626"/>
  <c r="P626" s="1"/>
  <c r="L634" i="27"/>
  <c r="M634"/>
  <c r="S634" s="1"/>
  <c r="R633"/>
  <c r="Q633"/>
  <c r="R631" i="35"/>
  <c r="Q631"/>
  <c r="O621" i="37"/>
  <c r="K622"/>
  <c r="N621"/>
  <c r="P621" s="1"/>
  <c r="R632" i="42"/>
  <c r="Q632"/>
  <c r="R625" i="33"/>
  <c r="Q625"/>
  <c r="M633" i="39"/>
  <c r="S633" s="1"/>
  <c r="L633"/>
  <c r="O633" s="1"/>
  <c r="L626" i="33"/>
  <c r="O626" s="1"/>
  <c r="M626"/>
  <c r="L632" i="35"/>
  <c r="O632" s="1"/>
  <c r="M632"/>
  <c r="S632" s="1"/>
  <c r="N618" i="43"/>
  <c r="P618" s="1"/>
  <c r="K619"/>
  <c r="R632" i="39"/>
  <c r="Q632"/>
  <c r="R626" i="26"/>
  <c r="Q626"/>
  <c r="M627"/>
  <c r="S627" s="1"/>
  <c r="L627"/>
  <c r="O627" s="1"/>
  <c r="O625" i="32"/>
  <c r="K626"/>
  <c r="N625"/>
  <c r="P625" s="1"/>
  <c r="O632" i="38"/>
  <c r="N632"/>
  <c r="P632" s="1"/>
  <c r="K633"/>
  <c r="Q635" i="29" l="1"/>
  <c r="R635"/>
  <c r="M636"/>
  <c r="L636"/>
  <c r="O636" s="1"/>
  <c r="N636" i="28"/>
  <c r="P636" s="1"/>
  <c r="K637"/>
  <c r="O636" i="31"/>
  <c r="N636"/>
  <c r="P636" s="1"/>
  <c r="K637"/>
  <c r="O611" i="30"/>
  <c r="N611"/>
  <c r="P611" s="1"/>
  <c r="K612"/>
  <c r="R621" i="37"/>
  <c r="Q621"/>
  <c r="O634" i="27"/>
  <c r="K635"/>
  <c r="N634"/>
  <c r="P634" s="1"/>
  <c r="S633" i="42"/>
  <c r="R626" i="36"/>
  <c r="Q626"/>
  <c r="N633" i="42"/>
  <c r="P633" s="1"/>
  <c r="K634"/>
  <c r="R618" i="43"/>
  <c r="Q618"/>
  <c r="N633" i="39"/>
  <c r="P633" s="1"/>
  <c r="K634"/>
  <c r="M627" i="36"/>
  <c r="L627"/>
  <c r="O627" s="1"/>
  <c r="L626" i="32"/>
  <c r="O626" s="1"/>
  <c r="M626"/>
  <c r="S626" s="1"/>
  <c r="L619" i="43"/>
  <c r="O619" s="1"/>
  <c r="M619"/>
  <c r="L622" i="37"/>
  <c r="O622" s="1"/>
  <c r="M622"/>
  <c r="S622" s="1"/>
  <c r="K628" i="26"/>
  <c r="N627"/>
  <c r="P627" s="1"/>
  <c r="S633" i="41"/>
  <c r="M633" i="38"/>
  <c r="S633" s="1"/>
  <c r="L633"/>
  <c r="O633" i="41"/>
  <c r="K634"/>
  <c r="N633"/>
  <c r="P633" s="1"/>
  <c r="Q606" i="34"/>
  <c r="R606"/>
  <c r="O633" i="40"/>
  <c r="N633"/>
  <c r="P633" s="1"/>
  <c r="K634"/>
  <c r="Q632" i="38"/>
  <c r="R632"/>
  <c r="K633" i="35"/>
  <c r="N632"/>
  <c r="P632" s="1"/>
  <c r="S626" i="33"/>
  <c r="M607" i="34"/>
  <c r="S607" s="1"/>
  <c r="L607"/>
  <c r="O607" s="1"/>
  <c r="R625" i="32"/>
  <c r="Q625"/>
  <c r="N626" i="33"/>
  <c r="P626" s="1"/>
  <c r="K627"/>
  <c r="M637" i="28" l="1"/>
  <c r="L637"/>
  <c r="O637" s="1"/>
  <c r="R636"/>
  <c r="Q636"/>
  <c r="N636" i="29"/>
  <c r="P636" s="1"/>
  <c r="K637"/>
  <c r="S636"/>
  <c r="L612" i="30"/>
  <c r="O612" s="1"/>
  <c r="M612"/>
  <c r="R611"/>
  <c r="Q611"/>
  <c r="L637" i="31"/>
  <c r="O637" s="1"/>
  <c r="M637"/>
  <c r="S637" s="1"/>
  <c r="R636"/>
  <c r="Q636"/>
  <c r="R633" i="40"/>
  <c r="Q633"/>
  <c r="S619" i="43"/>
  <c r="S627" i="36"/>
  <c r="M634" i="39"/>
  <c r="S634" s="1"/>
  <c r="L634"/>
  <c r="R633" i="42"/>
  <c r="Q633"/>
  <c r="R633" i="39"/>
  <c r="Q633"/>
  <c r="L627" i="33"/>
  <c r="O627" s="1"/>
  <c r="M627"/>
  <c r="S627" s="1"/>
  <c r="Q634" i="27"/>
  <c r="R634"/>
  <c r="Q633" i="41"/>
  <c r="R633"/>
  <c r="L635" i="27"/>
  <c r="M635"/>
  <c r="S635" s="1"/>
  <c r="O635"/>
  <c r="R632" i="35"/>
  <c r="Q632"/>
  <c r="M633"/>
  <c r="S633" s="1"/>
  <c r="L633"/>
  <c r="L628" i="26"/>
  <c r="O628" s="1"/>
  <c r="M628"/>
  <c r="L634" i="41"/>
  <c r="O634" s="1"/>
  <c r="M634"/>
  <c r="S634" s="1"/>
  <c r="K627" i="32"/>
  <c r="N626"/>
  <c r="P626" s="1"/>
  <c r="L634" i="42"/>
  <c r="M634"/>
  <c r="S634" s="1"/>
  <c r="R626" i="33"/>
  <c r="Q626"/>
  <c r="N619" i="43"/>
  <c r="P619" s="1"/>
  <c r="K620"/>
  <c r="Q627" i="26"/>
  <c r="R627"/>
  <c r="N607" i="34"/>
  <c r="P607" s="1"/>
  <c r="K608"/>
  <c r="L634" i="40"/>
  <c r="O634" s="1"/>
  <c r="M634"/>
  <c r="S634" s="1"/>
  <c r="O633" i="38"/>
  <c r="K634"/>
  <c r="N633"/>
  <c r="P633" s="1"/>
  <c r="N622" i="37"/>
  <c r="P622" s="1"/>
  <c r="K623"/>
  <c r="K628" i="36"/>
  <c r="N627"/>
  <c r="P627" s="1"/>
  <c r="R636" i="29" l="1"/>
  <c r="Q636"/>
  <c r="L637"/>
  <c r="O637" s="1"/>
  <c r="M637"/>
  <c r="S637" s="1"/>
  <c r="K638" i="28"/>
  <c r="N637"/>
  <c r="P637" s="1"/>
  <c r="S637"/>
  <c r="S612" i="30"/>
  <c r="N637" i="31"/>
  <c r="P637" s="1"/>
  <c r="K638"/>
  <c r="K613" i="30"/>
  <c r="N612"/>
  <c r="P612" s="1"/>
  <c r="R619" i="43"/>
  <c r="Q619"/>
  <c r="Q627" i="36"/>
  <c r="R627"/>
  <c r="R633" i="38"/>
  <c r="Q633"/>
  <c r="M634"/>
  <c r="S634" s="1"/>
  <c r="L634"/>
  <c r="O634" s="1"/>
  <c r="L627" i="32"/>
  <c r="M627"/>
  <c r="S627" s="1"/>
  <c r="M620" i="43"/>
  <c r="S620" s="1"/>
  <c r="L620"/>
  <c r="O620" s="1"/>
  <c r="O634" i="39"/>
  <c r="N634"/>
  <c r="P634" s="1"/>
  <c r="K635"/>
  <c r="K628" i="33"/>
  <c r="N627"/>
  <c r="P627" s="1"/>
  <c r="N634" i="41"/>
  <c r="P634" s="1"/>
  <c r="K635"/>
  <c r="M628" i="36"/>
  <c r="S628" s="1"/>
  <c r="L628"/>
  <c r="N634" i="40"/>
  <c r="P634" s="1"/>
  <c r="K635"/>
  <c r="M623" i="37"/>
  <c r="S623" s="1"/>
  <c r="L623"/>
  <c r="L608" i="34"/>
  <c r="M608"/>
  <c r="S608" s="1"/>
  <c r="S628" i="26"/>
  <c r="N635" i="27"/>
  <c r="P635" s="1"/>
  <c r="K636"/>
  <c r="Q622" i="37"/>
  <c r="R622"/>
  <c r="O634" i="42"/>
  <c r="N634"/>
  <c r="P634" s="1"/>
  <c r="K635"/>
  <c r="K629" i="26"/>
  <c r="N628"/>
  <c r="P628" s="1"/>
  <c r="R626" i="32"/>
  <c r="Q626"/>
  <c r="O633" i="35"/>
  <c r="N633"/>
  <c r="P633" s="1"/>
  <c r="K634"/>
  <c r="R607" i="34"/>
  <c r="Q607"/>
  <c r="Q637" i="28" l="1"/>
  <c r="R637"/>
  <c r="L638"/>
  <c r="O638" s="1"/>
  <c r="M638"/>
  <c r="S638" s="1"/>
  <c r="K638" i="29"/>
  <c r="N637"/>
  <c r="P637" s="1"/>
  <c r="Q612" i="30"/>
  <c r="R612"/>
  <c r="M613"/>
  <c r="S613" s="1"/>
  <c r="L613"/>
  <c r="M638" i="31"/>
  <c r="S638" s="1"/>
  <c r="L638"/>
  <c r="R637"/>
  <c r="Q637"/>
  <c r="R628" i="26"/>
  <c r="Q628"/>
  <c r="R634" i="39"/>
  <c r="Q634"/>
  <c r="K635" i="38"/>
  <c r="N634"/>
  <c r="P634" s="1"/>
  <c r="R634" i="40"/>
  <c r="Q634"/>
  <c r="L629" i="26"/>
  <c r="O629" s="1"/>
  <c r="M629"/>
  <c r="S629" s="1"/>
  <c r="O628" i="36"/>
  <c r="K629"/>
  <c r="N628"/>
  <c r="P628" s="1"/>
  <c r="R634" i="42"/>
  <c r="Q634"/>
  <c r="L635" i="41"/>
  <c r="M635"/>
  <c r="S635" s="1"/>
  <c r="N620" i="43"/>
  <c r="P620" s="1"/>
  <c r="K621"/>
  <c r="R635" i="27"/>
  <c r="Q635"/>
  <c r="M635" i="42"/>
  <c r="S635" s="1"/>
  <c r="L635"/>
  <c r="O635" s="1"/>
  <c r="L634" i="35"/>
  <c r="O634" s="1"/>
  <c r="M634"/>
  <c r="S634" s="1"/>
  <c r="R633"/>
  <c r="Q633"/>
  <c r="O608" i="34"/>
  <c r="N608"/>
  <c r="P608" s="1"/>
  <c r="K609"/>
  <c r="O623" i="37"/>
  <c r="N623"/>
  <c r="P623" s="1"/>
  <c r="K624"/>
  <c r="R634" i="41"/>
  <c r="Q634"/>
  <c r="L628" i="33"/>
  <c r="M628"/>
  <c r="O627" i="32"/>
  <c r="K628"/>
  <c r="N627"/>
  <c r="P627" s="1"/>
  <c r="Q627" i="33"/>
  <c r="R627"/>
  <c r="M636" i="27"/>
  <c r="S636" s="1"/>
  <c r="L636"/>
  <c r="O636" s="1"/>
  <c r="L635" i="40"/>
  <c r="O635" s="1"/>
  <c r="M635"/>
  <c r="S635" s="1"/>
  <c r="M635" i="39"/>
  <c r="L635"/>
  <c r="O635" s="1"/>
  <c r="R637" i="29" l="1"/>
  <c r="Q637"/>
  <c r="M638"/>
  <c r="L638"/>
  <c r="O638" s="1"/>
  <c r="N638" i="28"/>
  <c r="P638" s="1"/>
  <c r="K639"/>
  <c r="K639" i="31"/>
  <c r="N638"/>
  <c r="P638" s="1"/>
  <c r="O638"/>
  <c r="O613" i="30"/>
  <c r="N613"/>
  <c r="P613" s="1"/>
  <c r="K614"/>
  <c r="R608" i="34"/>
  <c r="Q608"/>
  <c r="N635" i="42"/>
  <c r="P635" s="1"/>
  <c r="K636"/>
  <c r="K637" i="27"/>
  <c r="N636"/>
  <c r="P636" s="1"/>
  <c r="R634" i="38"/>
  <c r="Q634"/>
  <c r="S628" i="33"/>
  <c r="O628"/>
  <c r="N628"/>
  <c r="P628" s="1"/>
  <c r="K629"/>
  <c r="Q628" i="36"/>
  <c r="R628"/>
  <c r="N635" i="39"/>
  <c r="P635" s="1"/>
  <c r="K636"/>
  <c r="M629" i="36"/>
  <c r="S629" s="1"/>
  <c r="L629"/>
  <c r="O629" s="1"/>
  <c r="M635" i="38"/>
  <c r="S635" s="1"/>
  <c r="L635"/>
  <c r="S635" i="39"/>
  <c r="M624" i="37"/>
  <c r="S624" s="1"/>
  <c r="L624"/>
  <c r="O624" s="1"/>
  <c r="L621" i="43"/>
  <c r="M621"/>
  <c r="S621" s="1"/>
  <c r="R627" i="32"/>
  <c r="Q627"/>
  <c r="R620" i="43"/>
  <c r="Q620"/>
  <c r="R623" i="37"/>
  <c r="Q623"/>
  <c r="M628" i="32"/>
  <c r="S628" s="1"/>
  <c r="L628"/>
  <c r="O628" s="1"/>
  <c r="N634" i="35"/>
  <c r="P634" s="1"/>
  <c r="K635"/>
  <c r="K636" i="40"/>
  <c r="N635"/>
  <c r="P635" s="1"/>
  <c r="L609" i="34"/>
  <c r="M609"/>
  <c r="O635" i="41"/>
  <c r="N635"/>
  <c r="P635" s="1"/>
  <c r="K636"/>
  <c r="K630" i="26"/>
  <c r="N629"/>
  <c r="P629" s="1"/>
  <c r="L639" i="28" l="1"/>
  <c r="O639" s="1"/>
  <c r="M639"/>
  <c r="Q638"/>
  <c r="R638"/>
  <c r="N638" i="29"/>
  <c r="P638" s="1"/>
  <c r="K639"/>
  <c r="S638"/>
  <c r="R613" i="30"/>
  <c r="Q613"/>
  <c r="L614"/>
  <c r="O614" s="1"/>
  <c r="M614"/>
  <c r="S614" s="1"/>
  <c r="R638" i="31"/>
  <c r="Q638"/>
  <c r="L639"/>
  <c r="M639"/>
  <c r="Q635" i="39"/>
  <c r="R635"/>
  <c r="R628" i="33"/>
  <c r="Q628"/>
  <c r="L630" i="26"/>
  <c r="O630" s="1"/>
  <c r="M630"/>
  <c r="L635" i="35"/>
  <c r="M635"/>
  <c r="Q634"/>
  <c r="R634"/>
  <c r="Q636" i="27"/>
  <c r="R636"/>
  <c r="O609" i="34"/>
  <c r="N609"/>
  <c r="P609" s="1"/>
  <c r="K610"/>
  <c r="N624" i="37"/>
  <c r="P624" s="1"/>
  <c r="K625"/>
  <c r="N629" i="36"/>
  <c r="P629" s="1"/>
  <c r="K630"/>
  <c r="L636" i="41"/>
  <c r="M636"/>
  <c r="S636" s="1"/>
  <c r="L629" i="33"/>
  <c r="O629" s="1"/>
  <c r="M629"/>
  <c r="S629" s="1"/>
  <c r="M637" i="27"/>
  <c r="S637" s="1"/>
  <c r="L637"/>
  <c r="R635" i="41"/>
  <c r="Q635"/>
  <c r="O635" i="38"/>
  <c r="K636"/>
  <c r="N635"/>
  <c r="P635" s="1"/>
  <c r="N628" i="32"/>
  <c r="P628" s="1"/>
  <c r="K629"/>
  <c r="S609" i="34"/>
  <c r="O621" i="43"/>
  <c r="N621"/>
  <c r="P621" s="1"/>
  <c r="K622"/>
  <c r="M636" i="42"/>
  <c r="L636"/>
  <c r="R635"/>
  <c r="Q635"/>
  <c r="Q635" i="40"/>
  <c r="R635"/>
  <c r="R629" i="26"/>
  <c r="Q629"/>
  <c r="L636" i="40"/>
  <c r="M636"/>
  <c r="S636" s="1"/>
  <c r="L636" i="39"/>
  <c r="O636" s="1"/>
  <c r="M636"/>
  <c r="S636" s="1"/>
  <c r="R638" i="29" l="1"/>
  <c r="Q638"/>
  <c r="L639"/>
  <c r="O639" s="1"/>
  <c r="M639"/>
  <c r="S639" i="28"/>
  <c r="K640"/>
  <c r="N639"/>
  <c r="P639" s="1"/>
  <c r="N639" i="31"/>
  <c r="P639" s="1"/>
  <c r="K640"/>
  <c r="N614" i="30"/>
  <c r="P614" s="1"/>
  <c r="K615"/>
  <c r="O639" i="31"/>
  <c r="S639"/>
  <c r="R609" i="34"/>
  <c r="Q609"/>
  <c r="R635" i="38"/>
  <c r="Q635"/>
  <c r="M636"/>
  <c r="S636" s="1"/>
  <c r="L636"/>
  <c r="O636" s="1"/>
  <c r="M610" i="34"/>
  <c r="S610" s="1"/>
  <c r="L610"/>
  <c r="O610" s="1"/>
  <c r="O635" i="35"/>
  <c r="K636"/>
  <c r="N635"/>
  <c r="P635" s="1"/>
  <c r="O636" i="40"/>
  <c r="K637"/>
  <c r="N636"/>
  <c r="P636" s="1"/>
  <c r="S630" i="26"/>
  <c r="N636" i="39"/>
  <c r="P636" s="1"/>
  <c r="K637"/>
  <c r="L629" i="32"/>
  <c r="O629" s="1"/>
  <c r="M629"/>
  <c r="S629" s="1"/>
  <c r="N637" i="27"/>
  <c r="P637" s="1"/>
  <c r="K638"/>
  <c r="O636" i="42"/>
  <c r="N636"/>
  <c r="P636" s="1"/>
  <c r="K637"/>
  <c r="S636"/>
  <c r="M622" i="43"/>
  <c r="L622"/>
  <c r="O622" s="1"/>
  <c r="N629" i="33"/>
  <c r="P629" s="1"/>
  <c r="K630"/>
  <c r="O636" i="41"/>
  <c r="N636"/>
  <c r="P636" s="1"/>
  <c r="K637"/>
  <c r="N630" i="26"/>
  <c r="P630" s="1"/>
  <c r="K631"/>
  <c r="R621" i="43"/>
  <c r="Q621"/>
  <c r="O637" i="27"/>
  <c r="M630" i="36"/>
  <c r="S630" s="1"/>
  <c r="L630"/>
  <c r="Q629"/>
  <c r="R629"/>
  <c r="Q628" i="32"/>
  <c r="R628"/>
  <c r="L625" i="37"/>
  <c r="O625" s="1"/>
  <c r="M625"/>
  <c r="S625" s="1"/>
  <c r="R624"/>
  <c r="Q624"/>
  <c r="S635" i="35"/>
  <c r="M640" i="28" l="1"/>
  <c r="S640" s="1"/>
  <c r="L640"/>
  <c r="O640" s="1"/>
  <c r="Q639"/>
  <c r="R639"/>
  <c r="S639" i="29"/>
  <c r="N639"/>
  <c r="P639" s="1"/>
  <c r="K640"/>
  <c r="Q639" i="31"/>
  <c r="R639"/>
  <c r="M615" i="30"/>
  <c r="L615"/>
  <c r="O615" s="1"/>
  <c r="Q614"/>
  <c r="R614"/>
  <c r="M640" i="31"/>
  <c r="S640" s="1"/>
  <c r="L640"/>
  <c r="O640" s="1"/>
  <c r="Q630" i="26"/>
  <c r="R630"/>
  <c r="R636" i="42"/>
  <c r="Q636"/>
  <c r="Q636" i="40"/>
  <c r="R636"/>
  <c r="R635" i="35"/>
  <c r="Q635"/>
  <c r="L631" i="26"/>
  <c r="O631" s="1"/>
  <c r="M631"/>
  <c r="S631" s="1"/>
  <c r="N622" i="43"/>
  <c r="P622" s="1"/>
  <c r="K623"/>
  <c r="S622"/>
  <c r="L637" i="40"/>
  <c r="M637"/>
  <c r="S637" s="1"/>
  <c r="N636" i="38"/>
  <c r="P636" s="1"/>
  <c r="K637"/>
  <c r="R637" i="27"/>
  <c r="Q637"/>
  <c r="L637" i="41"/>
  <c r="M637"/>
  <c r="S637" s="1"/>
  <c r="O630" i="36"/>
  <c r="N630"/>
  <c r="P630" s="1"/>
  <c r="K631"/>
  <c r="Q636" i="41"/>
  <c r="R636"/>
  <c r="N629" i="32"/>
  <c r="P629" s="1"/>
  <c r="K630"/>
  <c r="L637" i="42"/>
  <c r="O637" s="1"/>
  <c r="M637"/>
  <c r="M637" i="39"/>
  <c r="S637" s="1"/>
  <c r="L637"/>
  <c r="O637" s="1"/>
  <c r="L636" i="35"/>
  <c r="M636"/>
  <c r="R636" i="39"/>
  <c r="Q636"/>
  <c r="R629" i="33"/>
  <c r="Q629"/>
  <c r="M630"/>
  <c r="L630"/>
  <c r="N625" i="37"/>
  <c r="P625" s="1"/>
  <c r="K626"/>
  <c r="L638" i="27"/>
  <c r="O638" s="1"/>
  <c r="M638"/>
  <c r="S638" s="1"/>
  <c r="N610" i="34"/>
  <c r="P610" s="1"/>
  <c r="K611"/>
  <c r="M640" i="29" l="1"/>
  <c r="S640" s="1"/>
  <c r="L640"/>
  <c r="R639"/>
  <c r="Q639"/>
  <c r="N640" i="28"/>
  <c r="P640" s="1"/>
  <c r="K641"/>
  <c r="N615" i="30"/>
  <c r="P615" s="1"/>
  <c r="K616"/>
  <c r="S615"/>
  <c r="K641" i="31"/>
  <c r="N640"/>
  <c r="P640" s="1"/>
  <c r="R610" i="34"/>
  <c r="Q610"/>
  <c r="M631" i="36"/>
  <c r="S631" s="1"/>
  <c r="L631"/>
  <c r="O631" s="1"/>
  <c r="S637" i="42"/>
  <c r="O637" i="40"/>
  <c r="N637"/>
  <c r="P637" s="1"/>
  <c r="K638"/>
  <c r="R622" i="43"/>
  <c r="Q622"/>
  <c r="R629" i="32"/>
  <c r="Q629"/>
  <c r="L623" i="43"/>
  <c r="M623"/>
  <c r="S623" s="1"/>
  <c r="R625" i="37"/>
  <c r="Q625"/>
  <c r="O630" i="33"/>
  <c r="K631"/>
  <c r="N630"/>
  <c r="P630" s="1"/>
  <c r="K639" i="27"/>
  <c r="N638"/>
  <c r="P638" s="1"/>
  <c r="N637" i="42"/>
  <c r="P637" s="1"/>
  <c r="K638"/>
  <c r="M626" i="37"/>
  <c r="L626"/>
  <c r="S636" i="35"/>
  <c r="M630" i="32"/>
  <c r="S630" s="1"/>
  <c r="L630"/>
  <c r="O637" i="41"/>
  <c r="N637"/>
  <c r="P637" s="1"/>
  <c r="K638"/>
  <c r="O636" i="35"/>
  <c r="K637"/>
  <c r="N636"/>
  <c r="P636" s="1"/>
  <c r="M611" i="34"/>
  <c r="S611" s="1"/>
  <c r="L611"/>
  <c r="O611" s="1"/>
  <c r="S630" i="33"/>
  <c r="K638" i="39"/>
  <c r="N637"/>
  <c r="P637" s="1"/>
  <c r="M637" i="38"/>
  <c r="S637" s="1"/>
  <c r="L637"/>
  <c r="Q636"/>
  <c r="R636"/>
  <c r="R630" i="36"/>
  <c r="Q630"/>
  <c r="K632" i="26"/>
  <c r="N631"/>
  <c r="P631" s="1"/>
  <c r="M641" i="28" l="1"/>
  <c r="L641"/>
  <c r="O641" s="1"/>
  <c r="Q640"/>
  <c r="R640"/>
  <c r="O640" i="29"/>
  <c r="N640"/>
  <c r="P640" s="1"/>
  <c r="K641"/>
  <c r="R640" i="31"/>
  <c r="Q640"/>
  <c r="L641"/>
  <c r="O641" s="1"/>
  <c r="M641"/>
  <c r="Q615" i="30"/>
  <c r="R615"/>
  <c r="L616"/>
  <c r="M616"/>
  <c r="S616" s="1"/>
  <c r="R637" i="42"/>
  <c r="Q637"/>
  <c r="R636" i="35"/>
  <c r="Q636"/>
  <c r="Q637" i="41"/>
  <c r="R637"/>
  <c r="L638" i="42"/>
  <c r="M638"/>
  <c r="S638" s="1"/>
  <c r="Q638" i="27"/>
  <c r="R638"/>
  <c r="O623" i="43"/>
  <c r="N623"/>
  <c r="P623" s="1"/>
  <c r="K624"/>
  <c r="R630" i="33"/>
  <c r="Q630"/>
  <c r="N611" i="34"/>
  <c r="P611" s="1"/>
  <c r="K612"/>
  <c r="M639" i="27"/>
  <c r="S639" s="1"/>
  <c r="L639"/>
  <c r="Q637" i="39"/>
  <c r="R637"/>
  <c r="L637" i="35"/>
  <c r="M637"/>
  <c r="S637" s="1"/>
  <c r="M631" i="33"/>
  <c r="S631" s="1"/>
  <c r="L631"/>
  <c r="O631" s="1"/>
  <c r="K632" i="36"/>
  <c r="N631"/>
  <c r="P631" s="1"/>
  <c r="O630" i="32"/>
  <c r="N630"/>
  <c r="P630" s="1"/>
  <c r="K631"/>
  <c r="O637" i="38"/>
  <c r="K638"/>
  <c r="N637"/>
  <c r="P637" s="1"/>
  <c r="L632" i="26"/>
  <c r="M632"/>
  <c r="O632"/>
  <c r="M638" i="39"/>
  <c r="S638" s="1"/>
  <c r="L638"/>
  <c r="O626" i="37"/>
  <c r="N626"/>
  <c r="P626" s="1"/>
  <c r="K627"/>
  <c r="R631" i="26"/>
  <c r="Q631"/>
  <c r="L638" i="41"/>
  <c r="O638" s="1"/>
  <c r="M638"/>
  <c r="S638" s="1"/>
  <c r="S626" i="37"/>
  <c r="L638" i="40"/>
  <c r="O638" s="1"/>
  <c r="M638"/>
  <c r="R637"/>
  <c r="Q637"/>
  <c r="L641" i="29" l="1"/>
  <c r="O641" s="1"/>
  <c r="M641"/>
  <c r="S641" s="1"/>
  <c r="R640"/>
  <c r="Q640"/>
  <c r="K642" i="28"/>
  <c r="N641"/>
  <c r="P641" s="1"/>
  <c r="S641"/>
  <c r="O616" i="30"/>
  <c r="N616"/>
  <c r="P616" s="1"/>
  <c r="K617"/>
  <c r="S641" i="31"/>
  <c r="N641"/>
  <c r="P641" s="1"/>
  <c r="K642"/>
  <c r="R611" i="34"/>
  <c r="Q611"/>
  <c r="O638" i="39"/>
  <c r="N638"/>
  <c r="P638" s="1"/>
  <c r="K639"/>
  <c r="M631" i="32"/>
  <c r="S631" s="1"/>
  <c r="L631"/>
  <c r="O631" s="1"/>
  <c r="O638" i="42"/>
  <c r="K639"/>
  <c r="N638"/>
  <c r="P638" s="1"/>
  <c r="Q630" i="32"/>
  <c r="R630"/>
  <c r="O637" i="35"/>
  <c r="N637"/>
  <c r="P637" s="1"/>
  <c r="K638"/>
  <c r="S638" i="40"/>
  <c r="S632" i="26"/>
  <c r="L627" i="37"/>
  <c r="O627" s="1"/>
  <c r="M627"/>
  <c r="S627" s="1"/>
  <c r="N638" i="41"/>
  <c r="P638" s="1"/>
  <c r="K639"/>
  <c r="M624" i="43"/>
  <c r="S624" s="1"/>
  <c r="L624"/>
  <c r="O624" s="1"/>
  <c r="Q623"/>
  <c r="R623"/>
  <c r="Q631" i="36"/>
  <c r="R631"/>
  <c r="K639" i="40"/>
  <c r="N638"/>
  <c r="P638" s="1"/>
  <c r="K633" i="26"/>
  <c r="N632"/>
  <c r="P632" s="1"/>
  <c r="L632" i="36"/>
  <c r="M632"/>
  <c r="S632" s="1"/>
  <c r="O639" i="27"/>
  <c r="K640"/>
  <c r="N639"/>
  <c r="P639" s="1"/>
  <c r="Q637" i="38"/>
  <c r="R637"/>
  <c r="R626" i="37"/>
  <c r="Q626"/>
  <c r="L638" i="38"/>
  <c r="M638"/>
  <c r="S638" s="1"/>
  <c r="N631" i="33"/>
  <c r="P631" s="1"/>
  <c r="K632"/>
  <c r="L612" i="34"/>
  <c r="M612"/>
  <c r="S612" s="1"/>
  <c r="Q641" i="28" l="1"/>
  <c r="R641"/>
  <c r="M642"/>
  <c r="S642" s="1"/>
  <c r="L642"/>
  <c r="K642" i="29"/>
  <c r="N641"/>
  <c r="P641" s="1"/>
  <c r="R641" i="31"/>
  <c r="Q641"/>
  <c r="L642"/>
  <c r="M642"/>
  <c r="S642" s="1"/>
  <c r="L617" i="30"/>
  <c r="M617"/>
  <c r="S617" s="1"/>
  <c r="R616"/>
  <c r="Q616"/>
  <c r="Q638" i="40"/>
  <c r="R638"/>
  <c r="Q632" i="26"/>
  <c r="R632"/>
  <c r="R638" i="41"/>
  <c r="Q638"/>
  <c r="M638" i="35"/>
  <c r="S638" s="1"/>
  <c r="L638"/>
  <c r="O638" s="1"/>
  <c r="R637"/>
  <c r="Q637"/>
  <c r="N631" i="32"/>
  <c r="P631" s="1"/>
  <c r="K632"/>
  <c r="R631" i="33"/>
  <c r="Q631"/>
  <c r="M640" i="27"/>
  <c r="L640"/>
  <c r="O640" s="1"/>
  <c r="O638" i="38"/>
  <c r="K639"/>
  <c r="N638"/>
  <c r="P638" s="1"/>
  <c r="L632" i="33"/>
  <c r="M632"/>
  <c r="S632" s="1"/>
  <c r="O632" i="36"/>
  <c r="N632"/>
  <c r="P632" s="1"/>
  <c r="K633"/>
  <c r="N627" i="37"/>
  <c r="P627" s="1"/>
  <c r="K628"/>
  <c r="L639" i="39"/>
  <c r="O639" s="1"/>
  <c r="M639"/>
  <c r="S639" s="1"/>
  <c r="R638"/>
  <c r="Q638"/>
  <c r="Q638" i="42"/>
  <c r="R638"/>
  <c r="M633" i="26"/>
  <c r="S633" s="1"/>
  <c r="L633"/>
  <c r="O633" s="1"/>
  <c r="N624" i="43"/>
  <c r="P624" s="1"/>
  <c r="K625"/>
  <c r="O612" i="34"/>
  <c r="K613"/>
  <c r="N612"/>
  <c r="P612" s="1"/>
  <c r="M639" i="42"/>
  <c r="L639"/>
  <c r="O639" s="1"/>
  <c r="Q639" i="27"/>
  <c r="R639"/>
  <c r="L639" i="40"/>
  <c r="M639"/>
  <c r="S639" s="1"/>
  <c r="L639" i="41"/>
  <c r="M639"/>
  <c r="R641" i="29" l="1"/>
  <c r="Q641"/>
  <c r="L642"/>
  <c r="O642" s="1"/>
  <c r="M642"/>
  <c r="S642" s="1"/>
  <c r="O642" i="28"/>
  <c r="N642"/>
  <c r="P642" s="1"/>
  <c r="K643"/>
  <c r="N617" i="30"/>
  <c r="P617" s="1"/>
  <c r="K618"/>
  <c r="O617"/>
  <c r="O642" i="31"/>
  <c r="N642"/>
  <c r="P642" s="1"/>
  <c r="K643"/>
  <c r="Q612" i="34"/>
  <c r="R612"/>
  <c r="O639" i="40"/>
  <c r="N639"/>
  <c r="P639" s="1"/>
  <c r="K640"/>
  <c r="L625" i="43"/>
  <c r="M625"/>
  <c r="S625" s="1"/>
  <c r="S640" i="27"/>
  <c r="N638" i="35"/>
  <c r="P638" s="1"/>
  <c r="K639"/>
  <c r="N639" i="42"/>
  <c r="P639" s="1"/>
  <c r="K640"/>
  <c r="K640" i="39"/>
  <c r="N639"/>
  <c r="P639" s="1"/>
  <c r="S639" i="41"/>
  <c r="S639" i="42"/>
  <c r="R624" i="43"/>
  <c r="Q624"/>
  <c r="K634" i="26"/>
  <c r="N633"/>
  <c r="P633" s="1"/>
  <c r="O632" i="33"/>
  <c r="K633"/>
  <c r="N632"/>
  <c r="P632" s="1"/>
  <c r="R638" i="38"/>
  <c r="Q638"/>
  <c r="M632" i="32"/>
  <c r="S632" s="1"/>
  <c r="L632"/>
  <c r="R631"/>
  <c r="Q631"/>
  <c r="R627" i="37"/>
  <c r="Q627"/>
  <c r="M628"/>
  <c r="L628"/>
  <c r="M639" i="38"/>
  <c r="S639" s="1"/>
  <c r="L639"/>
  <c r="O639" i="41"/>
  <c r="N639"/>
  <c r="P639" s="1"/>
  <c r="K640"/>
  <c r="L613" i="34"/>
  <c r="O613" s="1"/>
  <c r="M613"/>
  <c r="S613" s="1"/>
  <c r="L633" i="36"/>
  <c r="O633" s="1"/>
  <c r="M633"/>
  <c r="R632"/>
  <c r="Q632"/>
  <c r="N640" i="27"/>
  <c r="P640" s="1"/>
  <c r="K641"/>
  <c r="M643" i="28" l="1"/>
  <c r="S643" s="1"/>
  <c r="L643"/>
  <c r="O643" s="1"/>
  <c r="Q642"/>
  <c r="R642"/>
  <c r="N642" i="29"/>
  <c r="P642" s="1"/>
  <c r="K643"/>
  <c r="L643" i="31"/>
  <c r="O643" s="1"/>
  <c r="M643"/>
  <c r="R642"/>
  <c r="Q642"/>
  <c r="L618" i="30"/>
  <c r="M618"/>
  <c r="S618" s="1"/>
  <c r="R617"/>
  <c r="Q617"/>
  <c r="Q640" i="27"/>
  <c r="R640"/>
  <c r="R639" i="41"/>
  <c r="Q639"/>
  <c r="Q639" i="42"/>
  <c r="R639"/>
  <c r="N633" i="36"/>
  <c r="P633" s="1"/>
  <c r="K634"/>
  <c r="O628" i="37"/>
  <c r="K629"/>
  <c r="N628"/>
  <c r="P628" s="1"/>
  <c r="M641" i="27"/>
  <c r="S641" s="1"/>
  <c r="L641"/>
  <c r="N613" i="34"/>
  <c r="P613" s="1"/>
  <c r="K614"/>
  <c r="R633" i="26"/>
  <c r="Q633"/>
  <c r="R639" i="39"/>
  <c r="Q639"/>
  <c r="S633" i="36"/>
  <c r="O639" i="38"/>
  <c r="K640"/>
  <c r="N639"/>
  <c r="P639" s="1"/>
  <c r="O632" i="32"/>
  <c r="N632"/>
  <c r="P632" s="1"/>
  <c r="K633"/>
  <c r="M634" i="26"/>
  <c r="S634" s="1"/>
  <c r="L634"/>
  <c r="O634" s="1"/>
  <c r="M640" i="39"/>
  <c r="S640" s="1"/>
  <c r="L640"/>
  <c r="O640" s="1"/>
  <c r="O625" i="43"/>
  <c r="N625"/>
  <c r="P625" s="1"/>
  <c r="K626"/>
  <c r="L640" i="42"/>
  <c r="M640"/>
  <c r="S640" s="1"/>
  <c r="L640" i="40"/>
  <c r="M640"/>
  <c r="S640" s="1"/>
  <c r="R639"/>
  <c r="Q639"/>
  <c r="S628" i="37"/>
  <c r="M639" i="35"/>
  <c r="S639" s="1"/>
  <c r="L639"/>
  <c r="O639" s="1"/>
  <c r="R638"/>
  <c r="Q638"/>
  <c r="R632" i="33"/>
  <c r="Q632"/>
  <c r="M640" i="41"/>
  <c r="S640" s="1"/>
  <c r="L640"/>
  <c r="M633" i="33"/>
  <c r="S633" s="1"/>
  <c r="L633"/>
  <c r="M643" i="29" l="1"/>
  <c r="S643" s="1"/>
  <c r="L643"/>
  <c r="O643" s="1"/>
  <c r="R642"/>
  <c r="Q642"/>
  <c r="K644" i="28"/>
  <c r="N643"/>
  <c r="P643" s="1"/>
  <c r="O618" i="30"/>
  <c r="N618"/>
  <c r="P618" s="1"/>
  <c r="K619"/>
  <c r="S643" i="31"/>
  <c r="K644"/>
  <c r="N643"/>
  <c r="P643" s="1"/>
  <c r="Q633" i="36"/>
  <c r="R633"/>
  <c r="O633" i="33"/>
  <c r="N633"/>
  <c r="P633" s="1"/>
  <c r="K634"/>
  <c r="N639" i="35"/>
  <c r="P639" s="1"/>
  <c r="K640"/>
  <c r="O640" i="40"/>
  <c r="N640"/>
  <c r="P640" s="1"/>
  <c r="K641"/>
  <c r="L640" i="38"/>
  <c r="M640"/>
  <c r="S640" s="1"/>
  <c r="L614" i="34"/>
  <c r="O614" s="1"/>
  <c r="M614"/>
  <c r="S614" s="1"/>
  <c r="M634" i="36"/>
  <c r="S634" s="1"/>
  <c r="L634"/>
  <c r="R613" i="34"/>
  <c r="Q613"/>
  <c r="O640" i="41"/>
  <c r="N640"/>
  <c r="P640" s="1"/>
  <c r="K641"/>
  <c r="O640" i="42"/>
  <c r="K641"/>
  <c r="N640"/>
  <c r="P640" s="1"/>
  <c r="K635" i="26"/>
  <c r="N634"/>
  <c r="P634" s="1"/>
  <c r="N641" i="27"/>
  <c r="P641" s="1"/>
  <c r="K642"/>
  <c r="M626" i="43"/>
  <c r="S626" s="1"/>
  <c r="L626"/>
  <c r="O641" i="27"/>
  <c r="R628" i="37"/>
  <c r="Q628"/>
  <c r="Q632" i="32"/>
  <c r="R632"/>
  <c r="R625" i="43"/>
  <c r="Q625"/>
  <c r="L633" i="32"/>
  <c r="M633"/>
  <c r="K641" i="39"/>
  <c r="N640"/>
  <c r="P640" s="1"/>
  <c r="M629" i="37"/>
  <c r="S629" s="1"/>
  <c r="L629"/>
  <c r="O629"/>
  <c r="R639" i="38"/>
  <c r="Q639"/>
  <c r="Q643" i="28" l="1"/>
  <c r="R643"/>
  <c r="L644"/>
  <c r="O644" s="1"/>
  <c r="M644"/>
  <c r="S644" s="1"/>
  <c r="K644" i="29"/>
  <c r="N643"/>
  <c r="P643" s="1"/>
  <c r="R643" i="31"/>
  <c r="Q643"/>
  <c r="L619" i="30"/>
  <c r="O619" s="1"/>
  <c r="M619"/>
  <c r="S619" s="1"/>
  <c r="R618"/>
  <c r="Q618"/>
  <c r="M644" i="31"/>
  <c r="S644" s="1"/>
  <c r="L644"/>
  <c r="R641" i="27"/>
  <c r="Q641"/>
  <c r="M641" i="39"/>
  <c r="S641" s="1"/>
  <c r="L641"/>
  <c r="O641" s="1"/>
  <c r="R640" i="42"/>
  <c r="Q640"/>
  <c r="O634" i="36"/>
  <c r="N634"/>
  <c r="P634" s="1"/>
  <c r="K635"/>
  <c r="S633" i="32"/>
  <c r="L641" i="42"/>
  <c r="O641" s="1"/>
  <c r="M641"/>
  <c r="S641" s="1"/>
  <c r="O633" i="32"/>
  <c r="K634"/>
  <c r="N633"/>
  <c r="P633" s="1"/>
  <c r="O626" i="43"/>
  <c r="N626"/>
  <c r="P626" s="1"/>
  <c r="K627"/>
  <c r="M640" i="35"/>
  <c r="L640"/>
  <c r="O640" s="1"/>
  <c r="L641" i="41"/>
  <c r="M641"/>
  <c r="R639" i="35"/>
  <c r="Q639"/>
  <c r="R640" i="41"/>
  <c r="Q640"/>
  <c r="N614" i="34"/>
  <c r="P614" s="1"/>
  <c r="K615"/>
  <c r="M634" i="33"/>
  <c r="S634" s="1"/>
  <c r="L634"/>
  <c r="R633"/>
  <c r="Q633"/>
  <c r="R634" i="26"/>
  <c r="Q634"/>
  <c r="O640" i="38"/>
  <c r="N640"/>
  <c r="P640" s="1"/>
  <c r="K641"/>
  <c r="L642" i="27"/>
  <c r="M642"/>
  <c r="O642"/>
  <c r="K630" i="37"/>
  <c r="N629"/>
  <c r="P629" s="1"/>
  <c r="R640" i="39"/>
  <c r="Q640"/>
  <c r="M635" i="26"/>
  <c r="L635"/>
  <c r="O635" s="1"/>
  <c r="M641" i="40"/>
  <c r="L641"/>
  <c r="Q640"/>
  <c r="R640"/>
  <c r="Q643" i="29" l="1"/>
  <c r="R643"/>
  <c r="M644"/>
  <c r="S644" s="1"/>
  <c r="L644"/>
  <c r="K645" i="28"/>
  <c r="N644"/>
  <c r="P644" s="1"/>
  <c r="K620" i="30"/>
  <c r="N619"/>
  <c r="P619" s="1"/>
  <c r="O644" i="31"/>
  <c r="K645"/>
  <c r="N644"/>
  <c r="P644" s="1"/>
  <c r="R640" i="38"/>
  <c r="Q640"/>
  <c r="M615" i="34"/>
  <c r="L615"/>
  <c r="O615" s="1"/>
  <c r="R614"/>
  <c r="Q614"/>
  <c r="N640" i="35"/>
  <c r="P640" s="1"/>
  <c r="K641"/>
  <c r="S635" i="26"/>
  <c r="M641" i="38"/>
  <c r="S641" s="1"/>
  <c r="L641"/>
  <c r="O641" s="1"/>
  <c r="O641" i="41"/>
  <c r="N641"/>
  <c r="P641" s="1"/>
  <c r="K642"/>
  <c r="R629" i="37"/>
  <c r="Q629"/>
  <c r="S640" i="35"/>
  <c r="O641" i="40"/>
  <c r="N641"/>
  <c r="P641" s="1"/>
  <c r="K642"/>
  <c r="L630" i="37"/>
  <c r="M630"/>
  <c r="L627" i="43"/>
  <c r="O627" s="1"/>
  <c r="M627"/>
  <c r="N641" i="42"/>
  <c r="P641" s="1"/>
  <c r="K642"/>
  <c r="R633" i="32"/>
  <c r="Q633"/>
  <c r="K642" i="39"/>
  <c r="N641"/>
  <c r="P641" s="1"/>
  <c r="R626" i="43"/>
  <c r="Q626"/>
  <c r="S642" i="27"/>
  <c r="L634" i="32"/>
  <c r="M634"/>
  <c r="S641" i="40"/>
  <c r="K636" i="26"/>
  <c r="N635"/>
  <c r="P635" s="1"/>
  <c r="K643" i="27"/>
  <c r="N642"/>
  <c r="P642" s="1"/>
  <c r="O634" i="33"/>
  <c r="N634"/>
  <c r="P634" s="1"/>
  <c r="K635"/>
  <c r="S641" i="41"/>
  <c r="M635" i="36"/>
  <c r="S635" s="1"/>
  <c r="L635"/>
  <c r="Q634"/>
  <c r="R634"/>
  <c r="Q644" i="28" l="1"/>
  <c r="R644"/>
  <c r="M645"/>
  <c r="S645" s="1"/>
  <c r="L645"/>
  <c r="O645" s="1"/>
  <c r="O644" i="29"/>
  <c r="N644"/>
  <c r="P644" s="1"/>
  <c r="K645"/>
  <c r="R644" i="31"/>
  <c r="Q644"/>
  <c r="M645"/>
  <c r="L645"/>
  <c r="O645" s="1"/>
  <c r="R619" i="30"/>
  <c r="Q619"/>
  <c r="L620"/>
  <c r="M620"/>
  <c r="Q641" i="40"/>
  <c r="R641"/>
  <c r="Q642" i="27"/>
  <c r="R642"/>
  <c r="R635" i="26"/>
  <c r="Q635"/>
  <c r="L642" i="42"/>
  <c r="M642"/>
  <c r="L636" i="26"/>
  <c r="O636" s="1"/>
  <c r="M636"/>
  <c r="S636" s="1"/>
  <c r="L642" i="39"/>
  <c r="M642"/>
  <c r="S642" s="1"/>
  <c r="S630" i="37"/>
  <c r="O634" i="32"/>
  <c r="N634"/>
  <c r="P634" s="1"/>
  <c r="K635"/>
  <c r="L642" i="40"/>
  <c r="O642" s="1"/>
  <c r="M642"/>
  <c r="S642" s="1"/>
  <c r="R641" i="42"/>
  <c r="Q641"/>
  <c r="S627" i="43"/>
  <c r="K642" i="38"/>
  <c r="N641"/>
  <c r="P641" s="1"/>
  <c r="Q640" i="35"/>
  <c r="R640"/>
  <c r="N615" i="34"/>
  <c r="P615" s="1"/>
  <c r="K616"/>
  <c r="L643" i="27"/>
  <c r="M643"/>
  <c r="S643" s="1"/>
  <c r="Q641" i="39"/>
  <c r="R641"/>
  <c r="N627" i="43"/>
  <c r="P627" s="1"/>
  <c r="K628"/>
  <c r="S615" i="34"/>
  <c r="R641" i="41"/>
  <c r="Q641"/>
  <c r="L635" i="33"/>
  <c r="O635" s="1"/>
  <c r="M635"/>
  <c r="S635" s="1"/>
  <c r="O635" i="36"/>
  <c r="N635"/>
  <c r="P635" s="1"/>
  <c r="K636"/>
  <c r="R634" i="33"/>
  <c r="Q634"/>
  <c r="S634" i="32"/>
  <c r="O630" i="37"/>
  <c r="N630"/>
  <c r="P630" s="1"/>
  <c r="K631"/>
  <c r="L642" i="41"/>
  <c r="M642"/>
  <c r="S642" s="1"/>
  <c r="M641" i="35"/>
  <c r="S641" s="1"/>
  <c r="L641"/>
  <c r="M645" i="29" l="1"/>
  <c r="S645" s="1"/>
  <c r="L645"/>
  <c r="O645" s="1"/>
  <c r="R644"/>
  <c r="Q644"/>
  <c r="K646" i="28"/>
  <c r="N645"/>
  <c r="P645" s="1"/>
  <c r="O620" i="30"/>
  <c r="N620"/>
  <c r="P620" s="1"/>
  <c r="K621"/>
  <c r="K646" i="31"/>
  <c r="N645"/>
  <c r="P645" s="1"/>
  <c r="S645"/>
  <c r="S620" i="30"/>
  <c r="R615" i="34"/>
  <c r="Q615"/>
  <c r="Q630" i="37"/>
  <c r="R630"/>
  <c r="R627" i="43"/>
  <c r="Q627"/>
  <c r="O643" i="27"/>
  <c r="N643"/>
  <c r="P643" s="1"/>
  <c r="K644"/>
  <c r="S642" i="42"/>
  <c r="O642" i="41"/>
  <c r="K643"/>
  <c r="N642"/>
  <c r="P642" s="1"/>
  <c r="M636" i="36"/>
  <c r="S636" s="1"/>
  <c r="L636"/>
  <c r="O636" s="1"/>
  <c r="M616" i="34"/>
  <c r="L616"/>
  <c r="O642" i="42"/>
  <c r="N642"/>
  <c r="P642" s="1"/>
  <c r="K643"/>
  <c r="O641" i="35"/>
  <c r="K642"/>
  <c r="N641"/>
  <c r="P641" s="1"/>
  <c r="M631" i="37"/>
  <c r="S631" s="1"/>
  <c r="L631"/>
  <c r="Q635" i="36"/>
  <c r="R635"/>
  <c r="M628" i="43"/>
  <c r="S628" s="1"/>
  <c r="L628"/>
  <c r="O642" i="39"/>
  <c r="N642"/>
  <c r="P642" s="1"/>
  <c r="K643"/>
  <c r="R641" i="38"/>
  <c r="Q641"/>
  <c r="K643" i="40"/>
  <c r="N642"/>
  <c r="P642" s="1"/>
  <c r="R634" i="32"/>
  <c r="Q634"/>
  <c r="N635" i="33"/>
  <c r="P635" s="1"/>
  <c r="K636"/>
  <c r="M642" i="38"/>
  <c r="S642" s="1"/>
  <c r="L642"/>
  <c r="O642" s="1"/>
  <c r="M635" i="32"/>
  <c r="L635"/>
  <c r="K637" i="26"/>
  <c r="N636"/>
  <c r="P636" s="1"/>
  <c r="Q645" i="28" l="1"/>
  <c r="R645"/>
  <c r="L646"/>
  <c r="O646" s="1"/>
  <c r="M646"/>
  <c r="S646" s="1"/>
  <c r="K646" i="29"/>
  <c r="N645"/>
  <c r="P645" s="1"/>
  <c r="Q645" i="31"/>
  <c r="R645"/>
  <c r="M646"/>
  <c r="S646" s="1"/>
  <c r="L646"/>
  <c r="Q620" i="30"/>
  <c r="R620"/>
  <c r="M621"/>
  <c r="S621" s="1"/>
  <c r="L621"/>
  <c r="R642" i="42"/>
  <c r="Q642"/>
  <c r="Q643" i="27"/>
  <c r="R643"/>
  <c r="R636" i="26"/>
  <c r="Q636"/>
  <c r="O635" i="32"/>
  <c r="K636"/>
  <c r="N635"/>
  <c r="O628" i="43"/>
  <c r="N628"/>
  <c r="P628" s="1"/>
  <c r="K629"/>
  <c r="Q642" i="40"/>
  <c r="R642"/>
  <c r="L643" i="42"/>
  <c r="O643" s="1"/>
  <c r="M643"/>
  <c r="R642" i="41"/>
  <c r="Q642"/>
  <c r="L643" i="40"/>
  <c r="O643" s="1"/>
  <c r="M643"/>
  <c r="L643" i="41"/>
  <c r="M643"/>
  <c r="S643" s="1"/>
  <c r="R635" i="33"/>
  <c r="Q635"/>
  <c r="L637" i="26"/>
  <c r="O637" s="1"/>
  <c r="M637"/>
  <c r="S637" s="1"/>
  <c r="N642" i="38"/>
  <c r="P642" s="1"/>
  <c r="K643"/>
  <c r="R642" i="39"/>
  <c r="Q642"/>
  <c r="M642" i="35"/>
  <c r="S642" s="1"/>
  <c r="L642"/>
  <c r="O642" s="1"/>
  <c r="P635" i="32"/>
  <c r="S635"/>
  <c r="O631" i="37"/>
  <c r="K632"/>
  <c r="N631"/>
  <c r="P631" s="1"/>
  <c r="O616" i="34"/>
  <c r="N616"/>
  <c r="P616" s="1"/>
  <c r="K617"/>
  <c r="L636" i="33"/>
  <c r="M636"/>
  <c r="S636" s="1"/>
  <c r="L643" i="39"/>
  <c r="O643" s="1"/>
  <c r="M643"/>
  <c r="S643" s="1"/>
  <c r="S616" i="34"/>
  <c r="R641" i="35"/>
  <c r="Q641"/>
  <c r="N636" i="36"/>
  <c r="P636" s="1"/>
  <c r="K637"/>
  <c r="M644" i="27"/>
  <c r="S644" s="1"/>
  <c r="L644"/>
  <c r="Q645" i="29" l="1"/>
  <c r="R645"/>
  <c r="M646"/>
  <c r="S646" s="1"/>
  <c r="L646"/>
  <c r="N646" i="28"/>
  <c r="P646" s="1"/>
  <c r="K647"/>
  <c r="O621" i="30"/>
  <c r="N621"/>
  <c r="P621" s="1"/>
  <c r="K622"/>
  <c r="O646" i="31"/>
  <c r="K647"/>
  <c r="N646"/>
  <c r="P646" s="1"/>
  <c r="R616" i="34"/>
  <c r="Q616"/>
  <c r="S643" i="42"/>
  <c r="M636" i="32"/>
  <c r="S636" s="1"/>
  <c r="L636"/>
  <c r="N644" i="27"/>
  <c r="P644" s="1"/>
  <c r="K645"/>
  <c r="M632" i="37"/>
  <c r="S632" s="1"/>
  <c r="L632"/>
  <c r="O632" s="1"/>
  <c r="L637" i="36"/>
  <c r="O637" s="1"/>
  <c r="M637"/>
  <c r="S637" s="1"/>
  <c r="K644" i="39"/>
  <c r="N643"/>
  <c r="P643" s="1"/>
  <c r="L643" i="38"/>
  <c r="M643"/>
  <c r="S643" s="1"/>
  <c r="O643" i="41"/>
  <c r="K644"/>
  <c r="N643"/>
  <c r="P643" s="1"/>
  <c r="K644" i="42"/>
  <c r="N643"/>
  <c r="P643" s="1"/>
  <c r="R642" i="38"/>
  <c r="Q642"/>
  <c r="O636" i="33"/>
  <c r="N636"/>
  <c r="P636" s="1"/>
  <c r="K637"/>
  <c r="S643" i="40"/>
  <c r="R635" i="32"/>
  <c r="Q635"/>
  <c r="L617" i="34"/>
  <c r="M617"/>
  <c r="S617" s="1"/>
  <c r="K638" i="26"/>
  <c r="N637"/>
  <c r="P637" s="1"/>
  <c r="N643" i="40"/>
  <c r="P643" s="1"/>
  <c r="K644"/>
  <c r="L629" i="43"/>
  <c r="O629" s="1"/>
  <c r="M629"/>
  <c r="R628"/>
  <c r="Q628"/>
  <c r="R636" i="36"/>
  <c r="Q636"/>
  <c r="N642" i="35"/>
  <c r="P642" s="1"/>
  <c r="K643"/>
  <c r="O644" i="27"/>
  <c r="R631" i="37"/>
  <c r="Q631"/>
  <c r="M647" i="28" l="1"/>
  <c r="S647" s="1"/>
  <c r="L647"/>
  <c r="O647" s="1"/>
  <c r="Q646"/>
  <c r="R646"/>
  <c r="O646" i="29"/>
  <c r="N646"/>
  <c r="P646" s="1"/>
  <c r="K647"/>
  <c r="R646" i="31"/>
  <c r="Q646"/>
  <c r="M647"/>
  <c r="S647" s="1"/>
  <c r="L647"/>
  <c r="O647" s="1"/>
  <c r="L622" i="30"/>
  <c r="O622" s="1"/>
  <c r="M622"/>
  <c r="S622" s="1"/>
  <c r="R621"/>
  <c r="Q621"/>
  <c r="R643" i="42"/>
  <c r="Q643"/>
  <c r="R643" i="40"/>
  <c r="Q643"/>
  <c r="R643" i="39"/>
  <c r="Q643"/>
  <c r="M645" i="27"/>
  <c r="S645" s="1"/>
  <c r="L645"/>
  <c r="Q644"/>
  <c r="R644"/>
  <c r="Q642" i="35"/>
  <c r="R642"/>
  <c r="M644" i="40"/>
  <c r="L644"/>
  <c r="O644" s="1"/>
  <c r="L644" i="42"/>
  <c r="M644"/>
  <c r="S644" s="1"/>
  <c r="O636" i="32"/>
  <c r="K637"/>
  <c r="N636"/>
  <c r="P636" s="1"/>
  <c r="L643" i="35"/>
  <c r="M643"/>
  <c r="S643" s="1"/>
  <c r="M644" i="39"/>
  <c r="S644" s="1"/>
  <c r="L644"/>
  <c r="R637" i="26"/>
  <c r="Q637"/>
  <c r="M637" i="33"/>
  <c r="S637" s="1"/>
  <c r="L637"/>
  <c r="L644" i="41"/>
  <c r="O644" s="1"/>
  <c r="M644"/>
  <c r="S644" s="1"/>
  <c r="K638" i="36"/>
  <c r="N637"/>
  <c r="P637" s="1"/>
  <c r="R636" i="33"/>
  <c r="Q636"/>
  <c r="N629" i="43"/>
  <c r="P629" s="1"/>
  <c r="K630"/>
  <c r="N632" i="37"/>
  <c r="P632" s="1"/>
  <c r="K633"/>
  <c r="Q643" i="41"/>
  <c r="R643"/>
  <c r="L638" i="26"/>
  <c r="O638" s="1"/>
  <c r="M638"/>
  <c r="S629" i="43"/>
  <c r="O617" i="34"/>
  <c r="N617"/>
  <c r="P617" s="1"/>
  <c r="K618"/>
  <c r="O643" i="38"/>
  <c r="K644"/>
  <c r="N643"/>
  <c r="P643" s="1"/>
  <c r="M647" i="29" l="1"/>
  <c r="L647"/>
  <c r="O647" s="1"/>
  <c r="R646"/>
  <c r="Q646"/>
  <c r="K648" i="28"/>
  <c r="N647"/>
  <c r="P647" s="1"/>
  <c r="N622" i="30"/>
  <c r="P622" s="1"/>
  <c r="K623"/>
  <c r="K648" i="31"/>
  <c r="N647"/>
  <c r="P647" s="1"/>
  <c r="R629" i="43"/>
  <c r="Q629"/>
  <c r="R617" i="34"/>
  <c r="Q617"/>
  <c r="L638" i="36"/>
  <c r="M638"/>
  <c r="S638" s="1"/>
  <c r="O644" i="39"/>
  <c r="N644"/>
  <c r="P644" s="1"/>
  <c r="K645"/>
  <c r="O644" i="42"/>
  <c r="N644"/>
  <c r="P644" s="1"/>
  <c r="K645"/>
  <c r="O645" i="27"/>
  <c r="N645"/>
  <c r="P645" s="1"/>
  <c r="K646"/>
  <c r="M618" i="34"/>
  <c r="S618" s="1"/>
  <c r="L618"/>
  <c r="M633" i="37"/>
  <c r="S633" s="1"/>
  <c r="L633"/>
  <c r="O633" s="1"/>
  <c r="N644" i="40"/>
  <c r="P644" s="1"/>
  <c r="K645"/>
  <c r="M630" i="43"/>
  <c r="L630"/>
  <c r="N644" i="41"/>
  <c r="P644" s="1"/>
  <c r="K645"/>
  <c r="O643" i="35"/>
  <c r="N643"/>
  <c r="P643" s="1"/>
  <c r="K644"/>
  <c r="S644" i="40"/>
  <c r="R636" i="32"/>
  <c r="Q636"/>
  <c r="Q632" i="37"/>
  <c r="R632"/>
  <c r="L637" i="32"/>
  <c r="O637" s="1"/>
  <c r="M637"/>
  <c r="S637" s="1"/>
  <c r="R643" i="38"/>
  <c r="Q643"/>
  <c r="O637" i="33"/>
  <c r="N637"/>
  <c r="P637" s="1"/>
  <c r="K638"/>
  <c r="M644" i="38"/>
  <c r="S644" s="1"/>
  <c r="L644"/>
  <c r="O644" s="1"/>
  <c r="S638" i="26"/>
  <c r="K639"/>
  <c r="N638"/>
  <c r="P638" s="1"/>
  <c r="Q637" i="36"/>
  <c r="R637"/>
  <c r="R647" i="28" l="1"/>
  <c r="Q647"/>
  <c r="M648"/>
  <c r="S648" s="1"/>
  <c r="L648"/>
  <c r="O648" s="1"/>
  <c r="K648" i="29"/>
  <c r="N647"/>
  <c r="P647" s="1"/>
  <c r="S647"/>
  <c r="Q647" i="31"/>
  <c r="R647"/>
  <c r="M648"/>
  <c r="S648" s="1"/>
  <c r="L648"/>
  <c r="L623" i="30"/>
  <c r="O623" s="1"/>
  <c r="M623"/>
  <c r="S623" s="1"/>
  <c r="R622"/>
  <c r="Q622"/>
  <c r="R638" i="26"/>
  <c r="Q638"/>
  <c r="R644" i="39"/>
  <c r="Q644"/>
  <c r="R644" i="40"/>
  <c r="Q644"/>
  <c r="S630" i="43"/>
  <c r="M646" i="27"/>
  <c r="S646" s="1"/>
  <c r="L646"/>
  <c r="O646" s="1"/>
  <c r="M645" i="40"/>
  <c r="S645" s="1"/>
  <c r="L645"/>
  <c r="Q645" i="27"/>
  <c r="R645"/>
  <c r="K645" i="38"/>
  <c r="N644"/>
  <c r="P644" s="1"/>
  <c r="L644" i="35"/>
  <c r="M644"/>
  <c r="S644" s="1"/>
  <c r="O638" i="36"/>
  <c r="N638"/>
  <c r="P638" s="1"/>
  <c r="K639"/>
  <c r="N637" i="32"/>
  <c r="P637" s="1"/>
  <c r="K638"/>
  <c r="R643" i="35"/>
  <c r="Q643"/>
  <c r="M645" i="42"/>
  <c r="L645"/>
  <c r="O645"/>
  <c r="L638" i="33"/>
  <c r="O638" s="1"/>
  <c r="M638"/>
  <c r="S638" s="1"/>
  <c r="N633" i="37"/>
  <c r="P633" s="1"/>
  <c r="K634"/>
  <c r="Q644" i="42"/>
  <c r="R644"/>
  <c r="Q637" i="33"/>
  <c r="R637"/>
  <c r="M645" i="41"/>
  <c r="L645"/>
  <c r="O630" i="43"/>
  <c r="N630"/>
  <c r="P630" s="1"/>
  <c r="K631"/>
  <c r="L639" i="26"/>
  <c r="O639" s="1"/>
  <c r="M639"/>
  <c r="S639" s="1"/>
  <c r="R644" i="41"/>
  <c r="Q644"/>
  <c r="O618" i="34"/>
  <c r="N618"/>
  <c r="P618" s="1"/>
  <c r="K619"/>
  <c r="M645" i="39"/>
  <c r="S645" s="1"/>
  <c r="L645"/>
  <c r="O645" s="1"/>
  <c r="Q647" i="29" l="1"/>
  <c r="R647"/>
  <c r="M648"/>
  <c r="S648" s="1"/>
  <c r="L648"/>
  <c r="N648" i="28"/>
  <c r="P648" s="1"/>
  <c r="K649"/>
  <c r="K624" i="30"/>
  <c r="N623"/>
  <c r="P623" s="1"/>
  <c r="K649" i="31"/>
  <c r="N648"/>
  <c r="P648" s="1"/>
  <c r="O648"/>
  <c r="R630" i="43"/>
  <c r="Q630"/>
  <c r="R633" i="37"/>
  <c r="Q633"/>
  <c r="L638" i="32"/>
  <c r="O638" s="1"/>
  <c r="M638"/>
  <c r="S638" s="1"/>
  <c r="L645" i="38"/>
  <c r="O645" s="1"/>
  <c r="M645"/>
  <c r="S645" s="1"/>
  <c r="S645" i="41"/>
  <c r="Q637" i="32"/>
  <c r="R637"/>
  <c r="N638" i="33"/>
  <c r="P638" s="1"/>
  <c r="K639"/>
  <c r="L639" i="36"/>
  <c r="M639"/>
  <c r="S639" s="1"/>
  <c r="R638"/>
  <c r="Q638"/>
  <c r="O645" i="40"/>
  <c r="N645"/>
  <c r="P645" s="1"/>
  <c r="K646"/>
  <c r="O645" i="41"/>
  <c r="N645"/>
  <c r="P645" s="1"/>
  <c r="K646"/>
  <c r="K646" i="39"/>
  <c r="N645"/>
  <c r="P645" s="1"/>
  <c r="K640" i="26"/>
  <c r="N639"/>
  <c r="P639" s="1"/>
  <c r="N645" i="42"/>
  <c r="P645" s="1"/>
  <c r="K646"/>
  <c r="M619" i="34"/>
  <c r="S619" s="1"/>
  <c r="L619"/>
  <c r="O619" s="1"/>
  <c r="L631" i="43"/>
  <c r="M631"/>
  <c r="S631" s="1"/>
  <c r="S645" i="42"/>
  <c r="R618" i="34"/>
  <c r="Q618"/>
  <c r="L634" i="37"/>
  <c r="M634"/>
  <c r="O644" i="35"/>
  <c r="N644"/>
  <c r="P644" s="1"/>
  <c r="K645"/>
  <c r="N646" i="27"/>
  <c r="P646" s="1"/>
  <c r="K647"/>
  <c r="R644" i="38"/>
  <c r="Q644"/>
  <c r="M649" i="28" l="1"/>
  <c r="S649" s="1"/>
  <c r="L649"/>
  <c r="O649" s="1"/>
  <c r="Q648"/>
  <c r="R648"/>
  <c r="O648" i="29"/>
  <c r="N648"/>
  <c r="P648" s="1"/>
  <c r="K649"/>
  <c r="R648" i="31"/>
  <c r="Q648"/>
  <c r="M649"/>
  <c r="S649" s="1"/>
  <c r="L649"/>
  <c r="O649" s="1"/>
  <c r="R623" i="30"/>
  <c r="Q623"/>
  <c r="L624"/>
  <c r="M624"/>
  <c r="S624" s="1"/>
  <c r="R645" i="41"/>
  <c r="Q645"/>
  <c r="Q644" i="35"/>
  <c r="R644"/>
  <c r="O634" i="37"/>
  <c r="K635"/>
  <c r="N634"/>
  <c r="P634" s="1"/>
  <c r="L646" i="41"/>
  <c r="O646" s="1"/>
  <c r="M646"/>
  <c r="S646" s="1"/>
  <c r="L647" i="27"/>
  <c r="O647"/>
  <c r="M647"/>
  <c r="S647" s="1"/>
  <c r="M646" i="42"/>
  <c r="S646" s="1"/>
  <c r="L646"/>
  <c r="O646" s="1"/>
  <c r="L639" i="33"/>
  <c r="O639" s="1"/>
  <c r="M639"/>
  <c r="S639" s="1"/>
  <c r="K646" i="38"/>
  <c r="N645"/>
  <c r="P645" s="1"/>
  <c r="R638" i="33"/>
  <c r="Q638"/>
  <c r="R645" i="42"/>
  <c r="Q645"/>
  <c r="M646" i="40"/>
  <c r="L646"/>
  <c r="M645" i="35"/>
  <c r="S645" s="1"/>
  <c r="L645"/>
  <c r="O645" s="1"/>
  <c r="M640" i="26"/>
  <c r="L640"/>
  <c r="K639" i="32"/>
  <c r="N638"/>
  <c r="P638" s="1"/>
  <c r="R639" i="26"/>
  <c r="Q639"/>
  <c r="O631" i="43"/>
  <c r="N631"/>
  <c r="P631" s="1"/>
  <c r="K632"/>
  <c r="Q645" i="39"/>
  <c r="R645"/>
  <c r="S634" i="37"/>
  <c r="M646" i="39"/>
  <c r="S646" s="1"/>
  <c r="L646"/>
  <c r="R645" i="40"/>
  <c r="Q645"/>
  <c r="K620" i="34"/>
  <c r="N619"/>
  <c r="P619" s="1"/>
  <c r="R646" i="27"/>
  <c r="Q646"/>
  <c r="O639" i="36"/>
  <c r="K640"/>
  <c r="N639"/>
  <c r="P639" s="1"/>
  <c r="M649" i="29" l="1"/>
  <c r="S649" s="1"/>
  <c r="L649"/>
  <c r="O649" s="1"/>
  <c r="R648"/>
  <c r="Q648"/>
  <c r="K650" i="28"/>
  <c r="N649"/>
  <c r="P649" s="1"/>
  <c r="O624" i="30"/>
  <c r="N624"/>
  <c r="P624" s="1"/>
  <c r="K625"/>
  <c r="K650" i="31"/>
  <c r="N649"/>
  <c r="P649" s="1"/>
  <c r="R631" i="43"/>
  <c r="Q631"/>
  <c r="S640" i="26"/>
  <c r="N646" i="42"/>
  <c r="P646" s="1"/>
  <c r="K647"/>
  <c r="R639" i="36"/>
  <c r="Q639"/>
  <c r="M640"/>
  <c r="S640" s="1"/>
  <c r="L640"/>
  <c r="O646" i="39"/>
  <c r="N646"/>
  <c r="P646" s="1"/>
  <c r="K647"/>
  <c r="N645" i="35"/>
  <c r="P645" s="1"/>
  <c r="K646"/>
  <c r="M635" i="37"/>
  <c r="S635" s="1"/>
  <c r="L635"/>
  <c r="O635" s="1"/>
  <c r="R645" i="38"/>
  <c r="Q645"/>
  <c r="Q634" i="37"/>
  <c r="R634"/>
  <c r="M646" i="38"/>
  <c r="S646" s="1"/>
  <c r="L646"/>
  <c r="O646"/>
  <c r="M632" i="43"/>
  <c r="L632"/>
  <c r="O632" s="1"/>
  <c r="N646" i="41"/>
  <c r="P646" s="1"/>
  <c r="K647"/>
  <c r="R638" i="32"/>
  <c r="Q638"/>
  <c r="O646" i="40"/>
  <c r="K647"/>
  <c r="N646"/>
  <c r="P646" s="1"/>
  <c r="N647" i="27"/>
  <c r="P647" s="1"/>
  <c r="K648"/>
  <c r="Q619" i="34"/>
  <c r="R619"/>
  <c r="M639" i="32"/>
  <c r="S639" s="1"/>
  <c r="L639"/>
  <c r="O639" s="1"/>
  <c r="S646" i="40"/>
  <c r="K641" i="26"/>
  <c r="N640"/>
  <c r="P640" s="1"/>
  <c r="M620" i="34"/>
  <c r="S620" s="1"/>
  <c r="L620"/>
  <c r="O620" s="1"/>
  <c r="O640" i="26"/>
  <c r="N639" i="33"/>
  <c r="P639" s="1"/>
  <c r="K640"/>
  <c r="Q649" i="28" l="1"/>
  <c r="R649"/>
  <c r="L650"/>
  <c r="O650" s="1"/>
  <c r="M650"/>
  <c r="S650" s="1"/>
  <c r="K650" i="29"/>
  <c r="N649"/>
  <c r="P649" s="1"/>
  <c r="R649" i="31"/>
  <c r="Q649"/>
  <c r="M650"/>
  <c r="S650" s="1"/>
  <c r="L650"/>
  <c r="M625" i="30"/>
  <c r="S625" s="1"/>
  <c r="L625"/>
  <c r="O625" s="1"/>
  <c r="Q624"/>
  <c r="R624"/>
  <c r="Q640" i="26"/>
  <c r="R640"/>
  <c r="N620" i="34"/>
  <c r="P620" s="1"/>
  <c r="K621"/>
  <c r="K647" i="38"/>
  <c r="N646"/>
  <c r="P646" s="1"/>
  <c r="R646" i="41"/>
  <c r="Q646"/>
  <c r="L647" i="39"/>
  <c r="O647" s="1"/>
  <c r="M647"/>
  <c r="S647" s="1"/>
  <c r="M640" i="33"/>
  <c r="S640" s="1"/>
  <c r="L640"/>
  <c r="L646" i="35"/>
  <c r="M646"/>
  <c r="S646" s="1"/>
  <c r="R645"/>
  <c r="Q645"/>
  <c r="L647" i="42"/>
  <c r="O647" s="1"/>
  <c r="M647"/>
  <c r="M647" i="41"/>
  <c r="S647" s="1"/>
  <c r="L647"/>
  <c r="M648" i="27"/>
  <c r="S648" s="1"/>
  <c r="L648"/>
  <c r="R646" i="42"/>
  <c r="Q646"/>
  <c r="L641" i="26"/>
  <c r="O641" s="1"/>
  <c r="M641"/>
  <c r="S641" s="1"/>
  <c r="R646" i="39"/>
  <c r="Q646"/>
  <c r="R639" i="33"/>
  <c r="Q639"/>
  <c r="R646" i="40"/>
  <c r="Q646"/>
  <c r="N632" i="43"/>
  <c r="P632" s="1"/>
  <c r="K633"/>
  <c r="M647" i="40"/>
  <c r="S647" s="1"/>
  <c r="L647"/>
  <c r="S632" i="43"/>
  <c r="O640" i="36"/>
  <c r="N640"/>
  <c r="P640" s="1"/>
  <c r="K641"/>
  <c r="R647" i="27"/>
  <c r="Q647"/>
  <c r="N639" i="32"/>
  <c r="P639" s="1"/>
  <c r="K640"/>
  <c r="K636" i="37"/>
  <c r="N635"/>
  <c r="P635" s="1"/>
  <c r="Q649" i="29" l="1"/>
  <c r="R649"/>
  <c r="M650"/>
  <c r="S650" s="1"/>
  <c r="L650"/>
  <c r="N650" i="28"/>
  <c r="P650" s="1"/>
  <c r="K651"/>
  <c r="N625" i="30"/>
  <c r="P625" s="1"/>
  <c r="K626"/>
  <c r="O650" i="31"/>
  <c r="K651"/>
  <c r="N650"/>
  <c r="P650" s="1"/>
  <c r="R632" i="43"/>
  <c r="Q632"/>
  <c r="R635" i="37"/>
  <c r="Q635"/>
  <c r="N647" i="42"/>
  <c r="P647" s="1"/>
  <c r="K648"/>
  <c r="M636" i="37"/>
  <c r="S636" s="1"/>
  <c r="L636"/>
  <c r="O636" s="1"/>
  <c r="L640" i="32"/>
  <c r="O640" s="1"/>
  <c r="M640"/>
  <c r="S640" s="1"/>
  <c r="O648" i="27"/>
  <c r="K649"/>
  <c r="N648"/>
  <c r="P648" s="1"/>
  <c r="R646" i="38"/>
  <c r="Q646"/>
  <c r="O647" i="40"/>
  <c r="K648"/>
  <c r="N647"/>
  <c r="P647" s="1"/>
  <c r="O646" i="35"/>
  <c r="K647"/>
  <c r="N646"/>
  <c r="P646" s="1"/>
  <c r="L633" i="43"/>
  <c r="O633" s="1"/>
  <c r="M633"/>
  <c r="S633" s="1"/>
  <c r="O640" i="33"/>
  <c r="K641"/>
  <c r="N640"/>
  <c r="P640" s="1"/>
  <c r="M647" i="38"/>
  <c r="S647" s="1"/>
  <c r="L647"/>
  <c r="Q639" i="32"/>
  <c r="R639"/>
  <c r="M621" i="34"/>
  <c r="S621" s="1"/>
  <c r="L621"/>
  <c r="O621" s="1"/>
  <c r="R620"/>
  <c r="Q620"/>
  <c r="R640" i="36"/>
  <c r="Q640"/>
  <c r="K642" i="26"/>
  <c r="N641"/>
  <c r="P641" s="1"/>
  <c r="O647" i="41"/>
  <c r="N647"/>
  <c r="P647" s="1"/>
  <c r="K648"/>
  <c r="L641" i="36"/>
  <c r="O641" s="1"/>
  <c r="M641"/>
  <c r="S641" s="1"/>
  <c r="S647" i="42"/>
  <c r="N647" i="39"/>
  <c r="P647" s="1"/>
  <c r="K648"/>
  <c r="M651" i="28" l="1"/>
  <c r="S651" s="1"/>
  <c r="L651"/>
  <c r="O651" s="1"/>
  <c r="Q650"/>
  <c r="R650"/>
  <c r="O650" i="29"/>
  <c r="N650"/>
  <c r="P650" s="1"/>
  <c r="K651"/>
  <c r="R650" i="31"/>
  <c r="Q650"/>
  <c r="M651"/>
  <c r="S651" s="1"/>
  <c r="L651"/>
  <c r="O651" s="1"/>
  <c r="L626" i="30"/>
  <c r="M626"/>
  <c r="Q625"/>
  <c r="R625"/>
  <c r="R641" i="26"/>
  <c r="Q641"/>
  <c r="N633" i="43"/>
  <c r="P633" s="1"/>
  <c r="K634"/>
  <c r="N636" i="37"/>
  <c r="P636" s="1"/>
  <c r="K637"/>
  <c r="Q648" i="27"/>
  <c r="R648"/>
  <c r="Q646" i="35"/>
  <c r="R646"/>
  <c r="N641" i="36"/>
  <c r="P641" s="1"/>
  <c r="K642"/>
  <c r="M647" i="35"/>
  <c r="S647" s="1"/>
  <c r="L647"/>
  <c r="M649" i="27"/>
  <c r="S649" s="1"/>
  <c r="L649"/>
  <c r="O649" s="1"/>
  <c r="M648" i="42"/>
  <c r="S648" s="1"/>
  <c r="L648"/>
  <c r="R640" i="33"/>
  <c r="Q640"/>
  <c r="O647" i="38"/>
  <c r="K648"/>
  <c r="N647"/>
  <c r="P647" s="1"/>
  <c r="L648" i="41"/>
  <c r="M648"/>
  <c r="S648" s="1"/>
  <c r="M648" i="39"/>
  <c r="S648" s="1"/>
  <c r="L648"/>
  <c r="R647" i="40"/>
  <c r="Q647"/>
  <c r="Q647" i="41"/>
  <c r="R647"/>
  <c r="N621" i="34"/>
  <c r="P621" s="1"/>
  <c r="K622"/>
  <c r="L641" i="33"/>
  <c r="M641"/>
  <c r="S641" s="1"/>
  <c r="M648" i="40"/>
  <c r="S648" s="1"/>
  <c r="L648"/>
  <c r="R647" i="39"/>
  <c r="Q647"/>
  <c r="N640" i="32"/>
  <c r="P640" s="1"/>
  <c r="K641"/>
  <c r="R647" i="42"/>
  <c r="Q647"/>
  <c r="L642" i="26"/>
  <c r="O642" s="1"/>
  <c r="M642"/>
  <c r="S642" s="1"/>
  <c r="M651" i="29" l="1"/>
  <c r="S651" s="1"/>
  <c r="L651"/>
  <c r="O651" s="1"/>
  <c r="R650"/>
  <c r="Q650"/>
  <c r="K652" i="28"/>
  <c r="N651"/>
  <c r="P651" s="1"/>
  <c r="S626" i="30"/>
  <c r="O626"/>
  <c r="N626"/>
  <c r="P626" s="1"/>
  <c r="K627"/>
  <c r="N651" i="31"/>
  <c r="P651" s="1"/>
  <c r="K652"/>
  <c r="R647" i="38"/>
  <c r="Q647"/>
  <c r="O641" i="33"/>
  <c r="N641"/>
  <c r="P641" s="1"/>
  <c r="K642"/>
  <c r="L648" i="38"/>
  <c r="O648" s="1"/>
  <c r="M648"/>
  <c r="O648" i="40"/>
  <c r="K649"/>
  <c r="N648"/>
  <c r="P648" s="1"/>
  <c r="O647" i="35"/>
  <c r="N647"/>
  <c r="P647" s="1"/>
  <c r="K648"/>
  <c r="M637" i="37"/>
  <c r="L637"/>
  <c r="O637" s="1"/>
  <c r="N642" i="26"/>
  <c r="P642" s="1"/>
  <c r="K643"/>
  <c r="R636" i="37"/>
  <c r="Q636"/>
  <c r="O648" i="39"/>
  <c r="N648"/>
  <c r="P648" s="1"/>
  <c r="K649"/>
  <c r="M642" i="36"/>
  <c r="S642" s="1"/>
  <c r="L642"/>
  <c r="M634" i="43"/>
  <c r="S634" s="1"/>
  <c r="L634"/>
  <c r="O634" s="1"/>
  <c r="O648" i="42"/>
  <c r="K649"/>
  <c r="N648"/>
  <c r="P648" s="1"/>
  <c r="R633" i="43"/>
  <c r="Q633"/>
  <c r="R641" i="36"/>
  <c r="Q641"/>
  <c r="L641" i="32"/>
  <c r="M641"/>
  <c r="S641" s="1"/>
  <c r="L622" i="34"/>
  <c r="O622" s="1"/>
  <c r="M622"/>
  <c r="S622" s="1"/>
  <c r="Q640" i="32"/>
  <c r="R640"/>
  <c r="R621" i="34"/>
  <c r="Q621"/>
  <c r="O648" i="41"/>
  <c r="N648"/>
  <c r="P648" s="1"/>
  <c r="K649"/>
  <c r="N649" i="27"/>
  <c r="P649" s="1"/>
  <c r="K650"/>
  <c r="Q651" i="28" l="1"/>
  <c r="R651"/>
  <c r="L652"/>
  <c r="O652" s="1"/>
  <c r="M652"/>
  <c r="S652" s="1"/>
  <c r="K652" i="29"/>
  <c r="N651"/>
  <c r="P651" s="1"/>
  <c r="R626" i="30"/>
  <c r="Q626"/>
  <c r="M652" i="31"/>
  <c r="S652" s="1"/>
  <c r="L652"/>
  <c r="Q651"/>
  <c r="R651"/>
  <c r="L627" i="30"/>
  <c r="M627"/>
  <c r="R648" i="42"/>
  <c r="Q648"/>
  <c r="M649" i="39"/>
  <c r="S649" s="1"/>
  <c r="L649"/>
  <c r="O649" s="1"/>
  <c r="K638" i="37"/>
  <c r="N637"/>
  <c r="P637" s="1"/>
  <c r="R648" i="39"/>
  <c r="Q648"/>
  <c r="S637" i="37"/>
  <c r="S648" i="38"/>
  <c r="R648" i="41"/>
  <c r="Q648"/>
  <c r="N622" i="34"/>
  <c r="P622" s="1"/>
  <c r="K623"/>
  <c r="L649" i="42"/>
  <c r="O649" s="1"/>
  <c r="M649"/>
  <c r="L648" i="35"/>
  <c r="O648" s="1"/>
  <c r="M648"/>
  <c r="K649" i="38"/>
  <c r="N648"/>
  <c r="P648" s="1"/>
  <c r="L649" i="41"/>
  <c r="M649"/>
  <c r="S649" s="1"/>
  <c r="O641" i="32"/>
  <c r="N641"/>
  <c r="P641" s="1"/>
  <c r="K642"/>
  <c r="R647" i="35"/>
  <c r="Q647"/>
  <c r="M642" i="33"/>
  <c r="S642" s="1"/>
  <c r="L642"/>
  <c r="O642" s="1"/>
  <c r="N634" i="43"/>
  <c r="P634" s="1"/>
  <c r="K635"/>
  <c r="R641" i="33"/>
  <c r="Q641"/>
  <c r="M643" i="26"/>
  <c r="S643" s="1"/>
  <c r="L643"/>
  <c r="O643" s="1"/>
  <c r="Q648" i="40"/>
  <c r="R648"/>
  <c r="M650" i="27"/>
  <c r="L650"/>
  <c r="O650" s="1"/>
  <c r="O642" i="36"/>
  <c r="K643"/>
  <c r="N642"/>
  <c r="P642" s="1"/>
  <c r="R642" i="26"/>
  <c r="Q642"/>
  <c r="M649" i="40"/>
  <c r="S649" s="1"/>
  <c r="L649"/>
  <c r="Q649" i="27"/>
  <c r="R649"/>
  <c r="Q651" i="29" l="1"/>
  <c r="R651"/>
  <c r="M652"/>
  <c r="S652" s="1"/>
  <c r="L652"/>
  <c r="N652" i="28"/>
  <c r="P652" s="1"/>
  <c r="K653"/>
  <c r="S627" i="30"/>
  <c r="O627"/>
  <c r="N627"/>
  <c r="P627" s="1"/>
  <c r="K628"/>
  <c r="O652" i="31"/>
  <c r="N652"/>
  <c r="P652" s="1"/>
  <c r="K653"/>
  <c r="R637" i="37"/>
  <c r="Q637"/>
  <c r="R622" i="34"/>
  <c r="Q622"/>
  <c r="R641" i="32"/>
  <c r="Q641"/>
  <c r="L649" i="38"/>
  <c r="M649"/>
  <c r="S649" s="1"/>
  <c r="O649" i="40"/>
  <c r="N649"/>
  <c r="P649" s="1"/>
  <c r="K650"/>
  <c r="N650" i="27"/>
  <c r="K651"/>
  <c r="M642" i="32"/>
  <c r="S642" s="1"/>
  <c r="L642"/>
  <c r="S648" i="35"/>
  <c r="L638" i="37"/>
  <c r="M638"/>
  <c r="S638" s="1"/>
  <c r="Q648" i="38"/>
  <c r="R648"/>
  <c r="R634" i="43"/>
  <c r="Q634"/>
  <c r="N649" i="39"/>
  <c r="P649" s="1"/>
  <c r="K650"/>
  <c r="K649" i="35"/>
  <c r="N648"/>
  <c r="P648" s="1"/>
  <c r="R642" i="36"/>
  <c r="Q642"/>
  <c r="K643" i="33"/>
  <c r="N642"/>
  <c r="P642" s="1"/>
  <c r="O649" i="41"/>
  <c r="N649"/>
  <c r="P649" s="1"/>
  <c r="K650"/>
  <c r="N649" i="42"/>
  <c r="P649" s="1"/>
  <c r="K650"/>
  <c r="P650" i="27"/>
  <c r="S650"/>
  <c r="L635" i="43"/>
  <c r="O635" s="1"/>
  <c r="M635"/>
  <c r="S649" i="42"/>
  <c r="M643" i="36"/>
  <c r="S643" s="1"/>
  <c r="L643"/>
  <c r="O643" s="1"/>
  <c r="K644" i="26"/>
  <c r="N643"/>
  <c r="P643" s="1"/>
  <c r="M623" i="34"/>
  <c r="S623" s="1"/>
  <c r="L623"/>
  <c r="O623" s="1"/>
  <c r="M653" i="28" l="1"/>
  <c r="S653" s="1"/>
  <c r="L653"/>
  <c r="O653" s="1"/>
  <c r="Q652"/>
  <c r="R652"/>
  <c r="O652" i="29"/>
  <c r="N652"/>
  <c r="P652" s="1"/>
  <c r="K653"/>
  <c r="Q627" i="30"/>
  <c r="R627"/>
  <c r="M653" i="31"/>
  <c r="S653" s="1"/>
  <c r="L653"/>
  <c r="Q652"/>
  <c r="R652"/>
  <c r="M628" i="30"/>
  <c r="S628" s="1"/>
  <c r="L628"/>
  <c r="R648" i="35"/>
  <c r="Q648"/>
  <c r="K624" i="34"/>
  <c r="N623"/>
  <c r="P623" s="1"/>
  <c r="Q642" i="33"/>
  <c r="R642"/>
  <c r="O642" i="32"/>
  <c r="N642"/>
  <c r="P642" s="1"/>
  <c r="K643"/>
  <c r="O649" i="38"/>
  <c r="N649"/>
  <c r="P649" s="1"/>
  <c r="K650"/>
  <c r="R649" i="39"/>
  <c r="Q649"/>
  <c r="L644" i="26"/>
  <c r="M644"/>
  <c r="S644" s="1"/>
  <c r="N635" i="43"/>
  <c r="P635" s="1"/>
  <c r="K636"/>
  <c r="M643" i="33"/>
  <c r="S643" s="1"/>
  <c r="L643"/>
  <c r="O643" s="1"/>
  <c r="Q650" i="27"/>
  <c r="R650"/>
  <c r="M651"/>
  <c r="S651" s="1"/>
  <c r="L651"/>
  <c r="S635" i="43"/>
  <c r="K644" i="36"/>
  <c r="N643"/>
  <c r="P643" s="1"/>
  <c r="L650" i="42"/>
  <c r="M650"/>
  <c r="S650" s="1"/>
  <c r="R643" i="26"/>
  <c r="Q643"/>
  <c r="L650" i="40"/>
  <c r="M650"/>
  <c r="S650" s="1"/>
  <c r="Q649" i="42"/>
  <c r="R649"/>
  <c r="L650" i="41"/>
  <c r="O650" s="1"/>
  <c r="M650"/>
  <c r="S650" s="1"/>
  <c r="M649" i="35"/>
  <c r="S649" s="1"/>
  <c r="L649"/>
  <c r="O638" i="37"/>
  <c r="N638"/>
  <c r="P638" s="1"/>
  <c r="K639"/>
  <c r="Q649" i="40"/>
  <c r="R649"/>
  <c r="Q649" i="41"/>
  <c r="R649"/>
  <c r="M650" i="39"/>
  <c r="S650" s="1"/>
  <c r="L650"/>
  <c r="O650" s="1"/>
  <c r="M653" i="29" l="1"/>
  <c r="S653" s="1"/>
  <c r="L653"/>
  <c r="O653" s="1"/>
  <c r="R652"/>
  <c r="Q652"/>
  <c r="K654" i="28"/>
  <c r="N653"/>
  <c r="P653" s="1"/>
  <c r="N628" i="30"/>
  <c r="P628" s="1"/>
  <c r="K629"/>
  <c r="O653" i="31"/>
  <c r="N653"/>
  <c r="P653" s="1"/>
  <c r="K654"/>
  <c r="O628" i="30"/>
  <c r="R643" i="36"/>
  <c r="Q643"/>
  <c r="N644" i="26"/>
  <c r="P644" s="1"/>
  <c r="K645"/>
  <c r="Q638" i="37"/>
  <c r="R638"/>
  <c r="M644" i="36"/>
  <c r="S644" s="1"/>
  <c r="L644"/>
  <c r="L639" i="37"/>
  <c r="O639" s="1"/>
  <c r="M639"/>
  <c r="N643" i="33"/>
  <c r="P643" s="1"/>
  <c r="K644"/>
  <c r="R642" i="32"/>
  <c r="Q642"/>
  <c r="O649" i="35"/>
  <c r="K650"/>
  <c r="N649"/>
  <c r="P649" s="1"/>
  <c r="O650" i="40"/>
  <c r="K651"/>
  <c r="N650"/>
  <c r="P650" s="1"/>
  <c r="R623" i="34"/>
  <c r="Q623"/>
  <c r="N650" i="41"/>
  <c r="P650" s="1"/>
  <c r="K651"/>
  <c r="N650" i="39"/>
  <c r="P650" s="1"/>
  <c r="K651"/>
  <c r="R649" i="38"/>
  <c r="Q649"/>
  <c r="M624" i="34"/>
  <c r="S624" s="1"/>
  <c r="L624"/>
  <c r="R635" i="43"/>
  <c r="Q635"/>
  <c r="N651" i="27"/>
  <c r="P651" s="1"/>
  <c r="K652"/>
  <c r="M636" i="43"/>
  <c r="L636"/>
  <c r="O636" s="1"/>
  <c r="O650" i="42"/>
  <c r="K651"/>
  <c r="N650"/>
  <c r="P650" s="1"/>
  <c r="L650" i="38"/>
  <c r="O650" s="1"/>
  <c r="M650"/>
  <c r="S650" s="1"/>
  <c r="O651" i="27"/>
  <c r="O644" i="26"/>
  <c r="L643" i="32"/>
  <c r="O643" s="1"/>
  <c r="M643"/>
  <c r="S643" s="1"/>
  <c r="Q653" i="28" l="1"/>
  <c r="R653"/>
  <c r="L654"/>
  <c r="O654" s="1"/>
  <c r="M654"/>
  <c r="S654" s="1"/>
  <c r="N653" i="29"/>
  <c r="P653" s="1"/>
  <c r="K654"/>
  <c r="M654" i="31"/>
  <c r="S654" s="1"/>
  <c r="L654"/>
  <c r="R653"/>
  <c r="Q653"/>
  <c r="M629" i="30"/>
  <c r="S629" s="1"/>
  <c r="L629"/>
  <c r="O629" s="1"/>
  <c r="Q628"/>
  <c r="R628"/>
  <c r="R650" i="41"/>
  <c r="Q650"/>
  <c r="O644" i="36"/>
  <c r="K645"/>
  <c r="N644"/>
  <c r="P644" s="1"/>
  <c r="R651" i="27"/>
  <c r="Q651"/>
  <c r="K644" i="32"/>
  <c r="N643"/>
  <c r="P643" s="1"/>
  <c r="O624" i="34"/>
  <c r="K625"/>
  <c r="N624"/>
  <c r="P624" s="1"/>
  <c r="R650" i="39"/>
  <c r="Q650"/>
  <c r="M651" i="42"/>
  <c r="L651"/>
  <c r="O651" s="1"/>
  <c r="N636" i="43"/>
  <c r="P636" s="1"/>
  <c r="K637"/>
  <c r="R650" i="40"/>
  <c r="Q650"/>
  <c r="L644" i="33"/>
  <c r="M644"/>
  <c r="S644" s="1"/>
  <c r="S636" i="43"/>
  <c r="M651" i="40"/>
  <c r="L651"/>
  <c r="O651" s="1"/>
  <c r="Q643" i="33"/>
  <c r="R643"/>
  <c r="L645" i="26"/>
  <c r="O645" s="1"/>
  <c r="M645"/>
  <c r="S645" s="1"/>
  <c r="M651" i="39"/>
  <c r="S651" s="1"/>
  <c r="L651"/>
  <c r="O651" s="1"/>
  <c r="R644" i="26"/>
  <c r="Q644"/>
  <c r="L652" i="27"/>
  <c r="O652" s="1"/>
  <c r="M652"/>
  <c r="S652" s="1"/>
  <c r="K651" i="38"/>
  <c r="N650"/>
  <c r="P650" s="1"/>
  <c r="R649" i="35"/>
  <c r="Q649"/>
  <c r="S639" i="37"/>
  <c r="R650" i="42"/>
  <c r="Q650"/>
  <c r="L651" i="41"/>
  <c r="M651"/>
  <c r="S651" s="1"/>
  <c r="L650" i="35"/>
  <c r="M650"/>
  <c r="K640" i="37"/>
  <c r="N639"/>
  <c r="P639" s="1"/>
  <c r="M654" i="29" l="1"/>
  <c r="S654" s="1"/>
  <c r="L654"/>
  <c r="O654" s="1"/>
  <c r="R653"/>
  <c r="Q653"/>
  <c r="N654" i="28"/>
  <c r="P654" s="1"/>
  <c r="K655"/>
  <c r="N629" i="30"/>
  <c r="P629" s="1"/>
  <c r="K630"/>
  <c r="O654" i="31"/>
  <c r="K655"/>
  <c r="N654"/>
  <c r="P654" s="1"/>
  <c r="Q639" i="37"/>
  <c r="R639"/>
  <c r="N651" i="42"/>
  <c r="P651" s="1"/>
  <c r="K652"/>
  <c r="L644" i="32"/>
  <c r="M644"/>
  <c r="S644" s="1"/>
  <c r="O644"/>
  <c r="S651" i="42"/>
  <c r="R636" i="43"/>
  <c r="Q636"/>
  <c r="K653" i="27"/>
  <c r="N652"/>
  <c r="P652" s="1"/>
  <c r="N645" i="26"/>
  <c r="P645" s="1"/>
  <c r="K646"/>
  <c r="L640" i="37"/>
  <c r="M640"/>
  <c r="S640" s="1"/>
  <c r="O644" i="33"/>
  <c r="K645"/>
  <c r="N644"/>
  <c r="P644" s="1"/>
  <c r="R644" i="36"/>
  <c r="Q644"/>
  <c r="R624" i="34"/>
  <c r="Q624"/>
  <c r="M645" i="36"/>
  <c r="S645" s="1"/>
  <c r="L645"/>
  <c r="O645" s="1"/>
  <c r="R650" i="38"/>
  <c r="Q650"/>
  <c r="K652" i="39"/>
  <c r="N651"/>
  <c r="P651" s="1"/>
  <c r="N651" i="40"/>
  <c r="P651" s="1"/>
  <c r="K652"/>
  <c r="L637" i="43"/>
  <c r="O637" s="1"/>
  <c r="M637"/>
  <c r="M625" i="34"/>
  <c r="S625" s="1"/>
  <c r="L625"/>
  <c r="O625" s="1"/>
  <c r="P650" i="35"/>
  <c r="S650"/>
  <c r="O650"/>
  <c r="N650"/>
  <c r="K651"/>
  <c r="O651" i="41"/>
  <c r="N651"/>
  <c r="P651" s="1"/>
  <c r="K652"/>
  <c r="M651" i="38"/>
  <c r="L651"/>
  <c r="S651" i="40"/>
  <c r="R643" i="32"/>
  <c r="Q643"/>
  <c r="M655" i="28" l="1"/>
  <c r="L655"/>
  <c r="O655" s="1"/>
  <c r="R654"/>
  <c r="Q654"/>
  <c r="N654" i="29"/>
  <c r="P654" s="1"/>
  <c r="K655"/>
  <c r="Q654" i="31"/>
  <c r="R654"/>
  <c r="M655"/>
  <c r="S655" s="1"/>
  <c r="L655"/>
  <c r="O655" s="1"/>
  <c r="M630" i="30"/>
  <c r="S630" s="1"/>
  <c r="L630"/>
  <c r="O630" s="1"/>
  <c r="R629"/>
  <c r="Q629"/>
  <c r="R651" i="40"/>
  <c r="Q651"/>
  <c r="Q651" i="42"/>
  <c r="R651"/>
  <c r="Q650" i="35"/>
  <c r="R650"/>
  <c r="O640" i="37"/>
  <c r="N640"/>
  <c r="P640" s="1"/>
  <c r="K641"/>
  <c r="R645" i="26"/>
  <c r="Q645"/>
  <c r="Q652" i="27"/>
  <c r="R652"/>
  <c r="N644" i="32"/>
  <c r="P644" s="1"/>
  <c r="K645"/>
  <c r="R644" i="33"/>
  <c r="Q644"/>
  <c r="L653" i="27"/>
  <c r="O653" s="1"/>
  <c r="M653"/>
  <c r="S653" s="1"/>
  <c r="L652" i="42"/>
  <c r="M652"/>
  <c r="S652" s="1"/>
  <c r="Q651" i="41"/>
  <c r="R651"/>
  <c r="M652" i="39"/>
  <c r="S652" s="1"/>
  <c r="L652"/>
  <c r="S637" i="43"/>
  <c r="M645" i="33"/>
  <c r="S645" s="1"/>
  <c r="L645"/>
  <c r="O645" s="1"/>
  <c r="R651" i="39"/>
  <c r="Q651"/>
  <c r="L646" i="26"/>
  <c r="O646" s="1"/>
  <c r="M646"/>
  <c r="N625" i="34"/>
  <c r="P625" s="1"/>
  <c r="K626"/>
  <c r="M651" i="35"/>
  <c r="S651" s="1"/>
  <c r="L651"/>
  <c r="N637" i="43"/>
  <c r="P637" s="1"/>
  <c r="K638"/>
  <c r="N645" i="36"/>
  <c r="P645" s="1"/>
  <c r="K646"/>
  <c r="S651" i="38"/>
  <c r="L652" i="41"/>
  <c r="M652"/>
  <c r="S652" s="1"/>
  <c r="O651" i="38"/>
  <c r="N651"/>
  <c r="P651" s="1"/>
  <c r="K652"/>
  <c r="L652" i="40"/>
  <c r="O652" s="1"/>
  <c r="M652"/>
  <c r="S652" s="1"/>
  <c r="L655" i="29" l="1"/>
  <c r="O655" s="1"/>
  <c r="M655"/>
  <c r="S655" s="1"/>
  <c r="R654"/>
  <c r="Q654"/>
  <c r="K656" i="28"/>
  <c r="N655"/>
  <c r="P655" s="1"/>
  <c r="S655"/>
  <c r="K631" i="30"/>
  <c r="N630"/>
  <c r="P630" s="1"/>
  <c r="K656" i="31"/>
  <c r="N655"/>
  <c r="P655" s="1"/>
  <c r="R637" i="43"/>
  <c r="Q637"/>
  <c r="R640" i="37"/>
  <c r="Q640"/>
  <c r="O651" i="35"/>
  <c r="N651"/>
  <c r="P651" s="1"/>
  <c r="K652"/>
  <c r="O652" i="41"/>
  <c r="N652"/>
  <c r="P652" s="1"/>
  <c r="K653"/>
  <c r="M645" i="32"/>
  <c r="L645"/>
  <c r="R644"/>
  <c r="Q644"/>
  <c r="M626" i="34"/>
  <c r="L626"/>
  <c r="O652" i="42"/>
  <c r="N652"/>
  <c r="P652" s="1"/>
  <c r="K653"/>
  <c r="R625" i="34"/>
  <c r="Q625"/>
  <c r="N652" i="40"/>
  <c r="P652" s="1"/>
  <c r="K653"/>
  <c r="L646" i="36"/>
  <c r="M646"/>
  <c r="S646" s="1"/>
  <c r="R645"/>
  <c r="Q645"/>
  <c r="S646" i="26"/>
  <c r="R651" i="38"/>
  <c r="Q651"/>
  <c r="M638" i="43"/>
  <c r="S638" s="1"/>
  <c r="L638"/>
  <c r="O638"/>
  <c r="K647" i="26"/>
  <c r="N646"/>
  <c r="P646" s="1"/>
  <c r="O652" i="39"/>
  <c r="N652"/>
  <c r="P652" s="1"/>
  <c r="K653"/>
  <c r="K654" i="27"/>
  <c r="N653"/>
  <c r="P653" s="1"/>
  <c r="N645" i="33"/>
  <c r="P645" s="1"/>
  <c r="K646"/>
  <c r="M652" i="38"/>
  <c r="S652" s="1"/>
  <c r="L652"/>
  <c r="O652"/>
  <c r="M641" i="37"/>
  <c r="S641" s="1"/>
  <c r="L641"/>
  <c r="O641" s="1"/>
  <c r="Q655" i="28" l="1"/>
  <c r="R655"/>
  <c r="M656"/>
  <c r="S656" s="1"/>
  <c r="L656"/>
  <c r="N655" i="29"/>
  <c r="P655" s="1"/>
  <c r="K656"/>
  <c r="Q655" i="31"/>
  <c r="R655"/>
  <c r="L656"/>
  <c r="M656"/>
  <c r="S656" s="1"/>
  <c r="R630" i="30"/>
  <c r="Q630"/>
  <c r="M631"/>
  <c r="S631" s="1"/>
  <c r="L631"/>
  <c r="R646" i="26"/>
  <c r="Q646"/>
  <c r="R653" i="27"/>
  <c r="Q653"/>
  <c r="N641" i="37"/>
  <c r="P641" s="1"/>
  <c r="K642"/>
  <c r="M654" i="27"/>
  <c r="L654"/>
  <c r="O646" i="36"/>
  <c r="K647"/>
  <c r="N646"/>
  <c r="P646" s="1"/>
  <c r="O626" i="34"/>
  <c r="N626"/>
  <c r="P626" s="1"/>
  <c r="K627"/>
  <c r="R651" i="35"/>
  <c r="Q651"/>
  <c r="Q652" i="39"/>
  <c r="R652"/>
  <c r="M653"/>
  <c r="S653" s="1"/>
  <c r="L653"/>
  <c r="O653" s="1"/>
  <c r="M653" i="40"/>
  <c r="S653" s="1"/>
  <c r="L653"/>
  <c r="S626" i="34"/>
  <c r="L652" i="35"/>
  <c r="M652"/>
  <c r="S652" s="1"/>
  <c r="O645" i="32"/>
  <c r="N645"/>
  <c r="P645" s="1"/>
  <c r="K646"/>
  <c r="R652" i="40"/>
  <c r="Q652"/>
  <c r="K653" i="38"/>
  <c r="N652"/>
  <c r="P652" s="1"/>
  <c r="L646" i="33"/>
  <c r="M646"/>
  <c r="S646" s="1"/>
  <c r="M647" i="26"/>
  <c r="S647" s="1"/>
  <c r="L647"/>
  <c r="O647" s="1"/>
  <c r="L653" i="42"/>
  <c r="M653"/>
  <c r="S653" s="1"/>
  <c r="S645" i="32"/>
  <c r="Q645" i="33"/>
  <c r="R645"/>
  <c r="R652" i="42"/>
  <c r="Q652"/>
  <c r="L653" i="41"/>
  <c r="M653"/>
  <c r="S653" s="1"/>
  <c r="N638" i="43"/>
  <c r="P638" s="1"/>
  <c r="K639"/>
  <c r="Q652" i="41"/>
  <c r="R652"/>
  <c r="M656" i="29" l="1"/>
  <c r="S656" s="1"/>
  <c r="L656"/>
  <c r="R655"/>
  <c r="Q655"/>
  <c r="O656" i="28"/>
  <c r="N656"/>
  <c r="P656" s="1"/>
  <c r="K657"/>
  <c r="N631" i="30"/>
  <c r="P631" s="1"/>
  <c r="K632"/>
  <c r="O656" i="31"/>
  <c r="K657"/>
  <c r="N656"/>
  <c r="P656" s="1"/>
  <c r="O631" i="30"/>
  <c r="R626" i="34"/>
  <c r="Q626"/>
  <c r="O653" i="40"/>
  <c r="N653"/>
  <c r="P653" s="1"/>
  <c r="K654"/>
  <c r="K655" i="27"/>
  <c r="N654"/>
  <c r="P654" s="1"/>
  <c r="K648" i="26"/>
  <c r="N647"/>
  <c r="P647" s="1"/>
  <c r="L646" i="32"/>
  <c r="M646"/>
  <c r="S646" s="1"/>
  <c r="L627" i="34"/>
  <c r="O627" s="1"/>
  <c r="M627"/>
  <c r="S627" s="1"/>
  <c r="S654" i="27"/>
  <c r="R645" i="32"/>
  <c r="Q645"/>
  <c r="O646" i="33"/>
  <c r="N646"/>
  <c r="P646" s="1"/>
  <c r="K647"/>
  <c r="L642" i="37"/>
  <c r="M642"/>
  <c r="S642" s="1"/>
  <c r="Q641"/>
  <c r="R641"/>
  <c r="R646" i="36"/>
  <c r="Q646"/>
  <c r="Q652" i="38"/>
  <c r="R652"/>
  <c r="O652" i="35"/>
  <c r="K653"/>
  <c r="N652"/>
  <c r="P652" s="1"/>
  <c r="L647" i="36"/>
  <c r="M647"/>
  <c r="N653" i="39"/>
  <c r="P653" s="1"/>
  <c r="K654"/>
  <c r="L639" i="43"/>
  <c r="M639"/>
  <c r="R638"/>
  <c r="Q638"/>
  <c r="M653" i="38"/>
  <c r="S653" s="1"/>
  <c r="L653"/>
  <c r="O653" s="1"/>
  <c r="O653" i="41"/>
  <c r="N653"/>
  <c r="P653" s="1"/>
  <c r="K654"/>
  <c r="O653" i="42"/>
  <c r="N653"/>
  <c r="P653" s="1"/>
  <c r="K654"/>
  <c r="O654" i="27"/>
  <c r="M657" i="28" l="1"/>
  <c r="S657" s="1"/>
  <c r="L657"/>
  <c r="O657" s="1"/>
  <c r="Q656"/>
  <c r="R656"/>
  <c r="O656" i="29"/>
  <c r="N656"/>
  <c r="P656" s="1"/>
  <c r="K657"/>
  <c r="R656" i="31"/>
  <c r="Q656"/>
  <c r="M657"/>
  <c r="S657" s="1"/>
  <c r="L657"/>
  <c r="O657" s="1"/>
  <c r="M632" i="30"/>
  <c r="S632" s="1"/>
  <c r="L632"/>
  <c r="Q631"/>
  <c r="R631"/>
  <c r="Q654" i="27"/>
  <c r="R654"/>
  <c r="L648" i="26"/>
  <c r="O648" s="1"/>
  <c r="M648"/>
  <c r="Q652" i="35"/>
  <c r="R652"/>
  <c r="M653"/>
  <c r="S653" s="1"/>
  <c r="L653"/>
  <c r="O653" s="1"/>
  <c r="R653" i="42"/>
  <c r="Q653"/>
  <c r="L654" i="41"/>
  <c r="O654" s="1"/>
  <c r="M654"/>
  <c r="S654" s="1"/>
  <c r="S639" i="43"/>
  <c r="O642" i="37"/>
  <c r="K643"/>
  <c r="N642"/>
  <c r="P642" s="1"/>
  <c r="L655" i="27"/>
  <c r="M655"/>
  <c r="S655" s="1"/>
  <c r="Q653" i="41"/>
  <c r="R653"/>
  <c r="O639" i="43"/>
  <c r="N639"/>
  <c r="P639" s="1"/>
  <c r="K640"/>
  <c r="M647" i="33"/>
  <c r="L647"/>
  <c r="O647" s="1"/>
  <c r="L654" i="40"/>
  <c r="M654"/>
  <c r="S654" s="1"/>
  <c r="M654" i="39"/>
  <c r="S654" s="1"/>
  <c r="L654"/>
  <c r="O654" s="1"/>
  <c r="Q653" i="40"/>
  <c r="R653"/>
  <c r="R653" i="39"/>
  <c r="Q653"/>
  <c r="R646" i="33"/>
  <c r="Q646"/>
  <c r="N627" i="34"/>
  <c r="P627" s="1"/>
  <c r="K628"/>
  <c r="N653" i="38"/>
  <c r="P653" s="1"/>
  <c r="K654"/>
  <c r="S647" i="36"/>
  <c r="O646" i="32"/>
  <c r="N646"/>
  <c r="P646" s="1"/>
  <c r="K647"/>
  <c r="L654" i="42"/>
  <c r="M654"/>
  <c r="S654" s="1"/>
  <c r="O647" i="36"/>
  <c r="N647"/>
  <c r="P647" s="1"/>
  <c r="K648"/>
  <c r="Q647" i="26"/>
  <c r="R647"/>
  <c r="L657" i="29" l="1"/>
  <c r="M657"/>
  <c r="R656"/>
  <c r="Q656"/>
  <c r="K658" i="28"/>
  <c r="N657"/>
  <c r="P657" s="1"/>
  <c r="O632" i="30"/>
  <c r="K633"/>
  <c r="N632"/>
  <c r="P632" s="1"/>
  <c r="K658" i="31"/>
  <c r="N657"/>
  <c r="P657" s="1"/>
  <c r="R639" i="43"/>
  <c r="Q639"/>
  <c r="M654" i="38"/>
  <c r="S654" s="1"/>
  <c r="L654"/>
  <c r="O654" s="1"/>
  <c r="K648" i="33"/>
  <c r="N647"/>
  <c r="P647" s="1"/>
  <c r="N655" i="27"/>
  <c r="P655" s="1"/>
  <c r="K656"/>
  <c r="R653" i="38"/>
  <c r="Q653"/>
  <c r="S647" i="33"/>
  <c r="O655" i="27"/>
  <c r="N654" i="41"/>
  <c r="P654" s="1"/>
  <c r="K655"/>
  <c r="O654" i="40"/>
  <c r="N654"/>
  <c r="P654" s="1"/>
  <c r="K655"/>
  <c r="R642" i="37"/>
  <c r="Q642"/>
  <c r="S648" i="26"/>
  <c r="Q627" i="34"/>
  <c r="R627"/>
  <c r="M643" i="37"/>
  <c r="S643" s="1"/>
  <c r="L643"/>
  <c r="O643" s="1"/>
  <c r="K649" i="26"/>
  <c r="N648"/>
  <c r="P648" s="1"/>
  <c r="Q647" i="36"/>
  <c r="R647"/>
  <c r="R646" i="32"/>
  <c r="Q646"/>
  <c r="N653" i="35"/>
  <c r="P653" s="1"/>
  <c r="K654"/>
  <c r="M648" i="36"/>
  <c r="S648" s="1"/>
  <c r="L648"/>
  <c r="O654" i="42"/>
  <c r="N654"/>
  <c r="P654" s="1"/>
  <c r="K655"/>
  <c r="L628" i="34"/>
  <c r="O628" s="1"/>
  <c r="M628"/>
  <c r="S628" s="1"/>
  <c r="N654" i="39"/>
  <c r="P654" s="1"/>
  <c r="K655"/>
  <c r="M640" i="43"/>
  <c r="L640"/>
  <c r="L647" i="32"/>
  <c r="O647" s="1"/>
  <c r="M647"/>
  <c r="S647" s="1"/>
  <c r="Q657" i="28" l="1"/>
  <c r="R657"/>
  <c r="L658"/>
  <c r="O658" s="1"/>
  <c r="M658"/>
  <c r="S658" s="1"/>
  <c r="S657" i="29"/>
  <c r="O657"/>
  <c r="K658"/>
  <c r="N657"/>
  <c r="P657" s="1"/>
  <c r="R657" i="31"/>
  <c r="Q657"/>
  <c r="M658"/>
  <c r="S658" s="1"/>
  <c r="L658"/>
  <c r="R632" i="30"/>
  <c r="Q632"/>
  <c r="L633"/>
  <c r="M633"/>
  <c r="S633" s="1"/>
  <c r="Q647" i="33"/>
  <c r="R647"/>
  <c r="R655" i="27"/>
  <c r="Q655"/>
  <c r="R654" i="41"/>
  <c r="Q654"/>
  <c r="O648" i="36"/>
  <c r="N648"/>
  <c r="P648" s="1"/>
  <c r="K649"/>
  <c r="L648" i="33"/>
  <c r="M648"/>
  <c r="S648" s="1"/>
  <c r="R654" i="39"/>
  <c r="Q654"/>
  <c r="L649" i="26"/>
  <c r="M649"/>
  <c r="S649" s="1"/>
  <c r="O649"/>
  <c r="R648"/>
  <c r="Q648"/>
  <c r="L655" i="39"/>
  <c r="O655" s="1"/>
  <c r="M655"/>
  <c r="L654" i="35"/>
  <c r="M654"/>
  <c r="S654" s="1"/>
  <c r="N654" i="38"/>
  <c r="P654" s="1"/>
  <c r="K655"/>
  <c r="R653" i="35"/>
  <c r="Q653"/>
  <c r="N643" i="37"/>
  <c r="P643" s="1"/>
  <c r="K644"/>
  <c r="M655" i="40"/>
  <c r="S655" s="1"/>
  <c r="L655"/>
  <c r="O655" s="1"/>
  <c r="Q654" i="42"/>
  <c r="R654"/>
  <c r="L655" i="41"/>
  <c r="O655" s="1"/>
  <c r="M655"/>
  <c r="S655" s="1"/>
  <c r="S640" i="43"/>
  <c r="R654" i="40"/>
  <c r="Q654"/>
  <c r="O640" i="43"/>
  <c r="N640"/>
  <c r="P640" s="1"/>
  <c r="K641"/>
  <c r="N628" i="34"/>
  <c r="P628" s="1"/>
  <c r="K629"/>
  <c r="N647" i="32"/>
  <c r="P647" s="1"/>
  <c r="K648"/>
  <c r="M655" i="42"/>
  <c r="L655"/>
  <c r="M656" i="27"/>
  <c r="S656" s="1"/>
  <c r="L656"/>
  <c r="O656" s="1"/>
  <c r="L658" i="29" l="1"/>
  <c r="O658" s="1"/>
  <c r="M658"/>
  <c r="S658" s="1"/>
  <c r="R657"/>
  <c r="Q657"/>
  <c r="N658" i="28"/>
  <c r="P658" s="1"/>
  <c r="K659"/>
  <c r="K634" i="30"/>
  <c r="N633"/>
  <c r="P633" s="1"/>
  <c r="O658" i="31"/>
  <c r="N658"/>
  <c r="P658" s="1"/>
  <c r="K659"/>
  <c r="O633" i="30"/>
  <c r="R648" i="36"/>
  <c r="Q648"/>
  <c r="R654" i="38"/>
  <c r="Q654"/>
  <c r="N655" i="40"/>
  <c r="P655" s="1"/>
  <c r="K656"/>
  <c r="L648" i="32"/>
  <c r="O648" s="1"/>
  <c r="M648"/>
  <c r="S648" s="1"/>
  <c r="L629" i="34"/>
  <c r="O629" s="1"/>
  <c r="M629"/>
  <c r="S629" s="1"/>
  <c r="O654" i="35"/>
  <c r="K655"/>
  <c r="N654"/>
  <c r="P654" s="1"/>
  <c r="K650" i="26"/>
  <c r="N649"/>
  <c r="P649" s="1"/>
  <c r="Q628" i="34"/>
  <c r="R628"/>
  <c r="L644" i="37"/>
  <c r="O644" s="1"/>
  <c r="M644"/>
  <c r="S644" s="1"/>
  <c r="R643"/>
  <c r="Q643"/>
  <c r="S655" i="39"/>
  <c r="R640" i="43"/>
  <c r="Q640"/>
  <c r="N656" i="27"/>
  <c r="P656" s="1"/>
  <c r="K657"/>
  <c r="L641" i="43"/>
  <c r="O641" s="1"/>
  <c r="M641"/>
  <c r="K656" i="39"/>
  <c r="N655"/>
  <c r="P655" s="1"/>
  <c r="O648" i="33"/>
  <c r="N648"/>
  <c r="P648" s="1"/>
  <c r="K649"/>
  <c r="Q647" i="32"/>
  <c r="R647"/>
  <c r="K656" i="41"/>
  <c r="N655"/>
  <c r="P655" s="1"/>
  <c r="O655" i="42"/>
  <c r="N655"/>
  <c r="P655" s="1"/>
  <c r="K656"/>
  <c r="S655"/>
  <c r="L655" i="38"/>
  <c r="O655" s="1"/>
  <c r="M655"/>
  <c r="S655" s="1"/>
  <c r="L649" i="36"/>
  <c r="O649" s="1"/>
  <c r="M649"/>
  <c r="S649" s="1"/>
  <c r="M659" i="28" l="1"/>
  <c r="S659" s="1"/>
  <c r="L659"/>
  <c r="Q658"/>
  <c r="R658"/>
  <c r="N658" i="29"/>
  <c r="P658" s="1"/>
  <c r="K659"/>
  <c r="L659" i="31"/>
  <c r="O659" s="1"/>
  <c r="M659"/>
  <c r="Q658"/>
  <c r="R658"/>
  <c r="R633" i="30"/>
  <c r="Q633"/>
  <c r="L634"/>
  <c r="M634"/>
  <c r="S634" s="1"/>
  <c r="Q655" i="39"/>
  <c r="R655"/>
  <c r="L650" i="26"/>
  <c r="O650" s="1"/>
  <c r="M650"/>
  <c r="S650" s="1"/>
  <c r="Q654" i="35"/>
  <c r="R654"/>
  <c r="N648" i="32"/>
  <c r="P648" s="1"/>
  <c r="K649"/>
  <c r="R655" i="42"/>
  <c r="Q655"/>
  <c r="N641" i="43"/>
  <c r="K642"/>
  <c r="M649" i="33"/>
  <c r="S649" s="1"/>
  <c r="L649"/>
  <c r="O649" s="1"/>
  <c r="M657" i="27"/>
  <c r="S657" s="1"/>
  <c r="L657"/>
  <c r="M655" i="35"/>
  <c r="S655" s="1"/>
  <c r="L655"/>
  <c r="M656" i="40"/>
  <c r="S656" s="1"/>
  <c r="L656"/>
  <c r="M656" i="42"/>
  <c r="S656" s="1"/>
  <c r="L656"/>
  <c r="O656" s="1"/>
  <c r="R655" i="40"/>
  <c r="Q655"/>
  <c r="Q656" i="27"/>
  <c r="R656"/>
  <c r="K645" i="37"/>
  <c r="N644"/>
  <c r="P644" s="1"/>
  <c r="R648" i="33"/>
  <c r="Q648"/>
  <c r="N649" i="36"/>
  <c r="P649" s="1"/>
  <c r="K650"/>
  <c r="R655" i="41"/>
  <c r="Q655"/>
  <c r="M656" i="39"/>
  <c r="S656" s="1"/>
  <c r="L656"/>
  <c r="O656" s="1"/>
  <c r="N629" i="34"/>
  <c r="P629" s="1"/>
  <c r="K630"/>
  <c r="K656" i="38"/>
  <c r="N655"/>
  <c r="P655" s="1"/>
  <c r="L656" i="41"/>
  <c r="M656"/>
  <c r="S656" s="1"/>
  <c r="P641" i="43"/>
  <c r="S641"/>
  <c r="R649" i="26"/>
  <c r="Q649"/>
  <c r="L659" i="29" l="1"/>
  <c r="M659"/>
  <c r="S659" s="1"/>
  <c r="R658"/>
  <c r="Q658"/>
  <c r="O659" i="28"/>
  <c r="K660"/>
  <c r="N659"/>
  <c r="P659" s="1"/>
  <c r="O634" i="30"/>
  <c r="K635"/>
  <c r="N634"/>
  <c r="P634" s="1"/>
  <c r="S659" i="31"/>
  <c r="K660"/>
  <c r="N659"/>
  <c r="P659" s="1"/>
  <c r="R641" i="43"/>
  <c r="Q641"/>
  <c r="L645" i="37"/>
  <c r="O645" s="1"/>
  <c r="M645"/>
  <c r="S645" s="1"/>
  <c r="O656" i="40"/>
  <c r="K657"/>
  <c r="N656"/>
  <c r="P656" s="1"/>
  <c r="R644" i="37"/>
  <c r="Q644"/>
  <c r="R655" i="38"/>
  <c r="Q655"/>
  <c r="O655" i="35"/>
  <c r="N655"/>
  <c r="P655" s="1"/>
  <c r="K656"/>
  <c r="M642" i="43"/>
  <c r="L642"/>
  <c r="O642" s="1"/>
  <c r="K650" i="33"/>
  <c r="N649"/>
  <c r="P649" s="1"/>
  <c r="R649" i="36"/>
  <c r="Q649"/>
  <c r="N657" i="27"/>
  <c r="P657" s="1"/>
  <c r="K658"/>
  <c r="K651" i="26"/>
  <c r="N650"/>
  <c r="P650" s="1"/>
  <c r="R648" i="32"/>
  <c r="Q648"/>
  <c r="O656" i="41"/>
  <c r="N656"/>
  <c r="P656" s="1"/>
  <c r="K657"/>
  <c r="L656" i="38"/>
  <c r="O656" s="1"/>
  <c r="M656"/>
  <c r="S656" s="1"/>
  <c r="M650" i="36"/>
  <c r="S650" s="1"/>
  <c r="L650"/>
  <c r="O650" s="1"/>
  <c r="M630" i="34"/>
  <c r="S630" s="1"/>
  <c r="L630"/>
  <c r="Q629"/>
  <c r="R629"/>
  <c r="N656" i="39"/>
  <c r="P656" s="1"/>
  <c r="K657"/>
  <c r="N656" i="42"/>
  <c r="P656" s="1"/>
  <c r="K657"/>
  <c r="O657" i="27"/>
  <c r="L649" i="32"/>
  <c r="O649" s="1"/>
  <c r="M649"/>
  <c r="S649" s="1"/>
  <c r="R659" i="28" l="1"/>
  <c r="Q659"/>
  <c r="L660"/>
  <c r="O660" s="1"/>
  <c r="M660"/>
  <c r="S660" s="1"/>
  <c r="O659" i="29"/>
  <c r="K660"/>
  <c r="N659"/>
  <c r="P659" s="1"/>
  <c r="R659" i="31"/>
  <c r="Q659"/>
  <c r="L660"/>
  <c r="M660"/>
  <c r="S660" s="1"/>
  <c r="R634" i="30"/>
  <c r="Q634"/>
  <c r="M635"/>
  <c r="S635" s="1"/>
  <c r="L635"/>
  <c r="K657" i="38"/>
  <c r="N656"/>
  <c r="P656" s="1"/>
  <c r="M658" i="27"/>
  <c r="S658" s="1"/>
  <c r="L658"/>
  <c r="O658" s="1"/>
  <c r="S642" i="43"/>
  <c r="Q656" i="40"/>
  <c r="R656"/>
  <c r="R657" i="27"/>
  <c r="Q657"/>
  <c r="L656" i="35"/>
  <c r="M656"/>
  <c r="L657" i="40"/>
  <c r="M657"/>
  <c r="K650" i="32"/>
  <c r="N649"/>
  <c r="P649" s="1"/>
  <c r="O630" i="34"/>
  <c r="N630"/>
  <c r="P630" s="1"/>
  <c r="K631"/>
  <c r="Q656" i="41"/>
  <c r="R656"/>
  <c r="M657"/>
  <c r="L657"/>
  <c r="O657" s="1"/>
  <c r="R655" i="35"/>
  <c r="Q655"/>
  <c r="M657" i="42"/>
  <c r="S657" s="1"/>
  <c r="L657"/>
  <c r="Q649" i="33"/>
  <c r="R649"/>
  <c r="R656" i="42"/>
  <c r="Q656"/>
  <c r="N650" i="36"/>
  <c r="P650" s="1"/>
  <c r="K651"/>
  <c r="M657" i="39"/>
  <c r="L657"/>
  <c r="O657" s="1"/>
  <c r="L650" i="33"/>
  <c r="M650"/>
  <c r="S650" s="1"/>
  <c r="N645" i="37"/>
  <c r="P645" s="1"/>
  <c r="K646"/>
  <c r="R650" i="26"/>
  <c r="Q650"/>
  <c r="Q656" i="39"/>
  <c r="R656"/>
  <c r="M651" i="26"/>
  <c r="L651"/>
  <c r="O651" s="1"/>
  <c r="N642" i="43"/>
  <c r="P642" s="1"/>
  <c r="K643"/>
  <c r="Q659" i="29" l="1"/>
  <c r="R659"/>
  <c r="L660"/>
  <c r="O660" s="1"/>
  <c r="M660"/>
  <c r="S660" s="1"/>
  <c r="N660" i="28"/>
  <c r="P660" s="1"/>
  <c r="K661"/>
  <c r="N635" i="30"/>
  <c r="P635" s="1"/>
  <c r="K636"/>
  <c r="O660" i="31"/>
  <c r="N660"/>
  <c r="P660" s="1"/>
  <c r="K661"/>
  <c r="O635" i="30"/>
  <c r="R642" i="43"/>
  <c r="Q642"/>
  <c r="R650" i="36"/>
  <c r="Q650"/>
  <c r="N657" i="41"/>
  <c r="P657" s="1"/>
  <c r="K658"/>
  <c r="M650" i="32"/>
  <c r="S650" s="1"/>
  <c r="L650"/>
  <c r="R645" i="37"/>
  <c r="Q645"/>
  <c r="K652" i="26"/>
  <c r="N651"/>
  <c r="P651" s="1"/>
  <c r="S651"/>
  <c r="O650" i="33"/>
  <c r="N650"/>
  <c r="P650" s="1"/>
  <c r="K651"/>
  <c r="S657" i="41"/>
  <c r="S657" i="40"/>
  <c r="O657"/>
  <c r="N657"/>
  <c r="P657" s="1"/>
  <c r="K658"/>
  <c r="L643" i="43"/>
  <c r="O643"/>
  <c r="M643"/>
  <c r="S643" s="1"/>
  <c r="L651" i="36"/>
  <c r="M651"/>
  <c r="S651" s="1"/>
  <c r="M646" i="37"/>
  <c r="S646" s="1"/>
  <c r="L646"/>
  <c r="K658" i="39"/>
  <c r="N657"/>
  <c r="P657" s="1"/>
  <c r="O657" i="42"/>
  <c r="N657"/>
  <c r="P657" s="1"/>
  <c r="K658"/>
  <c r="S656" i="35"/>
  <c r="S657" i="39"/>
  <c r="M631" i="34"/>
  <c r="S631" s="1"/>
  <c r="L631"/>
  <c r="O631" s="1"/>
  <c r="O656" i="35"/>
  <c r="N656"/>
  <c r="P656" s="1"/>
  <c r="K657"/>
  <c r="K659" i="27"/>
  <c r="N658"/>
  <c r="P658" s="1"/>
  <c r="Q630" i="34"/>
  <c r="R630"/>
  <c r="R656" i="38"/>
  <c r="Q656"/>
  <c r="R649" i="32"/>
  <c r="Q649"/>
  <c r="M657" i="38"/>
  <c r="S657" s="1"/>
  <c r="L657"/>
  <c r="O657" s="1"/>
  <c r="M661" i="28" l="1"/>
  <c r="S661" s="1"/>
  <c r="L661"/>
  <c r="O661" s="1"/>
  <c r="R660"/>
  <c r="Q660"/>
  <c r="N660" i="29"/>
  <c r="P660" s="1"/>
  <c r="K661"/>
  <c r="M661" i="31"/>
  <c r="S661" s="1"/>
  <c r="L661"/>
  <c r="O661" s="1"/>
  <c r="Q660"/>
  <c r="R660"/>
  <c r="L636" i="30"/>
  <c r="M636"/>
  <c r="Q635"/>
  <c r="R635"/>
  <c r="Q657" i="40"/>
  <c r="R657"/>
  <c r="R657" i="41"/>
  <c r="Q657"/>
  <c r="Q656" i="35"/>
  <c r="R656"/>
  <c r="Q650" i="33"/>
  <c r="R650"/>
  <c r="O650" i="32"/>
  <c r="N650"/>
  <c r="P650" s="1"/>
  <c r="K651"/>
  <c r="M657" i="35"/>
  <c r="S657" s="1"/>
  <c r="L657"/>
  <c r="L658" i="41"/>
  <c r="M658"/>
  <c r="S658" s="1"/>
  <c r="Q651" i="26"/>
  <c r="R651"/>
  <c r="Q658" i="27"/>
  <c r="R658"/>
  <c r="M658" i="39"/>
  <c r="S658" s="1"/>
  <c r="L658"/>
  <c r="Q657" i="42"/>
  <c r="R657"/>
  <c r="L652" i="26"/>
  <c r="O652" s="1"/>
  <c r="M652"/>
  <c r="Q657" i="39"/>
  <c r="R657"/>
  <c r="M658" i="40"/>
  <c r="S658" s="1"/>
  <c r="L658"/>
  <c r="M659" i="27"/>
  <c r="S659" s="1"/>
  <c r="L659"/>
  <c r="O659" s="1"/>
  <c r="O646" i="37"/>
  <c r="N646"/>
  <c r="P646" s="1"/>
  <c r="K647"/>
  <c r="M658" i="42"/>
  <c r="L658"/>
  <c r="O658" s="1"/>
  <c r="K632" i="34"/>
  <c r="N631"/>
  <c r="P631" s="1"/>
  <c r="O651" i="36"/>
  <c r="N651"/>
  <c r="P651" s="1"/>
  <c r="K652"/>
  <c r="K658" i="38"/>
  <c r="N657"/>
  <c r="P657" s="1"/>
  <c r="N643" i="43"/>
  <c r="P643" s="1"/>
  <c r="K644"/>
  <c r="M651" i="33"/>
  <c r="S651" s="1"/>
  <c r="L651"/>
  <c r="O651" s="1"/>
  <c r="L661" i="29" l="1"/>
  <c r="O661" s="1"/>
  <c r="M661"/>
  <c r="S661" s="1"/>
  <c r="R660"/>
  <c r="Q660"/>
  <c r="K662" i="28"/>
  <c r="N661"/>
  <c r="P661" s="1"/>
  <c r="S636" i="30"/>
  <c r="O636"/>
  <c r="N636"/>
  <c r="P636" s="1"/>
  <c r="K637"/>
  <c r="N661" i="31"/>
  <c r="P661" s="1"/>
  <c r="K662"/>
  <c r="Q651" i="36"/>
  <c r="R651"/>
  <c r="N651" i="33"/>
  <c r="P651" s="1"/>
  <c r="K652"/>
  <c r="K653" i="26"/>
  <c r="N652"/>
  <c r="P652" s="1"/>
  <c r="M644" i="43"/>
  <c r="S644" s="1"/>
  <c r="L644"/>
  <c r="O644" s="1"/>
  <c r="L632" i="34"/>
  <c r="O632" s="1"/>
  <c r="M632"/>
  <c r="S632" s="1"/>
  <c r="Q657" i="38"/>
  <c r="R657"/>
  <c r="N658" i="42"/>
  <c r="P658" s="1"/>
  <c r="K659"/>
  <c r="O658" i="40"/>
  <c r="K659"/>
  <c r="N658"/>
  <c r="P658" s="1"/>
  <c r="O658" i="41"/>
  <c r="N658"/>
  <c r="P658" s="1"/>
  <c r="K659"/>
  <c r="R643" i="43"/>
  <c r="Q643"/>
  <c r="M658" i="38"/>
  <c r="S658" s="1"/>
  <c r="L658"/>
  <c r="O658" s="1"/>
  <c r="S658" i="42"/>
  <c r="O658" i="39"/>
  <c r="K659"/>
  <c r="N658"/>
  <c r="P658" s="1"/>
  <c r="O657" i="35"/>
  <c r="N657"/>
  <c r="P657" s="1"/>
  <c r="K658"/>
  <c r="L652" i="36"/>
  <c r="O652" s="1"/>
  <c r="M652"/>
  <c r="S652" s="1"/>
  <c r="L647" i="37"/>
  <c r="O647" s="1"/>
  <c r="M647"/>
  <c r="S647" s="1"/>
  <c r="R646"/>
  <c r="Q646"/>
  <c r="M651" i="32"/>
  <c r="S651" s="1"/>
  <c r="L651"/>
  <c r="Q650"/>
  <c r="R650"/>
  <c r="R631" i="34"/>
  <c r="Q631"/>
  <c r="K660" i="27"/>
  <c r="N659"/>
  <c r="P659" s="1"/>
  <c r="S652" i="26"/>
  <c r="Q661" i="28" l="1"/>
  <c r="R661"/>
  <c r="L662"/>
  <c r="O662" s="1"/>
  <c r="M662"/>
  <c r="S662" s="1"/>
  <c r="K662" i="29"/>
  <c r="N661"/>
  <c r="P661" s="1"/>
  <c r="R636" i="30"/>
  <c r="Q636"/>
  <c r="M662" i="31"/>
  <c r="S662" s="1"/>
  <c r="L662"/>
  <c r="Q661"/>
  <c r="R661"/>
  <c r="L637" i="30"/>
  <c r="M637"/>
  <c r="S637" s="1"/>
  <c r="Q658" i="42"/>
  <c r="R658"/>
  <c r="L658" i="35"/>
  <c r="O658" s="1"/>
  <c r="M658"/>
  <c r="S658" s="1"/>
  <c r="R659" i="27"/>
  <c r="Q659"/>
  <c r="L659" i="42"/>
  <c r="M659"/>
  <c r="N647" i="37"/>
  <c r="P647" s="1"/>
  <c r="K648"/>
  <c r="M659" i="39"/>
  <c r="L659"/>
  <c r="O659" s="1"/>
  <c r="R658"/>
  <c r="Q658"/>
  <c r="N644" i="43"/>
  <c r="P644" s="1"/>
  <c r="K645"/>
  <c r="M659" i="41"/>
  <c r="S659" s="1"/>
  <c r="L659"/>
  <c r="O659" s="1"/>
  <c r="R658"/>
  <c r="Q658"/>
  <c r="M653" i="26"/>
  <c r="S653" s="1"/>
  <c r="L653"/>
  <c r="O653" s="1"/>
  <c r="Q652"/>
  <c r="R652"/>
  <c r="N652" i="36"/>
  <c r="P652" s="1"/>
  <c r="K653"/>
  <c r="L652" i="33"/>
  <c r="M652"/>
  <c r="S652" s="1"/>
  <c r="Q651"/>
  <c r="R651"/>
  <c r="O651" i="32"/>
  <c r="N651"/>
  <c r="P651" s="1"/>
  <c r="K652"/>
  <c r="R657" i="35"/>
  <c r="Q657"/>
  <c r="K659" i="38"/>
  <c r="N658"/>
  <c r="P658" s="1"/>
  <c r="M659" i="40"/>
  <c r="L659"/>
  <c r="O659" s="1"/>
  <c r="K633" i="34"/>
  <c r="N632"/>
  <c r="P632" s="1"/>
  <c r="Q658" i="40"/>
  <c r="R658"/>
  <c r="M660" i="27"/>
  <c r="S660" s="1"/>
  <c r="L660"/>
  <c r="O660" s="1"/>
  <c r="R661" i="29" l="1"/>
  <c r="Q661"/>
  <c r="M662"/>
  <c r="S662" s="1"/>
  <c r="L662"/>
  <c r="O662" s="1"/>
  <c r="N662" i="28"/>
  <c r="P662" s="1"/>
  <c r="K663"/>
  <c r="N637" i="30"/>
  <c r="P637" s="1"/>
  <c r="K638"/>
  <c r="O662" i="31"/>
  <c r="K663"/>
  <c r="N662"/>
  <c r="P662" s="1"/>
  <c r="O637" i="30"/>
  <c r="O659" i="42"/>
  <c r="K660"/>
  <c r="N659"/>
  <c r="P659" s="1"/>
  <c r="Q632" i="34"/>
  <c r="R632"/>
  <c r="L653" i="36"/>
  <c r="O653"/>
  <c r="M653"/>
  <c r="S653" s="1"/>
  <c r="R652"/>
  <c r="Q652"/>
  <c r="K660" i="39"/>
  <c r="N659"/>
  <c r="P659" s="1"/>
  <c r="Q651" i="32"/>
  <c r="R651"/>
  <c r="N659" i="41"/>
  <c r="P659" s="1"/>
  <c r="K660"/>
  <c r="S659" i="39"/>
  <c r="Q658" i="38"/>
  <c r="R658"/>
  <c r="N653" i="26"/>
  <c r="P653" s="1"/>
  <c r="K654"/>
  <c r="L659" i="38"/>
  <c r="M659"/>
  <c r="S659" s="1"/>
  <c r="O652" i="33"/>
  <c r="N652"/>
  <c r="P652" s="1"/>
  <c r="K653"/>
  <c r="M633" i="34"/>
  <c r="S633" s="1"/>
  <c r="L633"/>
  <c r="O633" s="1"/>
  <c r="M652" i="32"/>
  <c r="S652" s="1"/>
  <c r="L652"/>
  <c r="O652" s="1"/>
  <c r="N659" i="40"/>
  <c r="P659" s="1"/>
  <c r="K660"/>
  <c r="L648" i="37"/>
  <c r="M648"/>
  <c r="S648" s="1"/>
  <c r="N658" i="35"/>
  <c r="P658" s="1"/>
  <c r="K659"/>
  <c r="K661" i="27"/>
  <c r="N660"/>
  <c r="P660" s="1"/>
  <c r="S659" i="40"/>
  <c r="L645" i="43"/>
  <c r="O645" s="1"/>
  <c r="M645"/>
  <c r="Q647" i="37"/>
  <c r="R647"/>
  <c r="R644" i="43"/>
  <c r="Q644"/>
  <c r="S659" i="42"/>
  <c r="M663" i="28" l="1"/>
  <c r="S663" s="1"/>
  <c r="L663"/>
  <c r="O663" s="1"/>
  <c r="R662"/>
  <c r="Q662"/>
  <c r="N662" i="29"/>
  <c r="P662" s="1"/>
  <c r="K663"/>
  <c r="M663" i="31"/>
  <c r="L663"/>
  <c r="O663" s="1"/>
  <c r="R662"/>
  <c r="Q662"/>
  <c r="L638" i="30"/>
  <c r="O638" s="1"/>
  <c r="M638"/>
  <c r="S638" s="1"/>
  <c r="R637"/>
  <c r="Q637"/>
  <c r="Q659" i="39"/>
  <c r="R659"/>
  <c r="R659" i="40"/>
  <c r="Q659"/>
  <c r="M661" i="27"/>
  <c r="S661" s="1"/>
  <c r="L661"/>
  <c r="O661" s="1"/>
  <c r="N652" i="32"/>
  <c r="P652" s="1"/>
  <c r="K653"/>
  <c r="L660" i="41"/>
  <c r="O660" s="1"/>
  <c r="M660"/>
  <c r="S660" s="1"/>
  <c r="O659" i="38"/>
  <c r="K660"/>
  <c r="N659"/>
  <c r="P659" s="1"/>
  <c r="Q658" i="35"/>
  <c r="R658"/>
  <c r="L654" i="26"/>
  <c r="O654" s="1"/>
  <c r="M654"/>
  <c r="N653" i="36"/>
  <c r="P653" s="1"/>
  <c r="K654"/>
  <c r="M659" i="35"/>
  <c r="S659" s="1"/>
  <c r="L659"/>
  <c r="O659" s="1"/>
  <c r="R653" i="26"/>
  <c r="Q653"/>
  <c r="N633" i="34"/>
  <c r="P633" s="1"/>
  <c r="K634"/>
  <c r="N645" i="43"/>
  <c r="P645" s="1"/>
  <c r="K646"/>
  <c r="O648" i="37"/>
  <c r="N648"/>
  <c r="P648" s="1"/>
  <c r="K649"/>
  <c r="R659" i="42"/>
  <c r="Q659"/>
  <c r="L660" i="40"/>
  <c r="O660" s="1"/>
  <c r="M660"/>
  <c r="S660" s="1"/>
  <c r="M653" i="33"/>
  <c r="L653"/>
  <c r="L660" i="39"/>
  <c r="O660" s="1"/>
  <c r="M660"/>
  <c r="S660" s="1"/>
  <c r="R659" i="41"/>
  <c r="Q659"/>
  <c r="S645" i="43"/>
  <c r="R652" i="33"/>
  <c r="Q652"/>
  <c r="M660" i="42"/>
  <c r="S660" s="1"/>
  <c r="L660"/>
  <c r="O660" s="1"/>
  <c r="R660" i="27"/>
  <c r="Q660"/>
  <c r="L663" i="29" l="1"/>
  <c r="O663" s="1"/>
  <c r="M663"/>
  <c r="S663" s="1"/>
  <c r="R662"/>
  <c r="Q662"/>
  <c r="K664" i="28"/>
  <c r="N663"/>
  <c r="P663" s="1"/>
  <c r="N638" i="30"/>
  <c r="P638" s="1"/>
  <c r="K639"/>
  <c r="K664" i="31"/>
  <c r="N663"/>
  <c r="P663" s="1"/>
  <c r="S663"/>
  <c r="R652" i="32"/>
  <c r="Q652"/>
  <c r="R645" i="43"/>
  <c r="Q645"/>
  <c r="M646"/>
  <c r="L646"/>
  <c r="O646" s="1"/>
  <c r="L654" i="36"/>
  <c r="M654"/>
  <c r="S654" s="1"/>
  <c r="M660" i="38"/>
  <c r="S660" s="1"/>
  <c r="L660"/>
  <c r="O660" s="1"/>
  <c r="R653" i="36"/>
  <c r="Q653"/>
  <c r="R633" i="34"/>
  <c r="Q633"/>
  <c r="S653" i="33"/>
  <c r="R659" i="38"/>
  <c r="Q659"/>
  <c r="K662" i="27"/>
  <c r="N661"/>
  <c r="P661" s="1"/>
  <c r="K661" i="40"/>
  <c r="N660"/>
  <c r="P660" s="1"/>
  <c r="M634" i="34"/>
  <c r="L634"/>
  <c r="O634" s="1"/>
  <c r="K661" i="42"/>
  <c r="N660"/>
  <c r="P660" s="1"/>
  <c r="S654" i="26"/>
  <c r="K661" i="39"/>
  <c r="N660"/>
  <c r="P660" s="1"/>
  <c r="L649" i="37"/>
  <c r="O649" s="1"/>
  <c r="M649"/>
  <c r="S649" s="1"/>
  <c r="K655" i="26"/>
  <c r="N654"/>
  <c r="P654" s="1"/>
  <c r="N660" i="41"/>
  <c r="P660" s="1"/>
  <c r="K661"/>
  <c r="N659" i="35"/>
  <c r="P659" s="1"/>
  <c r="K660"/>
  <c r="O653" i="33"/>
  <c r="K654"/>
  <c r="N653"/>
  <c r="P653" s="1"/>
  <c r="R648" i="37"/>
  <c r="Q648"/>
  <c r="M653" i="32"/>
  <c r="S653" s="1"/>
  <c r="L653"/>
  <c r="O653" s="1"/>
  <c r="Q663" i="28" l="1"/>
  <c r="R663"/>
  <c r="L664"/>
  <c r="O664" s="1"/>
  <c r="M664"/>
  <c r="S664" s="1"/>
  <c r="N663" i="29"/>
  <c r="P663" s="1"/>
  <c r="K664"/>
  <c r="R663" i="31"/>
  <c r="Q663"/>
  <c r="L664"/>
  <c r="M664"/>
  <c r="S664" s="1"/>
  <c r="M639" i="30"/>
  <c r="L639"/>
  <c r="O639" s="1"/>
  <c r="Q638"/>
  <c r="R638"/>
  <c r="Q654" i="26"/>
  <c r="R654"/>
  <c r="R660" i="40"/>
  <c r="Q660"/>
  <c r="O654" i="36"/>
  <c r="N654"/>
  <c r="P654" s="1"/>
  <c r="K655"/>
  <c r="R660" i="41"/>
  <c r="Q660"/>
  <c r="M661" i="40"/>
  <c r="S661" s="1"/>
  <c r="L661"/>
  <c r="O661" s="1"/>
  <c r="R661" i="27"/>
  <c r="Q661"/>
  <c r="N646" i="43"/>
  <c r="P646" s="1"/>
  <c r="K647"/>
  <c r="R660" i="42"/>
  <c r="Q660"/>
  <c r="M662" i="27"/>
  <c r="S662" s="1"/>
  <c r="L662"/>
  <c r="O662" s="1"/>
  <c r="S646" i="43"/>
  <c r="Q659" i="35"/>
  <c r="R659"/>
  <c r="S634" i="34"/>
  <c r="M655" i="26"/>
  <c r="S655" s="1"/>
  <c r="L655"/>
  <c r="O655"/>
  <c r="M654" i="33"/>
  <c r="S654" s="1"/>
  <c r="L654"/>
  <c r="M661" i="42"/>
  <c r="L661"/>
  <c r="L660" i="35"/>
  <c r="M660"/>
  <c r="S660" s="1"/>
  <c r="N649" i="37"/>
  <c r="P649" s="1"/>
  <c r="K650"/>
  <c r="K635" i="34"/>
  <c r="N634"/>
  <c r="P634" s="1"/>
  <c r="N653" i="32"/>
  <c r="P653" s="1"/>
  <c r="K654"/>
  <c r="M661" i="41"/>
  <c r="L661"/>
  <c r="O661" s="1"/>
  <c r="M661" i="39"/>
  <c r="L661"/>
  <c r="O661" s="1"/>
  <c r="K661" i="38"/>
  <c r="N660"/>
  <c r="P660" s="1"/>
  <c r="R653" i="33"/>
  <c r="Q653"/>
  <c r="R660" i="39"/>
  <c r="Q660"/>
  <c r="M664" i="29" l="1"/>
  <c r="S664" s="1"/>
  <c r="L664"/>
  <c r="R663"/>
  <c r="Q663"/>
  <c r="N664" i="28"/>
  <c r="P664" s="1"/>
  <c r="K665"/>
  <c r="N639" i="30"/>
  <c r="P639" s="1"/>
  <c r="K640"/>
  <c r="S639"/>
  <c r="O664" i="31"/>
  <c r="N664"/>
  <c r="P664" s="1"/>
  <c r="K665"/>
  <c r="R646" i="43"/>
  <c r="Q646"/>
  <c r="Q634" i="34"/>
  <c r="R634"/>
  <c r="M661" i="38"/>
  <c r="S661" s="1"/>
  <c r="L661"/>
  <c r="O654" i="33"/>
  <c r="K655"/>
  <c r="N654"/>
  <c r="P654" s="1"/>
  <c r="L647" i="43"/>
  <c r="O647" s="1"/>
  <c r="M647"/>
  <c r="R654" i="36"/>
  <c r="Q654"/>
  <c r="R649" i="37"/>
  <c r="Q649"/>
  <c r="K656" i="26"/>
  <c r="N655"/>
  <c r="P655" s="1"/>
  <c r="K662" i="39"/>
  <c r="N661"/>
  <c r="P661" s="1"/>
  <c r="M635" i="34"/>
  <c r="S635" s="1"/>
  <c r="L635"/>
  <c r="O635" s="1"/>
  <c r="M650" i="37"/>
  <c r="S650" s="1"/>
  <c r="L650"/>
  <c r="K663" i="27"/>
  <c r="N662"/>
  <c r="P662" s="1"/>
  <c r="L655" i="36"/>
  <c r="M655"/>
  <c r="S655" s="1"/>
  <c r="S661" i="39"/>
  <c r="N661" i="41"/>
  <c r="P661" s="1"/>
  <c r="K662"/>
  <c r="S661"/>
  <c r="O660" i="35"/>
  <c r="K661"/>
  <c r="N660"/>
  <c r="P660" s="1"/>
  <c r="K662" i="40"/>
  <c r="N661"/>
  <c r="P661" s="1"/>
  <c r="Q660" i="38"/>
  <c r="R660"/>
  <c r="M654" i="32"/>
  <c r="L654"/>
  <c r="O654" s="1"/>
  <c r="O661" i="42"/>
  <c r="N661"/>
  <c r="P661" s="1"/>
  <c r="K662"/>
  <c r="Q653" i="32"/>
  <c r="R653"/>
  <c r="S661" i="42"/>
  <c r="M665" i="28" l="1"/>
  <c r="S665" s="1"/>
  <c r="L665"/>
  <c r="O665" s="1"/>
  <c r="Q664"/>
  <c r="R664"/>
  <c r="O664" i="29"/>
  <c r="N664"/>
  <c r="P664" s="1"/>
  <c r="K665"/>
  <c r="Q664" i="31"/>
  <c r="R664"/>
  <c r="R639" i="30"/>
  <c r="Q639"/>
  <c r="L640"/>
  <c r="O640" s="1"/>
  <c r="M640"/>
  <c r="S640" s="1"/>
  <c r="L665" i="31"/>
  <c r="M665"/>
  <c r="S665" s="1"/>
  <c r="Q661" i="42"/>
  <c r="R661"/>
  <c r="R661" i="39"/>
  <c r="Q661"/>
  <c r="R661" i="40"/>
  <c r="Q661"/>
  <c r="L655" i="33"/>
  <c r="O655" s="1"/>
  <c r="M655"/>
  <c r="R660" i="35"/>
  <c r="Q660"/>
  <c r="N635" i="34"/>
  <c r="P635" s="1"/>
  <c r="K636"/>
  <c r="O661" i="38"/>
  <c r="K662"/>
  <c r="N661"/>
  <c r="P661" s="1"/>
  <c r="L663" i="27"/>
  <c r="O663" s="1"/>
  <c r="M663"/>
  <c r="S663" s="1"/>
  <c r="M662" i="41"/>
  <c r="S662" s="1"/>
  <c r="L662"/>
  <c r="O650" i="37"/>
  <c r="N650"/>
  <c r="P650" s="1"/>
  <c r="K651"/>
  <c r="L656" i="26"/>
  <c r="O656" s="1"/>
  <c r="M656"/>
  <c r="M662" i="42"/>
  <c r="S662" s="1"/>
  <c r="L662"/>
  <c r="L662" i="40"/>
  <c r="M662"/>
  <c r="S662" s="1"/>
  <c r="S654" i="32"/>
  <c r="L661" i="35"/>
  <c r="M661"/>
  <c r="N654" i="32"/>
  <c r="P654" s="1"/>
  <c r="K655"/>
  <c r="O655" i="36"/>
  <c r="N655"/>
  <c r="P655" s="1"/>
  <c r="K656"/>
  <c r="S647" i="43"/>
  <c r="Q662" i="27"/>
  <c r="R662"/>
  <c r="M662" i="39"/>
  <c r="S662" s="1"/>
  <c r="L662"/>
  <c r="R655" i="26"/>
  <c r="Q655"/>
  <c r="N647" i="43"/>
  <c r="P647" s="1"/>
  <c r="K648"/>
  <c r="R661" i="41"/>
  <c r="Q661"/>
  <c r="R654" i="33"/>
  <c r="Q654"/>
  <c r="L665" i="29" l="1"/>
  <c r="O665" s="1"/>
  <c r="M665"/>
  <c r="S665" s="1"/>
  <c r="R664"/>
  <c r="Q664"/>
  <c r="K666" i="28"/>
  <c r="N665"/>
  <c r="P665" s="1"/>
  <c r="K666" i="31"/>
  <c r="N665"/>
  <c r="P665" s="1"/>
  <c r="N640" i="30"/>
  <c r="P640" s="1"/>
  <c r="K641"/>
  <c r="O665" i="31"/>
  <c r="R647" i="43"/>
  <c r="Q647"/>
  <c r="R654" i="32"/>
  <c r="Q654"/>
  <c r="R661" i="38"/>
  <c r="Q661"/>
  <c r="S655" i="33"/>
  <c r="R650" i="37"/>
  <c r="Q650"/>
  <c r="L662" i="38"/>
  <c r="O662" s="1"/>
  <c r="M662"/>
  <c r="S662" s="1"/>
  <c r="N655" i="33"/>
  <c r="P655" s="1"/>
  <c r="K656"/>
  <c r="O662" i="39"/>
  <c r="N662"/>
  <c r="P662" s="1"/>
  <c r="K663"/>
  <c r="O662" i="40"/>
  <c r="K663"/>
  <c r="N662"/>
  <c r="P662" s="1"/>
  <c r="L656" i="36"/>
  <c r="M656"/>
  <c r="S656" s="1"/>
  <c r="M651" i="37"/>
  <c r="S651" s="1"/>
  <c r="L651"/>
  <c r="O651" s="1"/>
  <c r="L655" i="32"/>
  <c r="O655" s="1"/>
  <c r="M655"/>
  <c r="S655" s="1"/>
  <c r="O662" i="42"/>
  <c r="N662"/>
  <c r="P662" s="1"/>
  <c r="K663"/>
  <c r="O662" i="41"/>
  <c r="N662"/>
  <c r="P662" s="1"/>
  <c r="K663"/>
  <c r="L636" i="34"/>
  <c r="O636" s="1"/>
  <c r="M636"/>
  <c r="S636" s="1"/>
  <c r="R635"/>
  <c r="Q635"/>
  <c r="S661" i="35"/>
  <c r="M648" i="43"/>
  <c r="L648"/>
  <c r="O648" s="1"/>
  <c r="R655" i="36"/>
  <c r="Q655"/>
  <c r="O661" i="35"/>
  <c r="N661"/>
  <c r="P661" s="1"/>
  <c r="K662"/>
  <c r="S656" i="26"/>
  <c r="K657"/>
  <c r="N656"/>
  <c r="P656" s="1"/>
  <c r="K664" i="27"/>
  <c r="N663"/>
  <c r="P663" s="1"/>
  <c r="Q665" i="28" l="1"/>
  <c r="R665"/>
  <c r="L666"/>
  <c r="O666" s="1"/>
  <c r="M666"/>
  <c r="S666" s="1"/>
  <c r="K666" i="29"/>
  <c r="N665"/>
  <c r="P665" s="1"/>
  <c r="L641" i="30"/>
  <c r="O641" s="1"/>
  <c r="M641"/>
  <c r="S641" s="1"/>
  <c r="Q640"/>
  <c r="R640"/>
  <c r="R665" i="31"/>
  <c r="Q665"/>
  <c r="M666"/>
  <c r="S666" s="1"/>
  <c r="L666"/>
  <c r="O666" s="1"/>
  <c r="R661" i="35"/>
  <c r="Q661"/>
  <c r="Q655" i="33"/>
  <c r="R655"/>
  <c r="Q656" i="26"/>
  <c r="R656"/>
  <c r="R663" i="27"/>
  <c r="Q663"/>
  <c r="L663" i="42"/>
  <c r="O663" s="1"/>
  <c r="M663"/>
  <c r="S663" s="1"/>
  <c r="M662" i="35"/>
  <c r="S662" s="1"/>
  <c r="L662"/>
  <c r="M656" i="33"/>
  <c r="L656"/>
  <c r="O656" s="1"/>
  <c r="K652" i="37"/>
  <c r="N651"/>
  <c r="P651" s="1"/>
  <c r="L664" i="27"/>
  <c r="O664" s="1"/>
  <c r="M664"/>
  <c r="S664" s="1"/>
  <c r="O656" i="36"/>
  <c r="N656"/>
  <c r="P656" s="1"/>
  <c r="K657"/>
  <c r="R662" i="40"/>
  <c r="Q662"/>
  <c r="Q662" i="42"/>
  <c r="R662"/>
  <c r="M657" i="26"/>
  <c r="S657" s="1"/>
  <c r="L657"/>
  <c r="O657" s="1"/>
  <c r="N636" i="34"/>
  <c r="P636" s="1"/>
  <c r="K637"/>
  <c r="N648" i="43"/>
  <c r="P648" s="1"/>
  <c r="K649"/>
  <c r="M663" i="40"/>
  <c r="S663" s="1"/>
  <c r="L663"/>
  <c r="S648" i="43"/>
  <c r="M663" i="41"/>
  <c r="L663"/>
  <c r="O663" s="1"/>
  <c r="K656" i="32"/>
  <c r="N655"/>
  <c r="P655" s="1"/>
  <c r="K663" i="38"/>
  <c r="N662"/>
  <c r="P662" s="1"/>
  <c r="Q662" i="41"/>
  <c r="R662"/>
  <c r="M663" i="39"/>
  <c r="S663" s="1"/>
  <c r="L663"/>
  <c r="O663" s="1"/>
  <c r="Q662"/>
  <c r="R662"/>
  <c r="R665" i="29" l="1"/>
  <c r="Q665"/>
  <c r="M666"/>
  <c r="S666" s="1"/>
  <c r="L666"/>
  <c r="N666" i="28"/>
  <c r="P666" s="1"/>
  <c r="K667"/>
  <c r="K667" i="31"/>
  <c r="N666"/>
  <c r="P666" s="1"/>
  <c r="N641" i="30"/>
  <c r="P641" s="1"/>
  <c r="K642"/>
  <c r="R648" i="43"/>
  <c r="Q648"/>
  <c r="R636" i="34"/>
  <c r="Q636"/>
  <c r="L657" i="36"/>
  <c r="O657" s="1"/>
  <c r="M657"/>
  <c r="R656"/>
  <c r="Q656"/>
  <c r="N656" i="33"/>
  <c r="P656" s="1"/>
  <c r="K657"/>
  <c r="Q662" i="38"/>
  <c r="R662"/>
  <c r="N657" i="26"/>
  <c r="P657" s="1"/>
  <c r="K658"/>
  <c r="S656" i="33"/>
  <c r="L663" i="38"/>
  <c r="M663"/>
  <c r="S663" s="1"/>
  <c r="O663" i="40"/>
  <c r="K664"/>
  <c r="N663"/>
  <c r="P663" s="1"/>
  <c r="O662" i="35"/>
  <c r="K663"/>
  <c r="N662"/>
  <c r="P662" s="1"/>
  <c r="S663" i="41"/>
  <c r="L656" i="32"/>
  <c r="M656"/>
  <c r="S656" s="1"/>
  <c r="L649" i="43"/>
  <c r="M649"/>
  <c r="N664" i="27"/>
  <c r="P664" s="1"/>
  <c r="K665"/>
  <c r="R651" i="37"/>
  <c r="Q651"/>
  <c r="K664" i="42"/>
  <c r="N663"/>
  <c r="P663" s="1"/>
  <c r="Q655" i="32"/>
  <c r="R655"/>
  <c r="N663" i="39"/>
  <c r="P663" s="1"/>
  <c r="K664"/>
  <c r="K664" i="41"/>
  <c r="N663"/>
  <c r="P663" s="1"/>
  <c r="M637" i="34"/>
  <c r="L637"/>
  <c r="O637" s="1"/>
  <c r="M652" i="37"/>
  <c r="S652" s="1"/>
  <c r="L652"/>
  <c r="M667" i="28" l="1"/>
  <c r="S667" s="1"/>
  <c r="L667"/>
  <c r="O667" s="1"/>
  <c r="Q666"/>
  <c r="R666"/>
  <c r="O666" i="29"/>
  <c r="N666"/>
  <c r="P666" s="1"/>
  <c r="K667"/>
  <c r="L642" i="30"/>
  <c r="M642"/>
  <c r="S642" s="1"/>
  <c r="R641"/>
  <c r="Q641"/>
  <c r="R666" i="31"/>
  <c r="Q666"/>
  <c r="M667"/>
  <c r="S667" s="1"/>
  <c r="L667"/>
  <c r="R663" i="41"/>
  <c r="Q663"/>
  <c r="R656" i="33"/>
  <c r="Q656"/>
  <c r="M664" i="39"/>
  <c r="S664" s="1"/>
  <c r="L664"/>
  <c r="M665" i="27"/>
  <c r="S665" s="1"/>
  <c r="L665"/>
  <c r="O652" i="37"/>
  <c r="N652"/>
  <c r="P652" s="1"/>
  <c r="K653"/>
  <c r="S649" i="43"/>
  <c r="L658" i="26"/>
  <c r="O658" s="1"/>
  <c r="M658"/>
  <c r="Q657"/>
  <c r="R657"/>
  <c r="S657" i="36"/>
  <c r="R663" i="42"/>
  <c r="Q663"/>
  <c r="L664" i="40"/>
  <c r="M664"/>
  <c r="S664" s="1"/>
  <c r="K658" i="36"/>
  <c r="N657"/>
  <c r="P657" s="1"/>
  <c r="Q663" i="39"/>
  <c r="R663"/>
  <c r="L663" i="35"/>
  <c r="O663" s="1"/>
  <c r="M663"/>
  <c r="S663" s="1"/>
  <c r="S637" i="34"/>
  <c r="L664" i="42"/>
  <c r="O664" s="1"/>
  <c r="M664"/>
  <c r="S664" s="1"/>
  <c r="O656" i="32"/>
  <c r="N656"/>
  <c r="P656" s="1"/>
  <c r="K657"/>
  <c r="R664" i="27"/>
  <c r="Q664"/>
  <c r="O649" i="43"/>
  <c r="N649"/>
  <c r="P649" s="1"/>
  <c r="K650"/>
  <c r="N637" i="34"/>
  <c r="P637" s="1"/>
  <c r="K638"/>
  <c r="M657" i="33"/>
  <c r="S657" s="1"/>
  <c r="L657"/>
  <c r="Q663" i="40"/>
  <c r="R663"/>
  <c r="L664" i="41"/>
  <c r="M664"/>
  <c r="S664" s="1"/>
  <c r="O663" i="38"/>
  <c r="K664"/>
  <c r="N663"/>
  <c r="P663" s="1"/>
  <c r="R662" i="35"/>
  <c r="Q662"/>
  <c r="L667" i="29" l="1"/>
  <c r="O667" s="1"/>
  <c r="M667"/>
  <c r="S667" s="1"/>
  <c r="R666"/>
  <c r="Q666"/>
  <c r="K668" i="28"/>
  <c r="N667"/>
  <c r="P667" s="1"/>
  <c r="N667" i="31"/>
  <c r="P667" s="1"/>
  <c r="K668"/>
  <c r="O667"/>
  <c r="O642" i="30"/>
  <c r="N642"/>
  <c r="P642" s="1"/>
  <c r="K643"/>
  <c r="Q657" i="36"/>
  <c r="R657"/>
  <c r="R649" i="43"/>
  <c r="Q649"/>
  <c r="Q637" i="34"/>
  <c r="R637"/>
  <c r="O665" i="27"/>
  <c r="N665"/>
  <c r="P665" s="1"/>
  <c r="K666"/>
  <c r="L657" i="32"/>
  <c r="M657"/>
  <c r="S658" i="26"/>
  <c r="R663" i="38"/>
  <c r="Q663"/>
  <c r="K659" i="26"/>
  <c r="N658"/>
  <c r="P658" s="1"/>
  <c r="O664" i="39"/>
  <c r="N664"/>
  <c r="P664" s="1"/>
  <c r="K665"/>
  <c r="O657" i="33"/>
  <c r="N657"/>
  <c r="P657" s="1"/>
  <c r="K658"/>
  <c r="Q656" i="32"/>
  <c r="R656"/>
  <c r="O664" i="40"/>
  <c r="N664"/>
  <c r="P664" s="1"/>
  <c r="K665"/>
  <c r="M664" i="38"/>
  <c r="S664" s="1"/>
  <c r="L664"/>
  <c r="O664" s="1"/>
  <c r="L638" i="34"/>
  <c r="O638" s="1"/>
  <c r="M638"/>
  <c r="S638" s="1"/>
  <c r="K664" i="35"/>
  <c r="N663"/>
  <c r="P663" s="1"/>
  <c r="M653" i="37"/>
  <c r="S653" s="1"/>
  <c r="L653"/>
  <c r="O653" s="1"/>
  <c r="Q652"/>
  <c r="R652"/>
  <c r="M650" i="43"/>
  <c r="L650"/>
  <c r="O664" i="41"/>
  <c r="N664"/>
  <c r="P664" s="1"/>
  <c r="K665"/>
  <c r="N664" i="42"/>
  <c r="P664" s="1"/>
  <c r="K665"/>
  <c r="L658" i="36"/>
  <c r="M658"/>
  <c r="S658" s="1"/>
  <c r="Q667" i="28" l="1"/>
  <c r="R667"/>
  <c r="L668"/>
  <c r="O668" s="1"/>
  <c r="M668"/>
  <c r="S668" s="1"/>
  <c r="K668" i="29"/>
  <c r="N667"/>
  <c r="P667" s="1"/>
  <c r="R642" i="30"/>
  <c r="Q642"/>
  <c r="M643"/>
  <c r="S643" s="1"/>
  <c r="L643"/>
  <c r="O643" s="1"/>
  <c r="M668" i="31"/>
  <c r="S668" s="1"/>
  <c r="L668"/>
  <c r="R667"/>
  <c r="Q667"/>
  <c r="L659" i="26"/>
  <c r="O659" s="1"/>
  <c r="M659"/>
  <c r="S659" s="1"/>
  <c r="R665" i="27"/>
  <c r="Q665"/>
  <c r="M665" i="42"/>
  <c r="L665"/>
  <c r="M665" i="41"/>
  <c r="S665" s="1"/>
  <c r="L665"/>
  <c r="Q657" i="33"/>
  <c r="R657"/>
  <c r="N638" i="34"/>
  <c r="P638" s="1"/>
  <c r="K639"/>
  <c r="R664" i="42"/>
  <c r="Q664"/>
  <c r="L658" i="33"/>
  <c r="O658" s="1"/>
  <c r="M658"/>
  <c r="S658" s="1"/>
  <c r="N653" i="37"/>
  <c r="P653" s="1"/>
  <c r="K654"/>
  <c r="K665" i="38"/>
  <c r="N664"/>
  <c r="P664" s="1"/>
  <c r="R658" i="26"/>
  <c r="Q658"/>
  <c r="R664" i="41"/>
  <c r="Q664"/>
  <c r="R664" i="39"/>
  <c r="Q664"/>
  <c r="S657" i="32"/>
  <c r="Q663" i="35"/>
  <c r="R663"/>
  <c r="M665" i="40"/>
  <c r="S665" s="1"/>
  <c r="L665"/>
  <c r="M665" i="39"/>
  <c r="L665"/>
  <c r="O665" s="1"/>
  <c r="O650" i="43"/>
  <c r="N650"/>
  <c r="P650" s="1"/>
  <c r="K651"/>
  <c r="L664" i="35"/>
  <c r="O664" s="1"/>
  <c r="M664"/>
  <c r="S650" i="43"/>
  <c r="O657" i="32"/>
  <c r="N657"/>
  <c r="P657" s="1"/>
  <c r="K658"/>
  <c r="Q664" i="40"/>
  <c r="R664"/>
  <c r="O658" i="36"/>
  <c r="K659"/>
  <c r="N658"/>
  <c r="P658" s="1"/>
  <c r="L666" i="27"/>
  <c r="O666" s="1"/>
  <c r="M666"/>
  <c r="S666" s="1"/>
  <c r="Q667" i="29" l="1"/>
  <c r="R667"/>
  <c r="L668"/>
  <c r="M668"/>
  <c r="S668" s="1"/>
  <c r="N668" i="28"/>
  <c r="P668" s="1"/>
  <c r="K669"/>
  <c r="O668" i="31"/>
  <c r="N668"/>
  <c r="P668" s="1"/>
  <c r="K669"/>
  <c r="K644" i="30"/>
  <c r="N643"/>
  <c r="P643" s="1"/>
  <c r="Q657" i="32"/>
  <c r="R657"/>
  <c r="L658"/>
  <c r="O658" s="1"/>
  <c r="M658"/>
  <c r="N658" i="33"/>
  <c r="P658" s="1"/>
  <c r="K659"/>
  <c r="O665" i="42"/>
  <c r="K666"/>
  <c r="N665"/>
  <c r="P665" s="1"/>
  <c r="Q664" i="38"/>
  <c r="R664"/>
  <c r="S665" i="42"/>
  <c r="R658" i="36"/>
  <c r="Q658"/>
  <c r="M665" i="38"/>
  <c r="S665" s="1"/>
  <c r="L665"/>
  <c r="L639" i="34"/>
  <c r="O639" s="1"/>
  <c r="M639"/>
  <c r="S639" s="1"/>
  <c r="K667" i="27"/>
  <c r="N666"/>
  <c r="P666" s="1"/>
  <c r="Q638" i="34"/>
  <c r="R638"/>
  <c r="L651" i="43"/>
  <c r="O651"/>
  <c r="M651"/>
  <c r="R653" i="37"/>
  <c r="Q653"/>
  <c r="L659" i="36"/>
  <c r="M659"/>
  <c r="S659" s="1"/>
  <c r="R650" i="43"/>
  <c r="Q650"/>
  <c r="K666" i="39"/>
  <c r="N665"/>
  <c r="P665" s="1"/>
  <c r="M654" i="37"/>
  <c r="S654" s="1"/>
  <c r="L654"/>
  <c r="S665" i="39"/>
  <c r="S664" i="35"/>
  <c r="O665" i="40"/>
  <c r="N665"/>
  <c r="P665" s="1"/>
  <c r="K666"/>
  <c r="K665" i="35"/>
  <c r="N664"/>
  <c r="P664" s="1"/>
  <c r="O665" i="41"/>
  <c r="N665"/>
  <c r="P665" s="1"/>
  <c r="K666"/>
  <c r="K660" i="26"/>
  <c r="N659"/>
  <c r="P659" s="1"/>
  <c r="L669" i="28" l="1"/>
  <c r="O669" s="1"/>
  <c r="M669"/>
  <c r="S669" s="1"/>
  <c r="Q668"/>
  <c r="R668"/>
  <c r="O668" i="29"/>
  <c r="N668"/>
  <c r="P668" s="1"/>
  <c r="K669"/>
  <c r="R643" i="30"/>
  <c r="Q643"/>
  <c r="L644"/>
  <c r="M644"/>
  <c r="S644" s="1"/>
  <c r="M669" i="31"/>
  <c r="S669" s="1"/>
  <c r="L669"/>
  <c r="O669" s="1"/>
  <c r="Q668"/>
  <c r="R668"/>
  <c r="R664" i="35"/>
  <c r="Q664"/>
  <c r="Q666" i="27"/>
  <c r="R666"/>
  <c r="M659" i="33"/>
  <c r="S659" s="1"/>
  <c r="L659"/>
  <c r="O659" s="1"/>
  <c r="Q658"/>
  <c r="R658"/>
  <c r="R665" i="39"/>
  <c r="Q665"/>
  <c r="O659" i="36"/>
  <c r="N659"/>
  <c r="P659" s="1"/>
  <c r="K660"/>
  <c r="M665" i="35"/>
  <c r="S665" s="1"/>
  <c r="L665"/>
  <c r="O665" s="1"/>
  <c r="O654" i="37"/>
  <c r="N654"/>
  <c r="P654" s="1"/>
  <c r="K655"/>
  <c r="M667" i="27"/>
  <c r="L667"/>
  <c r="O667" s="1"/>
  <c r="R659" i="26"/>
  <c r="Q659"/>
  <c r="S658" i="32"/>
  <c r="R665" i="40"/>
  <c r="Q665"/>
  <c r="S651" i="43"/>
  <c r="L660" i="26"/>
  <c r="M660"/>
  <c r="M666" i="39"/>
  <c r="S666" s="1"/>
  <c r="L666"/>
  <c r="K640" i="34"/>
  <c r="N639"/>
  <c r="P639" s="1"/>
  <c r="K659" i="32"/>
  <c r="N658"/>
  <c r="P658" s="1"/>
  <c r="R665" i="42"/>
  <c r="Q665"/>
  <c r="M666" i="40"/>
  <c r="S666" s="1"/>
  <c r="L666"/>
  <c r="L666" i="41"/>
  <c r="M666"/>
  <c r="S666" s="1"/>
  <c r="N651" i="43"/>
  <c r="P651" s="1"/>
  <c r="K652"/>
  <c r="O665" i="38"/>
  <c r="N665"/>
  <c r="P665" s="1"/>
  <c r="K666"/>
  <c r="Q665" i="41"/>
  <c r="R665"/>
  <c r="L666" i="42"/>
  <c r="O666" s="1"/>
  <c r="M666"/>
  <c r="S666" s="1"/>
  <c r="L669" i="29" l="1"/>
  <c r="O669" s="1"/>
  <c r="M669"/>
  <c r="S669" s="1"/>
  <c r="R668"/>
  <c r="Q668"/>
  <c r="K670" i="28"/>
  <c r="N669"/>
  <c r="P669" s="1"/>
  <c r="N669" i="31"/>
  <c r="P669" s="1"/>
  <c r="K670"/>
  <c r="O644" i="30"/>
  <c r="N644"/>
  <c r="P644" s="1"/>
  <c r="K645"/>
  <c r="Q658" i="32"/>
  <c r="R658"/>
  <c r="R651" i="43"/>
  <c r="Q651"/>
  <c r="M666" i="38"/>
  <c r="S666" s="1"/>
  <c r="L666"/>
  <c r="O666" s="1"/>
  <c r="M652" i="43"/>
  <c r="S652" s="1"/>
  <c r="L652"/>
  <c r="O652" s="1"/>
  <c r="N660" i="26"/>
  <c r="P660" s="1"/>
  <c r="K661"/>
  <c r="K666" i="35"/>
  <c r="N665"/>
  <c r="P665" s="1"/>
  <c r="K667" i="42"/>
  <c r="N666"/>
  <c r="P666" s="1"/>
  <c r="L659" i="32"/>
  <c r="M659"/>
  <c r="S659" s="1"/>
  <c r="R639" i="34"/>
  <c r="Q639"/>
  <c r="N667" i="27"/>
  <c r="P667" s="1"/>
  <c r="K668"/>
  <c r="M660" i="36"/>
  <c r="S660" s="1"/>
  <c r="L660"/>
  <c r="N659" i="33"/>
  <c r="P659" s="1"/>
  <c r="K660"/>
  <c r="O666" i="41"/>
  <c r="N666"/>
  <c r="P666" s="1"/>
  <c r="K667"/>
  <c r="L640" i="34"/>
  <c r="M640"/>
  <c r="S640" s="1"/>
  <c r="S667" i="27"/>
  <c r="R659" i="36"/>
  <c r="Q659"/>
  <c r="O666" i="40"/>
  <c r="N666"/>
  <c r="P666" s="1"/>
  <c r="K667"/>
  <c r="O666" i="39"/>
  <c r="K667"/>
  <c r="N666"/>
  <c r="P666" s="1"/>
  <c r="M655" i="37"/>
  <c r="L655"/>
  <c r="Q654"/>
  <c r="R654"/>
  <c r="R665" i="38"/>
  <c r="Q665"/>
  <c r="O660" i="26"/>
  <c r="S660"/>
  <c r="Q669" i="28" l="1"/>
  <c r="R669"/>
  <c r="L670"/>
  <c r="O670" s="1"/>
  <c r="M670"/>
  <c r="S670" s="1"/>
  <c r="N669" i="29"/>
  <c r="P669" s="1"/>
  <c r="K670"/>
  <c r="M645" i="30"/>
  <c r="S645" s="1"/>
  <c r="L645"/>
  <c r="O645" s="1"/>
  <c r="R644"/>
  <c r="Q644"/>
  <c r="L670" i="31"/>
  <c r="M670"/>
  <c r="S670" s="1"/>
  <c r="Q669"/>
  <c r="R669"/>
  <c r="Q667" i="27"/>
  <c r="R667"/>
  <c r="O660" i="36"/>
  <c r="K661"/>
  <c r="N660"/>
  <c r="P660" s="1"/>
  <c r="M667" i="42"/>
  <c r="S667" s="1"/>
  <c r="L667"/>
  <c r="R665" i="35"/>
  <c r="Q665"/>
  <c r="N666" i="38"/>
  <c r="P666" s="1"/>
  <c r="K667"/>
  <c r="R666" i="42"/>
  <c r="Q666"/>
  <c r="L667" i="40"/>
  <c r="M667"/>
  <c r="S667" s="1"/>
  <c r="O640" i="34"/>
  <c r="K641"/>
  <c r="N640"/>
  <c r="P640" s="1"/>
  <c r="L668" i="27"/>
  <c r="M668"/>
  <c r="S668" s="1"/>
  <c r="O668"/>
  <c r="M667" i="39"/>
  <c r="S667" s="1"/>
  <c r="L667"/>
  <c r="O667" s="1"/>
  <c r="R666" i="41"/>
  <c r="Q666"/>
  <c r="L661" i="26"/>
  <c r="O661" s="1"/>
  <c r="M661"/>
  <c r="S661" s="1"/>
  <c r="Q666" i="39"/>
  <c r="R666"/>
  <c r="R666" i="40"/>
  <c r="Q666"/>
  <c r="L667" i="41"/>
  <c r="O667" s="1"/>
  <c r="M667"/>
  <c r="S667" s="1"/>
  <c r="L666" i="35"/>
  <c r="O666" s="1"/>
  <c r="M666"/>
  <c r="S666" s="1"/>
  <c r="O655" i="37"/>
  <c r="N655"/>
  <c r="K656"/>
  <c r="Q660" i="26"/>
  <c r="R660"/>
  <c r="P655" i="37"/>
  <c r="S655"/>
  <c r="L660" i="33"/>
  <c r="M660"/>
  <c r="S660" s="1"/>
  <c r="Q659"/>
  <c r="R659"/>
  <c r="O659" i="32"/>
  <c r="K660"/>
  <c r="N659"/>
  <c r="P659" s="1"/>
  <c r="N652" i="43"/>
  <c r="P652" s="1"/>
  <c r="K653"/>
  <c r="M670" i="29" l="1"/>
  <c r="S670" s="1"/>
  <c r="L670"/>
  <c r="O670" s="1"/>
  <c r="R669"/>
  <c r="Q669"/>
  <c r="N670" i="28"/>
  <c r="P670" s="1"/>
  <c r="K671"/>
  <c r="O670" i="31"/>
  <c r="N670"/>
  <c r="P670" s="1"/>
  <c r="K671"/>
  <c r="N645" i="30"/>
  <c r="P645" s="1"/>
  <c r="K646"/>
  <c r="R659" i="32"/>
  <c r="Q659"/>
  <c r="M656" i="37"/>
  <c r="L656"/>
  <c r="O656" s="1"/>
  <c r="N667" i="41"/>
  <c r="P667" s="1"/>
  <c r="K668"/>
  <c r="O667" i="40"/>
  <c r="N667"/>
  <c r="P667" s="1"/>
  <c r="K668"/>
  <c r="M653" i="43"/>
  <c r="L653"/>
  <c r="O660" i="33"/>
  <c r="N660"/>
  <c r="P660" s="1"/>
  <c r="K661"/>
  <c r="N667" i="39"/>
  <c r="P667" s="1"/>
  <c r="K668"/>
  <c r="O667" i="42"/>
  <c r="N667"/>
  <c r="P667" s="1"/>
  <c r="K668"/>
  <c r="Q660" i="36"/>
  <c r="R660"/>
  <c r="M661"/>
  <c r="L661"/>
  <c r="O661" s="1"/>
  <c r="Q655" i="37"/>
  <c r="R655"/>
  <c r="N666" i="35"/>
  <c r="P666" s="1"/>
  <c r="K667"/>
  <c r="M660" i="32"/>
  <c r="S660" s="1"/>
  <c r="L660"/>
  <c r="K662" i="26"/>
  <c r="N661"/>
  <c r="P661" s="1"/>
  <c r="N668" i="27"/>
  <c r="P668" s="1"/>
  <c r="K669"/>
  <c r="M667" i="38"/>
  <c r="S667" s="1"/>
  <c r="L667"/>
  <c r="R652" i="43"/>
  <c r="Q652"/>
  <c r="Q666" i="38"/>
  <c r="R666"/>
  <c r="R640" i="34"/>
  <c r="Q640"/>
  <c r="L641"/>
  <c r="O641" s="1"/>
  <c r="M641"/>
  <c r="M671" i="28" l="1"/>
  <c r="S671" s="1"/>
  <c r="L671"/>
  <c r="O671" s="1"/>
  <c r="R670"/>
  <c r="Q670"/>
  <c r="N670" i="29"/>
  <c r="P670" s="1"/>
  <c r="K671"/>
  <c r="L646" i="30"/>
  <c r="O646" s="1"/>
  <c r="M646"/>
  <c r="S646" s="1"/>
  <c r="R645"/>
  <c r="Q645"/>
  <c r="M671" i="31"/>
  <c r="L671"/>
  <c r="O671" s="1"/>
  <c r="Q670"/>
  <c r="R670"/>
  <c r="S661" i="36"/>
  <c r="L662" i="26"/>
  <c r="O662" s="1"/>
  <c r="M662"/>
  <c r="K662" i="36"/>
  <c r="N661"/>
  <c r="P661" s="1"/>
  <c r="Q667" i="39"/>
  <c r="R667"/>
  <c r="O660" i="32"/>
  <c r="N660"/>
  <c r="P660" s="1"/>
  <c r="K661"/>
  <c r="M661" i="33"/>
  <c r="S661" s="1"/>
  <c r="L661"/>
  <c r="O661" s="1"/>
  <c r="R667" i="41"/>
  <c r="Q667"/>
  <c r="Q660" i="33"/>
  <c r="R660"/>
  <c r="S641" i="34"/>
  <c r="O667" i="38"/>
  <c r="K668"/>
  <c r="N667"/>
  <c r="P667" s="1"/>
  <c r="M667" i="35"/>
  <c r="S667" s="1"/>
  <c r="L667"/>
  <c r="Q666"/>
  <c r="R666"/>
  <c r="L668" i="42"/>
  <c r="O668" s="1"/>
  <c r="M668"/>
  <c r="O653" i="43"/>
  <c r="N653"/>
  <c r="P653" s="1"/>
  <c r="K654"/>
  <c r="N656" i="37"/>
  <c r="P656" s="1"/>
  <c r="K657"/>
  <c r="N641" i="34"/>
  <c r="P641" s="1"/>
  <c r="K642"/>
  <c r="L669" i="27"/>
  <c r="O669" s="1"/>
  <c r="M669"/>
  <c r="Q667" i="42"/>
  <c r="R667"/>
  <c r="S653" i="43"/>
  <c r="S656" i="37"/>
  <c r="M668" i="41"/>
  <c r="S668" s="1"/>
  <c r="L668"/>
  <c r="R668" i="27"/>
  <c r="Q668"/>
  <c r="M668" i="40"/>
  <c r="S668" s="1"/>
  <c r="L668"/>
  <c r="O668" s="1"/>
  <c r="R661" i="26"/>
  <c r="Q661"/>
  <c r="L668" i="39"/>
  <c r="M668"/>
  <c r="S668" s="1"/>
  <c r="R667" i="40"/>
  <c r="Q667"/>
  <c r="L671" i="29" l="1"/>
  <c r="O671" s="1"/>
  <c r="M671"/>
  <c r="S671" s="1"/>
  <c r="R670"/>
  <c r="Q670"/>
  <c r="K672" i="28"/>
  <c r="N671"/>
  <c r="P671" s="1"/>
  <c r="N671" i="31"/>
  <c r="P671" s="1"/>
  <c r="K672"/>
  <c r="S671"/>
  <c r="N646" i="30"/>
  <c r="P646" s="1"/>
  <c r="K647"/>
  <c r="R653" i="43"/>
  <c r="Q653"/>
  <c r="Q641" i="34"/>
  <c r="R641"/>
  <c r="Q661" i="36"/>
  <c r="R661"/>
  <c r="R656" i="37"/>
  <c r="Q656"/>
  <c r="S669" i="27"/>
  <c r="K670"/>
  <c r="N669"/>
  <c r="P669" s="1"/>
  <c r="L668" i="38"/>
  <c r="O668" s="1"/>
  <c r="M668"/>
  <c r="S668" s="1"/>
  <c r="R667"/>
  <c r="Q667"/>
  <c r="L642" i="34"/>
  <c r="M642"/>
  <c r="S642" s="1"/>
  <c r="S668" i="42"/>
  <c r="N661" i="33"/>
  <c r="P661" s="1"/>
  <c r="K662"/>
  <c r="L662" i="36"/>
  <c r="O662" s="1"/>
  <c r="M662"/>
  <c r="S662" s="1"/>
  <c r="N668" i="42"/>
  <c r="P668" s="1"/>
  <c r="K669"/>
  <c r="M657" i="37"/>
  <c r="S657" s="1"/>
  <c r="L657"/>
  <c r="O657" s="1"/>
  <c r="M661" i="32"/>
  <c r="S661" s="1"/>
  <c r="L661"/>
  <c r="S662" i="26"/>
  <c r="Q660" i="32"/>
  <c r="R660"/>
  <c r="K663" i="26"/>
  <c r="N662"/>
  <c r="P662" s="1"/>
  <c r="O668" i="41"/>
  <c r="N668"/>
  <c r="P668" s="1"/>
  <c r="K669"/>
  <c r="N668" i="40"/>
  <c r="P668" s="1"/>
  <c r="K669"/>
  <c r="M654" i="43"/>
  <c r="L654"/>
  <c r="O654"/>
  <c r="O667" i="35"/>
  <c r="K668"/>
  <c r="N667"/>
  <c r="P667" s="1"/>
  <c r="O668" i="39"/>
  <c r="N668"/>
  <c r="P668" s="1"/>
  <c r="K669"/>
  <c r="Q671" i="28" l="1"/>
  <c r="R671"/>
  <c r="M672"/>
  <c r="S672" s="1"/>
  <c r="L672"/>
  <c r="N671" i="29"/>
  <c r="P671" s="1"/>
  <c r="K672"/>
  <c r="M647" i="30"/>
  <c r="S647" s="1"/>
  <c r="L647"/>
  <c r="O647" s="1"/>
  <c r="R646"/>
  <c r="Q646"/>
  <c r="R671" i="31"/>
  <c r="Q671"/>
  <c r="M672"/>
  <c r="S672" s="1"/>
  <c r="L672"/>
  <c r="O672" s="1"/>
  <c r="Q669" i="27"/>
  <c r="R669"/>
  <c r="R668" i="42"/>
  <c r="Q668"/>
  <c r="L662" i="33"/>
  <c r="O662" s="1"/>
  <c r="M662"/>
  <c r="S662" s="1"/>
  <c r="Q661"/>
  <c r="R661"/>
  <c r="Q667" i="35"/>
  <c r="R667"/>
  <c r="M669" i="41"/>
  <c r="L669"/>
  <c r="L668" i="35"/>
  <c r="M668"/>
  <c r="S668" s="1"/>
  <c r="N654" i="43"/>
  <c r="P654" s="1"/>
  <c r="K655"/>
  <c r="M663" i="26"/>
  <c r="L663"/>
  <c r="O663" s="1"/>
  <c r="K658" i="37"/>
  <c r="N657"/>
  <c r="P657" s="1"/>
  <c r="M669" i="39"/>
  <c r="S669" s="1"/>
  <c r="L669"/>
  <c r="O669" s="1"/>
  <c r="S654" i="43"/>
  <c r="N668" i="38"/>
  <c r="P668" s="1"/>
  <c r="K669"/>
  <c r="R668" i="39"/>
  <c r="Q668"/>
  <c r="M669" i="40"/>
  <c r="L669"/>
  <c r="O669" s="1"/>
  <c r="L669" i="42"/>
  <c r="O669" s="1"/>
  <c r="M669"/>
  <c r="S669" s="1"/>
  <c r="Q662" i="26"/>
  <c r="R662"/>
  <c r="L670" i="27"/>
  <c r="M670"/>
  <c r="S670" s="1"/>
  <c r="R668" i="40"/>
  <c r="Q668"/>
  <c r="O642" i="34"/>
  <c r="N642"/>
  <c r="P642" s="1"/>
  <c r="K643"/>
  <c r="R668" i="41"/>
  <c r="Q668"/>
  <c r="O661" i="32"/>
  <c r="K662"/>
  <c r="N661"/>
  <c r="P661" s="1"/>
  <c r="K663" i="36"/>
  <c r="N662"/>
  <c r="P662" s="1"/>
  <c r="M672" i="29" l="1"/>
  <c r="S672" s="1"/>
  <c r="L672"/>
  <c r="R671"/>
  <c r="Q671"/>
  <c r="O672" i="28"/>
  <c r="N672"/>
  <c r="P672" s="1"/>
  <c r="K673"/>
  <c r="K673" i="31"/>
  <c r="N672"/>
  <c r="P672" s="1"/>
  <c r="N647" i="30"/>
  <c r="P647" s="1"/>
  <c r="K648"/>
  <c r="R654" i="43"/>
  <c r="Q654"/>
  <c r="N670" i="27"/>
  <c r="P670" s="1"/>
  <c r="K671"/>
  <c r="K670" i="39"/>
  <c r="N669"/>
  <c r="P669" s="1"/>
  <c r="L643" i="34"/>
  <c r="O643" s="1"/>
  <c r="M643"/>
  <c r="S643" s="1"/>
  <c r="R657" i="37"/>
  <c r="Q657"/>
  <c r="O668" i="35"/>
  <c r="N668"/>
  <c r="P668" s="1"/>
  <c r="K669"/>
  <c r="Q642" i="34"/>
  <c r="R642"/>
  <c r="M663" i="36"/>
  <c r="S663" s="1"/>
  <c r="L663"/>
  <c r="M669" i="38"/>
  <c r="S669" s="1"/>
  <c r="L669"/>
  <c r="M658" i="37"/>
  <c r="S658" s="1"/>
  <c r="L658"/>
  <c r="O669" i="41"/>
  <c r="N669"/>
  <c r="P669" s="1"/>
  <c r="K670"/>
  <c r="K663" i="33"/>
  <c r="N662"/>
  <c r="P662" s="1"/>
  <c r="Q668" i="38"/>
  <c r="R668"/>
  <c r="S669" i="41"/>
  <c r="Q661" i="32"/>
  <c r="R661"/>
  <c r="K664" i="26"/>
  <c r="N663"/>
  <c r="P663" s="1"/>
  <c r="S669" i="40"/>
  <c r="M662" i="32"/>
  <c r="L662"/>
  <c r="O662" s="1"/>
  <c r="N669" i="42"/>
  <c r="P669" s="1"/>
  <c r="K670"/>
  <c r="O670" i="27"/>
  <c r="S663" i="26"/>
  <c r="R662" i="36"/>
  <c r="Q662"/>
  <c r="N669" i="40"/>
  <c r="P669" s="1"/>
  <c r="K670"/>
  <c r="L655" i="43"/>
  <c r="O655" s="1"/>
  <c r="M655"/>
  <c r="S655" s="1"/>
  <c r="M673" i="28" l="1"/>
  <c r="S673" s="1"/>
  <c r="L673"/>
  <c r="O673" s="1"/>
  <c r="Q672"/>
  <c r="R672"/>
  <c r="O672" i="29"/>
  <c r="N672"/>
  <c r="P672" s="1"/>
  <c r="K673"/>
  <c r="M648" i="30"/>
  <c r="S648" s="1"/>
  <c r="L648"/>
  <c r="Q647"/>
  <c r="R647"/>
  <c r="R672" i="31"/>
  <c r="Q672"/>
  <c r="M673"/>
  <c r="S673" s="1"/>
  <c r="L673"/>
  <c r="R669" i="41"/>
  <c r="Q669"/>
  <c r="R663" i="26"/>
  <c r="Q663"/>
  <c r="L670" i="40"/>
  <c r="O670" s="1"/>
  <c r="M670"/>
  <c r="S670" s="1"/>
  <c r="N662" i="32"/>
  <c r="P662" s="1"/>
  <c r="K663"/>
  <c r="N643" i="34"/>
  <c r="P643" s="1"/>
  <c r="K644"/>
  <c r="Q669" i="39"/>
  <c r="R669"/>
  <c r="Q668" i="35"/>
  <c r="R668"/>
  <c r="L670" i="39"/>
  <c r="M670"/>
  <c r="S670" s="1"/>
  <c r="Q669" i="40"/>
  <c r="R669"/>
  <c r="O669" i="38"/>
  <c r="K670"/>
  <c r="N669"/>
  <c r="P669" s="1"/>
  <c r="M671" i="27"/>
  <c r="S671" s="1"/>
  <c r="L671"/>
  <c r="O671" s="1"/>
  <c r="S662" i="32"/>
  <c r="O658" i="37"/>
  <c r="N658"/>
  <c r="P658" s="1"/>
  <c r="K659"/>
  <c r="M669" i="35"/>
  <c r="S669" s="1"/>
  <c r="L669"/>
  <c r="Q670" i="27"/>
  <c r="R670"/>
  <c r="Q662" i="33"/>
  <c r="R662"/>
  <c r="N655" i="43"/>
  <c r="P655" s="1"/>
  <c r="K656"/>
  <c r="M670" i="42"/>
  <c r="L670"/>
  <c r="O670" s="1"/>
  <c r="L664" i="26"/>
  <c r="M664"/>
  <c r="M663" i="33"/>
  <c r="S663" s="1"/>
  <c r="L663"/>
  <c r="O663" s="1"/>
  <c r="O663" i="36"/>
  <c r="N663"/>
  <c r="P663" s="1"/>
  <c r="K664"/>
  <c r="R669" i="42"/>
  <c r="Q669"/>
  <c r="L670" i="41"/>
  <c r="M670"/>
  <c r="S670" s="1"/>
  <c r="L673" i="29" l="1"/>
  <c r="M673"/>
  <c r="R672"/>
  <c r="Q672"/>
  <c r="N673" i="28"/>
  <c r="P673" s="1"/>
  <c r="K674"/>
  <c r="N673" i="31"/>
  <c r="P673" s="1"/>
  <c r="K674"/>
  <c r="K649" i="30"/>
  <c r="N648"/>
  <c r="P648" s="1"/>
  <c r="O673" i="31"/>
  <c r="O648" i="30"/>
  <c r="R662" i="32"/>
  <c r="Q662"/>
  <c r="K665" i="26"/>
  <c r="N664"/>
  <c r="P664" s="1"/>
  <c r="O670" i="39"/>
  <c r="N670"/>
  <c r="P670" s="1"/>
  <c r="K671"/>
  <c r="S670" i="42"/>
  <c r="Q669" i="38"/>
  <c r="R669"/>
  <c r="N670" i="42"/>
  <c r="P670" s="1"/>
  <c r="K671"/>
  <c r="O669" i="35"/>
  <c r="K670"/>
  <c r="N669"/>
  <c r="P669" s="1"/>
  <c r="N663" i="33"/>
  <c r="P663" s="1"/>
  <c r="K664"/>
  <c r="M656" i="43"/>
  <c r="L656"/>
  <c r="O656" s="1"/>
  <c r="M659" i="37"/>
  <c r="S659" s="1"/>
  <c r="L659"/>
  <c r="O659" s="1"/>
  <c r="O670" i="41"/>
  <c r="N670"/>
  <c r="P670" s="1"/>
  <c r="K671"/>
  <c r="L670" i="38"/>
  <c r="M670"/>
  <c r="S670" s="1"/>
  <c r="O670"/>
  <c r="N670" i="40"/>
  <c r="P670" s="1"/>
  <c r="K671"/>
  <c r="R655" i="43"/>
  <c r="Q655"/>
  <c r="R658" i="37"/>
  <c r="Q658"/>
  <c r="O664" i="26"/>
  <c r="S664"/>
  <c r="L644" i="34"/>
  <c r="O644" s="1"/>
  <c r="M644"/>
  <c r="S644" s="1"/>
  <c r="M664" i="36"/>
  <c r="S664" s="1"/>
  <c r="L664"/>
  <c r="R643" i="34"/>
  <c r="Q643"/>
  <c r="Q663" i="36"/>
  <c r="R663"/>
  <c r="N671" i="27"/>
  <c r="P671" s="1"/>
  <c r="K672"/>
  <c r="L663" i="32"/>
  <c r="O663" s="1"/>
  <c r="M663"/>
  <c r="S663" s="1"/>
  <c r="L674" i="28" l="1"/>
  <c r="O674" s="1"/>
  <c r="M674"/>
  <c r="S674" s="1"/>
  <c r="Q673"/>
  <c r="R673"/>
  <c r="S673" i="29"/>
  <c r="O673"/>
  <c r="K674"/>
  <c r="N673"/>
  <c r="P673" s="1"/>
  <c r="Q648" i="30"/>
  <c r="R648"/>
  <c r="L649"/>
  <c r="O649" s="1"/>
  <c r="M649"/>
  <c r="S649" s="1"/>
  <c r="L674" i="31"/>
  <c r="M674"/>
  <c r="S674" s="1"/>
  <c r="Q673"/>
  <c r="R673"/>
  <c r="R670" i="42"/>
  <c r="Q670"/>
  <c r="R670" i="40"/>
  <c r="Q670"/>
  <c r="L670" i="35"/>
  <c r="M670"/>
  <c r="S670" s="1"/>
  <c r="M671" i="39"/>
  <c r="S671" s="1"/>
  <c r="L671"/>
  <c r="O671" s="1"/>
  <c r="Q670"/>
  <c r="R670"/>
  <c r="R669" i="35"/>
  <c r="Q669"/>
  <c r="M671" i="42"/>
  <c r="S671" s="1"/>
  <c r="L671"/>
  <c r="R671" i="27"/>
  <c r="Q671"/>
  <c r="N644" i="34"/>
  <c r="P644" s="1"/>
  <c r="K645"/>
  <c r="M671" i="40"/>
  <c r="S671" s="1"/>
  <c r="L671"/>
  <c r="N659" i="37"/>
  <c r="P659" s="1"/>
  <c r="K660"/>
  <c r="O664" i="36"/>
  <c r="N664"/>
  <c r="P664" s="1"/>
  <c r="K665"/>
  <c r="N670" i="38"/>
  <c r="P670" s="1"/>
  <c r="K671"/>
  <c r="N656" i="43"/>
  <c r="K657"/>
  <c r="Q664" i="26"/>
  <c r="R664"/>
  <c r="K664" i="32"/>
  <c r="N663"/>
  <c r="P663" s="1"/>
  <c r="M671" i="41"/>
  <c r="S671" s="1"/>
  <c r="L671"/>
  <c r="O671" s="1"/>
  <c r="P656" i="43"/>
  <c r="S656"/>
  <c r="L665" i="26"/>
  <c r="M665"/>
  <c r="S665" s="1"/>
  <c r="L672" i="27"/>
  <c r="O672" s="1"/>
  <c r="M672"/>
  <c r="Q670" i="41"/>
  <c r="R670"/>
  <c r="L664" i="33"/>
  <c r="O664" s="1"/>
  <c r="M664"/>
  <c r="S664" s="1"/>
  <c r="Q663"/>
  <c r="R663"/>
  <c r="L674" i="29" l="1"/>
  <c r="O674" s="1"/>
  <c r="M674"/>
  <c r="S674" s="1"/>
  <c r="R673"/>
  <c r="Q673"/>
  <c r="N674" i="28"/>
  <c r="P674" s="1"/>
  <c r="K675"/>
  <c r="O674" i="31"/>
  <c r="N674"/>
  <c r="P674" s="1"/>
  <c r="K675"/>
  <c r="N649" i="30"/>
  <c r="P649" s="1"/>
  <c r="K650"/>
  <c r="M660" i="37"/>
  <c r="S660" s="1"/>
  <c r="L660"/>
  <c r="O671" i="42"/>
  <c r="N671"/>
  <c r="P671" s="1"/>
  <c r="K672"/>
  <c r="R659" i="37"/>
  <c r="Q659"/>
  <c r="R663" i="32"/>
  <c r="Q663"/>
  <c r="L665" i="36"/>
  <c r="M665"/>
  <c r="S665" s="1"/>
  <c r="O665"/>
  <c r="K666" i="26"/>
  <c r="N665"/>
  <c r="P665" s="1"/>
  <c r="L664" i="32"/>
  <c r="O664" s="1"/>
  <c r="M664"/>
  <c r="S664" s="1"/>
  <c r="K665" i="33"/>
  <c r="N664"/>
  <c r="P664" s="1"/>
  <c r="O665" i="26"/>
  <c r="K672" i="39"/>
  <c r="N671"/>
  <c r="P671" s="1"/>
  <c r="O671" i="40"/>
  <c r="N671"/>
  <c r="P671" s="1"/>
  <c r="K672"/>
  <c r="O670" i="35"/>
  <c r="K671"/>
  <c r="N670"/>
  <c r="P670" s="1"/>
  <c r="R656" i="43"/>
  <c r="Q656"/>
  <c r="L657"/>
  <c r="M657"/>
  <c r="S672" i="27"/>
  <c r="N671" i="41"/>
  <c r="P671" s="1"/>
  <c r="K672"/>
  <c r="M671" i="38"/>
  <c r="S671" s="1"/>
  <c r="L671"/>
  <c r="R670"/>
  <c r="Q670"/>
  <c r="L645" i="34"/>
  <c r="O645" s="1"/>
  <c r="M645"/>
  <c r="S645" s="1"/>
  <c r="K673" i="27"/>
  <c r="N672"/>
  <c r="P672" s="1"/>
  <c r="R644" i="34"/>
  <c r="Q644"/>
  <c r="Q664" i="36"/>
  <c r="R664"/>
  <c r="M675" i="28" l="1"/>
  <c r="S675" s="1"/>
  <c r="L675"/>
  <c r="O675" s="1"/>
  <c r="Q674"/>
  <c r="R674"/>
  <c r="N674" i="29"/>
  <c r="P674" s="1"/>
  <c r="K675"/>
  <c r="L650" i="30"/>
  <c r="M650"/>
  <c r="S650" s="1"/>
  <c r="R649"/>
  <c r="Q649"/>
  <c r="M675" i="31"/>
  <c r="S675" s="1"/>
  <c r="L675"/>
  <c r="O675" s="1"/>
  <c r="Q674"/>
  <c r="R674"/>
  <c r="R672" i="27"/>
  <c r="Q672"/>
  <c r="R671" i="40"/>
  <c r="Q671"/>
  <c r="R665" i="26"/>
  <c r="Q665"/>
  <c r="M672" i="39"/>
  <c r="S672" s="1"/>
  <c r="L672"/>
  <c r="L666" i="26"/>
  <c r="O666" s="1"/>
  <c r="M666"/>
  <c r="S666" s="1"/>
  <c r="M672" i="42"/>
  <c r="S672" s="1"/>
  <c r="L672"/>
  <c r="O672" s="1"/>
  <c r="R671" i="39"/>
  <c r="Q671"/>
  <c r="M673" i="27"/>
  <c r="S673" s="1"/>
  <c r="L673"/>
  <c r="O673" s="1"/>
  <c r="L672" i="41"/>
  <c r="M672"/>
  <c r="R671" i="42"/>
  <c r="Q671"/>
  <c r="S657" i="43"/>
  <c r="O657"/>
  <c r="N657"/>
  <c r="P657" s="1"/>
  <c r="K658"/>
  <c r="N664" i="32"/>
  <c r="P664" s="1"/>
  <c r="K665"/>
  <c r="O671" i="38"/>
  <c r="K672"/>
  <c r="N671"/>
  <c r="P671" s="1"/>
  <c r="Q664" i="33"/>
  <c r="R664"/>
  <c r="Q671" i="41"/>
  <c r="R671"/>
  <c r="M671" i="35"/>
  <c r="L671"/>
  <c r="O671" s="1"/>
  <c r="M665" i="33"/>
  <c r="S665" s="1"/>
  <c r="L665"/>
  <c r="N665" i="36"/>
  <c r="P665" s="1"/>
  <c r="K666"/>
  <c r="O660" i="37"/>
  <c r="N660"/>
  <c r="P660" s="1"/>
  <c r="K661"/>
  <c r="Q670" i="35"/>
  <c r="R670"/>
  <c r="N645" i="34"/>
  <c r="P645" s="1"/>
  <c r="K646"/>
  <c r="M672" i="40"/>
  <c r="L672"/>
  <c r="L675" i="29" l="1"/>
  <c r="M675"/>
  <c r="S675" s="1"/>
  <c r="R674"/>
  <c r="Q674"/>
  <c r="K676" i="28"/>
  <c r="N675"/>
  <c r="P675" s="1"/>
  <c r="K676" i="31"/>
  <c r="N675"/>
  <c r="P675" s="1"/>
  <c r="O650" i="30"/>
  <c r="N650"/>
  <c r="P650" s="1"/>
  <c r="K651"/>
  <c r="L672" i="38"/>
  <c r="O672" s="1"/>
  <c r="M672"/>
  <c r="S672" s="1"/>
  <c r="R657" i="43"/>
  <c r="Q657"/>
  <c r="O672" i="39"/>
  <c r="N672"/>
  <c r="P672" s="1"/>
  <c r="K673"/>
  <c r="L661" i="37"/>
  <c r="O661" s="1"/>
  <c r="M661"/>
  <c r="S661" s="1"/>
  <c r="K672" i="35"/>
  <c r="N671"/>
  <c r="R664" i="32"/>
  <c r="Q664"/>
  <c r="S672" i="41"/>
  <c r="N672" i="42"/>
  <c r="P672" s="1"/>
  <c r="K673"/>
  <c r="R660" i="37"/>
  <c r="Q660"/>
  <c r="P671" i="35"/>
  <c r="S671"/>
  <c r="L665" i="32"/>
  <c r="O665" s="1"/>
  <c r="M665"/>
  <c r="S665" s="1"/>
  <c r="O672" i="40"/>
  <c r="N672"/>
  <c r="P672" s="1"/>
  <c r="K673"/>
  <c r="S672"/>
  <c r="M666" i="36"/>
  <c r="S666" s="1"/>
  <c r="L666"/>
  <c r="O666" s="1"/>
  <c r="M658" i="43"/>
  <c r="L658"/>
  <c r="O672" i="41"/>
  <c r="N672"/>
  <c r="P672" s="1"/>
  <c r="K673"/>
  <c r="L646" i="34"/>
  <c r="M646"/>
  <c r="S646" s="1"/>
  <c r="Q665" i="36"/>
  <c r="R665"/>
  <c r="R645" i="34"/>
  <c r="Q645"/>
  <c r="O665" i="33"/>
  <c r="N665"/>
  <c r="P665" s="1"/>
  <c r="K666"/>
  <c r="N673" i="27"/>
  <c r="P673" s="1"/>
  <c r="K674"/>
  <c r="R671" i="38"/>
  <c r="Q671"/>
  <c r="N666" i="26"/>
  <c r="P666" s="1"/>
  <c r="K667"/>
  <c r="R675" i="28" l="1"/>
  <c r="Q675"/>
  <c r="M676"/>
  <c r="S676" s="1"/>
  <c r="L676"/>
  <c r="O675" i="29"/>
  <c r="K676"/>
  <c r="N675"/>
  <c r="P675" s="1"/>
  <c r="M651" i="30"/>
  <c r="S651" s="1"/>
  <c r="L651"/>
  <c r="O651" s="1"/>
  <c r="Q650"/>
  <c r="R650"/>
  <c r="Q675" i="31"/>
  <c r="R675"/>
  <c r="M676"/>
  <c r="S676" s="1"/>
  <c r="L676"/>
  <c r="R672" i="41"/>
  <c r="Q672"/>
  <c r="M674" i="27"/>
  <c r="S674" s="1"/>
  <c r="L674"/>
  <c r="O674" s="1"/>
  <c r="K667" i="36"/>
  <c r="N666"/>
  <c r="P666" s="1"/>
  <c r="M666" i="33"/>
  <c r="S666" s="1"/>
  <c r="L666"/>
  <c r="O666" s="1"/>
  <c r="O646" i="34"/>
  <c r="N646"/>
  <c r="P646" s="1"/>
  <c r="K647"/>
  <c r="N665" i="32"/>
  <c r="P665" s="1"/>
  <c r="K666"/>
  <c r="L673" i="39"/>
  <c r="O673" s="1"/>
  <c r="M673"/>
  <c r="M673" i="41"/>
  <c r="S673" s="1"/>
  <c r="L673"/>
  <c r="Q671" i="35"/>
  <c r="R671"/>
  <c r="R672" i="39"/>
  <c r="Q672"/>
  <c r="M667" i="26"/>
  <c r="S667" s="1"/>
  <c r="L667"/>
  <c r="O667" s="1"/>
  <c r="R665" i="33"/>
  <c r="Q665"/>
  <c r="R666" i="26"/>
  <c r="Q666"/>
  <c r="O658" i="43"/>
  <c r="N658"/>
  <c r="P658" s="1"/>
  <c r="K659"/>
  <c r="L672" i="35"/>
  <c r="O672" s="1"/>
  <c r="M672"/>
  <c r="S672" s="1"/>
  <c r="R672" i="40"/>
  <c r="Q672"/>
  <c r="M673"/>
  <c r="L673"/>
  <c r="O673" s="1"/>
  <c r="S658" i="43"/>
  <c r="L673" i="42"/>
  <c r="M673"/>
  <c r="R672"/>
  <c r="Q672"/>
  <c r="Q673" i="27"/>
  <c r="R673"/>
  <c r="N661" i="37"/>
  <c r="P661" s="1"/>
  <c r="K662"/>
  <c r="K673" i="38"/>
  <c r="N672"/>
  <c r="P672" s="1"/>
  <c r="Q675" i="29" l="1"/>
  <c r="R675"/>
  <c r="L676"/>
  <c r="M676"/>
  <c r="S676" s="1"/>
  <c r="O676" i="28"/>
  <c r="N676"/>
  <c r="P676" s="1"/>
  <c r="K677"/>
  <c r="O676" i="31"/>
  <c r="K677"/>
  <c r="N676"/>
  <c r="P676" s="1"/>
  <c r="N651" i="30"/>
  <c r="P651" s="1"/>
  <c r="K652"/>
  <c r="R666" i="36"/>
  <c r="Q666"/>
  <c r="S673" i="40"/>
  <c r="N673" i="39"/>
  <c r="K674"/>
  <c r="R665" i="32"/>
  <c r="Q665"/>
  <c r="M667" i="36"/>
  <c r="S667" s="1"/>
  <c r="L667"/>
  <c r="R672" i="38"/>
  <c r="Q672"/>
  <c r="S673" i="42"/>
  <c r="M673" i="38"/>
  <c r="S673" s="1"/>
  <c r="L673"/>
  <c r="O673" i="42"/>
  <c r="N673"/>
  <c r="P673" s="1"/>
  <c r="K674"/>
  <c r="L647" i="34"/>
  <c r="O647" s="1"/>
  <c r="M647"/>
  <c r="S647" s="1"/>
  <c r="L666" i="32"/>
  <c r="M666"/>
  <c r="S666" s="1"/>
  <c r="L662" i="37"/>
  <c r="O662" s="1"/>
  <c r="M662"/>
  <c r="S662" s="1"/>
  <c r="Q646" i="34"/>
  <c r="R646"/>
  <c r="N674" i="27"/>
  <c r="P674" s="1"/>
  <c r="K675"/>
  <c r="R658" i="43"/>
  <c r="Q658"/>
  <c r="N672" i="35"/>
  <c r="P672" s="1"/>
  <c r="K673"/>
  <c r="R661" i="37"/>
  <c r="Q661"/>
  <c r="K674" i="40"/>
  <c r="N673"/>
  <c r="P673" s="1"/>
  <c r="L659" i="43"/>
  <c r="M659"/>
  <c r="K668" i="26"/>
  <c r="N667"/>
  <c r="P667" s="1"/>
  <c r="O673" i="41"/>
  <c r="N673"/>
  <c r="P673" s="1"/>
  <c r="K674"/>
  <c r="P673" i="39"/>
  <c r="S673"/>
  <c r="K667" i="33"/>
  <c r="N666"/>
  <c r="P666" s="1"/>
  <c r="M677" i="28" l="1"/>
  <c r="S677" s="1"/>
  <c r="L677"/>
  <c r="O677" s="1"/>
  <c r="Q676"/>
  <c r="R676"/>
  <c r="O676" i="29"/>
  <c r="N676"/>
  <c r="P676" s="1"/>
  <c r="K677"/>
  <c r="L652" i="30"/>
  <c r="O652" s="1"/>
  <c r="M652"/>
  <c r="S652" s="1"/>
  <c r="R651"/>
  <c r="Q651"/>
  <c r="Q676" i="31"/>
  <c r="R676"/>
  <c r="L677"/>
  <c r="O677" s="1"/>
  <c r="M677"/>
  <c r="S677" s="1"/>
  <c r="R673" i="40"/>
  <c r="Q673"/>
  <c r="M674" i="41"/>
  <c r="S674" s="1"/>
  <c r="L674"/>
  <c r="L674" i="40"/>
  <c r="O674" s="1"/>
  <c r="M674"/>
  <c r="O659" i="43"/>
  <c r="N659"/>
  <c r="K660"/>
  <c r="O673" i="38"/>
  <c r="N673"/>
  <c r="P673" s="1"/>
  <c r="K674"/>
  <c r="Q674" i="27"/>
  <c r="R674"/>
  <c r="L674" i="39"/>
  <c r="O674" s="1"/>
  <c r="M674"/>
  <c r="S674" s="1"/>
  <c r="R673" i="42"/>
  <c r="Q673"/>
  <c r="R673" i="41"/>
  <c r="Q673"/>
  <c r="N647" i="34"/>
  <c r="P647" s="1"/>
  <c r="K648"/>
  <c r="Q673" i="39"/>
  <c r="R673"/>
  <c r="L675" i="27"/>
  <c r="O675" s="1"/>
  <c r="M675"/>
  <c r="O666" i="32"/>
  <c r="N666"/>
  <c r="P666" s="1"/>
  <c r="K667"/>
  <c r="R667" i="26"/>
  <c r="Q667"/>
  <c r="M673" i="35"/>
  <c r="S673" s="1"/>
  <c r="L673"/>
  <c r="O673" s="1"/>
  <c r="L674" i="42"/>
  <c r="O674" s="1"/>
  <c r="M674"/>
  <c r="Q672" i="35"/>
  <c r="R672"/>
  <c r="O667" i="36"/>
  <c r="N667"/>
  <c r="P667" s="1"/>
  <c r="K668"/>
  <c r="Q666" i="33"/>
  <c r="R666"/>
  <c r="L668" i="26"/>
  <c r="O668" s="1"/>
  <c r="M668"/>
  <c r="S668" s="1"/>
  <c r="L667" i="33"/>
  <c r="O667" s="1"/>
  <c r="M667"/>
  <c r="S667" s="1"/>
  <c r="P659" i="43"/>
  <c r="S659"/>
  <c r="N662" i="37"/>
  <c r="P662" s="1"/>
  <c r="K663"/>
  <c r="L677" i="29" l="1"/>
  <c r="O677" s="1"/>
  <c r="M677"/>
  <c r="S677" s="1"/>
  <c r="R676"/>
  <c r="Q676"/>
  <c r="K678" i="28"/>
  <c r="N677"/>
  <c r="P677" s="1"/>
  <c r="K678" i="31"/>
  <c r="N677"/>
  <c r="P677" s="1"/>
  <c r="N652" i="30"/>
  <c r="P652" s="1"/>
  <c r="K653"/>
  <c r="Q647" i="34"/>
  <c r="R647"/>
  <c r="R659" i="43"/>
  <c r="Q659"/>
  <c r="N674" i="42"/>
  <c r="P674" s="1"/>
  <c r="K675"/>
  <c r="S674" i="40"/>
  <c r="Q666" i="32"/>
  <c r="R666"/>
  <c r="L668" i="36"/>
  <c r="M668"/>
  <c r="M674" i="38"/>
  <c r="S674" s="1"/>
  <c r="L674"/>
  <c r="O674" s="1"/>
  <c r="N674" i="40"/>
  <c r="P674" s="1"/>
  <c r="K675"/>
  <c r="R673" i="38"/>
  <c r="Q673"/>
  <c r="O674" i="41"/>
  <c r="N674"/>
  <c r="P674" s="1"/>
  <c r="K675"/>
  <c r="R667" i="36"/>
  <c r="Q667"/>
  <c r="N673" i="35"/>
  <c r="P673" s="1"/>
  <c r="K674"/>
  <c r="S675" i="27"/>
  <c r="K668" i="33"/>
  <c r="N667"/>
  <c r="P667" s="1"/>
  <c r="N675" i="27"/>
  <c r="P675" s="1"/>
  <c r="K676"/>
  <c r="M660" i="43"/>
  <c r="L660"/>
  <c r="O660" s="1"/>
  <c r="R662" i="37"/>
  <c r="Q662"/>
  <c r="K669" i="26"/>
  <c r="N668"/>
  <c r="P668" s="1"/>
  <c r="L667" i="32"/>
  <c r="O667" s="1"/>
  <c r="M667"/>
  <c r="S667" s="1"/>
  <c r="L648" i="34"/>
  <c r="M648"/>
  <c r="N674" i="39"/>
  <c r="P674" s="1"/>
  <c r="K675"/>
  <c r="S674" i="42"/>
  <c r="M663" i="37"/>
  <c r="L663"/>
  <c r="O663" s="1"/>
  <c r="Q677" i="28" l="1"/>
  <c r="R677"/>
  <c r="L678"/>
  <c r="O678" s="1"/>
  <c r="M678"/>
  <c r="S678" s="1"/>
  <c r="N677" i="29"/>
  <c r="P677" s="1"/>
  <c r="K678"/>
  <c r="M653" i="30"/>
  <c r="L653"/>
  <c r="O653" s="1"/>
  <c r="Q652"/>
  <c r="R652"/>
  <c r="Q677" i="31"/>
  <c r="R677"/>
  <c r="L678"/>
  <c r="M678"/>
  <c r="S678" s="1"/>
  <c r="Q674" i="40"/>
  <c r="R674"/>
  <c r="R675" i="27"/>
  <c r="Q675"/>
  <c r="S660" i="43"/>
  <c r="K668" i="32"/>
  <c r="N667"/>
  <c r="P667" s="1"/>
  <c r="Q668" i="26"/>
  <c r="R668"/>
  <c r="R667" i="33"/>
  <c r="Q667"/>
  <c r="M675" i="41"/>
  <c r="S675" s="1"/>
  <c r="L675"/>
  <c r="O675" s="1"/>
  <c r="K675" i="38"/>
  <c r="N674"/>
  <c r="P674" s="1"/>
  <c r="M675" i="42"/>
  <c r="L675"/>
  <c r="S663" i="37"/>
  <c r="M675" i="39"/>
  <c r="L675"/>
  <c r="O675" s="1"/>
  <c r="M669" i="26"/>
  <c r="S669" s="1"/>
  <c r="L669"/>
  <c r="O669" s="1"/>
  <c r="R674" i="41"/>
  <c r="Q674"/>
  <c r="S648" i="34"/>
  <c r="S668" i="36"/>
  <c r="Q674" i="42"/>
  <c r="R674"/>
  <c r="M676" i="27"/>
  <c r="S676" s="1"/>
  <c r="L676"/>
  <c r="O676" s="1"/>
  <c r="O668" i="36"/>
  <c r="N668"/>
  <c r="P668" s="1"/>
  <c r="K669"/>
  <c r="R674" i="39"/>
  <c r="Q674"/>
  <c r="M668" i="33"/>
  <c r="S668" s="1"/>
  <c r="L668"/>
  <c r="O648" i="34"/>
  <c r="N648"/>
  <c r="P648" s="1"/>
  <c r="K649"/>
  <c r="N663" i="37"/>
  <c r="P663" s="1"/>
  <c r="K664"/>
  <c r="N660" i="43"/>
  <c r="P660" s="1"/>
  <c r="K661"/>
  <c r="L674" i="35"/>
  <c r="O674" s="1"/>
  <c r="M674"/>
  <c r="R673"/>
  <c r="Q673"/>
  <c r="M675" i="40"/>
  <c r="S675" s="1"/>
  <c r="L675"/>
  <c r="O675" s="1"/>
  <c r="M678" i="29" l="1"/>
  <c r="S678" s="1"/>
  <c r="L678"/>
  <c r="O678" s="1"/>
  <c r="R677"/>
  <c r="Q677"/>
  <c r="N678" i="28"/>
  <c r="P678" s="1"/>
  <c r="K679"/>
  <c r="O678" i="31"/>
  <c r="N678"/>
  <c r="P678" s="1"/>
  <c r="K679"/>
  <c r="N653" i="30"/>
  <c r="P653" s="1"/>
  <c r="K654"/>
  <c r="S653"/>
  <c r="R660" i="43"/>
  <c r="Q660"/>
  <c r="R668" i="36"/>
  <c r="Q668"/>
  <c r="R648" i="34"/>
  <c r="Q648"/>
  <c r="R663" i="37"/>
  <c r="Q663"/>
  <c r="R667" i="32"/>
  <c r="Q667"/>
  <c r="L675" i="38"/>
  <c r="O675" s="1"/>
  <c r="M675"/>
  <c r="S675" s="1"/>
  <c r="N675" i="39"/>
  <c r="P675" s="1"/>
  <c r="K676"/>
  <c r="L668" i="32"/>
  <c r="M668"/>
  <c r="S668" s="1"/>
  <c r="L669" i="36"/>
  <c r="O669" s="1"/>
  <c r="M669"/>
  <c r="S669" s="1"/>
  <c r="S674" i="35"/>
  <c r="S675" i="39"/>
  <c r="N675" i="41"/>
  <c r="P675" s="1"/>
  <c r="K676"/>
  <c r="M649" i="34"/>
  <c r="L649"/>
  <c r="O649" s="1"/>
  <c r="N675" i="40"/>
  <c r="P675" s="1"/>
  <c r="K676"/>
  <c r="O668" i="33"/>
  <c r="K669"/>
  <c r="N668"/>
  <c r="P668" s="1"/>
  <c r="K670" i="26"/>
  <c r="N669"/>
  <c r="P669" s="1"/>
  <c r="O675" i="42"/>
  <c r="K676"/>
  <c r="N675"/>
  <c r="P675" s="1"/>
  <c r="N674" i="35"/>
  <c r="P674" s="1"/>
  <c r="K675"/>
  <c r="K677" i="27"/>
  <c r="N676"/>
  <c r="P676" s="1"/>
  <c r="L661" i="43"/>
  <c r="O661" s="1"/>
  <c r="M661"/>
  <c r="M664" i="37"/>
  <c r="S664" s="1"/>
  <c r="L664"/>
  <c r="O664" s="1"/>
  <c r="S675" i="42"/>
  <c r="Q674" i="38"/>
  <c r="R674"/>
  <c r="M679" i="28" l="1"/>
  <c r="S679" s="1"/>
  <c r="L679"/>
  <c r="O679" s="1"/>
  <c r="R678"/>
  <c r="Q678"/>
  <c r="N678" i="29"/>
  <c r="P678" s="1"/>
  <c r="K679"/>
  <c r="R653" i="30"/>
  <c r="Q653"/>
  <c r="M654"/>
  <c r="S654" s="1"/>
  <c r="L654"/>
  <c r="O654" s="1"/>
  <c r="M679" i="31"/>
  <c r="S679" s="1"/>
  <c r="L679"/>
  <c r="O679" s="1"/>
  <c r="Q678"/>
  <c r="R678"/>
  <c r="R674" i="35"/>
  <c r="Q674"/>
  <c r="N661" i="43"/>
  <c r="P661" s="1"/>
  <c r="K662"/>
  <c r="M677" i="27"/>
  <c r="S677" s="1"/>
  <c r="L677"/>
  <c r="O677" s="1"/>
  <c r="M675" i="35"/>
  <c r="S675" s="1"/>
  <c r="L675"/>
  <c r="M669" i="33"/>
  <c r="L669"/>
  <c r="N664" i="37"/>
  <c r="P664" s="1"/>
  <c r="K665"/>
  <c r="O668" i="32"/>
  <c r="K669"/>
  <c r="N668"/>
  <c r="P668" s="1"/>
  <c r="R675" i="39"/>
  <c r="Q675"/>
  <c r="L676"/>
  <c r="M676"/>
  <c r="S676" s="1"/>
  <c r="Q675" i="40"/>
  <c r="R675"/>
  <c r="R675" i="42"/>
  <c r="Q675"/>
  <c r="M676" i="40"/>
  <c r="S676" s="1"/>
  <c r="L676"/>
  <c r="O676" s="1"/>
  <c r="S661" i="43"/>
  <c r="M676" i="42"/>
  <c r="L676"/>
  <c r="O676" s="1"/>
  <c r="R669" i="26"/>
  <c r="Q669"/>
  <c r="N649" i="34"/>
  <c r="P649" s="1"/>
  <c r="K650"/>
  <c r="Q676" i="27"/>
  <c r="R676"/>
  <c r="M670" i="26"/>
  <c r="L670"/>
  <c r="O670" s="1"/>
  <c r="S649" i="34"/>
  <c r="N675" i="38"/>
  <c r="P675" s="1"/>
  <c r="K676"/>
  <c r="R668" i="33"/>
  <c r="Q668"/>
  <c r="M676" i="41"/>
  <c r="L676"/>
  <c r="O676" s="1"/>
  <c r="K670" i="36"/>
  <c r="N669"/>
  <c r="P669" s="1"/>
  <c r="R675" i="41"/>
  <c r="Q675"/>
  <c r="L679" i="29" l="1"/>
  <c r="O679" s="1"/>
  <c r="M679"/>
  <c r="S679" s="1"/>
  <c r="R678"/>
  <c r="Q678"/>
  <c r="N679" i="28"/>
  <c r="P679" s="1"/>
  <c r="K680"/>
  <c r="K680" i="31"/>
  <c r="N679"/>
  <c r="P679" s="1"/>
  <c r="N654" i="30"/>
  <c r="P654" s="1"/>
  <c r="K655"/>
  <c r="R649" i="34"/>
  <c r="Q649"/>
  <c r="M676" i="38"/>
  <c r="L676"/>
  <c r="O676" s="1"/>
  <c r="R661" i="43"/>
  <c r="Q661"/>
  <c r="N676" i="41"/>
  <c r="P676" s="1"/>
  <c r="K677"/>
  <c r="S676"/>
  <c r="K671" i="26"/>
  <c r="N670"/>
  <c r="P670" s="1"/>
  <c r="K677" i="42"/>
  <c r="N676"/>
  <c r="P676" s="1"/>
  <c r="L669" i="32"/>
  <c r="O669" s="1"/>
  <c r="M669"/>
  <c r="Q668"/>
  <c r="R668"/>
  <c r="S670" i="26"/>
  <c r="S676" i="42"/>
  <c r="N677" i="27"/>
  <c r="P677" s="1"/>
  <c r="K678"/>
  <c r="L665" i="37"/>
  <c r="O665" s="1"/>
  <c r="M665"/>
  <c r="Q664"/>
  <c r="R664"/>
  <c r="M662" i="43"/>
  <c r="S662" s="1"/>
  <c r="L662"/>
  <c r="O662" s="1"/>
  <c r="M670" i="36"/>
  <c r="S670" s="1"/>
  <c r="L670"/>
  <c r="O676" i="39"/>
  <c r="N676"/>
  <c r="P676" s="1"/>
  <c r="K677"/>
  <c r="O669" i="33"/>
  <c r="N669"/>
  <c r="P669" s="1"/>
  <c r="K670"/>
  <c r="Q669" i="36"/>
  <c r="R669"/>
  <c r="N676" i="40"/>
  <c r="P676" s="1"/>
  <c r="K677"/>
  <c r="S669" i="33"/>
  <c r="Q675" i="38"/>
  <c r="R675"/>
  <c r="L650" i="34"/>
  <c r="M650"/>
  <c r="S650" s="1"/>
  <c r="O675" i="35"/>
  <c r="N675"/>
  <c r="P675" s="1"/>
  <c r="K676"/>
  <c r="L680" i="28" l="1"/>
  <c r="O680" s="1"/>
  <c r="M680"/>
  <c r="S680" s="1"/>
  <c r="Q679"/>
  <c r="R679"/>
  <c r="N679" i="29"/>
  <c r="P679" s="1"/>
  <c r="K680"/>
  <c r="M655" i="30"/>
  <c r="S655" s="1"/>
  <c r="L655"/>
  <c r="O655" s="1"/>
  <c r="Q654"/>
  <c r="R654"/>
  <c r="R679" i="31"/>
  <c r="Q679"/>
  <c r="M680"/>
  <c r="S680" s="1"/>
  <c r="L680"/>
  <c r="O680" s="1"/>
  <c r="Q669" i="33"/>
  <c r="R669"/>
  <c r="R676" i="41"/>
  <c r="Q676"/>
  <c r="Q676" i="42"/>
  <c r="R676"/>
  <c r="K670" i="32"/>
  <c r="N669"/>
  <c r="P669" s="1"/>
  <c r="N662" i="43"/>
  <c r="P662" s="1"/>
  <c r="K663"/>
  <c r="M677" i="39"/>
  <c r="S677" s="1"/>
  <c r="L677"/>
  <c r="O677" s="1"/>
  <c r="Q670" i="26"/>
  <c r="R670"/>
  <c r="M677" i="42"/>
  <c r="L677"/>
  <c r="O677" s="1"/>
  <c r="R676" i="39"/>
  <c r="Q676"/>
  <c r="R675" i="35"/>
  <c r="Q675"/>
  <c r="O670" i="36"/>
  <c r="N670"/>
  <c r="P670" s="1"/>
  <c r="K671"/>
  <c r="S665" i="37"/>
  <c r="L671" i="26"/>
  <c r="O671" s="1"/>
  <c r="M671"/>
  <c r="N676" i="38"/>
  <c r="K677"/>
  <c r="L676" i="35"/>
  <c r="M676"/>
  <c r="S676" s="1"/>
  <c r="M677" i="40"/>
  <c r="S677" s="1"/>
  <c r="L677"/>
  <c r="O677" s="1"/>
  <c r="N665" i="37"/>
  <c r="P665" s="1"/>
  <c r="K666"/>
  <c r="P676" i="38"/>
  <c r="S676"/>
  <c r="R676" i="40"/>
  <c r="Q676"/>
  <c r="O650" i="34"/>
  <c r="N650"/>
  <c r="P650" s="1"/>
  <c r="K651"/>
  <c r="M670" i="33"/>
  <c r="S670" s="1"/>
  <c r="L670"/>
  <c r="O670" s="1"/>
  <c r="M678" i="27"/>
  <c r="S678" s="1"/>
  <c r="L678"/>
  <c r="O678" s="1"/>
  <c r="R677"/>
  <c r="Q677"/>
  <c r="S669" i="32"/>
  <c r="M677" i="41"/>
  <c r="S677" s="1"/>
  <c r="L677"/>
  <c r="O677" s="1"/>
  <c r="M680" i="29" l="1"/>
  <c r="S680" s="1"/>
  <c r="L680"/>
  <c r="R679"/>
  <c r="Q679"/>
  <c r="N680" i="28"/>
  <c r="P680" s="1"/>
  <c r="K681"/>
  <c r="K681" i="31"/>
  <c r="N680"/>
  <c r="P680" s="1"/>
  <c r="N655" i="30"/>
  <c r="P655" s="1"/>
  <c r="K656"/>
  <c r="R665" i="37"/>
  <c r="Q665"/>
  <c r="Q670" i="36"/>
  <c r="R670"/>
  <c r="S677" i="42"/>
  <c r="R676" i="38"/>
  <c r="Q676"/>
  <c r="M670" i="32"/>
  <c r="S670" s="1"/>
  <c r="L670"/>
  <c r="O676" i="35"/>
  <c r="K677"/>
  <c r="N676"/>
  <c r="P676" s="1"/>
  <c r="M671" i="36"/>
  <c r="S671" s="1"/>
  <c r="L671"/>
  <c r="O671" s="1"/>
  <c r="N677" i="42"/>
  <c r="P677" s="1"/>
  <c r="K678"/>
  <c r="L677" i="38"/>
  <c r="O677" s="1"/>
  <c r="M677"/>
  <c r="S677" s="1"/>
  <c r="M666" i="37"/>
  <c r="S666" s="1"/>
  <c r="L666"/>
  <c r="Q650" i="34"/>
  <c r="R650"/>
  <c r="S671" i="26"/>
  <c r="R669" i="32"/>
  <c r="Q669"/>
  <c r="M651" i="34"/>
  <c r="S651" s="1"/>
  <c r="L651"/>
  <c r="O651" s="1"/>
  <c r="N677" i="40"/>
  <c r="P677" s="1"/>
  <c r="K678"/>
  <c r="K672" i="26"/>
  <c r="N671"/>
  <c r="P671" s="1"/>
  <c r="K678" i="39"/>
  <c r="N677"/>
  <c r="P677" s="1"/>
  <c r="N670" i="33"/>
  <c r="P670" s="1"/>
  <c r="K671"/>
  <c r="K679" i="27"/>
  <c r="N678"/>
  <c r="P678" s="1"/>
  <c r="N677" i="41"/>
  <c r="P677" s="1"/>
  <c r="K678"/>
  <c r="L663" i="43"/>
  <c r="M663"/>
  <c r="S663" s="1"/>
  <c r="R662"/>
  <c r="Q662"/>
  <c r="M681" i="28" l="1"/>
  <c r="S681" s="1"/>
  <c r="L681"/>
  <c r="O681" s="1"/>
  <c r="Q680"/>
  <c r="R680"/>
  <c r="O680" i="29"/>
  <c r="K681"/>
  <c r="N680"/>
  <c r="P680" s="1"/>
  <c r="M656" i="30"/>
  <c r="S656" s="1"/>
  <c r="L656"/>
  <c r="Q655"/>
  <c r="R655"/>
  <c r="R680" i="31"/>
  <c r="Q680"/>
  <c r="M681"/>
  <c r="S681" s="1"/>
  <c r="L681"/>
  <c r="O681" s="1"/>
  <c r="R677" i="42"/>
  <c r="Q677"/>
  <c r="R671" i="26"/>
  <c r="Q671"/>
  <c r="Q677" i="40"/>
  <c r="R677"/>
  <c r="M671" i="33"/>
  <c r="S671" s="1"/>
  <c r="L671"/>
  <c r="N671" i="36"/>
  <c r="P671" s="1"/>
  <c r="K672"/>
  <c r="Q670" i="33"/>
  <c r="R670"/>
  <c r="K652" i="34"/>
  <c r="N651"/>
  <c r="P651" s="1"/>
  <c r="O666" i="37"/>
  <c r="N666"/>
  <c r="P666" s="1"/>
  <c r="K667"/>
  <c r="Q676" i="35"/>
  <c r="R676"/>
  <c r="M678" i="39"/>
  <c r="S678" s="1"/>
  <c r="L678"/>
  <c r="O678" s="1"/>
  <c r="M678" i="41"/>
  <c r="S678" s="1"/>
  <c r="L678"/>
  <c r="M677" i="35"/>
  <c r="S677" s="1"/>
  <c r="L677"/>
  <c r="O677" s="1"/>
  <c r="Q677" i="39"/>
  <c r="R677"/>
  <c r="O663" i="43"/>
  <c r="N663"/>
  <c r="P663" s="1"/>
  <c r="K664"/>
  <c r="K678" i="38"/>
  <c r="N677"/>
  <c r="P677" s="1"/>
  <c r="Q678" i="27"/>
  <c r="R678"/>
  <c r="M678" i="40"/>
  <c r="S678" s="1"/>
  <c r="L678"/>
  <c r="O678" s="1"/>
  <c r="M678" i="42"/>
  <c r="L678"/>
  <c r="O670" i="32"/>
  <c r="N670"/>
  <c r="P670" s="1"/>
  <c r="K671"/>
  <c r="R677" i="41"/>
  <c r="Q677"/>
  <c r="L672" i="26"/>
  <c r="O672" s="1"/>
  <c r="M672"/>
  <c r="L679" i="27"/>
  <c r="M679"/>
  <c r="S679" s="1"/>
  <c r="R680" i="29" l="1"/>
  <c r="Q680"/>
  <c r="M681"/>
  <c r="S681" s="1"/>
  <c r="L681"/>
  <c r="O681" s="1"/>
  <c r="K682" i="28"/>
  <c r="N681"/>
  <c r="P681" s="1"/>
  <c r="N681" i="31"/>
  <c r="P681" s="1"/>
  <c r="K682"/>
  <c r="O656" i="30"/>
  <c r="N656"/>
  <c r="P656" s="1"/>
  <c r="K657"/>
  <c r="R666" i="37"/>
  <c r="Q666"/>
  <c r="O671" i="33"/>
  <c r="N671"/>
  <c r="P671" s="1"/>
  <c r="K672"/>
  <c r="N679" i="27"/>
  <c r="P679" s="1"/>
  <c r="K680"/>
  <c r="O678" i="42"/>
  <c r="K679"/>
  <c r="N678"/>
  <c r="P678" s="1"/>
  <c r="M678" i="38"/>
  <c r="S678" s="1"/>
  <c r="L678"/>
  <c r="O678" s="1"/>
  <c r="Q651" i="34"/>
  <c r="R651"/>
  <c r="R663" i="43"/>
  <c r="Q663"/>
  <c r="K679" i="39"/>
  <c r="N678"/>
  <c r="P678" s="1"/>
  <c r="L652" i="34"/>
  <c r="O652" s="1"/>
  <c r="M652"/>
  <c r="S652" s="1"/>
  <c r="L667" i="37"/>
  <c r="O667" s="1"/>
  <c r="M667"/>
  <c r="S672" i="26"/>
  <c r="S678" i="42"/>
  <c r="M664" i="43"/>
  <c r="L664"/>
  <c r="O664" s="1"/>
  <c r="O678" i="41"/>
  <c r="K679"/>
  <c r="N678"/>
  <c r="P678" s="1"/>
  <c r="K673" i="26"/>
  <c r="N672"/>
  <c r="P672" s="1"/>
  <c r="N678" i="40"/>
  <c r="P678" s="1"/>
  <c r="K679"/>
  <c r="O679" i="27"/>
  <c r="L671" i="32"/>
  <c r="O671" s="1"/>
  <c r="M671"/>
  <c r="S671" s="1"/>
  <c r="Q670"/>
  <c r="R670"/>
  <c r="Q677" i="38"/>
  <c r="R677"/>
  <c r="N677" i="35"/>
  <c r="P677" s="1"/>
  <c r="K678"/>
  <c r="M672" i="36"/>
  <c r="S672" s="1"/>
  <c r="L672"/>
  <c r="R671"/>
  <c r="Q671"/>
  <c r="R681" i="28" l="1"/>
  <c r="Q681"/>
  <c r="M682"/>
  <c r="S682" s="1"/>
  <c r="L682"/>
  <c r="K682" i="29"/>
  <c r="N681"/>
  <c r="P681" s="1"/>
  <c r="M657" i="30"/>
  <c r="S657" s="1"/>
  <c r="L657"/>
  <c r="O657" s="1"/>
  <c r="Q656"/>
  <c r="R656"/>
  <c r="L682" i="31"/>
  <c r="O682" s="1"/>
  <c r="M682"/>
  <c r="S682" s="1"/>
  <c r="R681"/>
  <c r="Q681"/>
  <c r="Q672" i="26"/>
  <c r="R672"/>
  <c r="R677" i="35"/>
  <c r="Q677"/>
  <c r="S667" i="37"/>
  <c r="R678" i="40"/>
  <c r="Q678"/>
  <c r="S664" i="43"/>
  <c r="L673" i="26"/>
  <c r="O673" s="1"/>
  <c r="M673"/>
  <c r="S673" s="1"/>
  <c r="L679" i="40"/>
  <c r="M679"/>
  <c r="S679" s="1"/>
  <c r="N664" i="43"/>
  <c r="P664" s="1"/>
  <c r="K665"/>
  <c r="N667" i="37"/>
  <c r="P667" s="1"/>
  <c r="K668"/>
  <c r="M680" i="27"/>
  <c r="S680" s="1"/>
  <c r="L680"/>
  <c r="O680" s="1"/>
  <c r="R679"/>
  <c r="Q679"/>
  <c r="R678" i="42"/>
  <c r="Q678"/>
  <c r="L672" i="33"/>
  <c r="M672"/>
  <c r="S672" s="1"/>
  <c r="R671"/>
  <c r="Q671"/>
  <c r="R678" i="39"/>
  <c r="Q678"/>
  <c r="N652" i="34"/>
  <c r="P652" s="1"/>
  <c r="K653"/>
  <c r="K679" i="38"/>
  <c r="N678"/>
  <c r="P678" s="1"/>
  <c r="O672" i="36"/>
  <c r="K673"/>
  <c r="N672"/>
  <c r="P672" s="1"/>
  <c r="M679" i="39"/>
  <c r="S679" s="1"/>
  <c r="L679"/>
  <c r="R678" i="41"/>
  <c r="Q678"/>
  <c r="M679"/>
  <c r="L679"/>
  <c r="O679" s="1"/>
  <c r="L678" i="35"/>
  <c r="M678"/>
  <c r="S678" s="1"/>
  <c r="K672" i="32"/>
  <c r="N671"/>
  <c r="P671" s="1"/>
  <c r="M679" i="42"/>
  <c r="L679"/>
  <c r="R681" i="29" l="1"/>
  <c r="Q681"/>
  <c r="M682"/>
  <c r="S682" s="1"/>
  <c r="L682"/>
  <c r="O682" i="28"/>
  <c r="N682"/>
  <c r="P682" s="1"/>
  <c r="K683"/>
  <c r="N682" i="31"/>
  <c r="P682" s="1"/>
  <c r="K683"/>
  <c r="N657" i="30"/>
  <c r="P657" s="1"/>
  <c r="K658"/>
  <c r="R664" i="43"/>
  <c r="Q664"/>
  <c r="R667" i="37"/>
  <c r="Q667"/>
  <c r="O679" i="42"/>
  <c r="N679"/>
  <c r="K680"/>
  <c r="S679" i="41"/>
  <c r="M672" i="32"/>
  <c r="S672" s="1"/>
  <c r="L672"/>
  <c r="O672" s="1"/>
  <c r="O679" i="39"/>
  <c r="K680"/>
  <c r="N679"/>
  <c r="P679" s="1"/>
  <c r="O678" i="35"/>
  <c r="N678"/>
  <c r="P678" s="1"/>
  <c r="K679"/>
  <c r="L673" i="36"/>
  <c r="O673" s="1"/>
  <c r="M673"/>
  <c r="S673" s="1"/>
  <c r="O679" i="40"/>
  <c r="K680"/>
  <c r="N679"/>
  <c r="P679" s="1"/>
  <c r="R672" i="36"/>
  <c r="Q672"/>
  <c r="N679" i="41"/>
  <c r="P679" s="1"/>
  <c r="K680"/>
  <c r="K681" i="27"/>
  <c r="N680"/>
  <c r="P680" s="1"/>
  <c r="Q678" i="38"/>
  <c r="R678"/>
  <c r="P679" i="42"/>
  <c r="S679"/>
  <c r="L679" i="38"/>
  <c r="M679"/>
  <c r="S679" s="1"/>
  <c r="O672" i="33"/>
  <c r="N672"/>
  <c r="P672" s="1"/>
  <c r="K673"/>
  <c r="L668" i="37"/>
  <c r="O668" s="1"/>
  <c r="M668"/>
  <c r="S668" s="1"/>
  <c r="N673" i="26"/>
  <c r="P673" s="1"/>
  <c r="K674"/>
  <c r="Q671" i="32"/>
  <c r="R671"/>
  <c r="L653" i="34"/>
  <c r="O653" s="1"/>
  <c r="M653"/>
  <c r="Q652"/>
  <c r="R652"/>
  <c r="L665" i="43"/>
  <c r="O665" s="1"/>
  <c r="M665"/>
  <c r="S665" s="1"/>
  <c r="M683" i="28" l="1"/>
  <c r="S683" s="1"/>
  <c r="L683"/>
  <c r="O683" s="1"/>
  <c r="Q682"/>
  <c r="R682"/>
  <c r="O682" i="29"/>
  <c r="N682"/>
  <c r="P682" s="1"/>
  <c r="K683"/>
  <c r="L658" i="30"/>
  <c r="M658"/>
  <c r="R657"/>
  <c r="Q657"/>
  <c r="L683" i="31"/>
  <c r="O683" s="1"/>
  <c r="M683"/>
  <c r="S683" s="1"/>
  <c r="Q682"/>
  <c r="R682"/>
  <c r="R679" i="41"/>
  <c r="Q679"/>
  <c r="Q679" i="40"/>
  <c r="R679"/>
  <c r="Q679" i="39"/>
  <c r="R679"/>
  <c r="L680" i="42"/>
  <c r="O680" s="1"/>
  <c r="M680"/>
  <c r="S680" s="1"/>
  <c r="Q680" i="27"/>
  <c r="R680"/>
  <c r="L680" i="39"/>
  <c r="O680" s="1"/>
  <c r="M680"/>
  <c r="S680" s="1"/>
  <c r="N653" i="34"/>
  <c r="K654"/>
  <c r="R672" i="33"/>
  <c r="Q672"/>
  <c r="M681" i="27"/>
  <c r="L681"/>
  <c r="O681"/>
  <c r="N668" i="37"/>
  <c r="P668" s="1"/>
  <c r="K669"/>
  <c r="N665" i="43"/>
  <c r="P665" s="1"/>
  <c r="K666"/>
  <c r="L674" i="26"/>
  <c r="O674" s="1"/>
  <c r="M674"/>
  <c r="S674" s="1"/>
  <c r="L680" i="41"/>
  <c r="M680"/>
  <c r="S680" s="1"/>
  <c r="R673" i="26"/>
  <c r="Q673"/>
  <c r="O679" i="38"/>
  <c r="K680"/>
  <c r="N679"/>
  <c r="P679" s="1"/>
  <c r="N673" i="36"/>
  <c r="P673" s="1"/>
  <c r="K674"/>
  <c r="N672" i="32"/>
  <c r="P672" s="1"/>
  <c r="K673"/>
  <c r="P653" i="34"/>
  <c r="S653"/>
  <c r="L673" i="33"/>
  <c r="O673" s="1"/>
  <c r="M673"/>
  <c r="S673" s="1"/>
  <c r="L680" i="40"/>
  <c r="M680"/>
  <c r="S680" s="1"/>
  <c r="L679" i="35"/>
  <c r="O679" s="1"/>
  <c r="M679"/>
  <c r="S679" s="1"/>
  <c r="Q679" i="42"/>
  <c r="R679"/>
  <c r="Q678" i="35"/>
  <c r="R678"/>
  <c r="M683" i="29" l="1"/>
  <c r="L683"/>
  <c r="R682"/>
  <c r="Q682"/>
  <c r="K684" i="28"/>
  <c r="N683"/>
  <c r="P683" s="1"/>
  <c r="N683" i="31"/>
  <c r="P683" s="1"/>
  <c r="K684"/>
  <c r="S658" i="30"/>
  <c r="O658"/>
  <c r="N658"/>
  <c r="P658" s="1"/>
  <c r="K659"/>
  <c r="R665" i="43"/>
  <c r="Q665"/>
  <c r="M654" i="34"/>
  <c r="S654" s="1"/>
  <c r="L654"/>
  <c r="K681" i="42"/>
  <c r="N680"/>
  <c r="P680" s="1"/>
  <c r="R653" i="34"/>
  <c r="Q653"/>
  <c r="K680" i="35"/>
  <c r="N679"/>
  <c r="P679" s="1"/>
  <c r="L673" i="32"/>
  <c r="O673" s="1"/>
  <c r="M673"/>
  <c r="M669" i="37"/>
  <c r="S669" s="1"/>
  <c r="L669"/>
  <c r="O669" s="1"/>
  <c r="Q668"/>
  <c r="R668"/>
  <c r="O680" i="40"/>
  <c r="N680"/>
  <c r="P680" s="1"/>
  <c r="K681"/>
  <c r="L674" i="36"/>
  <c r="M674"/>
  <c r="S674" s="1"/>
  <c r="O680" i="41"/>
  <c r="K681"/>
  <c r="N680"/>
  <c r="P680" s="1"/>
  <c r="K681" i="39"/>
  <c r="N680"/>
  <c r="P680" s="1"/>
  <c r="Q673" i="36"/>
  <c r="R673"/>
  <c r="N681" i="27"/>
  <c r="P681" s="1"/>
  <c r="K682"/>
  <c r="S681"/>
  <c r="R679" i="38"/>
  <c r="Q679"/>
  <c r="N673" i="33"/>
  <c r="P673" s="1"/>
  <c r="K674"/>
  <c r="L680" i="38"/>
  <c r="O680" s="1"/>
  <c r="M680"/>
  <c r="N674" i="26"/>
  <c r="P674" s="1"/>
  <c r="K675"/>
  <c r="R672" i="32"/>
  <c r="Q672"/>
  <c r="M666" i="43"/>
  <c r="S666" s="1"/>
  <c r="L666"/>
  <c r="O666" s="1"/>
  <c r="Q683" i="28" l="1"/>
  <c r="R683"/>
  <c r="L684"/>
  <c r="O684" s="1"/>
  <c r="M684"/>
  <c r="S684" s="1"/>
  <c r="O683" i="29"/>
  <c r="K684"/>
  <c r="N683"/>
  <c r="P683" s="1"/>
  <c r="S683"/>
  <c r="Q658" i="30"/>
  <c r="R658"/>
  <c r="M659"/>
  <c r="S659" s="1"/>
  <c r="L659"/>
  <c r="O659" s="1"/>
  <c r="M684" i="31"/>
  <c r="S684" s="1"/>
  <c r="L684"/>
  <c r="O684" s="1"/>
  <c r="Q683"/>
  <c r="R683"/>
  <c r="R681" i="27"/>
  <c r="Q681"/>
  <c r="R680" i="41"/>
  <c r="Q680"/>
  <c r="S680" i="38"/>
  <c r="L682" i="27"/>
  <c r="M682"/>
  <c r="L674" i="33"/>
  <c r="M674"/>
  <c r="S674" s="1"/>
  <c r="O674" i="36"/>
  <c r="N674"/>
  <c r="P674" s="1"/>
  <c r="K675"/>
  <c r="N666" i="43"/>
  <c r="P666" s="1"/>
  <c r="K667"/>
  <c r="N680" i="38"/>
  <c r="P680" s="1"/>
  <c r="K681"/>
  <c r="N669" i="37"/>
  <c r="P669" s="1"/>
  <c r="K670"/>
  <c r="R680" i="42"/>
  <c r="Q680"/>
  <c r="R673" i="33"/>
  <c r="Q673"/>
  <c r="M681" i="40"/>
  <c r="S681" s="1"/>
  <c r="L681"/>
  <c r="O681" s="1"/>
  <c r="M681" i="42"/>
  <c r="L681"/>
  <c r="R680" i="40"/>
  <c r="Q680"/>
  <c r="S673" i="32"/>
  <c r="O654" i="34"/>
  <c r="N654"/>
  <c r="P654" s="1"/>
  <c r="K655"/>
  <c r="Q680" i="39"/>
  <c r="R680"/>
  <c r="M675" i="26"/>
  <c r="L675"/>
  <c r="O675" s="1"/>
  <c r="M681" i="39"/>
  <c r="S681" s="1"/>
  <c r="L681"/>
  <c r="O681" s="1"/>
  <c r="N673" i="32"/>
  <c r="P673" s="1"/>
  <c r="K674"/>
  <c r="Q679" i="35"/>
  <c r="R679"/>
  <c r="R674" i="26"/>
  <c r="Q674"/>
  <c r="L681" i="41"/>
  <c r="O681" s="1"/>
  <c r="M681"/>
  <c r="S681" s="1"/>
  <c r="L680" i="35"/>
  <c r="O680" s="1"/>
  <c r="M680"/>
  <c r="S680" s="1"/>
  <c r="Q683" i="29" l="1"/>
  <c r="R683"/>
  <c r="L684"/>
  <c r="M684"/>
  <c r="N684" i="28"/>
  <c r="P684" s="1"/>
  <c r="K685"/>
  <c r="N684" i="31"/>
  <c r="P684" s="1"/>
  <c r="K685"/>
  <c r="K660" i="30"/>
  <c r="N659"/>
  <c r="P659" s="1"/>
  <c r="Q680" i="38"/>
  <c r="R680"/>
  <c r="R673" i="32"/>
  <c r="Q673"/>
  <c r="N681" i="39"/>
  <c r="P681" s="1"/>
  <c r="K682"/>
  <c r="S682" i="27"/>
  <c r="N681" i="41"/>
  <c r="P681" s="1"/>
  <c r="K682"/>
  <c r="K676" i="26"/>
  <c r="N675"/>
  <c r="P675" s="1"/>
  <c r="L667" i="43"/>
  <c r="M667"/>
  <c r="O682" i="27"/>
  <c r="N682"/>
  <c r="P682" s="1"/>
  <c r="K683"/>
  <c r="R666" i="43"/>
  <c r="Q666"/>
  <c r="S675" i="26"/>
  <c r="N680" i="35"/>
  <c r="P680" s="1"/>
  <c r="K681"/>
  <c r="L674" i="32"/>
  <c r="O674" s="1"/>
  <c r="M674"/>
  <c r="S674" s="1"/>
  <c r="L675" i="36"/>
  <c r="M675"/>
  <c r="Q674"/>
  <c r="R674"/>
  <c r="O681" i="42"/>
  <c r="K682"/>
  <c r="N681"/>
  <c r="P681" s="1"/>
  <c r="M655" i="34"/>
  <c r="S655" s="1"/>
  <c r="L655"/>
  <c r="O655" s="1"/>
  <c r="S681" i="42"/>
  <c r="M670" i="37"/>
  <c r="S670" s="1"/>
  <c r="L670"/>
  <c r="R669"/>
  <c r="Q669"/>
  <c r="R654" i="34"/>
  <c r="Q654"/>
  <c r="K682" i="40"/>
  <c r="N681"/>
  <c r="P681" s="1"/>
  <c r="M681" i="38"/>
  <c r="S681" s="1"/>
  <c r="L681"/>
  <c r="O674" i="33"/>
  <c r="K675"/>
  <c r="N674"/>
  <c r="P674" s="1"/>
  <c r="M685" i="28" l="1"/>
  <c r="S685" s="1"/>
  <c r="L685"/>
  <c r="O685" s="1"/>
  <c r="R684"/>
  <c r="Q684"/>
  <c r="S684" i="29"/>
  <c r="O684"/>
  <c r="N684"/>
  <c r="P684" s="1"/>
  <c r="K685"/>
  <c r="R659" i="30"/>
  <c r="Q659"/>
  <c r="M660"/>
  <c r="L660"/>
  <c r="M685" i="31"/>
  <c r="S685" s="1"/>
  <c r="L685"/>
  <c r="Q684"/>
  <c r="R684"/>
  <c r="Q682" i="27"/>
  <c r="R682"/>
  <c r="M683"/>
  <c r="S683" s="1"/>
  <c r="L683"/>
  <c r="O683" s="1"/>
  <c r="O681" i="38"/>
  <c r="K682"/>
  <c r="N681"/>
  <c r="P681" s="1"/>
  <c r="O670" i="37"/>
  <c r="N670"/>
  <c r="P670" s="1"/>
  <c r="K671"/>
  <c r="L682" i="42"/>
  <c r="O682" s="1"/>
  <c r="M682"/>
  <c r="S682" s="1"/>
  <c r="K675" i="32"/>
  <c r="N674"/>
  <c r="P674" s="1"/>
  <c r="M681" i="35"/>
  <c r="S681" s="1"/>
  <c r="L681"/>
  <c r="O681" s="1"/>
  <c r="R680"/>
  <c r="Q680"/>
  <c r="S667" i="43"/>
  <c r="M682" i="39"/>
  <c r="S682" s="1"/>
  <c r="L682"/>
  <c r="Q681"/>
  <c r="R681"/>
  <c r="Q675" i="26"/>
  <c r="R675"/>
  <c r="R674" i="33"/>
  <c r="Q674"/>
  <c r="K656" i="34"/>
  <c r="N655"/>
  <c r="P655" s="1"/>
  <c r="O675" i="36"/>
  <c r="N675"/>
  <c r="P675" s="1"/>
  <c r="K676"/>
  <c r="M676" i="26"/>
  <c r="S676" s="1"/>
  <c r="L676"/>
  <c r="O676" s="1"/>
  <c r="R681" i="42"/>
  <c r="Q681"/>
  <c r="M682" i="40"/>
  <c r="S682" s="1"/>
  <c r="L682"/>
  <c r="O682" s="1"/>
  <c r="O667" i="43"/>
  <c r="N667"/>
  <c r="P667" s="1"/>
  <c r="K668"/>
  <c r="S675" i="36"/>
  <c r="M675" i="33"/>
  <c r="S675" s="1"/>
  <c r="L675"/>
  <c r="O675" s="1"/>
  <c r="L682" i="41"/>
  <c r="M682"/>
  <c r="R681" i="40"/>
  <c r="Q681"/>
  <c r="R681" i="41"/>
  <c r="Q681"/>
  <c r="L685" i="29" l="1"/>
  <c r="O685" s="1"/>
  <c r="M685"/>
  <c r="S685" s="1"/>
  <c r="R684"/>
  <c r="Q684"/>
  <c r="K686" i="28"/>
  <c r="N685"/>
  <c r="P685" s="1"/>
  <c r="O685" i="31"/>
  <c r="N685"/>
  <c r="P685" s="1"/>
  <c r="K686"/>
  <c r="O660" i="30"/>
  <c r="K661"/>
  <c r="N660"/>
  <c r="P660" s="1"/>
  <c r="S660"/>
  <c r="R667" i="43"/>
  <c r="Q667"/>
  <c r="R681" i="38"/>
  <c r="Q681"/>
  <c r="L656" i="34"/>
  <c r="O656" s="1"/>
  <c r="M656"/>
  <c r="S656" s="1"/>
  <c r="M675" i="32"/>
  <c r="S675" s="1"/>
  <c r="L675"/>
  <c r="O675" s="1"/>
  <c r="M682" i="38"/>
  <c r="L682"/>
  <c r="O682" s="1"/>
  <c r="R674" i="32"/>
  <c r="Q674"/>
  <c r="M668" i="43"/>
  <c r="L668"/>
  <c r="O668" s="1"/>
  <c r="S682" i="41"/>
  <c r="K677" i="26"/>
  <c r="N676"/>
  <c r="P676" s="1"/>
  <c r="O682" i="41"/>
  <c r="N682"/>
  <c r="P682" s="1"/>
  <c r="K683"/>
  <c r="Q675" i="36"/>
  <c r="R675"/>
  <c r="M676"/>
  <c r="L676"/>
  <c r="O676" s="1"/>
  <c r="K683" i="42"/>
  <c r="N682"/>
  <c r="P682" s="1"/>
  <c r="K684" i="27"/>
  <c r="N683"/>
  <c r="P683" s="1"/>
  <c r="K682" i="35"/>
  <c r="N681"/>
  <c r="P681" s="1"/>
  <c r="N675" i="33"/>
  <c r="P675" s="1"/>
  <c r="K676"/>
  <c r="N682" i="40"/>
  <c r="P682" s="1"/>
  <c r="K683"/>
  <c r="L671" i="37"/>
  <c r="M671"/>
  <c r="S671" s="1"/>
  <c r="R670"/>
  <c r="Q670"/>
  <c r="Q655" i="34"/>
  <c r="R655"/>
  <c r="O682" i="39"/>
  <c r="N682"/>
  <c r="P682" s="1"/>
  <c r="K683"/>
  <c r="Q685" i="28" l="1"/>
  <c r="R685"/>
  <c r="L686"/>
  <c r="O686" s="1"/>
  <c r="M686"/>
  <c r="S686" s="1"/>
  <c r="N685" i="29"/>
  <c r="P685" s="1"/>
  <c r="K686"/>
  <c r="Q660" i="30"/>
  <c r="R660"/>
  <c r="L661"/>
  <c r="O661" s="1"/>
  <c r="M661"/>
  <c r="S661" s="1"/>
  <c r="L686" i="31"/>
  <c r="M686"/>
  <c r="S686" s="1"/>
  <c r="R685"/>
  <c r="Q685"/>
  <c r="R682" i="41"/>
  <c r="Q682"/>
  <c r="R682" i="42"/>
  <c r="Q682"/>
  <c r="S668" i="43"/>
  <c r="M683" i="40"/>
  <c r="S683" s="1"/>
  <c r="L683"/>
  <c r="O683" s="1"/>
  <c r="R676" i="26"/>
  <c r="Q676"/>
  <c r="R675" i="33"/>
  <c r="Q675"/>
  <c r="L677" i="26"/>
  <c r="O677" s="1"/>
  <c r="M677"/>
  <c r="S677" s="1"/>
  <c r="K657" i="34"/>
  <c r="N656"/>
  <c r="P656" s="1"/>
  <c r="R681" i="35"/>
  <c r="Q681"/>
  <c r="S676" i="36"/>
  <c r="K683" i="38"/>
  <c r="N682"/>
  <c r="P682" s="1"/>
  <c r="Q682" i="40"/>
  <c r="R682"/>
  <c r="L676" i="33"/>
  <c r="M676"/>
  <c r="S676" s="1"/>
  <c r="L682" i="35"/>
  <c r="O682" s="1"/>
  <c r="M682"/>
  <c r="S682" s="1"/>
  <c r="S682" i="38"/>
  <c r="R683" i="27"/>
  <c r="Q683"/>
  <c r="R682" i="39"/>
  <c r="Q682"/>
  <c r="L683" i="42"/>
  <c r="O683" s="1"/>
  <c r="M683"/>
  <c r="S683" s="1"/>
  <c r="N676" i="36"/>
  <c r="P676" s="1"/>
  <c r="K677"/>
  <c r="M683" i="39"/>
  <c r="S683" s="1"/>
  <c r="L683"/>
  <c r="O683" s="1"/>
  <c r="O671" i="37"/>
  <c r="K672"/>
  <c r="N671"/>
  <c r="P671" s="1"/>
  <c r="L684" i="27"/>
  <c r="M684"/>
  <c r="S684" s="1"/>
  <c r="O684"/>
  <c r="M683" i="41"/>
  <c r="L683"/>
  <c r="O683" s="1"/>
  <c r="N668" i="43"/>
  <c r="P668" s="1"/>
  <c r="K669"/>
  <c r="N675" i="32"/>
  <c r="P675" s="1"/>
  <c r="K676"/>
  <c r="L686" i="29" l="1"/>
  <c r="O686" s="1"/>
  <c r="M686"/>
  <c r="S686" s="1"/>
  <c r="R685"/>
  <c r="Q685"/>
  <c r="N686" i="28"/>
  <c r="P686" s="1"/>
  <c r="K687"/>
  <c r="O686" i="31"/>
  <c r="K687"/>
  <c r="N686"/>
  <c r="P686" s="1"/>
  <c r="N661" i="30"/>
  <c r="P661" s="1"/>
  <c r="K662"/>
  <c r="R676" i="36"/>
  <c r="Q676"/>
  <c r="R668" i="43"/>
  <c r="Q668"/>
  <c r="R682" i="38"/>
  <c r="Q682"/>
  <c r="K684" i="40"/>
  <c r="N683"/>
  <c r="P683" s="1"/>
  <c r="M676" i="32"/>
  <c r="S676" s="1"/>
  <c r="L676"/>
  <c r="O676" s="1"/>
  <c r="K678" i="26"/>
  <c r="N677"/>
  <c r="P677" s="1"/>
  <c r="N683" i="41"/>
  <c r="P683" s="1"/>
  <c r="K684"/>
  <c r="K683" i="35"/>
  <c r="N682"/>
  <c r="P682" s="1"/>
  <c r="R671" i="37"/>
  <c r="Q671"/>
  <c r="M683" i="38"/>
  <c r="S683" s="1"/>
  <c r="L683"/>
  <c r="S683" i="41"/>
  <c r="K684" i="39"/>
  <c r="N683"/>
  <c r="P683" s="1"/>
  <c r="M677" i="36"/>
  <c r="S677" s="1"/>
  <c r="L677"/>
  <c r="L669" i="43"/>
  <c r="O669" s="1"/>
  <c r="M669"/>
  <c r="L672" i="37"/>
  <c r="M672"/>
  <c r="K684" i="42"/>
  <c r="N683"/>
  <c r="P683" s="1"/>
  <c r="O676" i="33"/>
  <c r="K677"/>
  <c r="N676"/>
  <c r="P676" s="1"/>
  <c r="R656" i="34"/>
  <c r="Q656"/>
  <c r="Q675" i="32"/>
  <c r="R675"/>
  <c r="K685" i="27"/>
  <c r="N684"/>
  <c r="P684" s="1"/>
  <c r="L657" i="34"/>
  <c r="O657" s="1"/>
  <c r="M657"/>
  <c r="S657" s="1"/>
  <c r="M687" i="28" l="1"/>
  <c r="S687" s="1"/>
  <c r="L687"/>
  <c r="O687" s="1"/>
  <c r="R686"/>
  <c r="Q686"/>
  <c r="N686" i="29"/>
  <c r="P686" s="1"/>
  <c r="K687"/>
  <c r="L662" i="30"/>
  <c r="M662"/>
  <c r="R661"/>
  <c r="Q661"/>
  <c r="Q686" i="31"/>
  <c r="R686"/>
  <c r="M687"/>
  <c r="S687" s="1"/>
  <c r="L687"/>
  <c r="L684" i="42"/>
  <c r="O684" s="1"/>
  <c r="M684"/>
  <c r="R683" i="40"/>
  <c r="Q683"/>
  <c r="Q683" i="39"/>
  <c r="R683"/>
  <c r="S672" i="37"/>
  <c r="M684" i="39"/>
  <c r="S684" s="1"/>
  <c r="L684"/>
  <c r="O684" s="1"/>
  <c r="M683" i="35"/>
  <c r="S683" s="1"/>
  <c r="L683"/>
  <c r="O672" i="37"/>
  <c r="N672"/>
  <c r="P672" s="1"/>
  <c r="K673"/>
  <c r="L684" i="41"/>
  <c r="M684"/>
  <c r="M684" i="40"/>
  <c r="S684" s="1"/>
  <c r="L684"/>
  <c r="M685" i="27"/>
  <c r="L685"/>
  <c r="O685" s="1"/>
  <c r="R683" i="41"/>
  <c r="Q683"/>
  <c r="R677" i="26"/>
  <c r="Q677"/>
  <c r="Q676" i="33"/>
  <c r="R676"/>
  <c r="S669" i="43"/>
  <c r="O683" i="38"/>
  <c r="K684"/>
  <c r="N683"/>
  <c r="P683" s="1"/>
  <c r="K658" i="34"/>
  <c r="N657"/>
  <c r="P657" s="1"/>
  <c r="M677" i="33"/>
  <c r="S677" s="1"/>
  <c r="L677"/>
  <c r="O677" s="1"/>
  <c r="N669" i="43"/>
  <c r="P669" s="1"/>
  <c r="K670"/>
  <c r="L678" i="26"/>
  <c r="O678" s="1"/>
  <c r="M678"/>
  <c r="Q684" i="27"/>
  <c r="R684"/>
  <c r="O677" i="36"/>
  <c r="N677"/>
  <c r="P677" s="1"/>
  <c r="K678"/>
  <c r="R683" i="42"/>
  <c r="Q683"/>
  <c r="N676" i="32"/>
  <c r="P676" s="1"/>
  <c r="K677"/>
  <c r="R682" i="35"/>
  <c r="Q682"/>
  <c r="L687" i="29" l="1"/>
  <c r="M687"/>
  <c r="S687" s="1"/>
  <c r="R686"/>
  <c r="Q686"/>
  <c r="K688" i="28"/>
  <c r="N687"/>
  <c r="P687" s="1"/>
  <c r="O687" i="31"/>
  <c r="K688"/>
  <c r="N687"/>
  <c r="P687" s="1"/>
  <c r="S662" i="30"/>
  <c r="O662"/>
  <c r="N662"/>
  <c r="P662" s="1"/>
  <c r="K663"/>
  <c r="R669" i="43"/>
  <c r="Q669"/>
  <c r="R672" i="37"/>
  <c r="Q672"/>
  <c r="M677" i="32"/>
  <c r="L677"/>
  <c r="K679" i="26"/>
  <c r="N678"/>
  <c r="P678" s="1"/>
  <c r="M678" i="36"/>
  <c r="S678" s="1"/>
  <c r="L678"/>
  <c r="L684" i="38"/>
  <c r="O684" s="1"/>
  <c r="M684"/>
  <c r="O684" i="41"/>
  <c r="K685"/>
  <c r="N684"/>
  <c r="P684" s="1"/>
  <c r="M673" i="37"/>
  <c r="S673" s="1"/>
  <c r="L673"/>
  <c r="O673" s="1"/>
  <c r="N677" i="33"/>
  <c r="P677" s="1"/>
  <c r="K678"/>
  <c r="N685" i="27"/>
  <c r="P685" s="1"/>
  <c r="K686"/>
  <c r="S685"/>
  <c r="O683" i="35"/>
  <c r="N683"/>
  <c r="P683" s="1"/>
  <c r="K684"/>
  <c r="R657" i="34"/>
  <c r="Q657"/>
  <c r="O684" i="40"/>
  <c r="N684"/>
  <c r="P684" s="1"/>
  <c r="K685"/>
  <c r="L658" i="34"/>
  <c r="M658"/>
  <c r="S658" s="1"/>
  <c r="Q683" i="38"/>
  <c r="R683"/>
  <c r="S684" i="41"/>
  <c r="N684" i="39"/>
  <c r="P684" s="1"/>
  <c r="K685"/>
  <c r="R676" i="32"/>
  <c r="Q676"/>
  <c r="S678" i="26"/>
  <c r="M670" i="43"/>
  <c r="L670"/>
  <c r="O670" s="1"/>
  <c r="S684" i="42"/>
  <c r="Q677" i="36"/>
  <c r="R677"/>
  <c r="K685" i="42"/>
  <c r="N684"/>
  <c r="P684" s="1"/>
  <c r="R687" i="28" l="1"/>
  <c r="Q687"/>
  <c r="M688"/>
  <c r="S688" s="1"/>
  <c r="L688"/>
  <c r="O687" i="29"/>
  <c r="N687"/>
  <c r="P687" s="1"/>
  <c r="K688"/>
  <c r="R662" i="30"/>
  <c r="Q662"/>
  <c r="M663"/>
  <c r="L663"/>
  <c r="O663" s="1"/>
  <c r="Q687" i="31"/>
  <c r="R687"/>
  <c r="L688"/>
  <c r="M688"/>
  <c r="R684" i="42"/>
  <c r="Q684"/>
  <c r="R685" i="27"/>
  <c r="Q685"/>
  <c r="R684" i="40"/>
  <c r="Q684"/>
  <c r="N670" i="43"/>
  <c r="P670" s="1"/>
  <c r="K671"/>
  <c r="L686" i="27"/>
  <c r="O686" s="1"/>
  <c r="M686"/>
  <c r="M685" i="41"/>
  <c r="S685" s="1"/>
  <c r="L685"/>
  <c r="O685" s="1"/>
  <c r="M679" i="26"/>
  <c r="S679" s="1"/>
  <c r="L679"/>
  <c r="R684" i="41"/>
  <c r="Q684"/>
  <c r="O677" i="32"/>
  <c r="N677"/>
  <c r="P677" s="1"/>
  <c r="K678"/>
  <c r="R684" i="39"/>
  <c r="Q684"/>
  <c r="S670" i="43"/>
  <c r="M685" i="42"/>
  <c r="L685"/>
  <c r="M678" i="33"/>
  <c r="S678" s="1"/>
  <c r="L678"/>
  <c r="S677" i="32"/>
  <c r="R677" i="33"/>
  <c r="Q677"/>
  <c r="S684" i="38"/>
  <c r="M685" i="39"/>
  <c r="S685" s="1"/>
  <c r="L685"/>
  <c r="O685" s="1"/>
  <c r="Q683" i="35"/>
  <c r="R683"/>
  <c r="N684" i="38"/>
  <c r="P684" s="1"/>
  <c r="K685"/>
  <c r="R678" i="26"/>
  <c r="Q678"/>
  <c r="L684" i="35"/>
  <c r="M684"/>
  <c r="S684" s="1"/>
  <c r="O658" i="34"/>
  <c r="N658"/>
  <c r="P658" s="1"/>
  <c r="K659"/>
  <c r="N673" i="37"/>
  <c r="P673" s="1"/>
  <c r="K674"/>
  <c r="O678" i="36"/>
  <c r="N678"/>
  <c r="P678" s="1"/>
  <c r="K679"/>
  <c r="M685" i="40"/>
  <c r="S685" s="1"/>
  <c r="L685"/>
  <c r="L688" i="29" l="1"/>
  <c r="M688"/>
  <c r="S688" s="1"/>
  <c r="R687"/>
  <c r="Q687"/>
  <c r="O688" i="28"/>
  <c r="K689"/>
  <c r="N688"/>
  <c r="P688" s="1"/>
  <c r="N688" i="31"/>
  <c r="P688" s="1"/>
  <c r="K689"/>
  <c r="N663" i="30"/>
  <c r="P663" s="1"/>
  <c r="K664"/>
  <c r="S663"/>
  <c r="O688" i="31"/>
  <c r="S688"/>
  <c r="Q684" i="38"/>
  <c r="R684"/>
  <c r="R670" i="43"/>
  <c r="Q670"/>
  <c r="K680" i="26"/>
  <c r="N679"/>
  <c r="P679" s="1"/>
  <c r="L671" i="43"/>
  <c r="O671" s="1"/>
  <c r="M671"/>
  <c r="R678" i="36"/>
  <c r="Q678"/>
  <c r="O684" i="35"/>
  <c r="K685"/>
  <c r="N684"/>
  <c r="P684" s="1"/>
  <c r="K686" i="39"/>
  <c r="N685"/>
  <c r="P685" s="1"/>
  <c r="O678" i="33"/>
  <c r="N678"/>
  <c r="P678" s="1"/>
  <c r="K679"/>
  <c r="L678" i="32"/>
  <c r="M678"/>
  <c r="S678" s="1"/>
  <c r="O678"/>
  <c r="O685" i="40"/>
  <c r="N685"/>
  <c r="P685" s="1"/>
  <c r="K686"/>
  <c r="N685" i="41"/>
  <c r="P685" s="1"/>
  <c r="K686"/>
  <c r="L679" i="36"/>
  <c r="O679" s="1"/>
  <c r="M679"/>
  <c r="S679" s="1"/>
  <c r="O685" i="42"/>
  <c r="N685"/>
  <c r="P685" s="1"/>
  <c r="K686"/>
  <c r="Q673" i="37"/>
  <c r="R673"/>
  <c r="L685" i="38"/>
  <c r="M685"/>
  <c r="S685" s="1"/>
  <c r="S685" i="42"/>
  <c r="S686" i="27"/>
  <c r="R677" i="32"/>
  <c r="Q677"/>
  <c r="L674" i="37"/>
  <c r="M674"/>
  <c r="L659" i="34"/>
  <c r="O659" s="1"/>
  <c r="M659"/>
  <c r="S659" s="1"/>
  <c r="R658"/>
  <c r="Q658"/>
  <c r="O679" i="26"/>
  <c r="K687" i="27"/>
  <c r="N686"/>
  <c r="P686" s="1"/>
  <c r="Q688" i="28" l="1"/>
  <c r="R688"/>
  <c r="M689"/>
  <c r="L689"/>
  <c r="O689" s="1"/>
  <c r="O688" i="29"/>
  <c r="N688"/>
  <c r="P688" s="1"/>
  <c r="K689"/>
  <c r="R688" i="31"/>
  <c r="Q688"/>
  <c r="R663" i="30"/>
  <c r="Q663"/>
  <c r="L664"/>
  <c r="M664"/>
  <c r="S664" s="1"/>
  <c r="L689" i="31"/>
  <c r="M689"/>
  <c r="S689" s="1"/>
  <c r="R685" i="42"/>
  <c r="Q685"/>
  <c r="R685" i="39"/>
  <c r="Q685"/>
  <c r="S671" i="43"/>
  <c r="Q685" i="40"/>
  <c r="R685"/>
  <c r="L686" i="39"/>
  <c r="O686" s="1"/>
  <c r="M686"/>
  <c r="S686" s="1"/>
  <c r="N671" i="43"/>
  <c r="P671" s="1"/>
  <c r="K672"/>
  <c r="R679" i="26"/>
  <c r="Q679"/>
  <c r="Q684" i="35"/>
  <c r="R684"/>
  <c r="S674" i="37"/>
  <c r="L685" i="35"/>
  <c r="O685" s="1"/>
  <c r="M685"/>
  <c r="S685" s="1"/>
  <c r="M680" i="26"/>
  <c r="S680" s="1"/>
  <c r="L680"/>
  <c r="L687" i="27"/>
  <c r="O687" s="1"/>
  <c r="M687"/>
  <c r="S687" s="1"/>
  <c r="O674" i="37"/>
  <c r="N674"/>
  <c r="P674" s="1"/>
  <c r="K675"/>
  <c r="O685" i="38"/>
  <c r="K686"/>
  <c r="N685"/>
  <c r="P685" s="1"/>
  <c r="N679" i="36"/>
  <c r="P679" s="1"/>
  <c r="K680"/>
  <c r="N678" i="32"/>
  <c r="P678" s="1"/>
  <c r="K679"/>
  <c r="R686" i="27"/>
  <c r="Q686"/>
  <c r="N659" i="34"/>
  <c r="P659" s="1"/>
  <c r="K660"/>
  <c r="M686" i="41"/>
  <c r="S686" s="1"/>
  <c r="L686"/>
  <c r="O686" s="1"/>
  <c r="M679" i="33"/>
  <c r="L679"/>
  <c r="O679" s="1"/>
  <c r="Q678"/>
  <c r="R678"/>
  <c r="R685" i="41"/>
  <c r="Q685"/>
  <c r="L686" i="42"/>
  <c r="O686" s="1"/>
  <c r="M686"/>
  <c r="M686" i="40"/>
  <c r="S686" s="1"/>
  <c r="L686"/>
  <c r="L689" i="29" l="1"/>
  <c r="M689"/>
  <c r="S689" s="1"/>
  <c r="R688"/>
  <c r="Q688"/>
  <c r="K690" i="28"/>
  <c r="N689"/>
  <c r="P689" s="1"/>
  <c r="S689"/>
  <c r="O664" i="30"/>
  <c r="N664"/>
  <c r="P664" s="1"/>
  <c r="K665"/>
  <c r="O689" i="31"/>
  <c r="K690"/>
  <c r="N689"/>
  <c r="P689" s="1"/>
  <c r="Q674" i="37"/>
  <c r="R674"/>
  <c r="R671" i="43"/>
  <c r="Q671"/>
  <c r="O686" i="40"/>
  <c r="N686"/>
  <c r="P686" s="1"/>
  <c r="K687"/>
  <c r="N680" i="26"/>
  <c r="P680" s="1"/>
  <c r="K681"/>
  <c r="K680" i="33"/>
  <c r="N679"/>
  <c r="L660" i="34"/>
  <c r="M660"/>
  <c r="S660" s="1"/>
  <c r="M675" i="37"/>
  <c r="L675"/>
  <c r="O675" s="1"/>
  <c r="S686" i="42"/>
  <c r="S679" i="33"/>
  <c r="P679"/>
  <c r="L679" i="32"/>
  <c r="M679"/>
  <c r="S679" s="1"/>
  <c r="R678"/>
  <c r="Q678"/>
  <c r="M672" i="43"/>
  <c r="S672" s="1"/>
  <c r="L672"/>
  <c r="O672" s="1"/>
  <c r="R685" i="38"/>
  <c r="Q685"/>
  <c r="N686" i="42"/>
  <c r="P686" s="1"/>
  <c r="K687"/>
  <c r="K687" i="41"/>
  <c r="N686"/>
  <c r="P686" s="1"/>
  <c r="L680" i="36"/>
  <c r="O680" s="1"/>
  <c r="M680"/>
  <c r="S680" s="1"/>
  <c r="N685" i="35"/>
  <c r="P685" s="1"/>
  <c r="K686"/>
  <c r="Q679" i="36"/>
  <c r="R679"/>
  <c r="K688" i="27"/>
  <c r="N687"/>
  <c r="P687" s="1"/>
  <c r="R659" i="34"/>
  <c r="Q659"/>
  <c r="L686" i="38"/>
  <c r="O686" s="1"/>
  <c r="M686"/>
  <c r="O680" i="26"/>
  <c r="K687" i="39"/>
  <c r="N686"/>
  <c r="P686" s="1"/>
  <c r="R689" i="28" l="1"/>
  <c r="Q689"/>
  <c r="M690"/>
  <c r="S690" s="1"/>
  <c r="L690"/>
  <c r="O690" s="1"/>
  <c r="O689" i="29"/>
  <c r="K690"/>
  <c r="N689"/>
  <c r="P689" s="1"/>
  <c r="R689" i="31"/>
  <c r="Q689"/>
  <c r="M690"/>
  <c r="L690"/>
  <c r="O690" s="1"/>
  <c r="L665" i="30"/>
  <c r="O665" s="1"/>
  <c r="M665"/>
  <c r="S665" s="1"/>
  <c r="R664"/>
  <c r="Q664"/>
  <c r="R686" i="42"/>
  <c r="Q686"/>
  <c r="R680" i="26"/>
  <c r="Q680"/>
  <c r="R686" i="39"/>
  <c r="Q686"/>
  <c r="L687"/>
  <c r="M687"/>
  <c r="S687" s="1"/>
  <c r="M688" i="27"/>
  <c r="S688" s="1"/>
  <c r="L688"/>
  <c r="O688" s="1"/>
  <c r="M687" i="41"/>
  <c r="S687" s="1"/>
  <c r="L687"/>
  <c r="O687" s="1"/>
  <c r="L687" i="42"/>
  <c r="M687"/>
  <c r="K676" i="37"/>
  <c r="N675"/>
  <c r="P675" s="1"/>
  <c r="M687" i="40"/>
  <c r="S687" s="1"/>
  <c r="L687"/>
  <c r="O687" s="1"/>
  <c r="S686" i="38"/>
  <c r="R686" i="40"/>
  <c r="Q686"/>
  <c r="R685" i="35"/>
  <c r="Q685"/>
  <c r="O679" i="32"/>
  <c r="N679"/>
  <c r="P679" s="1"/>
  <c r="K680"/>
  <c r="M686" i="35"/>
  <c r="L686"/>
  <c r="O686" s="1"/>
  <c r="R679" i="33"/>
  <c r="Q679"/>
  <c r="O660" i="34"/>
  <c r="N660"/>
  <c r="P660" s="1"/>
  <c r="K661"/>
  <c r="S675" i="37"/>
  <c r="N686" i="38"/>
  <c r="P686" s="1"/>
  <c r="K687"/>
  <c r="Q687" i="27"/>
  <c r="R687"/>
  <c r="K681" i="36"/>
  <c r="N680"/>
  <c r="P680" s="1"/>
  <c r="N672" i="43"/>
  <c r="P672" s="1"/>
  <c r="K673"/>
  <c r="L680" i="33"/>
  <c r="O680" s="1"/>
  <c r="M680"/>
  <c r="S680" s="1"/>
  <c r="R686" i="41"/>
  <c r="Q686"/>
  <c r="M681" i="26"/>
  <c r="S681" s="1"/>
  <c r="L681"/>
  <c r="O681" s="1"/>
  <c r="R689" i="29" l="1"/>
  <c r="Q689"/>
  <c r="M690"/>
  <c r="S690" s="1"/>
  <c r="L690"/>
  <c r="N690" i="28"/>
  <c r="P690" s="1"/>
  <c r="K691"/>
  <c r="N665" i="30"/>
  <c r="P665" s="1"/>
  <c r="K666"/>
  <c r="K691" i="31"/>
  <c r="N690"/>
  <c r="P690" s="1"/>
  <c r="S690"/>
  <c r="Q686" i="38"/>
  <c r="R686"/>
  <c r="R675" i="37"/>
  <c r="Q675"/>
  <c r="K687" i="35"/>
  <c r="N686"/>
  <c r="P686" s="1"/>
  <c r="S687" i="42"/>
  <c r="O687"/>
  <c r="N687"/>
  <c r="P687" s="1"/>
  <c r="K688"/>
  <c r="O687" i="39"/>
  <c r="N687"/>
  <c r="P687" s="1"/>
  <c r="K688"/>
  <c r="R680" i="36"/>
  <c r="Q680"/>
  <c r="L661" i="34"/>
  <c r="O661" s="1"/>
  <c r="M661"/>
  <c r="S661" s="1"/>
  <c r="M680" i="32"/>
  <c r="S680" s="1"/>
  <c r="L680"/>
  <c r="O680" s="1"/>
  <c r="R679"/>
  <c r="Q679"/>
  <c r="K688" i="40"/>
  <c r="N687"/>
  <c r="P687" s="1"/>
  <c r="N687" i="41"/>
  <c r="P687" s="1"/>
  <c r="K688"/>
  <c r="L681" i="36"/>
  <c r="M681"/>
  <c r="S681" s="1"/>
  <c r="R660" i="34"/>
  <c r="Q660"/>
  <c r="L673" i="43"/>
  <c r="M673"/>
  <c r="K682" i="26"/>
  <c r="N681"/>
  <c r="P681" s="1"/>
  <c r="S686" i="35"/>
  <c r="N680" i="33"/>
  <c r="P680" s="1"/>
  <c r="K681"/>
  <c r="M687" i="38"/>
  <c r="S687" s="1"/>
  <c r="L687"/>
  <c r="K689" i="27"/>
  <c r="N688"/>
  <c r="P688" s="1"/>
  <c r="R672" i="43"/>
  <c r="Q672"/>
  <c r="L676" i="37"/>
  <c r="M676"/>
  <c r="S676" s="1"/>
  <c r="M691" i="28" l="1"/>
  <c r="S691" s="1"/>
  <c r="L691"/>
  <c r="O691" s="1"/>
  <c r="Q690"/>
  <c r="R690"/>
  <c r="O690" i="29"/>
  <c r="N690"/>
  <c r="P690" s="1"/>
  <c r="K691"/>
  <c r="R690" i="31"/>
  <c r="Q690"/>
  <c r="M691"/>
  <c r="S691" s="1"/>
  <c r="L691"/>
  <c r="O691" s="1"/>
  <c r="L666" i="30"/>
  <c r="M666"/>
  <c r="S666" s="1"/>
  <c r="R665"/>
  <c r="Q665"/>
  <c r="O676" i="37"/>
  <c r="N676"/>
  <c r="P676" s="1"/>
  <c r="K677"/>
  <c r="K681" i="32"/>
  <c r="N680"/>
  <c r="P680" s="1"/>
  <c r="L681" i="33"/>
  <c r="M681"/>
  <c r="S681" s="1"/>
  <c r="R680"/>
  <c r="Q680"/>
  <c r="R687" i="42"/>
  <c r="Q687"/>
  <c r="L688" i="39"/>
  <c r="O688" s="1"/>
  <c r="M688"/>
  <c r="S688" s="1"/>
  <c r="O681" i="36"/>
  <c r="K682"/>
  <c r="N681"/>
  <c r="P681" s="1"/>
  <c r="R687" i="39"/>
  <c r="Q687"/>
  <c r="L687" i="35"/>
  <c r="O687" s="1"/>
  <c r="M687"/>
  <c r="S687" s="1"/>
  <c r="R681" i="26"/>
  <c r="Q681"/>
  <c r="L688" i="41"/>
  <c r="M688"/>
  <c r="R686" i="35"/>
  <c r="Q686"/>
  <c r="R687" i="41"/>
  <c r="Q687"/>
  <c r="L688" i="42"/>
  <c r="O688" s="1"/>
  <c r="M688"/>
  <c r="Q687" i="40"/>
  <c r="R687"/>
  <c r="Q688" i="27"/>
  <c r="R688"/>
  <c r="M689"/>
  <c r="L689"/>
  <c r="L682" i="26"/>
  <c r="O682" s="1"/>
  <c r="M682"/>
  <c r="O687" i="38"/>
  <c r="K688"/>
  <c r="N687"/>
  <c r="P687" s="1"/>
  <c r="S673" i="43"/>
  <c r="O673"/>
  <c r="N673"/>
  <c r="P673" s="1"/>
  <c r="K674"/>
  <c r="L688" i="40"/>
  <c r="M688"/>
  <c r="S688" s="1"/>
  <c r="N661" i="34"/>
  <c r="P661" s="1"/>
  <c r="K662"/>
  <c r="L691" i="29" l="1"/>
  <c r="M691"/>
  <c r="R690"/>
  <c r="Q690"/>
  <c r="K692" i="28"/>
  <c r="N691"/>
  <c r="P691" s="1"/>
  <c r="O666" i="30"/>
  <c r="N666"/>
  <c r="P666" s="1"/>
  <c r="K667"/>
  <c r="N691" i="31"/>
  <c r="P691" s="1"/>
  <c r="K692"/>
  <c r="R673" i="43"/>
  <c r="Q673"/>
  <c r="M674"/>
  <c r="L674"/>
  <c r="O674" s="1"/>
  <c r="S688" i="41"/>
  <c r="S682" i="26"/>
  <c r="O688" i="41"/>
  <c r="N688"/>
  <c r="P688" s="1"/>
  <c r="K689"/>
  <c r="K683" i="26"/>
  <c r="N682"/>
  <c r="P682" s="1"/>
  <c r="S688" i="42"/>
  <c r="M682" i="36"/>
  <c r="S682" s="1"/>
  <c r="L682"/>
  <c r="R661" i="34"/>
  <c r="Q661"/>
  <c r="O689" i="27"/>
  <c r="N689"/>
  <c r="P689" s="1"/>
  <c r="K690"/>
  <c r="K689" i="42"/>
  <c r="N688"/>
  <c r="P688" s="1"/>
  <c r="L662" i="34"/>
  <c r="M662"/>
  <c r="S689" i="27"/>
  <c r="O681" i="33"/>
  <c r="K682"/>
  <c r="N681"/>
  <c r="P681" s="1"/>
  <c r="Q680" i="32"/>
  <c r="R680"/>
  <c r="R687" i="38"/>
  <c r="Q687"/>
  <c r="M688"/>
  <c r="S688" s="1"/>
  <c r="L688"/>
  <c r="O688" s="1"/>
  <c r="N687" i="35"/>
  <c r="P687" s="1"/>
  <c r="K688"/>
  <c r="N688" i="39"/>
  <c r="P688" s="1"/>
  <c r="K689"/>
  <c r="L681" i="32"/>
  <c r="O681" s="1"/>
  <c r="M681"/>
  <c r="S681" s="1"/>
  <c r="O688" i="40"/>
  <c r="N688"/>
  <c r="P688" s="1"/>
  <c r="K689"/>
  <c r="L677" i="37"/>
  <c r="O677" s="1"/>
  <c r="M677"/>
  <c r="S677" s="1"/>
  <c r="R676"/>
  <c r="Q676"/>
  <c r="Q681" i="36"/>
  <c r="R681"/>
  <c r="Q691" i="28" l="1"/>
  <c r="R691"/>
  <c r="L692"/>
  <c r="O692" s="1"/>
  <c r="M692"/>
  <c r="S692" s="1"/>
  <c r="S691" i="29"/>
  <c r="O691"/>
  <c r="K692"/>
  <c r="N691"/>
  <c r="P691" s="1"/>
  <c r="L692" i="31"/>
  <c r="M692"/>
  <c r="R691"/>
  <c r="Q691"/>
  <c r="M667" i="30"/>
  <c r="S667" s="1"/>
  <c r="L667"/>
  <c r="O667" s="1"/>
  <c r="R666"/>
  <c r="Q666"/>
  <c r="R689" i="27"/>
  <c r="Q689"/>
  <c r="R682" i="26"/>
  <c r="Q682"/>
  <c r="Q688" i="42"/>
  <c r="R688"/>
  <c r="Q688" i="41"/>
  <c r="R688"/>
  <c r="R687" i="35"/>
  <c r="Q687"/>
  <c r="M682" i="33"/>
  <c r="L682"/>
  <c r="K689" i="38"/>
  <c r="N688"/>
  <c r="P688" s="1"/>
  <c r="M683" i="26"/>
  <c r="S683" s="1"/>
  <c r="L683"/>
  <c r="R681" i="33"/>
  <c r="Q681"/>
  <c r="L690" i="27"/>
  <c r="O690" s="1"/>
  <c r="M690"/>
  <c r="S690" s="1"/>
  <c r="N681" i="32"/>
  <c r="P681" s="1"/>
  <c r="K682"/>
  <c r="M689" i="41"/>
  <c r="L689"/>
  <c r="O689" s="1"/>
  <c r="N674" i="43"/>
  <c r="P674" s="1"/>
  <c r="K675"/>
  <c r="M689" i="39"/>
  <c r="S689" s="1"/>
  <c r="L689"/>
  <c r="O689" s="1"/>
  <c r="S662" i="34"/>
  <c r="S674" i="43"/>
  <c r="Q688" i="39"/>
  <c r="R688"/>
  <c r="O662" i="34"/>
  <c r="N662"/>
  <c r="P662" s="1"/>
  <c r="K663"/>
  <c r="O682" i="36"/>
  <c r="N682"/>
  <c r="P682" s="1"/>
  <c r="K683"/>
  <c r="R688" i="40"/>
  <c r="Q688"/>
  <c r="M689" i="42"/>
  <c r="S689" s="1"/>
  <c r="L689"/>
  <c r="O689" s="1"/>
  <c r="K678" i="37"/>
  <c r="N677"/>
  <c r="P677" s="1"/>
  <c r="M689" i="40"/>
  <c r="S689" s="1"/>
  <c r="L689"/>
  <c r="L688" i="35"/>
  <c r="O688" s="1"/>
  <c r="M688"/>
  <c r="L692" i="29" l="1"/>
  <c r="O692" s="1"/>
  <c r="M692"/>
  <c r="S692" s="1"/>
  <c r="Q691"/>
  <c r="R691"/>
  <c r="N692" i="28"/>
  <c r="P692" s="1"/>
  <c r="K693"/>
  <c r="K668" i="30"/>
  <c r="N667"/>
  <c r="P667" s="1"/>
  <c r="S692" i="31"/>
  <c r="O692"/>
  <c r="K693"/>
  <c r="N692"/>
  <c r="P692" s="1"/>
  <c r="Q662" i="34"/>
  <c r="R662"/>
  <c r="R674" i="43"/>
  <c r="Q674"/>
  <c r="S688" i="35"/>
  <c r="K690" i="39"/>
  <c r="N689"/>
  <c r="P689" s="1"/>
  <c r="M682" i="32"/>
  <c r="L682"/>
  <c r="O682" s="1"/>
  <c r="K684" i="26"/>
  <c r="N683"/>
  <c r="P683" s="1"/>
  <c r="R681" i="32"/>
  <c r="Q681"/>
  <c r="R688" i="38"/>
  <c r="Q688"/>
  <c r="L689"/>
  <c r="O689" s="1"/>
  <c r="M689"/>
  <c r="S689" s="1"/>
  <c r="K691" i="27"/>
  <c r="N690"/>
  <c r="P690" s="1"/>
  <c r="O682" i="33"/>
  <c r="N682"/>
  <c r="P682" s="1"/>
  <c r="K683"/>
  <c r="R682" i="36"/>
  <c r="Q682"/>
  <c r="S682" i="33"/>
  <c r="N688" i="35"/>
  <c r="P688" s="1"/>
  <c r="K689"/>
  <c r="O689" i="40"/>
  <c r="N689"/>
  <c r="P689" s="1"/>
  <c r="K690"/>
  <c r="L675" i="43"/>
  <c r="M675"/>
  <c r="M683" i="36"/>
  <c r="S683" s="1"/>
  <c r="L683"/>
  <c r="N689" i="41"/>
  <c r="P689" s="1"/>
  <c r="K690"/>
  <c r="R677" i="37"/>
  <c r="Q677"/>
  <c r="L678"/>
  <c r="O678" s="1"/>
  <c r="M678"/>
  <c r="N689" i="42"/>
  <c r="P689" s="1"/>
  <c r="K690"/>
  <c r="M663" i="34"/>
  <c r="S663" s="1"/>
  <c r="L663"/>
  <c r="S689" i="41"/>
  <c r="O683" i="26"/>
  <c r="L693" i="28" l="1"/>
  <c r="O693" s="1"/>
  <c r="M693"/>
  <c r="S693" s="1"/>
  <c r="R692"/>
  <c r="Q692"/>
  <c r="N692" i="29"/>
  <c r="P692" s="1"/>
  <c r="K693"/>
  <c r="Q692" i="31"/>
  <c r="R692"/>
  <c r="M693"/>
  <c r="S693" s="1"/>
  <c r="L693"/>
  <c r="Q667" i="30"/>
  <c r="R667"/>
  <c r="L668"/>
  <c r="M668"/>
  <c r="S668" s="1"/>
  <c r="Q682" i="33"/>
  <c r="R682"/>
  <c r="R689" i="41"/>
  <c r="Q689"/>
  <c r="R688" i="35"/>
  <c r="Q688"/>
  <c r="Q689" i="39"/>
  <c r="R689"/>
  <c r="L690" i="41"/>
  <c r="O690" s="1"/>
  <c r="M690"/>
  <c r="M690" i="42"/>
  <c r="L690"/>
  <c r="O690" s="1"/>
  <c r="M689" i="35"/>
  <c r="S689" s="1"/>
  <c r="L689"/>
  <c r="O689" s="1"/>
  <c r="L690" i="39"/>
  <c r="O690" s="1"/>
  <c r="M690"/>
  <c r="Q690" i="27"/>
  <c r="R690"/>
  <c r="Q683" i="26"/>
  <c r="R683"/>
  <c r="L684"/>
  <c r="O684" s="1"/>
  <c r="M684"/>
  <c r="S684" s="1"/>
  <c r="R689" i="42"/>
  <c r="Q689"/>
  <c r="O683" i="36"/>
  <c r="N683"/>
  <c r="P683" s="1"/>
  <c r="K684"/>
  <c r="S678" i="37"/>
  <c r="N678"/>
  <c r="P678" s="1"/>
  <c r="K679"/>
  <c r="O675" i="43"/>
  <c r="N675"/>
  <c r="P675" s="1"/>
  <c r="K676"/>
  <c r="N682" i="32"/>
  <c r="P682" s="1"/>
  <c r="K683"/>
  <c r="O663" i="34"/>
  <c r="N663"/>
  <c r="P663" s="1"/>
  <c r="K664"/>
  <c r="L691" i="27"/>
  <c r="M691"/>
  <c r="S691" s="1"/>
  <c r="S675" i="43"/>
  <c r="M690" i="40"/>
  <c r="S690" s="1"/>
  <c r="L690"/>
  <c r="K690" i="38"/>
  <c r="N689"/>
  <c r="P689" s="1"/>
  <c r="Q689" i="40"/>
  <c r="R689"/>
  <c r="M683" i="33"/>
  <c r="S683" s="1"/>
  <c r="L683"/>
  <c r="O683" s="1"/>
  <c r="S682" i="32"/>
  <c r="L693" i="29" l="1"/>
  <c r="O693" s="1"/>
  <c r="M693"/>
  <c r="S693" s="1"/>
  <c r="R692"/>
  <c r="Q692"/>
  <c r="K694" i="28"/>
  <c r="N693"/>
  <c r="P693" s="1"/>
  <c r="O668" i="30"/>
  <c r="N668"/>
  <c r="P668" s="1"/>
  <c r="K669"/>
  <c r="O693" i="31"/>
  <c r="K694"/>
  <c r="N693"/>
  <c r="P693" s="1"/>
  <c r="R682" i="32"/>
  <c r="Q682"/>
  <c r="R675" i="43"/>
  <c r="Q675"/>
  <c r="L684" i="36"/>
  <c r="O684" s="1"/>
  <c r="M684"/>
  <c r="S684" s="1"/>
  <c r="N689" i="35"/>
  <c r="P689" s="1"/>
  <c r="K690"/>
  <c r="O690" i="40"/>
  <c r="N690"/>
  <c r="P690" s="1"/>
  <c r="K691"/>
  <c r="M676" i="43"/>
  <c r="L676"/>
  <c r="O676" s="1"/>
  <c r="K692" i="27"/>
  <c r="N691"/>
  <c r="P691" s="1"/>
  <c r="R689" i="38"/>
  <c r="Q689"/>
  <c r="O691" i="27"/>
  <c r="K691" i="42"/>
  <c r="N690"/>
  <c r="P690" s="1"/>
  <c r="Q683" i="36"/>
  <c r="R683"/>
  <c r="L690" i="38"/>
  <c r="O690" s="1"/>
  <c r="M690"/>
  <c r="L664" i="34"/>
  <c r="M664"/>
  <c r="S664" s="1"/>
  <c r="L679" i="37"/>
  <c r="M679"/>
  <c r="S679" s="1"/>
  <c r="S690" i="42"/>
  <c r="R663" i="34"/>
  <c r="Q663"/>
  <c r="S690" i="39"/>
  <c r="R678" i="37"/>
  <c r="Q678"/>
  <c r="N690" i="39"/>
  <c r="P690" s="1"/>
  <c r="K691"/>
  <c r="S690" i="41"/>
  <c r="N683" i="33"/>
  <c r="P683" s="1"/>
  <c r="K684"/>
  <c r="L683" i="32"/>
  <c r="M683"/>
  <c r="S683" s="1"/>
  <c r="N684" i="26"/>
  <c r="P684" s="1"/>
  <c r="K685"/>
  <c r="N690" i="41"/>
  <c r="P690" s="1"/>
  <c r="K691"/>
  <c r="Q693" i="28" l="1"/>
  <c r="R693"/>
  <c r="M694"/>
  <c r="S694" s="1"/>
  <c r="L694"/>
  <c r="K694" i="29"/>
  <c r="N693"/>
  <c r="P693" s="1"/>
  <c r="Q693" i="31"/>
  <c r="R693"/>
  <c r="M694"/>
  <c r="L694"/>
  <c r="O694" s="1"/>
  <c r="M669" i="30"/>
  <c r="L669"/>
  <c r="O669" s="1"/>
  <c r="R668"/>
  <c r="Q668"/>
  <c r="R690" i="39"/>
  <c r="Q690"/>
  <c r="R684" i="26"/>
  <c r="Q684"/>
  <c r="R689" i="35"/>
  <c r="Q689"/>
  <c r="O683" i="32"/>
  <c r="N683"/>
  <c r="P683" s="1"/>
  <c r="K684"/>
  <c r="O679" i="37"/>
  <c r="N679"/>
  <c r="P679" s="1"/>
  <c r="K680"/>
  <c r="N676" i="43"/>
  <c r="P676" s="1"/>
  <c r="K677"/>
  <c r="R690" i="42"/>
  <c r="Q690"/>
  <c r="M692" i="27"/>
  <c r="S692" s="1"/>
  <c r="L692"/>
  <c r="O692" s="1"/>
  <c r="L684" i="33"/>
  <c r="M684"/>
  <c r="S684" s="1"/>
  <c r="M691" i="42"/>
  <c r="S691" s="1"/>
  <c r="L691"/>
  <c r="O691" s="1"/>
  <c r="S676" i="43"/>
  <c r="N684" i="36"/>
  <c r="P684" s="1"/>
  <c r="K685"/>
  <c r="R683" i="33"/>
  <c r="Q683"/>
  <c r="O664" i="34"/>
  <c r="N664"/>
  <c r="P664" s="1"/>
  <c r="K665"/>
  <c r="L691" i="40"/>
  <c r="M691"/>
  <c r="M685" i="26"/>
  <c r="S685" s="1"/>
  <c r="L685"/>
  <c r="O685" s="1"/>
  <c r="L691" i="39"/>
  <c r="O691" s="1"/>
  <c r="M691"/>
  <c r="S691" s="1"/>
  <c r="K691" i="38"/>
  <c r="N690"/>
  <c r="P690" s="1"/>
  <c r="M691" i="41"/>
  <c r="S691" s="1"/>
  <c r="L691"/>
  <c r="O691" s="1"/>
  <c r="Q690" i="40"/>
  <c r="R690"/>
  <c r="Q690" i="41"/>
  <c r="R690"/>
  <c r="S690" i="38"/>
  <c r="Q691" i="27"/>
  <c r="R691"/>
  <c r="L690" i="35"/>
  <c r="O690" s="1"/>
  <c r="M690"/>
  <c r="R693" i="29" l="1"/>
  <c r="Q693"/>
  <c r="M694"/>
  <c r="S694" s="1"/>
  <c r="L694"/>
  <c r="O694" s="1"/>
  <c r="O694" i="28"/>
  <c r="N694"/>
  <c r="P694" s="1"/>
  <c r="K695"/>
  <c r="S669" i="30"/>
  <c r="N694" i="31"/>
  <c r="P694" s="1"/>
  <c r="K695"/>
  <c r="S694"/>
  <c r="N669" i="30"/>
  <c r="P669" s="1"/>
  <c r="K670"/>
  <c r="Q683" i="32"/>
  <c r="R683"/>
  <c r="Q690" i="38"/>
  <c r="R690"/>
  <c r="S691" i="40"/>
  <c r="M665" i="34"/>
  <c r="S665" s="1"/>
  <c r="L665"/>
  <c r="O665" s="1"/>
  <c r="S690" i="35"/>
  <c r="N691" i="42"/>
  <c r="P691" s="1"/>
  <c r="K692"/>
  <c r="N690" i="35"/>
  <c r="P690" s="1"/>
  <c r="K691"/>
  <c r="K692" i="39"/>
  <c r="N691"/>
  <c r="P691" s="1"/>
  <c r="K686" i="26"/>
  <c r="N685"/>
  <c r="P685" s="1"/>
  <c r="L677" i="43"/>
  <c r="O677" s="1"/>
  <c r="M677"/>
  <c r="Q664" i="34"/>
  <c r="R664"/>
  <c r="N691" i="41"/>
  <c r="P691" s="1"/>
  <c r="K692"/>
  <c r="L685" i="36"/>
  <c r="M685"/>
  <c r="S685" s="1"/>
  <c r="O684" i="33"/>
  <c r="K685"/>
  <c r="N684"/>
  <c r="P684" s="1"/>
  <c r="L680" i="37"/>
  <c r="M680"/>
  <c r="R679"/>
  <c r="Q679"/>
  <c r="R684" i="36"/>
  <c r="Q684"/>
  <c r="M691" i="38"/>
  <c r="S691" s="1"/>
  <c r="L691"/>
  <c r="O691" s="1"/>
  <c r="O691" i="40"/>
  <c r="K692"/>
  <c r="N691"/>
  <c r="P691" s="1"/>
  <c r="N692" i="27"/>
  <c r="P692" s="1"/>
  <c r="K693"/>
  <c r="R676" i="43"/>
  <c r="Q676"/>
  <c r="M684" i="32"/>
  <c r="S684" s="1"/>
  <c r="L684"/>
  <c r="O684" s="1"/>
  <c r="M695" i="28" l="1"/>
  <c r="S695" s="1"/>
  <c r="L695"/>
  <c r="O695" s="1"/>
  <c r="R694"/>
  <c r="Q694"/>
  <c r="N694" i="29"/>
  <c r="P694" s="1"/>
  <c r="K695"/>
  <c r="Q669" i="30"/>
  <c r="R669"/>
  <c r="L670"/>
  <c r="M670"/>
  <c r="S670" s="1"/>
  <c r="R694" i="31"/>
  <c r="Q694"/>
  <c r="M695"/>
  <c r="S695" s="1"/>
  <c r="L695"/>
  <c r="R690" i="35"/>
  <c r="Q690"/>
  <c r="Q691" i="40"/>
  <c r="R691"/>
  <c r="N684" i="32"/>
  <c r="P684" s="1"/>
  <c r="K685"/>
  <c r="O680" i="37"/>
  <c r="N680"/>
  <c r="K681"/>
  <c r="M692" i="39"/>
  <c r="S692" s="1"/>
  <c r="L692"/>
  <c r="N665" i="34"/>
  <c r="P665" s="1"/>
  <c r="K666"/>
  <c r="R692" i="27"/>
  <c r="Q692"/>
  <c r="P680" i="37"/>
  <c r="S680"/>
  <c r="N691" i="38"/>
  <c r="P691" s="1"/>
  <c r="K692"/>
  <c r="R691" i="41"/>
  <c r="Q691"/>
  <c r="L691" i="35"/>
  <c r="O691" s="1"/>
  <c r="M691"/>
  <c r="S691" s="1"/>
  <c r="M685" i="33"/>
  <c r="S685" s="1"/>
  <c r="L685"/>
  <c r="Q684"/>
  <c r="R684"/>
  <c r="M693" i="27"/>
  <c r="S693" s="1"/>
  <c r="L693"/>
  <c r="O693" s="1"/>
  <c r="S677" i="43"/>
  <c r="L692" i="42"/>
  <c r="O692" s="1"/>
  <c r="M692"/>
  <c r="Q691"/>
  <c r="R691"/>
  <c r="K678" i="43"/>
  <c r="N677"/>
  <c r="P677" s="1"/>
  <c r="O685" i="36"/>
  <c r="N685"/>
  <c r="P685" s="1"/>
  <c r="K686"/>
  <c r="Q685" i="26"/>
  <c r="R685"/>
  <c r="M692" i="40"/>
  <c r="L692"/>
  <c r="O692" s="1"/>
  <c r="L692" i="41"/>
  <c r="O692" s="1"/>
  <c r="M692"/>
  <c r="S692" s="1"/>
  <c r="L686" i="26"/>
  <c r="O686" s="1"/>
  <c r="M686"/>
  <c r="R691" i="39"/>
  <c r="Q691"/>
  <c r="L695" i="29" l="1"/>
  <c r="M695"/>
  <c r="S695" s="1"/>
  <c r="R694"/>
  <c r="Q694"/>
  <c r="K696" i="28"/>
  <c r="N695"/>
  <c r="P695" s="1"/>
  <c r="K696" i="31"/>
  <c r="N695"/>
  <c r="P695" s="1"/>
  <c r="O670" i="30"/>
  <c r="N670"/>
  <c r="P670" s="1"/>
  <c r="K671"/>
  <c r="O695" i="31"/>
  <c r="R677" i="43"/>
  <c r="Q677"/>
  <c r="R680" i="37"/>
  <c r="Q680"/>
  <c r="N692" i="40"/>
  <c r="P692" s="1"/>
  <c r="K693"/>
  <c r="M678" i="43"/>
  <c r="S678" s="1"/>
  <c r="L678"/>
  <c r="O678" s="1"/>
  <c r="N693" i="27"/>
  <c r="P693" s="1"/>
  <c r="K694"/>
  <c r="K692" i="35"/>
  <c r="N691"/>
  <c r="P691" s="1"/>
  <c r="L685" i="32"/>
  <c r="O685" s="1"/>
  <c r="M685"/>
  <c r="S685" s="1"/>
  <c r="R684"/>
  <c r="Q684"/>
  <c r="R665" i="34"/>
  <c r="Q665"/>
  <c r="R685" i="36"/>
  <c r="Q685"/>
  <c r="N692" i="42"/>
  <c r="P692" s="1"/>
  <c r="K693"/>
  <c r="O685" i="33"/>
  <c r="N685"/>
  <c r="P685" s="1"/>
  <c r="K686"/>
  <c r="N692" i="41"/>
  <c r="P692" s="1"/>
  <c r="K693"/>
  <c r="S692" i="40"/>
  <c r="S686" i="26"/>
  <c r="L666" i="34"/>
  <c r="M666"/>
  <c r="K687" i="26"/>
  <c r="N686"/>
  <c r="P686" s="1"/>
  <c r="M686" i="36"/>
  <c r="S686" s="1"/>
  <c r="L686"/>
  <c r="O686"/>
  <c r="S692" i="42"/>
  <c r="L692" i="38"/>
  <c r="O692" s="1"/>
  <c r="M692"/>
  <c r="O692" i="39"/>
  <c r="N692"/>
  <c r="P692" s="1"/>
  <c r="K693"/>
  <c r="R691" i="38"/>
  <c r="Q691"/>
  <c r="L681" i="37"/>
  <c r="O681" s="1"/>
  <c r="M681"/>
  <c r="S681" s="1"/>
  <c r="R695" i="28" l="1"/>
  <c r="Q695"/>
  <c r="M696"/>
  <c r="S696" s="1"/>
  <c r="L696"/>
  <c r="O696" s="1"/>
  <c r="O695" i="29"/>
  <c r="N695"/>
  <c r="P695" s="1"/>
  <c r="K696"/>
  <c r="L671" i="30"/>
  <c r="O671" s="1"/>
  <c r="M671"/>
  <c r="R670"/>
  <c r="Q670"/>
  <c r="Q695" i="31"/>
  <c r="R695"/>
  <c r="M696"/>
  <c r="S696" s="1"/>
  <c r="L696"/>
  <c r="O696" s="1"/>
  <c r="R692" i="39"/>
  <c r="Q692"/>
  <c r="K687" i="36"/>
  <c r="N686"/>
  <c r="P686" s="1"/>
  <c r="N685" i="32"/>
  <c r="P685" s="1"/>
  <c r="K686"/>
  <c r="M693" i="39"/>
  <c r="S693" s="1"/>
  <c r="L693"/>
  <c r="O693" s="1"/>
  <c r="Q692" i="40"/>
  <c r="R692"/>
  <c r="M693"/>
  <c r="S693" s="1"/>
  <c r="L693"/>
  <c r="R691" i="35"/>
  <c r="Q691"/>
  <c r="Q686" i="26"/>
  <c r="R686"/>
  <c r="L693" i="42"/>
  <c r="M693"/>
  <c r="R692" i="41"/>
  <c r="Q692"/>
  <c r="L692" i="35"/>
  <c r="O692" s="1"/>
  <c r="M692"/>
  <c r="S692" s="1"/>
  <c r="M693" i="41"/>
  <c r="L693"/>
  <c r="O693" s="1"/>
  <c r="S692" i="38"/>
  <c r="L687" i="26"/>
  <c r="O687" s="1"/>
  <c r="M687"/>
  <c r="N681" i="37"/>
  <c r="P681" s="1"/>
  <c r="K682"/>
  <c r="N692" i="38"/>
  <c r="P692" s="1"/>
  <c r="K693"/>
  <c r="P666" i="34"/>
  <c r="S666"/>
  <c r="L686" i="33"/>
  <c r="M686"/>
  <c r="S686" s="1"/>
  <c r="M694" i="27"/>
  <c r="S694" s="1"/>
  <c r="L694"/>
  <c r="O694" s="1"/>
  <c r="R692" i="42"/>
  <c r="Q692"/>
  <c r="O666" i="34"/>
  <c r="K667"/>
  <c r="N666"/>
  <c r="R693" i="27"/>
  <c r="Q693"/>
  <c r="R685" i="33"/>
  <c r="Q685"/>
  <c r="N678" i="43"/>
  <c r="P678" s="1"/>
  <c r="K679"/>
  <c r="M696" i="29" l="1"/>
  <c r="S696" s="1"/>
  <c r="L696"/>
  <c r="R695"/>
  <c r="Q695"/>
  <c r="N696" i="28"/>
  <c r="P696" s="1"/>
  <c r="K697"/>
  <c r="S671" i="30"/>
  <c r="K697" i="31"/>
  <c r="N696"/>
  <c r="P696" s="1"/>
  <c r="K672" i="30"/>
  <c r="N671"/>
  <c r="P671" s="1"/>
  <c r="K694" i="39"/>
  <c r="N693"/>
  <c r="P693" s="1"/>
  <c r="R666" i="34"/>
  <c r="Q666"/>
  <c r="L667"/>
  <c r="O667" s="1"/>
  <c r="M667"/>
  <c r="S667" s="1"/>
  <c r="O686" i="33"/>
  <c r="N686"/>
  <c r="P686" s="1"/>
  <c r="K687"/>
  <c r="S687" i="26"/>
  <c r="L679" i="43"/>
  <c r="M679"/>
  <c r="K688" i="26"/>
  <c r="N687"/>
  <c r="P687" s="1"/>
  <c r="K693" i="35"/>
  <c r="N692"/>
  <c r="P692" s="1"/>
  <c r="L686" i="32"/>
  <c r="M686"/>
  <c r="S686" s="1"/>
  <c r="R685"/>
  <c r="Q685"/>
  <c r="R686" i="36"/>
  <c r="Q686"/>
  <c r="R678" i="43"/>
  <c r="Q678"/>
  <c r="O693" i="40"/>
  <c r="N693"/>
  <c r="P693" s="1"/>
  <c r="K694"/>
  <c r="L693" i="38"/>
  <c r="M693"/>
  <c r="S693" s="1"/>
  <c r="S693" i="42"/>
  <c r="L687" i="36"/>
  <c r="M687"/>
  <c r="Q692" i="38"/>
  <c r="R692"/>
  <c r="K695" i="27"/>
  <c r="N694"/>
  <c r="P694" s="1"/>
  <c r="M682" i="37"/>
  <c r="L682"/>
  <c r="N693" i="41"/>
  <c r="P693" s="1"/>
  <c r="K694"/>
  <c r="O693" i="42"/>
  <c r="N693"/>
  <c r="P693" s="1"/>
  <c r="K694"/>
  <c r="Q681" i="37"/>
  <c r="R681"/>
  <c r="S693" i="41"/>
  <c r="M697" i="28" l="1"/>
  <c r="S697" s="1"/>
  <c r="L697"/>
  <c r="O697" s="1"/>
  <c r="Q696"/>
  <c r="R696"/>
  <c r="O696" i="29"/>
  <c r="N696"/>
  <c r="P696" s="1"/>
  <c r="K697"/>
  <c r="R671" i="30"/>
  <c r="Q671"/>
  <c r="L672"/>
  <c r="M672"/>
  <c r="S672" s="1"/>
  <c r="R696" i="31"/>
  <c r="Q696"/>
  <c r="M697"/>
  <c r="L697"/>
  <c r="O697" s="1"/>
  <c r="Q687" i="26"/>
  <c r="R687"/>
  <c r="R693" i="41"/>
  <c r="Q693"/>
  <c r="Q693" i="42"/>
  <c r="R693"/>
  <c r="Q694" i="27"/>
  <c r="R694"/>
  <c r="R692" i="35"/>
  <c r="Q692"/>
  <c r="M687" i="33"/>
  <c r="S687" s="1"/>
  <c r="L687"/>
  <c r="O687" s="1"/>
  <c r="O682" i="37"/>
  <c r="K683"/>
  <c r="N682"/>
  <c r="P682" s="1"/>
  <c r="M688" i="26"/>
  <c r="S688" s="1"/>
  <c r="L688"/>
  <c r="O688" s="1"/>
  <c r="M694" i="42"/>
  <c r="L694"/>
  <c r="O694" s="1"/>
  <c r="M695" i="27"/>
  <c r="S695" s="1"/>
  <c r="L695"/>
  <c r="O695" s="1"/>
  <c r="O693" i="38"/>
  <c r="N693"/>
  <c r="P693" s="1"/>
  <c r="K694"/>
  <c r="S679" i="43"/>
  <c r="M694" i="40"/>
  <c r="S694" s="1"/>
  <c r="L694"/>
  <c r="O679" i="43"/>
  <c r="N679"/>
  <c r="P679" s="1"/>
  <c r="K680"/>
  <c r="K668" i="34"/>
  <c r="N667"/>
  <c r="P667" s="1"/>
  <c r="R693" i="40"/>
  <c r="Q693"/>
  <c r="L693" i="35"/>
  <c r="O693" s="1"/>
  <c r="M693"/>
  <c r="S682" i="37"/>
  <c r="L694" i="41"/>
  <c r="M694"/>
  <c r="S694" s="1"/>
  <c r="S687" i="36"/>
  <c r="O686" i="32"/>
  <c r="K687"/>
  <c r="N686"/>
  <c r="P686" s="1"/>
  <c r="Q693" i="39"/>
  <c r="R693"/>
  <c r="O687" i="36"/>
  <c r="K688"/>
  <c r="N687"/>
  <c r="P687" s="1"/>
  <c r="R686" i="33"/>
  <c r="Q686"/>
  <c r="M694" i="39"/>
  <c r="S694" s="1"/>
  <c r="L694"/>
  <c r="M697" i="29" l="1"/>
  <c r="L697"/>
  <c r="O697" s="1"/>
  <c r="R696"/>
  <c r="Q696"/>
  <c r="K698" i="28"/>
  <c r="N697"/>
  <c r="P697" s="1"/>
  <c r="S697" i="31"/>
  <c r="O672" i="30"/>
  <c r="N672"/>
  <c r="P672" s="1"/>
  <c r="K673"/>
  <c r="N697" i="31"/>
  <c r="P697" s="1"/>
  <c r="K698"/>
  <c r="O694" i="41"/>
  <c r="N694"/>
  <c r="P694" s="1"/>
  <c r="K695"/>
  <c r="K694" i="35"/>
  <c r="N693"/>
  <c r="O694" i="40"/>
  <c r="K695"/>
  <c r="N694"/>
  <c r="P694" s="1"/>
  <c r="K696" i="27"/>
  <c r="N695"/>
  <c r="P695" s="1"/>
  <c r="M683" i="37"/>
  <c r="L683"/>
  <c r="O683" s="1"/>
  <c r="N694" i="42"/>
  <c r="P694" s="1"/>
  <c r="K695"/>
  <c r="Q687" i="36"/>
  <c r="R687"/>
  <c r="R679" i="43"/>
  <c r="Q679"/>
  <c r="S694" i="42"/>
  <c r="Q667" i="34"/>
  <c r="R667"/>
  <c r="O694" i="39"/>
  <c r="K695"/>
  <c r="N694"/>
  <c r="P694" s="1"/>
  <c r="L668" i="34"/>
  <c r="M668"/>
  <c r="S668" s="1"/>
  <c r="L694" i="38"/>
  <c r="O694" s="1"/>
  <c r="M694"/>
  <c r="N687" i="33"/>
  <c r="P687" s="1"/>
  <c r="K688"/>
  <c r="Q682" i="37"/>
  <c r="R682"/>
  <c r="L680" i="43"/>
  <c r="O680" s="1"/>
  <c r="M680"/>
  <c r="S680" s="1"/>
  <c r="L688" i="36"/>
  <c r="O688" s="1"/>
  <c r="M688"/>
  <c r="S688" s="1"/>
  <c r="Q693" i="38"/>
  <c r="R693"/>
  <c r="L687" i="32"/>
  <c r="M687"/>
  <c r="S687" s="1"/>
  <c r="N688" i="26"/>
  <c r="P688" s="1"/>
  <c r="K689"/>
  <c r="Q686" i="32"/>
  <c r="R686"/>
  <c r="P693" i="35"/>
  <c r="S693"/>
  <c r="Q697" i="28" l="1"/>
  <c r="R697"/>
  <c r="L698"/>
  <c r="M698"/>
  <c r="S698" s="1"/>
  <c r="K698" i="29"/>
  <c r="N697"/>
  <c r="P697" s="1"/>
  <c r="S697"/>
  <c r="R697" i="31"/>
  <c r="Q697"/>
  <c r="L698"/>
  <c r="O698" s="1"/>
  <c r="M698"/>
  <c r="S698" s="1"/>
  <c r="M673" i="30"/>
  <c r="S673" s="1"/>
  <c r="L673"/>
  <c r="O673" s="1"/>
  <c r="R672"/>
  <c r="Q672"/>
  <c r="Q694" i="42"/>
  <c r="R694"/>
  <c r="Q694" i="40"/>
  <c r="R694"/>
  <c r="R687" i="33"/>
  <c r="Q687"/>
  <c r="M689" i="26"/>
  <c r="S689" s="1"/>
  <c r="L689"/>
  <c r="K689" i="36"/>
  <c r="N688"/>
  <c r="P688" s="1"/>
  <c r="L695" i="42"/>
  <c r="M695"/>
  <c r="L695" i="40"/>
  <c r="M695"/>
  <c r="S695" s="1"/>
  <c r="R694" i="39"/>
  <c r="Q694"/>
  <c r="S694" i="38"/>
  <c r="Q693" i="35"/>
  <c r="R693"/>
  <c r="N680" i="43"/>
  <c r="P680" s="1"/>
  <c r="K681"/>
  <c r="N683" i="37"/>
  <c r="P683" s="1"/>
  <c r="K684"/>
  <c r="L694" i="35"/>
  <c r="M694"/>
  <c r="S694" s="1"/>
  <c r="Q688" i="26"/>
  <c r="R688"/>
  <c r="K695" i="38"/>
  <c r="N694"/>
  <c r="P694" s="1"/>
  <c r="O687" i="32"/>
  <c r="K688"/>
  <c r="N687"/>
  <c r="P687" s="1"/>
  <c r="O668" i="34"/>
  <c r="K669"/>
  <c r="N668"/>
  <c r="P668" s="1"/>
  <c r="S683" i="37"/>
  <c r="M695" i="41"/>
  <c r="S695" s="1"/>
  <c r="L695"/>
  <c r="O695" s="1"/>
  <c r="R694"/>
  <c r="Q694"/>
  <c r="Q695" i="27"/>
  <c r="R695"/>
  <c r="L688" i="33"/>
  <c r="O688" s="1"/>
  <c r="M688"/>
  <c r="S688" s="1"/>
  <c r="M695" i="39"/>
  <c r="S695" s="1"/>
  <c r="L695"/>
  <c r="O695" s="1"/>
  <c r="M696" i="27"/>
  <c r="S696" s="1"/>
  <c r="L696"/>
  <c r="O696" s="1"/>
  <c r="R697" i="29" l="1"/>
  <c r="Q697"/>
  <c r="M698"/>
  <c r="S698" s="1"/>
  <c r="L698"/>
  <c r="O698" i="28"/>
  <c r="K699"/>
  <c r="N698"/>
  <c r="P698" s="1"/>
  <c r="K699" i="31"/>
  <c r="N698"/>
  <c r="P698" s="1"/>
  <c r="N673" i="30"/>
  <c r="P673" s="1"/>
  <c r="K674"/>
  <c r="Q694" i="38"/>
  <c r="R694"/>
  <c r="K690" i="26"/>
  <c r="N689"/>
  <c r="P689" s="1"/>
  <c r="R683" i="37"/>
  <c r="Q683"/>
  <c r="L681" i="43"/>
  <c r="O681" s="1"/>
  <c r="M681"/>
  <c r="S681" s="1"/>
  <c r="R680"/>
  <c r="Q680"/>
  <c r="O695" i="40"/>
  <c r="K696"/>
  <c r="N695"/>
  <c r="P695" s="1"/>
  <c r="Q668" i="34"/>
  <c r="R668"/>
  <c r="S695" i="42"/>
  <c r="M695" i="38"/>
  <c r="S695" s="1"/>
  <c r="L695"/>
  <c r="M669" i="34"/>
  <c r="S669" s="1"/>
  <c r="L669"/>
  <c r="O669" s="1"/>
  <c r="O695" i="42"/>
  <c r="K696"/>
  <c r="N695"/>
  <c r="P695" s="1"/>
  <c r="Q688" i="36"/>
  <c r="R688"/>
  <c r="Q687" i="32"/>
  <c r="R687"/>
  <c r="O694" i="35"/>
  <c r="K695"/>
  <c r="N694"/>
  <c r="P694" s="1"/>
  <c r="M689" i="36"/>
  <c r="S689" s="1"/>
  <c r="L689"/>
  <c r="O689" s="1"/>
  <c r="K689" i="33"/>
  <c r="N688"/>
  <c r="P688" s="1"/>
  <c r="N696" i="27"/>
  <c r="P696" s="1"/>
  <c r="K697"/>
  <c r="K696" i="39"/>
  <c r="N695"/>
  <c r="P695" s="1"/>
  <c r="N695" i="41"/>
  <c r="P695" s="1"/>
  <c r="K696"/>
  <c r="M688" i="32"/>
  <c r="S688" s="1"/>
  <c r="L688"/>
  <c r="O688" s="1"/>
  <c r="L684" i="37"/>
  <c r="O684" s="1"/>
  <c r="M684"/>
  <c r="S684" s="1"/>
  <c r="O689" i="26"/>
  <c r="Q698" i="28" l="1"/>
  <c r="R698"/>
  <c r="M699"/>
  <c r="S699" s="1"/>
  <c r="L699"/>
  <c r="O699" s="1"/>
  <c r="O698" i="29"/>
  <c r="N698"/>
  <c r="P698" s="1"/>
  <c r="K699"/>
  <c r="L674" i="30"/>
  <c r="M674"/>
  <c r="Q673"/>
  <c r="R673"/>
  <c r="R698" i="31"/>
  <c r="Q698"/>
  <c r="L699"/>
  <c r="M699"/>
  <c r="S699" s="1"/>
  <c r="Q695" i="42"/>
  <c r="R695"/>
  <c r="Q694" i="35"/>
  <c r="R694"/>
  <c r="L696" i="42"/>
  <c r="O696" s="1"/>
  <c r="M696"/>
  <c r="N684" i="37"/>
  <c r="P684" s="1"/>
  <c r="K685"/>
  <c r="L697" i="27"/>
  <c r="O697" s="1"/>
  <c r="M697"/>
  <c r="S697" s="1"/>
  <c r="M695" i="35"/>
  <c r="S695" s="1"/>
  <c r="L695"/>
  <c r="O695" s="1"/>
  <c r="R696" i="27"/>
  <c r="Q696"/>
  <c r="N681" i="43"/>
  <c r="P681" s="1"/>
  <c r="K682"/>
  <c r="R695" i="40"/>
  <c r="Q695"/>
  <c r="R688" i="33"/>
  <c r="Q688"/>
  <c r="N669" i="34"/>
  <c r="P669" s="1"/>
  <c r="K670"/>
  <c r="M689" i="33"/>
  <c r="S689" s="1"/>
  <c r="L689"/>
  <c r="L696" i="40"/>
  <c r="O696" s="1"/>
  <c r="M696"/>
  <c r="Q689" i="26"/>
  <c r="R689"/>
  <c r="R695" i="41"/>
  <c r="Q695"/>
  <c r="N689" i="36"/>
  <c r="P689" s="1"/>
  <c r="K690"/>
  <c r="L690" i="26"/>
  <c r="O690" s="1"/>
  <c r="M690"/>
  <c r="S690" s="1"/>
  <c r="Q695" i="39"/>
  <c r="R695"/>
  <c r="N688" i="32"/>
  <c r="P688" s="1"/>
  <c r="K689"/>
  <c r="M696" i="41"/>
  <c r="L696"/>
  <c r="O696" s="1"/>
  <c r="O695" i="38"/>
  <c r="N695"/>
  <c r="P695" s="1"/>
  <c r="K696"/>
  <c r="M696" i="39"/>
  <c r="S696" s="1"/>
  <c r="L696"/>
  <c r="L699" i="29" l="1"/>
  <c r="O699" s="1"/>
  <c r="M699"/>
  <c r="R698"/>
  <c r="Q698"/>
  <c r="K700" i="28"/>
  <c r="N699"/>
  <c r="P699" s="1"/>
  <c r="K700" i="31"/>
  <c r="N699"/>
  <c r="P699" s="1"/>
  <c r="S674" i="30"/>
  <c r="O699" i="31"/>
  <c r="O674" i="30"/>
  <c r="N674"/>
  <c r="P674" s="1"/>
  <c r="K675"/>
  <c r="R684" i="37"/>
  <c r="Q684"/>
  <c r="R669" i="34"/>
  <c r="Q669"/>
  <c r="R695" i="38"/>
  <c r="Q695"/>
  <c r="N695" i="35"/>
  <c r="P695" s="1"/>
  <c r="K696"/>
  <c r="S696" i="42"/>
  <c r="K697"/>
  <c r="N696"/>
  <c r="P696" s="1"/>
  <c r="O696" i="39"/>
  <c r="N696"/>
  <c r="P696" s="1"/>
  <c r="K697"/>
  <c r="L689" i="32"/>
  <c r="O689" s="1"/>
  <c r="M689"/>
  <c r="S689" s="1"/>
  <c r="N696" i="41"/>
  <c r="P696" s="1"/>
  <c r="K697"/>
  <c r="N690" i="26"/>
  <c r="P690" s="1"/>
  <c r="K691"/>
  <c r="S696" i="40"/>
  <c r="S696" i="41"/>
  <c r="L690" i="36"/>
  <c r="O690" s="1"/>
  <c r="M690"/>
  <c r="S690" s="1"/>
  <c r="K697" i="40"/>
  <c r="N696"/>
  <c r="P696" s="1"/>
  <c r="R689" i="36"/>
  <c r="Q689"/>
  <c r="O689" i="33"/>
  <c r="N689"/>
  <c r="P689" s="1"/>
  <c r="K690"/>
  <c r="L682" i="43"/>
  <c r="O682" s="1"/>
  <c r="M682"/>
  <c r="S682" s="1"/>
  <c r="R681"/>
  <c r="Q681"/>
  <c r="N697" i="27"/>
  <c r="P697" s="1"/>
  <c r="K698"/>
  <c r="Q688" i="32"/>
  <c r="R688"/>
  <c r="L696" i="38"/>
  <c r="O696" s="1"/>
  <c r="M696"/>
  <c r="S696" s="1"/>
  <c r="M670" i="34"/>
  <c r="S670" s="1"/>
  <c r="L670"/>
  <c r="O670" s="1"/>
  <c r="M685" i="37"/>
  <c r="S685" s="1"/>
  <c r="L685"/>
  <c r="O685" s="1"/>
  <c r="Q699" i="28" l="1"/>
  <c r="R699"/>
  <c r="L700"/>
  <c r="M700"/>
  <c r="S700" s="1"/>
  <c r="S699" i="29"/>
  <c r="K700"/>
  <c r="N699"/>
  <c r="P699" s="1"/>
  <c r="R674" i="30"/>
  <c r="Q674"/>
  <c r="M675"/>
  <c r="L675"/>
  <c r="O675" s="1"/>
  <c r="Q699" i="31"/>
  <c r="R699"/>
  <c r="M700"/>
  <c r="L700"/>
  <c r="R696" i="40"/>
  <c r="Q696"/>
  <c r="R696" i="42"/>
  <c r="Q696"/>
  <c r="R696" i="41"/>
  <c r="Q696"/>
  <c r="N689" i="32"/>
  <c r="P689" s="1"/>
  <c r="K690"/>
  <c r="M696" i="35"/>
  <c r="S696" s="1"/>
  <c r="L696"/>
  <c r="R695"/>
  <c r="Q695"/>
  <c r="R696" i="39"/>
  <c r="Q696"/>
  <c r="Q690" i="26"/>
  <c r="R690"/>
  <c r="L697" i="40"/>
  <c r="M697"/>
  <c r="S697" s="1"/>
  <c r="M691" i="26"/>
  <c r="L691"/>
  <c r="O691" s="1"/>
  <c r="N685" i="37"/>
  <c r="P685" s="1"/>
  <c r="K686"/>
  <c r="N682" i="43"/>
  <c r="P682" s="1"/>
  <c r="K683"/>
  <c r="M690" i="33"/>
  <c r="L690"/>
  <c r="M697" i="41"/>
  <c r="S697" s="1"/>
  <c r="L697"/>
  <c r="R689" i="33"/>
  <c r="Q689"/>
  <c r="K691" i="36"/>
  <c r="N690"/>
  <c r="P690" s="1"/>
  <c r="L697" i="42"/>
  <c r="O697" s="1"/>
  <c r="M697"/>
  <c r="Q697" i="27"/>
  <c r="R697"/>
  <c r="M697" i="39"/>
  <c r="S697" s="1"/>
  <c r="L697"/>
  <c r="O697"/>
  <c r="K697" i="38"/>
  <c r="N696"/>
  <c r="P696" s="1"/>
  <c r="M698" i="27"/>
  <c r="S698" s="1"/>
  <c r="L698"/>
  <c r="O698" s="1"/>
  <c r="N670" i="34"/>
  <c r="P670" s="1"/>
  <c r="K671"/>
  <c r="M700" i="29" l="1"/>
  <c r="S700" s="1"/>
  <c r="L700"/>
  <c r="O700" s="1"/>
  <c r="Q699"/>
  <c r="R699"/>
  <c r="O700" i="28"/>
  <c r="N700"/>
  <c r="P700" s="1"/>
  <c r="K701"/>
  <c r="S700" i="31"/>
  <c r="K676" i="30"/>
  <c r="N675"/>
  <c r="P675" s="1"/>
  <c r="S675"/>
  <c r="O700" i="31"/>
  <c r="N700"/>
  <c r="P700" s="1"/>
  <c r="K701"/>
  <c r="Q689" i="32"/>
  <c r="R689"/>
  <c r="R682" i="43"/>
  <c r="Q682"/>
  <c r="L690" i="32"/>
  <c r="M690"/>
  <c r="L686" i="37"/>
  <c r="M686"/>
  <c r="S686" s="1"/>
  <c r="R685"/>
  <c r="Q685"/>
  <c r="K699" i="27"/>
  <c r="N698"/>
  <c r="P698" s="1"/>
  <c r="O697" i="41"/>
  <c r="K698"/>
  <c r="N697"/>
  <c r="P697" s="1"/>
  <c r="M671" i="34"/>
  <c r="S671" s="1"/>
  <c r="L671"/>
  <c r="O671" s="1"/>
  <c r="K698" i="39"/>
  <c r="N697"/>
  <c r="P697" s="1"/>
  <c r="L691" i="36"/>
  <c r="M691"/>
  <c r="S691" s="1"/>
  <c r="S697" i="42"/>
  <c r="K692" i="26"/>
  <c r="N691"/>
  <c r="P691" s="1"/>
  <c r="Q696" i="38"/>
  <c r="R696"/>
  <c r="K698" i="42"/>
  <c r="N697"/>
  <c r="P697" s="1"/>
  <c r="O690" i="33"/>
  <c r="N690"/>
  <c r="P690" s="1"/>
  <c r="K691"/>
  <c r="S691" i="26"/>
  <c r="Q670" i="34"/>
  <c r="R670"/>
  <c r="M697" i="38"/>
  <c r="S697" s="1"/>
  <c r="L697"/>
  <c r="S690" i="33"/>
  <c r="O696" i="35"/>
  <c r="N696"/>
  <c r="P696" s="1"/>
  <c r="K697"/>
  <c r="R690" i="36"/>
  <c r="Q690"/>
  <c r="L683" i="43"/>
  <c r="M683"/>
  <c r="O697" i="40"/>
  <c r="N697"/>
  <c r="P697" s="1"/>
  <c r="K698"/>
  <c r="M701" i="28" l="1"/>
  <c r="S701" s="1"/>
  <c r="L701"/>
  <c r="O701" s="1"/>
  <c r="Q700"/>
  <c r="R700"/>
  <c r="N700" i="29"/>
  <c r="P700" s="1"/>
  <c r="K701"/>
  <c r="Q700" i="31"/>
  <c r="R700"/>
  <c r="R675" i="30"/>
  <c r="Q675"/>
  <c r="L676"/>
  <c r="O676" s="1"/>
  <c r="M676"/>
  <c r="S676" s="1"/>
  <c r="L701" i="31"/>
  <c r="M701"/>
  <c r="S701" s="1"/>
  <c r="Q690" i="33"/>
  <c r="R690"/>
  <c r="R697" i="41"/>
  <c r="Q697"/>
  <c r="O686" i="37"/>
  <c r="N686"/>
  <c r="P686" s="1"/>
  <c r="K687"/>
  <c r="R697" i="42"/>
  <c r="Q697"/>
  <c r="M698" i="41"/>
  <c r="L698"/>
  <c r="S690" i="32"/>
  <c r="Q697" i="39"/>
  <c r="R697"/>
  <c r="L698" i="40"/>
  <c r="M698"/>
  <c r="S698" s="1"/>
  <c r="S683" i="43"/>
  <c r="O683"/>
  <c r="N683"/>
  <c r="P683" s="1"/>
  <c r="K684"/>
  <c r="O697" i="38"/>
  <c r="N697"/>
  <c r="P697" s="1"/>
  <c r="K698"/>
  <c r="L698" i="42"/>
  <c r="O698" s="1"/>
  <c r="M698"/>
  <c r="O691" i="36"/>
  <c r="N691"/>
  <c r="P691" s="1"/>
  <c r="K692"/>
  <c r="O690" i="32"/>
  <c r="K691"/>
  <c r="N690"/>
  <c r="P690" s="1"/>
  <c r="L697" i="35"/>
  <c r="O697" s="1"/>
  <c r="M697"/>
  <c r="S697" s="1"/>
  <c r="Q698" i="27"/>
  <c r="R698"/>
  <c r="R691" i="26"/>
  <c r="Q691"/>
  <c r="L698" i="39"/>
  <c r="O698" s="1"/>
  <c r="M698"/>
  <c r="S698" s="1"/>
  <c r="M699" i="27"/>
  <c r="S699" s="1"/>
  <c r="L699"/>
  <c r="O699" s="1"/>
  <c r="R696" i="35"/>
  <c r="Q696"/>
  <c r="Q697" i="40"/>
  <c r="R697"/>
  <c r="M691" i="33"/>
  <c r="L691"/>
  <c r="O691" s="1"/>
  <c r="L692" i="26"/>
  <c r="O692" s="1"/>
  <c r="M692"/>
  <c r="N671" i="34"/>
  <c r="P671" s="1"/>
  <c r="K672"/>
  <c r="L701" i="29" l="1"/>
  <c r="O701" s="1"/>
  <c r="M701"/>
  <c r="S701" s="1"/>
  <c r="R700"/>
  <c r="Q700"/>
  <c r="K702" i="28"/>
  <c r="N701"/>
  <c r="P701" s="1"/>
  <c r="O701" i="31"/>
  <c r="K702"/>
  <c r="N701"/>
  <c r="P701" s="1"/>
  <c r="N676" i="30"/>
  <c r="P676" s="1"/>
  <c r="K677"/>
  <c r="Q690" i="32"/>
  <c r="R690"/>
  <c r="R683" i="43"/>
  <c r="Q683"/>
  <c r="R697" i="38"/>
  <c r="Q697"/>
  <c r="O698" i="40"/>
  <c r="N698"/>
  <c r="P698" s="1"/>
  <c r="K699"/>
  <c r="N697" i="35"/>
  <c r="P697" s="1"/>
  <c r="K698"/>
  <c r="M691" i="32"/>
  <c r="S691" s="1"/>
  <c r="L691"/>
  <c r="O691" s="1"/>
  <c r="L698" i="38"/>
  <c r="O698" s="1"/>
  <c r="M698"/>
  <c r="S698" s="1"/>
  <c r="S692" i="26"/>
  <c r="K693"/>
  <c r="N692"/>
  <c r="P692" s="1"/>
  <c r="N699" i="27"/>
  <c r="P699" s="1"/>
  <c r="K700"/>
  <c r="L692" i="36"/>
  <c r="O692" s="1"/>
  <c r="M692"/>
  <c r="S692" s="1"/>
  <c r="L687" i="37"/>
  <c r="O687" s="1"/>
  <c r="M687"/>
  <c r="S687" s="1"/>
  <c r="Q686"/>
  <c r="R686"/>
  <c r="L684" i="43"/>
  <c r="O684" s="1"/>
  <c r="M684"/>
  <c r="S684" s="1"/>
  <c r="R691" i="36"/>
  <c r="Q691"/>
  <c r="N691" i="33"/>
  <c r="P691" s="1"/>
  <c r="K692"/>
  <c r="S691"/>
  <c r="L672" i="34"/>
  <c r="O672" s="1"/>
  <c r="M672"/>
  <c r="S672" s="1"/>
  <c r="S698" i="42"/>
  <c r="O698" i="41"/>
  <c r="K699"/>
  <c r="N698"/>
  <c r="P698" s="1"/>
  <c r="R671" i="34"/>
  <c r="Q671"/>
  <c r="N698" i="39"/>
  <c r="P698" s="1"/>
  <c r="K699"/>
  <c r="N698" i="42"/>
  <c r="P698" s="1"/>
  <c r="K699"/>
  <c r="S698" i="41"/>
  <c r="Q701" i="28" l="1"/>
  <c r="R701"/>
  <c r="L702"/>
  <c r="O702" s="1"/>
  <c r="M702"/>
  <c r="S702" s="1"/>
  <c r="N701" i="29"/>
  <c r="P701" s="1"/>
  <c r="K702"/>
  <c r="M677" i="30"/>
  <c r="L677"/>
  <c r="O677" s="1"/>
  <c r="R676"/>
  <c r="Q676"/>
  <c r="R701" i="31"/>
  <c r="Q701"/>
  <c r="L702"/>
  <c r="M702"/>
  <c r="S702" s="1"/>
  <c r="R698" i="41"/>
  <c r="Q698"/>
  <c r="R692" i="26"/>
  <c r="Q692"/>
  <c r="Q691" i="33"/>
  <c r="R691"/>
  <c r="K693" i="36"/>
  <c r="N692"/>
  <c r="P692" s="1"/>
  <c r="Q698" i="40"/>
  <c r="R698"/>
  <c r="R699" i="27"/>
  <c r="Q699"/>
  <c r="L699" i="41"/>
  <c r="O699" s="1"/>
  <c r="M699"/>
  <c r="S699" s="1"/>
  <c r="L700" i="27"/>
  <c r="M700"/>
  <c r="S700" s="1"/>
  <c r="K699" i="38"/>
  <c r="N698"/>
  <c r="P698" s="1"/>
  <c r="L699" i="42"/>
  <c r="M699"/>
  <c r="S699" s="1"/>
  <c r="L692" i="33"/>
  <c r="M692"/>
  <c r="S692" s="1"/>
  <c r="N691" i="32"/>
  <c r="P691" s="1"/>
  <c r="K692"/>
  <c r="Q698" i="42"/>
  <c r="R698"/>
  <c r="M693" i="26"/>
  <c r="S693" s="1"/>
  <c r="L693"/>
  <c r="N684" i="43"/>
  <c r="P684" s="1"/>
  <c r="K685"/>
  <c r="M699" i="39"/>
  <c r="S699" s="1"/>
  <c r="L699"/>
  <c r="O699" s="1"/>
  <c r="R698"/>
  <c r="Q698"/>
  <c r="N687" i="37"/>
  <c r="P687" s="1"/>
  <c r="K688"/>
  <c r="L698" i="35"/>
  <c r="O698" s="1"/>
  <c r="M698"/>
  <c r="S698" s="1"/>
  <c r="Q697"/>
  <c r="R697"/>
  <c r="K673" i="34"/>
  <c r="N672"/>
  <c r="P672" s="1"/>
  <c r="L699" i="40"/>
  <c r="M699"/>
  <c r="M702" i="29" l="1"/>
  <c r="S702" s="1"/>
  <c r="L702"/>
  <c r="O702" s="1"/>
  <c r="R701"/>
  <c r="Q701"/>
  <c r="N702" i="28"/>
  <c r="P702" s="1"/>
  <c r="K703"/>
  <c r="K703" i="31"/>
  <c r="N702"/>
  <c r="P702" s="1"/>
  <c r="O702"/>
  <c r="K678" i="30"/>
  <c r="N677"/>
  <c r="P677" s="1"/>
  <c r="S677"/>
  <c r="Q692" i="36"/>
  <c r="R692"/>
  <c r="Q672" i="34"/>
  <c r="R672"/>
  <c r="M693" i="36"/>
  <c r="S693" s="1"/>
  <c r="L693"/>
  <c r="S699" i="40"/>
  <c r="K701" i="27"/>
  <c r="N700"/>
  <c r="P700" s="1"/>
  <c r="R687" i="37"/>
  <c r="Q687"/>
  <c r="K694" i="26"/>
  <c r="N693"/>
  <c r="P693" s="1"/>
  <c r="O692" i="33"/>
  <c r="K693"/>
  <c r="N692"/>
  <c r="P692" s="1"/>
  <c r="M673" i="34"/>
  <c r="S673" s="1"/>
  <c r="L673"/>
  <c r="O673"/>
  <c r="O693" i="26"/>
  <c r="O699" i="42"/>
  <c r="N699"/>
  <c r="P699" s="1"/>
  <c r="K700"/>
  <c r="N699" i="41"/>
  <c r="P699" s="1"/>
  <c r="K700"/>
  <c r="Q698" i="38"/>
  <c r="R698"/>
  <c r="R684" i="43"/>
  <c r="Q684"/>
  <c r="K700" i="39"/>
  <c r="N699"/>
  <c r="P699" s="1"/>
  <c r="M699" i="38"/>
  <c r="S699" s="1"/>
  <c r="L699"/>
  <c r="O699" s="1"/>
  <c r="N698" i="35"/>
  <c r="P698" s="1"/>
  <c r="K699"/>
  <c r="L685" i="43"/>
  <c r="M685"/>
  <c r="O699" i="40"/>
  <c r="N699"/>
  <c r="P699" s="1"/>
  <c r="K700"/>
  <c r="M688" i="37"/>
  <c r="S688" s="1"/>
  <c r="L688"/>
  <c r="L692" i="32"/>
  <c r="O692" s="1"/>
  <c r="M692"/>
  <c r="O700" i="27"/>
  <c r="R691" i="32"/>
  <c r="Q691"/>
  <c r="M703" i="28" l="1"/>
  <c r="S703" s="1"/>
  <c r="L703"/>
  <c r="O703" s="1"/>
  <c r="R702"/>
  <c r="Q702"/>
  <c r="N702" i="29"/>
  <c r="P702" s="1"/>
  <c r="K703"/>
  <c r="R677" i="30"/>
  <c r="Q677"/>
  <c r="L678"/>
  <c r="O678" s="1"/>
  <c r="M678"/>
  <c r="S678" s="1"/>
  <c r="R702" i="31"/>
  <c r="Q702"/>
  <c r="M703"/>
  <c r="S703" s="1"/>
  <c r="L703"/>
  <c r="O703" s="1"/>
  <c r="R699" i="40"/>
  <c r="Q699"/>
  <c r="Q699" i="39"/>
  <c r="R699"/>
  <c r="M700" i="42"/>
  <c r="S700" s="1"/>
  <c r="L700"/>
  <c r="O700" s="1"/>
  <c r="M693" i="33"/>
  <c r="S693" s="1"/>
  <c r="L693"/>
  <c r="O693" s="1"/>
  <c r="Q699" i="42"/>
  <c r="R699"/>
  <c r="R693" i="26"/>
  <c r="Q693"/>
  <c r="O693" i="36"/>
  <c r="N693"/>
  <c r="P693" s="1"/>
  <c r="K694"/>
  <c r="R699" i="41"/>
  <c r="Q699"/>
  <c r="S685" i="43"/>
  <c r="S692" i="32"/>
  <c r="L699" i="35"/>
  <c r="M699"/>
  <c r="S699" s="1"/>
  <c r="M694" i="26"/>
  <c r="L694"/>
  <c r="O694" s="1"/>
  <c r="R698" i="35"/>
  <c r="Q698"/>
  <c r="M700" i="39"/>
  <c r="S700" s="1"/>
  <c r="L700"/>
  <c r="O685" i="43"/>
  <c r="N685"/>
  <c r="P685" s="1"/>
  <c r="K686"/>
  <c r="K693" i="32"/>
  <c r="N692"/>
  <c r="P692" s="1"/>
  <c r="O688" i="37"/>
  <c r="K689"/>
  <c r="N688"/>
  <c r="P688" s="1"/>
  <c r="N699" i="38"/>
  <c r="P699" s="1"/>
  <c r="K700"/>
  <c r="N673" i="34"/>
  <c r="P673" s="1"/>
  <c r="K674"/>
  <c r="M700" i="40"/>
  <c r="S700" s="1"/>
  <c r="L700"/>
  <c r="Q700" i="27"/>
  <c r="R700"/>
  <c r="L700" i="41"/>
  <c r="M700"/>
  <c r="S700" s="1"/>
  <c r="Q692" i="33"/>
  <c r="R692"/>
  <c r="M701" i="27"/>
  <c r="S701" s="1"/>
  <c r="L701"/>
  <c r="L703" i="29" l="1"/>
  <c r="O703" s="1"/>
  <c r="M703"/>
  <c r="S703" s="1"/>
  <c r="R702"/>
  <c r="Q702"/>
  <c r="K704" i="28"/>
  <c r="N703"/>
  <c r="P703" s="1"/>
  <c r="N678" i="30"/>
  <c r="P678" s="1"/>
  <c r="K679"/>
  <c r="K704" i="31"/>
  <c r="N703"/>
  <c r="P703" s="1"/>
  <c r="R685" i="43"/>
  <c r="Q685"/>
  <c r="R692" i="32"/>
  <c r="Q692"/>
  <c r="R693" i="36"/>
  <c r="Q693"/>
  <c r="R688" i="37"/>
  <c r="Q688"/>
  <c r="O699" i="35"/>
  <c r="N699"/>
  <c r="P699" s="1"/>
  <c r="K700"/>
  <c r="M689" i="37"/>
  <c r="S689" s="1"/>
  <c r="L689"/>
  <c r="O689" s="1"/>
  <c r="O701" i="27"/>
  <c r="N701"/>
  <c r="P701" s="1"/>
  <c r="K702"/>
  <c r="O700" i="40"/>
  <c r="N700"/>
  <c r="P700" s="1"/>
  <c r="K701"/>
  <c r="N700" i="42"/>
  <c r="P700" s="1"/>
  <c r="K701"/>
  <c r="O700" i="41"/>
  <c r="N700"/>
  <c r="P700" s="1"/>
  <c r="K701"/>
  <c r="O700" i="39"/>
  <c r="K701"/>
  <c r="N700"/>
  <c r="P700" s="1"/>
  <c r="M674" i="34"/>
  <c r="S674" s="1"/>
  <c r="L674"/>
  <c r="M693" i="32"/>
  <c r="S693" s="1"/>
  <c r="L693"/>
  <c r="O693" s="1"/>
  <c r="R673" i="34"/>
  <c r="Q673"/>
  <c r="L686" i="43"/>
  <c r="O686" s="1"/>
  <c r="M686"/>
  <c r="S686" s="1"/>
  <c r="K695" i="26"/>
  <c r="N694"/>
  <c r="P694" s="1"/>
  <c r="L700" i="38"/>
  <c r="O700" s="1"/>
  <c r="M700"/>
  <c r="S700" s="1"/>
  <c r="S694" i="26"/>
  <c r="R699" i="38"/>
  <c r="Q699"/>
  <c r="M694" i="36"/>
  <c r="L694"/>
  <c r="O694" s="1"/>
  <c r="N693" i="33"/>
  <c r="P693" s="1"/>
  <c r="K694"/>
  <c r="Q703" i="28" l="1"/>
  <c r="R703"/>
  <c r="L704"/>
  <c r="O704" s="1"/>
  <c r="M704"/>
  <c r="S704" s="1"/>
  <c r="N703" i="29"/>
  <c r="P703" s="1"/>
  <c r="K704"/>
  <c r="Q703" i="31"/>
  <c r="R703"/>
  <c r="L704"/>
  <c r="O704" s="1"/>
  <c r="M704"/>
  <c r="Q678" i="30"/>
  <c r="R678"/>
  <c r="L679"/>
  <c r="M679"/>
  <c r="R701" i="27"/>
  <c r="Q701"/>
  <c r="Q694" i="26"/>
  <c r="R694"/>
  <c r="N686" i="43"/>
  <c r="P686" s="1"/>
  <c r="K687"/>
  <c r="S694" i="36"/>
  <c r="K694" i="32"/>
  <c r="N693"/>
  <c r="P693" s="1"/>
  <c r="R700" i="41"/>
  <c r="Q700"/>
  <c r="M695" i="26"/>
  <c r="L695"/>
  <c r="O695" s="1"/>
  <c r="O674" i="34"/>
  <c r="N674"/>
  <c r="P674" s="1"/>
  <c r="K675"/>
  <c r="L701" i="42"/>
  <c r="M701"/>
  <c r="R700"/>
  <c r="Q700"/>
  <c r="K690" i="37"/>
  <c r="N689"/>
  <c r="P689" s="1"/>
  <c r="R700" i="39"/>
  <c r="Q700"/>
  <c r="M701" i="40"/>
  <c r="S701" s="1"/>
  <c r="L701"/>
  <c r="O701" s="1"/>
  <c r="M694" i="33"/>
  <c r="S694" s="1"/>
  <c r="L694"/>
  <c r="O694" s="1"/>
  <c r="R700" i="40"/>
  <c r="Q700"/>
  <c r="L700" i="35"/>
  <c r="O700" s="1"/>
  <c r="M700"/>
  <c r="Q699"/>
  <c r="R699"/>
  <c r="Q693" i="33"/>
  <c r="R693"/>
  <c r="M701" i="39"/>
  <c r="S701" s="1"/>
  <c r="L701"/>
  <c r="O701" s="1"/>
  <c r="N694" i="36"/>
  <c r="P694" s="1"/>
  <c r="K695"/>
  <c r="K701" i="38"/>
  <c r="N700"/>
  <c r="P700" s="1"/>
  <c r="M701" i="41"/>
  <c r="S701" s="1"/>
  <c r="L701"/>
  <c r="O701" s="1"/>
  <c r="L702" i="27"/>
  <c r="O702" s="1"/>
  <c r="M702"/>
  <c r="L704" i="29" l="1"/>
  <c r="O704" s="1"/>
  <c r="M704"/>
  <c r="S704" s="1"/>
  <c r="R703"/>
  <c r="Q703"/>
  <c r="K705" i="28"/>
  <c r="N704"/>
  <c r="P704" s="1"/>
  <c r="N679" i="30"/>
  <c r="P679" s="1"/>
  <c r="K680"/>
  <c r="S704" i="31"/>
  <c r="K705"/>
  <c r="N704"/>
  <c r="P704" s="1"/>
  <c r="O679" i="30"/>
  <c r="S679"/>
  <c r="R694" i="36"/>
  <c r="Q694"/>
  <c r="R689" i="37"/>
  <c r="Q689"/>
  <c r="Q700" i="38"/>
  <c r="R700"/>
  <c r="K696" i="26"/>
  <c r="N695"/>
  <c r="P695" s="1"/>
  <c r="M687" i="43"/>
  <c r="L687"/>
  <c r="O687" s="1"/>
  <c r="R686"/>
  <c r="Q686"/>
  <c r="M675" i="34"/>
  <c r="S675" s="1"/>
  <c r="L675"/>
  <c r="O675" s="1"/>
  <c r="L695" i="36"/>
  <c r="M695"/>
  <c r="S695" s="1"/>
  <c r="S702" i="27"/>
  <c r="S695" i="26"/>
  <c r="N702" i="27"/>
  <c r="P702" s="1"/>
  <c r="K703"/>
  <c r="S700" i="35"/>
  <c r="K702" i="40"/>
  <c r="N701"/>
  <c r="P701" s="1"/>
  <c r="S701" i="42"/>
  <c r="N701" i="41"/>
  <c r="P701" s="1"/>
  <c r="K702"/>
  <c r="L701" i="38"/>
  <c r="M701"/>
  <c r="S701" s="1"/>
  <c r="K695" i="33"/>
  <c r="N694"/>
  <c r="P694" s="1"/>
  <c r="L690" i="37"/>
  <c r="M690"/>
  <c r="S690" s="1"/>
  <c r="K702" i="39"/>
  <c r="N701"/>
  <c r="P701" s="1"/>
  <c r="N700" i="35"/>
  <c r="P700" s="1"/>
  <c r="K701"/>
  <c r="O701" i="42"/>
  <c r="N701"/>
  <c r="P701" s="1"/>
  <c r="K702"/>
  <c r="R693" i="32"/>
  <c r="Q693"/>
  <c r="R674" i="34"/>
  <c r="Q674"/>
  <c r="L694" i="32"/>
  <c r="M694"/>
  <c r="Q704" i="28" l="1"/>
  <c r="R704"/>
  <c r="M705"/>
  <c r="S705" s="1"/>
  <c r="L705"/>
  <c r="O705" s="1"/>
  <c r="N704" i="29"/>
  <c r="P704" s="1"/>
  <c r="K705"/>
  <c r="Q704" i="31"/>
  <c r="R704"/>
  <c r="L705"/>
  <c r="O705" s="1"/>
  <c r="M705"/>
  <c r="S705" s="1"/>
  <c r="M680" i="30"/>
  <c r="S680" s="1"/>
  <c r="L680"/>
  <c r="R679"/>
  <c r="Q679"/>
  <c r="R702" i="27"/>
  <c r="Q702"/>
  <c r="Q700" i="35"/>
  <c r="R700"/>
  <c r="Q701" i="42"/>
  <c r="R701"/>
  <c r="Q701" i="39"/>
  <c r="R701"/>
  <c r="M702" i="41"/>
  <c r="L702"/>
  <c r="M703" i="27"/>
  <c r="S703" s="1"/>
  <c r="L703"/>
  <c r="O703" s="1"/>
  <c r="R701" i="41"/>
  <c r="Q701"/>
  <c r="N675" i="34"/>
  <c r="P675" s="1"/>
  <c r="K676"/>
  <c r="L696" i="26"/>
  <c r="O696" s="1"/>
  <c r="M696"/>
  <c r="S696" s="1"/>
  <c r="Q695"/>
  <c r="R695"/>
  <c r="L702" i="42"/>
  <c r="O702" s="1"/>
  <c r="M702"/>
  <c r="S702" s="1"/>
  <c r="O690" i="37"/>
  <c r="N690"/>
  <c r="P690" s="1"/>
  <c r="K691"/>
  <c r="Q694" i="33"/>
  <c r="R694"/>
  <c r="Q701" i="40"/>
  <c r="R701"/>
  <c r="S694" i="32"/>
  <c r="M695" i="33"/>
  <c r="S695" s="1"/>
  <c r="L695"/>
  <c r="L702" i="40"/>
  <c r="M702"/>
  <c r="S702" s="1"/>
  <c r="L702" i="39"/>
  <c r="M702"/>
  <c r="S702" s="1"/>
  <c r="N687" i="43"/>
  <c r="P687" s="1"/>
  <c r="K688"/>
  <c r="O694" i="32"/>
  <c r="N694"/>
  <c r="P694" s="1"/>
  <c r="K695"/>
  <c r="M701" i="35"/>
  <c r="S701" s="1"/>
  <c r="L701"/>
  <c r="O701" i="38"/>
  <c r="N701"/>
  <c r="P701" s="1"/>
  <c r="K702"/>
  <c r="O695" i="36"/>
  <c r="N695"/>
  <c r="P695" s="1"/>
  <c r="K696"/>
  <c r="S687" i="43"/>
  <c r="L705" i="29" l="1"/>
  <c r="M705"/>
  <c r="S705" s="1"/>
  <c r="R704"/>
  <c r="Q704"/>
  <c r="K706" i="28"/>
  <c r="N705"/>
  <c r="P705" s="1"/>
  <c r="N705" i="31"/>
  <c r="P705" s="1"/>
  <c r="K706"/>
  <c r="O680" i="30"/>
  <c r="K681"/>
  <c r="N680"/>
  <c r="P680" s="1"/>
  <c r="R694" i="32"/>
  <c r="Q694"/>
  <c r="R675" i="34"/>
  <c r="Q675"/>
  <c r="O701" i="35"/>
  <c r="N701"/>
  <c r="P701" s="1"/>
  <c r="K702"/>
  <c r="O702" i="39"/>
  <c r="N702"/>
  <c r="P702" s="1"/>
  <c r="K703"/>
  <c r="K703" i="42"/>
  <c r="N702"/>
  <c r="P702" s="1"/>
  <c r="R687" i="43"/>
  <c r="Q687"/>
  <c r="M696" i="36"/>
  <c r="S696" s="1"/>
  <c r="L696"/>
  <c r="O696" s="1"/>
  <c r="L695" i="32"/>
  <c r="O695" s="1"/>
  <c r="M695"/>
  <c r="S695" s="1"/>
  <c r="O702" i="40"/>
  <c r="N702"/>
  <c r="P702" s="1"/>
  <c r="K703"/>
  <c r="R695" i="36"/>
  <c r="Q695"/>
  <c r="O695" i="33"/>
  <c r="K696"/>
  <c r="N695"/>
  <c r="P695" s="1"/>
  <c r="L691" i="37"/>
  <c r="M691"/>
  <c r="S691" s="1"/>
  <c r="O691"/>
  <c r="K704" i="27"/>
  <c r="N703"/>
  <c r="P703" s="1"/>
  <c r="R690" i="37"/>
  <c r="Q690"/>
  <c r="L702" i="38"/>
  <c r="O702" s="1"/>
  <c r="M702"/>
  <c r="S702" s="1"/>
  <c r="L688" i="43"/>
  <c r="M688"/>
  <c r="K697" i="26"/>
  <c r="N696"/>
  <c r="P696" s="1"/>
  <c r="O702" i="41"/>
  <c r="N702"/>
  <c r="P702" s="1"/>
  <c r="K703"/>
  <c r="Q701" i="38"/>
  <c r="R701"/>
  <c r="M676" i="34"/>
  <c r="L676"/>
  <c r="S702" i="41"/>
  <c r="R705" i="28" l="1"/>
  <c r="Q705"/>
  <c r="M706"/>
  <c r="S706" s="1"/>
  <c r="L706"/>
  <c r="O706" s="1"/>
  <c r="O705" i="29"/>
  <c r="K706"/>
  <c r="N705"/>
  <c r="P705" s="1"/>
  <c r="Q680" i="30"/>
  <c r="R680"/>
  <c r="M681"/>
  <c r="S681" s="1"/>
  <c r="L681"/>
  <c r="O681" s="1"/>
  <c r="L706" i="31"/>
  <c r="O706" s="1"/>
  <c r="M706"/>
  <c r="S706" s="1"/>
  <c r="Q705"/>
  <c r="R705"/>
  <c r="R702" i="41"/>
  <c r="Q702"/>
  <c r="R703" i="27"/>
  <c r="Q703"/>
  <c r="S676" i="34"/>
  <c r="S688" i="43"/>
  <c r="L704" i="27"/>
  <c r="O704" s="1"/>
  <c r="M704"/>
  <c r="S704" s="1"/>
  <c r="N696" i="36"/>
  <c r="P696" s="1"/>
  <c r="K697"/>
  <c r="Q695" i="33"/>
  <c r="R695"/>
  <c r="O676" i="34"/>
  <c r="N676"/>
  <c r="P676" s="1"/>
  <c r="K677"/>
  <c r="M697" i="26"/>
  <c r="L697"/>
  <c r="O697" s="1"/>
  <c r="O688" i="43"/>
  <c r="N688"/>
  <c r="P688" s="1"/>
  <c r="K689"/>
  <c r="M703" i="40"/>
  <c r="S703" s="1"/>
  <c r="L703"/>
  <c r="O703" s="1"/>
  <c r="L702" i="35"/>
  <c r="M702"/>
  <c r="Q701"/>
  <c r="R701"/>
  <c r="R702" i="40"/>
  <c r="Q702"/>
  <c r="M703" i="41"/>
  <c r="L703"/>
  <c r="O703" s="1"/>
  <c r="N691" i="37"/>
  <c r="P691" s="1"/>
  <c r="K692"/>
  <c r="R702" i="42"/>
  <c r="Q702"/>
  <c r="K703" i="38"/>
  <c r="N702"/>
  <c r="P702" s="1"/>
  <c r="M696" i="33"/>
  <c r="S696" s="1"/>
  <c r="L696"/>
  <c r="O696" s="1"/>
  <c r="L703" i="42"/>
  <c r="M703"/>
  <c r="R696" i="26"/>
  <c r="Q696"/>
  <c r="K696" i="32"/>
  <c r="N695"/>
  <c r="P695" s="1"/>
  <c r="M703" i="39"/>
  <c r="S703" s="1"/>
  <c r="L703"/>
  <c r="O703" s="1"/>
  <c r="R702"/>
  <c r="Q702"/>
  <c r="R705" i="29" l="1"/>
  <c r="Q705"/>
  <c r="M706"/>
  <c r="S706" s="1"/>
  <c r="L706"/>
  <c r="N706" i="28"/>
  <c r="P706" s="1"/>
  <c r="K707"/>
  <c r="N706" i="31"/>
  <c r="P706" s="1"/>
  <c r="K707"/>
  <c r="K682" i="30"/>
  <c r="N681"/>
  <c r="P681" s="1"/>
  <c r="R688" i="43"/>
  <c r="Q688"/>
  <c r="O703" i="42"/>
  <c r="N703"/>
  <c r="P703" s="1"/>
  <c r="K704"/>
  <c r="L692" i="37"/>
  <c r="M692"/>
  <c r="K704" i="39"/>
  <c r="N703"/>
  <c r="P703" s="1"/>
  <c r="M689" i="43"/>
  <c r="S689" s="1"/>
  <c r="L689"/>
  <c r="O689" s="1"/>
  <c r="S703" i="42"/>
  <c r="R676" i="34"/>
  <c r="Q676"/>
  <c r="R691" i="37"/>
  <c r="Q691"/>
  <c r="S702" i="35"/>
  <c r="M697" i="36"/>
  <c r="S697" s="1"/>
  <c r="L697"/>
  <c r="O697" s="1"/>
  <c r="R696"/>
  <c r="Q696"/>
  <c r="Q695" i="32"/>
  <c r="R695"/>
  <c r="N703" i="41"/>
  <c r="P703" s="1"/>
  <c r="K704"/>
  <c r="S697" i="26"/>
  <c r="K697" i="33"/>
  <c r="N696"/>
  <c r="P696" s="1"/>
  <c r="O702" i="35"/>
  <c r="K703"/>
  <c r="N702"/>
  <c r="P702" s="1"/>
  <c r="K698" i="26"/>
  <c r="N697"/>
  <c r="P697" s="1"/>
  <c r="M696" i="32"/>
  <c r="L696"/>
  <c r="O696" s="1"/>
  <c r="K704" i="40"/>
  <c r="N703"/>
  <c r="P703" s="1"/>
  <c r="M677" i="34"/>
  <c r="S677" s="1"/>
  <c r="L677"/>
  <c r="O677" s="1"/>
  <c r="Q702" i="38"/>
  <c r="R702"/>
  <c r="S703" i="41"/>
  <c r="M703" i="38"/>
  <c r="S703" s="1"/>
  <c r="L703"/>
  <c r="K705" i="27"/>
  <c r="N704"/>
  <c r="P704" s="1"/>
  <c r="M707" i="28" l="1"/>
  <c r="S707" s="1"/>
  <c r="L707"/>
  <c r="O707" s="1"/>
  <c r="Q706"/>
  <c r="R706"/>
  <c r="O706" i="29"/>
  <c r="N706"/>
  <c r="P706" s="1"/>
  <c r="K707"/>
  <c r="Q681" i="30"/>
  <c r="R681"/>
  <c r="L682"/>
  <c r="O682" s="1"/>
  <c r="M682"/>
  <c r="S682" s="1"/>
  <c r="L707" i="31"/>
  <c r="M707"/>
  <c r="S707" s="1"/>
  <c r="R706"/>
  <c r="Q706"/>
  <c r="Q697" i="26"/>
  <c r="R697"/>
  <c r="Q702" i="35"/>
  <c r="R702"/>
  <c r="R696" i="33"/>
  <c r="Q696"/>
  <c r="N696" i="32"/>
  <c r="P696" s="1"/>
  <c r="K697"/>
  <c r="M697" i="33"/>
  <c r="S697" s="1"/>
  <c r="L697"/>
  <c r="M704" i="39"/>
  <c r="S704" s="1"/>
  <c r="L704"/>
  <c r="O704" s="1"/>
  <c r="Q703" i="41"/>
  <c r="R703"/>
  <c r="S696" i="32"/>
  <c r="N697" i="36"/>
  <c r="P697" s="1"/>
  <c r="K698"/>
  <c r="S692" i="37"/>
  <c r="O692"/>
  <c r="N692"/>
  <c r="P692" s="1"/>
  <c r="K693"/>
  <c r="R703" i="42"/>
  <c r="Q703"/>
  <c r="M704"/>
  <c r="S704" s="1"/>
  <c r="L704"/>
  <c r="O704" s="1"/>
  <c r="R704" i="27"/>
  <c r="Q704"/>
  <c r="N677" i="34"/>
  <c r="P677" s="1"/>
  <c r="K678"/>
  <c r="L705" i="27"/>
  <c r="M705"/>
  <c r="S705" s="1"/>
  <c r="M698" i="26"/>
  <c r="S698" s="1"/>
  <c r="L698"/>
  <c r="O698" s="1"/>
  <c r="L704" i="41"/>
  <c r="O704" s="1"/>
  <c r="M704"/>
  <c r="O703" i="38"/>
  <c r="N703"/>
  <c r="P703" s="1"/>
  <c r="K704"/>
  <c r="R703" i="40"/>
  <c r="Q703"/>
  <c r="M703" i="35"/>
  <c r="L703"/>
  <c r="O703" s="1"/>
  <c r="N689" i="43"/>
  <c r="P689" s="1"/>
  <c r="K690"/>
  <c r="L704" i="40"/>
  <c r="M704"/>
  <c r="S704" s="1"/>
  <c r="Q703" i="39"/>
  <c r="R703"/>
  <c r="L707" i="29" l="1"/>
  <c r="O707" s="1"/>
  <c r="M707"/>
  <c r="S707" s="1"/>
  <c r="R706"/>
  <c r="Q706"/>
  <c r="K708" i="28"/>
  <c r="N707"/>
  <c r="P707" s="1"/>
  <c r="O707" i="31"/>
  <c r="K708"/>
  <c r="N707"/>
  <c r="P707" s="1"/>
  <c r="N682" i="30"/>
  <c r="P682" s="1"/>
  <c r="K683"/>
  <c r="Q692" i="37"/>
  <c r="R692"/>
  <c r="R696" i="32"/>
  <c r="Q696"/>
  <c r="L697"/>
  <c r="O697" s="1"/>
  <c r="M697"/>
  <c r="S697" s="1"/>
  <c r="R677" i="34"/>
  <c r="Q677"/>
  <c r="L693" i="37"/>
  <c r="O693" s="1"/>
  <c r="M693"/>
  <c r="S693" s="1"/>
  <c r="S704" i="41"/>
  <c r="N703" i="35"/>
  <c r="P703" s="1"/>
  <c r="K704"/>
  <c r="L678" i="34"/>
  <c r="M678"/>
  <c r="S678" s="1"/>
  <c r="S703" i="35"/>
  <c r="K699" i="26"/>
  <c r="N698"/>
  <c r="P698" s="1"/>
  <c r="N705" i="27"/>
  <c r="P705" s="1"/>
  <c r="K706"/>
  <c r="N704" i="41"/>
  <c r="P704" s="1"/>
  <c r="K705"/>
  <c r="O704" i="40"/>
  <c r="N704"/>
  <c r="P704" s="1"/>
  <c r="K705"/>
  <c r="L704" i="38"/>
  <c r="O704" s="1"/>
  <c r="M704"/>
  <c r="S704" s="1"/>
  <c r="K705" i="42"/>
  <c r="N704"/>
  <c r="P704" s="1"/>
  <c r="N704" i="39"/>
  <c r="P704" s="1"/>
  <c r="K705"/>
  <c r="R703" i="38"/>
  <c r="Q703"/>
  <c r="R689" i="43"/>
  <c r="Q689"/>
  <c r="O705" i="27"/>
  <c r="M698" i="36"/>
  <c r="S698" s="1"/>
  <c r="L698"/>
  <c r="O698" s="1"/>
  <c r="Q697"/>
  <c r="R697"/>
  <c r="O697" i="33"/>
  <c r="N697"/>
  <c r="P697" s="1"/>
  <c r="K698"/>
  <c r="L690" i="43"/>
  <c r="M690"/>
  <c r="Q707" i="28" l="1"/>
  <c r="R707"/>
  <c r="L708"/>
  <c r="O708" s="1"/>
  <c r="M708"/>
  <c r="S708" s="1"/>
  <c r="K708" i="29"/>
  <c r="N707"/>
  <c r="P707" s="1"/>
  <c r="M683" i="30"/>
  <c r="S683" s="1"/>
  <c r="L683"/>
  <c r="O683" s="1"/>
  <c r="R682"/>
  <c r="Q682"/>
  <c r="R707" i="31"/>
  <c r="Q707"/>
  <c r="L708"/>
  <c r="M708"/>
  <c r="S708" s="1"/>
  <c r="Q703" i="35"/>
  <c r="R703"/>
  <c r="R697" i="33"/>
  <c r="Q697"/>
  <c r="M706" i="27"/>
  <c r="S706" s="1"/>
  <c r="L706"/>
  <c r="O706" s="1"/>
  <c r="L704" i="35"/>
  <c r="O704" s="1"/>
  <c r="M704"/>
  <c r="Q705" i="27"/>
  <c r="R705"/>
  <c r="Q698" i="26"/>
  <c r="R698"/>
  <c r="R704" i="41"/>
  <c r="Q704"/>
  <c r="N697" i="32"/>
  <c r="P697" s="1"/>
  <c r="K698"/>
  <c r="R704" i="40"/>
  <c r="Q704"/>
  <c r="R704" i="39"/>
  <c r="Q704"/>
  <c r="K694" i="37"/>
  <c r="N693"/>
  <c r="P693" s="1"/>
  <c r="K705" i="38"/>
  <c r="N704"/>
  <c r="P704" s="1"/>
  <c r="M705" i="40"/>
  <c r="S705" s="1"/>
  <c r="L705"/>
  <c r="O705" s="1"/>
  <c r="M699" i="26"/>
  <c r="S699" s="1"/>
  <c r="L699"/>
  <c r="O699" s="1"/>
  <c r="M705" i="39"/>
  <c r="S705" s="1"/>
  <c r="L705"/>
  <c r="O705" s="1"/>
  <c r="S690" i="43"/>
  <c r="N698" i="36"/>
  <c r="P698" s="1"/>
  <c r="K699"/>
  <c r="O690" i="43"/>
  <c r="N690"/>
  <c r="P690" s="1"/>
  <c r="K691"/>
  <c r="R704" i="42"/>
  <c r="Q704"/>
  <c r="M705" i="41"/>
  <c r="S705" s="1"/>
  <c r="L705"/>
  <c r="L698" i="33"/>
  <c r="O698" s="1"/>
  <c r="M698"/>
  <c r="S698" s="1"/>
  <c r="M705" i="42"/>
  <c r="L705"/>
  <c r="O678" i="34"/>
  <c r="K679"/>
  <c r="N678"/>
  <c r="P678" s="1"/>
  <c r="Q707" i="29" l="1"/>
  <c r="R707"/>
  <c r="M708"/>
  <c r="S708" s="1"/>
  <c r="L708"/>
  <c r="O708" s="1"/>
  <c r="K709" i="28"/>
  <c r="N708"/>
  <c r="P708" s="1"/>
  <c r="O708" i="31"/>
  <c r="K709"/>
  <c r="N708"/>
  <c r="P708" s="1"/>
  <c r="N683" i="30"/>
  <c r="P683" s="1"/>
  <c r="K684"/>
  <c r="R690" i="43"/>
  <c r="Q690"/>
  <c r="R693" i="37"/>
  <c r="Q693"/>
  <c r="N704" i="35"/>
  <c r="K705"/>
  <c r="N698" i="33"/>
  <c r="P698" s="1"/>
  <c r="K699"/>
  <c r="M699" i="36"/>
  <c r="S699" s="1"/>
  <c r="L699"/>
  <c r="O699"/>
  <c r="K700" i="26"/>
  <c r="N699"/>
  <c r="P699" s="1"/>
  <c r="M694" i="37"/>
  <c r="L694"/>
  <c r="O705" i="41"/>
  <c r="N705"/>
  <c r="P705" s="1"/>
  <c r="K706"/>
  <c r="K707" i="27"/>
  <c r="N706"/>
  <c r="P706" s="1"/>
  <c r="R698" i="36"/>
  <c r="Q698"/>
  <c r="L679" i="34"/>
  <c r="O679" s="1"/>
  <c r="M679"/>
  <c r="S679" s="1"/>
  <c r="Q678"/>
  <c r="R678"/>
  <c r="K706" i="40"/>
  <c r="N705"/>
  <c r="P705" s="1"/>
  <c r="M705" i="38"/>
  <c r="S705" s="1"/>
  <c r="L705"/>
  <c r="O705" i="42"/>
  <c r="K706"/>
  <c r="N705"/>
  <c r="P705" s="1"/>
  <c r="S705"/>
  <c r="K706" i="39"/>
  <c r="N705"/>
  <c r="P705" s="1"/>
  <c r="Q704" i="38"/>
  <c r="R704"/>
  <c r="M698" i="32"/>
  <c r="S698" s="1"/>
  <c r="L698"/>
  <c r="O698" s="1"/>
  <c r="M691" i="43"/>
  <c r="L691"/>
  <c r="O691" s="1"/>
  <c r="R697" i="32"/>
  <c r="Q697"/>
  <c r="P704" i="35"/>
  <c r="S704"/>
  <c r="Q708" i="28" l="1"/>
  <c r="R708"/>
  <c r="M709"/>
  <c r="S709" s="1"/>
  <c r="L709"/>
  <c r="O709" s="1"/>
  <c r="N708" i="29"/>
  <c r="P708" s="1"/>
  <c r="K709"/>
  <c r="M684" i="30"/>
  <c r="S684" s="1"/>
  <c r="L684"/>
  <c r="Q683"/>
  <c r="R683"/>
  <c r="Q708" i="31"/>
  <c r="R708"/>
  <c r="M709"/>
  <c r="S709" s="1"/>
  <c r="L709"/>
  <c r="R704" i="35"/>
  <c r="Q704"/>
  <c r="L706" i="42"/>
  <c r="M706"/>
  <c r="S706" s="1"/>
  <c r="M699" i="33"/>
  <c r="L699"/>
  <c r="O699" s="1"/>
  <c r="R705" i="39"/>
  <c r="Q705"/>
  <c r="S694" i="37"/>
  <c r="M705" i="35"/>
  <c r="L705"/>
  <c r="Q699" i="26"/>
  <c r="R699"/>
  <c r="R698" i="33"/>
  <c r="Q698"/>
  <c r="R706" i="27"/>
  <c r="Q706"/>
  <c r="M700" i="26"/>
  <c r="S700" s="1"/>
  <c r="L700"/>
  <c r="O700" s="1"/>
  <c r="O705" i="38"/>
  <c r="N705"/>
  <c r="P705" s="1"/>
  <c r="K706"/>
  <c r="K680" i="34"/>
  <c r="N679"/>
  <c r="P679" s="1"/>
  <c r="O694" i="37"/>
  <c r="K695"/>
  <c r="N694"/>
  <c r="P694" s="1"/>
  <c r="N691" i="43"/>
  <c r="P691" s="1"/>
  <c r="K692"/>
  <c r="M706" i="39"/>
  <c r="S706" s="1"/>
  <c r="L706"/>
  <c r="Q705" i="42"/>
  <c r="R705"/>
  <c r="M707" i="27"/>
  <c r="S707" s="1"/>
  <c r="L707"/>
  <c r="O707" s="1"/>
  <c r="Q705" i="40"/>
  <c r="R705"/>
  <c r="S691" i="43"/>
  <c r="L706" i="40"/>
  <c r="M706"/>
  <c r="S706" s="1"/>
  <c r="N698" i="32"/>
  <c r="P698" s="1"/>
  <c r="K699"/>
  <c r="M706" i="41"/>
  <c r="S706" s="1"/>
  <c r="L706"/>
  <c r="K700" i="36"/>
  <c r="N699"/>
  <c r="P699" s="1"/>
  <c r="R705" i="41"/>
  <c r="Q705"/>
  <c r="L709" i="29" l="1"/>
  <c r="M709"/>
  <c r="S709" s="1"/>
  <c r="R708"/>
  <c r="Q708"/>
  <c r="K710" i="28"/>
  <c r="N709"/>
  <c r="P709" s="1"/>
  <c r="O709" i="31"/>
  <c r="K710"/>
  <c r="N709"/>
  <c r="P709" s="1"/>
  <c r="O684" i="30"/>
  <c r="K685"/>
  <c r="N684"/>
  <c r="P684" s="1"/>
  <c r="R691" i="43"/>
  <c r="Q691"/>
  <c r="Q694" i="37"/>
  <c r="R694"/>
  <c r="R705" i="38"/>
  <c r="Q705"/>
  <c r="R698" i="32"/>
  <c r="Q698"/>
  <c r="N699" i="33"/>
  <c r="P699" s="1"/>
  <c r="K700"/>
  <c r="L695" i="37"/>
  <c r="M695"/>
  <c r="N700" i="26"/>
  <c r="P700" s="1"/>
  <c r="K701"/>
  <c r="O705" i="35"/>
  <c r="N705"/>
  <c r="P705" s="1"/>
  <c r="K706"/>
  <c r="S699" i="33"/>
  <c r="L692" i="43"/>
  <c r="O692" s="1"/>
  <c r="M692"/>
  <c r="S705" i="35"/>
  <c r="R679" i="34"/>
  <c r="Q679"/>
  <c r="O706" i="42"/>
  <c r="N706"/>
  <c r="P706" s="1"/>
  <c r="K707"/>
  <c r="M699" i="32"/>
  <c r="S699" s="1"/>
  <c r="L699"/>
  <c r="N707" i="27"/>
  <c r="P707" s="1"/>
  <c r="K708"/>
  <c r="O706" i="40"/>
  <c r="N706"/>
  <c r="P706" s="1"/>
  <c r="K707"/>
  <c r="L700" i="36"/>
  <c r="M700"/>
  <c r="S700" s="1"/>
  <c r="O700"/>
  <c r="O706" i="39"/>
  <c r="N706"/>
  <c r="P706" s="1"/>
  <c r="K707"/>
  <c r="M680" i="34"/>
  <c r="S680" s="1"/>
  <c r="L680"/>
  <c r="R699" i="36"/>
  <c r="Q699"/>
  <c r="O706" i="41"/>
  <c r="N706"/>
  <c r="P706" s="1"/>
  <c r="K707"/>
  <c r="L706" i="38"/>
  <c r="O706" s="1"/>
  <c r="M706"/>
  <c r="S706" s="1"/>
  <c r="R709" i="28" l="1"/>
  <c r="Q709"/>
  <c r="M710"/>
  <c r="S710" s="1"/>
  <c r="L710"/>
  <c r="O710" s="1"/>
  <c r="O709" i="29"/>
  <c r="K710"/>
  <c r="N709"/>
  <c r="P709" s="1"/>
  <c r="Q684" i="30"/>
  <c r="R684"/>
  <c r="L685"/>
  <c r="O685" s="1"/>
  <c r="M685"/>
  <c r="S685" s="1"/>
  <c r="Q709" i="31"/>
  <c r="R709"/>
  <c r="L710"/>
  <c r="M710"/>
  <c r="S710" s="1"/>
  <c r="Q707" i="27"/>
  <c r="R707"/>
  <c r="R705" i="35"/>
  <c r="Q705"/>
  <c r="S692" i="43"/>
  <c r="M701" i="26"/>
  <c r="L701"/>
  <c r="R706" i="41"/>
  <c r="Q706"/>
  <c r="O699" i="32"/>
  <c r="K700"/>
  <c r="N699"/>
  <c r="P699" s="1"/>
  <c r="L707" i="42"/>
  <c r="M707"/>
  <c r="S707" s="1"/>
  <c r="R700" i="26"/>
  <c r="Q700"/>
  <c r="K701" i="36"/>
  <c r="N700"/>
  <c r="P700" s="1"/>
  <c r="O680" i="34"/>
  <c r="N680"/>
  <c r="P680" s="1"/>
  <c r="K681"/>
  <c r="M707" i="40"/>
  <c r="S707" s="1"/>
  <c r="L707"/>
  <c r="O707" s="1"/>
  <c r="R706" i="42"/>
  <c r="Q706"/>
  <c r="N692" i="43"/>
  <c r="P692" s="1"/>
  <c r="K693"/>
  <c r="S695" i="37"/>
  <c r="R706" i="40"/>
  <c r="Q706"/>
  <c r="O695" i="37"/>
  <c r="K696"/>
  <c r="N695"/>
  <c r="P695" s="1"/>
  <c r="N706" i="38"/>
  <c r="P706" s="1"/>
  <c r="K707"/>
  <c r="M707" i="39"/>
  <c r="L707"/>
  <c r="O707" s="1"/>
  <c r="Q699" i="33"/>
  <c r="R699"/>
  <c r="M700"/>
  <c r="S700" s="1"/>
  <c r="L700"/>
  <c r="O700" s="1"/>
  <c r="M707" i="41"/>
  <c r="L707"/>
  <c r="O707" s="1"/>
  <c r="R706" i="39"/>
  <c r="Q706"/>
  <c r="M708" i="27"/>
  <c r="S708" s="1"/>
  <c r="L708"/>
  <c r="O708" s="1"/>
  <c r="M706" i="35"/>
  <c r="S706" s="1"/>
  <c r="L706"/>
  <c r="O706" s="1"/>
  <c r="R709" i="29" l="1"/>
  <c r="Q709"/>
  <c r="M710"/>
  <c r="S710" s="1"/>
  <c r="L710"/>
  <c r="O710" s="1"/>
  <c r="N710" i="28"/>
  <c r="P710" s="1"/>
  <c r="K711"/>
  <c r="K711" i="31"/>
  <c r="N710"/>
  <c r="P710" s="1"/>
  <c r="N685" i="30"/>
  <c r="P685" s="1"/>
  <c r="K686"/>
  <c r="O710" i="31"/>
  <c r="R692" i="43"/>
  <c r="Q692"/>
  <c r="K702" i="26"/>
  <c r="N701"/>
  <c r="P701" s="1"/>
  <c r="Q695" i="37"/>
  <c r="R695"/>
  <c r="M681" i="34"/>
  <c r="S681" s="1"/>
  <c r="L681"/>
  <c r="O681" s="1"/>
  <c r="O707" i="42"/>
  <c r="N707"/>
  <c r="P707" s="1"/>
  <c r="K708"/>
  <c r="S701" i="26"/>
  <c r="Q706" i="38"/>
  <c r="R706"/>
  <c r="M693" i="43"/>
  <c r="S693" s="1"/>
  <c r="L693"/>
  <c r="O693" s="1"/>
  <c r="R680" i="34"/>
  <c r="Q680"/>
  <c r="M700" i="32"/>
  <c r="S700" s="1"/>
  <c r="L700"/>
  <c r="O700" s="1"/>
  <c r="Q700" i="36"/>
  <c r="R700"/>
  <c r="S707" i="41"/>
  <c r="S707" i="39"/>
  <c r="K701" i="33"/>
  <c r="N700"/>
  <c r="P700" s="1"/>
  <c r="M707" i="38"/>
  <c r="S707" s="1"/>
  <c r="L707"/>
  <c r="N708" i="27"/>
  <c r="P708" s="1"/>
  <c r="K709"/>
  <c r="L696" i="37"/>
  <c r="O696" s="1"/>
  <c r="M696"/>
  <c r="L701" i="36"/>
  <c r="O701" s="1"/>
  <c r="M701"/>
  <c r="S701" s="1"/>
  <c r="Q699" i="32"/>
  <c r="R699"/>
  <c r="N706" i="35"/>
  <c r="P706" s="1"/>
  <c r="K707"/>
  <c r="N707" i="41"/>
  <c r="P707" s="1"/>
  <c r="K708"/>
  <c r="K708" i="39"/>
  <c r="N707"/>
  <c r="P707" s="1"/>
  <c r="N707" i="40"/>
  <c r="P707" s="1"/>
  <c r="K708"/>
  <c r="O701" i="26"/>
  <c r="M711" i="28" l="1"/>
  <c r="S711" s="1"/>
  <c r="L711"/>
  <c r="O711" s="1"/>
  <c r="R710"/>
  <c r="Q710"/>
  <c r="K711" i="29"/>
  <c r="N710"/>
  <c r="P710" s="1"/>
  <c r="L686" i="30"/>
  <c r="M686"/>
  <c r="R685"/>
  <c r="Q685"/>
  <c r="Q710" i="31"/>
  <c r="R710"/>
  <c r="M711"/>
  <c r="L711"/>
  <c r="R707" i="41"/>
  <c r="Q707"/>
  <c r="M707" i="35"/>
  <c r="S707" s="1"/>
  <c r="L707"/>
  <c r="R700" i="33"/>
  <c r="Q700"/>
  <c r="N681" i="34"/>
  <c r="P681" s="1"/>
  <c r="K682"/>
  <c r="L708" i="41"/>
  <c r="M708"/>
  <c r="S708" s="1"/>
  <c r="N701" i="36"/>
  <c r="P701" s="1"/>
  <c r="K702"/>
  <c r="M701" i="33"/>
  <c r="S701" s="1"/>
  <c r="L701"/>
  <c r="O701" s="1"/>
  <c r="K701" i="32"/>
  <c r="N700"/>
  <c r="P700" s="1"/>
  <c r="S696" i="37"/>
  <c r="Q701" i="26"/>
  <c r="R701"/>
  <c r="Q706" i="35"/>
  <c r="R706"/>
  <c r="N696" i="37"/>
  <c r="P696" s="1"/>
  <c r="K697"/>
  <c r="Q707" i="39"/>
  <c r="R707"/>
  <c r="L708" i="40"/>
  <c r="M708"/>
  <c r="S708" s="1"/>
  <c r="L709" i="27"/>
  <c r="O709" s="1"/>
  <c r="M709"/>
  <c r="S709" s="1"/>
  <c r="M708" i="42"/>
  <c r="S708" s="1"/>
  <c r="L708"/>
  <c r="O708" s="1"/>
  <c r="R707"/>
  <c r="Q707"/>
  <c r="L702" i="26"/>
  <c r="O702" s="1"/>
  <c r="M702"/>
  <c r="S702" s="1"/>
  <c r="Q708" i="27"/>
  <c r="R708"/>
  <c r="O707" i="38"/>
  <c r="N707"/>
  <c r="P707" s="1"/>
  <c r="K708"/>
  <c r="N693" i="43"/>
  <c r="P693" s="1"/>
  <c r="K694"/>
  <c r="Q707" i="40"/>
  <c r="R707"/>
  <c r="M708" i="39"/>
  <c r="S708" s="1"/>
  <c r="L708"/>
  <c r="R710" i="29" l="1"/>
  <c r="Q710"/>
  <c r="L711"/>
  <c r="O711" s="1"/>
  <c r="M711"/>
  <c r="S711" s="1"/>
  <c r="K712" i="28"/>
  <c r="N711"/>
  <c r="P711" s="1"/>
  <c r="O711" i="31"/>
  <c r="N711"/>
  <c r="P711" s="1"/>
  <c r="K712"/>
  <c r="S711"/>
  <c r="S686" i="30"/>
  <c r="O686"/>
  <c r="N686"/>
  <c r="P686" s="1"/>
  <c r="K687"/>
  <c r="Q696" i="37"/>
  <c r="R696"/>
  <c r="L697"/>
  <c r="O697" s="1"/>
  <c r="M697"/>
  <c r="S697" s="1"/>
  <c r="L701" i="32"/>
  <c r="O701" s="1"/>
  <c r="M701"/>
  <c r="S701" s="1"/>
  <c r="L682" i="34"/>
  <c r="O682" s="1"/>
  <c r="M682"/>
  <c r="S682" s="1"/>
  <c r="R681"/>
  <c r="Q681"/>
  <c r="R693" i="43"/>
  <c r="Q693"/>
  <c r="K703" i="26"/>
  <c r="N702"/>
  <c r="P702" s="1"/>
  <c r="N709" i="27"/>
  <c r="P709" s="1"/>
  <c r="K710"/>
  <c r="K702" i="33"/>
  <c r="N701"/>
  <c r="P701" s="1"/>
  <c r="M708" i="38"/>
  <c r="L708"/>
  <c r="O708" s="1"/>
  <c r="R707"/>
  <c r="Q707"/>
  <c r="O708" i="40"/>
  <c r="K709"/>
  <c r="N708"/>
  <c r="P708" s="1"/>
  <c r="L702" i="36"/>
  <c r="O702" s="1"/>
  <c r="M702"/>
  <c r="S702" s="1"/>
  <c r="O707" i="35"/>
  <c r="K708"/>
  <c r="N707"/>
  <c r="P707" s="1"/>
  <c r="R701" i="36"/>
  <c r="Q701"/>
  <c r="L694" i="43"/>
  <c r="M694"/>
  <c r="K709" i="42"/>
  <c r="N708"/>
  <c r="P708" s="1"/>
  <c r="O708" i="39"/>
  <c r="N708"/>
  <c r="P708" s="1"/>
  <c r="K709"/>
  <c r="R700" i="32"/>
  <c r="Q700"/>
  <c r="O708" i="41"/>
  <c r="N708"/>
  <c r="P708" s="1"/>
  <c r="K709"/>
  <c r="Q711" i="28" l="1"/>
  <c r="R711"/>
  <c r="L712"/>
  <c r="O712" s="1"/>
  <c r="M712"/>
  <c r="S712" s="1"/>
  <c r="N711" i="29"/>
  <c r="P711" s="1"/>
  <c r="K712"/>
  <c r="Q686" i="30"/>
  <c r="R686"/>
  <c r="Q711" i="31"/>
  <c r="R711"/>
  <c r="L712"/>
  <c r="O712" s="1"/>
  <c r="M712"/>
  <c r="S712" s="1"/>
  <c r="M687" i="30"/>
  <c r="S687" s="1"/>
  <c r="L687"/>
  <c r="R708" i="41"/>
  <c r="Q708"/>
  <c r="M709" i="42"/>
  <c r="L709"/>
  <c r="L703" i="26"/>
  <c r="O703" s="1"/>
  <c r="M703"/>
  <c r="S703" s="1"/>
  <c r="Q708" i="42"/>
  <c r="R708"/>
  <c r="S694" i="43"/>
  <c r="R708" i="39"/>
  <c r="Q708"/>
  <c r="L708" i="35"/>
  <c r="O708"/>
  <c r="M708"/>
  <c r="S708" s="1"/>
  <c r="M709" i="41"/>
  <c r="S709" s="1"/>
  <c r="L709"/>
  <c r="O709" s="1"/>
  <c r="N708" i="38"/>
  <c r="K709"/>
  <c r="O694" i="43"/>
  <c r="N694"/>
  <c r="P694" s="1"/>
  <c r="K695"/>
  <c r="N702" i="36"/>
  <c r="P702" s="1"/>
  <c r="K703"/>
  <c r="P708" i="38"/>
  <c r="S708"/>
  <c r="K702" i="32"/>
  <c r="N701"/>
  <c r="P701" s="1"/>
  <c r="Q701" i="33"/>
  <c r="R701"/>
  <c r="R708" i="40"/>
  <c r="Q708"/>
  <c r="M709" i="39"/>
  <c r="S709" s="1"/>
  <c r="L709"/>
  <c r="O709"/>
  <c r="M709" i="40"/>
  <c r="L709"/>
  <c r="O709" s="1"/>
  <c r="M702" i="33"/>
  <c r="S702" s="1"/>
  <c r="L702"/>
  <c r="O702" s="1"/>
  <c r="Q707" i="35"/>
  <c r="R707"/>
  <c r="L710" i="27"/>
  <c r="O710" s="1"/>
  <c r="M710"/>
  <c r="N697" i="37"/>
  <c r="P697" s="1"/>
  <c r="K698"/>
  <c r="R709" i="27"/>
  <c r="Q709"/>
  <c r="R702" i="26"/>
  <c r="Q702"/>
  <c r="N682" i="34"/>
  <c r="P682" s="1"/>
  <c r="K683"/>
  <c r="M712" i="29" l="1"/>
  <c r="S712" s="1"/>
  <c r="L712"/>
  <c r="R711"/>
  <c r="Q711"/>
  <c r="N712" i="28"/>
  <c r="P712" s="1"/>
  <c r="K713"/>
  <c r="K713" i="31"/>
  <c r="N712"/>
  <c r="P712" s="1"/>
  <c r="O687" i="30"/>
  <c r="N687"/>
  <c r="P687" s="1"/>
  <c r="K688"/>
  <c r="R694" i="43"/>
  <c r="Q694"/>
  <c r="M683" i="34"/>
  <c r="S683" s="1"/>
  <c r="L683"/>
  <c r="O683" s="1"/>
  <c r="M695" i="43"/>
  <c r="L695"/>
  <c r="O695" s="1"/>
  <c r="R697" i="37"/>
  <c r="Q697"/>
  <c r="S710" i="27"/>
  <c r="N710"/>
  <c r="P710" s="1"/>
  <c r="K711"/>
  <c r="Q701" i="32"/>
  <c r="R701"/>
  <c r="K709" i="35"/>
  <c r="N708"/>
  <c r="P708" s="1"/>
  <c r="M702" i="32"/>
  <c r="S702" s="1"/>
  <c r="L702"/>
  <c r="O702" s="1"/>
  <c r="M709" i="38"/>
  <c r="S709" s="1"/>
  <c r="L709"/>
  <c r="K704" i="26"/>
  <c r="N703"/>
  <c r="P703" s="1"/>
  <c r="R682" i="34"/>
  <c r="Q682"/>
  <c r="N709" i="40"/>
  <c r="P709" s="1"/>
  <c r="K710"/>
  <c r="S709"/>
  <c r="K710" i="39"/>
  <c r="N709"/>
  <c r="P709" s="1"/>
  <c r="O709" i="42"/>
  <c r="N709"/>
  <c r="P709" s="1"/>
  <c r="K710"/>
  <c r="S709"/>
  <c r="Q708" i="38"/>
  <c r="R708"/>
  <c r="M698" i="37"/>
  <c r="L698"/>
  <c r="O698" s="1"/>
  <c r="N702" i="33"/>
  <c r="P702" s="1"/>
  <c r="K703"/>
  <c r="M703" i="36"/>
  <c r="S703" s="1"/>
  <c r="L703"/>
  <c r="O703" s="1"/>
  <c r="N709" i="41"/>
  <c r="P709" s="1"/>
  <c r="K710"/>
  <c r="R702" i="36"/>
  <c r="Q702"/>
  <c r="M713" i="28" l="1"/>
  <c r="S713" s="1"/>
  <c r="L713"/>
  <c r="O713" s="1"/>
  <c r="Q712"/>
  <c r="R712"/>
  <c r="O712" i="29"/>
  <c r="N712"/>
  <c r="P712" s="1"/>
  <c r="K713"/>
  <c r="L688" i="30"/>
  <c r="M688"/>
  <c r="S688" s="1"/>
  <c r="R687"/>
  <c r="Q687"/>
  <c r="Q712" i="31"/>
  <c r="R712"/>
  <c r="M713"/>
  <c r="L713"/>
  <c r="Q709" i="42"/>
  <c r="R709"/>
  <c r="Q709" i="39"/>
  <c r="R709"/>
  <c r="N703" i="36"/>
  <c r="P703" s="1"/>
  <c r="K704"/>
  <c r="M710" i="39"/>
  <c r="S710" s="1"/>
  <c r="L710"/>
  <c r="L704" i="26"/>
  <c r="O704" s="1"/>
  <c r="M704"/>
  <c r="S704" s="1"/>
  <c r="M711" i="27"/>
  <c r="S711" s="1"/>
  <c r="L711"/>
  <c r="S695" i="43"/>
  <c r="Q709" i="40"/>
  <c r="R709"/>
  <c r="O709" i="38"/>
  <c r="N709"/>
  <c r="P709" s="1"/>
  <c r="K710"/>
  <c r="N695" i="43"/>
  <c r="P695" s="1"/>
  <c r="K696"/>
  <c r="M703" i="33"/>
  <c r="S703" s="1"/>
  <c r="L703"/>
  <c r="L710" i="40"/>
  <c r="M710"/>
  <c r="S710" s="1"/>
  <c r="R702" i="33"/>
  <c r="Q702"/>
  <c r="L710" i="42"/>
  <c r="M710"/>
  <c r="O710"/>
  <c r="N702" i="32"/>
  <c r="P702" s="1"/>
  <c r="K703"/>
  <c r="K684" i="34"/>
  <c r="N683"/>
  <c r="P683" s="1"/>
  <c r="Q710" i="27"/>
  <c r="R710"/>
  <c r="L710" i="41"/>
  <c r="M710"/>
  <c r="N698" i="37"/>
  <c r="P698" s="1"/>
  <c r="K699"/>
  <c r="R708" i="35"/>
  <c r="Q708"/>
  <c r="R709" i="41"/>
  <c r="Q709"/>
  <c r="S698" i="37"/>
  <c r="Q703" i="26"/>
  <c r="R703"/>
  <c r="M709" i="35"/>
  <c r="S709" s="1"/>
  <c r="L709"/>
  <c r="O709"/>
  <c r="L713" i="29" l="1"/>
  <c r="O713" s="1"/>
  <c r="M713"/>
  <c r="S713" s="1"/>
  <c r="R712"/>
  <c r="Q712"/>
  <c r="K714" i="28"/>
  <c r="N713"/>
  <c r="P713" s="1"/>
  <c r="N713" i="31"/>
  <c r="P713" s="1"/>
  <c r="K714"/>
  <c r="S713"/>
  <c r="O713"/>
  <c r="O688" i="30"/>
  <c r="K689"/>
  <c r="N688"/>
  <c r="P688" s="1"/>
  <c r="S710" i="41"/>
  <c r="O710" i="39"/>
  <c r="N710"/>
  <c r="P710" s="1"/>
  <c r="K711"/>
  <c r="R695" i="43"/>
  <c r="Q695"/>
  <c r="N710" i="42"/>
  <c r="P710" s="1"/>
  <c r="K711"/>
  <c r="K712" i="27"/>
  <c r="N711"/>
  <c r="P711" s="1"/>
  <c r="M704" i="36"/>
  <c r="S704" s="1"/>
  <c r="L704"/>
  <c r="O704" s="1"/>
  <c r="S710" i="42"/>
  <c r="M710" i="38"/>
  <c r="S710" s="1"/>
  <c r="L710"/>
  <c r="O710" s="1"/>
  <c r="Q703" i="36"/>
  <c r="R703"/>
  <c r="O710" i="41"/>
  <c r="N710"/>
  <c r="P710" s="1"/>
  <c r="K711"/>
  <c r="R709" i="38"/>
  <c r="Q709"/>
  <c r="O711" i="27"/>
  <c r="R683" i="34"/>
  <c r="Q683"/>
  <c r="K710" i="35"/>
  <c r="N709"/>
  <c r="P709" s="1"/>
  <c r="L684" i="34"/>
  <c r="M684"/>
  <c r="S684" s="1"/>
  <c r="M699" i="37"/>
  <c r="S699" s="1"/>
  <c r="L699"/>
  <c r="L703" i="32"/>
  <c r="M703"/>
  <c r="S703" s="1"/>
  <c r="O710" i="40"/>
  <c r="N710"/>
  <c r="P710" s="1"/>
  <c r="K711"/>
  <c r="Q698" i="37"/>
  <c r="R698"/>
  <c r="L696" i="43"/>
  <c r="O696" s="1"/>
  <c r="M696"/>
  <c r="S696" s="1"/>
  <c r="Q702" i="32"/>
  <c r="R702"/>
  <c r="O703" i="33"/>
  <c r="K704"/>
  <c r="N703"/>
  <c r="P703" s="1"/>
  <c r="K705" i="26"/>
  <c r="N704"/>
  <c r="P704" s="1"/>
  <c r="Q713" i="28" l="1"/>
  <c r="R713"/>
  <c r="L714"/>
  <c r="O714" s="1"/>
  <c r="M714"/>
  <c r="S714" s="1"/>
  <c r="K714" i="29"/>
  <c r="N713"/>
  <c r="P713" s="1"/>
  <c r="R688" i="30"/>
  <c r="Q688"/>
  <c r="L689"/>
  <c r="M689"/>
  <c r="S689" s="1"/>
  <c r="Q713" i="31"/>
  <c r="R713"/>
  <c r="M714"/>
  <c r="L714"/>
  <c r="O714" s="1"/>
  <c r="R710" i="41"/>
  <c r="Q710"/>
  <c r="Q703" i="33"/>
  <c r="R703"/>
  <c r="M704"/>
  <c r="S704" s="1"/>
  <c r="L704"/>
  <c r="L711" i="40"/>
  <c r="O711" s="1"/>
  <c r="M711"/>
  <c r="S711" s="1"/>
  <c r="O684" i="34"/>
  <c r="K685"/>
  <c r="N684"/>
  <c r="P684" s="1"/>
  <c r="M711" i="41"/>
  <c r="S711" s="1"/>
  <c r="L711"/>
  <c r="O711" s="1"/>
  <c r="Q710" i="42"/>
  <c r="R710"/>
  <c r="L710" i="35"/>
  <c r="M710"/>
  <c r="S710" s="1"/>
  <c r="Q709"/>
  <c r="R709"/>
  <c r="K705" i="36"/>
  <c r="N704"/>
  <c r="P704" s="1"/>
  <c r="M711" i="39"/>
  <c r="S711" s="1"/>
  <c r="L711"/>
  <c r="O711" s="1"/>
  <c r="R710"/>
  <c r="Q710"/>
  <c r="R710" i="40"/>
  <c r="Q710"/>
  <c r="R711" i="27"/>
  <c r="Q711"/>
  <c r="M705" i="26"/>
  <c r="S705" s="1"/>
  <c r="L705"/>
  <c r="O705" s="1"/>
  <c r="O699" i="37"/>
  <c r="N699"/>
  <c r="P699" s="1"/>
  <c r="K700"/>
  <c r="N710" i="38"/>
  <c r="P710" s="1"/>
  <c r="K711"/>
  <c r="M712" i="27"/>
  <c r="S712" s="1"/>
  <c r="L712"/>
  <c r="O712" s="1"/>
  <c r="R704" i="26"/>
  <c r="Q704"/>
  <c r="O703" i="32"/>
  <c r="N703"/>
  <c r="P703" s="1"/>
  <c r="K704"/>
  <c r="N696" i="43"/>
  <c r="P696" s="1"/>
  <c r="K697"/>
  <c r="M711" i="42"/>
  <c r="L711"/>
  <c r="O711" s="1"/>
  <c r="R713" i="29" l="1"/>
  <c r="Q713"/>
  <c r="L714"/>
  <c r="O714" s="1"/>
  <c r="M714"/>
  <c r="S714" s="1"/>
  <c r="N714" i="28"/>
  <c r="P714" s="1"/>
  <c r="K715"/>
  <c r="S714" i="31"/>
  <c r="K690" i="30"/>
  <c r="N689"/>
  <c r="P689" s="1"/>
  <c r="O689"/>
  <c r="N714" i="31"/>
  <c r="P714" s="1"/>
  <c r="K715"/>
  <c r="M704" i="32"/>
  <c r="S704" s="1"/>
  <c r="L704"/>
  <c r="O704" s="1"/>
  <c r="L711" i="38"/>
  <c r="M711"/>
  <c r="S711" s="1"/>
  <c r="R704" i="36"/>
  <c r="Q704"/>
  <c r="K712" i="40"/>
  <c r="N711"/>
  <c r="P711" s="1"/>
  <c r="M700" i="37"/>
  <c r="S700" s="1"/>
  <c r="L700"/>
  <c r="O700" s="1"/>
  <c r="L705" i="36"/>
  <c r="O705" s="1"/>
  <c r="M705"/>
  <c r="S705" s="1"/>
  <c r="N711" i="41"/>
  <c r="P711" s="1"/>
  <c r="K712"/>
  <c r="O704" i="33"/>
  <c r="N704"/>
  <c r="P704" s="1"/>
  <c r="K705"/>
  <c r="Q710" i="38"/>
  <c r="R710"/>
  <c r="N711" i="42"/>
  <c r="P711" s="1"/>
  <c r="K712"/>
  <c r="R684" i="34"/>
  <c r="Q684"/>
  <c r="Q699" i="37"/>
  <c r="R699"/>
  <c r="L685" i="34"/>
  <c r="M685"/>
  <c r="S685" s="1"/>
  <c r="O685"/>
  <c r="R703" i="32"/>
  <c r="Q703"/>
  <c r="S711" i="42"/>
  <c r="M697" i="43"/>
  <c r="S697" s="1"/>
  <c r="L697"/>
  <c r="K713" i="27"/>
  <c r="N712"/>
  <c r="P712" s="1"/>
  <c r="K706" i="26"/>
  <c r="N705"/>
  <c r="P705" s="1"/>
  <c r="O710" i="35"/>
  <c r="K711"/>
  <c r="N710"/>
  <c r="P710" s="1"/>
  <c r="R696" i="43"/>
  <c r="Q696"/>
  <c r="K712" i="39"/>
  <c r="N711"/>
  <c r="P711" s="1"/>
  <c r="L715" i="28" l="1"/>
  <c r="O715" s="1"/>
  <c r="M715"/>
  <c r="S715" s="1"/>
  <c r="Q714"/>
  <c r="R714"/>
  <c r="K715" i="29"/>
  <c r="N714"/>
  <c r="P714" s="1"/>
  <c r="R714" i="31"/>
  <c r="Q714"/>
  <c r="L715"/>
  <c r="M715"/>
  <c r="S715" s="1"/>
  <c r="R689" i="30"/>
  <c r="Q689"/>
  <c r="L690"/>
  <c r="M690"/>
  <c r="S690" s="1"/>
  <c r="R711" i="42"/>
  <c r="Q711"/>
  <c r="R711" i="41"/>
  <c r="Q711"/>
  <c r="L712" i="40"/>
  <c r="M712"/>
  <c r="S712" s="1"/>
  <c r="Q711" i="39"/>
  <c r="R711"/>
  <c r="Q712" i="27"/>
  <c r="R712"/>
  <c r="L713"/>
  <c r="O713" s="1"/>
  <c r="M713"/>
  <c r="S713" s="1"/>
  <c r="O697" i="43"/>
  <c r="N697"/>
  <c r="P697" s="1"/>
  <c r="K698"/>
  <c r="N685" i="34"/>
  <c r="P685" s="1"/>
  <c r="K686"/>
  <c r="N705" i="36"/>
  <c r="P705" s="1"/>
  <c r="K706"/>
  <c r="Q710" i="35"/>
  <c r="R710"/>
  <c r="L705" i="33"/>
  <c r="M705"/>
  <c r="S705" s="1"/>
  <c r="K701" i="37"/>
  <c r="N700"/>
  <c r="P700" s="1"/>
  <c r="O711" i="38"/>
  <c r="K712"/>
  <c r="N711"/>
  <c r="P711" s="1"/>
  <c r="Q704" i="33"/>
  <c r="R704"/>
  <c r="Q705" i="26"/>
  <c r="R705"/>
  <c r="M712" i="41"/>
  <c r="S712" s="1"/>
  <c r="L712"/>
  <c r="M706" i="26"/>
  <c r="S706" s="1"/>
  <c r="L706"/>
  <c r="O706" s="1"/>
  <c r="M712" i="42"/>
  <c r="L712"/>
  <c r="M712" i="39"/>
  <c r="S712" s="1"/>
  <c r="L712"/>
  <c r="O712" s="1"/>
  <c r="L711" i="35"/>
  <c r="O711" s="1"/>
  <c r="M711"/>
  <c r="S711" s="1"/>
  <c r="K705" i="32"/>
  <c r="N704"/>
  <c r="P704" s="1"/>
  <c r="Q711" i="40"/>
  <c r="R711"/>
  <c r="R714" i="29" l="1"/>
  <c r="Q714"/>
  <c r="L715"/>
  <c r="O715" s="1"/>
  <c r="M715"/>
  <c r="K716" i="28"/>
  <c r="N715"/>
  <c r="P715" s="1"/>
  <c r="K691" i="30"/>
  <c r="N690"/>
  <c r="P690" s="1"/>
  <c r="O715" i="31"/>
  <c r="K716"/>
  <c r="N715"/>
  <c r="P715" s="1"/>
  <c r="O690" i="30"/>
  <c r="R704" i="32"/>
  <c r="Q704"/>
  <c r="O712" i="42"/>
  <c r="N712"/>
  <c r="P712" s="1"/>
  <c r="K713"/>
  <c r="L698" i="43"/>
  <c r="M698"/>
  <c r="S698" s="1"/>
  <c r="R697"/>
  <c r="Q697"/>
  <c r="Q711" i="38"/>
  <c r="R711"/>
  <c r="O712" i="40"/>
  <c r="N712"/>
  <c r="P712" s="1"/>
  <c r="K713"/>
  <c r="L705" i="32"/>
  <c r="O705" s="1"/>
  <c r="M705"/>
  <c r="S712" i="42"/>
  <c r="O705" i="33"/>
  <c r="K706"/>
  <c r="N705"/>
  <c r="P705" s="1"/>
  <c r="K707" i="26"/>
  <c r="N706"/>
  <c r="P706" s="1"/>
  <c r="K712" i="35"/>
  <c r="N711"/>
  <c r="P711" s="1"/>
  <c r="M712" i="38"/>
  <c r="S712" s="1"/>
  <c r="L712"/>
  <c r="O712" s="1"/>
  <c r="M706" i="36"/>
  <c r="S706" s="1"/>
  <c r="L706"/>
  <c r="O706" s="1"/>
  <c r="R705"/>
  <c r="Q705"/>
  <c r="K714" i="27"/>
  <c r="N713"/>
  <c r="P713" s="1"/>
  <c r="K713" i="39"/>
  <c r="N712"/>
  <c r="P712" s="1"/>
  <c r="O712" i="41"/>
  <c r="K713"/>
  <c r="N712"/>
  <c r="P712" s="1"/>
  <c r="R700" i="37"/>
  <c r="Q700"/>
  <c r="L686" i="34"/>
  <c r="M686"/>
  <c r="S686" s="1"/>
  <c r="M701" i="37"/>
  <c r="S701" s="1"/>
  <c r="L701"/>
  <c r="O701" s="1"/>
  <c r="Q685" i="34"/>
  <c r="R685"/>
  <c r="Q715" i="28" l="1"/>
  <c r="R715"/>
  <c r="M716"/>
  <c r="S716" s="1"/>
  <c r="L716"/>
  <c r="O716" s="1"/>
  <c r="S715" i="29"/>
  <c r="K716"/>
  <c r="N715"/>
  <c r="P715" s="1"/>
  <c r="Q715" i="31"/>
  <c r="R715"/>
  <c r="M716"/>
  <c r="S716" s="1"/>
  <c r="L716"/>
  <c r="Q690" i="30"/>
  <c r="R690"/>
  <c r="M691"/>
  <c r="S691" s="1"/>
  <c r="L691"/>
  <c r="Q712" i="42"/>
  <c r="R712"/>
  <c r="Q706" i="26"/>
  <c r="R706"/>
  <c r="S705" i="32"/>
  <c r="M713" i="41"/>
  <c r="S713" s="1"/>
  <c r="L713"/>
  <c r="O713" s="1"/>
  <c r="N701" i="37"/>
  <c r="P701" s="1"/>
  <c r="K702"/>
  <c r="N706" i="36"/>
  <c r="P706" s="1"/>
  <c r="K707"/>
  <c r="M707" i="26"/>
  <c r="S707" s="1"/>
  <c r="L707"/>
  <c r="O707" s="1"/>
  <c r="N705" i="32"/>
  <c r="P705" s="1"/>
  <c r="K706"/>
  <c r="Q705" i="33"/>
  <c r="R705"/>
  <c r="L713" i="40"/>
  <c r="O713" s="1"/>
  <c r="M713"/>
  <c r="O698" i="43"/>
  <c r="N698"/>
  <c r="P698" s="1"/>
  <c r="K699"/>
  <c r="R712" i="40"/>
  <c r="Q712"/>
  <c r="L713" i="42"/>
  <c r="M713"/>
  <c r="S713" s="1"/>
  <c r="Q713" i="27"/>
  <c r="R713"/>
  <c r="K713" i="38"/>
  <c r="N712"/>
  <c r="P712" s="1"/>
  <c r="Q712" i="39"/>
  <c r="R712"/>
  <c r="M713"/>
  <c r="L713"/>
  <c r="O713" s="1"/>
  <c r="L706" i="33"/>
  <c r="O706" s="1"/>
  <c r="M706"/>
  <c r="O686" i="34"/>
  <c r="N686"/>
  <c r="P686" s="1"/>
  <c r="K687"/>
  <c r="L714" i="27"/>
  <c r="O714" s="1"/>
  <c r="M714"/>
  <c r="S714" s="1"/>
  <c r="Q711" i="35"/>
  <c r="R711"/>
  <c r="Q712" i="41"/>
  <c r="R712"/>
  <c r="L712" i="35"/>
  <c r="O712" s="1"/>
  <c r="M712"/>
  <c r="S712" s="1"/>
  <c r="L716" i="29" l="1"/>
  <c r="M716"/>
  <c r="S716" s="1"/>
  <c r="Q715"/>
  <c r="R715"/>
  <c r="N716" i="28"/>
  <c r="P716" s="1"/>
  <c r="K717"/>
  <c r="K692" i="30"/>
  <c r="N691"/>
  <c r="P691" s="1"/>
  <c r="O716" i="31"/>
  <c r="N716"/>
  <c r="P716" s="1"/>
  <c r="K717"/>
  <c r="O691" i="30"/>
  <c r="Q712" i="38"/>
  <c r="R712"/>
  <c r="M699" i="43"/>
  <c r="S699" s="1"/>
  <c r="L699"/>
  <c r="O699" s="1"/>
  <c r="L706" i="32"/>
  <c r="O706" s="1"/>
  <c r="M706"/>
  <c r="S706" s="1"/>
  <c r="S706" i="33"/>
  <c r="M713" i="38"/>
  <c r="S713" s="1"/>
  <c r="L713"/>
  <c r="K707" i="33"/>
  <c r="N706"/>
  <c r="P706" s="1"/>
  <c r="N713" i="41"/>
  <c r="P713" s="1"/>
  <c r="K714"/>
  <c r="K715" i="27"/>
  <c r="N714"/>
  <c r="P714" s="1"/>
  <c r="N712" i="35"/>
  <c r="P712" s="1"/>
  <c r="K713"/>
  <c r="O713" i="42"/>
  <c r="N713"/>
  <c r="P713" s="1"/>
  <c r="K714"/>
  <c r="M707" i="36"/>
  <c r="S707" s="1"/>
  <c r="L707"/>
  <c r="K708" i="26"/>
  <c r="N707"/>
  <c r="P707" s="1"/>
  <c r="S713" i="40"/>
  <c r="R705" i="32"/>
  <c r="Q705"/>
  <c r="R706" i="36"/>
  <c r="Q706"/>
  <c r="R686" i="34"/>
  <c r="Q686"/>
  <c r="M702" i="37"/>
  <c r="S702" s="1"/>
  <c r="L702"/>
  <c r="K714" i="39"/>
  <c r="N713"/>
  <c r="P713" s="1"/>
  <c r="M687" i="34"/>
  <c r="S687" s="1"/>
  <c r="L687"/>
  <c r="O687" s="1"/>
  <c r="K714" i="40"/>
  <c r="N713"/>
  <c r="P713" s="1"/>
  <c r="R701" i="37"/>
  <c r="Q701"/>
  <c r="S713" i="39"/>
  <c r="R698" i="43"/>
  <c r="Q698"/>
  <c r="M717" i="28" l="1"/>
  <c r="L717"/>
  <c r="O717" s="1"/>
  <c r="Q716"/>
  <c r="R716"/>
  <c r="O716" i="29"/>
  <c r="N716"/>
  <c r="P716" s="1"/>
  <c r="K717"/>
  <c r="M717" i="31"/>
  <c r="S717" s="1"/>
  <c r="L717"/>
  <c r="O717" s="1"/>
  <c r="R716"/>
  <c r="Q716"/>
  <c r="Q691" i="30"/>
  <c r="R691"/>
  <c r="L692"/>
  <c r="M692"/>
  <c r="S692" s="1"/>
  <c r="Q713" i="39"/>
  <c r="R713"/>
  <c r="Q706" i="33"/>
  <c r="R706"/>
  <c r="Q713" i="40"/>
  <c r="R713"/>
  <c r="L714"/>
  <c r="M714"/>
  <c r="S714" s="1"/>
  <c r="L714" i="41"/>
  <c r="M714"/>
  <c r="R713" i="42"/>
  <c r="Q713"/>
  <c r="N706" i="32"/>
  <c r="P706" s="1"/>
  <c r="K707"/>
  <c r="R713" i="41"/>
  <c r="Q713"/>
  <c r="O714" i="39"/>
  <c r="M714"/>
  <c r="S714" s="1"/>
  <c r="L714"/>
  <c r="O702" i="37"/>
  <c r="N702"/>
  <c r="P702" s="1"/>
  <c r="K703"/>
  <c r="M707" i="33"/>
  <c r="S707" s="1"/>
  <c r="L707"/>
  <c r="O707" s="1"/>
  <c r="M714" i="42"/>
  <c r="L714"/>
  <c r="O714" s="1"/>
  <c r="L713" i="35"/>
  <c r="O713" s="1"/>
  <c r="M713"/>
  <c r="S713" s="1"/>
  <c r="O713" i="38"/>
  <c r="K714"/>
  <c r="N713"/>
  <c r="P713" s="1"/>
  <c r="N699" i="43"/>
  <c r="P699" s="1"/>
  <c r="K700"/>
  <c r="R712" i="35"/>
  <c r="Q712"/>
  <c r="R707" i="26"/>
  <c r="Q707"/>
  <c r="L708"/>
  <c r="O708" s="1"/>
  <c r="M708"/>
  <c r="S708" s="1"/>
  <c r="R714" i="27"/>
  <c r="Q714"/>
  <c r="N687" i="34"/>
  <c r="P687" s="1"/>
  <c r="K688"/>
  <c r="O707" i="36"/>
  <c r="N707"/>
  <c r="P707" s="1"/>
  <c r="K708"/>
  <c r="M715" i="27"/>
  <c r="S715" s="1"/>
  <c r="L715"/>
  <c r="O715" s="1"/>
  <c r="L717" i="29" l="1"/>
  <c r="O717" s="1"/>
  <c r="M717"/>
  <c r="S717" s="1"/>
  <c r="R716"/>
  <c r="Q716"/>
  <c r="K718" i="28"/>
  <c r="N717"/>
  <c r="P717" s="1"/>
  <c r="S717"/>
  <c r="O692" i="30"/>
  <c r="K693"/>
  <c r="N692"/>
  <c r="P692" s="1"/>
  <c r="K718" i="31"/>
  <c r="N717"/>
  <c r="P717" s="1"/>
  <c r="L708" i="36"/>
  <c r="O708" s="1"/>
  <c r="M708"/>
  <c r="S708" s="1"/>
  <c r="K708" i="33"/>
  <c r="N707"/>
  <c r="P707" s="1"/>
  <c r="K714" i="35"/>
  <c r="N713"/>
  <c r="P713" s="1"/>
  <c r="L688" i="34"/>
  <c r="O688" s="1"/>
  <c r="M688"/>
  <c r="S688" s="1"/>
  <c r="O714" i="40"/>
  <c r="N714"/>
  <c r="P714" s="1"/>
  <c r="K715"/>
  <c r="Q687" i="34"/>
  <c r="R687"/>
  <c r="L703" i="37"/>
  <c r="O703" s="1"/>
  <c r="M703"/>
  <c r="L707" i="32"/>
  <c r="O707" s="1"/>
  <c r="M707"/>
  <c r="S707" s="1"/>
  <c r="R706"/>
  <c r="Q706"/>
  <c r="Q702" i="37"/>
  <c r="R702"/>
  <c r="K716" i="27"/>
  <c r="N715"/>
  <c r="P715" s="1"/>
  <c r="L700" i="43"/>
  <c r="M700"/>
  <c r="R699"/>
  <c r="Q699"/>
  <c r="N714" i="42"/>
  <c r="P714" s="1"/>
  <c r="K715"/>
  <c r="N714" i="39"/>
  <c r="P714" s="1"/>
  <c r="K715"/>
  <c r="R713" i="38"/>
  <c r="Q713"/>
  <c r="S714" i="42"/>
  <c r="S714" i="41"/>
  <c r="R707" i="36"/>
  <c r="Q707"/>
  <c r="K709" i="26"/>
  <c r="N708"/>
  <c r="P708" s="1"/>
  <c r="M714" i="38"/>
  <c r="L714"/>
  <c r="O714" s="1"/>
  <c r="O714" i="41"/>
  <c r="N714"/>
  <c r="P714" s="1"/>
  <c r="K715"/>
  <c r="Q717" i="28" l="1"/>
  <c r="R717"/>
  <c r="L718"/>
  <c r="O718" s="1"/>
  <c r="M718"/>
  <c r="S718" s="1"/>
  <c r="N717" i="29"/>
  <c r="P717" s="1"/>
  <c r="K718"/>
  <c r="R717" i="31"/>
  <c r="Q717"/>
  <c r="L718"/>
  <c r="O718" s="1"/>
  <c r="M718"/>
  <c r="S718" s="1"/>
  <c r="R692" i="30"/>
  <c r="Q692"/>
  <c r="M693"/>
  <c r="L693"/>
  <c r="O693" s="1"/>
  <c r="Q714" i="41"/>
  <c r="R714"/>
  <c r="R708" i="26"/>
  <c r="Q708"/>
  <c r="S700" i="43"/>
  <c r="M715" i="40"/>
  <c r="S715" s="1"/>
  <c r="L715"/>
  <c r="O715" s="1"/>
  <c r="L709" i="26"/>
  <c r="M709"/>
  <c r="S709" s="1"/>
  <c r="O709"/>
  <c r="O700" i="43"/>
  <c r="N700"/>
  <c r="P700" s="1"/>
  <c r="K701"/>
  <c r="N688" i="34"/>
  <c r="P688" s="1"/>
  <c r="K689"/>
  <c r="R713" i="35"/>
  <c r="Q713"/>
  <c r="S714" i="38"/>
  <c r="L714" i="35"/>
  <c r="M714"/>
  <c r="S714" s="1"/>
  <c r="K715" i="38"/>
  <c r="N714"/>
  <c r="P714" s="1"/>
  <c r="Q707" i="33"/>
  <c r="R707"/>
  <c r="Q714" i="40"/>
  <c r="R714"/>
  <c r="M708" i="33"/>
  <c r="S708" s="1"/>
  <c r="L708"/>
  <c r="O708" s="1"/>
  <c r="R715" i="27"/>
  <c r="Q715"/>
  <c r="N707" i="32"/>
  <c r="P707" s="1"/>
  <c r="K708"/>
  <c r="Q714" i="39"/>
  <c r="R714"/>
  <c r="M716" i="27"/>
  <c r="S716" s="1"/>
  <c r="L716"/>
  <c r="S703" i="37"/>
  <c r="Q714" i="42"/>
  <c r="R714"/>
  <c r="M715" i="41"/>
  <c r="S715" s="1"/>
  <c r="L715"/>
  <c r="O715" s="1"/>
  <c r="M715" i="39"/>
  <c r="S715" s="1"/>
  <c r="L715"/>
  <c r="O715" s="1"/>
  <c r="L715" i="42"/>
  <c r="M715"/>
  <c r="S715" s="1"/>
  <c r="N703" i="37"/>
  <c r="P703" s="1"/>
  <c r="K704"/>
  <c r="K709" i="36"/>
  <c r="N708"/>
  <c r="P708" s="1"/>
  <c r="M718" i="29" l="1"/>
  <c r="S718" s="1"/>
  <c r="L718"/>
  <c r="O718" s="1"/>
  <c r="R717"/>
  <c r="Q717"/>
  <c r="N718" i="28"/>
  <c r="P718" s="1"/>
  <c r="K719"/>
  <c r="S693" i="30"/>
  <c r="K719" i="31"/>
  <c r="N718"/>
  <c r="P718" s="1"/>
  <c r="K694" i="30"/>
  <c r="N693"/>
  <c r="P693" s="1"/>
  <c r="R700" i="43"/>
  <c r="Q700"/>
  <c r="R703" i="37"/>
  <c r="Q703"/>
  <c r="N708" i="33"/>
  <c r="P708" s="1"/>
  <c r="K709"/>
  <c r="R688" i="34"/>
  <c r="Q688"/>
  <c r="K716" i="40"/>
  <c r="N715"/>
  <c r="P715" s="1"/>
  <c r="O714" i="35"/>
  <c r="N714"/>
  <c r="P714" s="1"/>
  <c r="K715"/>
  <c r="M701" i="43"/>
  <c r="L701"/>
  <c r="O701" s="1"/>
  <c r="L709" i="36"/>
  <c r="O709" s="1"/>
  <c r="M709"/>
  <c r="S709" s="1"/>
  <c r="K717" i="27"/>
  <c r="N716"/>
  <c r="P716" s="1"/>
  <c r="M715" i="38"/>
  <c r="S715" s="1"/>
  <c r="L715"/>
  <c r="M704" i="37"/>
  <c r="S704" s="1"/>
  <c r="L704"/>
  <c r="O704"/>
  <c r="K716" i="41"/>
  <c r="N715"/>
  <c r="P715" s="1"/>
  <c r="Q714" i="38"/>
  <c r="R714"/>
  <c r="R707" i="32"/>
  <c r="Q707"/>
  <c r="O715" i="42"/>
  <c r="K716"/>
  <c r="N715"/>
  <c r="P715" s="1"/>
  <c r="M708" i="32"/>
  <c r="S708" s="1"/>
  <c r="L708"/>
  <c r="O708" s="1"/>
  <c r="N715" i="39"/>
  <c r="P715" s="1"/>
  <c r="K716"/>
  <c r="K710" i="26"/>
  <c r="N709"/>
  <c r="P709" s="1"/>
  <c r="Q708" i="36"/>
  <c r="R708"/>
  <c r="O716" i="27"/>
  <c r="M689" i="34"/>
  <c r="S689" s="1"/>
  <c r="L689"/>
  <c r="L719" i="28" l="1"/>
  <c r="O719" s="1"/>
  <c r="M719"/>
  <c r="S719" s="1"/>
  <c r="R718"/>
  <c r="Q718"/>
  <c r="N718" i="29"/>
  <c r="P718" s="1"/>
  <c r="K719"/>
  <c r="R693" i="30"/>
  <c r="Q693"/>
  <c r="L694"/>
  <c r="O694" s="1"/>
  <c r="M694"/>
  <c r="S694" s="1"/>
  <c r="R718" i="31"/>
  <c r="Q718"/>
  <c r="M719"/>
  <c r="S719" s="1"/>
  <c r="L719"/>
  <c r="O719" s="1"/>
  <c r="R715" i="41"/>
  <c r="Q715"/>
  <c r="L717" i="27"/>
  <c r="O717" s="1"/>
  <c r="M717"/>
  <c r="S717" s="1"/>
  <c r="M716" i="39"/>
  <c r="S716" s="1"/>
  <c r="L716"/>
  <c r="Q715"/>
  <c r="R715"/>
  <c r="O715" i="38"/>
  <c r="N715"/>
  <c r="P715" s="1"/>
  <c r="K716"/>
  <c r="N701" i="43"/>
  <c r="P701" s="1"/>
  <c r="K702"/>
  <c r="S701"/>
  <c r="M709" i="33"/>
  <c r="S709" s="1"/>
  <c r="L709"/>
  <c r="O709" s="1"/>
  <c r="O689" i="34"/>
  <c r="N689"/>
  <c r="P689" s="1"/>
  <c r="K690"/>
  <c r="N708" i="32"/>
  <c r="P708" s="1"/>
  <c r="K709"/>
  <c r="R708" i="33"/>
  <c r="Q708"/>
  <c r="Q714" i="35"/>
  <c r="R714"/>
  <c r="Q716" i="27"/>
  <c r="R716"/>
  <c r="M715" i="35"/>
  <c r="S715" s="1"/>
  <c r="L715"/>
  <c r="R715" i="42"/>
  <c r="Q715"/>
  <c r="M716" i="41"/>
  <c r="S716" s="1"/>
  <c r="L716"/>
  <c r="O716" s="1"/>
  <c r="R715" i="40"/>
  <c r="Q715"/>
  <c r="R709" i="26"/>
  <c r="Q709"/>
  <c r="M716" i="42"/>
  <c r="S716" s="1"/>
  <c r="L716"/>
  <c r="O716" s="1"/>
  <c r="L710" i="26"/>
  <c r="O710" s="1"/>
  <c r="M710"/>
  <c r="S710" s="1"/>
  <c r="N704" i="37"/>
  <c r="P704" s="1"/>
  <c r="K705"/>
  <c r="N709" i="36"/>
  <c r="P709" s="1"/>
  <c r="K710"/>
  <c r="L716" i="40"/>
  <c r="M716"/>
  <c r="S716" s="1"/>
  <c r="L719" i="29" l="1"/>
  <c r="O719" s="1"/>
  <c r="M719"/>
  <c r="S719" s="1"/>
  <c r="R718"/>
  <c r="Q718"/>
  <c r="K720" i="28"/>
  <c r="N719"/>
  <c r="P719" s="1"/>
  <c r="K695" i="30"/>
  <c r="N694"/>
  <c r="P694" s="1"/>
  <c r="N719" i="31"/>
  <c r="P719" s="1"/>
  <c r="K720"/>
  <c r="R704" i="37"/>
  <c r="Q704"/>
  <c r="O715" i="35"/>
  <c r="K716"/>
  <c r="N715"/>
  <c r="P715" s="1"/>
  <c r="L709" i="32"/>
  <c r="O709" s="1"/>
  <c r="M709"/>
  <c r="S709" s="1"/>
  <c r="M690" i="34"/>
  <c r="S690" s="1"/>
  <c r="L690"/>
  <c r="L702" i="43"/>
  <c r="O702" s="1"/>
  <c r="M702"/>
  <c r="R689" i="34"/>
  <c r="Q689"/>
  <c r="R701" i="43"/>
  <c r="Q701"/>
  <c r="O716" i="39"/>
  <c r="K717"/>
  <c r="N716"/>
  <c r="P716" s="1"/>
  <c r="N710" i="26"/>
  <c r="P710" s="1"/>
  <c r="K711"/>
  <c r="M716" i="38"/>
  <c r="S716" s="1"/>
  <c r="L716"/>
  <c r="O716" s="1"/>
  <c r="R715"/>
  <c r="Q715"/>
  <c r="N717" i="27"/>
  <c r="P717" s="1"/>
  <c r="K718"/>
  <c r="Q709" i="36"/>
  <c r="R709"/>
  <c r="K710" i="33"/>
  <c r="N709"/>
  <c r="P709" s="1"/>
  <c r="R708" i="32"/>
  <c r="Q708"/>
  <c r="N716" i="41"/>
  <c r="P716" s="1"/>
  <c r="K717"/>
  <c r="O716" i="40"/>
  <c r="N716"/>
  <c r="P716" s="1"/>
  <c r="K717"/>
  <c r="L710" i="36"/>
  <c r="O710" s="1"/>
  <c r="M710"/>
  <c r="S710" s="1"/>
  <c r="N716" i="42"/>
  <c r="P716" s="1"/>
  <c r="K717"/>
  <c r="M705" i="37"/>
  <c r="S705" s="1"/>
  <c r="L705"/>
  <c r="O705" s="1"/>
  <c r="Q719" i="28" l="1"/>
  <c r="R719"/>
  <c r="M720"/>
  <c r="S720" s="1"/>
  <c r="L720"/>
  <c r="N719" i="29"/>
  <c r="P719" s="1"/>
  <c r="K720"/>
  <c r="L720" i="31"/>
  <c r="M720"/>
  <c r="R719"/>
  <c r="Q719"/>
  <c r="Q694" i="30"/>
  <c r="R694"/>
  <c r="L695"/>
  <c r="M695"/>
  <c r="S695" s="1"/>
  <c r="Q709" i="33"/>
  <c r="R709"/>
  <c r="L717" i="40"/>
  <c r="O717" s="1"/>
  <c r="M717"/>
  <c r="S717" s="1"/>
  <c r="L710" i="33"/>
  <c r="O710" s="1"/>
  <c r="M710"/>
  <c r="N716" i="38"/>
  <c r="P716" s="1"/>
  <c r="K717"/>
  <c r="R710" i="26"/>
  <c r="Q710"/>
  <c r="N705" i="37"/>
  <c r="P705" s="1"/>
  <c r="K706"/>
  <c r="Q716" i="40"/>
  <c r="R716"/>
  <c r="M711" i="26"/>
  <c r="S711" s="1"/>
  <c r="L711"/>
  <c r="O711" s="1"/>
  <c r="N709" i="32"/>
  <c r="P709" s="1"/>
  <c r="K710"/>
  <c r="M717" i="41"/>
  <c r="S717" s="1"/>
  <c r="L717"/>
  <c r="O717" s="1"/>
  <c r="M718" i="27"/>
  <c r="S718" s="1"/>
  <c r="L718"/>
  <c r="O718" s="1"/>
  <c r="R715" i="35"/>
  <c r="Q715"/>
  <c r="L717" i="42"/>
  <c r="O717" s="1"/>
  <c r="M717"/>
  <c r="S717" s="1"/>
  <c r="Q716" i="39"/>
  <c r="R716"/>
  <c r="S702" i="43"/>
  <c r="L716" i="35"/>
  <c r="M716"/>
  <c r="S716" s="1"/>
  <c r="R717" i="27"/>
  <c r="Q717"/>
  <c r="M717" i="39"/>
  <c r="S717" s="1"/>
  <c r="L717"/>
  <c r="O717" s="1"/>
  <c r="N702" i="43"/>
  <c r="P702" s="1"/>
  <c r="K703"/>
  <c r="Q716" i="42"/>
  <c r="R716"/>
  <c r="O690" i="34"/>
  <c r="K691"/>
  <c r="N690"/>
  <c r="P690" s="1"/>
  <c r="Q716" i="41"/>
  <c r="R716"/>
  <c r="K711" i="36"/>
  <c r="N710"/>
  <c r="P710" s="1"/>
  <c r="M720" i="29" l="1"/>
  <c r="S720" s="1"/>
  <c r="L720"/>
  <c r="R719"/>
  <c r="Q719"/>
  <c r="O720" i="28"/>
  <c r="N720"/>
  <c r="P720" s="1"/>
  <c r="K721"/>
  <c r="O695" i="30"/>
  <c r="K696"/>
  <c r="N695"/>
  <c r="P695" s="1"/>
  <c r="S720" i="31"/>
  <c r="O720"/>
  <c r="K721"/>
  <c r="N720"/>
  <c r="P720" s="1"/>
  <c r="R702" i="43"/>
  <c r="Q702"/>
  <c r="R710" i="36"/>
  <c r="Q710"/>
  <c r="L706" i="37"/>
  <c r="O706" s="1"/>
  <c r="M706"/>
  <c r="S706" s="1"/>
  <c r="K711" i="33"/>
  <c r="N710"/>
  <c r="P710" s="1"/>
  <c r="R705" i="37"/>
  <c r="Q705"/>
  <c r="M691" i="34"/>
  <c r="S691" s="1"/>
  <c r="L691"/>
  <c r="O691" s="1"/>
  <c r="K718" i="42"/>
  <c r="N717"/>
  <c r="P717" s="1"/>
  <c r="K718" i="41"/>
  <c r="N717"/>
  <c r="P717" s="1"/>
  <c r="S710" i="33"/>
  <c r="L711" i="36"/>
  <c r="O711" s="1"/>
  <c r="M711"/>
  <c r="S711" s="1"/>
  <c r="M703" i="43"/>
  <c r="S703" s="1"/>
  <c r="L703"/>
  <c r="O716" i="35"/>
  <c r="K717"/>
  <c r="N716"/>
  <c r="P716" s="1"/>
  <c r="M710" i="32"/>
  <c r="S710" s="1"/>
  <c r="L710"/>
  <c r="O710" s="1"/>
  <c r="R709"/>
  <c r="Q709"/>
  <c r="N717" i="40"/>
  <c r="P717" s="1"/>
  <c r="K718"/>
  <c r="R690" i="34"/>
  <c r="Q690"/>
  <c r="K718" i="39"/>
  <c r="N717"/>
  <c r="P717" s="1"/>
  <c r="N718" i="27"/>
  <c r="P718" s="1"/>
  <c r="K719"/>
  <c r="K712" i="26"/>
  <c r="N711"/>
  <c r="P711" s="1"/>
  <c r="L717" i="38"/>
  <c r="M717"/>
  <c r="S717" s="1"/>
  <c r="Q716"/>
  <c r="R716"/>
  <c r="L721" i="28" l="1"/>
  <c r="M721"/>
  <c r="S721" s="1"/>
  <c r="R720"/>
  <c r="Q720"/>
  <c r="O720" i="29"/>
  <c r="N720"/>
  <c r="P720" s="1"/>
  <c r="K721"/>
  <c r="Q720" i="31"/>
  <c r="R720"/>
  <c r="M721"/>
  <c r="S721" s="1"/>
  <c r="L721"/>
  <c r="O721" s="1"/>
  <c r="Q695" i="30"/>
  <c r="R695"/>
  <c r="M696"/>
  <c r="S696" s="1"/>
  <c r="L696"/>
  <c r="O696" s="1"/>
  <c r="Q717" i="42"/>
  <c r="R717"/>
  <c r="M711" i="33"/>
  <c r="S711" s="1"/>
  <c r="L711"/>
  <c r="O711" s="1"/>
  <c r="L718" i="42"/>
  <c r="O718" s="1"/>
  <c r="M718"/>
  <c r="S718" s="1"/>
  <c r="M718" i="39"/>
  <c r="S718" s="1"/>
  <c r="L718"/>
  <c r="O718" s="1"/>
  <c r="N710" i="32"/>
  <c r="P710" s="1"/>
  <c r="K711"/>
  <c r="K712" i="36"/>
  <c r="N711"/>
  <c r="P711" s="1"/>
  <c r="Q717" i="39"/>
  <c r="R717"/>
  <c r="N691" i="34"/>
  <c r="P691" s="1"/>
  <c r="K692"/>
  <c r="N706" i="37"/>
  <c r="P706" s="1"/>
  <c r="K707"/>
  <c r="R710" i="33"/>
  <c r="Q710"/>
  <c r="Q711" i="26"/>
  <c r="R711"/>
  <c r="L718" i="40"/>
  <c r="M718"/>
  <c r="S718" s="1"/>
  <c r="M717" i="35"/>
  <c r="S717" s="1"/>
  <c r="L717"/>
  <c r="Q716"/>
  <c r="R716"/>
  <c r="M712" i="26"/>
  <c r="S712" s="1"/>
  <c r="L712"/>
  <c r="O712" s="1"/>
  <c r="Q717" i="41"/>
  <c r="R717"/>
  <c r="Q718" i="27"/>
  <c r="R718"/>
  <c r="O717" i="38"/>
  <c r="K718"/>
  <c r="N717"/>
  <c r="P717" s="1"/>
  <c r="Q717" i="40"/>
  <c r="R717"/>
  <c r="O719" i="27"/>
  <c r="M719"/>
  <c r="S719" s="1"/>
  <c r="L719"/>
  <c r="O703" i="43"/>
  <c r="N703"/>
  <c r="P703" s="1"/>
  <c r="K704"/>
  <c r="M718" i="41"/>
  <c r="S718" s="1"/>
  <c r="L718"/>
  <c r="L721" i="29" l="1"/>
  <c r="O721" s="1"/>
  <c r="M721"/>
  <c r="R720"/>
  <c r="Q720"/>
  <c r="O721" i="28"/>
  <c r="K722"/>
  <c r="N721"/>
  <c r="P721" s="1"/>
  <c r="N721" i="31"/>
  <c r="P721" s="1"/>
  <c r="K722"/>
  <c r="K697" i="30"/>
  <c r="N696"/>
  <c r="P696" s="1"/>
  <c r="R703" i="43"/>
  <c r="Q703"/>
  <c r="L718" i="38"/>
  <c r="M718"/>
  <c r="S718" s="1"/>
  <c r="R711" i="36"/>
  <c r="Q711"/>
  <c r="N719" i="27"/>
  <c r="P719" s="1"/>
  <c r="K720"/>
  <c r="M712" i="36"/>
  <c r="S712" s="1"/>
  <c r="L712"/>
  <c r="O712" s="1"/>
  <c r="N718" i="42"/>
  <c r="P718" s="1"/>
  <c r="K719"/>
  <c r="Q717" i="38"/>
  <c r="R717"/>
  <c r="O717" i="35"/>
  <c r="K718"/>
  <c r="N717"/>
  <c r="P717" s="1"/>
  <c r="L707" i="37"/>
  <c r="O707"/>
  <c r="M707"/>
  <c r="S707" s="1"/>
  <c r="L711" i="32"/>
  <c r="M711"/>
  <c r="K712" i="33"/>
  <c r="N711"/>
  <c r="P711" s="1"/>
  <c r="Q710" i="32"/>
  <c r="R710"/>
  <c r="R706" i="37"/>
  <c r="Q706"/>
  <c r="O718" i="41"/>
  <c r="N718"/>
  <c r="P718" s="1"/>
  <c r="K719"/>
  <c r="L692" i="34"/>
  <c r="M692"/>
  <c r="S692" s="1"/>
  <c r="R691"/>
  <c r="Q691"/>
  <c r="K719" i="39"/>
  <c r="N718"/>
  <c r="P718" s="1"/>
  <c r="K713" i="26"/>
  <c r="N712"/>
  <c r="P712" s="1"/>
  <c r="O718" i="40"/>
  <c r="N718"/>
  <c r="P718" s="1"/>
  <c r="K719"/>
  <c r="L704" i="43"/>
  <c r="M704"/>
  <c r="Q721" i="28" l="1"/>
  <c r="R721"/>
  <c r="L722"/>
  <c r="M722"/>
  <c r="S722" s="1"/>
  <c r="S721" i="29"/>
  <c r="K722"/>
  <c r="N721"/>
  <c r="P721" s="1"/>
  <c r="Q696" i="30"/>
  <c r="R696"/>
  <c r="L697"/>
  <c r="M697"/>
  <c r="S697" s="1"/>
  <c r="L722" i="31"/>
  <c r="M722"/>
  <c r="R721"/>
  <c r="Q721"/>
  <c r="R712" i="26"/>
  <c r="Q712"/>
  <c r="M719" i="41"/>
  <c r="S719" s="1"/>
  <c r="L719"/>
  <c r="O719" s="1"/>
  <c r="L712" i="33"/>
  <c r="O712" s="1"/>
  <c r="M712"/>
  <c r="S712" s="1"/>
  <c r="L720" i="27"/>
  <c r="O720" s="1"/>
  <c r="M720"/>
  <c r="S720" s="1"/>
  <c r="R719"/>
  <c r="Q719"/>
  <c r="Q718" i="39"/>
  <c r="R718"/>
  <c r="O711" i="32"/>
  <c r="N711"/>
  <c r="P711" s="1"/>
  <c r="K712"/>
  <c r="O692" i="34"/>
  <c r="N692"/>
  <c r="P692" s="1"/>
  <c r="K693"/>
  <c r="L713" i="26"/>
  <c r="O713" s="1"/>
  <c r="M713"/>
  <c r="S713" s="1"/>
  <c r="M719" i="42"/>
  <c r="S719" s="1"/>
  <c r="L719"/>
  <c r="O719" s="1"/>
  <c r="Q718" i="41"/>
  <c r="R718"/>
  <c r="S711" i="32"/>
  <c r="S704" i="43"/>
  <c r="M719" i="39"/>
  <c r="S719" s="1"/>
  <c r="L719"/>
  <c r="O719" s="1"/>
  <c r="O704" i="43"/>
  <c r="N704"/>
  <c r="P704" s="1"/>
  <c r="K705"/>
  <c r="R718" i="42"/>
  <c r="Q718"/>
  <c r="L719" i="40"/>
  <c r="O719" s="1"/>
  <c r="M719"/>
  <c r="N707" i="37"/>
  <c r="P707" s="1"/>
  <c r="K708"/>
  <c r="O718" i="38"/>
  <c r="N718"/>
  <c r="P718" s="1"/>
  <c r="K719"/>
  <c r="Q718" i="40"/>
  <c r="R718"/>
  <c r="R717" i="35"/>
  <c r="Q717"/>
  <c r="K713" i="36"/>
  <c r="N712"/>
  <c r="P712" s="1"/>
  <c r="Q711" i="33"/>
  <c r="R711"/>
  <c r="L718" i="35"/>
  <c r="O718" s="1"/>
  <c r="M718"/>
  <c r="S718" s="1"/>
  <c r="L722" i="29" l="1"/>
  <c r="O722" s="1"/>
  <c r="M722"/>
  <c r="S722" s="1"/>
  <c r="R721"/>
  <c r="Q721"/>
  <c r="O722" i="28"/>
  <c r="N722"/>
  <c r="P722" s="1"/>
  <c r="K723"/>
  <c r="S722" i="31"/>
  <c r="O722"/>
  <c r="N722"/>
  <c r="P722" s="1"/>
  <c r="K723"/>
  <c r="N697" i="30"/>
  <c r="P697" s="1"/>
  <c r="K698"/>
  <c r="O697"/>
  <c r="R704" i="43"/>
  <c r="Q704"/>
  <c r="Q718" i="38"/>
  <c r="R718"/>
  <c r="R711" i="32"/>
  <c r="Q711"/>
  <c r="K714" i="26"/>
  <c r="N713"/>
  <c r="P713" s="1"/>
  <c r="Q707" i="37"/>
  <c r="R707"/>
  <c r="M693" i="34"/>
  <c r="S693" s="1"/>
  <c r="L693"/>
  <c r="O693" s="1"/>
  <c r="R692"/>
  <c r="Q692"/>
  <c r="K720" i="41"/>
  <c r="N719"/>
  <c r="P719" s="1"/>
  <c r="R712" i="36"/>
  <c r="Q712"/>
  <c r="M705" i="43"/>
  <c r="L705"/>
  <c r="O705" s="1"/>
  <c r="N712" i="33"/>
  <c r="P712" s="1"/>
  <c r="K713"/>
  <c r="S719" i="40"/>
  <c r="K720" i="39"/>
  <c r="N719"/>
  <c r="P719" s="1"/>
  <c r="N719" i="42"/>
  <c r="P719" s="1"/>
  <c r="K720"/>
  <c r="M713" i="36"/>
  <c r="S713" s="1"/>
  <c r="L713"/>
  <c r="K720" i="40"/>
  <c r="N719"/>
  <c r="P719" s="1"/>
  <c r="L712" i="32"/>
  <c r="O712" s="1"/>
  <c r="M712"/>
  <c r="M708" i="37"/>
  <c r="S708" s="1"/>
  <c r="L708"/>
  <c r="K719" i="35"/>
  <c r="N718"/>
  <c r="P718" s="1"/>
  <c r="L719" i="38"/>
  <c r="M719"/>
  <c r="S719" s="1"/>
  <c r="K721" i="27"/>
  <c r="N720"/>
  <c r="P720" s="1"/>
  <c r="M723" i="28" l="1"/>
  <c r="S723" s="1"/>
  <c r="L723"/>
  <c r="O723" s="1"/>
  <c r="Q722"/>
  <c r="R722"/>
  <c r="K723" i="29"/>
  <c r="N722"/>
  <c r="P722" s="1"/>
  <c r="R722" i="31"/>
  <c r="Q722"/>
  <c r="M723"/>
  <c r="S723" s="1"/>
  <c r="L723"/>
  <c r="Q697" i="30"/>
  <c r="R697"/>
  <c r="L698"/>
  <c r="M698"/>
  <c r="S698" s="1"/>
  <c r="Q719" i="40"/>
  <c r="R719"/>
  <c r="Q713" i="26"/>
  <c r="R713"/>
  <c r="Q712" i="33"/>
  <c r="R712"/>
  <c r="L714" i="26"/>
  <c r="M714"/>
  <c r="S714" s="1"/>
  <c r="M719" i="35"/>
  <c r="L719"/>
  <c r="O713" i="36"/>
  <c r="N713"/>
  <c r="P713" s="1"/>
  <c r="K714"/>
  <c r="L713" i="33"/>
  <c r="O713" s="1"/>
  <c r="M713"/>
  <c r="S713" s="1"/>
  <c r="L720" i="41"/>
  <c r="M720"/>
  <c r="S720" s="1"/>
  <c r="O708" i="37"/>
  <c r="K709"/>
  <c r="N708"/>
  <c r="P708" s="1"/>
  <c r="L720" i="42"/>
  <c r="O720" s="1"/>
  <c r="M720"/>
  <c r="R719"/>
  <c r="Q719"/>
  <c r="N705" i="43"/>
  <c r="P705" s="1"/>
  <c r="K706"/>
  <c r="R719" i="39"/>
  <c r="Q719"/>
  <c r="S705" i="43"/>
  <c r="N693" i="34"/>
  <c r="P693" s="1"/>
  <c r="K694"/>
  <c r="Q720" i="27"/>
  <c r="R720"/>
  <c r="S712" i="32"/>
  <c r="Q718" i="35"/>
  <c r="R718"/>
  <c r="M720" i="40"/>
  <c r="S720" s="1"/>
  <c r="L720"/>
  <c r="L721" i="27"/>
  <c r="M721"/>
  <c r="S721" s="1"/>
  <c r="O721"/>
  <c r="K713" i="32"/>
  <c r="N712"/>
  <c r="P712" s="1"/>
  <c r="M720" i="39"/>
  <c r="S720" s="1"/>
  <c r="L720"/>
  <c r="O719" i="38"/>
  <c r="K720"/>
  <c r="N719"/>
  <c r="P719" s="1"/>
  <c r="Q719" i="41"/>
  <c r="R719"/>
  <c r="R722" i="29" l="1"/>
  <c r="Q722"/>
  <c r="L723"/>
  <c r="O723" s="1"/>
  <c r="M723"/>
  <c r="K724" i="28"/>
  <c r="N723"/>
  <c r="P723" s="1"/>
  <c r="K699" i="30"/>
  <c r="N698"/>
  <c r="P698" s="1"/>
  <c r="K724" i="31"/>
  <c r="N723"/>
  <c r="P723" s="1"/>
  <c r="O723"/>
  <c r="O698" i="30"/>
  <c r="R712" i="32"/>
  <c r="Q712"/>
  <c r="R705" i="43"/>
  <c r="Q705"/>
  <c r="S720" i="42"/>
  <c r="L713" i="32"/>
  <c r="O713" s="1"/>
  <c r="M713"/>
  <c r="S713" s="1"/>
  <c r="K721" i="42"/>
  <c r="N720"/>
  <c r="P720" s="1"/>
  <c r="K714" i="33"/>
  <c r="N713"/>
  <c r="P713" s="1"/>
  <c r="K715" i="26"/>
  <c r="N714"/>
  <c r="P714" s="1"/>
  <c r="R708" i="37"/>
  <c r="Q708"/>
  <c r="L714" i="36"/>
  <c r="O714" s="1"/>
  <c r="M714"/>
  <c r="S714" s="1"/>
  <c r="Q713"/>
  <c r="R713"/>
  <c r="O720" i="39"/>
  <c r="K721"/>
  <c r="N720"/>
  <c r="P720" s="1"/>
  <c r="L706" i="43"/>
  <c r="M706"/>
  <c r="S706" s="1"/>
  <c r="L709" i="37"/>
  <c r="O709" s="1"/>
  <c r="M709"/>
  <c r="L720" i="38"/>
  <c r="M720"/>
  <c r="S720" s="1"/>
  <c r="N721" i="27"/>
  <c r="P721" s="1"/>
  <c r="K722"/>
  <c r="R719" i="38"/>
  <c r="Q719"/>
  <c r="O720" i="40"/>
  <c r="N720"/>
  <c r="P720" s="1"/>
  <c r="K721"/>
  <c r="L694" i="34"/>
  <c r="M694"/>
  <c r="O719" i="35"/>
  <c r="K720"/>
  <c r="N719"/>
  <c r="P719" s="1"/>
  <c r="Q693" i="34"/>
  <c r="R693"/>
  <c r="O720" i="41"/>
  <c r="N720"/>
  <c r="P720" s="1"/>
  <c r="K721"/>
  <c r="S719" i="35"/>
  <c r="O714" i="26"/>
  <c r="Q723" i="28" l="1"/>
  <c r="R723"/>
  <c r="M724"/>
  <c r="S724" s="1"/>
  <c r="L724"/>
  <c r="O724" s="1"/>
  <c r="S723" i="29"/>
  <c r="K724"/>
  <c r="N723"/>
  <c r="P723" s="1"/>
  <c r="Q723" i="31"/>
  <c r="R723"/>
  <c r="M724"/>
  <c r="L724"/>
  <c r="O724" s="1"/>
  <c r="Q698" i="30"/>
  <c r="R698"/>
  <c r="M699"/>
  <c r="L699"/>
  <c r="O699" s="1"/>
  <c r="R721" i="27"/>
  <c r="Q721"/>
  <c r="M721" i="39"/>
  <c r="S721" s="1"/>
  <c r="L721"/>
  <c r="O721" s="1"/>
  <c r="Q714" i="26"/>
  <c r="R714"/>
  <c r="N713" i="32"/>
  <c r="P713" s="1"/>
  <c r="K714"/>
  <c r="R720" i="42"/>
  <c r="Q720"/>
  <c r="Q720" i="40"/>
  <c r="R720"/>
  <c r="S709" i="37"/>
  <c r="M715" i="26"/>
  <c r="S715" s="1"/>
  <c r="L715"/>
  <c r="O715" s="1"/>
  <c r="K710" i="37"/>
  <c r="N709"/>
  <c r="P709" s="1"/>
  <c r="Q713" i="33"/>
  <c r="R713"/>
  <c r="L714"/>
  <c r="M714"/>
  <c r="S714" s="1"/>
  <c r="R720" i="41"/>
  <c r="Q720"/>
  <c r="O694" i="34"/>
  <c r="N694"/>
  <c r="P694" s="1"/>
  <c r="K695"/>
  <c r="M721" i="40"/>
  <c r="S721" s="1"/>
  <c r="L721"/>
  <c r="O721" s="1"/>
  <c r="O720" i="38"/>
  <c r="N720"/>
  <c r="P720" s="1"/>
  <c r="K721"/>
  <c r="Q719" i="35"/>
  <c r="R719"/>
  <c r="L720"/>
  <c r="O720" s="1"/>
  <c r="M720"/>
  <c r="S720" s="1"/>
  <c r="M722" i="27"/>
  <c r="S722" s="1"/>
  <c r="L722"/>
  <c r="O722" s="1"/>
  <c r="O706" i="43"/>
  <c r="N706"/>
  <c r="P706" s="1"/>
  <c r="K707"/>
  <c r="K715" i="36"/>
  <c r="N714"/>
  <c r="P714" s="1"/>
  <c r="M721" i="42"/>
  <c r="S721" s="1"/>
  <c r="L721"/>
  <c r="O721" s="1"/>
  <c r="M721" i="41"/>
  <c r="L721"/>
  <c r="O721" s="1"/>
  <c r="S694" i="34"/>
  <c r="R720" i="39"/>
  <c r="Q720"/>
  <c r="L724" i="29" l="1"/>
  <c r="M724"/>
  <c r="Q723"/>
  <c r="R723"/>
  <c r="N724" i="28"/>
  <c r="P724" s="1"/>
  <c r="K725"/>
  <c r="S699" i="30"/>
  <c r="K725" i="31"/>
  <c r="N724"/>
  <c r="P724" s="1"/>
  <c r="S724"/>
  <c r="N699" i="30"/>
  <c r="P699" s="1"/>
  <c r="K700"/>
  <c r="R713" i="32"/>
  <c r="Q713"/>
  <c r="Q694" i="34"/>
  <c r="R694"/>
  <c r="M715" i="36"/>
  <c r="S715" s="1"/>
  <c r="L715"/>
  <c r="K722" i="40"/>
  <c r="N721"/>
  <c r="P721" s="1"/>
  <c r="O714" i="33"/>
  <c r="N714"/>
  <c r="P714" s="1"/>
  <c r="K715"/>
  <c r="Q709" i="37"/>
  <c r="R709"/>
  <c r="K722" i="41"/>
  <c r="N721"/>
  <c r="P721" s="1"/>
  <c r="L695" i="34"/>
  <c r="O695" s="1"/>
  <c r="M695"/>
  <c r="R706" i="43"/>
  <c r="Q706"/>
  <c r="S721" i="41"/>
  <c r="K722" i="39"/>
  <c r="N721"/>
  <c r="P721" s="1"/>
  <c r="M707" i="43"/>
  <c r="L707"/>
  <c r="O707" s="1"/>
  <c r="K721" i="35"/>
  <c r="N720"/>
  <c r="P720" s="1"/>
  <c r="L721" i="38"/>
  <c r="O721" s="1"/>
  <c r="M721"/>
  <c r="S721" s="1"/>
  <c r="L710" i="37"/>
  <c r="M710"/>
  <c r="S710" s="1"/>
  <c r="Q720" i="38"/>
  <c r="R720"/>
  <c r="R714" i="36"/>
  <c r="Q714"/>
  <c r="K722" i="42"/>
  <c r="N721"/>
  <c r="P721" s="1"/>
  <c r="N722" i="27"/>
  <c r="P722" s="1"/>
  <c r="K723"/>
  <c r="K716" i="26"/>
  <c r="N715"/>
  <c r="P715" s="1"/>
  <c r="M714" i="32"/>
  <c r="S714" s="1"/>
  <c r="L714"/>
  <c r="M725" i="28" l="1"/>
  <c r="S725" s="1"/>
  <c r="L725"/>
  <c r="O725" s="1"/>
  <c r="R724"/>
  <c r="Q724"/>
  <c r="S724" i="29"/>
  <c r="O724"/>
  <c r="N724"/>
  <c r="P724" s="1"/>
  <c r="K725"/>
  <c r="Q699" i="30"/>
  <c r="R699"/>
  <c r="L700"/>
  <c r="M700"/>
  <c r="S700" s="1"/>
  <c r="R724" i="31"/>
  <c r="Q724"/>
  <c r="L725"/>
  <c r="M725"/>
  <c r="S725" s="1"/>
  <c r="Q721" i="40"/>
  <c r="R721"/>
  <c r="R721" i="42"/>
  <c r="Q721"/>
  <c r="K696" i="34"/>
  <c r="N695"/>
  <c r="M722" i="42"/>
  <c r="L722"/>
  <c r="O722" s="1"/>
  <c r="M722" i="39"/>
  <c r="S722" s="1"/>
  <c r="L722"/>
  <c r="O722" s="1"/>
  <c r="M722" i="40"/>
  <c r="S722" s="1"/>
  <c r="L722"/>
  <c r="Q721" i="39"/>
  <c r="R721"/>
  <c r="O714" i="32"/>
  <c r="N714"/>
  <c r="P714" s="1"/>
  <c r="K715"/>
  <c r="N721" i="38"/>
  <c r="P721" s="1"/>
  <c r="K722"/>
  <c r="L722" i="41"/>
  <c r="M722"/>
  <c r="S722" s="1"/>
  <c r="O715" i="36"/>
  <c r="K716"/>
  <c r="N715"/>
  <c r="P715" s="1"/>
  <c r="R720" i="35"/>
  <c r="Q720"/>
  <c r="Q721" i="41"/>
  <c r="R721"/>
  <c r="L721" i="35"/>
  <c r="O721" s="1"/>
  <c r="M721"/>
  <c r="S721" s="1"/>
  <c r="R715" i="26"/>
  <c r="Q715"/>
  <c r="M716"/>
  <c r="S716" s="1"/>
  <c r="L716"/>
  <c r="O716" s="1"/>
  <c r="M715" i="33"/>
  <c r="S715" s="1"/>
  <c r="L715"/>
  <c r="O715" s="1"/>
  <c r="N707" i="43"/>
  <c r="P707" s="1"/>
  <c r="K708"/>
  <c r="Q714" i="33"/>
  <c r="R714"/>
  <c r="L723" i="27"/>
  <c r="O723" s="1"/>
  <c r="M723"/>
  <c r="S723" s="1"/>
  <c r="R722"/>
  <c r="Q722"/>
  <c r="O710" i="37"/>
  <c r="N710"/>
  <c r="P710" s="1"/>
  <c r="K711"/>
  <c r="S707" i="43"/>
  <c r="P695" i="34"/>
  <c r="S695"/>
  <c r="L725" i="29" l="1"/>
  <c r="O725" s="1"/>
  <c r="M725"/>
  <c r="S725" s="1"/>
  <c r="R724"/>
  <c r="Q724"/>
  <c r="K726" i="28"/>
  <c r="N725"/>
  <c r="P725" s="1"/>
  <c r="N725" i="31"/>
  <c r="P725" s="1"/>
  <c r="K726"/>
  <c r="O700" i="30"/>
  <c r="K701"/>
  <c r="N700"/>
  <c r="P700" s="1"/>
  <c r="O725" i="31"/>
  <c r="R707" i="43"/>
  <c r="Q707"/>
  <c r="R695" i="34"/>
  <c r="Q695"/>
  <c r="N715" i="33"/>
  <c r="P715" s="1"/>
  <c r="K716"/>
  <c r="N722" i="42"/>
  <c r="P722" s="1"/>
  <c r="K723"/>
  <c r="S722"/>
  <c r="K722" i="35"/>
  <c r="N721"/>
  <c r="P721" s="1"/>
  <c r="K724" i="27"/>
  <c r="N723"/>
  <c r="P723" s="1"/>
  <c r="O722" i="41"/>
  <c r="N722"/>
  <c r="P722" s="1"/>
  <c r="K723"/>
  <c r="O722" i="40"/>
  <c r="K723"/>
  <c r="N722"/>
  <c r="P722" s="1"/>
  <c r="R710" i="37"/>
  <c r="Q710"/>
  <c r="L711"/>
  <c r="M711"/>
  <c r="K717" i="26"/>
  <c r="N716"/>
  <c r="P716" s="1"/>
  <c r="L722" i="38"/>
  <c r="O722" s="1"/>
  <c r="M722"/>
  <c r="M696" i="34"/>
  <c r="S696" s="1"/>
  <c r="L696"/>
  <c r="Q721" i="38"/>
  <c r="R721"/>
  <c r="K723" i="39"/>
  <c r="N722"/>
  <c r="P722" s="1"/>
  <c r="L708" i="43"/>
  <c r="M708"/>
  <c r="S708" s="1"/>
  <c r="L715" i="32"/>
  <c r="M715"/>
  <c r="S715" s="1"/>
  <c r="R714"/>
  <c r="Q714"/>
  <c r="R715" i="36"/>
  <c r="Q715"/>
  <c r="L716"/>
  <c r="O716" s="1"/>
  <c r="M716"/>
  <c r="S716" s="1"/>
  <c r="Q725" i="28" l="1"/>
  <c r="R725"/>
  <c r="L726"/>
  <c r="O726" s="1"/>
  <c r="M726"/>
  <c r="S726" s="1"/>
  <c r="K726" i="29"/>
  <c r="N725"/>
  <c r="P725" s="1"/>
  <c r="R700" i="30"/>
  <c r="Q700"/>
  <c r="M701"/>
  <c r="S701" s="1"/>
  <c r="L701"/>
  <c r="O701" s="1"/>
  <c r="L726" i="31"/>
  <c r="O726" s="1"/>
  <c r="M726"/>
  <c r="S726" s="1"/>
  <c r="Q725"/>
  <c r="R725"/>
  <c r="Q722" i="42"/>
  <c r="R722"/>
  <c r="R722" i="41"/>
  <c r="Q722"/>
  <c r="L723" i="42"/>
  <c r="O723" s="1"/>
  <c r="M723"/>
  <c r="S723" s="1"/>
  <c r="M724" i="27"/>
  <c r="S724" s="1"/>
  <c r="L724"/>
  <c r="O724" s="1"/>
  <c r="K717" i="36"/>
  <c r="N716"/>
  <c r="P716" s="1"/>
  <c r="O708" i="43"/>
  <c r="N708"/>
  <c r="P708" s="1"/>
  <c r="K709"/>
  <c r="S722" i="38"/>
  <c r="S711" i="37"/>
  <c r="O696" i="34"/>
  <c r="N696"/>
  <c r="P696" s="1"/>
  <c r="K697"/>
  <c r="O711" i="37"/>
  <c r="N711"/>
  <c r="P711" s="1"/>
  <c r="K712"/>
  <c r="R723" i="27"/>
  <c r="Q723"/>
  <c r="M716" i="33"/>
  <c r="S716" s="1"/>
  <c r="L716"/>
  <c r="Q715"/>
  <c r="R715"/>
  <c r="R721" i="35"/>
  <c r="Q721"/>
  <c r="O715" i="32"/>
  <c r="K716"/>
  <c r="N715"/>
  <c r="P715" s="1"/>
  <c r="R722" i="39"/>
  <c r="Q722"/>
  <c r="N722" i="38"/>
  <c r="P722" s="1"/>
  <c r="K723"/>
  <c r="L723" i="40"/>
  <c r="O723" s="1"/>
  <c r="M723"/>
  <c r="S723" s="1"/>
  <c r="L722" i="35"/>
  <c r="O722" s="1"/>
  <c r="M722"/>
  <c r="S722" s="1"/>
  <c r="R716" i="26"/>
  <c r="Q716"/>
  <c r="R722" i="40"/>
  <c r="Q722"/>
  <c r="M723" i="39"/>
  <c r="S723" s="1"/>
  <c r="L723"/>
  <c r="O723" s="1"/>
  <c r="M717" i="26"/>
  <c r="S717" s="1"/>
  <c r="L717"/>
  <c r="O717" s="1"/>
  <c r="M723" i="41"/>
  <c r="S723" s="1"/>
  <c r="L723"/>
  <c r="O723" s="1"/>
  <c r="R725" i="29" l="1"/>
  <c r="Q725"/>
  <c r="M726"/>
  <c r="S726" s="1"/>
  <c r="L726"/>
  <c r="O726" s="1"/>
  <c r="N726" i="28"/>
  <c r="P726" s="1"/>
  <c r="K727"/>
  <c r="N726" i="31"/>
  <c r="P726" s="1"/>
  <c r="K727"/>
  <c r="K702" i="30"/>
  <c r="N701"/>
  <c r="P701" s="1"/>
  <c r="R711" i="37"/>
  <c r="Q711"/>
  <c r="Q722" i="38"/>
  <c r="R722"/>
  <c r="K718" i="26"/>
  <c r="N717"/>
  <c r="P717" s="1"/>
  <c r="M709" i="43"/>
  <c r="L709"/>
  <c r="O709" s="1"/>
  <c r="R708"/>
  <c r="Q708"/>
  <c r="L723" i="38"/>
  <c r="O723" s="1"/>
  <c r="M723"/>
  <c r="S723" s="1"/>
  <c r="R696" i="34"/>
  <c r="Q696"/>
  <c r="N723" i="42"/>
  <c r="P723" s="1"/>
  <c r="K724"/>
  <c r="L697" i="34"/>
  <c r="O697" s="1"/>
  <c r="M697"/>
  <c r="S697" s="1"/>
  <c r="Q716" i="36"/>
  <c r="R716"/>
  <c r="L717"/>
  <c r="M717"/>
  <c r="S717" s="1"/>
  <c r="O716" i="33"/>
  <c r="N716"/>
  <c r="P716" s="1"/>
  <c r="K717"/>
  <c r="K724" i="39"/>
  <c r="N723"/>
  <c r="P723" s="1"/>
  <c r="N722" i="35"/>
  <c r="P722" s="1"/>
  <c r="K723"/>
  <c r="L716" i="32"/>
  <c r="O716" s="1"/>
  <c r="M716"/>
  <c r="S716" s="1"/>
  <c r="N723" i="41"/>
  <c r="P723" s="1"/>
  <c r="K724"/>
  <c r="R715" i="32"/>
  <c r="Q715"/>
  <c r="K724" i="40"/>
  <c r="N723"/>
  <c r="P723" s="1"/>
  <c r="L712" i="37"/>
  <c r="O712" s="1"/>
  <c r="M712"/>
  <c r="S712" s="1"/>
  <c r="K725" i="27"/>
  <c r="N724"/>
  <c r="P724" s="1"/>
  <c r="M727" i="28" l="1"/>
  <c r="S727" s="1"/>
  <c r="L727"/>
  <c r="O727" s="1"/>
  <c r="R726"/>
  <c r="Q726"/>
  <c r="N726" i="29"/>
  <c r="P726" s="1"/>
  <c r="K727"/>
  <c r="Q701" i="30"/>
  <c r="R701"/>
  <c r="M702"/>
  <c r="S702" s="1"/>
  <c r="L702"/>
  <c r="L727" i="31"/>
  <c r="O727" s="1"/>
  <c r="M727"/>
  <c r="Q726"/>
  <c r="R726"/>
  <c r="Q723" i="40"/>
  <c r="R723"/>
  <c r="N716" i="32"/>
  <c r="P716" s="1"/>
  <c r="K717"/>
  <c r="M724" i="40"/>
  <c r="S724" s="1"/>
  <c r="L724"/>
  <c r="L723" i="35"/>
  <c r="M723"/>
  <c r="S723" s="1"/>
  <c r="O717" i="36"/>
  <c r="K718"/>
  <c r="N717"/>
  <c r="P717" s="1"/>
  <c r="N709" i="43"/>
  <c r="P709" s="1"/>
  <c r="K710"/>
  <c r="Q722" i="35"/>
  <c r="R722"/>
  <c r="S709" i="43"/>
  <c r="Q717" i="26"/>
  <c r="R717"/>
  <c r="Q723" i="39"/>
  <c r="R723"/>
  <c r="L725" i="27"/>
  <c r="O725" s="1"/>
  <c r="M725"/>
  <c r="S725" s="1"/>
  <c r="L724" i="41"/>
  <c r="M724"/>
  <c r="S724" s="1"/>
  <c r="M724" i="39"/>
  <c r="S724" s="1"/>
  <c r="L724"/>
  <c r="M718" i="26"/>
  <c r="S718" s="1"/>
  <c r="L718"/>
  <c r="O718" s="1"/>
  <c r="Q723" i="41"/>
  <c r="R723"/>
  <c r="L717" i="33"/>
  <c r="O717" s="1"/>
  <c r="M717"/>
  <c r="S717" s="1"/>
  <c r="N723" i="38"/>
  <c r="P723" s="1"/>
  <c r="K724"/>
  <c r="R716" i="33"/>
  <c r="Q716"/>
  <c r="K698" i="34"/>
  <c r="N697"/>
  <c r="P697" s="1"/>
  <c r="Q724" i="27"/>
  <c r="R724"/>
  <c r="K713" i="37"/>
  <c r="N712"/>
  <c r="P712" s="1"/>
  <c r="L724" i="42"/>
  <c r="O724" s="1"/>
  <c r="M724"/>
  <c r="R723"/>
  <c r="Q723"/>
  <c r="L727" i="29" l="1"/>
  <c r="O727" s="1"/>
  <c r="M727"/>
  <c r="S727" s="1"/>
  <c r="Q726"/>
  <c r="R726"/>
  <c r="K728" i="28"/>
  <c r="N727"/>
  <c r="P727" s="1"/>
  <c r="S727" i="31"/>
  <c r="K728"/>
  <c r="N727"/>
  <c r="P727" s="1"/>
  <c r="O702" i="30"/>
  <c r="N702"/>
  <c r="P702" s="1"/>
  <c r="K703"/>
  <c r="S724" i="42"/>
  <c r="N724"/>
  <c r="P724" s="1"/>
  <c r="K725"/>
  <c r="O723" i="35"/>
  <c r="K724"/>
  <c r="N723"/>
  <c r="P723" s="1"/>
  <c r="R712" i="37"/>
  <c r="Q712"/>
  <c r="L724" i="38"/>
  <c r="O724" s="1"/>
  <c r="M724"/>
  <c r="S724" s="1"/>
  <c r="K719" i="26"/>
  <c r="N718"/>
  <c r="P718" s="1"/>
  <c r="K726" i="27"/>
  <c r="N725"/>
  <c r="P725" s="1"/>
  <c r="O724" i="40"/>
  <c r="N724"/>
  <c r="P724" s="1"/>
  <c r="K725"/>
  <c r="R723" i="38"/>
  <c r="Q723"/>
  <c r="R709" i="43"/>
  <c r="Q709"/>
  <c r="M713" i="37"/>
  <c r="S713" s="1"/>
  <c r="L713"/>
  <c r="O713" s="1"/>
  <c r="L710" i="43"/>
  <c r="M710"/>
  <c r="O724" i="39"/>
  <c r="K725"/>
  <c r="N724"/>
  <c r="P724" s="1"/>
  <c r="L717" i="32"/>
  <c r="O717" s="1"/>
  <c r="M717"/>
  <c r="R716"/>
  <c r="Q716"/>
  <c r="Q697" i="34"/>
  <c r="R697"/>
  <c r="N717" i="33"/>
  <c r="P717" s="1"/>
  <c r="K718"/>
  <c r="L718" i="36"/>
  <c r="O718" s="1"/>
  <c r="M718"/>
  <c r="S718" s="1"/>
  <c r="Q717"/>
  <c r="R717"/>
  <c r="L698" i="34"/>
  <c r="M698"/>
  <c r="S698" s="1"/>
  <c r="O724" i="41"/>
  <c r="N724"/>
  <c r="P724" s="1"/>
  <c r="K725"/>
  <c r="R727" i="28" l="1"/>
  <c r="Q727"/>
  <c r="M728"/>
  <c r="S728" s="1"/>
  <c r="L728"/>
  <c r="O728" s="1"/>
  <c r="N727" i="29"/>
  <c r="P727" s="1"/>
  <c r="K728"/>
  <c r="R727" i="31"/>
  <c r="Q727"/>
  <c r="R702" i="30"/>
  <c r="Q702"/>
  <c r="M703"/>
  <c r="S703" s="1"/>
  <c r="L703"/>
  <c r="L728" i="31"/>
  <c r="O728" s="1"/>
  <c r="M728"/>
  <c r="R724" i="42"/>
  <c r="Q724"/>
  <c r="R725" i="27"/>
  <c r="Q725"/>
  <c r="M725" i="41"/>
  <c r="L725"/>
  <c r="O725" s="1"/>
  <c r="N717" i="32"/>
  <c r="P717" s="1"/>
  <c r="K718"/>
  <c r="R723" i="35"/>
  <c r="Q723"/>
  <c r="Q718" i="26"/>
  <c r="R718"/>
  <c r="L724" i="35"/>
  <c r="M724"/>
  <c r="Q724" i="39"/>
  <c r="R724"/>
  <c r="M726" i="27"/>
  <c r="L726"/>
  <c r="O726" s="1"/>
  <c r="Q717" i="33"/>
  <c r="R717"/>
  <c r="O698" i="34"/>
  <c r="N698"/>
  <c r="P698" s="1"/>
  <c r="K699"/>
  <c r="M725" i="39"/>
  <c r="L725"/>
  <c r="O725" s="1"/>
  <c r="L719" i="26"/>
  <c r="O719" s="1"/>
  <c r="M719"/>
  <c r="S719" s="1"/>
  <c r="S710" i="43"/>
  <c r="M725" i="42"/>
  <c r="S725" s="1"/>
  <c r="L725"/>
  <c r="O725" s="1"/>
  <c r="M718" i="33"/>
  <c r="S718" s="1"/>
  <c r="L718"/>
  <c r="O710" i="43"/>
  <c r="N710"/>
  <c r="P710" s="1"/>
  <c r="K711"/>
  <c r="M725" i="40"/>
  <c r="S725" s="1"/>
  <c r="L725"/>
  <c r="O725" s="1"/>
  <c r="R724"/>
  <c r="Q724"/>
  <c r="N724" i="38"/>
  <c r="P724" s="1"/>
  <c r="K725"/>
  <c r="Q724" i="41"/>
  <c r="R724"/>
  <c r="N718" i="36"/>
  <c r="P718" s="1"/>
  <c r="K719"/>
  <c r="S717" i="32"/>
  <c r="K714" i="37"/>
  <c r="N713"/>
  <c r="P713" s="1"/>
  <c r="L728" i="29" l="1"/>
  <c r="O728" s="1"/>
  <c r="M728"/>
  <c r="S728" s="1"/>
  <c r="R727"/>
  <c r="Q727"/>
  <c r="N728" i="28"/>
  <c r="P728" s="1"/>
  <c r="K729"/>
  <c r="N728" i="31"/>
  <c r="P728" s="1"/>
  <c r="K729"/>
  <c r="O703" i="30"/>
  <c r="K704"/>
  <c r="N703"/>
  <c r="P703" s="1"/>
  <c r="S728" i="31"/>
  <c r="R710" i="43"/>
  <c r="Q710"/>
  <c r="R717" i="32"/>
  <c r="Q717"/>
  <c r="Q698" i="34"/>
  <c r="R698"/>
  <c r="Q713" i="37"/>
  <c r="R713"/>
  <c r="M725" i="38"/>
  <c r="S725" s="1"/>
  <c r="L725"/>
  <c r="L714" i="37"/>
  <c r="O714" s="1"/>
  <c r="M714"/>
  <c r="S714" s="1"/>
  <c r="O718" i="33"/>
  <c r="N718"/>
  <c r="P718" s="1"/>
  <c r="K719"/>
  <c r="S725" i="41"/>
  <c r="Q724" i="38"/>
  <c r="R724"/>
  <c r="S724" i="35"/>
  <c r="O724"/>
  <c r="N724"/>
  <c r="P724" s="1"/>
  <c r="K725"/>
  <c r="K726" i="41"/>
  <c r="N725"/>
  <c r="P725" s="1"/>
  <c r="K720" i="26"/>
  <c r="N719"/>
  <c r="P719" s="1"/>
  <c r="L719" i="36"/>
  <c r="O719" s="1"/>
  <c r="M719"/>
  <c r="R718"/>
  <c r="Q718"/>
  <c r="N725" i="40"/>
  <c r="P725" s="1"/>
  <c r="K726"/>
  <c r="K726" i="42"/>
  <c r="N725"/>
  <c r="P725" s="1"/>
  <c r="K726" i="39"/>
  <c r="N725"/>
  <c r="P725" s="1"/>
  <c r="K727" i="27"/>
  <c r="N726"/>
  <c r="P726" s="1"/>
  <c r="M711" i="43"/>
  <c r="L711"/>
  <c r="S725" i="39"/>
  <c r="S726" i="27"/>
  <c r="M699" i="34"/>
  <c r="S699" s="1"/>
  <c r="L699"/>
  <c r="O699" s="1"/>
  <c r="M718" i="32"/>
  <c r="L718"/>
  <c r="M729" i="28" l="1"/>
  <c r="S729" s="1"/>
  <c r="L729"/>
  <c r="O729" s="1"/>
  <c r="Q728"/>
  <c r="R728"/>
  <c r="N728" i="29"/>
  <c r="P728" s="1"/>
  <c r="K729"/>
  <c r="R703" i="30"/>
  <c r="Q703"/>
  <c r="L704"/>
  <c r="M704"/>
  <c r="S704" s="1"/>
  <c r="R728" i="31"/>
  <c r="Q728"/>
  <c r="M729"/>
  <c r="S729" s="1"/>
  <c r="L729"/>
  <c r="R724" i="35"/>
  <c r="Q724"/>
  <c r="Q725" i="39"/>
  <c r="R725"/>
  <c r="M725" i="35"/>
  <c r="S725" s="1"/>
  <c r="L725"/>
  <c r="R718" i="33"/>
  <c r="Q718"/>
  <c r="R726" i="27"/>
  <c r="Q726"/>
  <c r="L726" i="39"/>
  <c r="M726"/>
  <c r="S726" s="1"/>
  <c r="S719" i="36"/>
  <c r="L727" i="27"/>
  <c r="M727"/>
  <c r="S727" s="1"/>
  <c r="Q719" i="26"/>
  <c r="R719"/>
  <c r="Q725" i="42"/>
  <c r="R725"/>
  <c r="O718" i="32"/>
  <c r="N718"/>
  <c r="P718" s="1"/>
  <c r="K719"/>
  <c r="M726" i="42"/>
  <c r="S726" s="1"/>
  <c r="L726"/>
  <c r="O726" s="1"/>
  <c r="S718" i="32"/>
  <c r="O711" i="43"/>
  <c r="N711"/>
  <c r="P711" s="1"/>
  <c r="K712"/>
  <c r="M726" i="40"/>
  <c r="S726" s="1"/>
  <c r="L726"/>
  <c r="O726" s="1"/>
  <c r="L720" i="26"/>
  <c r="O720" s="1"/>
  <c r="M720"/>
  <c r="S720" s="1"/>
  <c r="R725" i="40"/>
  <c r="Q725"/>
  <c r="N714" i="37"/>
  <c r="P714" s="1"/>
  <c r="K715"/>
  <c r="M719" i="33"/>
  <c r="L719"/>
  <c r="O719" s="1"/>
  <c r="K720" i="36"/>
  <c r="N719"/>
  <c r="P719" s="1"/>
  <c r="S711" i="43"/>
  <c r="K700" i="34"/>
  <c r="N699"/>
  <c r="P699" s="1"/>
  <c r="M726" i="41"/>
  <c r="S726" s="1"/>
  <c r="L726"/>
  <c r="O726" s="1"/>
  <c r="O725" i="38"/>
  <c r="N725"/>
  <c r="P725" s="1"/>
  <c r="K726"/>
  <c r="Q725" i="41"/>
  <c r="R725"/>
  <c r="L729" i="29" l="1"/>
  <c r="M729"/>
  <c r="R728"/>
  <c r="Q728"/>
  <c r="K730" i="28"/>
  <c r="N729"/>
  <c r="P729" s="1"/>
  <c r="N729" i="31"/>
  <c r="P729" s="1"/>
  <c r="K730"/>
  <c r="O704" i="30"/>
  <c r="K705"/>
  <c r="N704"/>
  <c r="P704" s="1"/>
  <c r="O729" i="31"/>
  <c r="R719" i="36"/>
  <c r="Q719"/>
  <c r="R725" i="38"/>
  <c r="Q725"/>
  <c r="N727" i="27"/>
  <c r="P727" s="1"/>
  <c r="K728"/>
  <c r="R711" i="43"/>
  <c r="Q711"/>
  <c r="L712"/>
  <c r="O712" s="1"/>
  <c r="M712"/>
  <c r="S712" s="1"/>
  <c r="L719" i="32"/>
  <c r="O719" s="1"/>
  <c r="M719"/>
  <c r="S719" s="1"/>
  <c r="N726" i="41"/>
  <c r="P726" s="1"/>
  <c r="K727"/>
  <c r="M720" i="36"/>
  <c r="S720" s="1"/>
  <c r="L720"/>
  <c r="O720" s="1"/>
  <c r="O725" i="35"/>
  <c r="N725"/>
  <c r="P725" s="1"/>
  <c r="K726"/>
  <c r="Q718" i="32"/>
  <c r="R718"/>
  <c r="K720" i="33"/>
  <c r="N719"/>
  <c r="P719" s="1"/>
  <c r="K721" i="26"/>
  <c r="N720"/>
  <c r="P720" s="1"/>
  <c r="S719" i="33"/>
  <c r="O726" i="39"/>
  <c r="N726"/>
  <c r="P726" s="1"/>
  <c r="K727"/>
  <c r="M726" i="38"/>
  <c r="S726" s="1"/>
  <c r="L726"/>
  <c r="O726" s="1"/>
  <c r="Q699" i="34"/>
  <c r="R699"/>
  <c r="L700"/>
  <c r="M700"/>
  <c r="M715" i="37"/>
  <c r="S715" s="1"/>
  <c r="L715"/>
  <c r="K727" i="40"/>
  <c r="N726"/>
  <c r="P726" s="1"/>
  <c r="N726" i="42"/>
  <c r="P726" s="1"/>
  <c r="K727"/>
  <c r="R714" i="37"/>
  <c r="Q714"/>
  <c r="O727" i="27"/>
  <c r="Q729" i="28" l="1"/>
  <c r="R729"/>
  <c r="L730"/>
  <c r="O730" s="1"/>
  <c r="M730"/>
  <c r="S730" s="1"/>
  <c r="S729" i="29"/>
  <c r="O729"/>
  <c r="K730"/>
  <c r="N729"/>
  <c r="P729" s="1"/>
  <c r="R704" i="30"/>
  <c r="Q704"/>
  <c r="M705"/>
  <c r="S705" s="1"/>
  <c r="L705"/>
  <c r="M730" i="31"/>
  <c r="S730" s="1"/>
  <c r="L730"/>
  <c r="O730" s="1"/>
  <c r="Q729"/>
  <c r="R729"/>
  <c r="R726" i="39"/>
  <c r="Q726"/>
  <c r="M727" i="41"/>
  <c r="L727"/>
  <c r="O727" s="1"/>
  <c r="R726"/>
  <c r="Q726"/>
  <c r="R725" i="35"/>
  <c r="Q725"/>
  <c r="S700" i="34"/>
  <c r="O700"/>
  <c r="N700"/>
  <c r="P700" s="1"/>
  <c r="K701"/>
  <c r="M727" i="42"/>
  <c r="L727"/>
  <c r="O727" s="1"/>
  <c r="L726" i="35"/>
  <c r="M726"/>
  <c r="S726" s="1"/>
  <c r="M728" i="27"/>
  <c r="L728"/>
  <c r="O728" s="1"/>
  <c r="R727"/>
  <c r="Q727"/>
  <c r="R720" i="26"/>
  <c r="Q720"/>
  <c r="K720" i="32"/>
  <c r="N719"/>
  <c r="P719" s="1"/>
  <c r="R726" i="42"/>
  <c r="Q726"/>
  <c r="N726" i="38"/>
  <c r="P726" s="1"/>
  <c r="K727"/>
  <c r="Q726" i="40"/>
  <c r="R726"/>
  <c r="L727"/>
  <c r="O727" s="1"/>
  <c r="M727"/>
  <c r="S727" s="1"/>
  <c r="M721" i="26"/>
  <c r="S721" s="1"/>
  <c r="L721"/>
  <c r="O715" i="37"/>
  <c r="N715"/>
  <c r="P715" s="1"/>
  <c r="K716"/>
  <c r="K721" i="36"/>
  <c r="N720"/>
  <c r="P720" s="1"/>
  <c r="Q719" i="33"/>
  <c r="R719"/>
  <c r="M727" i="39"/>
  <c r="L727"/>
  <c r="O727" s="1"/>
  <c r="M720" i="33"/>
  <c r="S720" s="1"/>
  <c r="L720"/>
  <c r="O720" s="1"/>
  <c r="N712" i="43"/>
  <c r="P712" s="1"/>
  <c r="K713"/>
  <c r="L730" i="29" l="1"/>
  <c r="O730" s="1"/>
  <c r="M730"/>
  <c r="Q729"/>
  <c r="R729"/>
  <c r="N730" i="28"/>
  <c r="P730" s="1"/>
  <c r="K731"/>
  <c r="N730" i="31"/>
  <c r="P730" s="1"/>
  <c r="K731"/>
  <c r="O705" i="30"/>
  <c r="N705"/>
  <c r="P705" s="1"/>
  <c r="K706"/>
  <c r="R700" i="34"/>
  <c r="Q700"/>
  <c r="K722" i="26"/>
  <c r="N721"/>
  <c r="P721" s="1"/>
  <c r="M716" i="37"/>
  <c r="S716" s="1"/>
  <c r="L716"/>
  <c r="O716" s="1"/>
  <c r="K728" i="40"/>
  <c r="N727"/>
  <c r="P727" s="1"/>
  <c r="M720" i="32"/>
  <c r="S720" s="1"/>
  <c r="L720"/>
  <c r="O720" s="1"/>
  <c r="S727" i="39"/>
  <c r="O721" i="26"/>
  <c r="L727" i="38"/>
  <c r="M727"/>
  <c r="S727" s="1"/>
  <c r="K728" i="42"/>
  <c r="N727"/>
  <c r="P727" s="1"/>
  <c r="Q726" i="38"/>
  <c r="R726"/>
  <c r="S727" i="42"/>
  <c r="M701" i="34"/>
  <c r="L701"/>
  <c r="O701" s="1"/>
  <c r="R720" i="36"/>
  <c r="Q720"/>
  <c r="K729" i="27"/>
  <c r="N728"/>
  <c r="P728" s="1"/>
  <c r="R719" i="32"/>
  <c r="Q719"/>
  <c r="S728" i="27"/>
  <c r="K728" i="41"/>
  <c r="N727"/>
  <c r="P727" s="1"/>
  <c r="R712" i="43"/>
  <c r="Q712"/>
  <c r="K721" i="33"/>
  <c r="N720"/>
  <c r="P720" s="1"/>
  <c r="M721" i="36"/>
  <c r="S721" s="1"/>
  <c r="L721"/>
  <c r="O721" s="1"/>
  <c r="S727" i="41"/>
  <c r="M713" i="43"/>
  <c r="S713" s="1"/>
  <c r="L713"/>
  <c r="O713" s="1"/>
  <c r="R715" i="37"/>
  <c r="Q715"/>
  <c r="O726" i="35"/>
  <c r="N726"/>
  <c r="P726" s="1"/>
  <c r="K727"/>
  <c r="K728" i="39"/>
  <c r="N727"/>
  <c r="P727" s="1"/>
  <c r="L731" i="28" l="1"/>
  <c r="O731" s="1"/>
  <c r="M731"/>
  <c r="S731" s="1"/>
  <c r="R730"/>
  <c r="Q730"/>
  <c r="S730" i="29"/>
  <c r="N730"/>
  <c r="P730" s="1"/>
  <c r="K731"/>
  <c r="L706" i="30"/>
  <c r="O706" s="1"/>
  <c r="M706"/>
  <c r="S706" s="1"/>
  <c r="Q705"/>
  <c r="R705"/>
  <c r="L731" i="31"/>
  <c r="O731" s="1"/>
  <c r="M731"/>
  <c r="S731" s="1"/>
  <c r="R730"/>
  <c r="Q730"/>
  <c r="Q727" i="39"/>
  <c r="R727"/>
  <c r="R720" i="33"/>
  <c r="Q720"/>
  <c r="S701" i="34"/>
  <c r="O727" i="38"/>
  <c r="K728"/>
  <c r="N727"/>
  <c r="P727" s="1"/>
  <c r="M728" i="40"/>
  <c r="S728" s="1"/>
  <c r="L728"/>
  <c r="R727" i="42"/>
  <c r="Q727"/>
  <c r="K717" i="37"/>
  <c r="N716"/>
  <c r="P716" s="1"/>
  <c r="Q728" i="27"/>
  <c r="R728"/>
  <c r="K702" i="34"/>
  <c r="N701"/>
  <c r="P701" s="1"/>
  <c r="N713" i="43"/>
  <c r="P713" s="1"/>
  <c r="K714"/>
  <c r="M721" i="33"/>
  <c r="L721"/>
  <c r="O721" s="1"/>
  <c r="L728" i="39"/>
  <c r="O728" s="1"/>
  <c r="M728"/>
  <c r="S728" s="1"/>
  <c r="L727" i="35"/>
  <c r="O727" s="1"/>
  <c r="M727"/>
  <c r="S727" s="1"/>
  <c r="L729" i="27"/>
  <c r="O729" s="1"/>
  <c r="M729"/>
  <c r="S729" s="1"/>
  <c r="Q721" i="26"/>
  <c r="R721"/>
  <c r="Q727" i="41"/>
  <c r="R727"/>
  <c r="L728"/>
  <c r="M728"/>
  <c r="S728" s="1"/>
  <c r="N720" i="32"/>
  <c r="P720" s="1"/>
  <c r="K721"/>
  <c r="L722" i="26"/>
  <c r="O722" s="1"/>
  <c r="M722"/>
  <c r="S722" s="1"/>
  <c r="Q726" i="35"/>
  <c r="R726"/>
  <c r="N721" i="36"/>
  <c r="P721" s="1"/>
  <c r="K722"/>
  <c r="L728" i="42"/>
  <c r="O728" s="1"/>
  <c r="M728"/>
  <c r="R727" i="40"/>
  <c r="Q727"/>
  <c r="M731" i="29" l="1"/>
  <c r="S731" s="1"/>
  <c r="L731"/>
  <c r="O731" s="1"/>
  <c r="R730"/>
  <c r="Q730"/>
  <c r="K732" i="28"/>
  <c r="N731"/>
  <c r="P731" s="1"/>
  <c r="N731" i="31"/>
  <c r="P731" s="1"/>
  <c r="K732"/>
  <c r="N706" i="30"/>
  <c r="P706" s="1"/>
  <c r="K707"/>
  <c r="R701" i="34"/>
  <c r="Q701"/>
  <c r="R720" i="32"/>
  <c r="Q720"/>
  <c r="K730" i="27"/>
  <c r="N729"/>
  <c r="P729" s="1"/>
  <c r="M728" i="38"/>
  <c r="S728" s="1"/>
  <c r="L728"/>
  <c r="O728" s="1"/>
  <c r="R716" i="37"/>
  <c r="Q716"/>
  <c r="K729" i="39"/>
  <c r="N728"/>
  <c r="P728" s="1"/>
  <c r="L722" i="36"/>
  <c r="O722" s="1"/>
  <c r="M722"/>
  <c r="S722" s="1"/>
  <c r="K722" i="33"/>
  <c r="N721"/>
  <c r="P721" s="1"/>
  <c r="O728" i="41"/>
  <c r="N728"/>
  <c r="P728" s="1"/>
  <c r="K729"/>
  <c r="S721" i="33"/>
  <c r="M717" i="37"/>
  <c r="S717" s="1"/>
  <c r="L717"/>
  <c r="O717" s="1"/>
  <c r="L714" i="43"/>
  <c r="M714"/>
  <c r="R713"/>
  <c r="Q713"/>
  <c r="N728" i="42"/>
  <c r="P728" s="1"/>
  <c r="K729"/>
  <c r="L721" i="32"/>
  <c r="M721"/>
  <c r="S721" s="1"/>
  <c r="O721"/>
  <c r="O728" i="40"/>
  <c r="N728"/>
  <c r="P728" s="1"/>
  <c r="K729"/>
  <c r="R721" i="36"/>
  <c r="Q721"/>
  <c r="K728" i="35"/>
  <c r="N727"/>
  <c r="P727" s="1"/>
  <c r="S728" i="42"/>
  <c r="N722" i="26"/>
  <c r="P722" s="1"/>
  <c r="K723"/>
  <c r="M702" i="34"/>
  <c r="L702"/>
  <c r="Q727" i="38"/>
  <c r="R727"/>
  <c r="R731" i="28" l="1"/>
  <c r="Q731"/>
  <c r="M732"/>
  <c r="S732" s="1"/>
  <c r="L732"/>
  <c r="O732" s="1"/>
  <c r="K732" i="29"/>
  <c r="N731"/>
  <c r="P731" s="1"/>
  <c r="M707" i="30"/>
  <c r="L707"/>
  <c r="O707" s="1"/>
  <c r="R706"/>
  <c r="Q706"/>
  <c r="M732" i="31"/>
  <c r="L732"/>
  <c r="Q731"/>
  <c r="R731"/>
  <c r="R728" i="42"/>
  <c r="Q728"/>
  <c r="Q721" i="33"/>
  <c r="R721"/>
  <c r="N722" i="36"/>
  <c r="P722" s="1"/>
  <c r="K723"/>
  <c r="O702" i="34"/>
  <c r="N702"/>
  <c r="P702" s="1"/>
  <c r="K703"/>
  <c r="M729" i="42"/>
  <c r="L729"/>
  <c r="Q729" i="27"/>
  <c r="R729"/>
  <c r="S702" i="34"/>
  <c r="R728" i="39"/>
  <c r="Q728"/>
  <c r="L730" i="27"/>
  <c r="O730" s="1"/>
  <c r="M730"/>
  <c r="S730" s="1"/>
  <c r="M723" i="26"/>
  <c r="S723" s="1"/>
  <c r="L723"/>
  <c r="O723" s="1"/>
  <c r="M729" i="40"/>
  <c r="L729"/>
  <c r="O729" s="1"/>
  <c r="R728" i="41"/>
  <c r="Q728"/>
  <c r="M729" i="39"/>
  <c r="S729" s="1"/>
  <c r="L729"/>
  <c r="O729" s="1"/>
  <c r="Q728" i="40"/>
  <c r="R728"/>
  <c r="S714" i="43"/>
  <c r="O714"/>
  <c r="N714"/>
  <c r="P714" s="1"/>
  <c r="K715"/>
  <c r="R722" i="26"/>
  <c r="Q722"/>
  <c r="M729" i="41"/>
  <c r="S729" s="1"/>
  <c r="L729"/>
  <c r="O729" s="1"/>
  <c r="R727" i="35"/>
  <c r="Q727"/>
  <c r="L728"/>
  <c r="O728" s="1"/>
  <c r="M728"/>
  <c r="S728" s="1"/>
  <c r="N721" i="32"/>
  <c r="P721" s="1"/>
  <c r="K722"/>
  <c r="N717" i="37"/>
  <c r="P717" s="1"/>
  <c r="K718"/>
  <c r="L722" i="33"/>
  <c r="M722"/>
  <c r="S722" s="1"/>
  <c r="K729" i="38"/>
  <c r="N728"/>
  <c r="P728" s="1"/>
  <c r="Q731" i="29" l="1"/>
  <c r="R731"/>
  <c r="M732"/>
  <c r="S732" s="1"/>
  <c r="L732"/>
  <c r="K733" i="28"/>
  <c r="N732"/>
  <c r="P732" s="1"/>
  <c r="S732" i="31"/>
  <c r="N707" i="30"/>
  <c r="P707" s="1"/>
  <c r="K708"/>
  <c r="O732" i="31"/>
  <c r="N732"/>
  <c r="P732" s="1"/>
  <c r="K733"/>
  <c r="S707" i="30"/>
  <c r="R702" i="34"/>
  <c r="Q702"/>
  <c r="R714" i="43"/>
  <c r="Q714"/>
  <c r="Q728" i="38"/>
  <c r="R728"/>
  <c r="S729" i="40"/>
  <c r="O722" i="33"/>
  <c r="N722"/>
  <c r="P722" s="1"/>
  <c r="K723"/>
  <c r="L729" i="38"/>
  <c r="M729"/>
  <c r="N728" i="35"/>
  <c r="P728" s="1"/>
  <c r="K729"/>
  <c r="M715" i="43"/>
  <c r="S715" s="1"/>
  <c r="L715"/>
  <c r="O715" s="1"/>
  <c r="K730" i="39"/>
  <c r="N729"/>
  <c r="P729" s="1"/>
  <c r="K724" i="26"/>
  <c r="N723"/>
  <c r="P723" s="1"/>
  <c r="L723" i="36"/>
  <c r="M723"/>
  <c r="S723" s="1"/>
  <c r="R722"/>
  <c r="Q722"/>
  <c r="M718" i="37"/>
  <c r="S718" s="1"/>
  <c r="L718"/>
  <c r="Q717"/>
  <c r="R717"/>
  <c r="O729" i="42"/>
  <c r="K730"/>
  <c r="N729"/>
  <c r="P729" s="1"/>
  <c r="M722" i="32"/>
  <c r="L722"/>
  <c r="O722" s="1"/>
  <c r="K730" i="41"/>
  <c r="N729"/>
  <c r="P729" s="1"/>
  <c r="K731" i="27"/>
  <c r="N730"/>
  <c r="P730" s="1"/>
  <c r="S729" i="42"/>
  <c r="R721" i="32"/>
  <c r="Q721"/>
  <c r="K730" i="40"/>
  <c r="N729"/>
  <c r="P729" s="1"/>
  <c r="M703" i="34"/>
  <c r="L703"/>
  <c r="O703" s="1"/>
  <c r="Q732" i="28" l="1"/>
  <c r="R732"/>
  <c r="M733"/>
  <c r="S733" s="1"/>
  <c r="L733"/>
  <c r="O733" s="1"/>
  <c r="O732" i="29"/>
  <c r="K733"/>
  <c r="N732"/>
  <c r="P732" s="1"/>
  <c r="Q732" i="31"/>
  <c r="R732"/>
  <c r="Q707" i="30"/>
  <c r="R707"/>
  <c r="M708"/>
  <c r="S708" s="1"/>
  <c r="L708"/>
  <c r="M733" i="31"/>
  <c r="S733" s="1"/>
  <c r="L733"/>
  <c r="Q729" i="40"/>
  <c r="R729"/>
  <c r="S722" i="32"/>
  <c r="N703" i="34"/>
  <c r="P703" s="1"/>
  <c r="K704"/>
  <c r="R730" i="27"/>
  <c r="Q730"/>
  <c r="L730" i="42"/>
  <c r="O730" s="1"/>
  <c r="M730"/>
  <c r="S730" s="1"/>
  <c r="S703" i="34"/>
  <c r="L731" i="27"/>
  <c r="O731" s="1"/>
  <c r="M731"/>
  <c r="S731" s="1"/>
  <c r="O723" i="36"/>
  <c r="K724"/>
  <c r="N723"/>
  <c r="P723" s="1"/>
  <c r="L729" i="35"/>
  <c r="O729" s="1"/>
  <c r="M729"/>
  <c r="S729" s="1"/>
  <c r="R728"/>
  <c r="Q728"/>
  <c r="Q723" i="26"/>
  <c r="R723"/>
  <c r="M730" i="40"/>
  <c r="S730" s="1"/>
  <c r="L730"/>
  <c r="L730" i="41"/>
  <c r="O730" s="1"/>
  <c r="M730"/>
  <c r="S730" s="1"/>
  <c r="M724" i="26"/>
  <c r="S724" s="1"/>
  <c r="L724"/>
  <c r="O724" s="1"/>
  <c r="S729" i="38"/>
  <c r="Q729" i="39"/>
  <c r="R729"/>
  <c r="O729" i="38"/>
  <c r="N729"/>
  <c r="P729" s="1"/>
  <c r="K730"/>
  <c r="Q729" i="41"/>
  <c r="R729"/>
  <c r="O718" i="37"/>
  <c r="K719"/>
  <c r="N718"/>
  <c r="P718" s="1"/>
  <c r="K723" i="32"/>
  <c r="N722"/>
  <c r="P722" s="1"/>
  <c r="L730" i="39"/>
  <c r="M730"/>
  <c r="S730" s="1"/>
  <c r="M723" i="33"/>
  <c r="S723" s="1"/>
  <c r="L723"/>
  <c r="O723" s="1"/>
  <c r="Q722"/>
  <c r="R722"/>
  <c r="Q729" i="42"/>
  <c r="R729"/>
  <c r="N715" i="43"/>
  <c r="P715" s="1"/>
  <c r="K716"/>
  <c r="R732" i="29" l="1"/>
  <c r="Q732"/>
  <c r="M733"/>
  <c r="S733" s="1"/>
  <c r="L733"/>
  <c r="K734" i="28"/>
  <c r="N733"/>
  <c r="P733" s="1"/>
  <c r="O733" i="31"/>
  <c r="N733"/>
  <c r="P733" s="1"/>
  <c r="K734"/>
  <c r="O708" i="30"/>
  <c r="K709"/>
  <c r="N708"/>
  <c r="P708" s="1"/>
  <c r="R722" i="32"/>
  <c r="Q722"/>
  <c r="Q729" i="38"/>
  <c r="R729"/>
  <c r="R703" i="34"/>
  <c r="Q703"/>
  <c r="Q718" i="37"/>
  <c r="R718"/>
  <c r="K732" i="27"/>
  <c r="N731"/>
  <c r="P731" s="1"/>
  <c r="L704" i="34"/>
  <c r="M704"/>
  <c r="S704" s="1"/>
  <c r="L716" i="43"/>
  <c r="M716"/>
  <c r="S716" s="1"/>
  <c r="L719" i="37"/>
  <c r="O719" s="1"/>
  <c r="M719"/>
  <c r="S719" s="1"/>
  <c r="N730" i="41"/>
  <c r="P730" s="1"/>
  <c r="K731"/>
  <c r="L723" i="32"/>
  <c r="M723"/>
  <c r="S723" s="1"/>
  <c r="N723" i="33"/>
  <c r="P723" s="1"/>
  <c r="K724"/>
  <c r="O730" i="40"/>
  <c r="K731"/>
  <c r="N730"/>
  <c r="P730" s="1"/>
  <c r="K730" i="35"/>
  <c r="N729"/>
  <c r="P729" s="1"/>
  <c r="Q723" i="36"/>
  <c r="R723"/>
  <c r="R715" i="43"/>
  <c r="Q715"/>
  <c r="M724" i="36"/>
  <c r="S724" s="1"/>
  <c r="L724"/>
  <c r="O730" i="39"/>
  <c r="K731"/>
  <c r="N730"/>
  <c r="P730" s="1"/>
  <c r="M730" i="38"/>
  <c r="S730" s="1"/>
  <c r="L730"/>
  <c r="O730" s="1"/>
  <c r="K725" i="26"/>
  <c r="N724"/>
  <c r="P724" s="1"/>
  <c r="N730" i="42"/>
  <c r="P730" s="1"/>
  <c r="K731"/>
  <c r="R733" i="28" l="1"/>
  <c r="Q733"/>
  <c r="L734"/>
  <c r="O734" s="1"/>
  <c r="M734"/>
  <c r="S734" s="1"/>
  <c r="O733" i="29"/>
  <c r="K734"/>
  <c r="N733"/>
  <c r="P733" s="1"/>
  <c r="L709" i="30"/>
  <c r="O709" s="1"/>
  <c r="M709"/>
  <c r="S709" s="1"/>
  <c r="L734" i="31"/>
  <c r="O734" s="1"/>
  <c r="M734"/>
  <c r="S734" s="1"/>
  <c r="R733"/>
  <c r="Q733"/>
  <c r="R708" i="30"/>
  <c r="Q708"/>
  <c r="R724" i="26"/>
  <c r="Q724"/>
  <c r="O724" i="36"/>
  <c r="N724"/>
  <c r="P724" s="1"/>
  <c r="K725"/>
  <c r="R730" i="41"/>
  <c r="Q730"/>
  <c r="M725" i="26"/>
  <c r="S725" s="1"/>
  <c r="L725"/>
  <c r="O725" s="1"/>
  <c r="N730" i="38"/>
  <c r="P730" s="1"/>
  <c r="K731"/>
  <c r="M724" i="33"/>
  <c r="S724" s="1"/>
  <c r="L724"/>
  <c r="N719" i="37"/>
  <c r="P719" s="1"/>
  <c r="K720"/>
  <c r="Q723" i="33"/>
  <c r="R723"/>
  <c r="R730" i="39"/>
  <c r="Q730"/>
  <c r="O716" i="43"/>
  <c r="N716"/>
  <c r="P716" s="1"/>
  <c r="K717"/>
  <c r="R729" i="35"/>
  <c r="Q729"/>
  <c r="O723" i="32"/>
  <c r="K724"/>
  <c r="N723"/>
  <c r="P723" s="1"/>
  <c r="M731" i="39"/>
  <c r="S731" s="1"/>
  <c r="L731"/>
  <c r="O731" s="1"/>
  <c r="Q730" i="42"/>
  <c r="R730"/>
  <c r="L730" i="35"/>
  <c r="O730" s="1"/>
  <c r="M730"/>
  <c r="S730" s="1"/>
  <c r="M731" i="41"/>
  <c r="S731" s="1"/>
  <c r="L731"/>
  <c r="O731" s="1"/>
  <c r="O704" i="34"/>
  <c r="N704"/>
  <c r="P704" s="1"/>
  <c r="K705"/>
  <c r="L731" i="42"/>
  <c r="M731"/>
  <c r="Q731" i="27"/>
  <c r="R731"/>
  <c r="R730" i="40"/>
  <c r="Q730"/>
  <c r="L731"/>
  <c r="O731" s="1"/>
  <c r="M731"/>
  <c r="S731" s="1"/>
  <c r="M732" i="27"/>
  <c r="L732"/>
  <c r="O732" s="1"/>
  <c r="Q733" i="29" l="1"/>
  <c r="R733"/>
  <c r="L734"/>
  <c r="M734"/>
  <c r="S734" s="1"/>
  <c r="N734" i="28"/>
  <c r="P734" s="1"/>
  <c r="K735"/>
  <c r="N734" i="31"/>
  <c r="P734" s="1"/>
  <c r="K735"/>
  <c r="K710" i="30"/>
  <c r="N709"/>
  <c r="P709" s="1"/>
  <c r="R723" i="32"/>
  <c r="Q723"/>
  <c r="L731" i="38"/>
  <c r="O731" s="1"/>
  <c r="M731"/>
  <c r="S731" s="1"/>
  <c r="O731" i="42"/>
  <c r="N731"/>
  <c r="P731" s="1"/>
  <c r="K732"/>
  <c r="K732" i="40"/>
  <c r="N731"/>
  <c r="P731" s="1"/>
  <c r="M720" i="37"/>
  <c r="S720" s="1"/>
  <c r="L720"/>
  <c r="O720"/>
  <c r="R719"/>
  <c r="Q719"/>
  <c r="R716" i="43"/>
  <c r="Q716"/>
  <c r="O724" i="33"/>
  <c r="K725"/>
  <c r="N724"/>
  <c r="P724" s="1"/>
  <c r="L725" i="36"/>
  <c r="M725"/>
  <c r="S725" s="1"/>
  <c r="Q724"/>
  <c r="R724"/>
  <c r="Q730" i="38"/>
  <c r="R730"/>
  <c r="M717" i="43"/>
  <c r="L717"/>
  <c r="O717" s="1"/>
  <c r="K732" i="41"/>
  <c r="N731"/>
  <c r="P731" s="1"/>
  <c r="K732" i="39"/>
  <c r="N731"/>
  <c r="P731" s="1"/>
  <c r="K733" i="27"/>
  <c r="N732"/>
  <c r="P732" s="1"/>
  <c r="S732"/>
  <c r="S731" i="42"/>
  <c r="M724" i="32"/>
  <c r="S724" s="1"/>
  <c r="L724"/>
  <c r="O724" s="1"/>
  <c r="M705" i="34"/>
  <c r="L705"/>
  <c r="O705" s="1"/>
  <c r="N730" i="35"/>
  <c r="P730" s="1"/>
  <c r="K731"/>
  <c r="Q704" i="34"/>
  <c r="R704"/>
  <c r="K726" i="26"/>
  <c r="N725"/>
  <c r="P725" s="1"/>
  <c r="M735" i="28" l="1"/>
  <c r="S735" s="1"/>
  <c r="L735"/>
  <c r="O735" s="1"/>
  <c r="Q734"/>
  <c r="R734"/>
  <c r="O734" i="29"/>
  <c r="N734"/>
  <c r="P734" s="1"/>
  <c r="K735"/>
  <c r="Q709" i="30"/>
  <c r="R709"/>
  <c r="M710"/>
  <c r="S710" s="1"/>
  <c r="L710"/>
  <c r="L735" i="31"/>
  <c r="O735" s="1"/>
  <c r="M735"/>
  <c r="S735" s="1"/>
  <c r="Q734"/>
  <c r="R734"/>
  <c r="Q731" i="41"/>
  <c r="R731"/>
  <c r="R731" i="42"/>
  <c r="Q731"/>
  <c r="M732" i="41"/>
  <c r="S732" s="1"/>
  <c r="L732"/>
  <c r="O732" s="1"/>
  <c r="R730" i="35"/>
  <c r="Q730"/>
  <c r="O725" i="36"/>
  <c r="N725"/>
  <c r="P725" s="1"/>
  <c r="K726"/>
  <c r="R732" i="27"/>
  <c r="Q732"/>
  <c r="Q724" i="33"/>
  <c r="R724"/>
  <c r="K721" i="37"/>
  <c r="N720"/>
  <c r="P720" s="1"/>
  <c r="K732" i="38"/>
  <c r="N731"/>
  <c r="P731" s="1"/>
  <c r="R725" i="26"/>
  <c r="Q725"/>
  <c r="S705" i="34"/>
  <c r="S717" i="43"/>
  <c r="L725" i="33"/>
  <c r="O725" s="1"/>
  <c r="M725"/>
  <c r="S725" s="1"/>
  <c r="L732" i="39"/>
  <c r="M732"/>
  <c r="S732" s="1"/>
  <c r="M732" i="42"/>
  <c r="L732"/>
  <c r="N705" i="34"/>
  <c r="P705" s="1"/>
  <c r="K706"/>
  <c r="M726" i="26"/>
  <c r="S726" s="1"/>
  <c r="L726"/>
  <c r="O726" s="1"/>
  <c r="M733" i="27"/>
  <c r="S733" s="1"/>
  <c r="L733"/>
  <c r="Q731" i="40"/>
  <c r="R731"/>
  <c r="M731" i="35"/>
  <c r="S731" s="1"/>
  <c r="L731"/>
  <c r="O731" s="1"/>
  <c r="N717" i="43"/>
  <c r="P717" s="1"/>
  <c r="K718"/>
  <c r="K725" i="32"/>
  <c r="N724"/>
  <c r="P724" s="1"/>
  <c r="Q731" i="39"/>
  <c r="R731"/>
  <c r="M732" i="40"/>
  <c r="S732" s="1"/>
  <c r="L732"/>
  <c r="M735" i="29" l="1"/>
  <c r="S735" s="1"/>
  <c r="L735"/>
  <c r="R734"/>
  <c r="Q734"/>
  <c r="K736" i="28"/>
  <c r="N735"/>
  <c r="P735" s="1"/>
  <c r="N735" i="31"/>
  <c r="P735" s="1"/>
  <c r="K736"/>
  <c r="O710" i="30"/>
  <c r="K711"/>
  <c r="N710"/>
  <c r="P710" s="1"/>
  <c r="Q705" i="34"/>
  <c r="R705"/>
  <c r="R717" i="43"/>
  <c r="Q717"/>
  <c r="K732" i="35"/>
  <c r="N731"/>
  <c r="P731" s="1"/>
  <c r="L725" i="32"/>
  <c r="M725"/>
  <c r="S725" s="1"/>
  <c r="O733" i="27"/>
  <c r="N733"/>
  <c r="P733" s="1"/>
  <c r="K734"/>
  <c r="S732" i="42"/>
  <c r="K726" i="33"/>
  <c r="N725"/>
  <c r="P725" s="1"/>
  <c r="N732" i="41"/>
  <c r="P732" s="1"/>
  <c r="K733"/>
  <c r="L706" i="34"/>
  <c r="M706"/>
  <c r="S706" s="1"/>
  <c r="M732" i="38"/>
  <c r="L732"/>
  <c r="O732" s="1"/>
  <c r="L718" i="43"/>
  <c r="O718" s="1"/>
  <c r="M718"/>
  <c r="S718" s="1"/>
  <c r="O732" i="39"/>
  <c r="K733"/>
  <c r="N732"/>
  <c r="P732" s="1"/>
  <c r="K727" i="26"/>
  <c r="N726"/>
  <c r="P726" s="1"/>
  <c r="O732" i="40"/>
  <c r="K733"/>
  <c r="N732"/>
  <c r="P732" s="1"/>
  <c r="R731" i="38"/>
  <c r="Q731"/>
  <c r="L726" i="36"/>
  <c r="O726" s="1"/>
  <c r="M726"/>
  <c r="S726" s="1"/>
  <c r="R725"/>
  <c r="Q725"/>
  <c r="Q720" i="37"/>
  <c r="R720"/>
  <c r="R724" i="32"/>
  <c r="Q724"/>
  <c r="O732" i="42"/>
  <c r="N732"/>
  <c r="P732" s="1"/>
  <c r="K733"/>
  <c r="L721" i="37"/>
  <c r="O721" s="1"/>
  <c r="M721"/>
  <c r="S721" s="1"/>
  <c r="R735" i="28" l="1"/>
  <c r="Q735"/>
  <c r="M736"/>
  <c r="S736" s="1"/>
  <c r="L736"/>
  <c r="O736" s="1"/>
  <c r="O735" i="29"/>
  <c r="K736"/>
  <c r="N735"/>
  <c r="P735" s="1"/>
  <c r="Q710" i="30"/>
  <c r="R710"/>
  <c r="M711"/>
  <c r="S711" s="1"/>
  <c r="L711"/>
  <c r="M736" i="31"/>
  <c r="L736"/>
  <c r="R735"/>
  <c r="Q735"/>
  <c r="Q732" i="42"/>
  <c r="R732"/>
  <c r="Q732" i="41"/>
  <c r="R732"/>
  <c r="N721" i="37"/>
  <c r="P721" s="1"/>
  <c r="K722"/>
  <c r="L733" i="42"/>
  <c r="M733"/>
  <c r="S733" s="1"/>
  <c r="O725" i="32"/>
  <c r="N725"/>
  <c r="P725" s="1"/>
  <c r="K726"/>
  <c r="R731" i="35"/>
  <c r="Q731"/>
  <c r="Q726" i="26"/>
  <c r="R726"/>
  <c r="M726" i="33"/>
  <c r="S726" s="1"/>
  <c r="L726"/>
  <c r="O726" s="1"/>
  <c r="M727" i="26"/>
  <c r="L727"/>
  <c r="O727" s="1"/>
  <c r="N732" i="38"/>
  <c r="P732" s="1"/>
  <c r="K733"/>
  <c r="L732" i="35"/>
  <c r="O732" s="1"/>
  <c r="M732"/>
  <c r="S732" s="1"/>
  <c r="Q732" i="39"/>
  <c r="R732"/>
  <c r="S732" i="38"/>
  <c r="M733" i="40"/>
  <c r="S733" s="1"/>
  <c r="L733"/>
  <c r="O733" s="1"/>
  <c r="N718" i="43"/>
  <c r="P718" s="1"/>
  <c r="K719"/>
  <c r="N726" i="36"/>
  <c r="P726" s="1"/>
  <c r="K727"/>
  <c r="M733" i="39"/>
  <c r="L733"/>
  <c r="O733" s="1"/>
  <c r="M734" i="27"/>
  <c r="L734"/>
  <c r="Q725" i="33"/>
  <c r="R725"/>
  <c r="O706" i="34"/>
  <c r="K707"/>
  <c r="N706"/>
  <c r="P706" s="1"/>
  <c r="R733" i="27"/>
  <c r="Q733"/>
  <c r="R732" i="40"/>
  <c r="Q732"/>
  <c r="M733" i="41"/>
  <c r="L733"/>
  <c r="O733" s="1"/>
  <c r="Q735" i="29" l="1"/>
  <c r="R735"/>
  <c r="L736"/>
  <c r="O736" s="1"/>
  <c r="M736"/>
  <c r="S736" s="1"/>
  <c r="K737" i="28"/>
  <c r="N736"/>
  <c r="P736" s="1"/>
  <c r="S736" i="31"/>
  <c r="O736"/>
  <c r="N736"/>
  <c r="P736" s="1"/>
  <c r="K737"/>
  <c r="O711" i="30"/>
  <c r="K712"/>
  <c r="N711"/>
  <c r="P711" s="1"/>
  <c r="K735" i="27"/>
  <c r="N734"/>
  <c r="P734" s="1"/>
  <c r="K734" i="40"/>
  <c r="N733"/>
  <c r="P733" s="1"/>
  <c r="K733" i="35"/>
  <c r="N732"/>
  <c r="P732" s="1"/>
  <c r="M707" i="34"/>
  <c r="L707"/>
  <c r="K734" i="39"/>
  <c r="N733"/>
  <c r="P733" s="1"/>
  <c r="L733" i="38"/>
  <c r="O733" s="1"/>
  <c r="M733"/>
  <c r="S733" s="1"/>
  <c r="O733" i="42"/>
  <c r="K734"/>
  <c r="N733"/>
  <c r="P733" s="1"/>
  <c r="Q732" i="38"/>
  <c r="R732"/>
  <c r="L722" i="37"/>
  <c r="O722" s="1"/>
  <c r="M722"/>
  <c r="S722" s="1"/>
  <c r="R721"/>
  <c r="Q721"/>
  <c r="R726" i="36"/>
  <c r="Q726"/>
  <c r="K728" i="26"/>
  <c r="N727"/>
  <c r="P727" s="1"/>
  <c r="R706" i="34"/>
  <c r="Q706"/>
  <c r="K734" i="41"/>
  <c r="N733"/>
  <c r="P733" s="1"/>
  <c r="S733" i="39"/>
  <c r="S733" i="41"/>
  <c r="M727" i="36"/>
  <c r="L727"/>
  <c r="O734" i="27"/>
  <c r="M719" i="43"/>
  <c r="S719" s="1"/>
  <c r="L719"/>
  <c r="O719" s="1"/>
  <c r="S727" i="26"/>
  <c r="M726" i="32"/>
  <c r="S726" s="1"/>
  <c r="L726"/>
  <c r="O726" s="1"/>
  <c r="R725"/>
  <c r="Q725"/>
  <c r="R718" i="43"/>
  <c r="Q718"/>
  <c r="K727" i="33"/>
  <c r="N726"/>
  <c r="P726" s="1"/>
  <c r="S734" i="27"/>
  <c r="Q736" i="28" l="1"/>
  <c r="R736"/>
  <c r="M737"/>
  <c r="L737"/>
  <c r="O737" s="1"/>
  <c r="K737" i="29"/>
  <c r="N736"/>
  <c r="P736" s="1"/>
  <c r="Q736" i="31"/>
  <c r="R736"/>
  <c r="Q711" i="30"/>
  <c r="R711"/>
  <c r="M712"/>
  <c r="S712" s="1"/>
  <c r="L712"/>
  <c r="M737" i="31"/>
  <c r="S737" s="1"/>
  <c r="L737"/>
  <c r="Q733" i="41"/>
  <c r="R733"/>
  <c r="Q733" i="42"/>
  <c r="R733"/>
  <c r="O707" i="34"/>
  <c r="N707"/>
  <c r="P707" s="1"/>
  <c r="K708"/>
  <c r="Q733" i="39"/>
  <c r="R733"/>
  <c r="M734" i="42"/>
  <c r="L734"/>
  <c r="O734" s="1"/>
  <c r="S707" i="34"/>
  <c r="Q732" i="35"/>
  <c r="R732"/>
  <c r="R734" i="27"/>
  <c r="Q734"/>
  <c r="M734" i="41"/>
  <c r="S734" s="1"/>
  <c r="L734"/>
  <c r="K727" i="32"/>
  <c r="N726"/>
  <c r="P726" s="1"/>
  <c r="O727" i="36"/>
  <c r="N727"/>
  <c r="P727" s="1"/>
  <c r="K728"/>
  <c r="M733" i="35"/>
  <c r="S733" s="1"/>
  <c r="L733"/>
  <c r="O733" s="1"/>
  <c r="N719" i="43"/>
  <c r="P719" s="1"/>
  <c r="K720"/>
  <c r="Q733" i="40"/>
  <c r="R733"/>
  <c r="N722" i="37"/>
  <c r="P722" s="1"/>
  <c r="K723"/>
  <c r="M734" i="40"/>
  <c r="S734" s="1"/>
  <c r="L734"/>
  <c r="O734" s="1"/>
  <c r="R727" i="26"/>
  <c r="Q727"/>
  <c r="M728"/>
  <c r="S728" s="1"/>
  <c r="L728"/>
  <c r="O728" s="1"/>
  <c r="Q726" i="33"/>
  <c r="R726"/>
  <c r="S727" i="36"/>
  <c r="N733" i="38"/>
  <c r="P733" s="1"/>
  <c r="K734"/>
  <c r="M727" i="33"/>
  <c r="L727"/>
  <c r="O727" s="1"/>
  <c r="L734" i="39"/>
  <c r="O734" s="1"/>
  <c r="M734"/>
  <c r="S734" s="1"/>
  <c r="L735" i="27"/>
  <c r="M735"/>
  <c r="S735" s="1"/>
  <c r="Q736" i="29" l="1"/>
  <c r="R736"/>
  <c r="L737"/>
  <c r="O737" s="1"/>
  <c r="M737"/>
  <c r="S737" s="1"/>
  <c r="K738" i="28"/>
  <c r="N737"/>
  <c r="P737" s="1"/>
  <c r="S737"/>
  <c r="N737" i="31"/>
  <c r="P737" s="1"/>
  <c r="K738"/>
  <c r="O712" i="30"/>
  <c r="K713"/>
  <c r="N712"/>
  <c r="P712" s="1"/>
  <c r="O737" i="31"/>
  <c r="M734" i="38"/>
  <c r="S734" s="1"/>
  <c r="L734"/>
  <c r="Q707" i="34"/>
  <c r="R707"/>
  <c r="R727" i="36"/>
  <c r="Q727"/>
  <c r="L720" i="43"/>
  <c r="O720" s="1"/>
  <c r="M720"/>
  <c r="R719"/>
  <c r="Q719"/>
  <c r="L727" i="32"/>
  <c r="M727"/>
  <c r="S727" s="1"/>
  <c r="K735" i="39"/>
  <c r="N734"/>
  <c r="P734" s="1"/>
  <c r="K735" i="40"/>
  <c r="N734"/>
  <c r="P734" s="1"/>
  <c r="K734" i="35"/>
  <c r="N733"/>
  <c r="P733" s="1"/>
  <c r="O734" i="41"/>
  <c r="N734"/>
  <c r="P734" s="1"/>
  <c r="K735"/>
  <c r="R726" i="32"/>
  <c r="Q726"/>
  <c r="K735" i="42"/>
  <c r="N734"/>
  <c r="P734" s="1"/>
  <c r="R733" i="38"/>
  <c r="Q733"/>
  <c r="L708" i="34"/>
  <c r="O708" s="1"/>
  <c r="M708"/>
  <c r="S708" s="1"/>
  <c r="N727" i="33"/>
  <c r="P727" s="1"/>
  <c r="K728"/>
  <c r="M723" i="37"/>
  <c r="S723" s="1"/>
  <c r="L723"/>
  <c r="S734" i="42"/>
  <c r="N735" i="27"/>
  <c r="P735" s="1"/>
  <c r="K736"/>
  <c r="O735"/>
  <c r="S727" i="33"/>
  <c r="K729" i="26"/>
  <c r="N728"/>
  <c r="P728" s="1"/>
  <c r="R722" i="37"/>
  <c r="Q722"/>
  <c r="M728" i="36"/>
  <c r="L728"/>
  <c r="O728" s="1"/>
  <c r="Q737" i="28" l="1"/>
  <c r="R737"/>
  <c r="L738"/>
  <c r="O738" s="1"/>
  <c r="M738"/>
  <c r="S738" s="1"/>
  <c r="K738" i="29"/>
  <c r="N737"/>
  <c r="P737" s="1"/>
  <c r="R712" i="30"/>
  <c r="Q712"/>
  <c r="M713"/>
  <c r="S713" s="1"/>
  <c r="L713"/>
  <c r="L738" i="31"/>
  <c r="O738" s="1"/>
  <c r="M738"/>
  <c r="S738" s="1"/>
  <c r="R737"/>
  <c r="Q737"/>
  <c r="Q734" i="40"/>
  <c r="R734"/>
  <c r="K729" i="36"/>
  <c r="N728"/>
  <c r="P728" s="1"/>
  <c r="M735" i="40"/>
  <c r="L735"/>
  <c r="O735" s="1"/>
  <c r="S728" i="36"/>
  <c r="M736" i="27"/>
  <c r="L736"/>
  <c r="O736" s="1"/>
  <c r="R734" i="39"/>
  <c r="Q734"/>
  <c r="N720" i="43"/>
  <c r="P720" s="1"/>
  <c r="K721"/>
  <c r="Q735" i="27"/>
  <c r="R735"/>
  <c r="M735" i="41"/>
  <c r="S735" s="1"/>
  <c r="L735"/>
  <c r="O735" s="1"/>
  <c r="M735" i="39"/>
  <c r="S735" s="1"/>
  <c r="L735"/>
  <c r="O735" s="1"/>
  <c r="R734" i="41"/>
  <c r="Q734"/>
  <c r="R728" i="26"/>
  <c r="Q728"/>
  <c r="O727" i="32"/>
  <c r="N727"/>
  <c r="P727" s="1"/>
  <c r="K728"/>
  <c r="Q733" i="35"/>
  <c r="R733"/>
  <c r="Q734" i="42"/>
  <c r="R734"/>
  <c r="N708" i="34"/>
  <c r="P708" s="1"/>
  <c r="K709"/>
  <c r="M729" i="26"/>
  <c r="S729" s="1"/>
  <c r="L729"/>
  <c r="O729" s="1"/>
  <c r="O723" i="37"/>
  <c r="K724"/>
  <c r="N723"/>
  <c r="P723" s="1"/>
  <c r="L734" i="35"/>
  <c r="O734" s="1"/>
  <c r="M734"/>
  <c r="O734" i="38"/>
  <c r="N734"/>
  <c r="P734" s="1"/>
  <c r="K735"/>
  <c r="Q727" i="33"/>
  <c r="R727"/>
  <c r="M728"/>
  <c r="S728" s="1"/>
  <c r="L728"/>
  <c r="M735" i="42"/>
  <c r="S735" s="1"/>
  <c r="L735"/>
  <c r="O735" s="1"/>
  <c r="S720" i="43"/>
  <c r="Q737" i="29" l="1"/>
  <c r="R737"/>
  <c r="L738"/>
  <c r="M738"/>
  <c r="N738" i="28"/>
  <c r="P738" s="1"/>
  <c r="K739"/>
  <c r="K739" i="31"/>
  <c r="N738"/>
  <c r="P738" s="1"/>
  <c r="O713" i="30"/>
  <c r="N713"/>
  <c r="P713" s="1"/>
  <c r="K714"/>
  <c r="R728" i="36"/>
  <c r="Q728"/>
  <c r="Q734" i="38"/>
  <c r="R734"/>
  <c r="M721" i="43"/>
  <c r="S721" s="1"/>
  <c r="L721"/>
  <c r="O721" s="1"/>
  <c r="K736" i="42"/>
  <c r="N735"/>
  <c r="P735" s="1"/>
  <c r="K730" i="26"/>
  <c r="N729"/>
  <c r="P729" s="1"/>
  <c r="L728" i="32"/>
  <c r="M728"/>
  <c r="O728"/>
  <c r="K736" i="39"/>
  <c r="N735"/>
  <c r="P735" s="1"/>
  <c r="R727" i="32"/>
  <c r="Q727"/>
  <c r="K736" i="40"/>
  <c r="N735"/>
  <c r="P735" s="1"/>
  <c r="O728" i="33"/>
  <c r="N728"/>
  <c r="P728" s="1"/>
  <c r="K729"/>
  <c r="M709" i="34"/>
  <c r="L709"/>
  <c r="O709" s="1"/>
  <c r="S735" i="40"/>
  <c r="Q708" i="34"/>
  <c r="R708"/>
  <c r="K736" i="41"/>
  <c r="N735"/>
  <c r="P735" s="1"/>
  <c r="R723" i="37"/>
  <c r="Q723"/>
  <c r="K737" i="27"/>
  <c r="N736"/>
  <c r="P736" s="1"/>
  <c r="L729" i="36"/>
  <c r="M729"/>
  <c r="S729" s="1"/>
  <c r="S734" i="35"/>
  <c r="K735"/>
  <c r="N734"/>
  <c r="P734" s="1"/>
  <c r="L724" i="37"/>
  <c r="O724" s="1"/>
  <c r="M724"/>
  <c r="S724" s="1"/>
  <c r="S736" i="27"/>
  <c r="R720" i="43"/>
  <c r="Q720"/>
  <c r="M735" i="38"/>
  <c r="S735" s="1"/>
  <c r="L735"/>
  <c r="M739" i="28" l="1"/>
  <c r="L739"/>
  <c r="O739" s="1"/>
  <c r="R738"/>
  <c r="Q738"/>
  <c r="S738" i="29"/>
  <c r="O738"/>
  <c r="K739"/>
  <c r="N738"/>
  <c r="P738" s="1"/>
  <c r="L714" i="30"/>
  <c r="M714"/>
  <c r="S714" s="1"/>
  <c r="Q713"/>
  <c r="R713"/>
  <c r="Q738" i="31"/>
  <c r="R738"/>
  <c r="M739"/>
  <c r="S739" s="1"/>
  <c r="L739"/>
  <c r="Q735" i="39"/>
  <c r="R735"/>
  <c r="M736" i="42"/>
  <c r="S736" s="1"/>
  <c r="L736"/>
  <c r="O736" s="1"/>
  <c r="Q734" i="35"/>
  <c r="R734"/>
  <c r="M736" i="41"/>
  <c r="S736" s="1"/>
  <c r="L736"/>
  <c r="O736" s="1"/>
  <c r="L729" i="33"/>
  <c r="M729"/>
  <c r="M736" i="39"/>
  <c r="S736" s="1"/>
  <c r="L736"/>
  <c r="R728" i="33"/>
  <c r="Q728"/>
  <c r="N721" i="43"/>
  <c r="P721" s="1"/>
  <c r="K722"/>
  <c r="Q736" i="27"/>
  <c r="R736"/>
  <c r="O729" i="36"/>
  <c r="N729"/>
  <c r="P729" s="1"/>
  <c r="K730"/>
  <c r="S728" i="32"/>
  <c r="K729"/>
  <c r="N728"/>
  <c r="P728" s="1"/>
  <c r="S709" i="34"/>
  <c r="Q729" i="26"/>
  <c r="R729"/>
  <c r="Q735" i="40"/>
  <c r="R735"/>
  <c r="M736"/>
  <c r="S736" s="1"/>
  <c r="L736"/>
  <c r="M730" i="26"/>
  <c r="S730" s="1"/>
  <c r="L730"/>
  <c r="O730" s="1"/>
  <c r="Q735" i="41"/>
  <c r="R735"/>
  <c r="O735" i="38"/>
  <c r="N735"/>
  <c r="P735" s="1"/>
  <c r="K736"/>
  <c r="K725" i="37"/>
  <c r="N724"/>
  <c r="P724" s="1"/>
  <c r="M737" i="27"/>
  <c r="S737" s="1"/>
  <c r="L737"/>
  <c r="O737" s="1"/>
  <c r="L735" i="35"/>
  <c r="M735"/>
  <c r="N709" i="34"/>
  <c r="P709" s="1"/>
  <c r="K710"/>
  <c r="R735" i="42"/>
  <c r="Q735"/>
  <c r="M739" i="29" l="1"/>
  <c r="S739" s="1"/>
  <c r="L739"/>
  <c r="O739" s="1"/>
  <c r="Q738"/>
  <c r="R738"/>
  <c r="K740" i="28"/>
  <c r="N739"/>
  <c r="P739" s="1"/>
  <c r="S739"/>
  <c r="K740" i="31"/>
  <c r="N739"/>
  <c r="P739" s="1"/>
  <c r="O739"/>
  <c r="O714" i="30"/>
  <c r="K715"/>
  <c r="N714"/>
  <c r="P714" s="1"/>
  <c r="R709" i="34"/>
  <c r="Q709"/>
  <c r="R728" i="32"/>
  <c r="Q728"/>
  <c r="R721" i="43"/>
  <c r="Q721"/>
  <c r="R735" i="38"/>
  <c r="Q735"/>
  <c r="O735" i="35"/>
  <c r="K736"/>
  <c r="N735"/>
  <c r="P735" s="1"/>
  <c r="N737" i="27"/>
  <c r="P737" s="1"/>
  <c r="K738"/>
  <c r="L730" i="36"/>
  <c r="O730" s="1"/>
  <c r="M730"/>
  <c r="R729"/>
  <c r="Q729"/>
  <c r="O736" i="39"/>
  <c r="K737"/>
  <c r="N736"/>
  <c r="P736" s="1"/>
  <c r="S729" i="33"/>
  <c r="N736" i="42"/>
  <c r="P736" s="1"/>
  <c r="K737"/>
  <c r="K731" i="26"/>
  <c r="N730"/>
  <c r="P730" s="1"/>
  <c r="L725" i="37"/>
  <c r="M725"/>
  <c r="S725" s="1"/>
  <c r="L736" i="38"/>
  <c r="M736"/>
  <c r="S736" s="1"/>
  <c r="O736" i="40"/>
  <c r="N736"/>
  <c r="P736" s="1"/>
  <c r="K737"/>
  <c r="O729" i="33"/>
  <c r="K730"/>
  <c r="N729"/>
  <c r="P729" s="1"/>
  <c r="R724" i="37"/>
  <c r="Q724"/>
  <c r="M710" i="34"/>
  <c r="S710" s="1"/>
  <c r="L710"/>
  <c r="O710" s="1"/>
  <c r="S735" i="35"/>
  <c r="M729" i="32"/>
  <c r="S729" s="1"/>
  <c r="L729"/>
  <c r="O729" s="1"/>
  <c r="L722" i="43"/>
  <c r="O722" s="1"/>
  <c r="M722"/>
  <c r="N736" i="41"/>
  <c r="P736" s="1"/>
  <c r="K737"/>
  <c r="Q739" i="28" l="1"/>
  <c r="R739"/>
  <c r="M740"/>
  <c r="S740" s="1"/>
  <c r="L740"/>
  <c r="K740" i="29"/>
  <c r="N739"/>
  <c r="P739" s="1"/>
  <c r="Q714" i="30"/>
  <c r="R714"/>
  <c r="L715"/>
  <c r="O715" s="1"/>
  <c r="M715"/>
  <c r="S715" s="1"/>
  <c r="Q739" i="31"/>
  <c r="R739"/>
  <c r="L740"/>
  <c r="M740"/>
  <c r="S740" s="1"/>
  <c r="Q729" i="33"/>
  <c r="R729"/>
  <c r="R736" i="42"/>
  <c r="Q736"/>
  <c r="S730" i="36"/>
  <c r="M730" i="33"/>
  <c r="S730" s="1"/>
  <c r="L730"/>
  <c r="O725" i="37"/>
  <c r="K726"/>
  <c r="N725"/>
  <c r="P725" s="1"/>
  <c r="M737" i="39"/>
  <c r="S737" s="1"/>
  <c r="L737"/>
  <c r="O737" s="1"/>
  <c r="K731" i="36"/>
  <c r="N730"/>
  <c r="P730" s="1"/>
  <c r="R736" i="41"/>
  <c r="Q736"/>
  <c r="N710" i="34"/>
  <c r="P710" s="1"/>
  <c r="K711"/>
  <c r="N722" i="43"/>
  <c r="P722" s="1"/>
  <c r="K723"/>
  <c r="N729" i="32"/>
  <c r="P729" s="1"/>
  <c r="K730"/>
  <c r="O736" i="38"/>
  <c r="N736"/>
  <c r="P736" s="1"/>
  <c r="K737"/>
  <c r="R736" i="39"/>
  <c r="Q736"/>
  <c r="M738" i="27"/>
  <c r="S738" s="1"/>
  <c r="L738"/>
  <c r="O738" s="1"/>
  <c r="R737"/>
  <c r="Q737"/>
  <c r="R730" i="26"/>
  <c r="Q730"/>
  <c r="R735" i="35"/>
  <c r="Q735"/>
  <c r="S722" i="43"/>
  <c r="L737" i="40"/>
  <c r="O737" s="1"/>
  <c r="M737"/>
  <c r="M731" i="26"/>
  <c r="S731" s="1"/>
  <c r="L731"/>
  <c r="O731" s="1"/>
  <c r="M736" i="35"/>
  <c r="S736" s="1"/>
  <c r="L736"/>
  <c r="O736" s="1"/>
  <c r="M737" i="41"/>
  <c r="S737" s="1"/>
  <c r="L737"/>
  <c r="O737" s="1"/>
  <c r="R736" i="40"/>
  <c r="Q736"/>
  <c r="L737" i="42"/>
  <c r="M737"/>
  <c r="Q739" i="29" l="1"/>
  <c r="R739"/>
  <c r="M740"/>
  <c r="S740" s="1"/>
  <c r="L740"/>
  <c r="O740" i="28"/>
  <c r="N740"/>
  <c r="P740" s="1"/>
  <c r="K741"/>
  <c r="O740" i="31"/>
  <c r="N740"/>
  <c r="P740" s="1"/>
  <c r="K741"/>
  <c r="K716" i="30"/>
  <c r="N715"/>
  <c r="P715" s="1"/>
  <c r="R730" i="36"/>
  <c r="Q730"/>
  <c r="O737" i="42"/>
  <c r="N737"/>
  <c r="P737" s="1"/>
  <c r="K738"/>
  <c r="K738" i="41"/>
  <c r="N737"/>
  <c r="P737" s="1"/>
  <c r="L737" i="38"/>
  <c r="M737"/>
  <c r="S737" i="42"/>
  <c r="L730" i="32"/>
  <c r="M730"/>
  <c r="O730" i="33"/>
  <c r="N730"/>
  <c r="P730" s="1"/>
  <c r="K731"/>
  <c r="Q729" i="32"/>
  <c r="R729"/>
  <c r="M731" i="36"/>
  <c r="S731" s="1"/>
  <c r="L731"/>
  <c r="O731" s="1"/>
  <c r="R722" i="43"/>
  <c r="Q722"/>
  <c r="K739" i="27"/>
  <c r="N738"/>
  <c r="P738" s="1"/>
  <c r="M723" i="43"/>
  <c r="S723" s="1"/>
  <c r="L723"/>
  <c r="O723" s="1"/>
  <c r="K732" i="26"/>
  <c r="N731"/>
  <c r="P731" s="1"/>
  <c r="K738" i="39"/>
  <c r="N737"/>
  <c r="P737" s="1"/>
  <c r="M711" i="34"/>
  <c r="S711" s="1"/>
  <c r="L711"/>
  <c r="O711" s="1"/>
  <c r="Q725" i="37"/>
  <c r="R725"/>
  <c r="Q736" i="38"/>
  <c r="R736"/>
  <c r="M726" i="37"/>
  <c r="L726"/>
  <c r="Q710" i="34"/>
  <c r="R710"/>
  <c r="S737" i="40"/>
  <c r="K737" i="35"/>
  <c r="N736"/>
  <c r="P736" s="1"/>
  <c r="N737" i="40"/>
  <c r="P737" s="1"/>
  <c r="K738"/>
  <c r="M741" i="28" l="1"/>
  <c r="S741" s="1"/>
  <c r="L741"/>
  <c r="O741" s="1"/>
  <c r="Q740"/>
  <c r="R740"/>
  <c r="O740" i="29"/>
  <c r="N740"/>
  <c r="P740" s="1"/>
  <c r="K741"/>
  <c r="R715" i="30"/>
  <c r="Q715"/>
  <c r="M716"/>
  <c r="S716" s="1"/>
  <c r="L716"/>
  <c r="M741" i="31"/>
  <c r="S741" s="1"/>
  <c r="L741"/>
  <c r="O741"/>
  <c r="R740"/>
  <c r="Q740"/>
  <c r="Q737" i="40"/>
  <c r="R737"/>
  <c r="Q737" i="42"/>
  <c r="R737"/>
  <c r="Q737" i="39"/>
  <c r="R737"/>
  <c r="L739" i="27"/>
  <c r="M739"/>
  <c r="S739" s="1"/>
  <c r="M731" i="33"/>
  <c r="S731" s="1"/>
  <c r="L731"/>
  <c r="O731" s="1"/>
  <c r="O737" i="38"/>
  <c r="K738"/>
  <c r="N737"/>
  <c r="P737" s="1"/>
  <c r="Q737" i="41"/>
  <c r="R737"/>
  <c r="R730" i="33"/>
  <c r="Q730"/>
  <c r="M737" i="35"/>
  <c r="L737"/>
  <c r="O737" s="1"/>
  <c r="M738" i="41"/>
  <c r="S738" s="1"/>
  <c r="L738"/>
  <c r="O738" s="1"/>
  <c r="R731" i="26"/>
  <c r="Q731"/>
  <c r="M732"/>
  <c r="S732" s="1"/>
  <c r="L732"/>
  <c r="O732" s="1"/>
  <c r="S730" i="32"/>
  <c r="L738" i="42"/>
  <c r="O738" s="1"/>
  <c r="M738"/>
  <c r="S726" i="37"/>
  <c r="N731" i="36"/>
  <c r="P731" s="1"/>
  <c r="K732"/>
  <c r="O730" i="32"/>
  <c r="N730"/>
  <c r="P730" s="1"/>
  <c r="K731"/>
  <c r="M738" i="40"/>
  <c r="S738" s="1"/>
  <c r="L738"/>
  <c r="O726" i="37"/>
  <c r="K727"/>
  <c r="N726"/>
  <c r="P726" s="1"/>
  <c r="R736" i="35"/>
  <c r="Q736"/>
  <c r="M738" i="39"/>
  <c r="S738" s="1"/>
  <c r="L738"/>
  <c r="N723" i="43"/>
  <c r="P723" s="1"/>
  <c r="K724"/>
  <c r="K712" i="34"/>
  <c r="N711"/>
  <c r="P711" s="1"/>
  <c r="R738" i="27"/>
  <c r="Q738"/>
  <c r="S737" i="38"/>
  <c r="M741" i="29" l="1"/>
  <c r="S741" s="1"/>
  <c r="L741"/>
  <c r="R740"/>
  <c r="Q740"/>
  <c r="K742" i="28"/>
  <c r="N741"/>
  <c r="P741" s="1"/>
  <c r="K742" i="31"/>
  <c r="N741"/>
  <c r="P741" s="1"/>
  <c r="O716" i="30"/>
  <c r="K717"/>
  <c r="N716"/>
  <c r="P716" s="1"/>
  <c r="R726" i="37"/>
  <c r="Q726"/>
  <c r="R730" i="32"/>
  <c r="Q730"/>
  <c r="K740" i="27"/>
  <c r="N739"/>
  <c r="P739" s="1"/>
  <c r="R731" i="36"/>
  <c r="Q731"/>
  <c r="M738" i="38"/>
  <c r="L738"/>
  <c r="O738" s="1"/>
  <c r="R711" i="34"/>
  <c r="Q711"/>
  <c r="M732" i="36"/>
  <c r="L732"/>
  <c r="O732" s="1"/>
  <c r="L712" i="34"/>
  <c r="M712"/>
  <c r="S712" s="1"/>
  <c r="M727" i="37"/>
  <c r="S727" s="1"/>
  <c r="L727"/>
  <c r="L724" i="43"/>
  <c r="O724" s="1"/>
  <c r="M724"/>
  <c r="S724" s="1"/>
  <c r="K733" i="26"/>
  <c r="N732"/>
  <c r="P732" s="1"/>
  <c r="K738" i="35"/>
  <c r="N737"/>
  <c r="P737" s="1"/>
  <c r="S737"/>
  <c r="O738" i="39"/>
  <c r="K739"/>
  <c r="N738"/>
  <c r="P738" s="1"/>
  <c r="N731" i="33"/>
  <c r="P731" s="1"/>
  <c r="K732"/>
  <c r="Q737" i="38"/>
  <c r="R737"/>
  <c r="R723" i="43"/>
  <c r="Q723"/>
  <c r="O738" i="40"/>
  <c r="K739"/>
  <c r="N738"/>
  <c r="P738" s="1"/>
  <c r="M731" i="32"/>
  <c r="L731"/>
  <c r="S738" i="42"/>
  <c r="N738"/>
  <c r="P738" s="1"/>
  <c r="K739"/>
  <c r="N738" i="41"/>
  <c r="P738" s="1"/>
  <c r="K739"/>
  <c r="O739" i="27"/>
  <c r="R741" i="28" l="1"/>
  <c r="Q741"/>
  <c r="M742"/>
  <c r="S742" s="1"/>
  <c r="L742"/>
  <c r="O742" s="1"/>
  <c r="O741" i="29"/>
  <c r="K742"/>
  <c r="N741"/>
  <c r="P741" s="1"/>
  <c r="R716" i="30"/>
  <c r="Q716"/>
  <c r="L717"/>
  <c r="O717" s="1"/>
  <c r="M717"/>
  <c r="S717" s="1"/>
  <c r="Q741" i="31"/>
  <c r="R741"/>
  <c r="M742"/>
  <c r="L742"/>
  <c r="O742" s="1"/>
  <c r="R738" i="42"/>
  <c r="Q738"/>
  <c r="R737" i="35"/>
  <c r="Q737"/>
  <c r="R738" i="39"/>
  <c r="Q738"/>
  <c r="L733" i="26"/>
  <c r="M733"/>
  <c r="S733" s="1"/>
  <c r="M739" i="41"/>
  <c r="S739" s="1"/>
  <c r="L739"/>
  <c r="O739" s="1"/>
  <c r="M739" i="42"/>
  <c r="L739"/>
  <c r="M739" i="39"/>
  <c r="S739" s="1"/>
  <c r="L739"/>
  <c r="O739" s="1"/>
  <c r="K733" i="36"/>
  <c r="N732"/>
  <c r="P732" s="1"/>
  <c r="R739" i="27"/>
  <c r="Q739"/>
  <c r="R738" i="40"/>
  <c r="Q738"/>
  <c r="N724" i="43"/>
  <c r="P724" s="1"/>
  <c r="K725"/>
  <c r="M740" i="27"/>
  <c r="S740" s="1"/>
  <c r="L740"/>
  <c r="O740" s="1"/>
  <c r="R731" i="33"/>
  <c r="Q731"/>
  <c r="O727" i="37"/>
  <c r="N727"/>
  <c r="P727" s="1"/>
  <c r="K728"/>
  <c r="M739" i="40"/>
  <c r="S739" s="1"/>
  <c r="L739"/>
  <c r="O739" s="1"/>
  <c r="S732" i="36"/>
  <c r="O731" i="32"/>
  <c r="N731"/>
  <c r="P731" s="1"/>
  <c r="K732"/>
  <c r="R738" i="41"/>
  <c r="Q738"/>
  <c r="S731" i="32"/>
  <c r="M732" i="33"/>
  <c r="S732" s="1"/>
  <c r="L732"/>
  <c r="L738" i="35"/>
  <c r="M738"/>
  <c r="S738" s="1"/>
  <c r="K739" i="38"/>
  <c r="N738"/>
  <c r="P738" s="1"/>
  <c r="Q732" i="26"/>
  <c r="R732"/>
  <c r="O712" i="34"/>
  <c r="N712"/>
  <c r="P712" s="1"/>
  <c r="K713"/>
  <c r="S738" i="38"/>
  <c r="Q741" i="29" l="1"/>
  <c r="R741"/>
  <c r="M742"/>
  <c r="S742" s="1"/>
  <c r="L742"/>
  <c r="N742" i="28"/>
  <c r="P742" s="1"/>
  <c r="K743"/>
  <c r="K718" i="30"/>
  <c r="N717"/>
  <c r="P717" s="1"/>
  <c r="K743" i="31"/>
  <c r="N742"/>
  <c r="P742" s="1"/>
  <c r="S742"/>
  <c r="R731" i="32"/>
  <c r="Q731"/>
  <c r="M739" i="38"/>
  <c r="S739" s="1"/>
  <c r="L739"/>
  <c r="O738" i="35"/>
  <c r="N738"/>
  <c r="P738" s="1"/>
  <c r="K739"/>
  <c r="R712" i="34"/>
  <c r="Q712"/>
  <c r="K734" i="26"/>
  <c r="N733"/>
  <c r="P733" s="1"/>
  <c r="M713" i="34"/>
  <c r="S713" s="1"/>
  <c r="L713"/>
  <c r="O713" s="1"/>
  <c r="O739" i="42"/>
  <c r="N739"/>
  <c r="P739" s="1"/>
  <c r="K740"/>
  <c r="R732" i="36"/>
  <c r="Q732"/>
  <c r="S739" i="42"/>
  <c r="R724" i="43"/>
  <c r="Q724"/>
  <c r="O732" i="33"/>
  <c r="N732"/>
  <c r="P732" s="1"/>
  <c r="K733"/>
  <c r="Q727" i="37"/>
  <c r="R727"/>
  <c r="K740" i="39"/>
  <c r="N739"/>
  <c r="P739" s="1"/>
  <c r="K740" i="40"/>
  <c r="N739"/>
  <c r="P739" s="1"/>
  <c r="K741" i="27"/>
  <c r="N740"/>
  <c r="P740" s="1"/>
  <c r="K740" i="41"/>
  <c r="N739"/>
  <c r="P739" s="1"/>
  <c r="L733" i="36"/>
  <c r="M733"/>
  <c r="S733" s="1"/>
  <c r="Q738" i="38"/>
  <c r="R738"/>
  <c r="L732" i="32"/>
  <c r="O732" s="1"/>
  <c r="M732"/>
  <c r="S732" s="1"/>
  <c r="L728" i="37"/>
  <c r="O728" s="1"/>
  <c r="M728"/>
  <c r="S728" s="1"/>
  <c r="M725" i="43"/>
  <c r="S725" s="1"/>
  <c r="L725"/>
  <c r="O725" s="1"/>
  <c r="O733" i="26"/>
  <c r="M743" i="28" l="1"/>
  <c r="S743" s="1"/>
  <c r="L743"/>
  <c r="O743" s="1"/>
  <c r="R742"/>
  <c r="Q742"/>
  <c r="O742" i="29"/>
  <c r="N742"/>
  <c r="P742" s="1"/>
  <c r="K743"/>
  <c r="Q742" i="31"/>
  <c r="R742"/>
  <c r="M743"/>
  <c r="L743"/>
  <c r="O743" s="1"/>
  <c r="Q717" i="30"/>
  <c r="R717"/>
  <c r="L718"/>
  <c r="M718"/>
  <c r="S718" s="1"/>
  <c r="Q739" i="42"/>
  <c r="R739"/>
  <c r="Q739" i="40"/>
  <c r="R739"/>
  <c r="N732" i="32"/>
  <c r="P732" s="1"/>
  <c r="K733"/>
  <c r="M741" i="27"/>
  <c r="S741" s="1"/>
  <c r="L741"/>
  <c r="N725" i="43"/>
  <c r="P725" s="1"/>
  <c r="K726"/>
  <c r="M740" i="40"/>
  <c r="S740" s="1"/>
  <c r="L740"/>
  <c r="M739" i="35"/>
  <c r="S739" s="1"/>
  <c r="L739"/>
  <c r="O739"/>
  <c r="R738"/>
  <c r="Q738"/>
  <c r="Q739" i="39"/>
  <c r="R739"/>
  <c r="O733" i="36"/>
  <c r="K734"/>
  <c r="N733"/>
  <c r="P733" s="1"/>
  <c r="L740" i="39"/>
  <c r="O740" s="1"/>
  <c r="M740"/>
  <c r="S740" s="1"/>
  <c r="K714" i="34"/>
  <c r="N713"/>
  <c r="P713" s="1"/>
  <c r="Q739" i="41"/>
  <c r="R739"/>
  <c r="O739" i="38"/>
  <c r="N739"/>
  <c r="P739" s="1"/>
  <c r="K740"/>
  <c r="Q733" i="26"/>
  <c r="R733"/>
  <c r="Q740" i="27"/>
  <c r="R740"/>
  <c r="M733" i="33"/>
  <c r="S733" s="1"/>
  <c r="L733"/>
  <c r="O733" s="1"/>
  <c r="L734" i="26"/>
  <c r="O734" s="1"/>
  <c r="M734"/>
  <c r="S734" s="1"/>
  <c r="K729" i="37"/>
  <c r="N728"/>
  <c r="P728" s="1"/>
  <c r="L740" i="41"/>
  <c r="M740"/>
  <c r="S740" s="1"/>
  <c r="Q732" i="33"/>
  <c r="R732"/>
  <c r="L740" i="42"/>
  <c r="O740" s="1"/>
  <c r="M740"/>
  <c r="L743" i="29" l="1"/>
  <c r="O743" s="1"/>
  <c r="M743"/>
  <c r="S743" s="1"/>
  <c r="R742"/>
  <c r="Q742"/>
  <c r="N743" i="28"/>
  <c r="P743" s="1"/>
  <c r="K744"/>
  <c r="O718" i="30"/>
  <c r="N718"/>
  <c r="P718" s="1"/>
  <c r="K719"/>
  <c r="N743" i="31"/>
  <c r="P743" s="1"/>
  <c r="K744"/>
  <c r="S743"/>
  <c r="Q733" i="36"/>
  <c r="R733"/>
  <c r="K740" i="35"/>
  <c r="N739"/>
  <c r="P739" s="1"/>
  <c r="Q739" i="38"/>
  <c r="R739"/>
  <c r="N741" i="27"/>
  <c r="P741" s="1"/>
  <c r="K742"/>
  <c r="N733" i="33"/>
  <c r="P733" s="1"/>
  <c r="K734"/>
  <c r="M734" i="36"/>
  <c r="S734" s="1"/>
  <c r="L734"/>
  <c r="O734" s="1"/>
  <c r="L733" i="32"/>
  <c r="O733" s="1"/>
  <c r="M733"/>
  <c r="R732"/>
  <c r="Q732"/>
  <c r="R728" i="37"/>
  <c r="Q728"/>
  <c r="O740" i="40"/>
  <c r="K741"/>
  <c r="N740"/>
  <c r="P740" s="1"/>
  <c r="M729" i="37"/>
  <c r="S729" s="1"/>
  <c r="L729"/>
  <c r="O729" s="1"/>
  <c r="R713" i="34"/>
  <c r="Q713"/>
  <c r="S740" i="42"/>
  <c r="M714" i="34"/>
  <c r="S714" s="1"/>
  <c r="L714"/>
  <c r="L726" i="43"/>
  <c r="O726" s="1"/>
  <c r="M726"/>
  <c r="K741" i="39"/>
  <c r="N740"/>
  <c r="P740" s="1"/>
  <c r="R725" i="43"/>
  <c r="Q725"/>
  <c r="O740" i="41"/>
  <c r="N740"/>
  <c r="P740" s="1"/>
  <c r="K741"/>
  <c r="N740" i="42"/>
  <c r="P740" s="1"/>
  <c r="K741"/>
  <c r="N734" i="26"/>
  <c r="P734" s="1"/>
  <c r="K735"/>
  <c r="L740" i="38"/>
  <c r="O740" s="1"/>
  <c r="M740"/>
  <c r="S740" s="1"/>
  <c r="O741" i="27"/>
  <c r="M744" i="28" l="1"/>
  <c r="S744" s="1"/>
  <c r="L744"/>
  <c r="O744" s="1"/>
  <c r="R743"/>
  <c r="Q743"/>
  <c r="K744" i="29"/>
  <c r="N743"/>
  <c r="P743" s="1"/>
  <c r="Q743" i="31"/>
  <c r="R743"/>
  <c r="M744"/>
  <c r="S744" s="1"/>
  <c r="L744"/>
  <c r="O744" s="1"/>
  <c r="M719" i="30"/>
  <c r="S719" s="1"/>
  <c r="L719"/>
  <c r="R718"/>
  <c r="Q718"/>
  <c r="R740" i="41"/>
  <c r="Q740"/>
  <c r="N726" i="43"/>
  <c r="P726" s="1"/>
  <c r="K727"/>
  <c r="N729" i="37"/>
  <c r="P729" s="1"/>
  <c r="K730"/>
  <c r="O714" i="34"/>
  <c r="K715"/>
  <c r="N714"/>
  <c r="P714" s="1"/>
  <c r="M742" i="27"/>
  <c r="S742" s="1"/>
  <c r="L742"/>
  <c r="O742" s="1"/>
  <c r="R741"/>
  <c r="Q741"/>
  <c r="R740" i="42"/>
  <c r="Q740"/>
  <c r="L741" i="40"/>
  <c r="O741" s="1"/>
  <c r="M741"/>
  <c r="S741" s="1"/>
  <c r="N733" i="32"/>
  <c r="P733" s="1"/>
  <c r="K734"/>
  <c r="R740" i="40"/>
  <c r="Q740"/>
  <c r="S733" i="32"/>
  <c r="L735" i="26"/>
  <c r="O735" s="1"/>
  <c r="M735"/>
  <c r="Q739" i="35"/>
  <c r="R739"/>
  <c r="R734" i="26"/>
  <c r="Q734"/>
  <c r="L740" i="35"/>
  <c r="M740"/>
  <c r="R740" i="39"/>
  <c r="Q740"/>
  <c r="L741" i="42"/>
  <c r="M741"/>
  <c r="M741" i="39"/>
  <c r="L741"/>
  <c r="O741" s="1"/>
  <c r="N734" i="36"/>
  <c r="P734" s="1"/>
  <c r="K735"/>
  <c r="M741" i="41"/>
  <c r="L741"/>
  <c r="O741" s="1"/>
  <c r="S726" i="43"/>
  <c r="M734" i="33"/>
  <c r="S734" s="1"/>
  <c r="L734"/>
  <c r="N740" i="38"/>
  <c r="P740" s="1"/>
  <c r="K741"/>
  <c r="Q733" i="33"/>
  <c r="R733"/>
  <c r="Q743" i="29" l="1"/>
  <c r="R743"/>
  <c r="L744"/>
  <c r="O744" s="1"/>
  <c r="M744"/>
  <c r="S744" s="1"/>
  <c r="N744" i="28"/>
  <c r="P744" s="1"/>
  <c r="K745"/>
  <c r="O719" i="30"/>
  <c r="N719"/>
  <c r="P719" s="1"/>
  <c r="K720"/>
  <c r="K745" i="31"/>
  <c r="N744"/>
  <c r="P744" s="1"/>
  <c r="R726" i="43"/>
  <c r="Q726"/>
  <c r="R733" i="32"/>
  <c r="Q733"/>
  <c r="M715" i="34"/>
  <c r="L715"/>
  <c r="O715" s="1"/>
  <c r="S741" i="39"/>
  <c r="S741" i="42"/>
  <c r="L730" i="37"/>
  <c r="O730" s="1"/>
  <c r="M730"/>
  <c r="Q729"/>
  <c r="R729"/>
  <c r="O734" i="33"/>
  <c r="K735"/>
  <c r="N734"/>
  <c r="P734" s="1"/>
  <c r="K742" i="40"/>
  <c r="N741"/>
  <c r="P741" s="1"/>
  <c r="K742" i="39"/>
  <c r="N741"/>
  <c r="P741" s="1"/>
  <c r="K742" i="41"/>
  <c r="N741"/>
  <c r="P741" s="1"/>
  <c r="O741" i="42"/>
  <c r="N741"/>
  <c r="P741" s="1"/>
  <c r="K742"/>
  <c r="L734" i="32"/>
  <c r="M734"/>
  <c r="S734" s="1"/>
  <c r="M741" i="38"/>
  <c r="S741" s="1"/>
  <c r="L741"/>
  <c r="S741" i="41"/>
  <c r="M727" i="43"/>
  <c r="L727"/>
  <c r="O727" s="1"/>
  <c r="Q740" i="38"/>
  <c r="R740"/>
  <c r="M735" i="36"/>
  <c r="S735" s="1"/>
  <c r="L735"/>
  <c r="S735" i="26"/>
  <c r="N742" i="27"/>
  <c r="P742" s="1"/>
  <c r="K743"/>
  <c r="R734" i="36"/>
  <c r="Q734"/>
  <c r="S740" i="35"/>
  <c r="K736" i="26"/>
  <c r="N735"/>
  <c r="P735" s="1"/>
  <c r="O740" i="35"/>
  <c r="N740"/>
  <c r="P740" s="1"/>
  <c r="K741"/>
  <c r="Q714" i="34"/>
  <c r="R714"/>
  <c r="L745" i="28" l="1"/>
  <c r="O745" s="1"/>
  <c r="M745"/>
  <c r="S745" s="1"/>
  <c r="Q744"/>
  <c r="R744"/>
  <c r="K745" i="29"/>
  <c r="N744"/>
  <c r="P744" s="1"/>
  <c r="R744" i="31"/>
  <c r="Q744"/>
  <c r="L745"/>
  <c r="O745" s="1"/>
  <c r="M745"/>
  <c r="L720" i="30"/>
  <c r="M720"/>
  <c r="S720" s="1"/>
  <c r="R719"/>
  <c r="Q719"/>
  <c r="Q735" i="26"/>
  <c r="R735"/>
  <c r="Q741" i="39"/>
  <c r="R741"/>
  <c r="Q741" i="42"/>
  <c r="R741"/>
  <c r="O735" i="36"/>
  <c r="N735"/>
  <c r="P735" s="1"/>
  <c r="K736"/>
  <c r="O741" i="38"/>
  <c r="K742"/>
  <c r="N741"/>
  <c r="P741" s="1"/>
  <c r="M742" i="41"/>
  <c r="S742" s="1"/>
  <c r="L742"/>
  <c r="O742" s="1"/>
  <c r="L741" i="35"/>
  <c r="M741"/>
  <c r="S741" s="1"/>
  <c r="M742" i="39"/>
  <c r="S742" s="1"/>
  <c r="L742"/>
  <c r="N715" i="34"/>
  <c r="P715" s="1"/>
  <c r="K716"/>
  <c r="R741" i="40"/>
  <c r="Q741"/>
  <c r="S730" i="37"/>
  <c r="S715" i="34"/>
  <c r="R742" i="27"/>
  <c r="Q742"/>
  <c r="N727" i="43"/>
  <c r="P727" s="1"/>
  <c r="K728"/>
  <c r="L742" i="42"/>
  <c r="O742" s="1"/>
  <c r="M742"/>
  <c r="S742" s="1"/>
  <c r="L742" i="40"/>
  <c r="M742"/>
  <c r="S742" s="1"/>
  <c r="N730" i="37"/>
  <c r="P730" s="1"/>
  <c r="K731"/>
  <c r="R734" i="33"/>
  <c r="Q734"/>
  <c r="Q740" i="35"/>
  <c r="R740"/>
  <c r="L743" i="27"/>
  <c r="O743" s="1"/>
  <c r="M743"/>
  <c r="S743" s="1"/>
  <c r="O734" i="32"/>
  <c r="K735"/>
  <c r="N734"/>
  <c r="P734" s="1"/>
  <c r="S727" i="43"/>
  <c r="M736" i="26"/>
  <c r="S736" s="1"/>
  <c r="L736"/>
  <c r="O736" s="1"/>
  <c r="L735" i="33"/>
  <c r="M735"/>
  <c r="S735" s="1"/>
  <c r="Q741" i="41"/>
  <c r="R741"/>
  <c r="R744" i="29" l="1"/>
  <c r="Q744"/>
  <c r="M745"/>
  <c r="S745" s="1"/>
  <c r="L745"/>
  <c r="O745" s="1"/>
  <c r="K746" i="28"/>
  <c r="N745"/>
  <c r="P745" s="1"/>
  <c r="O720" i="30"/>
  <c r="K721"/>
  <c r="N720"/>
  <c r="P720" s="1"/>
  <c r="S745" i="31"/>
  <c r="K746"/>
  <c r="N745"/>
  <c r="P745" s="1"/>
  <c r="Q715" i="34"/>
  <c r="R715"/>
  <c r="R735" i="36"/>
  <c r="Q735"/>
  <c r="L728" i="43"/>
  <c r="O728" s="1"/>
  <c r="M728"/>
  <c r="N742" i="41"/>
  <c r="P742" s="1"/>
  <c r="K743"/>
  <c r="O735" i="33"/>
  <c r="N735"/>
  <c r="P735" s="1"/>
  <c r="K736"/>
  <c r="M731" i="37"/>
  <c r="S731" s="1"/>
  <c r="L731"/>
  <c r="O731"/>
  <c r="R730"/>
  <c r="Q730"/>
  <c r="O741" i="35"/>
  <c r="K742"/>
  <c r="N741"/>
  <c r="P741" s="1"/>
  <c r="L735" i="32"/>
  <c r="M735"/>
  <c r="S735" s="1"/>
  <c r="L716" i="34"/>
  <c r="M716"/>
  <c r="Q741" i="38"/>
  <c r="R741"/>
  <c r="R734" i="32"/>
  <c r="Q734"/>
  <c r="K743" i="42"/>
  <c r="N742"/>
  <c r="P742" s="1"/>
  <c r="K737" i="26"/>
  <c r="N736"/>
  <c r="P736" s="1"/>
  <c r="K744" i="27"/>
  <c r="N743"/>
  <c r="P743" s="1"/>
  <c r="O742" i="40"/>
  <c r="N742"/>
  <c r="P742" s="1"/>
  <c r="K743"/>
  <c r="O742" i="39"/>
  <c r="K743"/>
  <c r="N742"/>
  <c r="P742" s="1"/>
  <c r="M742" i="38"/>
  <c r="S742" s="1"/>
  <c r="L742"/>
  <c r="O742" s="1"/>
  <c r="R727" i="43"/>
  <c r="Q727"/>
  <c r="M736" i="36"/>
  <c r="S736" s="1"/>
  <c r="L736"/>
  <c r="O736" s="1"/>
  <c r="Q745" i="28" l="1"/>
  <c r="R745"/>
  <c r="M746"/>
  <c r="S746" s="1"/>
  <c r="L746"/>
  <c r="K746" i="29"/>
  <c r="N745"/>
  <c r="P745" s="1"/>
  <c r="R745" i="31"/>
  <c r="Q745"/>
  <c r="L746"/>
  <c r="M746"/>
  <c r="S746" s="1"/>
  <c r="R720" i="30"/>
  <c r="Q720"/>
  <c r="M721"/>
  <c r="S721" s="1"/>
  <c r="L721"/>
  <c r="Q742" i="41"/>
  <c r="R742"/>
  <c r="R742" i="42"/>
  <c r="Q742"/>
  <c r="K732" i="37"/>
  <c r="N731"/>
  <c r="P731" s="1"/>
  <c r="Q736" i="26"/>
  <c r="R736"/>
  <c r="L737"/>
  <c r="O737" s="1"/>
  <c r="M737"/>
  <c r="S737" s="1"/>
  <c r="S728" i="43"/>
  <c r="L743" i="40"/>
  <c r="O743" s="1"/>
  <c r="M743"/>
  <c r="S743" s="1"/>
  <c r="L743" i="42"/>
  <c r="M743"/>
  <c r="S743" s="1"/>
  <c r="O735" i="32"/>
  <c r="N735"/>
  <c r="P735" s="1"/>
  <c r="K736"/>
  <c r="N728" i="43"/>
  <c r="P728" s="1"/>
  <c r="K729"/>
  <c r="M743" i="39"/>
  <c r="S743" s="1"/>
  <c r="L743"/>
  <c r="O743" s="1"/>
  <c r="Q741" i="35"/>
  <c r="R741"/>
  <c r="M736" i="33"/>
  <c r="S736" s="1"/>
  <c r="L736"/>
  <c r="O736" s="1"/>
  <c r="S716" i="34"/>
  <c r="O716"/>
  <c r="N716"/>
  <c r="P716" s="1"/>
  <c r="K717"/>
  <c r="Q735" i="33"/>
  <c r="R735"/>
  <c r="Q742" i="39"/>
  <c r="R742"/>
  <c r="K737" i="36"/>
  <c r="N736"/>
  <c r="P736" s="1"/>
  <c r="R743" i="27"/>
  <c r="Q743"/>
  <c r="R742" i="40"/>
  <c r="Q742"/>
  <c r="K743" i="38"/>
  <c r="N742"/>
  <c r="P742" s="1"/>
  <c r="L742" i="35"/>
  <c r="M742"/>
  <c r="M744" i="27"/>
  <c r="S744" s="1"/>
  <c r="L744"/>
  <c r="O744" s="1"/>
  <c r="M743" i="41"/>
  <c r="S743" s="1"/>
  <c r="L743"/>
  <c r="O743" s="1"/>
  <c r="Q745" i="29" l="1"/>
  <c r="R745"/>
  <c r="L746"/>
  <c r="O746" s="1"/>
  <c r="M746"/>
  <c r="S746" s="1"/>
  <c r="O746" i="28"/>
  <c r="N746"/>
  <c r="P746" s="1"/>
  <c r="K747"/>
  <c r="O721" i="30"/>
  <c r="K722"/>
  <c r="N721"/>
  <c r="P721" s="1"/>
  <c r="O746" i="31"/>
  <c r="N746"/>
  <c r="P746" s="1"/>
  <c r="K747"/>
  <c r="R728" i="43"/>
  <c r="Q728"/>
  <c r="R716" i="34"/>
  <c r="Q716"/>
  <c r="Q742" i="38"/>
  <c r="R742"/>
  <c r="R731" i="37"/>
  <c r="Q731"/>
  <c r="K744" i="41"/>
  <c r="N743"/>
  <c r="P743" s="1"/>
  <c r="M729" i="43"/>
  <c r="L729"/>
  <c r="O729" s="1"/>
  <c r="L736" i="32"/>
  <c r="O736" s="1"/>
  <c r="M736"/>
  <c r="S736" s="1"/>
  <c r="L732" i="37"/>
  <c r="O732" s="1"/>
  <c r="M732"/>
  <c r="S732" s="1"/>
  <c r="R735" i="32"/>
  <c r="Q735"/>
  <c r="N736" i="33"/>
  <c r="P736" s="1"/>
  <c r="K737"/>
  <c r="Q736" i="36"/>
  <c r="R736"/>
  <c r="M743" i="38"/>
  <c r="S743" s="1"/>
  <c r="L743"/>
  <c r="O743" s="1"/>
  <c r="N743" i="40"/>
  <c r="P743" s="1"/>
  <c r="K744"/>
  <c r="K745" i="27"/>
  <c r="N744"/>
  <c r="P744" s="1"/>
  <c r="L717" i="34"/>
  <c r="O717" s="1"/>
  <c r="M717"/>
  <c r="S717" s="1"/>
  <c r="S742" i="35"/>
  <c r="O742"/>
  <c r="N742"/>
  <c r="P742" s="1"/>
  <c r="K743"/>
  <c r="L737" i="36"/>
  <c r="O737" s="1"/>
  <c r="M737"/>
  <c r="S737" s="1"/>
  <c r="K744" i="39"/>
  <c r="N743"/>
  <c r="P743" s="1"/>
  <c r="O743" i="42"/>
  <c r="N743"/>
  <c r="P743" s="1"/>
  <c r="K744"/>
  <c r="K738" i="26"/>
  <c r="N737"/>
  <c r="P737" s="1"/>
  <c r="M747" i="28" l="1"/>
  <c r="L747"/>
  <c r="O747" s="1"/>
  <c r="R746"/>
  <c r="Q746"/>
  <c r="K747" i="29"/>
  <c r="N746"/>
  <c r="P746" s="1"/>
  <c r="L747" i="31"/>
  <c r="O747" s="1"/>
  <c r="M747"/>
  <c r="S747" s="1"/>
  <c r="Q746"/>
  <c r="R746"/>
  <c r="Q721" i="30"/>
  <c r="R721"/>
  <c r="M722"/>
  <c r="S722" s="1"/>
  <c r="L722"/>
  <c r="O722" s="1"/>
  <c r="R742" i="35"/>
  <c r="Q742"/>
  <c r="L743"/>
  <c r="O743" s="1"/>
  <c r="M743"/>
  <c r="S743" s="1"/>
  <c r="Q744" i="27"/>
  <c r="R744"/>
  <c r="L744" i="42"/>
  <c r="O744" s="1"/>
  <c r="M744"/>
  <c r="L745" i="27"/>
  <c r="O745" s="1"/>
  <c r="M745"/>
  <c r="S745" s="1"/>
  <c r="M737" i="33"/>
  <c r="S737" s="1"/>
  <c r="L737"/>
  <c r="O737" s="1"/>
  <c r="Q736"/>
  <c r="R736"/>
  <c r="K737" i="32"/>
  <c r="N736"/>
  <c r="P736" s="1"/>
  <c r="Q743" i="40"/>
  <c r="R743"/>
  <c r="Q743" i="39"/>
  <c r="R743"/>
  <c r="M744"/>
  <c r="S744" s="1"/>
  <c r="L744"/>
  <c r="O744" s="1"/>
  <c r="N743" i="38"/>
  <c r="P743" s="1"/>
  <c r="K744"/>
  <c r="N729" i="43"/>
  <c r="P729" s="1"/>
  <c r="K730"/>
  <c r="M744" i="40"/>
  <c r="S744" s="1"/>
  <c r="L744"/>
  <c r="S729" i="43"/>
  <c r="Q737" i="26"/>
  <c r="R737"/>
  <c r="Q743" i="41"/>
  <c r="R743"/>
  <c r="Q743" i="42"/>
  <c r="R743"/>
  <c r="L738" i="26"/>
  <c r="O738" s="1"/>
  <c r="M738"/>
  <c r="S738" s="1"/>
  <c r="N737" i="36"/>
  <c r="P737" s="1"/>
  <c r="K738"/>
  <c r="N717" i="34"/>
  <c r="P717" s="1"/>
  <c r="K718"/>
  <c r="K733" i="37"/>
  <c r="N732"/>
  <c r="P732" s="1"/>
  <c r="L744" i="41"/>
  <c r="M744"/>
  <c r="S744" s="1"/>
  <c r="Q746" i="29" l="1"/>
  <c r="R746"/>
  <c r="M747"/>
  <c r="L747"/>
  <c r="O747" s="1"/>
  <c r="K748" i="28"/>
  <c r="N747"/>
  <c r="P747" s="1"/>
  <c r="S747"/>
  <c r="N722" i="30"/>
  <c r="P722" s="1"/>
  <c r="K723"/>
  <c r="K748" i="31"/>
  <c r="N747"/>
  <c r="P747" s="1"/>
  <c r="R729" i="43"/>
  <c r="Q729"/>
  <c r="L718" i="34"/>
  <c r="M718"/>
  <c r="S718" s="1"/>
  <c r="N744" i="42"/>
  <c r="P744" s="1"/>
  <c r="K745"/>
  <c r="R717" i="34"/>
  <c r="Q717"/>
  <c r="L730" i="43"/>
  <c r="O730" s="1"/>
  <c r="M730"/>
  <c r="K738" i="33"/>
  <c r="N737"/>
  <c r="P737" s="1"/>
  <c r="L738" i="36"/>
  <c r="M738"/>
  <c r="S738" s="1"/>
  <c r="Q737"/>
  <c r="R737"/>
  <c r="L744" i="38"/>
  <c r="M744"/>
  <c r="S744" s="1"/>
  <c r="R736" i="32"/>
  <c r="Q736"/>
  <c r="R743" i="38"/>
  <c r="Q743"/>
  <c r="O744" i="41"/>
  <c r="N744"/>
  <c r="P744" s="1"/>
  <c r="K745"/>
  <c r="N744" i="39"/>
  <c r="P744" s="1"/>
  <c r="K745"/>
  <c r="M737" i="32"/>
  <c r="S737" s="1"/>
  <c r="L737"/>
  <c r="O737" s="1"/>
  <c r="N745" i="27"/>
  <c r="P745" s="1"/>
  <c r="K746"/>
  <c r="K744" i="35"/>
  <c r="N743"/>
  <c r="P743" s="1"/>
  <c r="R732" i="37"/>
  <c r="Q732"/>
  <c r="K739" i="26"/>
  <c r="N738"/>
  <c r="P738" s="1"/>
  <c r="L733" i="37"/>
  <c r="O733" s="1"/>
  <c r="M733"/>
  <c r="S733" s="1"/>
  <c r="O744" i="40"/>
  <c r="K745"/>
  <c r="N744"/>
  <c r="P744" s="1"/>
  <c r="S744" i="42"/>
  <c r="Q747" i="28" l="1"/>
  <c r="R747"/>
  <c r="L748"/>
  <c r="M748"/>
  <c r="S748" s="1"/>
  <c r="K748" i="29"/>
  <c r="N747"/>
  <c r="P747" s="1"/>
  <c r="S747"/>
  <c r="Q747" i="31"/>
  <c r="R747"/>
  <c r="L748"/>
  <c r="O748" s="1"/>
  <c r="M748"/>
  <c r="S748" s="1"/>
  <c r="L723" i="30"/>
  <c r="O723" s="1"/>
  <c r="M723"/>
  <c r="S723" s="1"/>
  <c r="Q722"/>
  <c r="R722"/>
  <c r="R738" i="26"/>
  <c r="Q738"/>
  <c r="R745" i="27"/>
  <c r="Q745"/>
  <c r="N737" i="32"/>
  <c r="P737" s="1"/>
  <c r="K738"/>
  <c r="O738" i="36"/>
  <c r="K739"/>
  <c r="N738"/>
  <c r="P738" s="1"/>
  <c r="M745" i="42"/>
  <c r="S745" s="1"/>
  <c r="L745"/>
  <c r="O745" s="1"/>
  <c r="Q744"/>
  <c r="R744"/>
  <c r="Q737" i="33"/>
  <c r="R737"/>
  <c r="R744" i="40"/>
  <c r="Q744"/>
  <c r="L745"/>
  <c r="O745" s="1"/>
  <c r="M745"/>
  <c r="S745" s="1"/>
  <c r="M745" i="39"/>
  <c r="S745" s="1"/>
  <c r="L745"/>
  <c r="O745" s="1"/>
  <c r="M738" i="33"/>
  <c r="S738" s="1"/>
  <c r="L738"/>
  <c r="O738" s="1"/>
  <c r="Q744" i="39"/>
  <c r="R744"/>
  <c r="S730" i="43"/>
  <c r="O718" i="34"/>
  <c r="N718"/>
  <c r="P718" s="1"/>
  <c r="K719"/>
  <c r="Q743" i="35"/>
  <c r="R743"/>
  <c r="M744"/>
  <c r="S744" s="1"/>
  <c r="L744"/>
  <c r="O744" s="1"/>
  <c r="M745" i="41"/>
  <c r="S745" s="1"/>
  <c r="L745"/>
  <c r="O745" s="1"/>
  <c r="O744" i="38"/>
  <c r="K745"/>
  <c r="N744"/>
  <c r="P744" s="1"/>
  <c r="M739" i="26"/>
  <c r="S739" s="1"/>
  <c r="L739"/>
  <c r="O739" s="1"/>
  <c r="K734" i="37"/>
  <c r="N733"/>
  <c r="P733" s="1"/>
  <c r="M746" i="27"/>
  <c r="S746" s="1"/>
  <c r="L746"/>
  <c r="O746" s="1"/>
  <c r="Q744" i="41"/>
  <c r="R744"/>
  <c r="N730" i="43"/>
  <c r="P730" s="1"/>
  <c r="K731"/>
  <c r="Q747" i="29" l="1"/>
  <c r="R747"/>
  <c r="M748"/>
  <c r="S748" s="1"/>
  <c r="L748"/>
  <c r="O748" i="28"/>
  <c r="N748"/>
  <c r="P748" s="1"/>
  <c r="K749"/>
  <c r="K724" i="30"/>
  <c r="N723"/>
  <c r="P723" s="1"/>
  <c r="N748" i="31"/>
  <c r="P748" s="1"/>
  <c r="K749"/>
  <c r="R730" i="43"/>
  <c r="Q730"/>
  <c r="R718" i="34"/>
  <c r="Q718"/>
  <c r="L739" i="36"/>
  <c r="O739" s="1"/>
  <c r="M739"/>
  <c r="S739" s="1"/>
  <c r="K740" i="26"/>
  <c r="N739"/>
  <c r="P739" s="1"/>
  <c r="K746" i="39"/>
  <c r="N745"/>
  <c r="P745" s="1"/>
  <c r="N744" i="35"/>
  <c r="P744" s="1"/>
  <c r="K745"/>
  <c r="M738" i="32"/>
  <c r="S738" s="1"/>
  <c r="L738"/>
  <c r="O738" s="1"/>
  <c r="R737"/>
  <c r="Q737"/>
  <c r="M731" i="43"/>
  <c r="L731"/>
  <c r="O731" s="1"/>
  <c r="M734" i="37"/>
  <c r="S734" s="1"/>
  <c r="L734"/>
  <c r="O734" s="1"/>
  <c r="K747" i="27"/>
  <c r="N746"/>
  <c r="P746" s="1"/>
  <c r="M745" i="38"/>
  <c r="L745"/>
  <c r="Q744"/>
  <c r="R744"/>
  <c r="K739" i="33"/>
  <c r="N738"/>
  <c r="P738" s="1"/>
  <c r="K746" i="40"/>
  <c r="N745"/>
  <c r="P745" s="1"/>
  <c r="K746" i="42"/>
  <c r="N745"/>
  <c r="P745" s="1"/>
  <c r="Q733" i="37"/>
  <c r="R733"/>
  <c r="L719" i="34"/>
  <c r="O719" s="1"/>
  <c r="M719"/>
  <c r="K746" i="41"/>
  <c r="N745"/>
  <c r="P745" s="1"/>
  <c r="R738" i="36"/>
  <c r="Q738"/>
  <c r="M749" i="28" l="1"/>
  <c r="S749" s="1"/>
  <c r="L749"/>
  <c r="O749" s="1"/>
  <c r="Q748"/>
  <c r="R748"/>
  <c r="O748" i="29"/>
  <c r="K749"/>
  <c r="N748"/>
  <c r="P748" s="1"/>
  <c r="M749" i="31"/>
  <c r="S749" s="1"/>
  <c r="L749"/>
  <c r="O749" s="1"/>
  <c r="Q748"/>
  <c r="R748"/>
  <c r="Q723" i="30"/>
  <c r="R723"/>
  <c r="M724"/>
  <c r="S724" s="1"/>
  <c r="L724"/>
  <c r="R738" i="33"/>
  <c r="Q738"/>
  <c r="K735" i="37"/>
  <c r="N734"/>
  <c r="P734" s="1"/>
  <c r="M740" i="26"/>
  <c r="S740" s="1"/>
  <c r="L740"/>
  <c r="O740" s="1"/>
  <c r="Q745" i="40"/>
  <c r="R745"/>
  <c r="M746"/>
  <c r="S746" s="1"/>
  <c r="L746"/>
  <c r="N719" i="34"/>
  <c r="K720"/>
  <c r="L739" i="33"/>
  <c r="O739" s="1"/>
  <c r="M739"/>
  <c r="S739" s="1"/>
  <c r="Q745" i="41"/>
  <c r="R745"/>
  <c r="L746" i="42"/>
  <c r="O746" s="1"/>
  <c r="M746"/>
  <c r="S746" s="1"/>
  <c r="S745" i="38"/>
  <c r="S731" i="43"/>
  <c r="M746" i="41"/>
  <c r="S746" s="1"/>
  <c r="L746"/>
  <c r="M747" i="27"/>
  <c r="S747" s="1"/>
  <c r="L747"/>
  <c r="P719" i="34"/>
  <c r="S719"/>
  <c r="Q745" i="42"/>
  <c r="R745"/>
  <c r="O745" i="38"/>
  <c r="K746"/>
  <c r="N745"/>
  <c r="P745" s="1"/>
  <c r="N731" i="43"/>
  <c r="P731" s="1"/>
  <c r="K732"/>
  <c r="K739" i="32"/>
  <c r="N738"/>
  <c r="P738" s="1"/>
  <c r="M745" i="35"/>
  <c r="S745" s="1"/>
  <c r="L745"/>
  <c r="N739" i="36"/>
  <c r="P739" s="1"/>
  <c r="K740"/>
  <c r="R744" i="35"/>
  <c r="Q744"/>
  <c r="Q745" i="39"/>
  <c r="R745"/>
  <c r="Q746" i="27"/>
  <c r="R746"/>
  <c r="M746" i="39"/>
  <c r="S746" s="1"/>
  <c r="L746"/>
  <c r="O746" s="1"/>
  <c r="Q739" i="26"/>
  <c r="R739"/>
  <c r="R748" i="29" l="1"/>
  <c r="Q748"/>
  <c r="M749"/>
  <c r="S749" s="1"/>
  <c r="L749"/>
  <c r="K750" i="28"/>
  <c r="N749"/>
  <c r="P749" s="1"/>
  <c r="O724" i="30"/>
  <c r="N724"/>
  <c r="P724" s="1"/>
  <c r="K725"/>
  <c r="K750" i="31"/>
  <c r="N749"/>
  <c r="P749" s="1"/>
  <c r="R731" i="43"/>
  <c r="Q731"/>
  <c r="R745" i="38"/>
  <c r="Q745"/>
  <c r="L739" i="32"/>
  <c r="M739"/>
  <c r="S739" s="1"/>
  <c r="R719" i="34"/>
  <c r="Q719"/>
  <c r="L732" i="43"/>
  <c r="O732" s="1"/>
  <c r="M732"/>
  <c r="N746" i="39"/>
  <c r="P746" s="1"/>
  <c r="K747"/>
  <c r="K748" i="27"/>
  <c r="N747"/>
  <c r="P747" s="1"/>
  <c r="K740" i="33"/>
  <c r="N739"/>
  <c r="P739" s="1"/>
  <c r="K741" i="26"/>
  <c r="N740"/>
  <c r="P740" s="1"/>
  <c r="M720" i="34"/>
  <c r="S720" s="1"/>
  <c r="L720"/>
  <c r="R734" i="37"/>
  <c r="Q734"/>
  <c r="R739" i="36"/>
  <c r="Q739"/>
  <c r="L746" i="38"/>
  <c r="O746" s="1"/>
  <c r="M746"/>
  <c r="S746" s="1"/>
  <c r="O747" i="27"/>
  <c r="O745" i="35"/>
  <c r="K746"/>
  <c r="N745"/>
  <c r="P745" s="1"/>
  <c r="O746" i="41"/>
  <c r="N746"/>
  <c r="P746" s="1"/>
  <c r="K747"/>
  <c r="K747" i="42"/>
  <c r="N746"/>
  <c r="P746" s="1"/>
  <c r="O746" i="40"/>
  <c r="N746"/>
  <c r="P746" s="1"/>
  <c r="K747"/>
  <c r="M735" i="37"/>
  <c r="S735" s="1"/>
  <c r="L735"/>
  <c r="L740" i="36"/>
  <c r="M740"/>
  <c r="S740" s="1"/>
  <c r="O740"/>
  <c r="R738" i="32"/>
  <c r="Q738"/>
  <c r="R749" i="28" l="1"/>
  <c r="Q749"/>
  <c r="M750"/>
  <c r="S750" s="1"/>
  <c r="L750"/>
  <c r="O749" i="29"/>
  <c r="K750"/>
  <c r="N749"/>
  <c r="P749" s="1"/>
  <c r="Q749" i="31"/>
  <c r="R749"/>
  <c r="L750"/>
  <c r="M750"/>
  <c r="S750" s="1"/>
  <c r="M725" i="30"/>
  <c r="L725"/>
  <c r="O725" s="1"/>
  <c r="Q724"/>
  <c r="R724"/>
  <c r="R745" i="35"/>
  <c r="Q745"/>
  <c r="M740" i="33"/>
  <c r="L740"/>
  <c r="M747" i="42"/>
  <c r="S747" s="1"/>
  <c r="L747"/>
  <c r="O747" s="1"/>
  <c r="L747" i="40"/>
  <c r="O747" s="1"/>
  <c r="M747"/>
  <c r="S747" s="1"/>
  <c r="R747" i="27"/>
  <c r="Q747"/>
  <c r="R746" i="40"/>
  <c r="Q746"/>
  <c r="L746" i="35"/>
  <c r="O746" s="1"/>
  <c r="M746"/>
  <c r="S746" s="1"/>
  <c r="L748" i="27"/>
  <c r="M748"/>
  <c r="S748" s="1"/>
  <c r="O748"/>
  <c r="Q746" i="42"/>
  <c r="R746"/>
  <c r="O720" i="34"/>
  <c r="N720"/>
  <c r="P720" s="1"/>
  <c r="K721"/>
  <c r="M747" i="39"/>
  <c r="S747" s="1"/>
  <c r="L747"/>
  <c r="O747" s="1"/>
  <c r="O739" i="32"/>
  <c r="N739"/>
  <c r="P739" s="1"/>
  <c r="K740"/>
  <c r="Q746" i="39"/>
  <c r="R746"/>
  <c r="K741" i="36"/>
  <c r="N740"/>
  <c r="P740" s="1"/>
  <c r="M747" i="41"/>
  <c r="S747" s="1"/>
  <c r="L747"/>
  <c r="O747" s="1"/>
  <c r="R740" i="26"/>
  <c r="Q740"/>
  <c r="S732" i="43"/>
  <c r="O735" i="37"/>
  <c r="K736"/>
  <c r="N735"/>
  <c r="P735" s="1"/>
  <c r="Q746" i="41"/>
  <c r="R746"/>
  <c r="N746" i="38"/>
  <c r="P746" s="1"/>
  <c r="K747"/>
  <c r="M741" i="26"/>
  <c r="S741" s="1"/>
  <c r="L741"/>
  <c r="O741" s="1"/>
  <c r="Q739" i="33"/>
  <c r="R739"/>
  <c r="N732" i="43"/>
  <c r="P732" s="1"/>
  <c r="K733"/>
  <c r="R749" i="29" l="1"/>
  <c r="Q749"/>
  <c r="L750"/>
  <c r="O750" s="1"/>
  <c r="M750"/>
  <c r="O750" i="28"/>
  <c r="N750"/>
  <c r="P750" s="1"/>
  <c r="K751"/>
  <c r="K726" i="30"/>
  <c r="N725"/>
  <c r="P725" s="1"/>
  <c r="S725"/>
  <c r="O750" i="31"/>
  <c r="K751"/>
  <c r="N750"/>
  <c r="P750" s="1"/>
  <c r="Q720" i="34"/>
  <c r="R720"/>
  <c r="K748" i="40"/>
  <c r="N747"/>
  <c r="P747" s="1"/>
  <c r="Q746" i="38"/>
  <c r="R746"/>
  <c r="L740" i="32"/>
  <c r="O740" s="1"/>
  <c r="M740"/>
  <c r="N746" i="35"/>
  <c r="P746" s="1"/>
  <c r="K747"/>
  <c r="Q739" i="32"/>
  <c r="R739"/>
  <c r="N747" i="42"/>
  <c r="P747" s="1"/>
  <c r="K748"/>
  <c r="Q735" i="37"/>
  <c r="R735"/>
  <c r="K748" i="41"/>
  <c r="N747"/>
  <c r="P747" s="1"/>
  <c r="R732" i="43"/>
  <c r="Q732"/>
  <c r="M721" i="34"/>
  <c r="S721" s="1"/>
  <c r="L721"/>
  <c r="O721" s="1"/>
  <c r="M733" i="43"/>
  <c r="S733" s="1"/>
  <c r="L733"/>
  <c r="O733" s="1"/>
  <c r="M736" i="37"/>
  <c r="S736" s="1"/>
  <c r="L736"/>
  <c r="O736" s="1"/>
  <c r="O740" i="33"/>
  <c r="K741"/>
  <c r="N740"/>
  <c r="P740" s="1"/>
  <c r="Q740" i="36"/>
  <c r="R740"/>
  <c r="K748" i="39"/>
  <c r="N747"/>
  <c r="P747" s="1"/>
  <c r="S740" i="33"/>
  <c r="K742" i="26"/>
  <c r="N741"/>
  <c r="P741" s="1"/>
  <c r="L741" i="36"/>
  <c r="M741"/>
  <c r="S741" s="1"/>
  <c r="K749" i="27"/>
  <c r="N748"/>
  <c r="P748" s="1"/>
  <c r="M747" i="38"/>
  <c r="S747" s="1"/>
  <c r="L747"/>
  <c r="L751" i="28" l="1"/>
  <c r="O751" s="1"/>
  <c r="M751"/>
  <c r="S751" s="1"/>
  <c r="R750"/>
  <c r="Q750"/>
  <c r="S750" i="29"/>
  <c r="N750"/>
  <c r="P750" s="1"/>
  <c r="K751"/>
  <c r="Q750" i="31"/>
  <c r="R750"/>
  <c r="M751"/>
  <c r="S751" s="1"/>
  <c r="L751"/>
  <c r="O751" s="1"/>
  <c r="R725" i="30"/>
  <c r="Q725"/>
  <c r="L726"/>
  <c r="M726"/>
  <c r="S726" s="1"/>
  <c r="Q740" i="33"/>
  <c r="R740"/>
  <c r="Q741" i="26"/>
  <c r="R741"/>
  <c r="L742"/>
  <c r="O742" s="1"/>
  <c r="M742"/>
  <c r="S742" s="1"/>
  <c r="M741" i="33"/>
  <c r="L741"/>
  <c r="O741" s="1"/>
  <c r="S740" i="32"/>
  <c r="O747" i="38"/>
  <c r="K748"/>
  <c r="N747"/>
  <c r="P747" s="1"/>
  <c r="K722" i="34"/>
  <c r="N721"/>
  <c r="P721" s="1"/>
  <c r="L748" i="42"/>
  <c r="M748"/>
  <c r="K741" i="32"/>
  <c r="N740"/>
  <c r="P740" s="1"/>
  <c r="Q747" i="42"/>
  <c r="R747"/>
  <c r="Q747" i="39"/>
  <c r="R747"/>
  <c r="K737" i="37"/>
  <c r="N736"/>
  <c r="P736" s="1"/>
  <c r="R747" i="40"/>
  <c r="Q747"/>
  <c r="Q748" i="27"/>
  <c r="R748"/>
  <c r="M748" i="39"/>
  <c r="S748" s="1"/>
  <c r="L748"/>
  <c r="Q747" i="41"/>
  <c r="R747"/>
  <c r="L747" i="35"/>
  <c r="M747"/>
  <c r="S747" s="1"/>
  <c r="L748" i="40"/>
  <c r="M748"/>
  <c r="S748" s="1"/>
  <c r="M749" i="27"/>
  <c r="S749" s="1"/>
  <c r="L749"/>
  <c r="O749" s="1"/>
  <c r="R746" i="35"/>
  <c r="Q746"/>
  <c r="O741" i="36"/>
  <c r="K742"/>
  <c r="N741"/>
  <c r="P741" s="1"/>
  <c r="N733" i="43"/>
  <c r="P733" s="1"/>
  <c r="K734"/>
  <c r="M748" i="41"/>
  <c r="S748" s="1"/>
  <c r="L748"/>
  <c r="O748" s="1"/>
  <c r="M751" i="29" l="1"/>
  <c r="S751" s="1"/>
  <c r="L751"/>
  <c r="O751" s="1"/>
  <c r="Q750"/>
  <c r="R750"/>
  <c r="K752" i="28"/>
  <c r="N751"/>
  <c r="P751" s="1"/>
  <c r="O726" i="30"/>
  <c r="K727"/>
  <c r="N726"/>
  <c r="P726" s="1"/>
  <c r="N751" i="31"/>
  <c r="P751" s="1"/>
  <c r="K752"/>
  <c r="Q740" i="32"/>
  <c r="R740"/>
  <c r="L734" i="43"/>
  <c r="M734"/>
  <c r="O748" i="39"/>
  <c r="K749"/>
  <c r="N748"/>
  <c r="P748" s="1"/>
  <c r="L722" i="34"/>
  <c r="M722"/>
  <c r="S722" s="1"/>
  <c r="S741" i="33"/>
  <c r="R747" i="38"/>
  <c r="Q747"/>
  <c r="R733" i="43"/>
  <c r="Q733"/>
  <c r="M742" i="36"/>
  <c r="S742" s="1"/>
  <c r="L742"/>
  <c r="O742" s="1"/>
  <c r="K743" i="26"/>
  <c r="N742"/>
  <c r="P742" s="1"/>
  <c r="O748" i="40"/>
  <c r="N748"/>
  <c r="P748" s="1"/>
  <c r="K749"/>
  <c r="L748" i="38"/>
  <c r="O748" s="1"/>
  <c r="M748"/>
  <c r="S748" s="1"/>
  <c r="N748" i="41"/>
  <c r="P748" s="1"/>
  <c r="K749"/>
  <c r="O747" i="35"/>
  <c r="K748"/>
  <c r="N747"/>
  <c r="P747" s="1"/>
  <c r="L741" i="32"/>
  <c r="O741" s="1"/>
  <c r="M741"/>
  <c r="S741" s="1"/>
  <c r="R736" i="37"/>
  <c r="Q736"/>
  <c r="S748" i="42"/>
  <c r="R741" i="36"/>
  <c r="Q741"/>
  <c r="N749" i="27"/>
  <c r="P749" s="1"/>
  <c r="K750"/>
  <c r="M737" i="37"/>
  <c r="S737" s="1"/>
  <c r="L737"/>
  <c r="O737" s="1"/>
  <c r="O748" i="42"/>
  <c r="N748"/>
  <c r="P748" s="1"/>
  <c r="K749"/>
  <c r="Q721" i="34"/>
  <c r="R721"/>
  <c r="N741" i="33"/>
  <c r="P741" s="1"/>
  <c r="K742"/>
  <c r="Q751" i="28" l="1"/>
  <c r="R751"/>
  <c r="L752"/>
  <c r="M752"/>
  <c r="S752" s="1"/>
  <c r="K752" i="29"/>
  <c r="N751"/>
  <c r="P751" s="1"/>
  <c r="M752" i="31"/>
  <c r="S752" s="1"/>
  <c r="L752"/>
  <c r="O752" s="1"/>
  <c r="Q751"/>
  <c r="R751"/>
  <c r="R726" i="30"/>
  <c r="Q726"/>
  <c r="M727"/>
  <c r="S727" s="1"/>
  <c r="L727"/>
  <c r="Q748" i="42"/>
  <c r="R748"/>
  <c r="Q741" i="33"/>
  <c r="R741"/>
  <c r="L749" i="42"/>
  <c r="M749"/>
  <c r="S749" s="1"/>
  <c r="N741" i="32"/>
  <c r="P741" s="1"/>
  <c r="K742"/>
  <c r="N748" i="38"/>
  <c r="P748" s="1"/>
  <c r="K749"/>
  <c r="O722" i="34"/>
  <c r="N722"/>
  <c r="P722" s="1"/>
  <c r="K723"/>
  <c r="Q748" i="39"/>
  <c r="R748"/>
  <c r="R747" i="35"/>
  <c r="Q747"/>
  <c r="L749" i="40"/>
  <c r="O749" s="1"/>
  <c r="M749"/>
  <c r="S749" s="1"/>
  <c r="M748" i="35"/>
  <c r="S748" s="1"/>
  <c r="L748"/>
  <c r="O748" s="1"/>
  <c r="M749" i="39"/>
  <c r="S749" s="1"/>
  <c r="L749"/>
  <c r="O749" s="1"/>
  <c r="R748" i="40"/>
  <c r="Q748"/>
  <c r="R742" i="26"/>
  <c r="Q742"/>
  <c r="S734" i="43"/>
  <c r="L742" i="33"/>
  <c r="O742" s="1"/>
  <c r="M742"/>
  <c r="N737" i="37"/>
  <c r="P737" s="1"/>
  <c r="K738"/>
  <c r="M749" i="41"/>
  <c r="L749"/>
  <c r="O749" s="1"/>
  <c r="O734" i="43"/>
  <c r="N734"/>
  <c r="P734" s="1"/>
  <c r="K735"/>
  <c r="Q748" i="41"/>
  <c r="R748"/>
  <c r="M743" i="26"/>
  <c r="S743" s="1"/>
  <c r="L743"/>
  <c r="O743" s="1"/>
  <c r="M750" i="27"/>
  <c r="S750" s="1"/>
  <c r="L750"/>
  <c r="O750" s="1"/>
  <c r="R749"/>
  <c r="Q749"/>
  <c r="N742" i="36"/>
  <c r="P742" s="1"/>
  <c r="K743"/>
  <c r="Q751" i="29" l="1"/>
  <c r="R751"/>
  <c r="M752"/>
  <c r="S752" s="1"/>
  <c r="L752"/>
  <c r="O752" i="28"/>
  <c r="N752"/>
  <c r="P752" s="1"/>
  <c r="K753"/>
  <c r="O727" i="30"/>
  <c r="K728"/>
  <c r="N727"/>
  <c r="P727" s="1"/>
  <c r="N752" i="31"/>
  <c r="P752" s="1"/>
  <c r="K753"/>
  <c r="K750" i="39"/>
  <c r="N749"/>
  <c r="P749" s="1"/>
  <c r="L742" i="32"/>
  <c r="O742" s="1"/>
  <c r="M742"/>
  <c r="S742" s="1"/>
  <c r="R741"/>
  <c r="Q741"/>
  <c r="O743" i="36"/>
  <c r="M743"/>
  <c r="S743" s="1"/>
  <c r="L743"/>
  <c r="K744" i="26"/>
  <c r="N743"/>
  <c r="P743" s="1"/>
  <c r="K750" i="41"/>
  <c r="N749"/>
  <c r="P749" s="1"/>
  <c r="N748" i="35"/>
  <c r="P748" s="1"/>
  <c r="K749"/>
  <c r="R734" i="43"/>
  <c r="Q734"/>
  <c r="M723" i="34"/>
  <c r="S723" s="1"/>
  <c r="L723"/>
  <c r="O723" s="1"/>
  <c r="O749" i="42"/>
  <c r="K750"/>
  <c r="N749"/>
  <c r="P749" s="1"/>
  <c r="Q722" i="34"/>
  <c r="R722"/>
  <c r="R742" i="36"/>
  <c r="Q742"/>
  <c r="S749" i="41"/>
  <c r="L738" i="37"/>
  <c r="O738" s="1"/>
  <c r="M738"/>
  <c r="S738" s="1"/>
  <c r="R737"/>
  <c r="Q737"/>
  <c r="M735" i="43"/>
  <c r="L735"/>
  <c r="O735" s="1"/>
  <c r="N750" i="27"/>
  <c r="P750" s="1"/>
  <c r="K751"/>
  <c r="S742" i="33"/>
  <c r="K750" i="40"/>
  <c r="N749"/>
  <c r="P749" s="1"/>
  <c r="M749" i="38"/>
  <c r="S749" s="1"/>
  <c r="L749"/>
  <c r="K743" i="33"/>
  <c r="N742"/>
  <c r="P742" s="1"/>
  <c r="Q748" i="38"/>
  <c r="R748"/>
  <c r="M753" i="28" l="1"/>
  <c r="S753" s="1"/>
  <c r="L753"/>
  <c r="O753" s="1"/>
  <c r="Q752"/>
  <c r="R752"/>
  <c r="O752" i="29"/>
  <c r="K753"/>
  <c r="N752"/>
  <c r="P752" s="1"/>
  <c r="L753" i="31"/>
  <c r="O753" s="1"/>
  <c r="M753"/>
  <c r="S753" s="1"/>
  <c r="Q752"/>
  <c r="R752"/>
  <c r="Q727" i="30"/>
  <c r="R727"/>
  <c r="M728"/>
  <c r="S728" s="1"/>
  <c r="L728"/>
  <c r="Q742" i="33"/>
  <c r="R742"/>
  <c r="Q749" i="41"/>
  <c r="R749"/>
  <c r="R748" i="35"/>
  <c r="Q748"/>
  <c r="Q749" i="42"/>
  <c r="R749"/>
  <c r="L749" i="35"/>
  <c r="M749"/>
  <c r="S749" s="1"/>
  <c r="L743" i="33"/>
  <c r="M743"/>
  <c r="N738" i="37"/>
  <c r="P738" s="1"/>
  <c r="K739"/>
  <c r="Q750" i="27"/>
  <c r="R750"/>
  <c r="L750" i="42"/>
  <c r="O750" s="1"/>
  <c r="M750"/>
  <c r="O749" i="38"/>
  <c r="N749"/>
  <c r="P749" s="1"/>
  <c r="K750"/>
  <c r="N735" i="43"/>
  <c r="P735" s="1"/>
  <c r="K736"/>
  <c r="M750" i="41"/>
  <c r="S750" s="1"/>
  <c r="L750"/>
  <c r="R743" i="26"/>
  <c r="Q743"/>
  <c r="S735" i="43"/>
  <c r="K724" i="34"/>
  <c r="N723"/>
  <c r="P723" s="1"/>
  <c r="M750" i="40"/>
  <c r="S750" s="1"/>
  <c r="L750"/>
  <c r="M744" i="26"/>
  <c r="S744" s="1"/>
  <c r="L744"/>
  <c r="O744" s="1"/>
  <c r="K743" i="32"/>
  <c r="N742"/>
  <c r="P742" s="1"/>
  <c r="L751" i="27"/>
  <c r="M751"/>
  <c r="S751" s="1"/>
  <c r="Q749" i="39"/>
  <c r="R749"/>
  <c r="Q749" i="40"/>
  <c r="R749"/>
  <c r="N743" i="36"/>
  <c r="P743" s="1"/>
  <c r="K744"/>
  <c r="L750" i="39"/>
  <c r="O750" s="1"/>
  <c r="M750"/>
  <c r="S750" s="1"/>
  <c r="R752" i="29" l="1"/>
  <c r="Q752"/>
  <c r="L753"/>
  <c r="M753"/>
  <c r="S753" s="1"/>
  <c r="N753" i="28"/>
  <c r="P753" s="1"/>
  <c r="K754"/>
  <c r="O728" i="30"/>
  <c r="K729"/>
  <c r="N728"/>
  <c r="P728" s="1"/>
  <c r="K754" i="31"/>
  <c r="N753"/>
  <c r="P753" s="1"/>
  <c r="Q723" i="34"/>
  <c r="R723"/>
  <c r="L736" i="43"/>
  <c r="O736" s="1"/>
  <c r="M736"/>
  <c r="Q742" i="32"/>
  <c r="R742"/>
  <c r="M724" i="34"/>
  <c r="L724"/>
  <c r="O724" s="1"/>
  <c r="R743" i="36"/>
  <c r="Q743"/>
  <c r="M743" i="32"/>
  <c r="S743" s="1"/>
  <c r="L743"/>
  <c r="O743" s="1"/>
  <c r="M750" i="38"/>
  <c r="S750" s="1"/>
  <c r="L750"/>
  <c r="M739" i="37"/>
  <c r="S739" s="1"/>
  <c r="L739"/>
  <c r="R738"/>
  <c r="Q738"/>
  <c r="Q749" i="38"/>
  <c r="R749"/>
  <c r="N744" i="26"/>
  <c r="P744" s="1"/>
  <c r="K745"/>
  <c r="S743" i="33"/>
  <c r="L744" i="36"/>
  <c r="O744" s="1"/>
  <c r="M744"/>
  <c r="S744" s="1"/>
  <c r="O743" i="33"/>
  <c r="K744"/>
  <c r="N743"/>
  <c r="P743" s="1"/>
  <c r="N751" i="27"/>
  <c r="P751" s="1"/>
  <c r="K752"/>
  <c r="O750" i="40"/>
  <c r="N750"/>
  <c r="P750" s="1"/>
  <c r="K751"/>
  <c r="O750" i="41"/>
  <c r="N750"/>
  <c r="P750" s="1"/>
  <c r="K751"/>
  <c r="S750" i="42"/>
  <c r="R735" i="43"/>
  <c r="Q735"/>
  <c r="K751" i="39"/>
  <c r="N750"/>
  <c r="P750" s="1"/>
  <c r="O751" i="27"/>
  <c r="K751" i="42"/>
  <c r="N750"/>
  <c r="P750" s="1"/>
  <c r="O749" i="35"/>
  <c r="N749"/>
  <c r="P749" s="1"/>
  <c r="K750"/>
  <c r="M754" i="28" l="1"/>
  <c r="S754" s="1"/>
  <c r="L754"/>
  <c r="R753"/>
  <c r="Q753"/>
  <c r="O753" i="29"/>
  <c r="K754"/>
  <c r="N753"/>
  <c r="P753" s="1"/>
  <c r="Q753" i="31"/>
  <c r="R753"/>
  <c r="L754"/>
  <c r="O754" s="1"/>
  <c r="M754"/>
  <c r="S754" s="1"/>
  <c r="R728" i="30"/>
  <c r="Q728"/>
  <c r="M729"/>
  <c r="S729" s="1"/>
  <c r="L729"/>
  <c r="R750" i="42"/>
  <c r="Q750"/>
  <c r="Q743" i="33"/>
  <c r="R743"/>
  <c r="R750" i="39"/>
  <c r="Q750"/>
  <c r="R750" i="41"/>
  <c r="Q750"/>
  <c r="M744" i="33"/>
  <c r="S744" s="1"/>
  <c r="L744"/>
  <c r="O744" s="1"/>
  <c r="S724" i="34"/>
  <c r="M751" i="39"/>
  <c r="S751" s="1"/>
  <c r="L751"/>
  <c r="O751" s="1"/>
  <c r="M751" i="40"/>
  <c r="S751" s="1"/>
  <c r="L751"/>
  <c r="O751" s="1"/>
  <c r="N743" i="32"/>
  <c r="P743" s="1"/>
  <c r="K744"/>
  <c r="R750" i="40"/>
  <c r="Q750"/>
  <c r="S736" i="43"/>
  <c r="R749" i="35"/>
  <c r="Q749"/>
  <c r="K745" i="36"/>
  <c r="N744"/>
  <c r="P744" s="1"/>
  <c r="Q744" i="26"/>
  <c r="R744"/>
  <c r="M750" i="35"/>
  <c r="S750" s="1"/>
  <c r="L750"/>
  <c r="O750" s="1"/>
  <c r="M752" i="27"/>
  <c r="S752" s="1"/>
  <c r="L752"/>
  <c r="O752" s="1"/>
  <c r="O739" i="37"/>
  <c r="N739"/>
  <c r="P739" s="1"/>
  <c r="K740"/>
  <c r="N736" i="43"/>
  <c r="P736" s="1"/>
  <c r="K737"/>
  <c r="R751" i="27"/>
  <c r="Q751"/>
  <c r="L751" i="42"/>
  <c r="O751" s="1"/>
  <c r="M751"/>
  <c r="M751" i="41"/>
  <c r="L751"/>
  <c r="O751" s="1"/>
  <c r="L745" i="26"/>
  <c r="O745" s="1"/>
  <c r="M745"/>
  <c r="S745" s="1"/>
  <c r="O750" i="38"/>
  <c r="K751"/>
  <c r="N750"/>
  <c r="P750" s="1"/>
  <c r="N724" i="34"/>
  <c r="P724" s="1"/>
  <c r="K725"/>
  <c r="Q753" i="29" l="1"/>
  <c r="R753"/>
  <c r="L754"/>
  <c r="O754" s="1"/>
  <c r="M754"/>
  <c r="S754" s="1"/>
  <c r="O754" i="28"/>
  <c r="N754"/>
  <c r="P754" s="1"/>
  <c r="K755"/>
  <c r="K755" i="31"/>
  <c r="N754"/>
  <c r="P754" s="1"/>
  <c r="O729" i="30"/>
  <c r="N729"/>
  <c r="P729" s="1"/>
  <c r="K730"/>
  <c r="R736" i="43"/>
  <c r="Q736"/>
  <c r="R724" i="34"/>
  <c r="Q724"/>
  <c r="Q750" i="38"/>
  <c r="R750"/>
  <c r="L740" i="37"/>
  <c r="O740" s="1"/>
  <c r="M740"/>
  <c r="S740" s="1"/>
  <c r="Q739"/>
  <c r="R739"/>
  <c r="K752" i="39"/>
  <c r="N751"/>
  <c r="P751" s="1"/>
  <c r="M751" i="38"/>
  <c r="S751" s="1"/>
  <c r="L751"/>
  <c r="O751" s="1"/>
  <c r="N751" i="42"/>
  <c r="P751" s="1"/>
  <c r="K752"/>
  <c r="N750" i="35"/>
  <c r="P750" s="1"/>
  <c r="K751"/>
  <c r="S751" i="41"/>
  <c r="S751" i="42"/>
  <c r="M744" i="32"/>
  <c r="S744" s="1"/>
  <c r="L744"/>
  <c r="O744" s="1"/>
  <c r="Q743"/>
  <c r="R743"/>
  <c r="R744" i="36"/>
  <c r="Q744"/>
  <c r="K753" i="27"/>
  <c r="N752"/>
  <c r="P752" s="1"/>
  <c r="M745" i="36"/>
  <c r="L745"/>
  <c r="K746" i="26"/>
  <c r="N745"/>
  <c r="P745" s="1"/>
  <c r="L725" i="34"/>
  <c r="M725"/>
  <c r="M737" i="43"/>
  <c r="L737"/>
  <c r="O737" s="1"/>
  <c r="N751" i="40"/>
  <c r="P751" s="1"/>
  <c r="K752"/>
  <c r="N744" i="33"/>
  <c r="P744" s="1"/>
  <c r="K745"/>
  <c r="K752" i="41"/>
  <c r="N751"/>
  <c r="P751" s="1"/>
  <c r="M755" i="28" l="1"/>
  <c r="S755" s="1"/>
  <c r="L755"/>
  <c r="O755" s="1"/>
  <c r="R754"/>
  <c r="Q754"/>
  <c r="K755" i="29"/>
  <c r="N754"/>
  <c r="P754" s="1"/>
  <c r="L730" i="30"/>
  <c r="O730" s="1"/>
  <c r="M730"/>
  <c r="S730" s="1"/>
  <c r="Q729"/>
  <c r="R729"/>
  <c r="Q754" i="31"/>
  <c r="R754"/>
  <c r="M755"/>
  <c r="S755" s="1"/>
  <c r="L755"/>
  <c r="O755" s="1"/>
  <c r="Q751" i="41"/>
  <c r="R751"/>
  <c r="R752" i="27"/>
  <c r="Q752"/>
  <c r="S737" i="43"/>
  <c r="M753" i="27"/>
  <c r="S753" s="1"/>
  <c r="L753"/>
  <c r="O753" s="1"/>
  <c r="K752" i="38"/>
  <c r="N751"/>
  <c r="P751" s="1"/>
  <c r="Q751" i="42"/>
  <c r="R751"/>
  <c r="K741" i="37"/>
  <c r="N740"/>
  <c r="P740" s="1"/>
  <c r="M745" i="33"/>
  <c r="S745" s="1"/>
  <c r="L745"/>
  <c r="O745" s="1"/>
  <c r="O725" i="34"/>
  <c r="N725"/>
  <c r="P725" s="1"/>
  <c r="K726"/>
  <c r="M752" i="41"/>
  <c r="S752" s="1"/>
  <c r="L752"/>
  <c r="O752" s="1"/>
  <c r="S725" i="34"/>
  <c r="R751" i="39"/>
  <c r="Q751"/>
  <c r="Q745" i="26"/>
  <c r="R745"/>
  <c r="M752" i="40"/>
  <c r="S752" s="1"/>
  <c r="L752"/>
  <c r="M746" i="26"/>
  <c r="S746" s="1"/>
  <c r="L746"/>
  <c r="L751" i="35"/>
  <c r="M751"/>
  <c r="S751" s="1"/>
  <c r="M752" i="39"/>
  <c r="S752" s="1"/>
  <c r="L752"/>
  <c r="O752" s="1"/>
  <c r="R750" i="35"/>
  <c r="Q750"/>
  <c r="Q751" i="40"/>
  <c r="R751"/>
  <c r="O745" i="36"/>
  <c r="K746"/>
  <c r="N745"/>
  <c r="P745" s="1"/>
  <c r="S745"/>
  <c r="K745" i="32"/>
  <c r="N744"/>
  <c r="P744" s="1"/>
  <c r="M752" i="42"/>
  <c r="L752"/>
  <c r="O752" s="1"/>
  <c r="R744" i="33"/>
  <c r="Q744"/>
  <c r="N737" i="43"/>
  <c r="P737" s="1"/>
  <c r="K738"/>
  <c r="Q754" i="29" l="1"/>
  <c r="R754"/>
  <c r="M755"/>
  <c r="S755" s="1"/>
  <c r="L755"/>
  <c r="O755" s="1"/>
  <c r="N755" i="28"/>
  <c r="P755" s="1"/>
  <c r="K756"/>
  <c r="N755" i="31"/>
  <c r="P755" s="1"/>
  <c r="K756"/>
  <c r="K731" i="30"/>
  <c r="N730"/>
  <c r="P730" s="1"/>
  <c r="R737" i="43"/>
  <c r="Q737"/>
  <c r="Q725" i="34"/>
  <c r="R725"/>
  <c r="R740" i="37"/>
  <c r="Q740"/>
  <c r="K753" i="42"/>
  <c r="N752"/>
  <c r="P752" s="1"/>
  <c r="M746" i="36"/>
  <c r="L746"/>
  <c r="O746" s="1"/>
  <c r="R745"/>
  <c r="Q745"/>
  <c r="O752" i="40"/>
  <c r="N752"/>
  <c r="P752" s="1"/>
  <c r="K753"/>
  <c r="N752" i="41"/>
  <c r="P752" s="1"/>
  <c r="K753"/>
  <c r="K753" i="39"/>
  <c r="N752"/>
  <c r="P752" s="1"/>
  <c r="M741" i="37"/>
  <c r="S741" s="1"/>
  <c r="L741"/>
  <c r="O741" s="1"/>
  <c r="L726" i="34"/>
  <c r="O726" s="1"/>
  <c r="M726"/>
  <c r="S752" i="42"/>
  <c r="O751" i="35"/>
  <c r="N751"/>
  <c r="P751" s="1"/>
  <c r="K752"/>
  <c r="R751" i="38"/>
  <c r="Q751"/>
  <c r="M752"/>
  <c r="S752" s="1"/>
  <c r="L752"/>
  <c r="R744" i="32"/>
  <c r="Q744"/>
  <c r="K747" i="26"/>
  <c r="N746"/>
  <c r="P746" s="1"/>
  <c r="L738" i="43"/>
  <c r="M738"/>
  <c r="L745" i="32"/>
  <c r="O745" s="1"/>
  <c r="M745"/>
  <c r="O746" i="26"/>
  <c r="K746" i="33"/>
  <c r="N745"/>
  <c r="P745" s="1"/>
  <c r="N753" i="27"/>
  <c r="P753" s="1"/>
  <c r="K754"/>
  <c r="L756" i="28" l="1"/>
  <c r="O756" s="1"/>
  <c r="M756"/>
  <c r="S756" s="1"/>
  <c r="R755"/>
  <c r="Q755"/>
  <c r="K756" i="29"/>
  <c r="N755"/>
  <c r="P755" s="1"/>
  <c r="Q730" i="30"/>
  <c r="R730"/>
  <c r="M731"/>
  <c r="S731" s="1"/>
  <c r="L731"/>
  <c r="O731" s="1"/>
  <c r="M756" i="31"/>
  <c r="S756" s="1"/>
  <c r="L756"/>
  <c r="R755"/>
  <c r="Q755"/>
  <c r="R753" i="27"/>
  <c r="Q753"/>
  <c r="O738" i="43"/>
  <c r="N738"/>
  <c r="P738" s="1"/>
  <c r="K739"/>
  <c r="N726" i="34"/>
  <c r="P726" s="1"/>
  <c r="K727"/>
  <c r="L753" i="40"/>
  <c r="O753" s="1"/>
  <c r="M753"/>
  <c r="R752"/>
  <c r="Q752"/>
  <c r="L753" i="42"/>
  <c r="M753"/>
  <c r="S753" s="1"/>
  <c r="R751" i="35"/>
  <c r="Q751"/>
  <c r="Q745" i="33"/>
  <c r="R745"/>
  <c r="L752" i="35"/>
  <c r="O752" s="1"/>
  <c r="M752"/>
  <c r="M746" i="33"/>
  <c r="S746" s="1"/>
  <c r="L746"/>
  <c r="M754" i="27"/>
  <c r="S754" s="1"/>
  <c r="L754"/>
  <c r="O754" s="1"/>
  <c r="Q752" i="39"/>
  <c r="R752"/>
  <c r="R752" i="42"/>
  <c r="Q752"/>
  <c r="S745" i="32"/>
  <c r="O752" i="38"/>
  <c r="N752"/>
  <c r="P752" s="1"/>
  <c r="K753"/>
  <c r="L753" i="39"/>
  <c r="O753" s="1"/>
  <c r="M753"/>
  <c r="S753" s="1"/>
  <c r="Q746" i="26"/>
  <c r="R746"/>
  <c r="N741" i="37"/>
  <c r="P741" s="1"/>
  <c r="K742"/>
  <c r="M747" i="26"/>
  <c r="S747" s="1"/>
  <c r="L747"/>
  <c r="O747" s="1"/>
  <c r="N745" i="32"/>
  <c r="P745" s="1"/>
  <c r="K746"/>
  <c r="M753" i="41"/>
  <c r="L753"/>
  <c r="O753" s="1"/>
  <c r="N746" i="36"/>
  <c r="P746" s="1"/>
  <c r="K747"/>
  <c r="S738" i="43"/>
  <c r="S726" i="34"/>
  <c r="Q752" i="41"/>
  <c r="R752"/>
  <c r="S746" i="36"/>
  <c r="Q755" i="29" l="1"/>
  <c r="R755"/>
  <c r="M756"/>
  <c r="S756" s="1"/>
  <c r="L756"/>
  <c r="K757" i="28"/>
  <c r="N756"/>
  <c r="P756" s="1"/>
  <c r="O756" i="31"/>
  <c r="K757"/>
  <c r="N756"/>
  <c r="P756" s="1"/>
  <c r="N731" i="30"/>
  <c r="P731" s="1"/>
  <c r="K732"/>
  <c r="R745" i="32"/>
  <c r="Q745"/>
  <c r="K754" i="41"/>
  <c r="N753"/>
  <c r="P753" s="1"/>
  <c r="S753"/>
  <c r="N753" i="40"/>
  <c r="P753" s="1"/>
  <c r="K754"/>
  <c r="O746" i="33"/>
  <c r="N746"/>
  <c r="P746" s="1"/>
  <c r="K747"/>
  <c r="L727" i="34"/>
  <c r="M727"/>
  <c r="S727" s="1"/>
  <c r="R738" i="43"/>
  <c r="Q738"/>
  <c r="O753" i="42"/>
  <c r="N753"/>
  <c r="P753" s="1"/>
  <c r="K754"/>
  <c r="M739" i="43"/>
  <c r="L739"/>
  <c r="O739" s="1"/>
  <c r="R726" i="34"/>
  <c r="Q726"/>
  <c r="M746" i="32"/>
  <c r="S746" s="1"/>
  <c r="L746"/>
  <c r="L747" i="36"/>
  <c r="O747" s="1"/>
  <c r="M747"/>
  <c r="S747" s="1"/>
  <c r="K748" i="26"/>
  <c r="N747"/>
  <c r="P747" s="1"/>
  <c r="N753" i="39"/>
  <c r="P753" s="1"/>
  <c r="K754"/>
  <c r="S752" i="35"/>
  <c r="R746" i="36"/>
  <c r="Q746"/>
  <c r="L753" i="38"/>
  <c r="M753"/>
  <c r="N752" i="35"/>
  <c r="P752" s="1"/>
  <c r="K753"/>
  <c r="M742" i="37"/>
  <c r="L742"/>
  <c r="O742" s="1"/>
  <c r="Q752" i="38"/>
  <c r="R752"/>
  <c r="Q741" i="37"/>
  <c r="R741"/>
  <c r="K755" i="27"/>
  <c r="N754"/>
  <c r="P754" s="1"/>
  <c r="S753" i="40"/>
  <c r="Q756" i="28" l="1"/>
  <c r="R756"/>
  <c r="M757"/>
  <c r="S757" s="1"/>
  <c r="L757"/>
  <c r="O757" s="1"/>
  <c r="O756" i="29"/>
  <c r="K757"/>
  <c r="N756"/>
  <c r="P756" s="1"/>
  <c r="M732" i="30"/>
  <c r="S732" s="1"/>
  <c r="L732"/>
  <c r="Q731"/>
  <c r="R731"/>
  <c r="Q756" i="31"/>
  <c r="R756"/>
  <c r="L757"/>
  <c r="O757" s="1"/>
  <c r="M757"/>
  <c r="S757" s="1"/>
  <c r="Q753" i="40"/>
  <c r="R753"/>
  <c r="N747" i="36"/>
  <c r="P747" s="1"/>
  <c r="K748"/>
  <c r="M754" i="42"/>
  <c r="S754" s="1"/>
  <c r="L754"/>
  <c r="O754" s="1"/>
  <c r="S742" i="37"/>
  <c r="L753" i="35"/>
  <c r="O753" s="1"/>
  <c r="M753"/>
  <c r="M754" i="39"/>
  <c r="S754" s="1"/>
  <c r="L754"/>
  <c r="L754" i="40"/>
  <c r="O754" s="1"/>
  <c r="M754"/>
  <c r="S754" s="1"/>
  <c r="R753" i="39"/>
  <c r="Q753"/>
  <c r="R747" i="26"/>
  <c r="Q747"/>
  <c r="Q753" i="41"/>
  <c r="R753"/>
  <c r="R754" i="27"/>
  <c r="Q754"/>
  <c r="O746" i="32"/>
  <c r="N746"/>
  <c r="P746" s="1"/>
  <c r="K747"/>
  <c r="O727" i="34"/>
  <c r="K728"/>
  <c r="N727"/>
  <c r="P727" s="1"/>
  <c r="R752" i="35"/>
  <c r="Q752"/>
  <c r="L755" i="27"/>
  <c r="O755" s="1"/>
  <c r="M755"/>
  <c r="S755" s="1"/>
  <c r="S753" i="38"/>
  <c r="O753"/>
  <c r="K754"/>
  <c r="N753"/>
  <c r="P753" s="1"/>
  <c r="M748" i="26"/>
  <c r="S748" s="1"/>
  <c r="L748"/>
  <c r="N739" i="43"/>
  <c r="P739" s="1"/>
  <c r="K740"/>
  <c r="S739"/>
  <c r="M747" i="33"/>
  <c r="S747" s="1"/>
  <c r="L747"/>
  <c r="O747" s="1"/>
  <c r="M754" i="41"/>
  <c r="S754" s="1"/>
  <c r="L754"/>
  <c r="K743" i="37"/>
  <c r="N742"/>
  <c r="P742" s="1"/>
  <c r="R746" i="33"/>
  <c r="Q746"/>
  <c r="R753" i="42"/>
  <c r="Q753"/>
  <c r="R756" i="29" l="1"/>
  <c r="Q756"/>
  <c r="M757"/>
  <c r="S757" s="1"/>
  <c r="L757"/>
  <c r="O757" s="1"/>
  <c r="N757" i="28"/>
  <c r="P757" s="1"/>
  <c r="K758"/>
  <c r="K758" i="31"/>
  <c r="N757"/>
  <c r="P757" s="1"/>
  <c r="K733" i="30"/>
  <c r="N732"/>
  <c r="P732" s="1"/>
  <c r="O732"/>
  <c r="R753" i="38"/>
  <c r="Q753"/>
  <c r="R739" i="43"/>
  <c r="Q739"/>
  <c r="Q742" i="37"/>
  <c r="R742"/>
  <c r="M754" i="38"/>
  <c r="L754"/>
  <c r="O754" s="1"/>
  <c r="R727" i="34"/>
  <c r="Q727"/>
  <c r="N754" i="40"/>
  <c r="P754" s="1"/>
  <c r="K755"/>
  <c r="O754" i="41"/>
  <c r="N754"/>
  <c r="P754" s="1"/>
  <c r="K755"/>
  <c r="K749" i="26"/>
  <c r="N748"/>
  <c r="P748" s="1"/>
  <c r="M743" i="37"/>
  <c r="S743" s="1"/>
  <c r="L743"/>
  <c r="O743" s="1"/>
  <c r="L740" i="43"/>
  <c r="O740"/>
  <c r="M740"/>
  <c r="L728" i="34"/>
  <c r="O728" s="1"/>
  <c r="M728"/>
  <c r="S728" s="1"/>
  <c r="O754" i="39"/>
  <c r="N754"/>
  <c r="P754" s="1"/>
  <c r="K755"/>
  <c r="N754" i="42"/>
  <c r="P754" s="1"/>
  <c r="K755"/>
  <c r="O748" i="26"/>
  <c r="M747" i="32"/>
  <c r="S747" s="1"/>
  <c r="L747"/>
  <c r="S753" i="35"/>
  <c r="M748" i="36"/>
  <c r="S748" s="1"/>
  <c r="L748"/>
  <c r="O748" s="1"/>
  <c r="R747"/>
  <c r="Q747"/>
  <c r="R746" i="32"/>
  <c r="Q746"/>
  <c r="K748" i="33"/>
  <c r="N747"/>
  <c r="P747" s="1"/>
  <c r="K756" i="27"/>
  <c r="N755"/>
  <c r="P755" s="1"/>
  <c r="N753" i="35"/>
  <c r="P753" s="1"/>
  <c r="K754"/>
  <c r="M758" i="28" l="1"/>
  <c r="S758" s="1"/>
  <c r="L758"/>
  <c r="O758" s="1"/>
  <c r="R757"/>
  <c r="Q757"/>
  <c r="K758" i="29"/>
  <c r="N757"/>
  <c r="P757" s="1"/>
  <c r="Q732" i="30"/>
  <c r="R732"/>
  <c r="M733"/>
  <c r="S733" s="1"/>
  <c r="L733"/>
  <c r="O733" s="1"/>
  <c r="R757" i="31"/>
  <c r="Q757"/>
  <c r="L758"/>
  <c r="M758"/>
  <c r="R755" i="27"/>
  <c r="Q755"/>
  <c r="M755" i="42"/>
  <c r="S755" s="1"/>
  <c r="L755"/>
  <c r="O755" s="1"/>
  <c r="S740" i="43"/>
  <c r="M755" i="41"/>
  <c r="S755" s="1"/>
  <c r="L755"/>
  <c r="O755" s="1"/>
  <c r="N754" i="38"/>
  <c r="P754" s="1"/>
  <c r="K755"/>
  <c r="R754" i="42"/>
  <c r="Q754"/>
  <c r="Q754" i="41"/>
  <c r="R754"/>
  <c r="S754" i="38"/>
  <c r="Q747" i="33"/>
  <c r="R747"/>
  <c r="L755" i="39"/>
  <c r="M755"/>
  <c r="S755" s="1"/>
  <c r="N740" i="43"/>
  <c r="P740" s="1"/>
  <c r="K741"/>
  <c r="Q754" i="39"/>
  <c r="R754"/>
  <c r="L755" i="40"/>
  <c r="O755" s="1"/>
  <c r="M755"/>
  <c r="R754"/>
  <c r="Q754"/>
  <c r="M756" i="27"/>
  <c r="S756" s="1"/>
  <c r="L756"/>
  <c r="O756" s="1"/>
  <c r="M748" i="33"/>
  <c r="L748"/>
  <c r="O748" s="1"/>
  <c r="K749" i="36"/>
  <c r="N748"/>
  <c r="P748" s="1"/>
  <c r="Q748" i="26"/>
  <c r="R748"/>
  <c r="R753" i="35"/>
  <c r="Q753"/>
  <c r="K744" i="37"/>
  <c r="N743"/>
  <c r="P743" s="1"/>
  <c r="O747" i="32"/>
  <c r="N747"/>
  <c r="P747" s="1"/>
  <c r="K748"/>
  <c r="L754" i="35"/>
  <c r="O754" s="1"/>
  <c r="M754"/>
  <c r="S754" s="1"/>
  <c r="K729" i="34"/>
  <c r="N728"/>
  <c r="P728" s="1"/>
  <c r="M749" i="26"/>
  <c r="S749" s="1"/>
  <c r="L749"/>
  <c r="O749" s="1"/>
  <c r="Q757" i="29" l="1"/>
  <c r="R757"/>
  <c r="M758"/>
  <c r="S758" s="1"/>
  <c r="L758"/>
  <c r="K759" i="28"/>
  <c r="N758"/>
  <c r="P758" s="1"/>
  <c r="N758" i="31"/>
  <c r="P758" s="1"/>
  <c r="K759"/>
  <c r="K734" i="30"/>
  <c r="N733"/>
  <c r="P733" s="1"/>
  <c r="O758" i="31"/>
  <c r="S758"/>
  <c r="Q754" i="38"/>
  <c r="R754"/>
  <c r="R740" i="43"/>
  <c r="Q740"/>
  <c r="M741"/>
  <c r="L741"/>
  <c r="O741" s="1"/>
  <c r="R748" i="36"/>
  <c r="Q748"/>
  <c r="R743" i="37"/>
  <c r="Q743"/>
  <c r="N748" i="33"/>
  <c r="P748" s="1"/>
  <c r="K749"/>
  <c r="O755" i="39"/>
  <c r="N755"/>
  <c r="P755" s="1"/>
  <c r="K756"/>
  <c r="Q728" i="34"/>
  <c r="R728"/>
  <c r="M729"/>
  <c r="S729" s="1"/>
  <c r="L729"/>
  <c r="O729" s="1"/>
  <c r="L744" i="37"/>
  <c r="M744"/>
  <c r="S744" s="1"/>
  <c r="O744"/>
  <c r="S748" i="33"/>
  <c r="S755" i="40"/>
  <c r="M755" i="38"/>
  <c r="S755" s="1"/>
  <c r="L755"/>
  <c r="N755" i="42"/>
  <c r="P755" s="1"/>
  <c r="K756"/>
  <c r="R747" i="32"/>
  <c r="Q747"/>
  <c r="N755" i="40"/>
  <c r="P755" s="1"/>
  <c r="K756"/>
  <c r="L748" i="32"/>
  <c r="O748" s="1"/>
  <c r="M748"/>
  <c r="K750" i="26"/>
  <c r="N749"/>
  <c r="P749" s="1"/>
  <c r="L749" i="36"/>
  <c r="M749"/>
  <c r="S749" s="1"/>
  <c r="N754" i="35"/>
  <c r="P754" s="1"/>
  <c r="K755"/>
  <c r="N756" i="27"/>
  <c r="P756" s="1"/>
  <c r="K757"/>
  <c r="K756" i="41"/>
  <c r="N755"/>
  <c r="P755" s="1"/>
  <c r="R758" i="28" l="1"/>
  <c r="Q758"/>
  <c r="M759"/>
  <c r="S759" s="1"/>
  <c r="L759"/>
  <c r="O758" i="29"/>
  <c r="N758"/>
  <c r="P758" s="1"/>
  <c r="K759"/>
  <c r="Q758" i="31"/>
  <c r="R758"/>
  <c r="Q733" i="30"/>
  <c r="R733"/>
  <c r="M734"/>
  <c r="S734" s="1"/>
  <c r="L734"/>
  <c r="O734" s="1"/>
  <c r="M759" i="31"/>
  <c r="S759" s="1"/>
  <c r="L759"/>
  <c r="O759" s="1"/>
  <c r="R748" i="33"/>
  <c r="Q748"/>
  <c r="Q755" i="40"/>
  <c r="R755"/>
  <c r="Q755" i="41"/>
  <c r="R755"/>
  <c r="M756"/>
  <c r="S756" s="1"/>
  <c r="L756"/>
  <c r="M750" i="26"/>
  <c r="S750" s="1"/>
  <c r="L750"/>
  <c r="O750" s="1"/>
  <c r="L756" i="42"/>
  <c r="O756" s="1"/>
  <c r="M756"/>
  <c r="M756" i="39"/>
  <c r="S756" s="1"/>
  <c r="L756"/>
  <c r="O756" s="1"/>
  <c r="R755"/>
  <c r="Q755"/>
  <c r="Q756" i="27"/>
  <c r="R756"/>
  <c r="S748" i="32"/>
  <c r="O755" i="38"/>
  <c r="K756"/>
  <c r="N755"/>
  <c r="P755" s="1"/>
  <c r="K745" i="37"/>
  <c r="N744"/>
  <c r="P744" s="1"/>
  <c r="N741" i="43"/>
  <c r="P741" s="1"/>
  <c r="K742"/>
  <c r="L755" i="35"/>
  <c r="M755"/>
  <c r="S755" s="1"/>
  <c r="O755"/>
  <c r="K749" i="32"/>
  <c r="N748"/>
  <c r="P748" s="1"/>
  <c r="L749" i="33"/>
  <c r="O749" s="1"/>
  <c r="M749"/>
  <c r="S749" s="1"/>
  <c r="S741" i="43"/>
  <c r="R754" i="35"/>
  <c r="Q754"/>
  <c r="M756" i="40"/>
  <c r="S756" s="1"/>
  <c r="L756"/>
  <c r="N729" i="34"/>
  <c r="P729" s="1"/>
  <c r="K730"/>
  <c r="Q755" i="42"/>
  <c r="R755"/>
  <c r="L757" i="27"/>
  <c r="M757"/>
  <c r="S757" s="1"/>
  <c r="O749" i="36"/>
  <c r="N749"/>
  <c r="P749" s="1"/>
  <c r="K750"/>
  <c r="Q749" i="26"/>
  <c r="R749"/>
  <c r="M759" i="29" l="1"/>
  <c r="S759" s="1"/>
  <c r="L759"/>
  <c r="O759" s="1"/>
  <c r="R758"/>
  <c r="Q758"/>
  <c r="O759" i="28"/>
  <c r="K760"/>
  <c r="N759"/>
  <c r="P759" s="1"/>
  <c r="K735" i="30"/>
  <c r="N734"/>
  <c r="P734" s="1"/>
  <c r="K760" i="31"/>
  <c r="N759"/>
  <c r="P759" s="1"/>
  <c r="R741" i="43"/>
  <c r="Q741"/>
  <c r="N755" i="35"/>
  <c r="P755" s="1"/>
  <c r="K756"/>
  <c r="L749" i="32"/>
  <c r="M749"/>
  <c r="S749" s="1"/>
  <c r="O749"/>
  <c r="N757" i="27"/>
  <c r="P757" s="1"/>
  <c r="K758"/>
  <c r="L756" i="38"/>
  <c r="O756" s="1"/>
  <c r="M756"/>
  <c r="K757" i="39"/>
  <c r="N756"/>
  <c r="P756" s="1"/>
  <c r="O756" i="41"/>
  <c r="N756"/>
  <c r="P756" s="1"/>
  <c r="K757"/>
  <c r="R748" i="32"/>
  <c r="Q748"/>
  <c r="R729" i="34"/>
  <c r="Q729"/>
  <c r="S756" i="42"/>
  <c r="R744" i="37"/>
  <c r="Q744"/>
  <c r="K757" i="42"/>
  <c r="N756"/>
  <c r="P756" s="1"/>
  <c r="R749" i="36"/>
  <c r="Q749"/>
  <c r="O756" i="40"/>
  <c r="N756"/>
  <c r="P756" s="1"/>
  <c r="K757"/>
  <c r="K750" i="33"/>
  <c r="N749"/>
  <c r="P749" s="1"/>
  <c r="O757" i="27"/>
  <c r="M745" i="37"/>
  <c r="S745" s="1"/>
  <c r="L745"/>
  <c r="O745" s="1"/>
  <c r="Q755" i="38"/>
  <c r="R755"/>
  <c r="K751" i="26"/>
  <c r="N750"/>
  <c r="P750" s="1"/>
  <c r="L750" i="36"/>
  <c r="O750" s="1"/>
  <c r="M750"/>
  <c r="S750" s="1"/>
  <c r="M730" i="34"/>
  <c r="S730" s="1"/>
  <c r="L730"/>
  <c r="L742" i="43"/>
  <c r="M742"/>
  <c r="R759" i="28" l="1"/>
  <c r="Q759"/>
  <c r="L760"/>
  <c r="O760" s="1"/>
  <c r="M760"/>
  <c r="S760" s="1"/>
  <c r="K760" i="29"/>
  <c r="N759"/>
  <c r="P759" s="1"/>
  <c r="R759" i="31"/>
  <c r="Q759"/>
  <c r="L760"/>
  <c r="O760" s="1"/>
  <c r="M760"/>
  <c r="R734" i="30"/>
  <c r="Q734"/>
  <c r="M735"/>
  <c r="S735" s="1"/>
  <c r="L735"/>
  <c r="R756" i="42"/>
  <c r="Q756"/>
  <c r="R757" i="27"/>
  <c r="Q757"/>
  <c r="R756" i="40"/>
  <c r="Q756"/>
  <c r="R756" i="41"/>
  <c r="Q756"/>
  <c r="O730" i="34"/>
  <c r="N730"/>
  <c r="P730" s="1"/>
  <c r="K731"/>
  <c r="R756" i="39"/>
  <c r="Q756"/>
  <c r="N745" i="37"/>
  <c r="P745" s="1"/>
  <c r="K746"/>
  <c r="L757" i="39"/>
  <c r="O757" s="1"/>
  <c r="M757"/>
  <c r="N749" i="32"/>
  <c r="P749" s="1"/>
  <c r="K750"/>
  <c r="M756" i="35"/>
  <c r="S756" s="1"/>
  <c r="L756"/>
  <c r="O756"/>
  <c r="L757" i="40"/>
  <c r="O757" s="1"/>
  <c r="M757"/>
  <c r="S757" s="1"/>
  <c r="S756" i="38"/>
  <c r="R755" i="35"/>
  <c r="Q755"/>
  <c r="O742" i="43"/>
  <c r="N742"/>
  <c r="P742" s="1"/>
  <c r="K743"/>
  <c r="N750" i="36"/>
  <c r="P750" s="1"/>
  <c r="K751"/>
  <c r="Q749" i="33"/>
  <c r="R749"/>
  <c r="M757" i="42"/>
  <c r="L757"/>
  <c r="O757" s="1"/>
  <c r="K757" i="38"/>
  <c r="N756"/>
  <c r="P756" s="1"/>
  <c r="Q750" i="26"/>
  <c r="R750"/>
  <c r="S742" i="43"/>
  <c r="M751" i="26"/>
  <c r="S751" s="1"/>
  <c r="L751"/>
  <c r="L750" i="33"/>
  <c r="O750" s="1"/>
  <c r="M750"/>
  <c r="S750" s="1"/>
  <c r="M757" i="41"/>
  <c r="L757"/>
  <c r="O757" s="1"/>
  <c r="M758" i="27"/>
  <c r="S758" s="1"/>
  <c r="L758"/>
  <c r="O758" s="1"/>
  <c r="Q759" i="29" l="1"/>
  <c r="R759"/>
  <c r="L760"/>
  <c r="O760" s="1"/>
  <c r="M760"/>
  <c r="S760" s="1"/>
  <c r="K761" i="28"/>
  <c r="N760"/>
  <c r="P760" s="1"/>
  <c r="S760" i="31"/>
  <c r="K761"/>
  <c r="N760"/>
  <c r="P760" s="1"/>
  <c r="O735" i="30"/>
  <c r="K736"/>
  <c r="N735"/>
  <c r="P735" s="1"/>
  <c r="R742" i="43"/>
  <c r="Q742"/>
  <c r="Q756" i="38"/>
  <c r="R756"/>
  <c r="N750" i="33"/>
  <c r="P750" s="1"/>
  <c r="K751"/>
  <c r="S757" i="42"/>
  <c r="M746" i="37"/>
  <c r="S746" s="1"/>
  <c r="L746"/>
  <c r="O746" s="1"/>
  <c r="R745"/>
  <c r="Q745"/>
  <c r="L751" i="36"/>
  <c r="M751"/>
  <c r="S751" s="1"/>
  <c r="S757" i="41"/>
  <c r="K752" i="26"/>
  <c r="N751"/>
  <c r="P751" s="1"/>
  <c r="N757" i="42"/>
  <c r="P757" s="1"/>
  <c r="K758"/>
  <c r="K758" i="40"/>
  <c r="N757"/>
  <c r="P757" s="1"/>
  <c r="N757" i="39"/>
  <c r="P757" s="1"/>
  <c r="K758"/>
  <c r="K758" i="41"/>
  <c r="N757"/>
  <c r="P757" s="1"/>
  <c r="N756" i="35"/>
  <c r="P756" s="1"/>
  <c r="K757"/>
  <c r="M750" i="32"/>
  <c r="S750" s="1"/>
  <c r="L750"/>
  <c r="Q749"/>
  <c r="R749"/>
  <c r="L731" i="34"/>
  <c r="M731"/>
  <c r="S731" s="1"/>
  <c r="R730"/>
  <c r="Q730"/>
  <c r="R750" i="36"/>
  <c r="Q750"/>
  <c r="S757" i="39"/>
  <c r="N758" i="27"/>
  <c r="P758" s="1"/>
  <c r="K759"/>
  <c r="O751" i="26"/>
  <c r="M757" i="38"/>
  <c r="S757" s="1"/>
  <c r="L757"/>
  <c r="M743" i="43"/>
  <c r="L743"/>
  <c r="O743" s="1"/>
  <c r="Q760" i="28" l="1"/>
  <c r="R760"/>
  <c r="L761"/>
  <c r="O761" s="1"/>
  <c r="M761"/>
  <c r="S761" s="1"/>
  <c r="K761" i="29"/>
  <c r="N760"/>
  <c r="P760" s="1"/>
  <c r="R760" i="31"/>
  <c r="Q760"/>
  <c r="R735" i="30"/>
  <c r="Q735"/>
  <c r="L736"/>
  <c r="M736"/>
  <c r="S736" s="1"/>
  <c r="M761" i="31"/>
  <c r="S761" s="1"/>
  <c r="L761"/>
  <c r="O761" s="1"/>
  <c r="Q757" i="41"/>
  <c r="R757"/>
  <c r="R757" i="39"/>
  <c r="Q757"/>
  <c r="O750" i="32"/>
  <c r="K751"/>
  <c r="N750"/>
  <c r="P750" s="1"/>
  <c r="R757" i="42"/>
  <c r="Q757"/>
  <c r="Q757" i="40"/>
  <c r="R757"/>
  <c r="O757" i="38"/>
  <c r="N757"/>
  <c r="P757" s="1"/>
  <c r="K758"/>
  <c r="M758" i="40"/>
  <c r="S758" s="1"/>
  <c r="L758"/>
  <c r="O751" i="36"/>
  <c r="N751"/>
  <c r="P751" s="1"/>
  <c r="K752"/>
  <c r="M751" i="33"/>
  <c r="S751" s="1"/>
  <c r="L751"/>
  <c r="O751" s="1"/>
  <c r="M757" i="35"/>
  <c r="S757" s="1"/>
  <c r="L757"/>
  <c r="O757" s="1"/>
  <c r="L758" i="42"/>
  <c r="M758"/>
  <c r="O758"/>
  <c r="R750" i="33"/>
  <c r="Q750"/>
  <c r="S743" i="43"/>
  <c r="R756" i="35"/>
  <c r="Q756"/>
  <c r="Q751" i="26"/>
  <c r="R751"/>
  <c r="R758" i="27"/>
  <c r="Q758"/>
  <c r="O731" i="34"/>
  <c r="K732"/>
  <c r="N731"/>
  <c r="P731" s="1"/>
  <c r="M758" i="41"/>
  <c r="S758" s="1"/>
  <c r="L758"/>
  <c r="M752" i="26"/>
  <c r="S752" s="1"/>
  <c r="L752"/>
  <c r="O752" s="1"/>
  <c r="N746" i="37"/>
  <c r="P746" s="1"/>
  <c r="K747"/>
  <c r="N743" i="43"/>
  <c r="P743" s="1"/>
  <c r="K744"/>
  <c r="M759" i="27"/>
  <c r="S759" s="1"/>
  <c r="L759"/>
  <c r="O759" s="1"/>
  <c r="M758" i="39"/>
  <c r="S758" s="1"/>
  <c r="L758"/>
  <c r="O758" s="1"/>
  <c r="R760" i="29" l="1"/>
  <c r="Q760"/>
  <c r="M761"/>
  <c r="L761"/>
  <c r="O761" s="1"/>
  <c r="N761" i="28"/>
  <c r="P761" s="1"/>
  <c r="K762"/>
  <c r="K737" i="30"/>
  <c r="N736"/>
  <c r="P736" s="1"/>
  <c r="O736"/>
  <c r="K762" i="31"/>
  <c r="N761"/>
  <c r="P761" s="1"/>
  <c r="R746" i="37"/>
  <c r="Q746"/>
  <c r="L744" i="43"/>
  <c r="O744" s="1"/>
  <c r="M744"/>
  <c r="K759" i="42"/>
  <c r="N758"/>
  <c r="P758" s="1"/>
  <c r="L747" i="37"/>
  <c r="M747"/>
  <c r="S747" s="1"/>
  <c r="M732" i="34"/>
  <c r="S732" s="1"/>
  <c r="L732"/>
  <c r="O758" i="40"/>
  <c r="N758"/>
  <c r="P758" s="1"/>
  <c r="K759"/>
  <c r="Q750" i="32"/>
  <c r="R750"/>
  <c r="K753" i="26"/>
  <c r="N752"/>
  <c r="P752" s="1"/>
  <c r="L758" i="38"/>
  <c r="M758"/>
  <c r="S758" s="1"/>
  <c r="L751" i="32"/>
  <c r="M751"/>
  <c r="S751" s="1"/>
  <c r="Q757" i="38"/>
  <c r="R757"/>
  <c r="K759" i="39"/>
  <c r="N758"/>
  <c r="P758" s="1"/>
  <c r="K752" i="33"/>
  <c r="N751"/>
  <c r="P751" s="1"/>
  <c r="R743" i="43"/>
  <c r="Q743"/>
  <c r="N759" i="27"/>
  <c r="P759" s="1"/>
  <c r="K760"/>
  <c r="O758" i="41"/>
  <c r="N758"/>
  <c r="P758" s="1"/>
  <c r="K759"/>
  <c r="S758" i="42"/>
  <c r="M752" i="36"/>
  <c r="S752" s="1"/>
  <c r="L752"/>
  <c r="O752" s="1"/>
  <c r="Q751"/>
  <c r="R751"/>
  <c r="R731" i="34"/>
  <c r="Q731"/>
  <c r="K758" i="35"/>
  <c r="N757"/>
  <c r="P757" s="1"/>
  <c r="M762" i="28" l="1"/>
  <c r="L762"/>
  <c r="O762" s="1"/>
  <c r="Q761"/>
  <c r="R761"/>
  <c r="K762" i="29"/>
  <c r="N761"/>
  <c r="P761" s="1"/>
  <c r="S761"/>
  <c r="R761" i="31"/>
  <c r="Q761"/>
  <c r="L762"/>
  <c r="M762"/>
  <c r="S762" s="1"/>
  <c r="R736" i="30"/>
  <c r="Q736"/>
  <c r="M737"/>
  <c r="S737" s="1"/>
  <c r="L737"/>
  <c r="Q752" i="26"/>
  <c r="R752"/>
  <c r="L759" i="39"/>
  <c r="M759"/>
  <c r="M753" i="26"/>
  <c r="S753" s="1"/>
  <c r="L753"/>
  <c r="O753" s="1"/>
  <c r="L760" i="27"/>
  <c r="M760"/>
  <c r="S760" s="1"/>
  <c r="O747" i="37"/>
  <c r="K748"/>
  <c r="N747"/>
  <c r="P747" s="1"/>
  <c r="R759" i="27"/>
  <c r="Q759"/>
  <c r="R757" i="35"/>
  <c r="Q757"/>
  <c r="L759" i="40"/>
  <c r="O759" s="1"/>
  <c r="M759"/>
  <c r="S759" s="1"/>
  <c r="L759" i="42"/>
  <c r="M759"/>
  <c r="S759" s="1"/>
  <c r="R758" i="40"/>
  <c r="Q758"/>
  <c r="S744" i="43"/>
  <c r="R758" i="42"/>
  <c r="Q758"/>
  <c r="O751" i="32"/>
  <c r="N751"/>
  <c r="P751" s="1"/>
  <c r="K752"/>
  <c r="N752" i="36"/>
  <c r="P752" s="1"/>
  <c r="K753"/>
  <c r="M758" i="35"/>
  <c r="S758" s="1"/>
  <c r="L758"/>
  <c r="O758" s="1"/>
  <c r="Q751" i="33"/>
  <c r="R751"/>
  <c r="M759" i="41"/>
  <c r="L759"/>
  <c r="O759" s="1"/>
  <c r="L752" i="33"/>
  <c r="M752"/>
  <c r="S752" s="1"/>
  <c r="O758" i="38"/>
  <c r="K759"/>
  <c r="N758"/>
  <c r="P758" s="1"/>
  <c r="O732" i="34"/>
  <c r="N732"/>
  <c r="P732" s="1"/>
  <c r="K733"/>
  <c r="N744" i="43"/>
  <c r="P744" s="1"/>
  <c r="K745"/>
  <c r="Q758" i="41"/>
  <c r="R758"/>
  <c r="Q758" i="39"/>
  <c r="R758"/>
  <c r="Q761" i="29" l="1"/>
  <c r="R761"/>
  <c r="L762"/>
  <c r="O762" s="1"/>
  <c r="M762"/>
  <c r="S762" s="1"/>
  <c r="K763" i="28"/>
  <c r="N762"/>
  <c r="P762" s="1"/>
  <c r="S762"/>
  <c r="O737" i="30"/>
  <c r="K738"/>
  <c r="N737"/>
  <c r="P737" s="1"/>
  <c r="O762" i="31"/>
  <c r="K763"/>
  <c r="N762"/>
  <c r="P762" s="1"/>
  <c r="R744" i="43"/>
  <c r="Q744"/>
  <c r="R752" i="36"/>
  <c r="Q752"/>
  <c r="K761" i="27"/>
  <c r="N760"/>
  <c r="P760" s="1"/>
  <c r="Q732" i="34"/>
  <c r="R732"/>
  <c r="K760" i="41"/>
  <c r="N759"/>
  <c r="P759" s="1"/>
  <c r="S759"/>
  <c r="L752" i="32"/>
  <c r="O752" s="1"/>
  <c r="M752"/>
  <c r="Q751"/>
  <c r="R751"/>
  <c r="K754" i="26"/>
  <c r="N753"/>
  <c r="P753" s="1"/>
  <c r="O759" i="42"/>
  <c r="N759"/>
  <c r="P759" s="1"/>
  <c r="K760"/>
  <c r="Q747" i="37"/>
  <c r="R747"/>
  <c r="M748"/>
  <c r="L748"/>
  <c r="S759" i="39"/>
  <c r="N758" i="35"/>
  <c r="P758" s="1"/>
  <c r="K759"/>
  <c r="O759" i="39"/>
  <c r="N759"/>
  <c r="P759" s="1"/>
  <c r="K760"/>
  <c r="K760" i="40"/>
  <c r="N759"/>
  <c r="P759" s="1"/>
  <c r="O760" i="27"/>
  <c r="Q758" i="38"/>
  <c r="R758"/>
  <c r="M759"/>
  <c r="S759" s="1"/>
  <c r="L759"/>
  <c r="O759" s="1"/>
  <c r="M745" i="43"/>
  <c r="L745"/>
  <c r="O745" s="1"/>
  <c r="O752" i="33"/>
  <c r="N752"/>
  <c r="P752" s="1"/>
  <c r="K753"/>
  <c r="M733" i="34"/>
  <c r="L733"/>
  <c r="L753" i="36"/>
  <c r="O753" s="1"/>
  <c r="M753"/>
  <c r="S753" s="1"/>
  <c r="Q762" i="28" l="1"/>
  <c r="R762"/>
  <c r="M763"/>
  <c r="S763" s="1"/>
  <c r="L763"/>
  <c r="K763" i="29"/>
  <c r="N762"/>
  <c r="P762" s="1"/>
  <c r="R762" i="31"/>
  <c r="Q762"/>
  <c r="M763"/>
  <c r="S763" s="1"/>
  <c r="L763"/>
  <c r="O763" s="1"/>
  <c r="Q737" i="30"/>
  <c r="R737"/>
  <c r="L738"/>
  <c r="M738"/>
  <c r="S738" s="1"/>
  <c r="R759" i="39"/>
  <c r="Q759"/>
  <c r="Q759" i="41"/>
  <c r="R759"/>
  <c r="S733" i="34"/>
  <c r="Q752" i="33"/>
  <c r="R752"/>
  <c r="L760" i="42"/>
  <c r="O760" s="1"/>
  <c r="M760"/>
  <c r="S760" s="1"/>
  <c r="M753" i="33"/>
  <c r="S753" s="1"/>
  <c r="L753"/>
  <c r="O753" s="1"/>
  <c r="R760" i="27"/>
  <c r="Q760"/>
  <c r="R759" i="42"/>
  <c r="Q759"/>
  <c r="K753" i="32"/>
  <c r="N752"/>
  <c r="P752" s="1"/>
  <c r="M761" i="27"/>
  <c r="S761" s="1"/>
  <c r="L761"/>
  <c r="Q758" i="35"/>
  <c r="R758"/>
  <c r="R753" i="26"/>
  <c r="Q753"/>
  <c r="Q759" i="40"/>
  <c r="R759"/>
  <c r="S745" i="43"/>
  <c r="M760" i="40"/>
  <c r="S760" s="1"/>
  <c r="L760"/>
  <c r="M754" i="26"/>
  <c r="L754"/>
  <c r="O754" s="1"/>
  <c r="L759" i="35"/>
  <c r="M759"/>
  <c r="S759" s="1"/>
  <c r="S752" i="32"/>
  <c r="N753" i="36"/>
  <c r="P753" s="1"/>
  <c r="K754"/>
  <c r="N745" i="43"/>
  <c r="P745" s="1"/>
  <c r="K746"/>
  <c r="O748" i="37"/>
  <c r="K749"/>
  <c r="N748"/>
  <c r="P748" s="1"/>
  <c r="O733" i="34"/>
  <c r="K734"/>
  <c r="N733"/>
  <c r="P733" s="1"/>
  <c r="K760" i="38"/>
  <c r="N759"/>
  <c r="P759" s="1"/>
  <c r="M760" i="39"/>
  <c r="S760" s="1"/>
  <c r="L760"/>
  <c r="S748" i="37"/>
  <c r="M760" i="41"/>
  <c r="S760" s="1"/>
  <c r="L760"/>
  <c r="Q762" i="29" l="1"/>
  <c r="R762"/>
  <c r="L763"/>
  <c r="O763" s="1"/>
  <c r="M763"/>
  <c r="S763" s="1"/>
  <c r="O763" i="28"/>
  <c r="N763"/>
  <c r="P763" s="1"/>
  <c r="K764"/>
  <c r="N738" i="30"/>
  <c r="P738" s="1"/>
  <c r="K739"/>
  <c r="N763" i="31"/>
  <c r="P763" s="1"/>
  <c r="K764"/>
  <c r="O738" i="30"/>
  <c r="Q733" i="34"/>
  <c r="R733"/>
  <c r="R748" i="37"/>
  <c r="Q748"/>
  <c r="M734" i="34"/>
  <c r="S734" s="1"/>
  <c r="L734"/>
  <c r="O734" s="1"/>
  <c r="K762" i="27"/>
  <c r="N761"/>
  <c r="P761" s="1"/>
  <c r="O760" i="39"/>
  <c r="N760"/>
  <c r="P760" s="1"/>
  <c r="K761"/>
  <c r="L749" i="37"/>
  <c r="M749"/>
  <c r="S749" s="1"/>
  <c r="O759" i="35"/>
  <c r="K760"/>
  <c r="N759"/>
  <c r="P759" s="1"/>
  <c r="O761" i="27"/>
  <c r="K754" i="33"/>
  <c r="N753"/>
  <c r="P753" s="1"/>
  <c r="R745" i="43"/>
  <c r="Q745"/>
  <c r="Q759" i="38"/>
  <c r="R759"/>
  <c r="L746" i="43"/>
  <c r="M746"/>
  <c r="L760" i="38"/>
  <c r="M760"/>
  <c r="S760" s="1"/>
  <c r="K755" i="26"/>
  <c r="N754"/>
  <c r="P754" s="1"/>
  <c r="M753" i="32"/>
  <c r="S753" s="1"/>
  <c r="L753"/>
  <c r="R752"/>
  <c r="Q752"/>
  <c r="O760" i="41"/>
  <c r="N760"/>
  <c r="P760" s="1"/>
  <c r="K761"/>
  <c r="M754" i="36"/>
  <c r="S754" s="1"/>
  <c r="L754"/>
  <c r="O754" s="1"/>
  <c r="S754" i="26"/>
  <c r="R753" i="36"/>
  <c r="Q753"/>
  <c r="O760" i="40"/>
  <c r="K761"/>
  <c r="N760"/>
  <c r="P760" s="1"/>
  <c r="N760" i="42"/>
  <c r="P760" s="1"/>
  <c r="K761"/>
  <c r="M764" i="28" l="1"/>
  <c r="L764"/>
  <c r="O764" s="1"/>
  <c r="R763"/>
  <c r="Q763"/>
  <c r="K764" i="29"/>
  <c r="N763"/>
  <c r="P763" s="1"/>
  <c r="L764" i="31"/>
  <c r="M764"/>
  <c r="S764" s="1"/>
  <c r="Q763"/>
  <c r="R763"/>
  <c r="M739" i="30"/>
  <c r="L739"/>
  <c r="O739" s="1"/>
  <c r="R738"/>
  <c r="Q738"/>
  <c r="R754" i="26"/>
  <c r="Q754"/>
  <c r="Q760" i="42"/>
  <c r="R760"/>
  <c r="O753" i="32"/>
  <c r="N753"/>
  <c r="P753" s="1"/>
  <c r="K754"/>
  <c r="M760" i="35"/>
  <c r="S760" s="1"/>
  <c r="L760"/>
  <c r="O760" s="1"/>
  <c r="L762" i="27"/>
  <c r="O762" s="1"/>
  <c r="M762"/>
  <c r="S762" s="1"/>
  <c r="R760" i="40"/>
  <c r="Q760"/>
  <c r="N754" i="36"/>
  <c r="P754" s="1"/>
  <c r="K755"/>
  <c r="R759" i="35"/>
  <c r="Q759"/>
  <c r="M761" i="40"/>
  <c r="L761"/>
  <c r="O761" s="1"/>
  <c r="N734" i="34"/>
  <c r="P734" s="1"/>
  <c r="K735"/>
  <c r="O746" i="43"/>
  <c r="N746"/>
  <c r="K747"/>
  <c r="M761" i="41"/>
  <c r="S761" s="1"/>
  <c r="L761"/>
  <c r="O761" s="1"/>
  <c r="L755" i="26"/>
  <c r="M755"/>
  <c r="O749" i="37"/>
  <c r="K750"/>
  <c r="N749"/>
  <c r="P749" s="1"/>
  <c r="R753" i="33"/>
  <c r="Q753"/>
  <c r="M761" i="39"/>
  <c r="S761" s="1"/>
  <c r="L761"/>
  <c r="O761" s="1"/>
  <c r="R760"/>
  <c r="Q760"/>
  <c r="R760" i="41"/>
  <c r="Q760"/>
  <c r="O760" i="38"/>
  <c r="N760"/>
  <c r="P760" s="1"/>
  <c r="K761"/>
  <c r="M754" i="33"/>
  <c r="L754"/>
  <c r="P746" i="43"/>
  <c r="S746"/>
  <c r="M761" i="42"/>
  <c r="L761"/>
  <c r="Q761" i="27"/>
  <c r="R761"/>
  <c r="R763" i="29" l="1"/>
  <c r="Q763"/>
  <c r="M764"/>
  <c r="S764" s="1"/>
  <c r="L764"/>
  <c r="K765" i="28"/>
  <c r="N764"/>
  <c r="P764" s="1"/>
  <c r="S764"/>
  <c r="N739" i="30"/>
  <c r="P739" s="1"/>
  <c r="K740"/>
  <c r="S739"/>
  <c r="O764" i="31"/>
  <c r="K765"/>
  <c r="N764"/>
  <c r="P764" s="1"/>
  <c r="R754" i="36"/>
  <c r="Q754"/>
  <c r="Q734" i="34"/>
  <c r="R734"/>
  <c r="L754" i="32"/>
  <c r="M754"/>
  <c r="S754" s="1"/>
  <c r="R753"/>
  <c r="Q753"/>
  <c r="L761" i="38"/>
  <c r="M761"/>
  <c r="S761" s="1"/>
  <c r="S755" i="26"/>
  <c r="L735" i="34"/>
  <c r="O735" s="1"/>
  <c r="M735"/>
  <c r="S735" s="1"/>
  <c r="K756" i="26"/>
  <c r="N755"/>
  <c r="P755" s="1"/>
  <c r="O761" i="42"/>
  <c r="N761"/>
  <c r="P761" s="1"/>
  <c r="K762"/>
  <c r="S761"/>
  <c r="K762" i="41"/>
  <c r="N761"/>
  <c r="P761" s="1"/>
  <c r="N761" i="40"/>
  <c r="P761" s="1"/>
  <c r="K762"/>
  <c r="Q760" i="38"/>
  <c r="R760"/>
  <c r="R749" i="37"/>
  <c r="Q749"/>
  <c r="S761" i="40"/>
  <c r="L750" i="37"/>
  <c r="M750"/>
  <c r="S750" s="1"/>
  <c r="M747" i="43"/>
  <c r="L747"/>
  <c r="O747"/>
  <c r="N762" i="27"/>
  <c r="P762" s="1"/>
  <c r="K763"/>
  <c r="K762" i="39"/>
  <c r="N761"/>
  <c r="P761" s="1"/>
  <c r="O754" i="33"/>
  <c r="N754"/>
  <c r="P754" s="1"/>
  <c r="K755"/>
  <c r="R746" i="43"/>
  <c r="Q746"/>
  <c r="S754" i="33"/>
  <c r="O755" i="26"/>
  <c r="L755" i="36"/>
  <c r="O755" s="1"/>
  <c r="M755"/>
  <c r="S755" s="1"/>
  <c r="N760" i="35"/>
  <c r="P760" s="1"/>
  <c r="K761"/>
  <c r="R764" i="28" l="1"/>
  <c r="Q764"/>
  <c r="M765"/>
  <c r="S765" s="1"/>
  <c r="L765"/>
  <c r="O765" s="1"/>
  <c r="O764" i="29"/>
  <c r="K765"/>
  <c r="N764"/>
  <c r="P764" s="1"/>
  <c r="R764" i="31"/>
  <c r="Q764"/>
  <c r="L765"/>
  <c r="O765" s="1"/>
  <c r="M765"/>
  <c r="R739" i="30"/>
  <c r="Q739"/>
  <c r="M740"/>
  <c r="S740" s="1"/>
  <c r="L740"/>
  <c r="O740" s="1"/>
  <c r="Q761" i="42"/>
  <c r="R761"/>
  <c r="Q761" i="41"/>
  <c r="R761"/>
  <c r="M756" i="26"/>
  <c r="S756" s="1"/>
  <c r="L756"/>
  <c r="O756" s="1"/>
  <c r="R761" i="40"/>
  <c r="Q761"/>
  <c r="M763" i="27"/>
  <c r="S763" s="1"/>
  <c r="L763"/>
  <c r="M762" i="41"/>
  <c r="S762" s="1"/>
  <c r="L762"/>
  <c r="O762" s="1"/>
  <c r="Q760" i="35"/>
  <c r="R760"/>
  <c r="K736" i="34"/>
  <c r="N735"/>
  <c r="P735" s="1"/>
  <c r="O754" i="32"/>
  <c r="N754"/>
  <c r="P754" s="1"/>
  <c r="K755"/>
  <c r="Q755" i="26"/>
  <c r="R755"/>
  <c r="Q754" i="33"/>
  <c r="R754"/>
  <c r="M762" i="39"/>
  <c r="S762" s="1"/>
  <c r="L762"/>
  <c r="L761" i="35"/>
  <c r="M761"/>
  <c r="S761" s="1"/>
  <c r="N747" i="43"/>
  <c r="P747" s="1"/>
  <c r="K748"/>
  <c r="S747"/>
  <c r="Q762" i="27"/>
  <c r="R762"/>
  <c r="M755" i="33"/>
  <c r="S755" s="1"/>
  <c r="L755"/>
  <c r="L762" i="42"/>
  <c r="O762" s="1"/>
  <c r="M762"/>
  <c r="N755" i="36"/>
  <c r="P755" s="1"/>
  <c r="K756"/>
  <c r="M762" i="40"/>
  <c r="S762" s="1"/>
  <c r="L762"/>
  <c r="Q761" i="39"/>
  <c r="R761"/>
  <c r="O750" i="37"/>
  <c r="K751"/>
  <c r="N750"/>
  <c r="P750" s="1"/>
  <c r="O761" i="38"/>
  <c r="N761"/>
  <c r="P761" s="1"/>
  <c r="K762"/>
  <c r="R764" i="29" l="1"/>
  <c r="Q764"/>
  <c r="L765"/>
  <c r="M765"/>
  <c r="S765" s="1"/>
  <c r="N765" i="28"/>
  <c r="P765" s="1"/>
  <c r="K766"/>
  <c r="S765" i="31"/>
  <c r="K766"/>
  <c r="N765"/>
  <c r="P765" s="1"/>
  <c r="K741" i="30"/>
  <c r="N740"/>
  <c r="P740" s="1"/>
  <c r="R747" i="43"/>
  <c r="Q747"/>
  <c r="Q735" i="34"/>
  <c r="R735"/>
  <c r="S762" i="42"/>
  <c r="L748" i="43"/>
  <c r="M748"/>
  <c r="Q750" i="37"/>
  <c r="R750"/>
  <c r="N762" i="42"/>
  <c r="P762" s="1"/>
  <c r="K763"/>
  <c r="N762" i="41"/>
  <c r="P762" s="1"/>
  <c r="K763"/>
  <c r="L755" i="32"/>
  <c r="M755"/>
  <c r="K757" i="26"/>
  <c r="N756"/>
  <c r="P756" s="1"/>
  <c r="O761" i="35"/>
  <c r="N761"/>
  <c r="P761" s="1"/>
  <c r="K762"/>
  <c r="Q761" i="38"/>
  <c r="R761"/>
  <c r="O762" i="39"/>
  <c r="N762"/>
  <c r="P762" s="1"/>
  <c r="K763"/>
  <c r="K764" i="27"/>
  <c r="N763"/>
  <c r="P763" s="1"/>
  <c r="R754" i="32"/>
  <c r="Q754"/>
  <c r="L756" i="36"/>
  <c r="O756" s="1"/>
  <c r="M756"/>
  <c r="S756" s="1"/>
  <c r="O755" i="33"/>
  <c r="K756"/>
  <c r="N755"/>
  <c r="P755" s="1"/>
  <c r="M762" i="38"/>
  <c r="S762" s="1"/>
  <c r="L762"/>
  <c r="O762" i="40"/>
  <c r="N762"/>
  <c r="P762" s="1"/>
  <c r="K763"/>
  <c r="M736" i="34"/>
  <c r="S736" s="1"/>
  <c r="L736"/>
  <c r="O736" s="1"/>
  <c r="O763" i="27"/>
  <c r="Q755" i="36"/>
  <c r="R755"/>
  <c r="M751" i="37"/>
  <c r="L751"/>
  <c r="M766" i="28" l="1"/>
  <c r="S766" s="1"/>
  <c r="L766"/>
  <c r="O766" s="1"/>
  <c r="Q765"/>
  <c r="R765"/>
  <c r="O765" i="29"/>
  <c r="K766"/>
  <c r="N765"/>
  <c r="P765" s="1"/>
  <c r="R765" i="31"/>
  <c r="Q765"/>
  <c r="R740" i="30"/>
  <c r="Q740"/>
  <c r="M741"/>
  <c r="S741" s="1"/>
  <c r="L741"/>
  <c r="O741" s="1"/>
  <c r="L766" i="31"/>
  <c r="M766"/>
  <c r="S766" s="1"/>
  <c r="R762" i="42"/>
  <c r="Q762"/>
  <c r="L762" i="35"/>
  <c r="O762" s="1"/>
  <c r="M762"/>
  <c r="S762" s="1"/>
  <c r="O751" i="37"/>
  <c r="K752"/>
  <c r="N751"/>
  <c r="P751" s="1"/>
  <c r="S755" i="32"/>
  <c r="S748" i="43"/>
  <c r="R762" i="40"/>
  <c r="Q762"/>
  <c r="K757" i="36"/>
  <c r="N756"/>
  <c r="P756" s="1"/>
  <c r="O755" i="32"/>
  <c r="N755"/>
  <c r="P755" s="1"/>
  <c r="K756"/>
  <c r="O748" i="43"/>
  <c r="N748"/>
  <c r="P748" s="1"/>
  <c r="K749"/>
  <c r="Q755" i="33"/>
  <c r="R755"/>
  <c r="M763" i="39"/>
  <c r="L763"/>
  <c r="O763" s="1"/>
  <c r="L763" i="40"/>
  <c r="O763" s="1"/>
  <c r="M763"/>
  <c r="S763" s="1"/>
  <c r="S751" i="37"/>
  <c r="O762" i="38"/>
  <c r="K763"/>
  <c r="N762"/>
  <c r="P762" s="1"/>
  <c r="M763" i="41"/>
  <c r="S763" s="1"/>
  <c r="L763"/>
  <c r="O763" s="1"/>
  <c r="Q762"/>
  <c r="R762"/>
  <c r="R761" i="35"/>
  <c r="Q761"/>
  <c r="M763" i="42"/>
  <c r="S763" s="1"/>
  <c r="L763"/>
  <c r="O763" s="1"/>
  <c r="R763" i="27"/>
  <c r="Q763"/>
  <c r="N736" i="34"/>
  <c r="P736" s="1"/>
  <c r="K737"/>
  <c r="L756" i="33"/>
  <c r="O756" s="1"/>
  <c r="M756"/>
  <c r="S756" s="1"/>
  <c r="L764" i="27"/>
  <c r="O764" s="1"/>
  <c r="M764"/>
  <c r="S764" s="1"/>
  <c r="Q756" i="26"/>
  <c r="R756"/>
  <c r="Q762" i="39"/>
  <c r="R762"/>
  <c r="L757" i="26"/>
  <c r="O757" s="1"/>
  <c r="M757"/>
  <c r="S757" s="1"/>
  <c r="Q765" i="29" l="1"/>
  <c r="R765"/>
  <c r="L766"/>
  <c r="O766" s="1"/>
  <c r="M766"/>
  <c r="S766" s="1"/>
  <c r="K767" i="28"/>
  <c r="N766"/>
  <c r="P766" s="1"/>
  <c r="O766" i="31"/>
  <c r="K767"/>
  <c r="N766"/>
  <c r="P766" s="1"/>
  <c r="K742" i="30"/>
  <c r="N741"/>
  <c r="P741" s="1"/>
  <c r="R748" i="43"/>
  <c r="Q748"/>
  <c r="R755" i="32"/>
  <c r="Q755"/>
  <c r="R756" i="36"/>
  <c r="Q756"/>
  <c r="R751" i="37"/>
  <c r="Q751"/>
  <c r="L757" i="36"/>
  <c r="O757" s="1"/>
  <c r="M757"/>
  <c r="M752" i="37"/>
  <c r="S752" s="1"/>
  <c r="L752"/>
  <c r="M749" i="43"/>
  <c r="L749"/>
  <c r="O749" s="1"/>
  <c r="K765" i="27"/>
  <c r="N764"/>
  <c r="P764" s="1"/>
  <c r="K764" i="42"/>
  <c r="N763"/>
  <c r="P763" s="1"/>
  <c r="K764" i="41"/>
  <c r="N763"/>
  <c r="P763" s="1"/>
  <c r="R762" i="38"/>
  <c r="Q762"/>
  <c r="L756" i="32"/>
  <c r="O756" s="1"/>
  <c r="M756"/>
  <c r="N762" i="35"/>
  <c r="P762" s="1"/>
  <c r="K763"/>
  <c r="Q736" i="34"/>
  <c r="R736"/>
  <c r="K758" i="26"/>
  <c r="N757"/>
  <c r="P757" s="1"/>
  <c r="N763" i="40"/>
  <c r="P763" s="1"/>
  <c r="K764"/>
  <c r="N756" i="33"/>
  <c r="P756" s="1"/>
  <c r="K757"/>
  <c r="M763" i="38"/>
  <c r="S763" s="1"/>
  <c r="L763"/>
  <c r="K764" i="39"/>
  <c r="N763"/>
  <c r="P763" s="1"/>
  <c r="L737" i="34"/>
  <c r="O737" s="1"/>
  <c r="M737"/>
  <c r="S737" s="1"/>
  <c r="S763" i="39"/>
  <c r="R766" i="28" l="1"/>
  <c r="Q766"/>
  <c r="M767"/>
  <c r="S767" s="1"/>
  <c r="L767"/>
  <c r="O767" s="1"/>
  <c r="N766" i="29"/>
  <c r="P766" s="1"/>
  <c r="K767"/>
  <c r="Q741" i="30"/>
  <c r="R741"/>
  <c r="M742"/>
  <c r="S742" s="1"/>
  <c r="L742"/>
  <c r="Q766" i="31"/>
  <c r="R766"/>
  <c r="L767"/>
  <c r="M767"/>
  <c r="Q763" i="39"/>
  <c r="R763"/>
  <c r="Q763" i="40"/>
  <c r="R763"/>
  <c r="S756" i="32"/>
  <c r="M764" i="39"/>
  <c r="S764" s="1"/>
  <c r="L764"/>
  <c r="L758" i="26"/>
  <c r="O758" s="1"/>
  <c r="M758"/>
  <c r="S758" s="1"/>
  <c r="Q763" i="41"/>
  <c r="R763"/>
  <c r="S749" i="43"/>
  <c r="R756" i="33"/>
  <c r="Q756"/>
  <c r="N737" i="34"/>
  <c r="P737" s="1"/>
  <c r="K738"/>
  <c r="O763" i="38"/>
  <c r="N763"/>
  <c r="P763" s="1"/>
  <c r="K764"/>
  <c r="N749" i="43"/>
  <c r="P749" s="1"/>
  <c r="K750"/>
  <c r="M757" i="33"/>
  <c r="S757" s="1"/>
  <c r="L757"/>
  <c r="O757" s="1"/>
  <c r="L763" i="35"/>
  <c r="M763"/>
  <c r="M764" i="41"/>
  <c r="S764" s="1"/>
  <c r="L764"/>
  <c r="O764" s="1"/>
  <c r="O752" i="37"/>
  <c r="K753"/>
  <c r="N752"/>
  <c r="P752" s="1"/>
  <c r="Q763" i="42"/>
  <c r="R763"/>
  <c r="R762" i="35"/>
  <c r="Q762"/>
  <c r="M764" i="40"/>
  <c r="S764" s="1"/>
  <c r="L764"/>
  <c r="L764" i="42"/>
  <c r="O764" s="1"/>
  <c r="M764"/>
  <c r="S764" s="1"/>
  <c r="S757" i="36"/>
  <c r="R764" i="27"/>
  <c r="Q764"/>
  <c r="Q757" i="26"/>
  <c r="R757"/>
  <c r="N756" i="32"/>
  <c r="P756" s="1"/>
  <c r="K757"/>
  <c r="M765" i="27"/>
  <c r="S765" s="1"/>
  <c r="L765"/>
  <c r="N757" i="36"/>
  <c r="P757" s="1"/>
  <c r="K758"/>
  <c r="L767" i="29" l="1"/>
  <c r="O767" s="1"/>
  <c r="M767"/>
  <c r="S767" s="1"/>
  <c r="R766"/>
  <c r="Q766"/>
  <c r="N767" i="28"/>
  <c r="P767" s="1"/>
  <c r="K768"/>
  <c r="N767" i="31"/>
  <c r="P767" s="1"/>
  <c r="K768"/>
  <c r="S767"/>
  <c r="O742" i="30"/>
  <c r="K743"/>
  <c r="N742"/>
  <c r="P742" s="1"/>
  <c r="O767" i="31"/>
  <c r="R756" i="32"/>
  <c r="Q756"/>
  <c r="R749" i="43"/>
  <c r="Q749"/>
  <c r="R757" i="36"/>
  <c r="Q757"/>
  <c r="N765" i="27"/>
  <c r="P765" s="1"/>
  <c r="K766"/>
  <c r="N764" i="41"/>
  <c r="P764" s="1"/>
  <c r="K765"/>
  <c r="L750" i="43"/>
  <c r="O750" s="1"/>
  <c r="M750"/>
  <c r="S750" s="1"/>
  <c r="O764" i="39"/>
  <c r="K765"/>
  <c r="N764"/>
  <c r="P764" s="1"/>
  <c r="O765" i="27"/>
  <c r="M764" i="38"/>
  <c r="L764"/>
  <c r="O764" s="1"/>
  <c r="R763"/>
  <c r="Q763"/>
  <c r="S763" i="35"/>
  <c r="L757" i="32"/>
  <c r="M757"/>
  <c r="O763" i="35"/>
  <c r="K764"/>
  <c r="N763"/>
  <c r="P763" s="1"/>
  <c r="R752" i="37"/>
  <c r="Q752"/>
  <c r="M738" i="34"/>
  <c r="S738" s="1"/>
  <c r="L738"/>
  <c r="R737"/>
  <c r="Q737"/>
  <c r="K765" i="42"/>
  <c r="N764"/>
  <c r="P764" s="1"/>
  <c r="M753" i="37"/>
  <c r="L753"/>
  <c r="O753" s="1"/>
  <c r="K758" i="33"/>
  <c r="N757"/>
  <c r="P757" s="1"/>
  <c r="L758" i="36"/>
  <c r="M758"/>
  <c r="O764" i="40"/>
  <c r="N764"/>
  <c r="P764" s="1"/>
  <c r="K765"/>
  <c r="K759" i="26"/>
  <c r="N758"/>
  <c r="P758" s="1"/>
  <c r="L768" i="28" l="1"/>
  <c r="O768" s="1"/>
  <c r="M768"/>
  <c r="S768" s="1"/>
  <c r="Q767"/>
  <c r="R767"/>
  <c r="K768" i="29"/>
  <c r="N767"/>
  <c r="P767" s="1"/>
  <c r="R742" i="30"/>
  <c r="Q742"/>
  <c r="M743"/>
  <c r="S743" s="1"/>
  <c r="L743"/>
  <c r="R767" i="31"/>
  <c r="Q767"/>
  <c r="M768"/>
  <c r="S768" s="1"/>
  <c r="L768"/>
  <c r="O768" s="1"/>
  <c r="R764" i="39"/>
  <c r="Q764"/>
  <c r="M766" i="27"/>
  <c r="S766" s="1"/>
  <c r="L766"/>
  <c r="O766" s="1"/>
  <c r="R765"/>
  <c r="Q765"/>
  <c r="R764" i="40"/>
  <c r="Q764"/>
  <c r="L765"/>
  <c r="O765" s="1"/>
  <c r="M765"/>
  <c r="S765" s="1"/>
  <c r="R763" i="35"/>
  <c r="Q763"/>
  <c r="M765" i="39"/>
  <c r="L765"/>
  <c r="O765" s="1"/>
  <c r="S753" i="37"/>
  <c r="S758" i="36"/>
  <c r="L765" i="42"/>
  <c r="M765"/>
  <c r="M764" i="35"/>
  <c r="S764" s="1"/>
  <c r="L764"/>
  <c r="O764" s="1"/>
  <c r="R764" i="42"/>
  <c r="Q764"/>
  <c r="O758" i="36"/>
  <c r="N758"/>
  <c r="P758" s="1"/>
  <c r="K759"/>
  <c r="N764" i="38"/>
  <c r="P764" s="1"/>
  <c r="K765"/>
  <c r="N750" i="43"/>
  <c r="P750" s="1"/>
  <c r="K751"/>
  <c r="L759" i="26"/>
  <c r="O759" s="1"/>
  <c r="M759"/>
  <c r="S759" s="1"/>
  <c r="K754" i="37"/>
  <c r="N753"/>
  <c r="P753" s="1"/>
  <c r="Q757" i="33"/>
  <c r="R757"/>
  <c r="S757" i="32"/>
  <c r="S764" i="38"/>
  <c r="M765" i="41"/>
  <c r="L765"/>
  <c r="O765" s="1"/>
  <c r="Q758" i="26"/>
  <c r="R758"/>
  <c r="L758" i="33"/>
  <c r="O758" s="1"/>
  <c r="M758"/>
  <c r="S758" s="1"/>
  <c r="O738" i="34"/>
  <c r="K739"/>
  <c r="N738"/>
  <c r="P738" s="1"/>
  <c r="O757" i="32"/>
  <c r="K758"/>
  <c r="N757"/>
  <c r="P757" s="1"/>
  <c r="R764" i="41"/>
  <c r="Q764"/>
  <c r="Q767" i="29" l="1"/>
  <c r="R767"/>
  <c r="M768"/>
  <c r="S768" s="1"/>
  <c r="L768"/>
  <c r="K769" i="28"/>
  <c r="N768"/>
  <c r="P768" s="1"/>
  <c r="O743" i="30"/>
  <c r="K744"/>
  <c r="N743"/>
  <c r="P743" s="1"/>
  <c r="K769" i="31"/>
  <c r="N768"/>
  <c r="P768" s="1"/>
  <c r="R757" i="32"/>
  <c r="Q757"/>
  <c r="R764" i="38"/>
  <c r="Q764"/>
  <c r="R758" i="36"/>
  <c r="Q758"/>
  <c r="R753" i="37"/>
  <c r="Q753"/>
  <c r="K766" i="41"/>
  <c r="N765"/>
  <c r="P765" s="1"/>
  <c r="K766" i="39"/>
  <c r="N765"/>
  <c r="P765" s="1"/>
  <c r="R738" i="34"/>
  <c r="Q738"/>
  <c r="M765" i="38"/>
  <c r="L765"/>
  <c r="O765" s="1"/>
  <c r="L739" i="34"/>
  <c r="M739"/>
  <c r="S739" s="1"/>
  <c r="S765" i="41"/>
  <c r="M754" i="37"/>
  <c r="S754" s="1"/>
  <c r="L754"/>
  <c r="O754" s="1"/>
  <c r="L759" i="36"/>
  <c r="O759" s="1"/>
  <c r="M759"/>
  <c r="S765" i="42"/>
  <c r="S765" i="39"/>
  <c r="L758" i="32"/>
  <c r="M758"/>
  <c r="S758" s="1"/>
  <c r="O765" i="42"/>
  <c r="N765"/>
  <c r="P765" s="1"/>
  <c r="K766"/>
  <c r="N758" i="33"/>
  <c r="P758" s="1"/>
  <c r="K759"/>
  <c r="K760" i="26"/>
  <c r="N759"/>
  <c r="P759" s="1"/>
  <c r="K767" i="27"/>
  <c r="N766"/>
  <c r="P766" s="1"/>
  <c r="R750" i="43"/>
  <c r="Q750"/>
  <c r="N764" i="35"/>
  <c r="P764" s="1"/>
  <c r="K765"/>
  <c r="N765" i="40"/>
  <c r="P765" s="1"/>
  <c r="K766"/>
  <c r="M751" i="43"/>
  <c r="S751" s="1"/>
  <c r="L751"/>
  <c r="O751" s="1"/>
  <c r="R768" i="28" l="1"/>
  <c r="Q768"/>
  <c r="M769"/>
  <c r="S769" s="1"/>
  <c r="L769"/>
  <c r="O769" s="1"/>
  <c r="O768" i="29"/>
  <c r="K769"/>
  <c r="N768"/>
  <c r="P768" s="1"/>
  <c r="Q768" i="31"/>
  <c r="R768"/>
  <c r="L769"/>
  <c r="O769" s="1"/>
  <c r="M769"/>
  <c r="S769" s="1"/>
  <c r="Q743" i="30"/>
  <c r="R743"/>
  <c r="M744"/>
  <c r="S744" s="1"/>
  <c r="L744"/>
  <c r="M766" i="40"/>
  <c r="S766" s="1"/>
  <c r="L766"/>
  <c r="R759" i="26"/>
  <c r="Q759"/>
  <c r="O758" i="32"/>
  <c r="N758"/>
  <c r="P758" s="1"/>
  <c r="K759"/>
  <c r="N754" i="37"/>
  <c r="P754" s="1"/>
  <c r="K755"/>
  <c r="K766" i="38"/>
  <c r="N765"/>
  <c r="P765" s="1"/>
  <c r="Q765" i="40"/>
  <c r="R765"/>
  <c r="M760" i="26"/>
  <c r="S760" s="1"/>
  <c r="L760"/>
  <c r="O760" s="1"/>
  <c r="S765" i="38"/>
  <c r="L765" i="35"/>
  <c r="M765"/>
  <c r="S765" s="1"/>
  <c r="M759" i="33"/>
  <c r="S759" s="1"/>
  <c r="L759"/>
  <c r="O759" s="1"/>
  <c r="Q765" i="39"/>
  <c r="R765"/>
  <c r="R765" i="42"/>
  <c r="Q765"/>
  <c r="Q765" i="41"/>
  <c r="R765"/>
  <c r="R764" i="35"/>
  <c r="Q764"/>
  <c r="M766" i="42"/>
  <c r="L766"/>
  <c r="O766" s="1"/>
  <c r="S759" i="36"/>
  <c r="M766" i="39"/>
  <c r="S766" s="1"/>
  <c r="L766"/>
  <c r="Q766" i="27"/>
  <c r="R766"/>
  <c r="O739" i="34"/>
  <c r="K740"/>
  <c r="N739"/>
  <c r="P739" s="1"/>
  <c r="R758" i="33"/>
  <c r="Q758"/>
  <c r="N751" i="43"/>
  <c r="P751" s="1"/>
  <c r="K752"/>
  <c r="M767" i="27"/>
  <c r="S767" s="1"/>
  <c r="L767"/>
  <c r="N759" i="36"/>
  <c r="P759" s="1"/>
  <c r="K760"/>
  <c r="M766" i="41"/>
  <c r="S766" s="1"/>
  <c r="L766"/>
  <c r="O766" s="1"/>
  <c r="Q768" i="29" l="1"/>
  <c r="R768"/>
  <c r="L769"/>
  <c r="O769" s="1"/>
  <c r="M769"/>
  <c r="S769" s="1"/>
  <c r="K770" i="28"/>
  <c r="N769"/>
  <c r="P769" s="1"/>
  <c r="K770" i="31"/>
  <c r="N769"/>
  <c r="P769" s="1"/>
  <c r="O744" i="30"/>
  <c r="K745"/>
  <c r="N744"/>
  <c r="P744" s="1"/>
  <c r="Q765" i="38"/>
  <c r="R765"/>
  <c r="R754" i="37"/>
  <c r="Q754"/>
  <c r="R751" i="43"/>
  <c r="Q751"/>
  <c r="O766" i="39"/>
  <c r="K767"/>
  <c r="N766"/>
  <c r="P766" s="1"/>
  <c r="K760" i="33"/>
  <c r="N759"/>
  <c r="P759" s="1"/>
  <c r="O767" i="27"/>
  <c r="N767"/>
  <c r="P767" s="1"/>
  <c r="K768"/>
  <c r="S766" i="42"/>
  <c r="L752" i="43"/>
  <c r="O752" s="1"/>
  <c r="M752"/>
  <c r="K761" i="26"/>
  <c r="N760"/>
  <c r="P760" s="1"/>
  <c r="M759" i="32"/>
  <c r="S759" s="1"/>
  <c r="L759"/>
  <c r="O759" s="1"/>
  <c r="Q758"/>
  <c r="R758"/>
  <c r="N766" i="41"/>
  <c r="P766" s="1"/>
  <c r="K767"/>
  <c r="Q759" i="36"/>
  <c r="R759"/>
  <c r="M760"/>
  <c r="S760" s="1"/>
  <c r="L760"/>
  <c r="O765" i="35"/>
  <c r="N765"/>
  <c r="P765" s="1"/>
  <c r="K766"/>
  <c r="R739" i="34"/>
  <c r="Q739"/>
  <c r="M740"/>
  <c r="S740" s="1"/>
  <c r="L740"/>
  <c r="M766" i="38"/>
  <c r="S766" s="1"/>
  <c r="L766"/>
  <c r="O766" i="40"/>
  <c r="N766"/>
  <c r="P766" s="1"/>
  <c r="K767"/>
  <c r="N766" i="42"/>
  <c r="P766" s="1"/>
  <c r="K767"/>
  <c r="L755" i="37"/>
  <c r="O755" s="1"/>
  <c r="M755"/>
  <c r="S755" s="1"/>
  <c r="R769" i="28" l="1"/>
  <c r="Q769"/>
  <c r="M770"/>
  <c r="L770"/>
  <c r="O770" s="1"/>
  <c r="N769" i="29"/>
  <c r="P769" s="1"/>
  <c r="K770"/>
  <c r="R744" i="30"/>
  <c r="Q744"/>
  <c r="M745"/>
  <c r="S745" s="1"/>
  <c r="L745"/>
  <c r="Q769" i="31"/>
  <c r="R769"/>
  <c r="L770"/>
  <c r="M770"/>
  <c r="S770" s="1"/>
  <c r="R766" i="42"/>
  <c r="Q766"/>
  <c r="O760" i="36"/>
  <c r="K761"/>
  <c r="N760"/>
  <c r="P760" s="1"/>
  <c r="M767" i="39"/>
  <c r="S767" s="1"/>
  <c r="L767"/>
  <c r="O767" s="1"/>
  <c r="R766" i="41"/>
  <c r="Q766"/>
  <c r="O766" i="38"/>
  <c r="K767"/>
  <c r="N766"/>
  <c r="P766" s="1"/>
  <c r="N755" i="37"/>
  <c r="P755" s="1"/>
  <c r="K756"/>
  <c r="N759" i="32"/>
  <c r="P759" s="1"/>
  <c r="K760"/>
  <c r="R766" i="40"/>
  <c r="Q766"/>
  <c r="M766" i="35"/>
  <c r="S766" s="1"/>
  <c r="L766"/>
  <c r="O766" s="1"/>
  <c r="S752" i="43"/>
  <c r="N752"/>
  <c r="P752" s="1"/>
  <c r="K753"/>
  <c r="O740" i="34"/>
  <c r="N740"/>
  <c r="P740" s="1"/>
  <c r="K741"/>
  <c r="L767" i="42"/>
  <c r="O767" s="1"/>
  <c r="M767"/>
  <c r="L768" i="27"/>
  <c r="O768" s="1"/>
  <c r="M768"/>
  <c r="S768" s="1"/>
  <c r="R760" i="26"/>
  <c r="Q760"/>
  <c r="R767" i="27"/>
  <c r="Q767"/>
  <c r="L767" i="40"/>
  <c r="O767" s="1"/>
  <c r="M767"/>
  <c r="S767" s="1"/>
  <c r="M767" i="41"/>
  <c r="L767"/>
  <c r="O767" s="1"/>
  <c r="L761" i="26"/>
  <c r="O761" s="1"/>
  <c r="M761"/>
  <c r="S761" s="1"/>
  <c r="R759" i="33"/>
  <c r="Q759"/>
  <c r="R765" i="35"/>
  <c r="Q765"/>
  <c r="L760" i="33"/>
  <c r="O760" s="1"/>
  <c r="M760"/>
  <c r="S760" s="1"/>
  <c r="R766" i="39"/>
  <c r="Q766"/>
  <c r="L770" i="29" l="1"/>
  <c r="M770"/>
  <c r="S770" s="1"/>
  <c r="Q769"/>
  <c r="R769"/>
  <c r="K771" i="28"/>
  <c r="N770"/>
  <c r="P770" s="1"/>
  <c r="S770"/>
  <c r="N770" i="31"/>
  <c r="P770" s="1"/>
  <c r="K771"/>
  <c r="O770"/>
  <c r="O745" i="30"/>
  <c r="N745"/>
  <c r="P745" s="1"/>
  <c r="K746"/>
  <c r="R752" i="43"/>
  <c r="Q752"/>
  <c r="L756" i="37"/>
  <c r="M756"/>
  <c r="S756" s="1"/>
  <c r="K768" i="39"/>
  <c r="N767"/>
  <c r="P767" s="1"/>
  <c r="R755" i="37"/>
  <c r="Q755"/>
  <c r="K768" i="40"/>
  <c r="N767"/>
  <c r="P767" s="1"/>
  <c r="S767" i="42"/>
  <c r="R760" i="36"/>
  <c r="Q760"/>
  <c r="N767" i="42"/>
  <c r="P767" s="1"/>
  <c r="K768"/>
  <c r="K762" i="26"/>
  <c r="N761"/>
  <c r="P761" s="1"/>
  <c r="K761" i="33"/>
  <c r="N760"/>
  <c r="P760" s="1"/>
  <c r="M741" i="34"/>
  <c r="S741" s="1"/>
  <c r="L741"/>
  <c r="O741"/>
  <c r="K768" i="41"/>
  <c r="N767"/>
  <c r="P767" s="1"/>
  <c r="M767" i="38"/>
  <c r="S767" s="1"/>
  <c r="L767"/>
  <c r="O767" s="1"/>
  <c r="L761" i="36"/>
  <c r="O761" s="1"/>
  <c r="M761"/>
  <c r="R740" i="34"/>
  <c r="Q740"/>
  <c r="S767" i="41"/>
  <c r="R759" i="32"/>
  <c r="Q759"/>
  <c r="N766" i="35"/>
  <c r="P766" s="1"/>
  <c r="K767"/>
  <c r="M753" i="43"/>
  <c r="S753" s="1"/>
  <c r="L753"/>
  <c r="O753"/>
  <c r="R766" i="38"/>
  <c r="Q766"/>
  <c r="N768" i="27"/>
  <c r="P768" s="1"/>
  <c r="K769"/>
  <c r="L760" i="32"/>
  <c r="O760" s="1"/>
  <c r="M760"/>
  <c r="S760" s="1"/>
  <c r="R770" i="28" l="1"/>
  <c r="Q770"/>
  <c r="M771"/>
  <c r="S771" s="1"/>
  <c r="L771"/>
  <c r="O771" s="1"/>
  <c r="O770" i="29"/>
  <c r="N770"/>
  <c r="P770" s="1"/>
  <c r="K771"/>
  <c r="M746" i="30"/>
  <c r="S746" s="1"/>
  <c r="L746"/>
  <c r="O746" s="1"/>
  <c r="Q745"/>
  <c r="R745"/>
  <c r="M771" i="31"/>
  <c r="S771" s="1"/>
  <c r="L771"/>
  <c r="O771" s="1"/>
  <c r="R770"/>
  <c r="Q770"/>
  <c r="Q767" i="42"/>
  <c r="R767"/>
  <c r="M769" i="27"/>
  <c r="S769" s="1"/>
  <c r="L769"/>
  <c r="M768" i="41"/>
  <c r="S768" s="1"/>
  <c r="L768"/>
  <c r="O768" s="1"/>
  <c r="L768" i="42"/>
  <c r="O768" s="1"/>
  <c r="M768"/>
  <c r="Q767" i="41"/>
  <c r="R767"/>
  <c r="N760" i="32"/>
  <c r="P760" s="1"/>
  <c r="K761"/>
  <c r="L767" i="35"/>
  <c r="O767" s="1"/>
  <c r="M767"/>
  <c r="S761" i="36"/>
  <c r="Q767" i="39"/>
  <c r="R767"/>
  <c r="Q768" i="27"/>
  <c r="R768"/>
  <c r="N761" i="36"/>
  <c r="P761" s="1"/>
  <c r="K762"/>
  <c r="M768" i="39"/>
  <c r="S768" s="1"/>
  <c r="L768"/>
  <c r="R766" i="35"/>
  <c r="Q766"/>
  <c r="K742" i="34"/>
  <c r="N741"/>
  <c r="P741" s="1"/>
  <c r="Q760" i="33"/>
  <c r="R760"/>
  <c r="K768" i="38"/>
  <c r="N767"/>
  <c r="P767" s="1"/>
  <c r="M761" i="33"/>
  <c r="S761" s="1"/>
  <c r="L761"/>
  <c r="O761" s="1"/>
  <c r="O756" i="37"/>
  <c r="N756"/>
  <c r="P756" s="1"/>
  <c r="K757"/>
  <c r="Q767" i="40"/>
  <c r="R767"/>
  <c r="Q761" i="26"/>
  <c r="R761"/>
  <c r="N753" i="43"/>
  <c r="P753" s="1"/>
  <c r="K754"/>
  <c r="L762" i="26"/>
  <c r="O762" s="1"/>
  <c r="M762"/>
  <c r="S762" s="1"/>
  <c r="M768" i="40"/>
  <c r="S768" s="1"/>
  <c r="L768"/>
  <c r="M771" i="29" l="1"/>
  <c r="S771" s="1"/>
  <c r="L771"/>
  <c r="O771" s="1"/>
  <c r="Q770"/>
  <c r="R770"/>
  <c r="N771" i="28"/>
  <c r="P771" s="1"/>
  <c r="K772"/>
  <c r="K772" i="31"/>
  <c r="N771"/>
  <c r="P771" s="1"/>
  <c r="N746" i="30"/>
  <c r="P746" s="1"/>
  <c r="K747"/>
  <c r="Q741" i="34"/>
  <c r="R741"/>
  <c r="K768" i="35"/>
  <c r="N767"/>
  <c r="N768" i="41"/>
  <c r="P768" s="1"/>
  <c r="K769"/>
  <c r="L754" i="43"/>
  <c r="M754"/>
  <c r="L742" i="34"/>
  <c r="O742" s="1"/>
  <c r="M742"/>
  <c r="S742" s="1"/>
  <c r="M761" i="32"/>
  <c r="L761"/>
  <c r="O761" s="1"/>
  <c r="R760"/>
  <c r="Q760"/>
  <c r="R753" i="43"/>
  <c r="Q753"/>
  <c r="N761" i="33"/>
  <c r="P761" s="1"/>
  <c r="K762"/>
  <c r="O768" i="40"/>
  <c r="N768"/>
  <c r="P768" s="1"/>
  <c r="K769"/>
  <c r="K770" i="27"/>
  <c r="N769"/>
  <c r="P769" s="1"/>
  <c r="R761" i="36"/>
  <c r="Q761"/>
  <c r="M768" i="38"/>
  <c r="S768" s="1"/>
  <c r="L768"/>
  <c r="O769" i="27"/>
  <c r="Q767" i="38"/>
  <c r="R767"/>
  <c r="O768" i="39"/>
  <c r="K769"/>
  <c r="N768"/>
  <c r="P768" s="1"/>
  <c r="K763" i="26"/>
  <c r="N762"/>
  <c r="P762" s="1"/>
  <c r="L757" i="37"/>
  <c r="M757"/>
  <c r="S757" s="1"/>
  <c r="M762" i="36"/>
  <c r="S762" s="1"/>
  <c r="L762"/>
  <c r="O762" s="1"/>
  <c r="S767" i="35"/>
  <c r="P767"/>
  <c r="S768" i="42"/>
  <c r="R756" i="37"/>
  <c r="Q756"/>
  <c r="N768" i="42"/>
  <c r="P768" s="1"/>
  <c r="K769"/>
  <c r="M772" i="28" l="1"/>
  <c r="S772" s="1"/>
  <c r="L772"/>
  <c r="O772" s="1"/>
  <c r="R771"/>
  <c r="Q771"/>
  <c r="K772" i="29"/>
  <c r="N771"/>
  <c r="P771" s="1"/>
  <c r="M747" i="30"/>
  <c r="S747" s="1"/>
  <c r="L747"/>
  <c r="R746"/>
  <c r="Q746"/>
  <c r="R771" i="31"/>
  <c r="Q771"/>
  <c r="M772"/>
  <c r="S772" s="1"/>
  <c r="L772"/>
  <c r="N762" i="36"/>
  <c r="P762" s="1"/>
  <c r="K763"/>
  <c r="M770" i="27"/>
  <c r="S770" s="1"/>
  <c r="L770"/>
  <c r="O770"/>
  <c r="S754" i="43"/>
  <c r="R762" i="26"/>
  <c r="Q762"/>
  <c r="O768" i="38"/>
  <c r="K769"/>
  <c r="N768"/>
  <c r="P768" s="1"/>
  <c r="N761" i="32"/>
  <c r="K762"/>
  <c r="L769" i="40"/>
  <c r="O769" s="1"/>
  <c r="M769"/>
  <c r="O754" i="43"/>
  <c r="N754"/>
  <c r="P754" s="1"/>
  <c r="K755"/>
  <c r="R768" i="40"/>
  <c r="Q768"/>
  <c r="M769" i="41"/>
  <c r="L769"/>
  <c r="O769" s="1"/>
  <c r="Q768"/>
  <c r="R768"/>
  <c r="R767" i="35"/>
  <c r="Q767"/>
  <c r="L763" i="26"/>
  <c r="O763" s="1"/>
  <c r="M763"/>
  <c r="L762" i="33"/>
  <c r="M762"/>
  <c r="P761" i="32"/>
  <c r="S761"/>
  <c r="R768" i="42"/>
  <c r="Q768"/>
  <c r="O757" i="37"/>
  <c r="K758"/>
  <c r="N757"/>
  <c r="P757" s="1"/>
  <c r="Q761" i="33"/>
  <c r="R761"/>
  <c r="M768" i="35"/>
  <c r="S768" s="1"/>
  <c r="L768"/>
  <c r="O768" s="1"/>
  <c r="Q768" i="39"/>
  <c r="R768"/>
  <c r="L769" i="42"/>
  <c r="M769"/>
  <c r="S769" s="1"/>
  <c r="M769" i="39"/>
  <c r="S769" s="1"/>
  <c r="L769"/>
  <c r="O769" s="1"/>
  <c r="Q769" i="27"/>
  <c r="R769"/>
  <c r="N742" i="34"/>
  <c r="P742" s="1"/>
  <c r="K743"/>
  <c r="Q771" i="29" l="1"/>
  <c r="R771"/>
  <c r="M772"/>
  <c r="S772" s="1"/>
  <c r="L772"/>
  <c r="K773" i="28"/>
  <c r="N772"/>
  <c r="P772" s="1"/>
  <c r="O772" i="31"/>
  <c r="N772"/>
  <c r="P772" s="1"/>
  <c r="K773"/>
  <c r="O747" i="30"/>
  <c r="N747"/>
  <c r="P747" s="1"/>
  <c r="K748"/>
  <c r="R754" i="43"/>
  <c r="Q754"/>
  <c r="M755"/>
  <c r="L755"/>
  <c r="O755" s="1"/>
  <c r="L743" i="34"/>
  <c r="O743" s="1"/>
  <c r="M743"/>
  <c r="S743" s="1"/>
  <c r="O769" i="42"/>
  <c r="N769"/>
  <c r="P769" s="1"/>
  <c r="K770"/>
  <c r="Q742" i="34"/>
  <c r="R742"/>
  <c r="M758" i="37"/>
  <c r="L758"/>
  <c r="O758" s="1"/>
  <c r="S769" i="40"/>
  <c r="S769" i="41"/>
  <c r="L762" i="32"/>
  <c r="M762"/>
  <c r="S762" s="1"/>
  <c r="R757" i="37"/>
  <c r="Q757"/>
  <c r="O762" i="33"/>
  <c r="N762"/>
  <c r="P762" s="1"/>
  <c r="K763"/>
  <c r="K770" i="41"/>
  <c r="N769"/>
  <c r="P769" s="1"/>
  <c r="S763" i="26"/>
  <c r="N769" i="40"/>
  <c r="P769" s="1"/>
  <c r="K770"/>
  <c r="N763" i="26"/>
  <c r="P763" s="1"/>
  <c r="K764"/>
  <c r="N768" i="35"/>
  <c r="P768" s="1"/>
  <c r="K769"/>
  <c r="R768" i="38"/>
  <c r="Q768"/>
  <c r="K771" i="27"/>
  <c r="N770"/>
  <c r="P770" s="1"/>
  <c r="Q761" i="32"/>
  <c r="R761"/>
  <c r="M769" i="38"/>
  <c r="L769"/>
  <c r="O769" s="1"/>
  <c r="S762" i="33"/>
  <c r="M763" i="36"/>
  <c r="L763"/>
  <c r="K770" i="39"/>
  <c r="N769"/>
  <c r="P769" s="1"/>
  <c r="R762" i="36"/>
  <c r="Q762"/>
  <c r="R772" i="28" l="1"/>
  <c r="Q772"/>
  <c r="M773"/>
  <c r="S773" s="1"/>
  <c r="L773"/>
  <c r="O772" i="29"/>
  <c r="K773"/>
  <c r="N772"/>
  <c r="P772" s="1"/>
  <c r="M748" i="30"/>
  <c r="S748" s="1"/>
  <c r="L748"/>
  <c r="R747"/>
  <c r="Q747"/>
  <c r="L773" i="31"/>
  <c r="O773" s="1"/>
  <c r="M773"/>
  <c r="Q772"/>
  <c r="R772"/>
  <c r="R763" i="26"/>
  <c r="Q763"/>
  <c r="Q769" i="41"/>
  <c r="R769"/>
  <c r="R762" i="33"/>
  <c r="Q762"/>
  <c r="Q769" i="40"/>
  <c r="R769"/>
  <c r="S763" i="36"/>
  <c r="M771" i="27"/>
  <c r="S771" s="1"/>
  <c r="L771"/>
  <c r="O771" s="1"/>
  <c r="O763" i="36"/>
  <c r="N763"/>
  <c r="P763" s="1"/>
  <c r="K764"/>
  <c r="N758" i="37"/>
  <c r="P758" s="1"/>
  <c r="K759"/>
  <c r="S758"/>
  <c r="N743" i="34"/>
  <c r="P743" s="1"/>
  <c r="K744"/>
  <c r="K770" i="38"/>
  <c r="N769"/>
  <c r="P769" s="1"/>
  <c r="L769" i="35"/>
  <c r="M769"/>
  <c r="S769" s="1"/>
  <c r="O762" i="32"/>
  <c r="N762"/>
  <c r="P762" s="1"/>
  <c r="K763"/>
  <c r="Q769" i="39"/>
  <c r="R769"/>
  <c r="S769" i="38"/>
  <c r="N755" i="43"/>
  <c r="P755" s="1"/>
  <c r="K756"/>
  <c r="R768" i="35"/>
  <c r="Q768"/>
  <c r="M770" i="41"/>
  <c r="S770" s="1"/>
  <c r="L770"/>
  <c r="O770" s="1"/>
  <c r="M770" i="39"/>
  <c r="S770" s="1"/>
  <c r="L770"/>
  <c r="L764" i="26"/>
  <c r="O764" s="1"/>
  <c r="M764"/>
  <c r="S764" s="1"/>
  <c r="M763" i="33"/>
  <c r="S763" s="1"/>
  <c r="L763"/>
  <c r="O763" s="1"/>
  <c r="M770" i="42"/>
  <c r="S770" s="1"/>
  <c r="L770"/>
  <c r="O770" s="1"/>
  <c r="S755" i="43"/>
  <c r="R769" i="42"/>
  <c r="Q769"/>
  <c r="Q770" i="27"/>
  <c r="R770"/>
  <c r="L770" i="40"/>
  <c r="M770"/>
  <c r="S770" s="1"/>
  <c r="R772" i="29" l="1"/>
  <c r="Q772"/>
  <c r="M773"/>
  <c r="S773" s="1"/>
  <c r="L773"/>
  <c r="O773" i="28"/>
  <c r="N773"/>
  <c r="P773" s="1"/>
  <c r="K774"/>
  <c r="S773" i="31"/>
  <c r="K774"/>
  <c r="N773"/>
  <c r="P773" s="1"/>
  <c r="O748" i="30"/>
  <c r="K749"/>
  <c r="N748"/>
  <c r="P748" s="1"/>
  <c r="Q763" i="36"/>
  <c r="R763"/>
  <c r="Q769" i="38"/>
  <c r="R769"/>
  <c r="L764" i="36"/>
  <c r="M764"/>
  <c r="N770" i="41"/>
  <c r="P770" s="1"/>
  <c r="K771"/>
  <c r="N763" i="33"/>
  <c r="P763" s="1"/>
  <c r="K764"/>
  <c r="M770" i="38"/>
  <c r="S770" s="1"/>
  <c r="L770"/>
  <c r="L763" i="32"/>
  <c r="M763"/>
  <c r="S763" s="1"/>
  <c r="O763"/>
  <c r="M744" i="34"/>
  <c r="S744" s="1"/>
  <c r="L744"/>
  <c r="O744" s="1"/>
  <c r="R743"/>
  <c r="Q743"/>
  <c r="Q762" i="32"/>
  <c r="R762"/>
  <c r="N771" i="27"/>
  <c r="P771" s="1"/>
  <c r="K772"/>
  <c r="Q758" i="37"/>
  <c r="R758"/>
  <c r="R755" i="43"/>
  <c r="Q755"/>
  <c r="K765" i="26"/>
  <c r="N764"/>
  <c r="P764" s="1"/>
  <c r="L756" i="43"/>
  <c r="O756" s="1"/>
  <c r="M756"/>
  <c r="S756" s="1"/>
  <c r="O770" i="40"/>
  <c r="N770"/>
  <c r="P770" s="1"/>
  <c r="K771"/>
  <c r="K771" i="42"/>
  <c r="N770"/>
  <c r="P770" s="1"/>
  <c r="O770" i="39"/>
  <c r="K771"/>
  <c r="N770"/>
  <c r="P770" s="1"/>
  <c r="L759" i="37"/>
  <c r="M759"/>
  <c r="S759" s="1"/>
  <c r="O769" i="35"/>
  <c r="N769"/>
  <c r="P769" s="1"/>
  <c r="K770"/>
  <c r="M774" i="28" l="1"/>
  <c r="L774"/>
  <c r="O774" s="1"/>
  <c r="Q773"/>
  <c r="R773"/>
  <c r="O773" i="29"/>
  <c r="K774"/>
  <c r="N773"/>
  <c r="P773" s="1"/>
  <c r="Q773" i="31"/>
  <c r="R773"/>
  <c r="Q748" i="30"/>
  <c r="R748"/>
  <c r="M749"/>
  <c r="S749" s="1"/>
  <c r="L749"/>
  <c r="O749" s="1"/>
  <c r="L774" i="31"/>
  <c r="M774"/>
  <c r="R770" i="39"/>
  <c r="Q770"/>
  <c r="N744" i="34"/>
  <c r="P744" s="1"/>
  <c r="K745"/>
  <c r="M771" i="39"/>
  <c r="S771" s="1"/>
  <c r="L771"/>
  <c r="O771" s="1"/>
  <c r="L772" i="27"/>
  <c r="M772"/>
  <c r="M771" i="41"/>
  <c r="L771"/>
  <c r="O771" s="1"/>
  <c r="R770"/>
  <c r="Q770"/>
  <c r="R764" i="26"/>
  <c r="Q764"/>
  <c r="S764" i="36"/>
  <c r="R770" i="42"/>
  <c r="Q770"/>
  <c r="L771"/>
  <c r="O771" s="1"/>
  <c r="M771"/>
  <c r="S771" s="1"/>
  <c r="M765" i="26"/>
  <c r="S765" s="1"/>
  <c r="L765"/>
  <c r="O765" s="1"/>
  <c r="K764" i="32"/>
  <c r="N763"/>
  <c r="P763" s="1"/>
  <c r="O764" i="36"/>
  <c r="K765"/>
  <c r="N764"/>
  <c r="P764" s="1"/>
  <c r="R769" i="35"/>
  <c r="Q769"/>
  <c r="M771" i="40"/>
  <c r="S771" s="1"/>
  <c r="L771"/>
  <c r="O771" s="1"/>
  <c r="O770" i="38"/>
  <c r="N770"/>
  <c r="P770" s="1"/>
  <c r="K771"/>
  <c r="R771" i="27"/>
  <c r="Q771"/>
  <c r="M770" i="35"/>
  <c r="S770" s="1"/>
  <c r="L770"/>
  <c r="O770" s="1"/>
  <c r="Q770" i="40"/>
  <c r="R770"/>
  <c r="O759" i="37"/>
  <c r="K760"/>
  <c r="N759"/>
  <c r="P759" s="1"/>
  <c r="M764" i="33"/>
  <c r="S764" s="1"/>
  <c r="L764"/>
  <c r="N756" i="43"/>
  <c r="P756" s="1"/>
  <c r="K757"/>
  <c r="R763" i="33"/>
  <c r="Q763"/>
  <c r="Q773" i="29" l="1"/>
  <c r="R773"/>
  <c r="M774"/>
  <c r="S774" s="1"/>
  <c r="L774"/>
  <c r="K775" i="28"/>
  <c r="N774"/>
  <c r="P774" s="1"/>
  <c r="S774"/>
  <c r="O774" i="31"/>
  <c r="N774"/>
  <c r="K775"/>
  <c r="K750" i="30"/>
  <c r="N749"/>
  <c r="P749" s="1"/>
  <c r="S774" i="31"/>
  <c r="P774"/>
  <c r="R764" i="36"/>
  <c r="Q764"/>
  <c r="S771" i="41"/>
  <c r="M760" i="37"/>
  <c r="S760" s="1"/>
  <c r="L760"/>
  <c r="O760" s="1"/>
  <c r="M771" i="38"/>
  <c r="S771" s="1"/>
  <c r="L771"/>
  <c r="O771" s="1"/>
  <c r="N772" i="27"/>
  <c r="P772" s="1"/>
  <c r="K773"/>
  <c r="R770" i="38"/>
  <c r="Q770"/>
  <c r="M765" i="36"/>
  <c r="S765" s="1"/>
  <c r="L765"/>
  <c r="O765" s="1"/>
  <c r="M757" i="43"/>
  <c r="S757" s="1"/>
  <c r="L757"/>
  <c r="O757" s="1"/>
  <c r="N771" i="42"/>
  <c r="P771" s="1"/>
  <c r="K772"/>
  <c r="K772" i="39"/>
  <c r="N771"/>
  <c r="P771" s="1"/>
  <c r="R756" i="43"/>
  <c r="Q756"/>
  <c r="R763" i="32"/>
  <c r="Q763"/>
  <c r="O764" i="33"/>
  <c r="K765"/>
  <c r="N764"/>
  <c r="P764" s="1"/>
  <c r="N770" i="35"/>
  <c r="P770" s="1"/>
  <c r="K771"/>
  <c r="K772" i="40"/>
  <c r="N771"/>
  <c r="P771" s="1"/>
  <c r="M764" i="32"/>
  <c r="S764" s="1"/>
  <c r="L764"/>
  <c r="O764" s="1"/>
  <c r="K772" i="41"/>
  <c r="N771"/>
  <c r="P771" s="1"/>
  <c r="M745" i="34"/>
  <c r="S745" s="1"/>
  <c r="L745"/>
  <c r="O745" s="1"/>
  <c r="R744"/>
  <c r="Q744"/>
  <c r="R759" i="37"/>
  <c r="Q759"/>
  <c r="K766" i="26"/>
  <c r="N765"/>
  <c r="P765" s="1"/>
  <c r="O772" i="27"/>
  <c r="S772"/>
  <c r="R774" i="28" l="1"/>
  <c r="Q774"/>
  <c r="M775"/>
  <c r="S775" s="1"/>
  <c r="L775"/>
  <c r="O775" s="1"/>
  <c r="O774" i="29"/>
  <c r="N774"/>
  <c r="P774" s="1"/>
  <c r="K775"/>
  <c r="R749" i="30"/>
  <c r="Q749"/>
  <c r="R774" i="31"/>
  <c r="Q774"/>
  <c r="L750" i="30"/>
  <c r="O750" s="1"/>
  <c r="M750"/>
  <c r="S750" s="1"/>
  <c r="M775" i="31"/>
  <c r="S775" s="1"/>
  <c r="L775"/>
  <c r="O775" s="1"/>
  <c r="Q771" i="41"/>
  <c r="R771"/>
  <c r="R771" i="39"/>
  <c r="Q771"/>
  <c r="N765" i="36"/>
  <c r="P765" s="1"/>
  <c r="K766"/>
  <c r="M772" i="41"/>
  <c r="S772" s="1"/>
  <c r="L772"/>
  <c r="O772" s="1"/>
  <c r="M766" i="26"/>
  <c r="S766" s="1"/>
  <c r="L766"/>
  <c r="O766" s="1"/>
  <c r="Q764" i="33"/>
  <c r="R764"/>
  <c r="M772" i="39"/>
  <c r="S772" s="1"/>
  <c r="L772"/>
  <c r="M765" i="33"/>
  <c r="L765"/>
  <c r="O765" s="1"/>
  <c r="M772" i="42"/>
  <c r="S772" s="1"/>
  <c r="L772"/>
  <c r="O772" s="1"/>
  <c r="N760" i="37"/>
  <c r="P760" s="1"/>
  <c r="K761"/>
  <c r="R771" i="42"/>
  <c r="Q771"/>
  <c r="R770" i="35"/>
  <c r="Q770"/>
  <c r="N764" i="32"/>
  <c r="P764" s="1"/>
  <c r="K765"/>
  <c r="M773" i="27"/>
  <c r="S773" s="1"/>
  <c r="L773"/>
  <c r="O773" s="1"/>
  <c r="Q771" i="40"/>
  <c r="R771"/>
  <c r="N757" i="43"/>
  <c r="P757" s="1"/>
  <c r="K758"/>
  <c r="Q772" i="27"/>
  <c r="R772"/>
  <c r="N745" i="34"/>
  <c r="P745" s="1"/>
  <c r="K746"/>
  <c r="M772" i="40"/>
  <c r="S772" s="1"/>
  <c r="L772"/>
  <c r="R765" i="26"/>
  <c r="Q765"/>
  <c r="L771" i="35"/>
  <c r="M771"/>
  <c r="K772" i="38"/>
  <c r="N771"/>
  <c r="P771" s="1"/>
  <c r="M775" i="29" l="1"/>
  <c r="S775" s="1"/>
  <c r="L775"/>
  <c r="R774"/>
  <c r="Q774"/>
  <c r="N775" i="28"/>
  <c r="P775" s="1"/>
  <c r="K776"/>
  <c r="K751" i="30"/>
  <c r="N750"/>
  <c r="P750" s="1"/>
  <c r="K776" i="31"/>
  <c r="N775"/>
  <c r="P775" s="1"/>
  <c r="L761" i="37"/>
  <c r="M761"/>
  <c r="S761" s="1"/>
  <c r="O772" i="39"/>
  <c r="N772"/>
  <c r="P772" s="1"/>
  <c r="K773"/>
  <c r="R745" i="34"/>
  <c r="Q745"/>
  <c r="S771" i="35"/>
  <c r="R760" i="37"/>
  <c r="Q760"/>
  <c r="O771" i="35"/>
  <c r="N771"/>
  <c r="P771" s="1"/>
  <c r="K772"/>
  <c r="M765" i="32"/>
  <c r="L765"/>
  <c r="M766" i="36"/>
  <c r="S766" s="1"/>
  <c r="L766"/>
  <c r="O766"/>
  <c r="R765"/>
  <c r="Q765"/>
  <c r="R764" i="32"/>
  <c r="Q764"/>
  <c r="N772" i="42"/>
  <c r="P772" s="1"/>
  <c r="K773"/>
  <c r="R757" i="43"/>
  <c r="Q757"/>
  <c r="O772" i="40"/>
  <c r="N772"/>
  <c r="P772" s="1"/>
  <c r="K773"/>
  <c r="K766" i="33"/>
  <c r="N765"/>
  <c r="P765" s="1"/>
  <c r="K767" i="26"/>
  <c r="N766"/>
  <c r="P766" s="1"/>
  <c r="M772" i="38"/>
  <c r="S772" s="1"/>
  <c r="L772"/>
  <c r="L758" i="43"/>
  <c r="O758" s="1"/>
  <c r="M758"/>
  <c r="S765" i="33"/>
  <c r="Q771" i="38"/>
  <c r="R771"/>
  <c r="M746" i="34"/>
  <c r="S746" s="1"/>
  <c r="L746"/>
  <c r="N773" i="27"/>
  <c r="P773" s="1"/>
  <c r="K774"/>
  <c r="N772" i="41"/>
  <c r="P772" s="1"/>
  <c r="K773"/>
  <c r="M776" i="28" l="1"/>
  <c r="S776" s="1"/>
  <c r="L776"/>
  <c r="O776" s="1"/>
  <c r="Q775"/>
  <c r="R775"/>
  <c r="O775" i="29"/>
  <c r="K776"/>
  <c r="N775"/>
  <c r="P775" s="1"/>
  <c r="R775" i="31"/>
  <c r="Q775"/>
  <c r="L776"/>
  <c r="M776"/>
  <c r="S776" s="1"/>
  <c r="Q750" i="30"/>
  <c r="R750"/>
  <c r="L751"/>
  <c r="M751"/>
  <c r="S751" s="1"/>
  <c r="R771" i="35"/>
  <c r="Q771"/>
  <c r="R765" i="33"/>
  <c r="Q765"/>
  <c r="R772" i="42"/>
  <c r="Q772"/>
  <c r="O765" i="32"/>
  <c r="N765"/>
  <c r="P765" s="1"/>
  <c r="K766"/>
  <c r="M774" i="27"/>
  <c r="L774"/>
  <c r="O774"/>
  <c r="S758" i="43"/>
  <c r="L766" i="33"/>
  <c r="M766"/>
  <c r="S766" s="1"/>
  <c r="S765" i="32"/>
  <c r="Q773" i="27"/>
  <c r="R773"/>
  <c r="L773" i="40"/>
  <c r="O773" s="1"/>
  <c r="M773"/>
  <c r="M772" i="35"/>
  <c r="S772" s="1"/>
  <c r="L772"/>
  <c r="O772" s="1"/>
  <c r="R772" i="40"/>
  <c r="Q772"/>
  <c r="M773" i="39"/>
  <c r="S773" s="1"/>
  <c r="L773"/>
  <c r="O773"/>
  <c r="Q772"/>
  <c r="R772"/>
  <c r="O746" i="34"/>
  <c r="N746"/>
  <c r="P746" s="1"/>
  <c r="K747"/>
  <c r="O772" i="38"/>
  <c r="K773"/>
  <c r="N772"/>
  <c r="P772" s="1"/>
  <c r="R766" i="26"/>
  <c r="Q766"/>
  <c r="K767" i="36"/>
  <c r="N766"/>
  <c r="P766" s="1"/>
  <c r="Q772" i="41"/>
  <c r="R772"/>
  <c r="N758" i="43"/>
  <c r="P758" s="1"/>
  <c r="K759"/>
  <c r="M773" i="41"/>
  <c r="S773" s="1"/>
  <c r="L773"/>
  <c r="O773" s="1"/>
  <c r="L767" i="26"/>
  <c r="O767" s="1"/>
  <c r="M767"/>
  <c r="S767" s="1"/>
  <c r="M773" i="42"/>
  <c r="S773" s="1"/>
  <c r="L773"/>
  <c r="O761" i="37"/>
  <c r="K762"/>
  <c r="N761"/>
  <c r="P761" s="1"/>
  <c r="Q775" i="29" l="1"/>
  <c r="R775"/>
  <c r="L776"/>
  <c r="O776" s="1"/>
  <c r="M776"/>
  <c r="S776" s="1"/>
  <c r="K777" i="28"/>
  <c r="N776"/>
  <c r="P776" s="1"/>
  <c r="O751" i="30"/>
  <c r="N751"/>
  <c r="P751" s="1"/>
  <c r="K752"/>
  <c r="O776" i="31"/>
  <c r="K777"/>
  <c r="N776"/>
  <c r="P776" s="1"/>
  <c r="Q765" i="32"/>
  <c r="R765"/>
  <c r="R758" i="43"/>
  <c r="Q758"/>
  <c r="R772" i="38"/>
  <c r="Q772"/>
  <c r="O766" i="33"/>
  <c r="K767"/>
  <c r="N766"/>
  <c r="P766" s="1"/>
  <c r="M773" i="38"/>
  <c r="L773"/>
  <c r="O773" s="1"/>
  <c r="K774" i="39"/>
  <c r="N773"/>
  <c r="P773" s="1"/>
  <c r="S773" i="40"/>
  <c r="K774"/>
  <c r="N773"/>
  <c r="P773" s="1"/>
  <c r="K768" i="26"/>
  <c r="N767"/>
  <c r="P767" s="1"/>
  <c r="O773" i="42"/>
  <c r="N773"/>
  <c r="P773" s="1"/>
  <c r="K774"/>
  <c r="M759" i="43"/>
  <c r="L759"/>
  <c r="M747" i="34"/>
  <c r="S747" s="1"/>
  <c r="L747"/>
  <c r="O747" s="1"/>
  <c r="R746"/>
  <c r="Q746"/>
  <c r="N774" i="27"/>
  <c r="P774" s="1"/>
  <c r="K775"/>
  <c r="R761" i="37"/>
  <c r="Q761"/>
  <c r="M767" i="36"/>
  <c r="S767" s="1"/>
  <c r="L767"/>
  <c r="O767" s="1"/>
  <c r="S774" i="27"/>
  <c r="R766" i="36"/>
  <c r="Q766"/>
  <c r="L762" i="37"/>
  <c r="O762" s="1"/>
  <c r="M762"/>
  <c r="K774" i="41"/>
  <c r="N773"/>
  <c r="P773" s="1"/>
  <c r="N772" i="35"/>
  <c r="P772" s="1"/>
  <c r="K773"/>
  <c r="M766" i="32"/>
  <c r="S766" s="1"/>
  <c r="L766"/>
  <c r="O766" s="1"/>
  <c r="R776" i="28" l="1"/>
  <c r="Q776"/>
  <c r="M777"/>
  <c r="S777" s="1"/>
  <c r="L777"/>
  <c r="O777" s="1"/>
  <c r="K777" i="29"/>
  <c r="N776"/>
  <c r="P776" s="1"/>
  <c r="R776" i="31"/>
  <c r="Q776"/>
  <c r="L777"/>
  <c r="O777" s="1"/>
  <c r="M777"/>
  <c r="M752" i="30"/>
  <c r="S752" s="1"/>
  <c r="L752"/>
  <c r="O752" s="1"/>
  <c r="R751"/>
  <c r="Q751"/>
  <c r="R773" i="40"/>
  <c r="Q773"/>
  <c r="L767" i="33"/>
  <c r="O767" s="1"/>
  <c r="M767"/>
  <c r="S767" s="1"/>
  <c r="Q774" i="27"/>
  <c r="R774"/>
  <c r="L774" i="42"/>
  <c r="O774" s="1"/>
  <c r="M774"/>
  <c r="S774" s="1"/>
  <c r="M775" i="27"/>
  <c r="S775" s="1"/>
  <c r="L775"/>
  <c r="O775" s="1"/>
  <c r="S759" i="43"/>
  <c r="Q773" i="39"/>
  <c r="R773"/>
  <c r="R773" i="42"/>
  <c r="Q773"/>
  <c r="M774" i="41"/>
  <c r="S774" s="1"/>
  <c r="L774"/>
  <c r="L774" i="39"/>
  <c r="M774"/>
  <c r="S774" s="1"/>
  <c r="L773" i="35"/>
  <c r="M773"/>
  <c r="S773" s="1"/>
  <c r="R767" i="26"/>
  <c r="Q767"/>
  <c r="Q773" i="41"/>
  <c r="R773"/>
  <c r="N767" i="36"/>
  <c r="P767" s="1"/>
  <c r="K768"/>
  <c r="N747" i="34"/>
  <c r="P747" s="1"/>
  <c r="K748"/>
  <c r="S762" i="37"/>
  <c r="L768" i="26"/>
  <c r="O768" s="1"/>
  <c r="M768"/>
  <c r="S768" s="1"/>
  <c r="K774" i="38"/>
  <c r="N773"/>
  <c r="P773" s="1"/>
  <c r="R772" i="35"/>
  <c r="Q772"/>
  <c r="N766" i="32"/>
  <c r="P766" s="1"/>
  <c r="K767"/>
  <c r="N762" i="37"/>
  <c r="P762" s="1"/>
  <c r="K763"/>
  <c r="S773" i="38"/>
  <c r="O759" i="43"/>
  <c r="N759"/>
  <c r="P759" s="1"/>
  <c r="K760"/>
  <c r="L774" i="40"/>
  <c r="O774" s="1"/>
  <c r="M774"/>
  <c r="S774" s="1"/>
  <c r="R766" i="33"/>
  <c r="Q766"/>
  <c r="R776" i="29" l="1"/>
  <c r="Q776"/>
  <c r="M777"/>
  <c r="S777" s="1"/>
  <c r="L777"/>
  <c r="O777" s="1"/>
  <c r="N777" i="28"/>
  <c r="P777" s="1"/>
  <c r="K778"/>
  <c r="S777" i="31"/>
  <c r="N777"/>
  <c r="P777" s="1"/>
  <c r="K778"/>
  <c r="N752" i="30"/>
  <c r="P752" s="1"/>
  <c r="K753"/>
  <c r="R762" i="37"/>
  <c r="Q762"/>
  <c r="L768" i="36"/>
  <c r="M768"/>
  <c r="S768" s="1"/>
  <c r="R759" i="43"/>
  <c r="Q759"/>
  <c r="Q773" i="38"/>
  <c r="R773"/>
  <c r="O773" i="35"/>
  <c r="K774"/>
  <c r="N773"/>
  <c r="P773" s="1"/>
  <c r="K775" i="42"/>
  <c r="N774"/>
  <c r="P774" s="1"/>
  <c r="M774" i="38"/>
  <c r="S774" s="1"/>
  <c r="L774"/>
  <c r="O774" i="41"/>
  <c r="N774"/>
  <c r="P774" s="1"/>
  <c r="K775"/>
  <c r="Q767" i="36"/>
  <c r="R767"/>
  <c r="O774" i="39"/>
  <c r="K775"/>
  <c r="N774"/>
  <c r="P774" s="1"/>
  <c r="K775" i="40"/>
  <c r="N774"/>
  <c r="P774" s="1"/>
  <c r="L767" i="32"/>
  <c r="M767"/>
  <c r="K769" i="26"/>
  <c r="N768"/>
  <c r="P768" s="1"/>
  <c r="N775" i="27"/>
  <c r="P775" s="1"/>
  <c r="K776"/>
  <c r="R747" i="34"/>
  <c r="Q747"/>
  <c r="N767" i="33"/>
  <c r="P767" s="1"/>
  <c r="K768"/>
  <c r="R766" i="32"/>
  <c r="Q766"/>
  <c r="M763" i="37"/>
  <c r="S763" s="1"/>
  <c r="L763"/>
  <c r="O763" s="1"/>
  <c r="L760" i="43"/>
  <c r="O760" s="1"/>
  <c r="M760"/>
  <c r="M748" i="34"/>
  <c r="S748" s="1"/>
  <c r="L748"/>
  <c r="M778" i="28" l="1"/>
  <c r="S778" s="1"/>
  <c r="L778"/>
  <c r="O778" s="1"/>
  <c r="R777"/>
  <c r="Q777"/>
  <c r="K778" i="29"/>
  <c r="N777"/>
  <c r="P777" s="1"/>
  <c r="R777" i="31"/>
  <c r="Q777"/>
  <c r="M753" i="30"/>
  <c r="S753" s="1"/>
  <c r="L753"/>
  <c r="O753" s="1"/>
  <c r="R752"/>
  <c r="Q752"/>
  <c r="L778" i="31"/>
  <c r="M778"/>
  <c r="R774" i="40"/>
  <c r="Q774"/>
  <c r="N763" i="37"/>
  <c r="P763" s="1"/>
  <c r="K764"/>
  <c r="M775" i="40"/>
  <c r="S775" s="1"/>
  <c r="L775"/>
  <c r="Q774" i="39"/>
  <c r="R774"/>
  <c r="O774" i="38"/>
  <c r="N774"/>
  <c r="P774" s="1"/>
  <c r="K775"/>
  <c r="Q775" i="27"/>
  <c r="R775"/>
  <c r="M775" i="39"/>
  <c r="S775" s="1"/>
  <c r="L775"/>
  <c r="O775" s="1"/>
  <c r="Q774" i="42"/>
  <c r="R774"/>
  <c r="Q768" i="26"/>
  <c r="R768"/>
  <c r="L769"/>
  <c r="O769" s="1"/>
  <c r="M769"/>
  <c r="S769" s="1"/>
  <c r="M775" i="42"/>
  <c r="S775" s="1"/>
  <c r="L775"/>
  <c r="M776" i="27"/>
  <c r="S776" s="1"/>
  <c r="L776"/>
  <c r="L768" i="33"/>
  <c r="O768" s="1"/>
  <c r="M768"/>
  <c r="S768" s="1"/>
  <c r="R773" i="35"/>
  <c r="Q773"/>
  <c r="O768" i="36"/>
  <c r="N768"/>
  <c r="P768" s="1"/>
  <c r="K769"/>
  <c r="Q767" i="33"/>
  <c r="R767"/>
  <c r="O767" i="32"/>
  <c r="N767"/>
  <c r="P767" s="1"/>
  <c r="K768"/>
  <c r="M775" i="41"/>
  <c r="L775"/>
  <c r="O775" s="1"/>
  <c r="M774" i="35"/>
  <c r="S774" s="1"/>
  <c r="L774"/>
  <c r="O774" s="1"/>
  <c r="O748" i="34"/>
  <c r="N748"/>
  <c r="P748" s="1"/>
  <c r="K749"/>
  <c r="S767" i="32"/>
  <c r="S760" i="43"/>
  <c r="N760"/>
  <c r="P760" s="1"/>
  <c r="K761"/>
  <c r="Q774" i="41"/>
  <c r="R774"/>
  <c r="Q777" i="29" l="1"/>
  <c r="R777"/>
  <c r="L778"/>
  <c r="O778" s="1"/>
  <c r="M778"/>
  <c r="S778" s="1"/>
  <c r="K779" i="28"/>
  <c r="N778"/>
  <c r="P778" s="1"/>
  <c r="O778" i="31"/>
  <c r="N778"/>
  <c r="P778" s="1"/>
  <c r="K779"/>
  <c r="K754" i="30"/>
  <c r="N753"/>
  <c r="P753" s="1"/>
  <c r="S778" i="31"/>
  <c r="R768" i="36"/>
  <c r="Q768"/>
  <c r="K777" i="27"/>
  <c r="N776"/>
  <c r="P776" s="1"/>
  <c r="L775" i="38"/>
  <c r="O775" s="1"/>
  <c r="M775"/>
  <c r="S775" s="1"/>
  <c r="L749" i="34"/>
  <c r="M749"/>
  <c r="S749" s="1"/>
  <c r="S775" i="41"/>
  <c r="R767" i="32"/>
  <c r="Q767"/>
  <c r="K776" i="41"/>
  <c r="N775"/>
  <c r="P775" s="1"/>
  <c r="M761" i="43"/>
  <c r="L761"/>
  <c r="O761" s="1"/>
  <c r="K776" i="39"/>
  <c r="N775"/>
  <c r="P775" s="1"/>
  <c r="N774" i="35"/>
  <c r="P774" s="1"/>
  <c r="K775"/>
  <c r="O775" i="40"/>
  <c r="K776"/>
  <c r="N775"/>
  <c r="P775" s="1"/>
  <c r="K769" i="33"/>
  <c r="N768"/>
  <c r="P768" s="1"/>
  <c r="K770" i="26"/>
  <c r="N769"/>
  <c r="P769" s="1"/>
  <c r="R760" i="43"/>
  <c r="Q760"/>
  <c r="L769" i="36"/>
  <c r="O769" s="1"/>
  <c r="M769"/>
  <c r="S769" s="1"/>
  <c r="O776" i="27"/>
  <c r="M764" i="37"/>
  <c r="L764"/>
  <c r="O764" s="1"/>
  <c r="Q763"/>
  <c r="R763"/>
  <c r="R774" i="38"/>
  <c r="Q774"/>
  <c r="Q748" i="34"/>
  <c r="R748"/>
  <c r="M768" i="32"/>
  <c r="S768" s="1"/>
  <c r="L768"/>
  <c r="O768" s="1"/>
  <c r="O775" i="42"/>
  <c r="K776"/>
  <c r="N775"/>
  <c r="P775" s="1"/>
  <c r="Q778" i="28" l="1"/>
  <c r="R778"/>
  <c r="L779"/>
  <c r="O779" s="1"/>
  <c r="M779"/>
  <c r="S779" s="1"/>
  <c r="K779" i="29"/>
  <c r="N778"/>
  <c r="P778" s="1"/>
  <c r="R778" i="31"/>
  <c r="Q778"/>
  <c r="M779"/>
  <c r="L779"/>
  <c r="O779" s="1"/>
  <c r="R753" i="30"/>
  <c r="Q753"/>
  <c r="M754"/>
  <c r="S754" s="1"/>
  <c r="L754"/>
  <c r="O754" s="1"/>
  <c r="Q775" i="41"/>
  <c r="R775"/>
  <c r="R775" i="40"/>
  <c r="Q775"/>
  <c r="K770" i="36"/>
  <c r="N769"/>
  <c r="P769" s="1"/>
  <c r="M776" i="40"/>
  <c r="S776" s="1"/>
  <c r="L776"/>
  <c r="O776" s="1"/>
  <c r="S761" i="43"/>
  <c r="O749" i="34"/>
  <c r="K750"/>
  <c r="N749"/>
  <c r="P749" s="1"/>
  <c r="N764" i="37"/>
  <c r="P764" s="1"/>
  <c r="K765"/>
  <c r="Q775" i="39"/>
  <c r="R775"/>
  <c r="N768" i="32"/>
  <c r="P768" s="1"/>
  <c r="K769"/>
  <c r="L775" i="35"/>
  <c r="M775"/>
  <c r="S775" s="1"/>
  <c r="M776" i="41"/>
  <c r="S776" s="1"/>
  <c r="L776"/>
  <c r="O776" s="1"/>
  <c r="R774" i="35"/>
  <c r="Q774"/>
  <c r="K776" i="38"/>
  <c r="N775"/>
  <c r="P775" s="1"/>
  <c r="Q776" i="27"/>
  <c r="R776"/>
  <c r="Q768" i="33"/>
  <c r="R768"/>
  <c r="M776" i="39"/>
  <c r="S776" s="1"/>
  <c r="L776"/>
  <c r="L777" i="27"/>
  <c r="O777" s="1"/>
  <c r="M777"/>
  <c r="S777" s="1"/>
  <c r="R769" i="26"/>
  <c r="Q769"/>
  <c r="S764" i="37"/>
  <c r="L770" i="26"/>
  <c r="O770" s="1"/>
  <c r="M770"/>
  <c r="S770" s="1"/>
  <c r="M769" i="33"/>
  <c r="S769" s="1"/>
  <c r="L769"/>
  <c r="O769" s="1"/>
  <c r="R775" i="42"/>
  <c r="Q775"/>
  <c r="L776"/>
  <c r="O776" s="1"/>
  <c r="M776"/>
  <c r="S776" s="1"/>
  <c r="N761" i="43"/>
  <c r="P761" s="1"/>
  <c r="K762"/>
  <c r="Q778" i="29" l="1"/>
  <c r="R778"/>
  <c r="M779"/>
  <c r="S779" s="1"/>
  <c r="L779"/>
  <c r="O779" s="1"/>
  <c r="N779" i="28"/>
  <c r="P779" s="1"/>
  <c r="K780"/>
  <c r="K780" i="31"/>
  <c r="N779"/>
  <c r="P779" s="1"/>
  <c r="S779"/>
  <c r="N754" i="30"/>
  <c r="P754" s="1"/>
  <c r="K755"/>
  <c r="Q764" i="37"/>
  <c r="R764"/>
  <c r="R761" i="43"/>
  <c r="Q761"/>
  <c r="M765" i="37"/>
  <c r="S765" s="1"/>
  <c r="L765"/>
  <c r="L762" i="43"/>
  <c r="O762" s="1"/>
  <c r="M762"/>
  <c r="R769" i="36"/>
  <c r="Q769"/>
  <c r="N769" i="33"/>
  <c r="P769" s="1"/>
  <c r="K770"/>
  <c r="Q775" i="38"/>
  <c r="R775"/>
  <c r="O775" i="35"/>
  <c r="K776"/>
  <c r="N775"/>
  <c r="P775" s="1"/>
  <c r="L750" i="34"/>
  <c r="M750"/>
  <c r="S750" s="1"/>
  <c r="L770" i="36"/>
  <c r="O770"/>
  <c r="M770"/>
  <c r="S770" s="1"/>
  <c r="Q749" i="34"/>
  <c r="R749"/>
  <c r="K778" i="27"/>
  <c r="N777"/>
  <c r="P777" s="1"/>
  <c r="L776" i="38"/>
  <c r="M776"/>
  <c r="S776" s="1"/>
  <c r="L769" i="32"/>
  <c r="M769"/>
  <c r="S769" s="1"/>
  <c r="R768"/>
  <c r="Q768"/>
  <c r="N776" i="42"/>
  <c r="P776" s="1"/>
  <c r="K777"/>
  <c r="N770" i="26"/>
  <c r="P770" s="1"/>
  <c r="K771"/>
  <c r="O776" i="39"/>
  <c r="K777"/>
  <c r="N776"/>
  <c r="P776" s="1"/>
  <c r="N776" i="41"/>
  <c r="P776" s="1"/>
  <c r="K777"/>
  <c r="N776" i="40"/>
  <c r="P776" s="1"/>
  <c r="K777"/>
  <c r="M780" i="28" l="1"/>
  <c r="S780" s="1"/>
  <c r="L780"/>
  <c r="O780" s="1"/>
  <c r="R779"/>
  <c r="Q779"/>
  <c r="K780" i="29"/>
  <c r="N779"/>
  <c r="P779" s="1"/>
  <c r="M755" i="30"/>
  <c r="S755" s="1"/>
  <c r="L755"/>
  <c r="R779" i="31"/>
  <c r="Q779"/>
  <c r="Q754" i="30"/>
  <c r="R754"/>
  <c r="L780" i="31"/>
  <c r="M780"/>
  <c r="S780" s="1"/>
  <c r="Q776" i="39"/>
  <c r="R776"/>
  <c r="S762" i="43"/>
  <c r="Q776" i="42"/>
  <c r="R776"/>
  <c r="M778" i="27"/>
  <c r="S778" s="1"/>
  <c r="L778"/>
  <c r="M777" i="39"/>
  <c r="L777"/>
  <c r="O777" s="1"/>
  <c r="N762" i="43"/>
  <c r="P762" s="1"/>
  <c r="K763"/>
  <c r="R776" i="40"/>
  <c r="Q776"/>
  <c r="L777" i="42"/>
  <c r="M777"/>
  <c r="S777" s="1"/>
  <c r="M777" i="41"/>
  <c r="S777" s="1"/>
  <c r="L777"/>
  <c r="O777" s="1"/>
  <c r="O769" i="32"/>
  <c r="N769"/>
  <c r="P769" s="1"/>
  <c r="K770"/>
  <c r="O765" i="37"/>
  <c r="N765"/>
  <c r="P765" s="1"/>
  <c r="K766"/>
  <c r="L771" i="26"/>
  <c r="O771" s="1"/>
  <c r="M771"/>
  <c r="N770" i="36"/>
  <c r="P770" s="1"/>
  <c r="K771"/>
  <c r="L770" i="33"/>
  <c r="O770" s="1"/>
  <c r="M770"/>
  <c r="S770" s="1"/>
  <c r="R769"/>
  <c r="Q769"/>
  <c r="R777" i="27"/>
  <c r="Q777"/>
  <c r="O750" i="34"/>
  <c r="N750"/>
  <c r="P750" s="1"/>
  <c r="K751"/>
  <c r="L777" i="40"/>
  <c r="O777" s="1"/>
  <c r="M777"/>
  <c r="O776" i="38"/>
  <c r="K777"/>
  <c r="N776"/>
  <c r="P776" s="1"/>
  <c r="R775" i="35"/>
  <c r="Q775"/>
  <c r="R770" i="26"/>
  <c r="Q770"/>
  <c r="Q776" i="41"/>
  <c r="R776"/>
  <c r="L776" i="35"/>
  <c r="M776"/>
  <c r="S776" s="1"/>
  <c r="Q779" i="29" l="1"/>
  <c r="R779"/>
  <c r="M780"/>
  <c r="S780" s="1"/>
  <c r="L780"/>
  <c r="K781" i="28"/>
  <c r="N780"/>
  <c r="P780" s="1"/>
  <c r="O780" i="31"/>
  <c r="K781"/>
  <c r="N780"/>
  <c r="P780" s="1"/>
  <c r="O755" i="30"/>
  <c r="K756"/>
  <c r="N755"/>
  <c r="P755" s="1"/>
  <c r="R762" i="43"/>
  <c r="Q762"/>
  <c r="R776" i="38"/>
  <c r="Q776"/>
  <c r="R770" i="36"/>
  <c r="Q770"/>
  <c r="Q769" i="32"/>
  <c r="R769"/>
  <c r="M763" i="43"/>
  <c r="L763"/>
  <c r="O763" s="1"/>
  <c r="S771" i="26"/>
  <c r="L751" i="34"/>
  <c r="O751" s="1"/>
  <c r="M751"/>
  <c r="S751" s="1"/>
  <c r="L770" i="32"/>
  <c r="M770"/>
  <c r="K779" i="27"/>
  <c r="N778"/>
  <c r="P778" s="1"/>
  <c r="O776" i="35"/>
  <c r="N776"/>
  <c r="P776" s="1"/>
  <c r="K777"/>
  <c r="M777" i="38"/>
  <c r="S777" s="1"/>
  <c r="L777"/>
  <c r="O777" s="1"/>
  <c r="S777" i="40"/>
  <c r="K772" i="26"/>
  <c r="N771"/>
  <c r="P771" s="1"/>
  <c r="K778" i="41"/>
  <c r="N777"/>
  <c r="P777" s="1"/>
  <c r="M771" i="36"/>
  <c r="S771" s="1"/>
  <c r="L771"/>
  <c r="O771" s="1"/>
  <c r="K778" i="40"/>
  <c r="N777"/>
  <c r="P777" s="1"/>
  <c r="M766" i="37"/>
  <c r="L766"/>
  <c r="O766" s="1"/>
  <c r="K778" i="39"/>
  <c r="N777"/>
  <c r="P777" s="1"/>
  <c r="R765" i="37"/>
  <c r="Q765"/>
  <c r="S777" i="39"/>
  <c r="R750" i="34"/>
  <c r="Q750"/>
  <c r="N770" i="33"/>
  <c r="P770" s="1"/>
  <c r="K771"/>
  <c r="O777" i="42"/>
  <c r="K778"/>
  <c r="N777"/>
  <c r="P777" s="1"/>
  <c r="O778" i="27"/>
  <c r="R780" i="28" l="1"/>
  <c r="Q780"/>
  <c r="M781"/>
  <c r="S781" s="1"/>
  <c r="L781"/>
  <c r="O780" i="29"/>
  <c r="N780"/>
  <c r="P780" s="1"/>
  <c r="K781"/>
  <c r="R755" i="30"/>
  <c r="Q755"/>
  <c r="M756"/>
  <c r="S756" s="1"/>
  <c r="L756"/>
  <c r="O756" s="1"/>
  <c r="Q780" i="31"/>
  <c r="R780"/>
  <c r="L781"/>
  <c r="M781"/>
  <c r="S781" s="1"/>
  <c r="Q771" i="26"/>
  <c r="R771"/>
  <c r="R777" i="40"/>
  <c r="Q777"/>
  <c r="Q777" i="41"/>
  <c r="R777"/>
  <c r="N766" i="37"/>
  <c r="P766" s="1"/>
  <c r="K767"/>
  <c r="M778" i="41"/>
  <c r="S778" s="1"/>
  <c r="L778"/>
  <c r="O778" s="1"/>
  <c r="L777" i="35"/>
  <c r="M777"/>
  <c r="S777" s="1"/>
  <c r="R776"/>
  <c r="Q776"/>
  <c r="K752" i="34"/>
  <c r="N751"/>
  <c r="P751" s="1"/>
  <c r="S766" i="37"/>
  <c r="Q778" i="27"/>
  <c r="R778"/>
  <c r="R777" i="42"/>
  <c r="Q777"/>
  <c r="M779" i="27"/>
  <c r="S779" s="1"/>
  <c r="L779"/>
  <c r="R777" i="39"/>
  <c r="Q777"/>
  <c r="M772" i="26"/>
  <c r="L772"/>
  <c r="O772" s="1"/>
  <c r="M778" i="42"/>
  <c r="L778"/>
  <c r="O778" s="1"/>
  <c r="M778" i="40"/>
  <c r="S778" s="1"/>
  <c r="L778"/>
  <c r="M771" i="33"/>
  <c r="S771" s="1"/>
  <c r="L771"/>
  <c r="N771" i="36"/>
  <c r="P771" s="1"/>
  <c r="K772"/>
  <c r="S770" i="32"/>
  <c r="N763" i="43"/>
  <c r="P763" s="1"/>
  <c r="K764"/>
  <c r="Q770" i="33"/>
  <c r="R770"/>
  <c r="M778" i="39"/>
  <c r="S778" s="1"/>
  <c r="L778"/>
  <c r="O778" s="1"/>
  <c r="N777" i="38"/>
  <c r="P777" s="1"/>
  <c r="K778"/>
  <c r="O770" i="32"/>
  <c r="N770"/>
  <c r="P770" s="1"/>
  <c r="K771"/>
  <c r="S763" i="43"/>
  <c r="L781" i="29" l="1"/>
  <c r="M781"/>
  <c r="S781" s="1"/>
  <c r="R780"/>
  <c r="Q780"/>
  <c r="O781" i="28"/>
  <c r="N781"/>
  <c r="P781" s="1"/>
  <c r="K782"/>
  <c r="N781" i="31"/>
  <c r="P781" s="1"/>
  <c r="K782"/>
  <c r="K757" i="30"/>
  <c r="N756"/>
  <c r="P756" s="1"/>
  <c r="O781" i="31"/>
  <c r="R763" i="43"/>
  <c r="Q763"/>
  <c r="L752" i="34"/>
  <c r="O752" s="1"/>
  <c r="M752"/>
  <c r="S752" s="1"/>
  <c r="M767" i="37"/>
  <c r="L767"/>
  <c r="O779" i="27"/>
  <c r="K780"/>
  <c r="N779"/>
  <c r="P779" s="1"/>
  <c r="N778" i="39"/>
  <c r="P778" s="1"/>
  <c r="K779"/>
  <c r="M772" i="36"/>
  <c r="S772" s="1"/>
  <c r="L772"/>
  <c r="O772" s="1"/>
  <c r="S778" i="42"/>
  <c r="R771" i="36"/>
  <c r="Q771"/>
  <c r="Q777" i="38"/>
  <c r="R777"/>
  <c r="O771" i="33"/>
  <c r="K772"/>
  <c r="N771"/>
  <c r="P771" s="1"/>
  <c r="R770" i="32"/>
  <c r="Q770"/>
  <c r="K779" i="42"/>
  <c r="N778"/>
  <c r="P778" s="1"/>
  <c r="M771" i="32"/>
  <c r="S771" s="1"/>
  <c r="L771"/>
  <c r="O771" s="1"/>
  <c r="S772" i="26"/>
  <c r="O777" i="35"/>
  <c r="K778"/>
  <c r="N777"/>
  <c r="P777" s="1"/>
  <c r="M778" i="38"/>
  <c r="S778" s="1"/>
  <c r="L778"/>
  <c r="K773" i="26"/>
  <c r="N772"/>
  <c r="P772" s="1"/>
  <c r="L764" i="43"/>
  <c r="O764" s="1"/>
  <c r="M764"/>
  <c r="O778" i="40"/>
  <c r="K779"/>
  <c r="N778"/>
  <c r="P778" s="1"/>
  <c r="N778" i="41"/>
  <c r="P778" s="1"/>
  <c r="K779"/>
  <c r="R766" i="37"/>
  <c r="Q766"/>
  <c r="R751" i="34"/>
  <c r="Q751"/>
  <c r="M782" i="28" l="1"/>
  <c r="S782" s="1"/>
  <c r="L782"/>
  <c r="O782" s="1"/>
  <c r="Q781"/>
  <c r="R781"/>
  <c r="O781" i="29"/>
  <c r="K782"/>
  <c r="N781"/>
  <c r="P781" s="1"/>
  <c r="R756" i="30"/>
  <c r="Q756"/>
  <c r="M757"/>
  <c r="S757" s="1"/>
  <c r="L757"/>
  <c r="M782" i="31"/>
  <c r="S782" s="1"/>
  <c r="L782"/>
  <c r="Q781"/>
  <c r="R781"/>
  <c r="R772" i="26"/>
  <c r="Q772"/>
  <c r="Q778" i="42"/>
  <c r="R778"/>
  <c r="R771" i="33"/>
  <c r="Q771"/>
  <c r="Q778" i="41"/>
  <c r="R778"/>
  <c r="L773" i="26"/>
  <c r="O773" s="1"/>
  <c r="M773"/>
  <c r="S773" s="1"/>
  <c r="L772" i="33"/>
  <c r="O772" s="1"/>
  <c r="M772"/>
  <c r="S772" s="1"/>
  <c r="K773" i="36"/>
  <c r="N772"/>
  <c r="P772" s="1"/>
  <c r="O767" i="37"/>
  <c r="N767"/>
  <c r="P767" s="1"/>
  <c r="K768"/>
  <c r="R778" i="40"/>
  <c r="Q778"/>
  <c r="O778" i="38"/>
  <c r="K779"/>
  <c r="N778"/>
  <c r="P778" s="1"/>
  <c r="K772" i="32"/>
  <c r="N771"/>
  <c r="P771" s="1"/>
  <c r="S767" i="37"/>
  <c r="S764" i="43"/>
  <c r="L779" i="42"/>
  <c r="O779" s="1"/>
  <c r="M779"/>
  <c r="S779" s="1"/>
  <c r="M779" i="41"/>
  <c r="L779"/>
  <c r="O779" s="1"/>
  <c r="L779" i="40"/>
  <c r="O779" s="1"/>
  <c r="M779"/>
  <c r="S779" s="1"/>
  <c r="Q777" i="35"/>
  <c r="R777"/>
  <c r="L779" i="39"/>
  <c r="O779" s="1"/>
  <c r="M779"/>
  <c r="S779" s="1"/>
  <c r="Q778"/>
  <c r="R778"/>
  <c r="N752" i="34"/>
  <c r="P752" s="1"/>
  <c r="K753"/>
  <c r="R779" i="27"/>
  <c r="Q779"/>
  <c r="M778" i="35"/>
  <c r="S778" s="1"/>
  <c r="L778"/>
  <c r="N764" i="43"/>
  <c r="P764" s="1"/>
  <c r="K765"/>
  <c r="L780" i="27"/>
  <c r="M780"/>
  <c r="S780" s="1"/>
  <c r="Q781" i="29" l="1"/>
  <c r="R781"/>
  <c r="L782"/>
  <c r="O782" s="1"/>
  <c r="M782"/>
  <c r="K783" i="28"/>
  <c r="N782"/>
  <c r="P782" s="1"/>
  <c r="O782" i="31"/>
  <c r="N782"/>
  <c r="P782" s="1"/>
  <c r="K783"/>
  <c r="O757" i="30"/>
  <c r="K758"/>
  <c r="N757"/>
  <c r="P757" s="1"/>
  <c r="R764" i="43"/>
  <c r="Q764"/>
  <c r="R767" i="37"/>
  <c r="Q767"/>
  <c r="Q772" i="36"/>
  <c r="R772"/>
  <c r="R752" i="34"/>
  <c r="Q752"/>
  <c r="K780" i="42"/>
  <c r="N779"/>
  <c r="P779" s="1"/>
  <c r="M773" i="36"/>
  <c r="S773" s="1"/>
  <c r="L773"/>
  <c r="O773" s="1"/>
  <c r="M765" i="43"/>
  <c r="L765"/>
  <c r="M753" i="34"/>
  <c r="S753" s="1"/>
  <c r="L753"/>
  <c r="O753" s="1"/>
  <c r="K780" i="40"/>
  <c r="N779"/>
  <c r="P779" s="1"/>
  <c r="R778" i="38"/>
  <c r="Q778"/>
  <c r="K781" i="27"/>
  <c r="N780"/>
  <c r="P780" s="1"/>
  <c r="L779" i="38"/>
  <c r="O779" s="1"/>
  <c r="M779"/>
  <c r="S779" s="1"/>
  <c r="O778" i="35"/>
  <c r="N778"/>
  <c r="P778" s="1"/>
  <c r="K779"/>
  <c r="K773" i="33"/>
  <c r="N772"/>
  <c r="P772" s="1"/>
  <c r="K780" i="41"/>
  <c r="N779"/>
  <c r="P779" s="1"/>
  <c r="L768" i="37"/>
  <c r="O768" s="1"/>
  <c r="M768"/>
  <c r="S768" s="1"/>
  <c r="N779" i="39"/>
  <c r="P779" s="1"/>
  <c r="K780"/>
  <c r="S779" i="41"/>
  <c r="R771" i="32"/>
  <c r="Q771"/>
  <c r="O780" i="27"/>
  <c r="M772" i="32"/>
  <c r="S772" s="1"/>
  <c r="L772"/>
  <c r="K774" i="26"/>
  <c r="N773"/>
  <c r="P773" s="1"/>
  <c r="R782" i="28" l="1"/>
  <c r="Q782"/>
  <c r="M783"/>
  <c r="S783" s="1"/>
  <c r="L783"/>
  <c r="O783" s="1"/>
  <c r="S782" i="29"/>
  <c r="N782"/>
  <c r="P782" s="1"/>
  <c r="K783"/>
  <c r="R757" i="30"/>
  <c r="Q757"/>
  <c r="M758"/>
  <c r="L758"/>
  <c r="O758" s="1"/>
  <c r="M783" i="31"/>
  <c r="S783" s="1"/>
  <c r="L783"/>
  <c r="Q782"/>
  <c r="R782"/>
  <c r="R772" i="33"/>
  <c r="Q772"/>
  <c r="Q780" i="27"/>
  <c r="R780"/>
  <c r="M774" i="26"/>
  <c r="L774"/>
  <c r="O774" s="1"/>
  <c r="M780" i="39"/>
  <c r="S780" s="1"/>
  <c r="L780"/>
  <c r="L773" i="33"/>
  <c r="O773" s="1"/>
  <c r="M773"/>
  <c r="S773" s="1"/>
  <c r="M781" i="27"/>
  <c r="S781" s="1"/>
  <c r="L781"/>
  <c r="O781" s="1"/>
  <c r="O765" i="43"/>
  <c r="N765"/>
  <c r="P765" s="1"/>
  <c r="K766"/>
  <c r="R779" i="39"/>
  <c r="Q779"/>
  <c r="L779" i="35"/>
  <c r="M779"/>
  <c r="S779" s="1"/>
  <c r="S765" i="43"/>
  <c r="R778" i="35"/>
  <c r="Q778"/>
  <c r="Q779" i="40"/>
  <c r="R779"/>
  <c r="K774" i="36"/>
  <c r="N773"/>
  <c r="P773" s="1"/>
  <c r="N768" i="37"/>
  <c r="P768" s="1"/>
  <c r="K769"/>
  <c r="M780" i="40"/>
  <c r="S780" s="1"/>
  <c r="L780"/>
  <c r="R773" i="26"/>
  <c r="Q773"/>
  <c r="Q779" i="42"/>
  <c r="R779"/>
  <c r="Q779" i="41"/>
  <c r="R779"/>
  <c r="O772" i="32"/>
  <c r="N772"/>
  <c r="P772" s="1"/>
  <c r="K773"/>
  <c r="N753" i="34"/>
  <c r="P753" s="1"/>
  <c r="K754"/>
  <c r="M780" i="41"/>
  <c r="S780" s="1"/>
  <c r="L780"/>
  <c r="O780" s="1"/>
  <c r="N779" i="38"/>
  <c r="P779" s="1"/>
  <c r="K780"/>
  <c r="L780" i="42"/>
  <c r="O780" s="1"/>
  <c r="M780"/>
  <c r="S780" s="1"/>
  <c r="M783" i="29" l="1"/>
  <c r="S783" s="1"/>
  <c r="L783"/>
  <c r="R782"/>
  <c r="Q782"/>
  <c r="N783" i="28"/>
  <c r="P783" s="1"/>
  <c r="K784"/>
  <c r="O783" i="31"/>
  <c r="N783"/>
  <c r="P783" s="1"/>
  <c r="K784"/>
  <c r="K759" i="30"/>
  <c r="N758"/>
  <c r="P758" s="1"/>
  <c r="S758"/>
  <c r="M780" i="38"/>
  <c r="S780" s="1"/>
  <c r="L780"/>
  <c r="N780" i="41"/>
  <c r="P780" s="1"/>
  <c r="K781"/>
  <c r="L769" i="37"/>
  <c r="M769"/>
  <c r="R765" i="43"/>
  <c r="Q765"/>
  <c r="R768" i="37"/>
  <c r="Q768"/>
  <c r="K782" i="27"/>
  <c r="N781"/>
  <c r="P781" s="1"/>
  <c r="K775" i="26"/>
  <c r="N774"/>
  <c r="P774" s="1"/>
  <c r="R773" i="36"/>
  <c r="Q773"/>
  <c r="L754" i="34"/>
  <c r="M754"/>
  <c r="S754" s="1"/>
  <c r="O754"/>
  <c r="M774" i="36"/>
  <c r="S774" s="1"/>
  <c r="L774"/>
  <c r="O774" s="1"/>
  <c r="O779" i="35"/>
  <c r="K780"/>
  <c r="N779"/>
  <c r="P779" s="1"/>
  <c r="S774" i="26"/>
  <c r="R753" i="34"/>
  <c r="Q753"/>
  <c r="K781" i="42"/>
  <c r="N780"/>
  <c r="P780" s="1"/>
  <c r="M773" i="32"/>
  <c r="S773" s="1"/>
  <c r="L773"/>
  <c r="N773" i="33"/>
  <c r="P773" s="1"/>
  <c r="K774"/>
  <c r="R772" i="32"/>
  <c r="Q772"/>
  <c r="O780" i="40"/>
  <c r="N780"/>
  <c r="P780" s="1"/>
  <c r="K781"/>
  <c r="L766" i="43"/>
  <c r="M766"/>
  <c r="S766" s="1"/>
  <c r="R779" i="38"/>
  <c r="Q779"/>
  <c r="O780" i="39"/>
  <c r="K781"/>
  <c r="N780"/>
  <c r="P780" s="1"/>
  <c r="L784" i="28" l="1"/>
  <c r="O784" s="1"/>
  <c r="M784"/>
  <c r="S784" s="1"/>
  <c r="Q783"/>
  <c r="R783"/>
  <c r="O783" i="29"/>
  <c r="K784"/>
  <c r="N783"/>
  <c r="P783" s="1"/>
  <c r="Q758" i="30"/>
  <c r="R758"/>
  <c r="M759"/>
  <c r="S759" s="1"/>
  <c r="L759"/>
  <c r="L784" i="31"/>
  <c r="O784" s="1"/>
  <c r="M784"/>
  <c r="S784" s="1"/>
  <c r="R783"/>
  <c r="Q783"/>
  <c r="Q773" i="33"/>
  <c r="R773"/>
  <c r="O766" i="43"/>
  <c r="N766"/>
  <c r="P766" s="1"/>
  <c r="K767"/>
  <c r="O773" i="32"/>
  <c r="N773"/>
  <c r="P773" s="1"/>
  <c r="K774"/>
  <c r="L781" i="40"/>
  <c r="O781" s="1"/>
  <c r="M781"/>
  <c r="S781" s="1"/>
  <c r="L780" i="35"/>
  <c r="O780" s="1"/>
  <c r="M780"/>
  <c r="L774" i="33"/>
  <c r="O774" s="1"/>
  <c r="M774"/>
  <c r="Q780" i="42"/>
  <c r="R780"/>
  <c r="Q780" i="39"/>
  <c r="R780"/>
  <c r="L781"/>
  <c r="O781" s="1"/>
  <c r="M781"/>
  <c r="S781" s="1"/>
  <c r="L781" i="42"/>
  <c r="M781"/>
  <c r="S781" s="1"/>
  <c r="S769" i="37"/>
  <c r="R780" i="40"/>
  <c r="Q780"/>
  <c r="N774" i="36"/>
  <c r="P774" s="1"/>
  <c r="K775"/>
  <c r="L775" i="26"/>
  <c r="O775" s="1"/>
  <c r="M775"/>
  <c r="S775" s="1"/>
  <c r="O769" i="37"/>
  <c r="K770"/>
  <c r="N769"/>
  <c r="P769" s="1"/>
  <c r="R781" i="27"/>
  <c r="Q781"/>
  <c r="M781" i="41"/>
  <c r="L781"/>
  <c r="O781" s="1"/>
  <c r="R774" i="26"/>
  <c r="Q774"/>
  <c r="L782" i="27"/>
  <c r="O782" s="1"/>
  <c r="M782"/>
  <c r="S782" s="1"/>
  <c r="Q780" i="41"/>
  <c r="R780"/>
  <c r="O780" i="38"/>
  <c r="K781"/>
  <c r="N780"/>
  <c r="P780" s="1"/>
  <c r="Q779" i="35"/>
  <c r="R779"/>
  <c r="K755" i="34"/>
  <c r="N754"/>
  <c r="P754" s="1"/>
  <c r="Q783" i="29" l="1"/>
  <c r="R783"/>
  <c r="M784"/>
  <c r="S784" s="1"/>
  <c r="L784"/>
  <c r="N784" i="28"/>
  <c r="P784" s="1"/>
  <c r="K785"/>
  <c r="O759" i="30"/>
  <c r="N759"/>
  <c r="P759" s="1"/>
  <c r="K760"/>
  <c r="K785" i="31"/>
  <c r="N784"/>
  <c r="P784" s="1"/>
  <c r="R769" i="37"/>
  <c r="Q769"/>
  <c r="L755" i="34"/>
  <c r="M755"/>
  <c r="S755" s="1"/>
  <c r="M775" i="36"/>
  <c r="S775" s="1"/>
  <c r="L775"/>
  <c r="O775" s="1"/>
  <c r="L774" i="32"/>
  <c r="O774" s="1"/>
  <c r="M774"/>
  <c r="R773"/>
  <c r="Q773"/>
  <c r="R774" i="36"/>
  <c r="Q774"/>
  <c r="K775" i="33"/>
  <c r="N774"/>
  <c r="P774" s="1"/>
  <c r="K783" i="27"/>
  <c r="N782"/>
  <c r="P782" s="1"/>
  <c r="K782" i="39"/>
  <c r="N781"/>
  <c r="P781" s="1"/>
  <c r="R780" i="38"/>
  <c r="Q780"/>
  <c r="M770" i="37"/>
  <c r="L770"/>
  <c r="O770" s="1"/>
  <c r="S780" i="35"/>
  <c r="M767" i="43"/>
  <c r="L767"/>
  <c r="O767" s="1"/>
  <c r="R766"/>
  <c r="Q766"/>
  <c r="M781" i="38"/>
  <c r="S781" s="1"/>
  <c r="L781"/>
  <c r="O781" s="1"/>
  <c r="N780" i="35"/>
  <c r="P780" s="1"/>
  <c r="K781"/>
  <c r="K782" i="41"/>
  <c r="N781"/>
  <c r="P781" s="1"/>
  <c r="R754" i="34"/>
  <c r="Q754"/>
  <c r="S781" i="41"/>
  <c r="K776" i="26"/>
  <c r="N775"/>
  <c r="P775" s="1"/>
  <c r="O781" i="42"/>
  <c r="K782"/>
  <c r="N781"/>
  <c r="P781" s="1"/>
  <c r="S774" i="33"/>
  <c r="N781" i="40"/>
  <c r="P781" s="1"/>
  <c r="K782"/>
  <c r="M785" i="28" l="1"/>
  <c r="S785" s="1"/>
  <c r="L785"/>
  <c r="O785" s="1"/>
  <c r="R784"/>
  <c r="Q784"/>
  <c r="O784" i="29"/>
  <c r="K785"/>
  <c r="N784"/>
  <c r="P784" s="1"/>
  <c r="R784" i="31"/>
  <c r="Q784"/>
  <c r="M785"/>
  <c r="S785" s="1"/>
  <c r="L785"/>
  <c r="O785" s="1"/>
  <c r="M760" i="30"/>
  <c r="L760"/>
  <c r="O760" s="1"/>
  <c r="R759"/>
  <c r="Q759"/>
  <c r="R780" i="35"/>
  <c r="Q780"/>
  <c r="Q781" i="40"/>
  <c r="R781"/>
  <c r="Q781" i="42"/>
  <c r="R781"/>
  <c r="N770" i="37"/>
  <c r="P770" s="1"/>
  <c r="K771"/>
  <c r="K775" i="32"/>
  <c r="N774"/>
  <c r="P774" s="1"/>
  <c r="M782" i="40"/>
  <c r="S782" s="1"/>
  <c r="L782"/>
  <c r="M776" i="26"/>
  <c r="S776" s="1"/>
  <c r="L776"/>
  <c r="O776" s="1"/>
  <c r="S767" i="43"/>
  <c r="R774" i="33"/>
  <c r="Q774"/>
  <c r="L782" i="42"/>
  <c r="O782" s="1"/>
  <c r="M782"/>
  <c r="S770" i="37"/>
  <c r="L775" i="33"/>
  <c r="M775"/>
  <c r="S775" s="1"/>
  <c r="M782" i="41"/>
  <c r="S782" s="1"/>
  <c r="L782"/>
  <c r="O782" s="1"/>
  <c r="K776" i="36"/>
  <c r="N775"/>
  <c r="P775" s="1"/>
  <c r="R775" i="26"/>
  <c r="Q775"/>
  <c r="L781" i="35"/>
  <c r="M781"/>
  <c r="S781" s="1"/>
  <c r="N767" i="43"/>
  <c r="P767" s="1"/>
  <c r="K768"/>
  <c r="R781" i="39"/>
  <c r="Q781"/>
  <c r="M782"/>
  <c r="S782" s="1"/>
  <c r="L782"/>
  <c r="O755" i="34"/>
  <c r="N755"/>
  <c r="P755" s="1"/>
  <c r="K756"/>
  <c r="R782" i="27"/>
  <c r="Q782"/>
  <c r="Q781" i="41"/>
  <c r="R781"/>
  <c r="N781" i="38"/>
  <c r="P781" s="1"/>
  <c r="K782"/>
  <c r="M783" i="27"/>
  <c r="S783" s="1"/>
  <c r="L783"/>
  <c r="O783" s="1"/>
  <c r="S774" i="32"/>
  <c r="R784" i="29" l="1"/>
  <c r="Q784"/>
  <c r="M785"/>
  <c r="S785" s="1"/>
  <c r="L785"/>
  <c r="N785" i="28"/>
  <c r="P785" s="1"/>
  <c r="K786"/>
  <c r="K761" i="30"/>
  <c r="N760"/>
  <c r="P760" s="1"/>
  <c r="S760"/>
  <c r="K786" i="31"/>
  <c r="N785"/>
  <c r="P785" s="1"/>
  <c r="R767" i="43"/>
  <c r="Q767"/>
  <c r="M771" i="37"/>
  <c r="S771" s="1"/>
  <c r="L771"/>
  <c r="Q770"/>
  <c r="R770"/>
  <c r="Q775" i="36"/>
  <c r="R775"/>
  <c r="M776"/>
  <c r="S776" s="1"/>
  <c r="L776"/>
  <c r="O776" s="1"/>
  <c r="K777" i="26"/>
  <c r="N776"/>
  <c r="P776" s="1"/>
  <c r="R774" i="32"/>
  <c r="Q774"/>
  <c r="N783" i="27"/>
  <c r="P783" s="1"/>
  <c r="K784"/>
  <c r="L768" i="43"/>
  <c r="M768"/>
  <c r="N782" i="41"/>
  <c r="P782" s="1"/>
  <c r="K783"/>
  <c r="S782" i="42"/>
  <c r="M756" i="34"/>
  <c r="S756" s="1"/>
  <c r="L756"/>
  <c r="K783" i="42"/>
  <c r="N782"/>
  <c r="P782" s="1"/>
  <c r="O782" i="40"/>
  <c r="K783"/>
  <c r="N782"/>
  <c r="P782" s="1"/>
  <c r="R755" i="34"/>
  <c r="Q755"/>
  <c r="M782" i="38"/>
  <c r="S782" s="1"/>
  <c r="L782"/>
  <c r="O782" s="1"/>
  <c r="O781" i="35"/>
  <c r="N781"/>
  <c r="P781" s="1"/>
  <c r="K782"/>
  <c r="R781" i="38"/>
  <c r="Q781"/>
  <c r="O782" i="39"/>
  <c r="N782"/>
  <c r="P782" s="1"/>
  <c r="K783"/>
  <c r="O775" i="33"/>
  <c r="N775"/>
  <c r="P775" s="1"/>
  <c r="K776"/>
  <c r="L775" i="32"/>
  <c r="O775" s="1"/>
  <c r="M775"/>
  <c r="S775" s="1"/>
  <c r="M786" i="28" l="1"/>
  <c r="S786" s="1"/>
  <c r="L786"/>
  <c r="O786" s="1"/>
  <c r="Q785"/>
  <c r="R785"/>
  <c r="O785" i="29"/>
  <c r="K786"/>
  <c r="N785"/>
  <c r="P785" s="1"/>
  <c r="Q785" i="31"/>
  <c r="R785"/>
  <c r="M786"/>
  <c r="S786" s="1"/>
  <c r="L786"/>
  <c r="Q760" i="30"/>
  <c r="R760"/>
  <c r="L761"/>
  <c r="M761"/>
  <c r="S761" s="1"/>
  <c r="Q782" i="42"/>
  <c r="R782"/>
  <c r="Q783" i="27"/>
  <c r="R783"/>
  <c r="K776" i="32"/>
  <c r="N775"/>
  <c r="P775" s="1"/>
  <c r="R782" i="40"/>
  <c r="Q782"/>
  <c r="R776" i="26"/>
  <c r="Q776"/>
  <c r="L776" i="33"/>
  <c r="O776" s="1"/>
  <c r="M776"/>
  <c r="S776" s="1"/>
  <c r="M782" i="35"/>
  <c r="S782" s="1"/>
  <c r="L782"/>
  <c r="O782" s="1"/>
  <c r="Q782" i="41"/>
  <c r="R782"/>
  <c r="L777" i="26"/>
  <c r="O777" s="1"/>
  <c r="M777"/>
  <c r="O771" i="37"/>
  <c r="N771"/>
  <c r="P771" s="1"/>
  <c r="K772"/>
  <c r="R781" i="35"/>
  <c r="Q781"/>
  <c r="L783" i="40"/>
  <c r="O783" s="1"/>
  <c r="M783"/>
  <c r="M783" i="41"/>
  <c r="S783" s="1"/>
  <c r="L783"/>
  <c r="O783" s="1"/>
  <c r="L783" i="39"/>
  <c r="M783"/>
  <c r="S783" s="1"/>
  <c r="K783" i="38"/>
  <c r="N782"/>
  <c r="P782" s="1"/>
  <c r="S768" i="43"/>
  <c r="Q782" i="39"/>
  <c r="R782"/>
  <c r="L783" i="42"/>
  <c r="O783" s="1"/>
  <c r="M783"/>
  <c r="S783" s="1"/>
  <c r="O768" i="43"/>
  <c r="N768"/>
  <c r="P768" s="1"/>
  <c r="K769"/>
  <c r="K777" i="36"/>
  <c r="N776"/>
  <c r="P776" s="1"/>
  <c r="R775" i="33"/>
  <c r="Q775"/>
  <c r="O756" i="34"/>
  <c r="K757"/>
  <c r="N756"/>
  <c r="P756" s="1"/>
  <c r="M784" i="27"/>
  <c r="S784" s="1"/>
  <c r="L784"/>
  <c r="R785" i="29" l="1"/>
  <c r="Q785"/>
  <c r="L786"/>
  <c r="M786"/>
  <c r="S786" s="1"/>
  <c r="K787" i="28"/>
  <c r="N786"/>
  <c r="P786" s="1"/>
  <c r="O761" i="30"/>
  <c r="N761"/>
  <c r="P761" s="1"/>
  <c r="K762"/>
  <c r="O786" i="31"/>
  <c r="N786"/>
  <c r="P786" s="1"/>
  <c r="K787"/>
  <c r="R768" i="43"/>
  <c r="Q768"/>
  <c r="R776" i="36"/>
  <c r="Q776"/>
  <c r="L772" i="37"/>
  <c r="O772" s="1"/>
  <c r="M772"/>
  <c r="N782" i="35"/>
  <c r="P782" s="1"/>
  <c r="K783"/>
  <c r="R771" i="37"/>
  <c r="Q771"/>
  <c r="Q775" i="32"/>
  <c r="R775"/>
  <c r="R756" i="34"/>
  <c r="Q756"/>
  <c r="L776" i="32"/>
  <c r="O776" s="1"/>
  <c r="M776"/>
  <c r="S776" s="1"/>
  <c r="K785" i="27"/>
  <c r="N784"/>
  <c r="P784" s="1"/>
  <c r="K784" i="41"/>
  <c r="N783"/>
  <c r="P783" s="1"/>
  <c r="O784" i="27"/>
  <c r="M777" i="36"/>
  <c r="L777"/>
  <c r="M769" i="43"/>
  <c r="S769" s="1"/>
  <c r="L769"/>
  <c r="O769" s="1"/>
  <c r="M783" i="38"/>
  <c r="S783" s="1"/>
  <c r="L783"/>
  <c r="O783" s="1"/>
  <c r="N783" i="40"/>
  <c r="P783" s="1"/>
  <c r="K784"/>
  <c r="K778" i="26"/>
  <c r="N777"/>
  <c r="P777" s="1"/>
  <c r="K777" i="33"/>
  <c r="N776"/>
  <c r="P776" s="1"/>
  <c r="L757" i="34"/>
  <c r="O757" s="1"/>
  <c r="M757"/>
  <c r="R782" i="38"/>
  <c r="Q782"/>
  <c r="S783" i="40"/>
  <c r="S777" i="26"/>
  <c r="K784" i="42"/>
  <c r="N783"/>
  <c r="P783" s="1"/>
  <c r="O783" i="39"/>
  <c r="K784"/>
  <c r="N783"/>
  <c r="P783" s="1"/>
  <c r="R786" i="28" l="1"/>
  <c r="Q786"/>
  <c r="L787"/>
  <c r="O787" s="1"/>
  <c r="M787"/>
  <c r="S787" s="1"/>
  <c r="O786" i="29"/>
  <c r="N786"/>
  <c r="P786" s="1"/>
  <c r="K787"/>
  <c r="M787" i="31"/>
  <c r="S787" s="1"/>
  <c r="L787"/>
  <c r="O787" s="1"/>
  <c r="R786"/>
  <c r="Q786"/>
  <c r="L762" i="30"/>
  <c r="O762" s="1"/>
  <c r="M762"/>
  <c r="S762" s="1"/>
  <c r="R761"/>
  <c r="Q761"/>
  <c r="R782" i="35"/>
  <c r="Q782"/>
  <c r="Q783" i="42"/>
  <c r="R783"/>
  <c r="S777" i="36"/>
  <c r="L784" i="42"/>
  <c r="O784" s="1"/>
  <c r="M784"/>
  <c r="S784" s="1"/>
  <c r="S757" i="34"/>
  <c r="Q783" i="41"/>
  <c r="R783"/>
  <c r="S772" i="37"/>
  <c r="Q776" i="33"/>
  <c r="R776"/>
  <c r="M784" i="41"/>
  <c r="S784" s="1"/>
  <c r="L784"/>
  <c r="O784" s="1"/>
  <c r="K773" i="37"/>
  <c r="N772"/>
  <c r="P772" s="1"/>
  <c r="R784" i="27"/>
  <c r="Q784"/>
  <c r="Q783" i="39"/>
  <c r="R783"/>
  <c r="N769" i="43"/>
  <c r="P769" s="1"/>
  <c r="K770"/>
  <c r="M785" i="27"/>
  <c r="L785"/>
  <c r="O785" s="1"/>
  <c r="Q777" i="26"/>
  <c r="R777"/>
  <c r="K758" i="34"/>
  <c r="N757"/>
  <c r="P757" s="1"/>
  <c r="K784" i="38"/>
  <c r="N783"/>
  <c r="P783" s="1"/>
  <c r="M777" i="33"/>
  <c r="S777" s="1"/>
  <c r="L777"/>
  <c r="O777" s="1"/>
  <c r="M784" i="39"/>
  <c r="S784" s="1"/>
  <c r="L784"/>
  <c r="O784" s="1"/>
  <c r="L778" i="26"/>
  <c r="O778" s="1"/>
  <c r="M778"/>
  <c r="S778" s="1"/>
  <c r="R783" i="40"/>
  <c r="Q783"/>
  <c r="M784"/>
  <c r="S784" s="1"/>
  <c r="L784"/>
  <c r="O784" s="1"/>
  <c r="O777" i="36"/>
  <c r="N777"/>
  <c r="P777" s="1"/>
  <c r="K778"/>
  <c r="N776" i="32"/>
  <c r="P776" s="1"/>
  <c r="K777"/>
  <c r="L783" i="35"/>
  <c r="M783"/>
  <c r="S783" s="1"/>
  <c r="O783"/>
  <c r="M787" i="29" l="1"/>
  <c r="S787" s="1"/>
  <c r="L787"/>
  <c r="O787" s="1"/>
  <c r="R786"/>
  <c r="Q786"/>
  <c r="N787" i="28"/>
  <c r="P787" s="1"/>
  <c r="K788"/>
  <c r="K763" i="30"/>
  <c r="N762"/>
  <c r="P762" s="1"/>
  <c r="N787" i="31"/>
  <c r="P787" s="1"/>
  <c r="K788"/>
  <c r="Q757" i="34"/>
  <c r="R757"/>
  <c r="R772" i="37"/>
  <c r="Q772"/>
  <c r="Q777" i="36"/>
  <c r="R777"/>
  <c r="N783" i="35"/>
  <c r="P783" s="1"/>
  <c r="K784"/>
  <c r="L777" i="32"/>
  <c r="M777"/>
  <c r="S777" s="1"/>
  <c r="R776"/>
  <c r="Q776"/>
  <c r="N777" i="33"/>
  <c r="P777" s="1"/>
  <c r="K778"/>
  <c r="N784" i="42"/>
  <c r="P784" s="1"/>
  <c r="K785"/>
  <c r="N785" i="27"/>
  <c r="P785" s="1"/>
  <c r="K786"/>
  <c r="Q783" i="38"/>
  <c r="R783"/>
  <c r="S785" i="27"/>
  <c r="M773" i="37"/>
  <c r="S773" s="1"/>
  <c r="L773"/>
  <c r="L778" i="36"/>
  <c r="M778"/>
  <c r="S778" s="1"/>
  <c r="K779" i="26"/>
  <c r="N778"/>
  <c r="P778" s="1"/>
  <c r="M784" i="38"/>
  <c r="S784" s="1"/>
  <c r="L784"/>
  <c r="O784" s="1"/>
  <c r="L770" i="43"/>
  <c r="M770"/>
  <c r="S770" s="1"/>
  <c r="N784" i="41"/>
  <c r="P784" s="1"/>
  <c r="K785"/>
  <c r="R769" i="43"/>
  <c r="Q769"/>
  <c r="N784" i="40"/>
  <c r="P784" s="1"/>
  <c r="K785"/>
  <c r="N784" i="39"/>
  <c r="P784" s="1"/>
  <c r="K785"/>
  <c r="L758" i="34"/>
  <c r="M758"/>
  <c r="M788" i="28" l="1"/>
  <c r="L788"/>
  <c r="O788" s="1"/>
  <c r="R787"/>
  <c r="Q787"/>
  <c r="N787" i="29"/>
  <c r="P787" s="1"/>
  <c r="K788"/>
  <c r="L788" i="31"/>
  <c r="O788" s="1"/>
  <c r="M788"/>
  <c r="R787"/>
  <c r="Q787"/>
  <c r="Q762" i="30"/>
  <c r="R762"/>
  <c r="L763"/>
  <c r="M763"/>
  <c r="S763" s="1"/>
  <c r="R784" i="39"/>
  <c r="Q784"/>
  <c r="O770" i="43"/>
  <c r="N770"/>
  <c r="P770" s="1"/>
  <c r="K771"/>
  <c r="O773" i="37"/>
  <c r="N773"/>
  <c r="P773" s="1"/>
  <c r="K774"/>
  <c r="M785" i="42"/>
  <c r="S785" s="1"/>
  <c r="L785"/>
  <c r="M784" i="35"/>
  <c r="S784" s="1"/>
  <c r="L784"/>
  <c r="Q784" i="42"/>
  <c r="R784"/>
  <c r="R783" i="35"/>
  <c r="Q783"/>
  <c r="Q784" i="40"/>
  <c r="R784"/>
  <c r="N784" i="38"/>
  <c r="P784" s="1"/>
  <c r="K785"/>
  <c r="L778" i="33"/>
  <c r="O778" s="1"/>
  <c r="M778"/>
  <c r="S778" s="1"/>
  <c r="Q785" i="27"/>
  <c r="R785"/>
  <c r="M785" i="40"/>
  <c r="S785" s="1"/>
  <c r="L785"/>
  <c r="O785" s="1"/>
  <c r="R778" i="26"/>
  <c r="Q778"/>
  <c r="Q777" i="33"/>
  <c r="R777"/>
  <c r="S758" i="34"/>
  <c r="M785" i="41"/>
  <c r="S785" s="1"/>
  <c r="L785"/>
  <c r="O785" s="1"/>
  <c r="M779" i="26"/>
  <c r="S779" s="1"/>
  <c r="L779"/>
  <c r="O779" s="1"/>
  <c r="O758" i="34"/>
  <c r="N758"/>
  <c r="P758" s="1"/>
  <c r="K759"/>
  <c r="L786" i="27"/>
  <c r="O786" s="1"/>
  <c r="M786"/>
  <c r="R784" i="41"/>
  <c r="Q784"/>
  <c r="L785" i="39"/>
  <c r="O785" s="1"/>
  <c r="M785"/>
  <c r="S785" s="1"/>
  <c r="O778" i="36"/>
  <c r="K779"/>
  <c r="N778"/>
  <c r="P778" s="1"/>
  <c r="O777" i="32"/>
  <c r="N777"/>
  <c r="P777" s="1"/>
  <c r="K778"/>
  <c r="L788" i="29" l="1"/>
  <c r="O788" s="1"/>
  <c r="M788"/>
  <c r="R787"/>
  <c r="Q787"/>
  <c r="K789" i="28"/>
  <c r="N788"/>
  <c r="P788" s="1"/>
  <c r="S788"/>
  <c r="O763" i="30"/>
  <c r="N763"/>
  <c r="P763" s="1"/>
  <c r="K764"/>
  <c r="S788" i="31"/>
  <c r="N788"/>
  <c r="P788" s="1"/>
  <c r="K789"/>
  <c r="R758" i="34"/>
  <c r="Q758"/>
  <c r="Q777" i="32"/>
  <c r="R777"/>
  <c r="M774" i="37"/>
  <c r="L774"/>
  <c r="R773"/>
  <c r="Q773"/>
  <c r="R778" i="36"/>
  <c r="Q778"/>
  <c r="S786" i="27"/>
  <c r="K786" i="40"/>
  <c r="N785"/>
  <c r="P785" s="1"/>
  <c r="M785" i="38"/>
  <c r="S785" s="1"/>
  <c r="L785"/>
  <c r="O785" s="1"/>
  <c r="L759" i="34"/>
  <c r="O759" s="1"/>
  <c r="M759"/>
  <c r="S759" s="1"/>
  <c r="M778" i="32"/>
  <c r="L778"/>
  <c r="K780" i="26"/>
  <c r="N779"/>
  <c r="P779" s="1"/>
  <c r="L779" i="36"/>
  <c r="O779" s="1"/>
  <c r="M779"/>
  <c r="S779" s="1"/>
  <c r="K787" i="27"/>
  <c r="N786"/>
  <c r="P786" s="1"/>
  <c r="K779" i="33"/>
  <c r="N778"/>
  <c r="P778" s="1"/>
  <c r="M771" i="43"/>
  <c r="L771"/>
  <c r="O771" s="1"/>
  <c r="R770"/>
  <c r="Q770"/>
  <c r="R784" i="38"/>
  <c r="Q784"/>
  <c r="K786" i="41"/>
  <c r="N785"/>
  <c r="P785" s="1"/>
  <c r="O784" i="35"/>
  <c r="N784"/>
  <c r="P784" s="1"/>
  <c r="K785"/>
  <c r="O785" i="42"/>
  <c r="N785"/>
  <c r="P785" s="1"/>
  <c r="K786"/>
  <c r="K786" i="39"/>
  <c r="N785"/>
  <c r="P785" s="1"/>
  <c r="Q788" i="28" l="1"/>
  <c r="R788"/>
  <c r="M789"/>
  <c r="S789" s="1"/>
  <c r="L789"/>
  <c r="O789" s="1"/>
  <c r="S788" i="29"/>
  <c r="K789"/>
  <c r="N788"/>
  <c r="P788" s="1"/>
  <c r="Q788" i="31"/>
  <c r="R788"/>
  <c r="L789"/>
  <c r="O789" s="1"/>
  <c r="M789"/>
  <c r="M764" i="30"/>
  <c r="S764" s="1"/>
  <c r="L764"/>
  <c r="O764" s="1"/>
  <c r="Q763"/>
  <c r="R763"/>
  <c r="R786" i="27"/>
  <c r="Q786"/>
  <c r="Q779" i="26"/>
  <c r="R779"/>
  <c r="N785" i="38"/>
  <c r="P785" s="1"/>
  <c r="K786"/>
  <c r="M786" i="39"/>
  <c r="S786" s="1"/>
  <c r="L786"/>
  <c r="O786" s="1"/>
  <c r="M780" i="26"/>
  <c r="S780" s="1"/>
  <c r="L780"/>
  <c r="O780" s="1"/>
  <c r="Q785" i="40"/>
  <c r="R785"/>
  <c r="O774" i="37"/>
  <c r="N774"/>
  <c r="P774" s="1"/>
  <c r="K775"/>
  <c r="R785" i="42"/>
  <c r="Q785"/>
  <c r="S778" i="32"/>
  <c r="M786" i="40"/>
  <c r="S786" s="1"/>
  <c r="L786"/>
  <c r="S774" i="37"/>
  <c r="Q785" i="41"/>
  <c r="R785"/>
  <c r="M786"/>
  <c r="S786" s="1"/>
  <c r="L786"/>
  <c r="O786" s="1"/>
  <c r="M779" i="33"/>
  <c r="S779" s="1"/>
  <c r="L779"/>
  <c r="L787" i="27"/>
  <c r="O787" s="1"/>
  <c r="M787"/>
  <c r="S787" s="1"/>
  <c r="R785" i="39"/>
  <c r="Q785"/>
  <c r="S771" i="43"/>
  <c r="M786" i="42"/>
  <c r="L786"/>
  <c r="O786" s="1"/>
  <c r="L785" i="35"/>
  <c r="M785"/>
  <c r="S785" s="1"/>
  <c r="O785"/>
  <c r="Q778" i="33"/>
  <c r="R778"/>
  <c r="O778" i="32"/>
  <c r="N778"/>
  <c r="P778" s="1"/>
  <c r="K779"/>
  <c r="N759" i="34"/>
  <c r="P759" s="1"/>
  <c r="K760"/>
  <c r="R784" i="35"/>
  <c r="Q784"/>
  <c r="N771" i="43"/>
  <c r="P771" s="1"/>
  <c r="K772"/>
  <c r="N779" i="36"/>
  <c r="P779" s="1"/>
  <c r="K780"/>
  <c r="M789" i="29" l="1"/>
  <c r="S789" s="1"/>
  <c r="L789"/>
  <c r="R788"/>
  <c r="Q788"/>
  <c r="N789" i="28"/>
  <c r="P789" s="1"/>
  <c r="K790"/>
  <c r="N764" i="30"/>
  <c r="P764" s="1"/>
  <c r="K765"/>
  <c r="S789" i="31"/>
  <c r="K790"/>
  <c r="N789"/>
  <c r="P789" s="1"/>
  <c r="R771" i="43"/>
  <c r="Q771"/>
  <c r="Q774" i="37"/>
  <c r="R774"/>
  <c r="K787" i="39"/>
  <c r="N786"/>
  <c r="P786" s="1"/>
  <c r="L772" i="43"/>
  <c r="O772" s="1"/>
  <c r="M772"/>
  <c r="S772" s="1"/>
  <c r="S786" i="42"/>
  <c r="O779" i="33"/>
  <c r="K780"/>
  <c r="N779"/>
  <c r="P779" s="1"/>
  <c r="O786" i="40"/>
  <c r="N786"/>
  <c r="P786" s="1"/>
  <c r="K787"/>
  <c r="N786" i="41"/>
  <c r="P786" s="1"/>
  <c r="K787"/>
  <c r="M786" i="38"/>
  <c r="S786" s="1"/>
  <c r="L786"/>
  <c r="Q785"/>
  <c r="R785"/>
  <c r="R778" i="32"/>
  <c r="Q778"/>
  <c r="M760" i="34"/>
  <c r="S760" s="1"/>
  <c r="L760"/>
  <c r="O760" s="1"/>
  <c r="R759"/>
  <c r="Q759"/>
  <c r="N785" i="35"/>
  <c r="P785" s="1"/>
  <c r="K786"/>
  <c r="N780" i="26"/>
  <c r="P780" s="1"/>
  <c r="K781"/>
  <c r="L780" i="36"/>
  <c r="M780"/>
  <c r="S780" s="1"/>
  <c r="M779" i="32"/>
  <c r="S779" s="1"/>
  <c r="L779"/>
  <c r="O779" s="1"/>
  <c r="R779" i="36"/>
  <c r="Q779"/>
  <c r="K787" i="42"/>
  <c r="N786"/>
  <c r="P786" s="1"/>
  <c r="N787" i="27"/>
  <c r="P787" s="1"/>
  <c r="K788"/>
  <c r="L775" i="37"/>
  <c r="M775"/>
  <c r="S775" s="1"/>
  <c r="M790" i="28" l="1"/>
  <c r="S790" s="1"/>
  <c r="L790"/>
  <c r="O790" s="1"/>
  <c r="Q789"/>
  <c r="R789"/>
  <c r="O789" i="29"/>
  <c r="N789"/>
  <c r="P789" s="1"/>
  <c r="K790"/>
  <c r="Q789" i="31"/>
  <c r="R789"/>
  <c r="M790"/>
  <c r="L790"/>
  <c r="M765" i="30"/>
  <c r="S765" s="1"/>
  <c r="L765"/>
  <c r="R764"/>
  <c r="Q764"/>
  <c r="Q786" i="42"/>
  <c r="R786"/>
  <c r="L787"/>
  <c r="M787"/>
  <c r="S787" s="1"/>
  <c r="R786" i="40"/>
  <c r="Q786"/>
  <c r="Q785" i="35"/>
  <c r="R785"/>
  <c r="N772" i="43"/>
  <c r="P772" s="1"/>
  <c r="K773"/>
  <c r="L781" i="26"/>
  <c r="M781"/>
  <c r="S781" s="1"/>
  <c r="O781"/>
  <c r="M786" i="35"/>
  <c r="S786" s="1"/>
  <c r="L786"/>
  <c r="Q786" i="39"/>
  <c r="R786"/>
  <c r="Q779" i="33"/>
  <c r="R779"/>
  <c r="M788" i="27"/>
  <c r="L788"/>
  <c r="O788" s="1"/>
  <c r="O786" i="38"/>
  <c r="K787"/>
  <c r="N786"/>
  <c r="P786" s="1"/>
  <c r="L780" i="33"/>
  <c r="O780" s="1"/>
  <c r="M780"/>
  <c r="S780" s="1"/>
  <c r="L787" i="39"/>
  <c r="O787" s="1"/>
  <c r="M787"/>
  <c r="S787" s="1"/>
  <c r="R787" i="27"/>
  <c r="Q787"/>
  <c r="O775" i="37"/>
  <c r="N775"/>
  <c r="P775" s="1"/>
  <c r="K776"/>
  <c r="N779" i="32"/>
  <c r="P779" s="1"/>
  <c r="K780"/>
  <c r="O780" i="36"/>
  <c r="N780"/>
  <c r="P780" s="1"/>
  <c r="K781"/>
  <c r="K761" i="34"/>
  <c r="N760"/>
  <c r="P760" s="1"/>
  <c r="M787" i="41"/>
  <c r="S787" s="1"/>
  <c r="L787"/>
  <c r="O787" s="1"/>
  <c r="Q786"/>
  <c r="R786"/>
  <c r="R780" i="26"/>
  <c r="Q780"/>
  <c r="L787" i="40"/>
  <c r="O787" s="1"/>
  <c r="M787"/>
  <c r="S787" s="1"/>
  <c r="M790" i="29" l="1"/>
  <c r="L790"/>
  <c r="O790" s="1"/>
  <c r="R789"/>
  <c r="Q789"/>
  <c r="K791" i="28"/>
  <c r="N790"/>
  <c r="P790" s="1"/>
  <c r="O765" i="30"/>
  <c r="K766"/>
  <c r="N765"/>
  <c r="P765" s="1"/>
  <c r="O790" i="31"/>
  <c r="N790"/>
  <c r="P790" s="1"/>
  <c r="K791"/>
  <c r="S790"/>
  <c r="R780" i="36"/>
  <c r="Q780"/>
  <c r="M787" i="38"/>
  <c r="S787" s="1"/>
  <c r="L787"/>
  <c r="O787" s="1"/>
  <c r="R786"/>
  <c r="Q786"/>
  <c r="O786" i="35"/>
  <c r="K787"/>
  <c r="N786"/>
  <c r="P786" s="1"/>
  <c r="N787" i="40"/>
  <c r="P787" s="1"/>
  <c r="K788"/>
  <c r="L781" i="36"/>
  <c r="M781"/>
  <c r="S781" s="1"/>
  <c r="M780" i="32"/>
  <c r="L780"/>
  <c r="R779"/>
  <c r="Q779"/>
  <c r="K788" i="39"/>
  <c r="N787"/>
  <c r="P787" s="1"/>
  <c r="N788" i="27"/>
  <c r="P788" s="1"/>
  <c r="K789"/>
  <c r="S788"/>
  <c r="Q775" i="37"/>
  <c r="R775"/>
  <c r="K782" i="26"/>
  <c r="N781"/>
  <c r="P781" s="1"/>
  <c r="O787" i="42"/>
  <c r="K788"/>
  <c r="N787"/>
  <c r="P787" s="1"/>
  <c r="K788" i="41"/>
  <c r="N787"/>
  <c r="P787" s="1"/>
  <c r="Q760" i="34"/>
  <c r="R760"/>
  <c r="M761"/>
  <c r="S761" s="1"/>
  <c r="L761"/>
  <c r="O761" s="1"/>
  <c r="K781" i="33"/>
  <c r="N780"/>
  <c r="P780" s="1"/>
  <c r="M773" i="43"/>
  <c r="L773"/>
  <c r="O773" s="1"/>
  <c r="M776" i="37"/>
  <c r="L776"/>
  <c r="R772" i="43"/>
  <c r="Q772"/>
  <c r="Q790" i="28" l="1"/>
  <c r="R790"/>
  <c r="M791"/>
  <c r="S791" s="1"/>
  <c r="L791"/>
  <c r="O791" s="1"/>
  <c r="K791" i="29"/>
  <c r="N790"/>
  <c r="P790" s="1"/>
  <c r="S790"/>
  <c r="M791" i="31"/>
  <c r="S791" s="1"/>
  <c r="L791"/>
  <c r="O791" s="1"/>
  <c r="Q790"/>
  <c r="R790"/>
  <c r="R765" i="30"/>
  <c r="Q765"/>
  <c r="L766"/>
  <c r="M766"/>
  <c r="R788" i="27"/>
  <c r="Q788"/>
  <c r="O780" i="32"/>
  <c r="K781"/>
  <c r="N780"/>
  <c r="P780" s="1"/>
  <c r="Q781" i="26"/>
  <c r="R781"/>
  <c r="M782"/>
  <c r="S782" s="1"/>
  <c r="L782"/>
  <c r="O782" s="1"/>
  <c r="M788" i="39"/>
  <c r="S788" s="1"/>
  <c r="L788"/>
  <c r="N773" i="43"/>
  <c r="P773" s="1"/>
  <c r="K774"/>
  <c r="S773"/>
  <c r="M788" i="41"/>
  <c r="S788" s="1"/>
  <c r="L788"/>
  <c r="M781" i="33"/>
  <c r="S781" s="1"/>
  <c r="L781"/>
  <c r="S780" i="32"/>
  <c r="Q780" i="33"/>
  <c r="R780"/>
  <c r="Q787" i="42"/>
  <c r="R787"/>
  <c r="L788"/>
  <c r="O788" s="1"/>
  <c r="M788"/>
  <c r="S788" s="1"/>
  <c r="M789" i="27"/>
  <c r="L789"/>
  <c r="O776" i="37"/>
  <c r="N776"/>
  <c r="P776" s="1"/>
  <c r="K777"/>
  <c r="N761" i="34"/>
  <c r="P761" s="1"/>
  <c r="K762"/>
  <c r="O781" i="36"/>
  <c r="N781"/>
  <c r="P781" s="1"/>
  <c r="K782"/>
  <c r="R787" i="39"/>
  <c r="Q787"/>
  <c r="L788" i="40"/>
  <c r="O788" s="1"/>
  <c r="M788"/>
  <c r="S788" s="1"/>
  <c r="N787" i="38"/>
  <c r="P787" s="1"/>
  <c r="K788"/>
  <c r="Q787" i="40"/>
  <c r="R787"/>
  <c r="S776" i="37"/>
  <c r="R786" i="35"/>
  <c r="Q786"/>
  <c r="Q787" i="41"/>
  <c r="R787"/>
  <c r="M787" i="35"/>
  <c r="L787"/>
  <c r="O787" s="1"/>
  <c r="Q790" i="29" l="1"/>
  <c r="R790"/>
  <c r="M791"/>
  <c r="S791" s="1"/>
  <c r="L791"/>
  <c r="N791" i="28"/>
  <c r="P791" s="1"/>
  <c r="K792"/>
  <c r="S766" i="30"/>
  <c r="K767"/>
  <c r="N766"/>
  <c r="P766" s="1"/>
  <c r="O766"/>
  <c r="K792" i="31"/>
  <c r="N791"/>
  <c r="P791" s="1"/>
  <c r="R781" i="36"/>
  <c r="Q781"/>
  <c r="K790" i="27"/>
  <c r="N789"/>
  <c r="P789" s="1"/>
  <c r="S787" i="35"/>
  <c r="M782" i="36"/>
  <c r="L782"/>
  <c r="O782" s="1"/>
  <c r="O789" i="27"/>
  <c r="R787" i="38"/>
  <c r="Q787"/>
  <c r="S789" i="27"/>
  <c r="L774" i="43"/>
  <c r="M774"/>
  <c r="M788" i="38"/>
  <c r="S788" s="1"/>
  <c r="L788"/>
  <c r="O788" s="1"/>
  <c r="Q780" i="32"/>
  <c r="R780"/>
  <c r="R761" i="34"/>
  <c r="Q761"/>
  <c r="O781" i="33"/>
  <c r="N781"/>
  <c r="P781" s="1"/>
  <c r="K782"/>
  <c r="O788" i="39"/>
  <c r="N788"/>
  <c r="P788" s="1"/>
  <c r="K789"/>
  <c r="L781" i="32"/>
  <c r="M781"/>
  <c r="S781" s="1"/>
  <c r="R773" i="43"/>
  <c r="Q773"/>
  <c r="M762" i="34"/>
  <c r="S762" s="1"/>
  <c r="L762"/>
  <c r="Q776" i="37"/>
  <c r="R776"/>
  <c r="O788" i="41"/>
  <c r="N788"/>
  <c r="P788" s="1"/>
  <c r="K789"/>
  <c r="K789" i="40"/>
  <c r="N788"/>
  <c r="P788" s="1"/>
  <c r="L777" i="37"/>
  <c r="M777"/>
  <c r="S777" s="1"/>
  <c r="K789" i="42"/>
  <c r="N788"/>
  <c r="P788" s="1"/>
  <c r="N787" i="35"/>
  <c r="P787" s="1"/>
  <c r="K788"/>
  <c r="K783" i="26"/>
  <c r="N782"/>
  <c r="P782" s="1"/>
  <c r="M792" i="28" l="1"/>
  <c r="S792" s="1"/>
  <c r="L792"/>
  <c r="O792" s="1"/>
  <c r="Q791"/>
  <c r="R791"/>
  <c r="O791" i="29"/>
  <c r="N791"/>
  <c r="P791" s="1"/>
  <c r="K792"/>
  <c r="Q766" i="30"/>
  <c r="R766"/>
  <c r="Q791" i="31"/>
  <c r="R791"/>
  <c r="M792"/>
  <c r="S792" s="1"/>
  <c r="L792"/>
  <c r="M767" i="30"/>
  <c r="S767" s="1"/>
  <c r="L767"/>
  <c r="R787" i="35"/>
  <c r="Q787"/>
  <c r="R781" i="33"/>
  <c r="Q781"/>
  <c r="M788" i="35"/>
  <c r="S788" s="1"/>
  <c r="L788"/>
  <c r="M789" i="41"/>
  <c r="S789" s="1"/>
  <c r="L789"/>
  <c r="O789" s="1"/>
  <c r="S774" i="43"/>
  <c r="N782" i="36"/>
  <c r="K783"/>
  <c r="Q788" i="41"/>
  <c r="R788"/>
  <c r="O774" i="43"/>
  <c r="N774"/>
  <c r="P774" s="1"/>
  <c r="K775"/>
  <c r="P782" i="36"/>
  <c r="S782"/>
  <c r="Q788" i="42"/>
  <c r="R788"/>
  <c r="O781" i="32"/>
  <c r="N781"/>
  <c r="P781" s="1"/>
  <c r="K782"/>
  <c r="Q782" i="26"/>
  <c r="R782"/>
  <c r="M783"/>
  <c r="S783" s="1"/>
  <c r="L783"/>
  <c r="O783" s="1"/>
  <c r="L789" i="40"/>
  <c r="O789" s="1"/>
  <c r="M789"/>
  <c r="S789" s="1"/>
  <c r="L789" i="42"/>
  <c r="O789" s="1"/>
  <c r="M789"/>
  <c r="S789" s="1"/>
  <c r="M789" i="39"/>
  <c r="S789" s="1"/>
  <c r="L789"/>
  <c r="O789" s="1"/>
  <c r="Q788"/>
  <c r="R788"/>
  <c r="R789" i="27"/>
  <c r="Q789"/>
  <c r="O777" i="37"/>
  <c r="N777"/>
  <c r="P777" s="1"/>
  <c r="K778"/>
  <c r="O762" i="34"/>
  <c r="N762"/>
  <c r="P762" s="1"/>
  <c r="K763"/>
  <c r="L790" i="27"/>
  <c r="O790" s="1"/>
  <c r="M790"/>
  <c r="R788" i="40"/>
  <c r="Q788"/>
  <c r="L782" i="33"/>
  <c r="M782"/>
  <c r="S782" s="1"/>
  <c r="N788" i="38"/>
  <c r="P788" s="1"/>
  <c r="K789"/>
  <c r="M792" i="29" l="1"/>
  <c r="S792" s="1"/>
  <c r="L792"/>
  <c r="O792" s="1"/>
  <c r="R791"/>
  <c r="Q791"/>
  <c r="K793" i="28"/>
  <c r="N792"/>
  <c r="P792" s="1"/>
  <c r="O767" i="30"/>
  <c r="K768"/>
  <c r="N767"/>
  <c r="P767" s="1"/>
  <c r="O792" i="31"/>
  <c r="K793"/>
  <c r="N792"/>
  <c r="P792" s="1"/>
  <c r="R781" i="32"/>
  <c r="Q781"/>
  <c r="K790" i="41"/>
  <c r="N789"/>
  <c r="P789" s="1"/>
  <c r="O782" i="33"/>
  <c r="K783"/>
  <c r="N782"/>
  <c r="P782" s="1"/>
  <c r="N789" i="40"/>
  <c r="P789" s="1"/>
  <c r="K790"/>
  <c r="L778" i="37"/>
  <c r="M778"/>
  <c r="S778" s="1"/>
  <c r="O778"/>
  <c r="K790" i="39"/>
  <c r="N789"/>
  <c r="P789" s="1"/>
  <c r="O788" i="35"/>
  <c r="N788"/>
  <c r="P788" s="1"/>
  <c r="K789"/>
  <c r="Q777" i="37"/>
  <c r="R777"/>
  <c r="K784" i="26"/>
  <c r="N783"/>
  <c r="P783" s="1"/>
  <c r="L783" i="36"/>
  <c r="M783"/>
  <c r="O783"/>
  <c r="R762" i="34"/>
  <c r="Q762"/>
  <c r="S790" i="27"/>
  <c r="R782" i="36"/>
  <c r="Q782"/>
  <c r="K791" i="27"/>
  <c r="N790"/>
  <c r="P790" s="1"/>
  <c r="K790" i="42"/>
  <c r="N789"/>
  <c r="P789" s="1"/>
  <c r="M775" i="43"/>
  <c r="L775"/>
  <c r="O775" s="1"/>
  <c r="R774"/>
  <c r="Q774"/>
  <c r="L789" i="38"/>
  <c r="O789" s="1"/>
  <c r="M789"/>
  <c r="S789" s="1"/>
  <c r="R788"/>
  <c r="Q788"/>
  <c r="L763" i="34"/>
  <c r="M763"/>
  <c r="M782" i="32"/>
  <c r="S782" s="1"/>
  <c r="L782"/>
  <c r="O782" s="1"/>
  <c r="Q792" i="28" l="1"/>
  <c r="R792"/>
  <c r="L793"/>
  <c r="O793" s="1"/>
  <c r="M793"/>
  <c r="S793" s="1"/>
  <c r="K793" i="29"/>
  <c r="N792"/>
  <c r="P792" s="1"/>
  <c r="R792" i="31"/>
  <c r="Q792"/>
  <c r="Q767" i="30"/>
  <c r="R767"/>
  <c r="M768"/>
  <c r="S768" s="1"/>
  <c r="L768"/>
  <c r="O768" s="1"/>
  <c r="M793" i="31"/>
  <c r="L793"/>
  <c r="O793" s="1"/>
  <c r="Q790" i="27"/>
  <c r="R790"/>
  <c r="Q789" i="40"/>
  <c r="R789"/>
  <c r="Q782" i="33"/>
  <c r="R782"/>
  <c r="Q789" i="39"/>
  <c r="R789"/>
  <c r="L783" i="33"/>
  <c r="M783"/>
  <c r="S783" s="1"/>
  <c r="R783" i="26"/>
  <c r="Q783"/>
  <c r="M790" i="39"/>
  <c r="S790" s="1"/>
  <c r="L790"/>
  <c r="N782" i="32"/>
  <c r="P782" s="1"/>
  <c r="K783"/>
  <c r="Q789" i="41"/>
  <c r="R789"/>
  <c r="K790" i="38"/>
  <c r="N789"/>
  <c r="P789" s="1"/>
  <c r="L791" i="27"/>
  <c r="O791" s="1"/>
  <c r="M791"/>
  <c r="S783" i="36"/>
  <c r="S763" i="34"/>
  <c r="N783" i="36"/>
  <c r="P783" s="1"/>
  <c r="K784"/>
  <c r="O763" i="34"/>
  <c r="K764"/>
  <c r="N763"/>
  <c r="P763" s="1"/>
  <c r="N775" i="43"/>
  <c r="P775" s="1"/>
  <c r="K776"/>
  <c r="M784" i="26"/>
  <c r="S784" s="1"/>
  <c r="L784"/>
  <c r="O784" s="1"/>
  <c r="S775" i="43"/>
  <c r="M790" i="41"/>
  <c r="S790" s="1"/>
  <c r="L790"/>
  <c r="O790" s="1"/>
  <c r="Q789" i="42"/>
  <c r="R789"/>
  <c r="N778" i="37"/>
  <c r="P778" s="1"/>
  <c r="K779"/>
  <c r="R788" i="35"/>
  <c r="Q788"/>
  <c r="L790" i="42"/>
  <c r="O790" s="1"/>
  <c r="M790"/>
  <c r="M789" i="35"/>
  <c r="S789" s="1"/>
  <c r="L789"/>
  <c r="O789" s="1"/>
  <c r="M790" i="40"/>
  <c r="S790" s="1"/>
  <c r="L790"/>
  <c r="Q792" i="29" l="1"/>
  <c r="R792"/>
  <c r="M793"/>
  <c r="S793" s="1"/>
  <c r="L793"/>
  <c r="N793" i="28"/>
  <c r="P793" s="1"/>
  <c r="K794"/>
  <c r="S793" i="31"/>
  <c r="K769" i="30"/>
  <c r="N768"/>
  <c r="P768" s="1"/>
  <c r="K794" i="31"/>
  <c r="N793"/>
  <c r="P793" s="1"/>
  <c r="R763" i="34"/>
  <c r="Q763"/>
  <c r="Q783" i="36"/>
  <c r="R783"/>
  <c r="R782" i="32"/>
  <c r="Q782"/>
  <c r="R775" i="43"/>
  <c r="Q775"/>
  <c r="S791" i="27"/>
  <c r="O790" i="39"/>
  <c r="K791"/>
  <c r="N790"/>
  <c r="P790" s="1"/>
  <c r="R778" i="37"/>
  <c r="Q778"/>
  <c r="L784" i="36"/>
  <c r="M784"/>
  <c r="S784" s="1"/>
  <c r="K792" i="27"/>
  <c r="N791"/>
  <c r="P791" s="1"/>
  <c r="O790" i="40"/>
  <c r="K791"/>
  <c r="N790"/>
  <c r="P790" s="1"/>
  <c r="Q789" i="38"/>
  <c r="R789"/>
  <c r="L779" i="37"/>
  <c r="M779"/>
  <c r="S779" s="1"/>
  <c r="K790" i="35"/>
  <c r="N789"/>
  <c r="P789" s="1"/>
  <c r="L790" i="38"/>
  <c r="M790"/>
  <c r="S790" s="1"/>
  <c r="L783" i="32"/>
  <c r="M783"/>
  <c r="S783" s="1"/>
  <c r="N784" i="26"/>
  <c r="P784" s="1"/>
  <c r="K785"/>
  <c r="S790" i="42"/>
  <c r="N790" i="41"/>
  <c r="P790" s="1"/>
  <c r="K791"/>
  <c r="L776" i="43"/>
  <c r="M776"/>
  <c r="M764" i="34"/>
  <c r="S764" s="1"/>
  <c r="L764"/>
  <c r="K791" i="42"/>
  <c r="N790"/>
  <c r="P790" s="1"/>
  <c r="O783" i="33"/>
  <c r="N783"/>
  <c r="P783" s="1"/>
  <c r="K784"/>
  <c r="M794" i="28" l="1"/>
  <c r="S794" s="1"/>
  <c r="L794"/>
  <c r="O794" s="1"/>
  <c r="Q793"/>
  <c r="R793"/>
  <c r="O793" i="29"/>
  <c r="N793"/>
  <c r="P793" s="1"/>
  <c r="K794"/>
  <c r="R793" i="31"/>
  <c r="Q793"/>
  <c r="L794"/>
  <c r="M794"/>
  <c r="S794" s="1"/>
  <c r="R768" i="30"/>
  <c r="Q768"/>
  <c r="M769"/>
  <c r="S769" s="1"/>
  <c r="L769"/>
  <c r="Q790" i="42"/>
  <c r="R790"/>
  <c r="Q791" i="27"/>
  <c r="R791"/>
  <c r="O764" i="34"/>
  <c r="N764"/>
  <c r="P764" s="1"/>
  <c r="K765"/>
  <c r="M785" i="26"/>
  <c r="S785" s="1"/>
  <c r="L785"/>
  <c r="O785" s="1"/>
  <c r="O784" i="36"/>
  <c r="N784"/>
  <c r="P784" s="1"/>
  <c r="K785"/>
  <c r="R784" i="26"/>
  <c r="Q784"/>
  <c r="O779" i="37"/>
  <c r="K780"/>
  <c r="N779"/>
  <c r="P779" s="1"/>
  <c r="S776" i="43"/>
  <c r="M784" i="33"/>
  <c r="S784" s="1"/>
  <c r="L784"/>
  <c r="O784" s="1"/>
  <c r="O776" i="43"/>
  <c r="N776"/>
  <c r="P776" s="1"/>
  <c r="K777"/>
  <c r="O783" i="32"/>
  <c r="N783"/>
  <c r="P783" s="1"/>
  <c r="K784"/>
  <c r="R790" i="40"/>
  <c r="Q790"/>
  <c r="Q790" i="39"/>
  <c r="R790"/>
  <c r="R789" i="35"/>
  <c r="Q789"/>
  <c r="M791" i="39"/>
  <c r="S791" s="1"/>
  <c r="L791"/>
  <c r="O791" s="1"/>
  <c r="Q790" i="41"/>
  <c r="R790"/>
  <c r="O790" i="38"/>
  <c r="K791"/>
  <c r="N790"/>
  <c r="P790" s="1"/>
  <c r="L791" i="40"/>
  <c r="O791" s="1"/>
  <c r="M791"/>
  <c r="S791" s="1"/>
  <c r="M791" i="42"/>
  <c r="S791" s="1"/>
  <c r="L791"/>
  <c r="M790" i="35"/>
  <c r="S790" s="1"/>
  <c r="L790"/>
  <c r="L792" i="27"/>
  <c r="M792"/>
  <c r="R783" i="33"/>
  <c r="Q783"/>
  <c r="M791" i="41"/>
  <c r="L791"/>
  <c r="O791" s="1"/>
  <c r="M794" i="29" l="1"/>
  <c r="S794" s="1"/>
  <c r="L794"/>
  <c r="O794" s="1"/>
  <c r="R793"/>
  <c r="Q793"/>
  <c r="K795" i="28"/>
  <c r="N794"/>
  <c r="P794" s="1"/>
  <c r="K770" i="30"/>
  <c r="N769"/>
  <c r="P769" s="1"/>
  <c r="O794" i="31"/>
  <c r="N794"/>
  <c r="P794" s="1"/>
  <c r="K795"/>
  <c r="O769" i="30"/>
  <c r="R776" i="43"/>
  <c r="Q776"/>
  <c r="K792" i="41"/>
  <c r="N791"/>
  <c r="P791" s="1"/>
  <c r="R783" i="32"/>
  <c r="Q783"/>
  <c r="O791" i="42"/>
  <c r="K792"/>
  <c r="N791"/>
  <c r="P791" s="1"/>
  <c r="S791" i="41"/>
  <c r="M765" i="34"/>
  <c r="S765" s="1"/>
  <c r="L765"/>
  <c r="Q764"/>
  <c r="R764"/>
  <c r="N784" i="33"/>
  <c r="P784" s="1"/>
  <c r="K785"/>
  <c r="K792" i="39"/>
  <c r="N791"/>
  <c r="P791" s="1"/>
  <c r="M784" i="32"/>
  <c r="L784"/>
  <c r="O784" s="1"/>
  <c r="M785" i="36"/>
  <c r="S785" s="1"/>
  <c r="L785"/>
  <c r="O785" s="1"/>
  <c r="R784"/>
  <c r="Q784"/>
  <c r="R790" i="38"/>
  <c r="Q790"/>
  <c r="R779" i="37"/>
  <c r="Q779"/>
  <c r="S792" i="27"/>
  <c r="N791" i="40"/>
  <c r="P791" s="1"/>
  <c r="K792"/>
  <c r="O792" i="27"/>
  <c r="N792"/>
  <c r="P792" s="1"/>
  <c r="K793"/>
  <c r="O790" i="35"/>
  <c r="N790"/>
  <c r="P790" s="1"/>
  <c r="K791"/>
  <c r="M791" i="38"/>
  <c r="S791" s="1"/>
  <c r="L791"/>
  <c r="O791" s="1"/>
  <c r="M777" i="43"/>
  <c r="S777" s="1"/>
  <c r="L777"/>
  <c r="O777" s="1"/>
  <c r="L780" i="37"/>
  <c r="O780" s="1"/>
  <c r="M780"/>
  <c r="S780" s="1"/>
  <c r="K786" i="26"/>
  <c r="N785"/>
  <c r="P785" s="1"/>
  <c r="Q794" i="28" l="1"/>
  <c r="R794"/>
  <c r="L795"/>
  <c r="O795" s="1"/>
  <c r="M795"/>
  <c r="S795" s="1"/>
  <c r="K795" i="29"/>
  <c r="N794"/>
  <c r="P794" s="1"/>
  <c r="M795" i="31"/>
  <c r="S795" s="1"/>
  <c r="L795"/>
  <c r="O795" s="1"/>
  <c r="R794"/>
  <c r="Q794"/>
  <c r="Q769" i="30"/>
  <c r="R769"/>
  <c r="M770"/>
  <c r="L770"/>
  <c r="Q791" i="41"/>
  <c r="R791"/>
  <c r="M791" i="35"/>
  <c r="S791" s="1"/>
  <c r="L791"/>
  <c r="O791" s="1"/>
  <c r="K781" i="37"/>
  <c r="N780"/>
  <c r="P780" s="1"/>
  <c r="R784" i="33"/>
  <c r="Q784"/>
  <c r="L792" i="42"/>
  <c r="O792" s="1"/>
  <c r="M792"/>
  <c r="R790" i="35"/>
  <c r="Q790"/>
  <c r="N777" i="43"/>
  <c r="P777" s="1"/>
  <c r="K778"/>
  <c r="M793" i="27"/>
  <c r="L793"/>
  <c r="O793"/>
  <c r="R792"/>
  <c r="Q792"/>
  <c r="K786" i="36"/>
  <c r="N785"/>
  <c r="P785" s="1"/>
  <c r="K785" i="32"/>
  <c r="N784"/>
  <c r="P784" s="1"/>
  <c r="O765" i="34"/>
  <c r="K766"/>
  <c r="N765"/>
  <c r="P765" s="1"/>
  <c r="Q785" i="26"/>
  <c r="R785"/>
  <c r="S784" i="32"/>
  <c r="Q791" i="39"/>
  <c r="R791"/>
  <c r="M792" i="41"/>
  <c r="S792" s="1"/>
  <c r="L792"/>
  <c r="O792" s="1"/>
  <c r="L786" i="26"/>
  <c r="O786" s="1"/>
  <c r="M786"/>
  <c r="S786" s="1"/>
  <c r="M792" i="40"/>
  <c r="S792" s="1"/>
  <c r="L792"/>
  <c r="R791"/>
  <c r="Q791"/>
  <c r="M792" i="39"/>
  <c r="S792" s="1"/>
  <c r="L792"/>
  <c r="K792" i="38"/>
  <c r="N791"/>
  <c r="P791" s="1"/>
  <c r="M785" i="33"/>
  <c r="S785" s="1"/>
  <c r="L785"/>
  <c r="O785" s="1"/>
  <c r="Q791" i="42"/>
  <c r="R791"/>
  <c r="Q794" i="29" l="1"/>
  <c r="R794"/>
  <c r="M795"/>
  <c r="S795" s="1"/>
  <c r="L795"/>
  <c r="N795" i="28"/>
  <c r="P795" s="1"/>
  <c r="K796"/>
  <c r="S770" i="30"/>
  <c r="K771"/>
  <c r="N770"/>
  <c r="P770" s="1"/>
  <c r="O770"/>
  <c r="N795" i="31"/>
  <c r="P795" s="1"/>
  <c r="K796"/>
  <c r="Q791" i="38"/>
  <c r="R791"/>
  <c r="L785" i="32"/>
  <c r="O785" s="1"/>
  <c r="M785"/>
  <c r="S785" s="1"/>
  <c r="L778" i="43"/>
  <c r="M778"/>
  <c r="Q780" i="37"/>
  <c r="R780"/>
  <c r="R777" i="43"/>
  <c r="Q777"/>
  <c r="O792" i="39"/>
  <c r="N792"/>
  <c r="P792" s="1"/>
  <c r="K793"/>
  <c r="K787" i="26"/>
  <c r="N786"/>
  <c r="P786" s="1"/>
  <c r="M786" i="36"/>
  <c r="L786"/>
  <c r="M781" i="37"/>
  <c r="L781"/>
  <c r="Q784" i="32"/>
  <c r="R784"/>
  <c r="N792" i="41"/>
  <c r="P792" s="1"/>
  <c r="K793"/>
  <c r="Q765" i="34"/>
  <c r="R765"/>
  <c r="K792" i="35"/>
  <c r="N791"/>
  <c r="P791" s="1"/>
  <c r="R785" i="36"/>
  <c r="Q785"/>
  <c r="L766" i="34"/>
  <c r="M766"/>
  <c r="S766" s="1"/>
  <c r="S792" i="42"/>
  <c r="K786" i="33"/>
  <c r="N785"/>
  <c r="P785" s="1"/>
  <c r="O792" i="40"/>
  <c r="N792"/>
  <c r="P792" s="1"/>
  <c r="K793"/>
  <c r="K794" i="27"/>
  <c r="N793"/>
  <c r="P793" s="1"/>
  <c r="K793" i="42"/>
  <c r="N792"/>
  <c r="P792" s="1"/>
  <c r="M792" i="38"/>
  <c r="S792" s="1"/>
  <c r="L792"/>
  <c r="S793" i="27"/>
  <c r="M796" i="28" l="1"/>
  <c r="S796" s="1"/>
  <c r="L796"/>
  <c r="O796" s="1"/>
  <c r="Q795"/>
  <c r="R795"/>
  <c r="O795" i="29"/>
  <c r="N795"/>
  <c r="P795" s="1"/>
  <c r="K796"/>
  <c r="Q770" i="30"/>
  <c r="R770"/>
  <c r="M796" i="31"/>
  <c r="S796" s="1"/>
  <c r="L796"/>
  <c r="Q795"/>
  <c r="R795"/>
  <c r="M771" i="30"/>
  <c r="S771" s="1"/>
  <c r="L771"/>
  <c r="Q792" i="42"/>
  <c r="R792"/>
  <c r="R786" i="26"/>
  <c r="Q786"/>
  <c r="R792" i="41"/>
  <c r="Q792"/>
  <c r="M787" i="26"/>
  <c r="L787"/>
  <c r="S778" i="43"/>
  <c r="Q792" i="40"/>
  <c r="R792"/>
  <c r="M793" i="39"/>
  <c r="S793" s="1"/>
  <c r="L793"/>
  <c r="O793" s="1"/>
  <c r="O778" i="43"/>
  <c r="N778"/>
  <c r="P778" s="1"/>
  <c r="K779"/>
  <c r="M793" i="41"/>
  <c r="S793" s="1"/>
  <c r="L793"/>
  <c r="O793" s="1"/>
  <c r="M793" i="40"/>
  <c r="S793" s="1"/>
  <c r="L793"/>
  <c r="O793" s="1"/>
  <c r="O766" i="34"/>
  <c r="N766"/>
  <c r="P766" s="1"/>
  <c r="K767"/>
  <c r="R785" i="33"/>
  <c r="Q785"/>
  <c r="O781" i="37"/>
  <c r="N781"/>
  <c r="P781" s="1"/>
  <c r="K782"/>
  <c r="R793" i="27"/>
  <c r="Q793"/>
  <c r="O792" i="38"/>
  <c r="K793"/>
  <c r="N792"/>
  <c r="P792" s="1"/>
  <c r="L786" i="33"/>
  <c r="O786" s="1"/>
  <c r="M786"/>
  <c r="M792" i="35"/>
  <c r="S792" s="1"/>
  <c r="L792"/>
  <c r="S781" i="37"/>
  <c r="K786" i="32"/>
  <c r="N785"/>
  <c r="P785" s="1"/>
  <c r="L794" i="27"/>
  <c r="M794"/>
  <c r="R791" i="35"/>
  <c r="Q791"/>
  <c r="L793" i="42"/>
  <c r="O793" s="1"/>
  <c r="M793"/>
  <c r="S793" s="1"/>
  <c r="O786" i="36"/>
  <c r="K787"/>
  <c r="N786"/>
  <c r="P786" s="1"/>
  <c r="R792" i="39"/>
  <c r="Q792"/>
  <c r="S786" i="36"/>
  <c r="M796" i="29" l="1"/>
  <c r="S796" s="1"/>
  <c r="L796"/>
  <c r="O796" s="1"/>
  <c r="R795"/>
  <c r="Q795"/>
  <c r="K797" i="28"/>
  <c r="N796"/>
  <c r="P796" s="1"/>
  <c r="O771" i="30"/>
  <c r="N771"/>
  <c r="P771" s="1"/>
  <c r="K772"/>
  <c r="O796" i="31"/>
  <c r="K797"/>
  <c r="N796"/>
  <c r="P796" s="1"/>
  <c r="R781" i="37"/>
  <c r="Q781"/>
  <c r="R778" i="43"/>
  <c r="Q778"/>
  <c r="M787" i="36"/>
  <c r="S787" s="1"/>
  <c r="L787"/>
  <c r="O787" s="1"/>
  <c r="O794" i="27"/>
  <c r="K795"/>
  <c r="N794"/>
  <c r="S786" i="33"/>
  <c r="K794" i="40"/>
  <c r="N793"/>
  <c r="P793" s="1"/>
  <c r="K788" i="26"/>
  <c r="N787"/>
  <c r="P787" s="1"/>
  <c r="K787" i="33"/>
  <c r="N786"/>
  <c r="P786" s="1"/>
  <c r="K794" i="39"/>
  <c r="N793"/>
  <c r="P793" s="1"/>
  <c r="S787" i="26"/>
  <c r="R785" i="32"/>
  <c r="Q785"/>
  <c r="M786"/>
  <c r="S786" s="1"/>
  <c r="L786"/>
  <c r="O786" s="1"/>
  <c r="M793" i="38"/>
  <c r="S793" s="1"/>
  <c r="L793"/>
  <c r="O793"/>
  <c r="N793" i="41"/>
  <c r="P793" s="1"/>
  <c r="K794"/>
  <c r="L767" i="34"/>
  <c r="O767" s="1"/>
  <c r="M767"/>
  <c r="S767" s="1"/>
  <c r="R786" i="36"/>
  <c r="Q786"/>
  <c r="R792" i="38"/>
  <c r="Q792"/>
  <c r="N793" i="42"/>
  <c r="P793" s="1"/>
  <c r="K794"/>
  <c r="O792" i="35"/>
  <c r="N792"/>
  <c r="P792" s="1"/>
  <c r="K793"/>
  <c r="R766" i="34"/>
  <c r="Q766"/>
  <c r="M779" i="43"/>
  <c r="L779"/>
  <c r="O779" s="1"/>
  <c r="P794" i="27"/>
  <c r="S794"/>
  <c r="L782" i="37"/>
  <c r="O782" s="1"/>
  <c r="M782"/>
  <c r="S782" s="1"/>
  <c r="O787" i="26"/>
  <c r="Q796" i="28" l="1"/>
  <c r="R796"/>
  <c r="L797"/>
  <c r="O797" s="1"/>
  <c r="M797"/>
  <c r="S797" s="1"/>
  <c r="K797" i="29"/>
  <c r="N796"/>
  <c r="P796" s="1"/>
  <c r="Q796" i="31"/>
  <c r="R796"/>
  <c r="M797"/>
  <c r="S797" s="1"/>
  <c r="L797"/>
  <c r="O797" s="1"/>
  <c r="M772" i="30"/>
  <c r="L772"/>
  <c r="O772" s="1"/>
  <c r="Q771"/>
  <c r="R771"/>
  <c r="R786" i="33"/>
  <c r="Q786"/>
  <c r="Q793" i="42"/>
  <c r="R793"/>
  <c r="M794" i="41"/>
  <c r="S794" s="1"/>
  <c r="L794"/>
  <c r="N779" i="43"/>
  <c r="P779" s="1"/>
  <c r="K780"/>
  <c r="S779"/>
  <c r="Q793" i="41"/>
  <c r="R793"/>
  <c r="L788" i="26"/>
  <c r="O788" s="1"/>
  <c r="M788"/>
  <c r="S788" s="1"/>
  <c r="Q787"/>
  <c r="R787"/>
  <c r="R793" i="40"/>
  <c r="Q793"/>
  <c r="K788" i="36"/>
  <c r="N787"/>
  <c r="P787" s="1"/>
  <c r="K794" i="38"/>
  <c r="N793"/>
  <c r="P793" s="1"/>
  <c r="M794" i="40"/>
  <c r="L794"/>
  <c r="Q793" i="39"/>
  <c r="R793"/>
  <c r="N782" i="37"/>
  <c r="P782" s="1"/>
  <c r="K783"/>
  <c r="M793" i="35"/>
  <c r="S793" s="1"/>
  <c r="L793"/>
  <c r="O793" s="1"/>
  <c r="R792"/>
  <c r="Q792"/>
  <c r="M794" i="39"/>
  <c r="S794" s="1"/>
  <c r="L794"/>
  <c r="N786" i="32"/>
  <c r="P786" s="1"/>
  <c r="K787"/>
  <c r="R794" i="27"/>
  <c r="Q794"/>
  <c r="M794" i="42"/>
  <c r="S794" s="1"/>
  <c r="L794"/>
  <c r="O794" s="1"/>
  <c r="K768" i="34"/>
  <c r="N767"/>
  <c r="P767" s="1"/>
  <c r="M787" i="33"/>
  <c r="S787" s="1"/>
  <c r="L787"/>
  <c r="M795" i="27"/>
  <c r="L795"/>
  <c r="O795" s="1"/>
  <c r="Q796" i="29" l="1"/>
  <c r="R796"/>
  <c r="M797"/>
  <c r="S797" s="1"/>
  <c r="L797"/>
  <c r="N797" i="28"/>
  <c r="P797" s="1"/>
  <c r="K798"/>
  <c r="S772" i="30"/>
  <c r="K773"/>
  <c r="N772"/>
  <c r="P772" s="1"/>
  <c r="K798" i="31"/>
  <c r="N797"/>
  <c r="P797" s="1"/>
  <c r="R779" i="43"/>
  <c r="Q779"/>
  <c r="Q787" i="36"/>
  <c r="R787"/>
  <c r="O794" i="39"/>
  <c r="K795"/>
  <c r="N794"/>
  <c r="P794" s="1"/>
  <c r="K795" i="42"/>
  <c r="N794"/>
  <c r="P794" s="1"/>
  <c r="S795" i="27"/>
  <c r="S794" i="40"/>
  <c r="L780" i="43"/>
  <c r="O780" s="1"/>
  <c r="M780"/>
  <c r="S780" s="1"/>
  <c r="R793" i="38"/>
  <c r="Q793"/>
  <c r="O787" i="33"/>
  <c r="N787"/>
  <c r="P787" s="1"/>
  <c r="K788"/>
  <c r="N793" i="35"/>
  <c r="P793" s="1"/>
  <c r="K794"/>
  <c r="O794" i="41"/>
  <c r="N794"/>
  <c r="P794" s="1"/>
  <c r="K795"/>
  <c r="R767" i="34"/>
  <c r="Q767"/>
  <c r="N788" i="26"/>
  <c r="P788" s="1"/>
  <c r="K789"/>
  <c r="R782" i="37"/>
  <c r="Q782"/>
  <c r="M788" i="36"/>
  <c r="S788" s="1"/>
  <c r="L788"/>
  <c r="O788" s="1"/>
  <c r="L787" i="32"/>
  <c r="M787"/>
  <c r="S787" s="1"/>
  <c r="M794" i="38"/>
  <c r="S794" s="1"/>
  <c r="L794"/>
  <c r="Q786" i="32"/>
  <c r="R786"/>
  <c r="L768" i="34"/>
  <c r="M768"/>
  <c r="S768" s="1"/>
  <c r="K796" i="27"/>
  <c r="N795"/>
  <c r="P795" s="1"/>
  <c r="L783" i="37"/>
  <c r="M783"/>
  <c r="O794" i="40"/>
  <c r="K795"/>
  <c r="N794"/>
  <c r="P794" s="1"/>
  <c r="L798" i="28" l="1"/>
  <c r="O798" s="1"/>
  <c r="M798"/>
  <c r="S798" s="1"/>
  <c r="Q797"/>
  <c r="R797"/>
  <c r="O797" i="29"/>
  <c r="N797"/>
  <c r="P797" s="1"/>
  <c r="K798"/>
  <c r="Q772" i="30"/>
  <c r="R772"/>
  <c r="Q797" i="31"/>
  <c r="R797"/>
  <c r="M798"/>
  <c r="S798" s="1"/>
  <c r="L798"/>
  <c r="M773" i="30"/>
  <c r="S773" s="1"/>
  <c r="L773"/>
  <c r="R794" i="40"/>
  <c r="Q794"/>
  <c r="R795" i="27"/>
  <c r="Q795"/>
  <c r="R794" i="41"/>
  <c r="Q794"/>
  <c r="L795" i="42"/>
  <c r="M795"/>
  <c r="S795" s="1"/>
  <c r="R794" i="39"/>
  <c r="Q794"/>
  <c r="Q793" i="35"/>
  <c r="R793"/>
  <c r="N780" i="43"/>
  <c r="P780" s="1"/>
  <c r="K781"/>
  <c r="M795" i="39"/>
  <c r="S795" s="1"/>
  <c r="L795"/>
  <c r="O795" s="1"/>
  <c r="R788" i="26"/>
  <c r="Q788"/>
  <c r="L788" i="33"/>
  <c r="M788"/>
  <c r="S788" s="1"/>
  <c r="Q787"/>
  <c r="R787"/>
  <c r="O794" i="38"/>
  <c r="K795"/>
  <c r="N794"/>
  <c r="P794" s="1"/>
  <c r="M794" i="35"/>
  <c r="S794" s="1"/>
  <c r="L794"/>
  <c r="O794" s="1"/>
  <c r="O783" i="37"/>
  <c r="N783"/>
  <c r="P783" s="1"/>
  <c r="K784"/>
  <c r="L796" i="27"/>
  <c r="O796" s="1"/>
  <c r="M796"/>
  <c r="O787" i="32"/>
  <c r="N787"/>
  <c r="P787" s="1"/>
  <c r="K788"/>
  <c r="S783" i="37"/>
  <c r="M789" i="26"/>
  <c r="S789" s="1"/>
  <c r="L789"/>
  <c r="O768" i="34"/>
  <c r="N768"/>
  <c r="P768" s="1"/>
  <c r="K769"/>
  <c r="N788" i="36"/>
  <c r="P788" s="1"/>
  <c r="K789"/>
  <c r="M795" i="41"/>
  <c r="S795" s="1"/>
  <c r="L795"/>
  <c r="O795" s="1"/>
  <c r="L795" i="40"/>
  <c r="M795"/>
  <c r="S795" s="1"/>
  <c r="Q794" i="42"/>
  <c r="R794"/>
  <c r="M798" i="29" l="1"/>
  <c r="S798" s="1"/>
  <c r="L798"/>
  <c r="O798" s="1"/>
  <c r="R797"/>
  <c r="Q797"/>
  <c r="K799" i="28"/>
  <c r="N798"/>
  <c r="P798" s="1"/>
  <c r="O773" i="30"/>
  <c r="N773"/>
  <c r="P773" s="1"/>
  <c r="K774"/>
  <c r="O798" i="31"/>
  <c r="N798"/>
  <c r="P798" s="1"/>
  <c r="K799"/>
  <c r="R783" i="37"/>
  <c r="Q783"/>
  <c r="L784"/>
  <c r="M784"/>
  <c r="S784" s="1"/>
  <c r="K796" i="39"/>
  <c r="N795"/>
  <c r="P795" s="1"/>
  <c r="R788" i="36"/>
  <c r="Q788"/>
  <c r="O795" i="42"/>
  <c r="N795"/>
  <c r="P795" s="1"/>
  <c r="K796"/>
  <c r="N795" i="41"/>
  <c r="P795" s="1"/>
  <c r="K796"/>
  <c r="K790" i="26"/>
  <c r="N789"/>
  <c r="P789" s="1"/>
  <c r="S796" i="27"/>
  <c r="M789" i="36"/>
  <c r="S789" s="1"/>
  <c r="L789"/>
  <c r="O789" s="1"/>
  <c r="M769" i="34"/>
  <c r="S769" s="1"/>
  <c r="L769"/>
  <c r="O769" s="1"/>
  <c r="M788" i="32"/>
  <c r="L788"/>
  <c r="M781" i="43"/>
  <c r="L781"/>
  <c r="O781" s="1"/>
  <c r="R780"/>
  <c r="Q780"/>
  <c r="Q768" i="34"/>
  <c r="R768"/>
  <c r="O795" i="40"/>
  <c r="K796"/>
  <c r="N795"/>
  <c r="P795" s="1"/>
  <c r="O788" i="33"/>
  <c r="N788"/>
  <c r="P788" s="1"/>
  <c r="K789"/>
  <c r="R787" i="32"/>
  <c r="Q787"/>
  <c r="N794" i="35"/>
  <c r="P794" s="1"/>
  <c r="K795"/>
  <c r="O789" i="26"/>
  <c r="R794" i="38"/>
  <c r="Q794"/>
  <c r="K797" i="27"/>
  <c r="N796"/>
  <c r="P796" s="1"/>
  <c r="M795" i="38"/>
  <c r="S795" s="1"/>
  <c r="L795"/>
  <c r="O795" s="1"/>
  <c r="Q798" i="28" l="1"/>
  <c r="R798"/>
  <c r="L799"/>
  <c r="O799" s="1"/>
  <c r="M799"/>
  <c r="S799" s="1"/>
  <c r="K799" i="29"/>
  <c r="N798"/>
  <c r="P798" s="1"/>
  <c r="R798" i="31"/>
  <c r="Q798"/>
  <c r="M799"/>
  <c r="L799"/>
  <c r="M774" i="30"/>
  <c r="L774"/>
  <c r="O774" s="1"/>
  <c r="Q773"/>
  <c r="R773"/>
  <c r="R796" i="27"/>
  <c r="Q796"/>
  <c r="M797"/>
  <c r="L797"/>
  <c r="O797" s="1"/>
  <c r="N769" i="34"/>
  <c r="P769" s="1"/>
  <c r="K770"/>
  <c r="M795" i="35"/>
  <c r="S795" s="1"/>
  <c r="L795"/>
  <c r="O795"/>
  <c r="S781" i="43"/>
  <c r="N795" i="38"/>
  <c r="P795" s="1"/>
  <c r="K796"/>
  <c r="S788" i="32"/>
  <c r="Q789" i="26"/>
  <c r="R789"/>
  <c r="Q795" i="39"/>
  <c r="R795"/>
  <c r="Q788" i="33"/>
  <c r="R788"/>
  <c r="M796" i="41"/>
  <c r="S796" s="1"/>
  <c r="L796"/>
  <c r="M796" i="39"/>
  <c r="S796" s="1"/>
  <c r="L796"/>
  <c r="O796" s="1"/>
  <c r="Q795" i="41"/>
  <c r="R795"/>
  <c r="M789" i="33"/>
  <c r="S789" s="1"/>
  <c r="L789"/>
  <c r="O789" s="1"/>
  <c r="Q795" i="40"/>
  <c r="R795"/>
  <c r="N781" i="43"/>
  <c r="P781" s="1"/>
  <c r="K782"/>
  <c r="K790" i="36"/>
  <c r="N789"/>
  <c r="P789" s="1"/>
  <c r="M796" i="42"/>
  <c r="S796" s="1"/>
  <c r="L796"/>
  <c r="O796" s="1"/>
  <c r="O784" i="37"/>
  <c r="N784"/>
  <c r="P784" s="1"/>
  <c r="K785"/>
  <c r="L790" i="26"/>
  <c r="O790" s="1"/>
  <c r="M790"/>
  <c r="S790" s="1"/>
  <c r="L796" i="40"/>
  <c r="M796"/>
  <c r="S796" s="1"/>
  <c r="R795" i="42"/>
  <c r="Q795"/>
  <c r="Q794" i="35"/>
  <c r="R794"/>
  <c r="O788" i="32"/>
  <c r="N788"/>
  <c r="P788" s="1"/>
  <c r="K789"/>
  <c r="Q798" i="29" l="1"/>
  <c r="R798"/>
  <c r="L799"/>
  <c r="O799" s="1"/>
  <c r="M799"/>
  <c r="S799" s="1"/>
  <c r="K800" i="28"/>
  <c r="N799"/>
  <c r="P799" s="1"/>
  <c r="K775" i="30"/>
  <c r="N774"/>
  <c r="P774" s="1"/>
  <c r="S774"/>
  <c r="O799" i="31"/>
  <c r="N799"/>
  <c r="P799" s="1"/>
  <c r="K800"/>
  <c r="S799"/>
  <c r="R788" i="32"/>
  <c r="Q788"/>
  <c r="R781" i="43"/>
  <c r="Q781"/>
  <c r="N796" i="42"/>
  <c r="P796" s="1"/>
  <c r="K797"/>
  <c r="O796" i="41"/>
  <c r="N796"/>
  <c r="P796" s="1"/>
  <c r="K797"/>
  <c r="O796" i="40"/>
  <c r="K797"/>
  <c r="N796"/>
  <c r="P796" s="1"/>
  <c r="N789" i="33"/>
  <c r="P789" s="1"/>
  <c r="K790"/>
  <c r="M770" i="34"/>
  <c r="L770"/>
  <c r="O770" s="1"/>
  <c r="R769"/>
  <c r="Q769"/>
  <c r="Q795" i="38"/>
  <c r="R795"/>
  <c r="Q789" i="36"/>
  <c r="R789"/>
  <c r="L785" i="37"/>
  <c r="O785" s="1"/>
  <c r="M785"/>
  <c r="S785" s="1"/>
  <c r="K798" i="27"/>
  <c r="N797"/>
  <c r="R784" i="37"/>
  <c r="Q784"/>
  <c r="N796" i="39"/>
  <c r="P796" s="1"/>
  <c r="K797"/>
  <c r="P797" i="27"/>
  <c r="S797"/>
  <c r="L789" i="32"/>
  <c r="M789"/>
  <c r="S789" s="1"/>
  <c r="N790" i="26"/>
  <c r="P790" s="1"/>
  <c r="K791"/>
  <c r="L782" i="43"/>
  <c r="M782"/>
  <c r="L796" i="38"/>
  <c r="M796"/>
  <c r="S796" s="1"/>
  <c r="L790" i="36"/>
  <c r="O790" s="1"/>
  <c r="M790"/>
  <c r="S790" s="1"/>
  <c r="N795" i="35"/>
  <c r="P795" s="1"/>
  <c r="K796"/>
  <c r="Q799" i="28" l="1"/>
  <c r="R799"/>
  <c r="M800"/>
  <c r="S800" s="1"/>
  <c r="L800"/>
  <c r="O800" s="1"/>
  <c r="N799" i="29"/>
  <c r="P799" s="1"/>
  <c r="K800"/>
  <c r="R799" i="31"/>
  <c r="Q799"/>
  <c r="L800"/>
  <c r="M800"/>
  <c r="S800" s="1"/>
  <c r="R774" i="30"/>
  <c r="Q774"/>
  <c r="L775"/>
  <c r="O775" s="1"/>
  <c r="M775"/>
  <c r="S775" s="1"/>
  <c r="S782" i="43"/>
  <c r="R796" i="41"/>
  <c r="Q796"/>
  <c r="M797" i="39"/>
  <c r="S797" s="1"/>
  <c r="L797"/>
  <c r="O797" s="1"/>
  <c r="R796"/>
  <c r="Q796"/>
  <c r="S770" i="34"/>
  <c r="Q795" i="35"/>
  <c r="R795"/>
  <c r="M791" i="26"/>
  <c r="S791" s="1"/>
  <c r="L791"/>
  <c r="O791" s="1"/>
  <c r="L790" i="33"/>
  <c r="M790"/>
  <c r="S790" s="1"/>
  <c r="L797" i="42"/>
  <c r="O797" s="1"/>
  <c r="M797"/>
  <c r="S797" s="1"/>
  <c r="N785" i="37"/>
  <c r="P785" s="1"/>
  <c r="K786"/>
  <c r="N770" i="34"/>
  <c r="P770" s="1"/>
  <c r="K771"/>
  <c r="M796" i="35"/>
  <c r="S796" s="1"/>
  <c r="L796"/>
  <c r="O782" i="43"/>
  <c r="N782"/>
  <c r="P782" s="1"/>
  <c r="K783"/>
  <c r="Q796" i="42"/>
  <c r="R796"/>
  <c r="O796" i="38"/>
  <c r="K797"/>
  <c r="N796"/>
  <c r="P796" s="1"/>
  <c r="R796" i="40"/>
  <c r="Q796"/>
  <c r="R790" i="26"/>
  <c r="Q790"/>
  <c r="K791" i="36"/>
  <c r="N790"/>
  <c r="P790" s="1"/>
  <c r="O789" i="32"/>
  <c r="N789"/>
  <c r="P789" s="1"/>
  <c r="K790"/>
  <c r="M798" i="27"/>
  <c r="S798" s="1"/>
  <c r="L798"/>
  <c r="O798" s="1"/>
  <c r="M797" i="40"/>
  <c r="L797"/>
  <c r="O797" s="1"/>
  <c r="R789" i="33"/>
  <c r="Q789"/>
  <c r="R797" i="27"/>
  <c r="Q797"/>
  <c r="M797" i="41"/>
  <c r="S797" s="1"/>
  <c r="L797"/>
  <c r="O797" s="1"/>
  <c r="M800" i="29" l="1"/>
  <c r="S800" s="1"/>
  <c r="L800"/>
  <c r="O800" s="1"/>
  <c r="R799"/>
  <c r="Q799"/>
  <c r="K801" i="28"/>
  <c r="N800"/>
  <c r="P800" s="1"/>
  <c r="N775" i="30"/>
  <c r="P775" s="1"/>
  <c r="K776"/>
  <c r="O800" i="31"/>
  <c r="K801"/>
  <c r="N800"/>
  <c r="P800" s="1"/>
  <c r="R770" i="34"/>
  <c r="Q770"/>
  <c r="R782" i="43"/>
  <c r="Q782"/>
  <c r="K798" i="40"/>
  <c r="N797"/>
  <c r="P797" s="1"/>
  <c r="K798" i="41"/>
  <c r="N797"/>
  <c r="P797" s="1"/>
  <c r="S797" i="40"/>
  <c r="M791" i="36"/>
  <c r="L791"/>
  <c r="O791"/>
  <c r="Q789" i="32"/>
  <c r="R789"/>
  <c r="M797" i="38"/>
  <c r="S797" s="1"/>
  <c r="L797"/>
  <c r="O797" s="1"/>
  <c r="N798" i="27"/>
  <c r="P798" s="1"/>
  <c r="K799"/>
  <c r="L786" i="37"/>
  <c r="O786" s="1"/>
  <c r="M786"/>
  <c r="K792" i="26"/>
  <c r="N791"/>
  <c r="P791" s="1"/>
  <c r="M783" i="43"/>
  <c r="L783"/>
  <c r="O783" s="1"/>
  <c r="K798" i="39"/>
  <c r="N797"/>
  <c r="P797" s="1"/>
  <c r="R785" i="37"/>
  <c r="Q785"/>
  <c r="L790" i="32"/>
  <c r="M790"/>
  <c r="R796" i="38"/>
  <c r="Q796"/>
  <c r="O796" i="35"/>
  <c r="K797"/>
  <c r="N796"/>
  <c r="P796" s="1"/>
  <c r="N797" i="42"/>
  <c r="P797" s="1"/>
  <c r="K798"/>
  <c r="R790" i="36"/>
  <c r="Q790"/>
  <c r="M771" i="34"/>
  <c r="S771" s="1"/>
  <c r="L771"/>
  <c r="O790" i="33"/>
  <c r="K791"/>
  <c r="N790"/>
  <c r="P790" s="1"/>
  <c r="Q800" i="28" l="1"/>
  <c r="R800"/>
  <c r="M801"/>
  <c r="S801" s="1"/>
  <c r="L801"/>
  <c r="K801" i="29"/>
  <c r="N800"/>
  <c r="P800" s="1"/>
  <c r="Q800" i="31"/>
  <c r="R800"/>
  <c r="M801"/>
  <c r="S801" s="1"/>
  <c r="L801"/>
  <c r="M776" i="30"/>
  <c r="L776"/>
  <c r="O776" s="1"/>
  <c r="R775"/>
  <c r="Q775"/>
  <c r="Q797" i="40"/>
  <c r="R797"/>
  <c r="Q797" i="41"/>
  <c r="R797"/>
  <c r="R796" i="35"/>
  <c r="Q796"/>
  <c r="M798" i="41"/>
  <c r="S798" s="1"/>
  <c r="L798"/>
  <c r="Q797" i="39"/>
  <c r="R797"/>
  <c r="S786" i="37"/>
  <c r="L798" i="42"/>
  <c r="O798" s="1"/>
  <c r="M798"/>
  <c r="S798" s="1"/>
  <c r="O790" i="32"/>
  <c r="N790"/>
  <c r="P790" s="1"/>
  <c r="K791"/>
  <c r="M797" i="35"/>
  <c r="S797" s="1"/>
  <c r="L797"/>
  <c r="O797" s="1"/>
  <c r="N786" i="37"/>
  <c r="P786" s="1"/>
  <c r="K787"/>
  <c r="L798" i="40"/>
  <c r="M798"/>
  <c r="Q790" i="33"/>
  <c r="R790"/>
  <c r="M799" i="27"/>
  <c r="L799"/>
  <c r="O799" s="1"/>
  <c r="N791" i="36"/>
  <c r="P791" s="1"/>
  <c r="K792"/>
  <c r="R797" i="42"/>
  <c r="Q797"/>
  <c r="L792" i="26"/>
  <c r="M792"/>
  <c r="S792" s="1"/>
  <c r="L791" i="33"/>
  <c r="M791"/>
  <c r="S791" s="1"/>
  <c r="O771" i="34"/>
  <c r="K772"/>
  <c r="N771"/>
  <c r="P771" s="1"/>
  <c r="M798" i="39"/>
  <c r="S798" s="1"/>
  <c r="L798"/>
  <c r="N783" i="43"/>
  <c r="P783" s="1"/>
  <c r="K784"/>
  <c r="S791" i="36"/>
  <c r="R798" i="27"/>
  <c r="Q798"/>
  <c r="S790" i="32"/>
  <c r="S783" i="43"/>
  <c r="R791" i="26"/>
  <c r="Q791"/>
  <c r="N797" i="38"/>
  <c r="P797" s="1"/>
  <c r="K798"/>
  <c r="Q800" i="29" l="1"/>
  <c r="R800"/>
  <c r="M801"/>
  <c r="S801" s="1"/>
  <c r="L801"/>
  <c r="O801" i="28"/>
  <c r="N801"/>
  <c r="P801" s="1"/>
  <c r="K802"/>
  <c r="K777" i="30"/>
  <c r="N776"/>
  <c r="P776" s="1"/>
  <c r="S776"/>
  <c r="O801" i="31"/>
  <c r="K802"/>
  <c r="N801"/>
  <c r="P801" s="1"/>
  <c r="R791" i="36"/>
  <c r="Q791"/>
  <c r="R786" i="37"/>
  <c r="Q786"/>
  <c r="Q790" i="32"/>
  <c r="R790"/>
  <c r="O798" i="39"/>
  <c r="N798"/>
  <c r="P798" s="1"/>
  <c r="K799"/>
  <c r="K793" i="26"/>
  <c r="N792"/>
  <c r="P792" s="1"/>
  <c r="L798" i="38"/>
  <c r="O798" s="1"/>
  <c r="M798"/>
  <c r="S798" s="1"/>
  <c r="L792" i="36"/>
  <c r="M792"/>
  <c r="O798" i="40"/>
  <c r="K799"/>
  <c r="N798"/>
  <c r="P798" s="1"/>
  <c r="O798" i="41"/>
  <c r="N798"/>
  <c r="P798" s="1"/>
  <c r="K799"/>
  <c r="M787" i="37"/>
  <c r="L787"/>
  <c r="O787" s="1"/>
  <c r="L784" i="43"/>
  <c r="M784"/>
  <c r="O791" i="33"/>
  <c r="N791"/>
  <c r="P791" s="1"/>
  <c r="K792"/>
  <c r="R783" i="43"/>
  <c r="Q783"/>
  <c r="O792" i="26"/>
  <c r="K800" i="27"/>
  <c r="N799"/>
  <c r="P799" s="1"/>
  <c r="N798" i="42"/>
  <c r="P798" s="1"/>
  <c r="K799"/>
  <c r="S799" i="27"/>
  <c r="N797" i="35"/>
  <c r="P797" s="1"/>
  <c r="K798"/>
  <c r="R771" i="34"/>
  <c r="Q771"/>
  <c r="L791" i="32"/>
  <c r="M791"/>
  <c r="S791" s="1"/>
  <c r="R797" i="38"/>
  <c r="Q797"/>
  <c r="M772" i="34"/>
  <c r="S772" s="1"/>
  <c r="L772"/>
  <c r="S798" i="40"/>
  <c r="L802" i="28" l="1"/>
  <c r="O802" s="1"/>
  <c r="M802"/>
  <c r="S802" s="1"/>
  <c r="Q801"/>
  <c r="R801"/>
  <c r="O801" i="29"/>
  <c r="N801"/>
  <c r="P801" s="1"/>
  <c r="K802"/>
  <c r="L802" i="31"/>
  <c r="O802" s="1"/>
  <c r="M802"/>
  <c r="R801"/>
  <c r="Q801"/>
  <c r="R776" i="30"/>
  <c r="Q776"/>
  <c r="M777"/>
  <c r="S777" s="1"/>
  <c r="L777"/>
  <c r="R798" i="39"/>
  <c r="Q798"/>
  <c r="Q797" i="35"/>
  <c r="R797"/>
  <c r="N787" i="37"/>
  <c r="P787" s="1"/>
  <c r="K788"/>
  <c r="S792" i="36"/>
  <c r="S787" i="37"/>
  <c r="O792" i="36"/>
  <c r="K793"/>
  <c r="N792"/>
  <c r="P792" s="1"/>
  <c r="R799" i="27"/>
  <c r="Q799"/>
  <c r="L792" i="33"/>
  <c r="O792" s="1"/>
  <c r="M792"/>
  <c r="S792" s="1"/>
  <c r="M799" i="41"/>
  <c r="S799" s="1"/>
  <c r="L799"/>
  <c r="O799" s="1"/>
  <c r="M799" i="42"/>
  <c r="S799" s="1"/>
  <c r="L799"/>
  <c r="O799" s="1"/>
  <c r="R798" i="41"/>
  <c r="Q798"/>
  <c r="R798" i="42"/>
  <c r="Q798"/>
  <c r="K799" i="38"/>
  <c r="N798"/>
  <c r="P798" s="1"/>
  <c r="R792" i="26"/>
  <c r="Q792"/>
  <c r="R798" i="40"/>
  <c r="Q798"/>
  <c r="S784" i="43"/>
  <c r="M800" i="27"/>
  <c r="L800"/>
  <c r="O800" s="1"/>
  <c r="O784" i="43"/>
  <c r="N784"/>
  <c r="P784" s="1"/>
  <c r="K785"/>
  <c r="L799" i="40"/>
  <c r="O799" s="1"/>
  <c r="M799"/>
  <c r="S799" s="1"/>
  <c r="L793" i="26"/>
  <c r="O793" s="1"/>
  <c r="M793"/>
  <c r="S793" s="1"/>
  <c r="R791" i="33"/>
  <c r="Q791"/>
  <c r="O791" i="32"/>
  <c r="K792"/>
  <c r="N791"/>
  <c r="P791" s="1"/>
  <c r="O772" i="34"/>
  <c r="N772"/>
  <c r="P772" s="1"/>
  <c r="K773"/>
  <c r="M798" i="35"/>
  <c r="S798" s="1"/>
  <c r="L798"/>
  <c r="O798" s="1"/>
  <c r="M799" i="39"/>
  <c r="S799" s="1"/>
  <c r="L799"/>
  <c r="O799" s="1"/>
  <c r="M802" i="29" l="1"/>
  <c r="S802" s="1"/>
  <c r="L802"/>
  <c r="R801"/>
  <c r="Q801"/>
  <c r="K803" i="28"/>
  <c r="N802"/>
  <c r="P802" s="1"/>
  <c r="S802" i="31"/>
  <c r="O777" i="30"/>
  <c r="N777"/>
  <c r="P777" s="1"/>
  <c r="K778"/>
  <c r="N802" i="31"/>
  <c r="P802" s="1"/>
  <c r="K803"/>
  <c r="R784" i="43"/>
  <c r="Q784"/>
  <c r="R787" i="37"/>
  <c r="Q787"/>
  <c r="R792" i="36"/>
  <c r="Q792"/>
  <c r="N799" i="42"/>
  <c r="P799" s="1"/>
  <c r="K800"/>
  <c r="Q798" i="38"/>
  <c r="R798"/>
  <c r="M788" i="37"/>
  <c r="S788" s="1"/>
  <c r="L788"/>
  <c r="R791" i="32"/>
  <c r="Q791"/>
  <c r="S800" i="27"/>
  <c r="M799" i="38"/>
  <c r="S799" s="1"/>
  <c r="L799"/>
  <c r="O799" s="1"/>
  <c r="K800" i="41"/>
  <c r="N799"/>
  <c r="P799" s="1"/>
  <c r="M793" i="36"/>
  <c r="L793"/>
  <c r="O793" s="1"/>
  <c r="N798" i="35"/>
  <c r="P798" s="1"/>
  <c r="K799"/>
  <c r="N799" i="40"/>
  <c r="P799" s="1"/>
  <c r="K800"/>
  <c r="R772" i="34"/>
  <c r="Q772"/>
  <c r="K794" i="26"/>
  <c r="N793"/>
  <c r="P793" s="1"/>
  <c r="N800" i="27"/>
  <c r="P800" s="1"/>
  <c r="K801"/>
  <c r="K800" i="39"/>
  <c r="N799"/>
  <c r="P799" s="1"/>
  <c r="M792" i="32"/>
  <c r="L792"/>
  <c r="O792" s="1"/>
  <c r="M785" i="43"/>
  <c r="L785"/>
  <c r="O785" s="1"/>
  <c r="L773" i="34"/>
  <c r="M773"/>
  <c r="K793" i="33"/>
  <c r="N792"/>
  <c r="P792" s="1"/>
  <c r="Q802" i="28" l="1"/>
  <c r="R802"/>
  <c r="M803"/>
  <c r="S803" s="1"/>
  <c r="L803"/>
  <c r="O802" i="29"/>
  <c r="N802"/>
  <c r="P802" s="1"/>
  <c r="K803"/>
  <c r="Q802" i="31"/>
  <c r="R802"/>
  <c r="L803"/>
  <c r="M803"/>
  <c r="S803" s="1"/>
  <c r="L778" i="30"/>
  <c r="O778" s="1"/>
  <c r="M778"/>
  <c r="R777"/>
  <c r="Q777"/>
  <c r="Q800" i="27"/>
  <c r="R800"/>
  <c r="Q793" i="26"/>
  <c r="R793"/>
  <c r="L800" i="42"/>
  <c r="O800" s="1"/>
  <c r="M800"/>
  <c r="S800" s="1"/>
  <c r="R799"/>
  <c r="Q799"/>
  <c r="R792" i="33"/>
  <c r="Q792"/>
  <c r="K793" i="32"/>
  <c r="N792"/>
  <c r="S793" i="36"/>
  <c r="Q799" i="41"/>
  <c r="R799"/>
  <c r="Q799" i="39"/>
  <c r="R799"/>
  <c r="L800" i="40"/>
  <c r="M800"/>
  <c r="S800" s="1"/>
  <c r="M800" i="41"/>
  <c r="S800" s="1"/>
  <c r="L800"/>
  <c r="O788" i="37"/>
  <c r="N788"/>
  <c r="P788" s="1"/>
  <c r="K789"/>
  <c r="N785" i="43"/>
  <c r="P785" s="1"/>
  <c r="K786"/>
  <c r="S785"/>
  <c r="M794" i="26"/>
  <c r="S794" s="1"/>
  <c r="L794"/>
  <c r="O794" s="1"/>
  <c r="K794" i="36"/>
  <c r="N793"/>
  <c r="P793" s="1"/>
  <c r="M793" i="33"/>
  <c r="L793"/>
  <c r="O793" s="1"/>
  <c r="S792" i="32"/>
  <c r="P792"/>
  <c r="S773" i="34"/>
  <c r="O773"/>
  <c r="K774"/>
  <c r="N773"/>
  <c r="P773" s="1"/>
  <c r="M800" i="39"/>
  <c r="S800" s="1"/>
  <c r="L800"/>
  <c r="R799" i="40"/>
  <c r="Q799"/>
  <c r="M801" i="27"/>
  <c r="L801"/>
  <c r="O801" s="1"/>
  <c r="M799" i="35"/>
  <c r="S799" s="1"/>
  <c r="L799"/>
  <c r="O799" s="1"/>
  <c r="N799" i="38"/>
  <c r="P799" s="1"/>
  <c r="K800"/>
  <c r="Q798" i="35"/>
  <c r="R798"/>
  <c r="M803" i="29" l="1"/>
  <c r="S803" s="1"/>
  <c r="L803"/>
  <c r="Q802"/>
  <c r="R802"/>
  <c r="O803" i="28"/>
  <c r="N803"/>
  <c r="P803" s="1"/>
  <c r="K804"/>
  <c r="S778" i="30"/>
  <c r="O803" i="31"/>
  <c r="K804"/>
  <c r="N803"/>
  <c r="P803" s="1"/>
  <c r="K779" i="30"/>
  <c r="N778"/>
  <c r="P778" s="1"/>
  <c r="Q799" i="38"/>
  <c r="R799"/>
  <c r="O800" i="41"/>
  <c r="N800"/>
  <c r="P800" s="1"/>
  <c r="K801"/>
  <c r="Q792" i="32"/>
  <c r="R792"/>
  <c r="N794" i="26"/>
  <c r="P794" s="1"/>
  <c r="K795"/>
  <c r="O800" i="39"/>
  <c r="K801"/>
  <c r="N800"/>
  <c r="P800" s="1"/>
  <c r="K800" i="35"/>
  <c r="N799"/>
  <c r="P799" s="1"/>
  <c r="N800" i="42"/>
  <c r="P800" s="1"/>
  <c r="K801"/>
  <c r="R785" i="43"/>
  <c r="Q785"/>
  <c r="L774" i="34"/>
  <c r="M774"/>
  <c r="S774" s="1"/>
  <c r="S793" i="33"/>
  <c r="L786" i="43"/>
  <c r="M786"/>
  <c r="S786" s="1"/>
  <c r="O800" i="40"/>
  <c r="N800"/>
  <c r="P800" s="1"/>
  <c r="K801"/>
  <c r="L793" i="32"/>
  <c r="M793"/>
  <c r="S793" s="1"/>
  <c r="M800" i="38"/>
  <c r="S800" s="1"/>
  <c r="L800"/>
  <c r="O800" s="1"/>
  <c r="N793" i="33"/>
  <c r="P793" s="1"/>
  <c r="K794"/>
  <c r="N801" i="27"/>
  <c r="P801" s="1"/>
  <c r="K802"/>
  <c r="R793" i="36"/>
  <c r="Q793"/>
  <c r="S801" i="27"/>
  <c r="M794" i="36"/>
  <c r="S794" s="1"/>
  <c r="L794"/>
  <c r="O794" s="1"/>
  <c r="L789" i="37"/>
  <c r="M789"/>
  <c r="Q773" i="34"/>
  <c r="R773"/>
  <c r="R788" i="37"/>
  <c r="Q788"/>
  <c r="M804" i="28" l="1"/>
  <c r="S804" s="1"/>
  <c r="L804"/>
  <c r="O804" s="1"/>
  <c r="Q803"/>
  <c r="R803"/>
  <c r="O803" i="29"/>
  <c r="N803"/>
  <c r="P803" s="1"/>
  <c r="K804"/>
  <c r="R778" i="30"/>
  <c r="Q778"/>
  <c r="M779"/>
  <c r="S779" s="1"/>
  <c r="L779"/>
  <c r="R803" i="31"/>
  <c r="Q803"/>
  <c r="M804"/>
  <c r="S804" s="1"/>
  <c r="L804"/>
  <c r="O804" s="1"/>
  <c r="R794" i="26"/>
  <c r="Q794"/>
  <c r="L801" i="42"/>
  <c r="M801"/>
  <c r="S801" s="1"/>
  <c r="Q799" i="35"/>
  <c r="R799"/>
  <c r="R793" i="33"/>
  <c r="Q793"/>
  <c r="S789" i="37"/>
  <c r="M800" i="35"/>
  <c r="S800" s="1"/>
  <c r="L800"/>
  <c r="O800" s="1"/>
  <c r="M801" i="41"/>
  <c r="L801"/>
  <c r="O801" s="1"/>
  <c r="R801" i="27"/>
  <c r="Q801"/>
  <c r="R800" i="41"/>
  <c r="Q800"/>
  <c r="K801" i="38"/>
  <c r="N800"/>
  <c r="P800" s="1"/>
  <c r="R800" i="39"/>
  <c r="Q800"/>
  <c r="L801" i="40"/>
  <c r="M801"/>
  <c r="S801" s="1"/>
  <c r="O774" i="34"/>
  <c r="N774"/>
  <c r="P774" s="1"/>
  <c r="K775"/>
  <c r="M801" i="39"/>
  <c r="S801" s="1"/>
  <c r="L801"/>
  <c r="O801"/>
  <c r="O786" i="43"/>
  <c r="N786"/>
  <c r="P786" s="1"/>
  <c r="K787"/>
  <c r="R800" i="40"/>
  <c r="Q800"/>
  <c r="Q800" i="42"/>
  <c r="R800"/>
  <c r="O789" i="37"/>
  <c r="N789"/>
  <c r="P789" s="1"/>
  <c r="K790"/>
  <c r="M802" i="27"/>
  <c r="S802" s="1"/>
  <c r="L802"/>
  <c r="O802" s="1"/>
  <c r="O793" i="32"/>
  <c r="K794"/>
  <c r="N793"/>
  <c r="P793" s="1"/>
  <c r="N794" i="36"/>
  <c r="P794" s="1"/>
  <c r="K795"/>
  <c r="L794" i="33"/>
  <c r="O794" s="1"/>
  <c r="M794"/>
  <c r="S794" s="1"/>
  <c r="L795" i="26"/>
  <c r="O795" s="1"/>
  <c r="M795"/>
  <c r="M804" i="29" l="1"/>
  <c r="S804" s="1"/>
  <c r="L804"/>
  <c r="O804" s="1"/>
  <c r="R803"/>
  <c r="Q803"/>
  <c r="K805" i="28"/>
  <c r="N804"/>
  <c r="P804" s="1"/>
  <c r="N779" i="30"/>
  <c r="P779" s="1"/>
  <c r="K780"/>
  <c r="O779"/>
  <c r="K805" i="31"/>
  <c r="N804"/>
  <c r="P804" s="1"/>
  <c r="Q789" i="37"/>
  <c r="R789"/>
  <c r="R794" i="36"/>
  <c r="Q794"/>
  <c r="O801" i="40"/>
  <c r="N801"/>
  <c r="P801" s="1"/>
  <c r="K802"/>
  <c r="Q793" i="32"/>
  <c r="R793"/>
  <c r="S795" i="26"/>
  <c r="L794" i="32"/>
  <c r="O794" s="1"/>
  <c r="M794"/>
  <c r="S794" s="1"/>
  <c r="K802" i="39"/>
  <c r="N801"/>
  <c r="P801" s="1"/>
  <c r="N801" i="41"/>
  <c r="P801" s="1"/>
  <c r="K802"/>
  <c r="Q800" i="38"/>
  <c r="R800"/>
  <c r="S801" i="41"/>
  <c r="K796" i="26"/>
  <c r="N795"/>
  <c r="P795" s="1"/>
  <c r="L775" i="34"/>
  <c r="O775" s="1"/>
  <c r="M775"/>
  <c r="S775" s="1"/>
  <c r="L801" i="38"/>
  <c r="O801" s="1"/>
  <c r="M801"/>
  <c r="S801" s="1"/>
  <c r="N800" i="35"/>
  <c r="P800" s="1"/>
  <c r="K801"/>
  <c r="N802" i="27"/>
  <c r="P802" s="1"/>
  <c r="K803"/>
  <c r="M787" i="43"/>
  <c r="L787"/>
  <c r="O787" s="1"/>
  <c r="O801" i="42"/>
  <c r="N801"/>
  <c r="P801" s="1"/>
  <c r="K802"/>
  <c r="R774" i="34"/>
  <c r="Q774"/>
  <c r="K795" i="33"/>
  <c r="N794"/>
  <c r="P794" s="1"/>
  <c r="L795" i="36"/>
  <c r="O795" s="1"/>
  <c r="M795"/>
  <c r="S795" s="1"/>
  <c r="M790" i="37"/>
  <c r="S790" s="1"/>
  <c r="L790"/>
  <c r="R786" i="43"/>
  <c r="Q786"/>
  <c r="Q804" i="28" l="1"/>
  <c r="R804"/>
  <c r="M805"/>
  <c r="S805" s="1"/>
  <c r="L805"/>
  <c r="K805" i="29"/>
  <c r="N804"/>
  <c r="P804" s="1"/>
  <c r="R804" i="31"/>
  <c r="Q804"/>
  <c r="L805"/>
  <c r="M805"/>
  <c r="S805" s="1"/>
  <c r="M780" i="30"/>
  <c r="S780" s="1"/>
  <c r="L780"/>
  <c r="O780" s="1"/>
  <c r="R779"/>
  <c r="Q779"/>
  <c r="Q795" i="26"/>
  <c r="R795"/>
  <c r="L802" i="42"/>
  <c r="O802" s="1"/>
  <c r="M802"/>
  <c r="Q801" i="39"/>
  <c r="R801"/>
  <c r="R801" i="42"/>
  <c r="Q801"/>
  <c r="L796" i="26"/>
  <c r="O796" s="1"/>
  <c r="M796"/>
  <c r="S796" s="1"/>
  <c r="M802" i="39"/>
  <c r="S802" s="1"/>
  <c r="L802"/>
  <c r="M802" i="40"/>
  <c r="S802" s="1"/>
  <c r="L802"/>
  <c r="O802" s="1"/>
  <c r="R801"/>
  <c r="Q801"/>
  <c r="Q801" i="41"/>
  <c r="R801"/>
  <c r="Q794" i="33"/>
  <c r="R794"/>
  <c r="N787" i="43"/>
  <c r="P787" s="1"/>
  <c r="K788"/>
  <c r="N801" i="38"/>
  <c r="P801" s="1"/>
  <c r="K802"/>
  <c r="N794" i="32"/>
  <c r="P794" s="1"/>
  <c r="K795"/>
  <c r="M801" i="35"/>
  <c r="S801" s="1"/>
  <c r="L801"/>
  <c r="N795" i="36"/>
  <c r="P795" s="1"/>
  <c r="K796"/>
  <c r="M795" i="33"/>
  <c r="S795" s="1"/>
  <c r="L795"/>
  <c r="O795" s="1"/>
  <c r="S787" i="43"/>
  <c r="L803" i="27"/>
  <c r="M803"/>
  <c r="M802" i="41"/>
  <c r="S802" s="1"/>
  <c r="L802"/>
  <c r="O802" s="1"/>
  <c r="Q800" i="35"/>
  <c r="R800"/>
  <c r="O790" i="37"/>
  <c r="N790"/>
  <c r="P790" s="1"/>
  <c r="K791"/>
  <c r="R802" i="27"/>
  <c r="Q802"/>
  <c r="N775" i="34"/>
  <c r="P775" s="1"/>
  <c r="K776"/>
  <c r="Q804" i="29" l="1"/>
  <c r="R804"/>
  <c r="M805"/>
  <c r="S805" s="1"/>
  <c r="L805"/>
  <c r="O805" i="28"/>
  <c r="N805"/>
  <c r="P805" s="1"/>
  <c r="K806"/>
  <c r="N780" i="30"/>
  <c r="P780" s="1"/>
  <c r="K781"/>
  <c r="O805" i="31"/>
  <c r="K806"/>
  <c r="N805"/>
  <c r="P805" s="1"/>
  <c r="R795" i="36"/>
  <c r="Q795"/>
  <c r="K803" i="40"/>
  <c r="N802"/>
  <c r="P802" s="1"/>
  <c r="R790" i="37"/>
  <c r="Q790"/>
  <c r="S803" i="27"/>
  <c r="K804"/>
  <c r="N803"/>
  <c r="P803" s="1"/>
  <c r="O801" i="35"/>
  <c r="K802"/>
  <c r="N801"/>
  <c r="P801" s="1"/>
  <c r="O802" i="39"/>
  <c r="N802"/>
  <c r="P802" s="1"/>
  <c r="K803"/>
  <c r="R787" i="43"/>
  <c r="Q787"/>
  <c r="L795" i="32"/>
  <c r="M795"/>
  <c r="M776" i="34"/>
  <c r="S776" s="1"/>
  <c r="L776"/>
  <c r="O776" s="1"/>
  <c r="N802" i="41"/>
  <c r="P802" s="1"/>
  <c r="K803"/>
  <c r="S802" i="42"/>
  <c r="R794" i="32"/>
  <c r="Q794"/>
  <c r="M802" i="38"/>
  <c r="S802" s="1"/>
  <c r="L802"/>
  <c r="O802" s="1"/>
  <c r="K803" i="42"/>
  <c r="N802"/>
  <c r="P802" s="1"/>
  <c r="R801" i="38"/>
  <c r="Q801"/>
  <c r="K797" i="26"/>
  <c r="N796"/>
  <c r="P796" s="1"/>
  <c r="Q775" i="34"/>
  <c r="R775"/>
  <c r="N795" i="33"/>
  <c r="P795" s="1"/>
  <c r="K796"/>
  <c r="L791" i="37"/>
  <c r="M791"/>
  <c r="S791" s="1"/>
  <c r="O803" i="27"/>
  <c r="L796" i="36"/>
  <c r="O796" s="1"/>
  <c r="M796"/>
  <c r="S796" s="1"/>
  <c r="L788" i="43"/>
  <c r="M788"/>
  <c r="M806" i="28" l="1"/>
  <c r="S806" s="1"/>
  <c r="L806"/>
  <c r="O806" s="1"/>
  <c r="Q805"/>
  <c r="R805"/>
  <c r="O805" i="29"/>
  <c r="N805"/>
  <c r="P805" s="1"/>
  <c r="K806"/>
  <c r="L806" i="31"/>
  <c r="O806" s="1"/>
  <c r="M806"/>
  <c r="S806" s="1"/>
  <c r="R805"/>
  <c r="Q805"/>
  <c r="L781" i="30"/>
  <c r="O781" s="1"/>
  <c r="M781"/>
  <c r="S781" s="1"/>
  <c r="R780"/>
  <c r="Q780"/>
  <c r="R802" i="42"/>
  <c r="Q802"/>
  <c r="R802" i="41"/>
  <c r="Q802"/>
  <c r="M803" i="39"/>
  <c r="S803" s="1"/>
  <c r="L803"/>
  <c r="O803" s="1"/>
  <c r="R796" i="26"/>
  <c r="Q796"/>
  <c r="N776" i="34"/>
  <c r="P776" s="1"/>
  <c r="K777"/>
  <c r="R802" i="39"/>
  <c r="Q802"/>
  <c r="R801" i="35"/>
  <c r="Q801"/>
  <c r="Q802" i="40"/>
  <c r="R802"/>
  <c r="O795" i="32"/>
  <c r="N795"/>
  <c r="P795" s="1"/>
  <c r="K796"/>
  <c r="L803" i="40"/>
  <c r="O803" s="1"/>
  <c r="M803"/>
  <c r="S803" s="1"/>
  <c r="R803" i="27"/>
  <c r="Q803"/>
  <c r="N796" i="36"/>
  <c r="P796" s="1"/>
  <c r="K797"/>
  <c r="M797" i="26"/>
  <c r="S797" s="1"/>
  <c r="L797"/>
  <c r="O797" s="1"/>
  <c r="S795" i="32"/>
  <c r="M802" i="35"/>
  <c r="S802" s="1"/>
  <c r="L802"/>
  <c r="O802" s="1"/>
  <c r="O791" i="37"/>
  <c r="N791"/>
  <c r="P791" s="1"/>
  <c r="K792"/>
  <c r="S788" i="43"/>
  <c r="L796" i="33"/>
  <c r="M796"/>
  <c r="S796" s="1"/>
  <c r="K803" i="38"/>
  <c r="N802"/>
  <c r="P802" s="1"/>
  <c r="O788" i="43"/>
  <c r="N788"/>
  <c r="P788" s="1"/>
  <c r="K789"/>
  <c r="Q795" i="33"/>
  <c r="R795"/>
  <c r="M803" i="42"/>
  <c r="S803" s="1"/>
  <c r="L803"/>
  <c r="O803" s="1"/>
  <c r="M803" i="41"/>
  <c r="L803"/>
  <c r="O803" s="1"/>
  <c r="L804" i="27"/>
  <c r="O804" s="1"/>
  <c r="M804"/>
  <c r="S804" s="1"/>
  <c r="M806" i="29" l="1"/>
  <c r="S806" s="1"/>
  <c r="L806"/>
  <c r="O806" s="1"/>
  <c r="R805"/>
  <c r="Q805"/>
  <c r="K807" i="28"/>
  <c r="N806"/>
  <c r="P806" s="1"/>
  <c r="N781" i="30"/>
  <c r="P781" s="1"/>
  <c r="K782"/>
  <c r="N806" i="31"/>
  <c r="P806" s="1"/>
  <c r="K807"/>
  <c r="R788" i="43"/>
  <c r="Q788"/>
  <c r="R795" i="32"/>
  <c r="Q795"/>
  <c r="M789" i="43"/>
  <c r="L789"/>
  <c r="O789" s="1"/>
  <c r="N802" i="35"/>
  <c r="P802" s="1"/>
  <c r="K803"/>
  <c r="N803" i="41"/>
  <c r="P803" s="1"/>
  <c r="K804"/>
  <c r="L792" i="37"/>
  <c r="O792" s="1"/>
  <c r="M792"/>
  <c r="S792" s="1"/>
  <c r="K804" i="39"/>
  <c r="N803"/>
  <c r="P803" s="1"/>
  <c r="Q791" i="37"/>
  <c r="R791"/>
  <c r="K804" i="40"/>
  <c r="N803"/>
  <c r="P803" s="1"/>
  <c r="S803" i="41"/>
  <c r="K798" i="26"/>
  <c r="N797"/>
  <c r="P797" s="1"/>
  <c r="M796" i="32"/>
  <c r="S796" s="1"/>
  <c r="L796"/>
  <c r="O796" s="1"/>
  <c r="R802" i="38"/>
  <c r="Q802"/>
  <c r="N803" i="42"/>
  <c r="P803" s="1"/>
  <c r="K804"/>
  <c r="L803" i="38"/>
  <c r="O803" s="1"/>
  <c r="M803"/>
  <c r="S803" s="1"/>
  <c r="L797" i="36"/>
  <c r="O797" s="1"/>
  <c r="M797"/>
  <c r="S797" s="1"/>
  <c r="M777" i="34"/>
  <c r="S777" s="1"/>
  <c r="L777"/>
  <c r="O777" s="1"/>
  <c r="R776"/>
  <c r="Q776"/>
  <c r="R796" i="36"/>
  <c r="Q796"/>
  <c r="N804" i="27"/>
  <c r="P804" s="1"/>
  <c r="K805"/>
  <c r="O796" i="33"/>
  <c r="K797"/>
  <c r="N796"/>
  <c r="P796" s="1"/>
  <c r="Q806" i="28" l="1"/>
  <c r="R806"/>
  <c r="L807"/>
  <c r="O807" s="1"/>
  <c r="M807"/>
  <c r="S807" s="1"/>
  <c r="K807" i="29"/>
  <c r="N806"/>
  <c r="P806" s="1"/>
  <c r="M807" i="31"/>
  <c r="S807" s="1"/>
  <c r="L807"/>
  <c r="Q806"/>
  <c r="R806"/>
  <c r="L782" i="30"/>
  <c r="O782" s="1"/>
  <c r="M782"/>
  <c r="S782" s="1"/>
  <c r="R781"/>
  <c r="Q781"/>
  <c r="Q802" i="35"/>
  <c r="R802"/>
  <c r="Q803" i="39"/>
  <c r="R803"/>
  <c r="N777" i="34"/>
  <c r="P777" s="1"/>
  <c r="K778"/>
  <c r="L804" i="42"/>
  <c r="O804" s="1"/>
  <c r="M804"/>
  <c r="S804" s="1"/>
  <c r="M798" i="26"/>
  <c r="S798" s="1"/>
  <c r="L798"/>
  <c r="M804" i="39"/>
  <c r="S804" s="1"/>
  <c r="L804"/>
  <c r="O804" s="1"/>
  <c r="Q797" i="26"/>
  <c r="R797"/>
  <c r="L805" i="27"/>
  <c r="O805" s="1"/>
  <c r="M805"/>
  <c r="S805" s="1"/>
  <c r="N789" i="43"/>
  <c r="P789" s="1"/>
  <c r="K790"/>
  <c r="Q804" i="27"/>
  <c r="R804"/>
  <c r="S789" i="43"/>
  <c r="Q803" i="41"/>
  <c r="R803"/>
  <c r="N792" i="37"/>
  <c r="P792" s="1"/>
  <c r="K793"/>
  <c r="M797" i="33"/>
  <c r="S797" s="1"/>
  <c r="L797"/>
  <c r="N803" i="38"/>
  <c r="P803" s="1"/>
  <c r="K804"/>
  <c r="R803" i="40"/>
  <c r="Q803"/>
  <c r="N797" i="36"/>
  <c r="P797" s="1"/>
  <c r="K798"/>
  <c r="M804" i="40"/>
  <c r="S804" s="1"/>
  <c r="L804"/>
  <c r="O804" s="1"/>
  <c r="M804" i="41"/>
  <c r="S804" s="1"/>
  <c r="L804"/>
  <c r="R803" i="42"/>
  <c r="Q803"/>
  <c r="N796" i="32"/>
  <c r="P796" s="1"/>
  <c r="K797"/>
  <c r="R796" i="33"/>
  <c r="Q796"/>
  <c r="M803" i="35"/>
  <c r="S803" s="1"/>
  <c r="L803"/>
  <c r="Q806" i="29" l="1"/>
  <c r="R806"/>
  <c r="M807"/>
  <c r="S807" s="1"/>
  <c r="L807"/>
  <c r="N807" i="28"/>
  <c r="P807" s="1"/>
  <c r="K808"/>
  <c r="K783" i="30"/>
  <c r="N782"/>
  <c r="P782" s="1"/>
  <c r="O807" i="31"/>
  <c r="K808"/>
  <c r="N807"/>
  <c r="P807" s="1"/>
  <c r="R789" i="43"/>
  <c r="Q789"/>
  <c r="K805" i="40"/>
  <c r="N804"/>
  <c r="P804" s="1"/>
  <c r="O797" i="33"/>
  <c r="N797"/>
  <c r="P797" s="1"/>
  <c r="K798"/>
  <c r="N804" i="39"/>
  <c r="P804" s="1"/>
  <c r="K805"/>
  <c r="N804" i="42"/>
  <c r="P804" s="1"/>
  <c r="K805"/>
  <c r="R796" i="32"/>
  <c r="Q796"/>
  <c r="L798" i="36"/>
  <c r="M798"/>
  <c r="S798" s="1"/>
  <c r="M793" i="37"/>
  <c r="S793" s="1"/>
  <c r="L793"/>
  <c r="L790" i="43"/>
  <c r="O790" s="1"/>
  <c r="M790"/>
  <c r="S790" s="1"/>
  <c r="M778" i="34"/>
  <c r="S778" s="1"/>
  <c r="L778"/>
  <c r="O778" s="1"/>
  <c r="R777"/>
  <c r="Q777"/>
  <c r="Q792" i="37"/>
  <c r="R792"/>
  <c r="K799" i="26"/>
  <c r="N798"/>
  <c r="P798" s="1"/>
  <c r="M797" i="32"/>
  <c r="S797" s="1"/>
  <c r="L797"/>
  <c r="O804" i="41"/>
  <c r="N804"/>
  <c r="P804" s="1"/>
  <c r="K805"/>
  <c r="R797" i="36"/>
  <c r="Q797"/>
  <c r="O803" i="35"/>
  <c r="N803"/>
  <c r="P803" s="1"/>
  <c r="K804"/>
  <c r="L804" i="38"/>
  <c r="M804"/>
  <c r="S804" s="1"/>
  <c r="N805" i="27"/>
  <c r="P805" s="1"/>
  <c r="K806"/>
  <c r="O798" i="26"/>
  <c r="R803" i="38"/>
  <c r="Q803"/>
  <c r="M808" i="28" l="1"/>
  <c r="S808" s="1"/>
  <c r="L808"/>
  <c r="O808" s="1"/>
  <c r="Q807"/>
  <c r="R807"/>
  <c r="O807" i="29"/>
  <c r="N807"/>
  <c r="P807" s="1"/>
  <c r="K808"/>
  <c r="Q807" i="31"/>
  <c r="R807"/>
  <c r="M808"/>
  <c r="S808" s="1"/>
  <c r="L808"/>
  <c r="O808" s="1"/>
  <c r="R782" i="30"/>
  <c r="Q782"/>
  <c r="L783"/>
  <c r="M783"/>
  <c r="S783" s="1"/>
  <c r="R804" i="39"/>
  <c r="Q804"/>
  <c r="O804" i="38"/>
  <c r="N804"/>
  <c r="P804" s="1"/>
  <c r="K805"/>
  <c r="M804" i="35"/>
  <c r="S804" s="1"/>
  <c r="L804"/>
  <c r="O797" i="32"/>
  <c r="N797"/>
  <c r="P797" s="1"/>
  <c r="K798"/>
  <c r="N778" i="34"/>
  <c r="P778" s="1"/>
  <c r="K779"/>
  <c r="M798" i="33"/>
  <c r="S798" s="1"/>
  <c r="L798"/>
  <c r="R797"/>
  <c r="Q797"/>
  <c r="Q798" i="26"/>
  <c r="R798"/>
  <c r="R803" i="35"/>
  <c r="Q803"/>
  <c r="R804" i="40"/>
  <c r="Q804"/>
  <c r="O798" i="36"/>
  <c r="N798"/>
  <c r="P798" s="1"/>
  <c r="K799"/>
  <c r="M799" i="26"/>
  <c r="S799" s="1"/>
  <c r="L799"/>
  <c r="O799" s="1"/>
  <c r="L806" i="27"/>
  <c r="M806"/>
  <c r="L805" i="42"/>
  <c r="M805"/>
  <c r="S805" s="1"/>
  <c r="M805" i="40"/>
  <c r="S805" s="1"/>
  <c r="L805"/>
  <c r="R805" i="27"/>
  <c r="Q805"/>
  <c r="M805" i="41"/>
  <c r="S805" s="1"/>
  <c r="L805"/>
  <c r="O805" s="1"/>
  <c r="K791" i="43"/>
  <c r="N790"/>
  <c r="P790" s="1"/>
  <c r="R804" i="42"/>
  <c r="Q804"/>
  <c r="R804" i="41"/>
  <c r="Q804"/>
  <c r="O793" i="37"/>
  <c r="N793"/>
  <c r="P793" s="1"/>
  <c r="K794"/>
  <c r="M805" i="39"/>
  <c r="L805"/>
  <c r="O805" s="1"/>
  <c r="M808" i="29" l="1"/>
  <c r="S808" s="1"/>
  <c r="L808"/>
  <c r="O808" s="1"/>
  <c r="R807"/>
  <c r="Q807"/>
  <c r="K809" i="28"/>
  <c r="N808"/>
  <c r="P808" s="1"/>
  <c r="O783" i="30"/>
  <c r="K784"/>
  <c r="N783"/>
  <c r="P783" s="1"/>
  <c r="N808" i="31"/>
  <c r="P808" s="1"/>
  <c r="K809"/>
  <c r="Q798" i="36"/>
  <c r="R798"/>
  <c r="Q793" i="37"/>
  <c r="R793"/>
  <c r="O805" i="42"/>
  <c r="N805"/>
  <c r="P805" s="1"/>
  <c r="K806"/>
  <c r="O804" i="35"/>
  <c r="K805"/>
  <c r="N804"/>
  <c r="P804" s="1"/>
  <c r="S805" i="39"/>
  <c r="K806" i="41"/>
  <c r="N805"/>
  <c r="P805" s="1"/>
  <c r="S806" i="27"/>
  <c r="O798" i="33"/>
  <c r="K799"/>
  <c r="N798"/>
  <c r="P798" s="1"/>
  <c r="R790" i="43"/>
  <c r="Q790"/>
  <c r="O806" i="27"/>
  <c r="N806"/>
  <c r="P806" s="1"/>
  <c r="K807"/>
  <c r="M805" i="38"/>
  <c r="S805" s="1"/>
  <c r="L805"/>
  <c r="R804"/>
  <c r="Q804"/>
  <c r="R778" i="34"/>
  <c r="Q778"/>
  <c r="L799" i="36"/>
  <c r="O799" s="1"/>
  <c r="M799"/>
  <c r="S799" s="1"/>
  <c r="M794" i="37"/>
  <c r="S794" s="1"/>
  <c r="L794"/>
  <c r="O794" s="1"/>
  <c r="M791" i="43"/>
  <c r="L791"/>
  <c r="O791" s="1"/>
  <c r="L779" i="34"/>
  <c r="M779"/>
  <c r="K800" i="26"/>
  <c r="N799"/>
  <c r="P799" s="1"/>
  <c r="K806" i="39"/>
  <c r="N805"/>
  <c r="P805" s="1"/>
  <c r="O805" i="40"/>
  <c r="N805"/>
  <c r="P805" s="1"/>
  <c r="K806"/>
  <c r="M798" i="32"/>
  <c r="S798" s="1"/>
  <c r="L798"/>
  <c r="O798" s="1"/>
  <c r="R797"/>
  <c r="Q797"/>
  <c r="Q808" i="28" l="1"/>
  <c r="R808"/>
  <c r="L809"/>
  <c r="O809" s="1"/>
  <c r="M809"/>
  <c r="S809" s="1"/>
  <c r="K809" i="29"/>
  <c r="N808"/>
  <c r="P808" s="1"/>
  <c r="M809" i="31"/>
  <c r="S809" s="1"/>
  <c r="L809"/>
  <c r="Q808"/>
  <c r="R808"/>
  <c r="R783" i="30"/>
  <c r="Q783"/>
  <c r="M784"/>
  <c r="S784" s="1"/>
  <c r="L784"/>
  <c r="Q806" i="27"/>
  <c r="R806"/>
  <c r="Q805" i="39"/>
  <c r="R805"/>
  <c r="O805" i="38"/>
  <c r="K806"/>
  <c r="N805"/>
  <c r="P805" s="1"/>
  <c r="L799" i="33"/>
  <c r="M799"/>
  <c r="L806" i="40"/>
  <c r="M806"/>
  <c r="S806" s="1"/>
  <c r="O779" i="34"/>
  <c r="N779"/>
  <c r="K780"/>
  <c r="Q805" i="40"/>
  <c r="R805"/>
  <c r="N799" i="36"/>
  <c r="P799" s="1"/>
  <c r="K800"/>
  <c r="L806" i="42"/>
  <c r="O806" s="1"/>
  <c r="M806"/>
  <c r="R805"/>
  <c r="Q805"/>
  <c r="Q805" i="41"/>
  <c r="R805"/>
  <c r="S791" i="43"/>
  <c r="M806" i="41"/>
  <c r="S806" s="1"/>
  <c r="L806"/>
  <c r="M807" i="27"/>
  <c r="L807"/>
  <c r="O807" s="1"/>
  <c r="N791" i="43"/>
  <c r="P791" s="1"/>
  <c r="K792"/>
  <c r="M806" i="39"/>
  <c r="S806" s="1"/>
  <c r="L806"/>
  <c r="Q798" i="33"/>
  <c r="R798"/>
  <c r="Q804" i="35"/>
  <c r="R804"/>
  <c r="Q799" i="26"/>
  <c r="R799"/>
  <c r="N794" i="37"/>
  <c r="P794" s="1"/>
  <c r="K795"/>
  <c r="N798" i="32"/>
  <c r="P798" s="1"/>
  <c r="K799"/>
  <c r="L800" i="26"/>
  <c r="O800" s="1"/>
  <c r="M800"/>
  <c r="S800" s="1"/>
  <c r="P779" i="34"/>
  <c r="S779"/>
  <c r="M805" i="35"/>
  <c r="S805" s="1"/>
  <c r="L805"/>
  <c r="Q808" i="29" l="1"/>
  <c r="R808"/>
  <c r="L809"/>
  <c r="O809" s="1"/>
  <c r="M809"/>
  <c r="S809" s="1"/>
  <c r="N809" i="28"/>
  <c r="P809" s="1"/>
  <c r="K810"/>
  <c r="K810" i="31"/>
  <c r="N809"/>
  <c r="P809" s="1"/>
  <c r="O784" i="30"/>
  <c r="N784"/>
  <c r="P784" s="1"/>
  <c r="K785"/>
  <c r="O809" i="31"/>
  <c r="Q794" i="37"/>
  <c r="R794"/>
  <c r="O799" i="33"/>
  <c r="N799"/>
  <c r="P799" s="1"/>
  <c r="K800"/>
  <c r="R805" i="38"/>
  <c r="Q805"/>
  <c r="L792" i="43"/>
  <c r="O792" s="1"/>
  <c r="M792"/>
  <c r="S792" s="1"/>
  <c r="K801" i="26"/>
  <c r="N800"/>
  <c r="P800" s="1"/>
  <c r="N807" i="27"/>
  <c r="K808"/>
  <c r="L799" i="32"/>
  <c r="M799"/>
  <c r="S799" s="1"/>
  <c r="P807" i="27"/>
  <c r="S807"/>
  <c r="L780" i="34"/>
  <c r="M780"/>
  <c r="S780" s="1"/>
  <c r="L806" i="38"/>
  <c r="O806" s="1"/>
  <c r="M806"/>
  <c r="R798" i="32"/>
  <c r="Q798"/>
  <c r="O806" i="41"/>
  <c r="N806"/>
  <c r="P806" s="1"/>
  <c r="K807"/>
  <c r="O805" i="35"/>
  <c r="K806"/>
  <c r="N805"/>
  <c r="P805" s="1"/>
  <c r="M795" i="37"/>
  <c r="S795" s="1"/>
  <c r="L795"/>
  <c r="O806" i="39"/>
  <c r="N806"/>
  <c r="P806" s="1"/>
  <c r="K807"/>
  <c r="S806" i="42"/>
  <c r="R791" i="43"/>
  <c r="Q791"/>
  <c r="K807" i="42"/>
  <c r="N806"/>
  <c r="P806" s="1"/>
  <c r="R779" i="34"/>
  <c r="Q779"/>
  <c r="M800" i="36"/>
  <c r="S800" s="1"/>
  <c r="L800"/>
  <c r="O806" i="40"/>
  <c r="K807"/>
  <c r="N806"/>
  <c r="P806" s="1"/>
  <c r="R799" i="36"/>
  <c r="Q799"/>
  <c r="S799" i="33"/>
  <c r="M810" i="28" l="1"/>
  <c r="S810" s="1"/>
  <c r="L810"/>
  <c r="O810" s="1"/>
  <c r="Q809"/>
  <c r="R809"/>
  <c r="N809" i="29"/>
  <c r="P809" s="1"/>
  <c r="K810"/>
  <c r="L785" i="30"/>
  <c r="M785"/>
  <c r="S785" s="1"/>
  <c r="Q784"/>
  <c r="R784"/>
  <c r="Q809" i="31"/>
  <c r="R809"/>
  <c r="L810"/>
  <c r="M810"/>
  <c r="S810" s="1"/>
  <c r="R806" i="42"/>
  <c r="Q806"/>
  <c r="R806" i="40"/>
  <c r="Q806"/>
  <c r="M807" i="42"/>
  <c r="S807" s="1"/>
  <c r="L807"/>
  <c r="O807" s="1"/>
  <c r="N792" i="43"/>
  <c r="P792" s="1"/>
  <c r="K793"/>
  <c r="Q805" i="35"/>
  <c r="R805"/>
  <c r="S806" i="38"/>
  <c r="O799" i="32"/>
  <c r="N799"/>
  <c r="P799" s="1"/>
  <c r="K800"/>
  <c r="O800" i="36"/>
  <c r="N800"/>
  <c r="P800" s="1"/>
  <c r="K801"/>
  <c r="M806" i="35"/>
  <c r="S806" s="1"/>
  <c r="L806"/>
  <c r="O806" s="1"/>
  <c r="N806" i="38"/>
  <c r="P806" s="1"/>
  <c r="K807"/>
  <c r="L808" i="27"/>
  <c r="O808" s="1"/>
  <c r="M808"/>
  <c r="O795" i="37"/>
  <c r="N795"/>
  <c r="P795" s="1"/>
  <c r="K796"/>
  <c r="M807" i="40"/>
  <c r="S807" s="1"/>
  <c r="L807"/>
  <c r="O807" s="1"/>
  <c r="M800" i="33"/>
  <c r="S800" s="1"/>
  <c r="L800"/>
  <c r="R800" i="26"/>
  <c r="Q800"/>
  <c r="R799" i="33"/>
  <c r="Q799"/>
  <c r="M807" i="39"/>
  <c r="S807" s="1"/>
  <c r="L807"/>
  <c r="O807" s="1"/>
  <c r="M807" i="41"/>
  <c r="S807" s="1"/>
  <c r="L807"/>
  <c r="O807" s="1"/>
  <c r="R806"/>
  <c r="Q806"/>
  <c r="O780" i="34"/>
  <c r="N780"/>
  <c r="P780" s="1"/>
  <c r="K781"/>
  <c r="M801" i="26"/>
  <c r="S801" s="1"/>
  <c r="L801"/>
  <c r="O801" s="1"/>
  <c r="R806" i="39"/>
  <c r="Q806"/>
  <c r="Q807" i="27"/>
  <c r="R807"/>
  <c r="M810" i="29" l="1"/>
  <c r="S810" s="1"/>
  <c r="L810"/>
  <c r="O810" s="1"/>
  <c r="R809"/>
  <c r="Q809"/>
  <c r="K811" i="28"/>
  <c r="N810"/>
  <c r="P810" s="1"/>
  <c r="N810" i="31"/>
  <c r="P810" s="1"/>
  <c r="K811"/>
  <c r="O810"/>
  <c r="O785" i="30"/>
  <c r="N785"/>
  <c r="P785" s="1"/>
  <c r="K786"/>
  <c r="R792" i="43"/>
  <c r="Q792"/>
  <c r="R799" i="32"/>
  <c r="Q799"/>
  <c r="N807" i="42"/>
  <c r="P807" s="1"/>
  <c r="K808"/>
  <c r="L807" i="38"/>
  <c r="M807"/>
  <c r="S807" s="1"/>
  <c r="M800" i="32"/>
  <c r="S800" s="1"/>
  <c r="L800"/>
  <c r="O800" s="1"/>
  <c r="M796" i="37"/>
  <c r="S796" s="1"/>
  <c r="L796"/>
  <c r="O796" s="1"/>
  <c r="K807" i="35"/>
  <c r="N806"/>
  <c r="P806" s="1"/>
  <c r="R806" i="38"/>
  <c r="Q806"/>
  <c r="Q795" i="37"/>
  <c r="R795"/>
  <c r="K802" i="26"/>
  <c r="N801"/>
  <c r="P801" s="1"/>
  <c r="N807" i="41"/>
  <c r="P807" s="1"/>
  <c r="K808"/>
  <c r="S808" i="27"/>
  <c r="O800" i="33"/>
  <c r="N800"/>
  <c r="P800" s="1"/>
  <c r="K801"/>
  <c r="M801" i="36"/>
  <c r="S801" s="1"/>
  <c r="L801"/>
  <c r="O801" s="1"/>
  <c r="M781" i="34"/>
  <c r="S781" s="1"/>
  <c r="L781"/>
  <c r="R800" i="36"/>
  <c r="Q800"/>
  <c r="R780" i="34"/>
  <c r="Q780"/>
  <c r="K808" i="39"/>
  <c r="N807"/>
  <c r="P807" s="1"/>
  <c r="N807" i="40"/>
  <c r="P807" s="1"/>
  <c r="K808"/>
  <c r="N808" i="27"/>
  <c r="P808" s="1"/>
  <c r="K809"/>
  <c r="M793" i="43"/>
  <c r="S793" s="1"/>
  <c r="L793"/>
  <c r="O793" s="1"/>
  <c r="Q810" i="28" l="1"/>
  <c r="R810"/>
  <c r="M811"/>
  <c r="S811" s="1"/>
  <c r="L811"/>
  <c r="K811" i="29"/>
  <c r="N810"/>
  <c r="P810" s="1"/>
  <c r="L786" i="30"/>
  <c r="M786"/>
  <c r="S786" s="1"/>
  <c r="Q785"/>
  <c r="R785"/>
  <c r="M811" i="31"/>
  <c r="S811" s="1"/>
  <c r="L811"/>
  <c r="R810"/>
  <c r="Q810"/>
  <c r="Q806" i="35"/>
  <c r="R806"/>
  <c r="Q807" i="41"/>
  <c r="R807"/>
  <c r="L807" i="35"/>
  <c r="O807" s="1"/>
  <c r="M807"/>
  <c r="S807" s="1"/>
  <c r="O807" i="38"/>
  <c r="N807"/>
  <c r="P807" s="1"/>
  <c r="K808"/>
  <c r="Q801" i="26"/>
  <c r="R801"/>
  <c r="L808" i="42"/>
  <c r="O808" s="1"/>
  <c r="M808"/>
  <c r="R807" i="40"/>
  <c r="Q807"/>
  <c r="R807" i="42"/>
  <c r="Q807"/>
  <c r="N793" i="43"/>
  <c r="P793" s="1"/>
  <c r="K794"/>
  <c r="N801" i="36"/>
  <c r="P801" s="1"/>
  <c r="K802"/>
  <c r="M801" i="33"/>
  <c r="S801" s="1"/>
  <c r="L801"/>
  <c r="O801" s="1"/>
  <c r="N796" i="37"/>
  <c r="P796" s="1"/>
  <c r="K797"/>
  <c r="L809" i="27"/>
  <c r="O809" s="1"/>
  <c r="M809"/>
  <c r="S809" s="1"/>
  <c r="Q800" i="33"/>
  <c r="R800"/>
  <c r="Q807" i="39"/>
  <c r="R807"/>
  <c r="M808" i="41"/>
  <c r="S808" s="1"/>
  <c r="L808"/>
  <c r="O808" s="1"/>
  <c r="M808" i="39"/>
  <c r="S808" s="1"/>
  <c r="L808"/>
  <c r="L802" i="26"/>
  <c r="O802" s="1"/>
  <c r="M802"/>
  <c r="S802" s="1"/>
  <c r="M808" i="40"/>
  <c r="S808" s="1"/>
  <c r="L808"/>
  <c r="O808" s="1"/>
  <c r="O781" i="34"/>
  <c r="K782"/>
  <c r="N781"/>
  <c r="P781" s="1"/>
  <c r="N800" i="32"/>
  <c r="P800" s="1"/>
  <c r="K801"/>
  <c r="R808" i="27"/>
  <c r="Q808"/>
  <c r="Q810" i="29" l="1"/>
  <c r="R810"/>
  <c r="M811"/>
  <c r="S811" s="1"/>
  <c r="L811"/>
  <c r="O811" i="28"/>
  <c r="N811"/>
  <c r="P811" s="1"/>
  <c r="K812"/>
  <c r="O811" i="31"/>
  <c r="K812"/>
  <c r="N811"/>
  <c r="P811" s="1"/>
  <c r="O786" i="30"/>
  <c r="N786"/>
  <c r="P786" s="1"/>
  <c r="K787"/>
  <c r="Q781" i="34"/>
  <c r="R781"/>
  <c r="K803" i="26"/>
  <c r="N802"/>
  <c r="P802" s="1"/>
  <c r="K802" i="33"/>
  <c r="N801"/>
  <c r="P801" s="1"/>
  <c r="L782" i="34"/>
  <c r="O782" s="1"/>
  <c r="M782"/>
  <c r="S782" s="1"/>
  <c r="O808" i="39"/>
  <c r="N808"/>
  <c r="P808" s="1"/>
  <c r="K809"/>
  <c r="L797" i="37"/>
  <c r="M797"/>
  <c r="S797" s="1"/>
  <c r="O797"/>
  <c r="L801" i="32"/>
  <c r="O801" s="1"/>
  <c r="M801"/>
  <c r="S801" s="1"/>
  <c r="M802" i="36"/>
  <c r="S802" s="1"/>
  <c r="L802"/>
  <c r="O802" s="1"/>
  <c r="N808" i="41"/>
  <c r="P808" s="1"/>
  <c r="K809"/>
  <c r="S808" i="42"/>
  <c r="R801" i="36"/>
  <c r="Q801"/>
  <c r="N808" i="40"/>
  <c r="P808" s="1"/>
  <c r="K809"/>
  <c r="K810" i="27"/>
  <c r="N809"/>
  <c r="P809" s="1"/>
  <c r="L794" i="43"/>
  <c r="M794"/>
  <c r="S794" s="1"/>
  <c r="K809" i="42"/>
  <c r="N808"/>
  <c r="P808" s="1"/>
  <c r="N807" i="35"/>
  <c r="P807" s="1"/>
  <c r="K808"/>
  <c r="R793" i="43"/>
  <c r="Q793"/>
  <c r="Q796" i="37"/>
  <c r="R796"/>
  <c r="Q800" i="32"/>
  <c r="R800"/>
  <c r="L808" i="38"/>
  <c r="M808"/>
  <c r="R807"/>
  <c r="Q807"/>
  <c r="M812" i="28" l="1"/>
  <c r="S812" s="1"/>
  <c r="L812"/>
  <c r="O812" s="1"/>
  <c r="Q811"/>
  <c r="R811"/>
  <c r="O811" i="29"/>
  <c r="N811"/>
  <c r="P811" s="1"/>
  <c r="K812"/>
  <c r="L787" i="30"/>
  <c r="M787"/>
  <c r="S787" s="1"/>
  <c r="R786"/>
  <c r="Q786"/>
  <c r="R811" i="31"/>
  <c r="Q811"/>
  <c r="M812"/>
  <c r="S812" s="1"/>
  <c r="L812"/>
  <c r="R808" i="42"/>
  <c r="Q808"/>
  <c r="N801" i="32"/>
  <c r="P801" s="1"/>
  <c r="K802"/>
  <c r="M809" i="41"/>
  <c r="S809" s="1"/>
  <c r="L809"/>
  <c r="O809" s="1"/>
  <c r="R801" i="33"/>
  <c r="Q801"/>
  <c r="R808" i="41"/>
  <c r="Q808"/>
  <c r="S808" i="38"/>
  <c r="M808" i="35"/>
  <c r="S808" s="1"/>
  <c r="L808"/>
  <c r="O808" s="1"/>
  <c r="M809" i="40"/>
  <c r="S809" s="1"/>
  <c r="L809"/>
  <c r="O809" s="1"/>
  <c r="N797" i="37"/>
  <c r="P797" s="1"/>
  <c r="K798"/>
  <c r="L802" i="33"/>
  <c r="M802"/>
  <c r="S802" s="1"/>
  <c r="O794" i="43"/>
  <c r="K795"/>
  <c r="N794"/>
  <c r="P794" s="1"/>
  <c r="R802" i="26"/>
  <c r="Q802"/>
  <c r="Q807" i="35"/>
  <c r="R807"/>
  <c r="R808" i="39"/>
  <c r="Q808"/>
  <c r="M803" i="26"/>
  <c r="S803" s="1"/>
  <c r="L803"/>
  <c r="O803" s="1"/>
  <c r="Q808" i="40"/>
  <c r="R808"/>
  <c r="K803" i="36"/>
  <c r="N802"/>
  <c r="P802" s="1"/>
  <c r="M809" i="39"/>
  <c r="S809" s="1"/>
  <c r="L809"/>
  <c r="O809" s="1"/>
  <c r="L809" i="42"/>
  <c r="M809"/>
  <c r="S809" s="1"/>
  <c r="R809" i="27"/>
  <c r="Q809"/>
  <c r="N782" i="34"/>
  <c r="P782" s="1"/>
  <c r="K783"/>
  <c r="M810" i="27"/>
  <c r="L810"/>
  <c r="O808" i="38"/>
  <c r="K809"/>
  <c r="N808"/>
  <c r="P808" s="1"/>
  <c r="M812" i="29" l="1"/>
  <c r="S812" s="1"/>
  <c r="L812"/>
  <c r="O812" s="1"/>
  <c r="R811"/>
  <c r="Q811"/>
  <c r="K813" i="28"/>
  <c r="N812"/>
  <c r="P812" s="1"/>
  <c r="K813" i="31"/>
  <c r="N812"/>
  <c r="P812" s="1"/>
  <c r="O812"/>
  <c r="O787" i="30"/>
  <c r="N787"/>
  <c r="P787" s="1"/>
  <c r="K788"/>
  <c r="Q808" i="38"/>
  <c r="R808"/>
  <c r="R802" i="36"/>
  <c r="Q802"/>
  <c r="L809" i="38"/>
  <c r="O809" s="1"/>
  <c r="M809"/>
  <c r="O809" i="42"/>
  <c r="N809"/>
  <c r="P809" s="1"/>
  <c r="K810"/>
  <c r="N809" i="40"/>
  <c r="P809" s="1"/>
  <c r="K810"/>
  <c r="O810" i="27"/>
  <c r="N810"/>
  <c r="K811"/>
  <c r="K804" i="26"/>
  <c r="N803"/>
  <c r="P803" s="1"/>
  <c r="S810" i="27"/>
  <c r="P810"/>
  <c r="N809" i="39"/>
  <c r="P809" s="1"/>
  <c r="K810"/>
  <c r="L783" i="34"/>
  <c r="M783"/>
  <c r="S783" s="1"/>
  <c r="O783"/>
  <c r="N808" i="35"/>
  <c r="P808" s="1"/>
  <c r="K809"/>
  <c r="L803" i="36"/>
  <c r="O803" s="1"/>
  <c r="M803"/>
  <c r="O802" i="33"/>
  <c r="K803"/>
  <c r="N802"/>
  <c r="P802" s="1"/>
  <c r="N809" i="41"/>
  <c r="P809" s="1"/>
  <c r="K810"/>
  <c r="L798" i="37"/>
  <c r="O798" s="1"/>
  <c r="M798"/>
  <c r="R797"/>
  <c r="Q797"/>
  <c r="L802" i="32"/>
  <c r="O802" s="1"/>
  <c r="M802"/>
  <c r="S802" s="1"/>
  <c r="R782" i="34"/>
  <c r="Q782"/>
  <c r="R801" i="32"/>
  <c r="Q801"/>
  <c r="Q794" i="43"/>
  <c r="R794"/>
  <c r="M795"/>
  <c r="S795" s="1"/>
  <c r="L795"/>
  <c r="O795" s="1"/>
  <c r="Q812" i="28" l="1"/>
  <c r="R812"/>
  <c r="M813"/>
  <c r="S813" s="1"/>
  <c r="L813"/>
  <c r="K813" i="29"/>
  <c r="N812"/>
  <c r="P812" s="1"/>
  <c r="M788" i="30"/>
  <c r="L788"/>
  <c r="O788" s="1"/>
  <c r="R787"/>
  <c r="Q787"/>
  <c r="R812" i="31"/>
  <c r="Q812"/>
  <c r="M813"/>
  <c r="S813" s="1"/>
  <c r="L813"/>
  <c r="R802" i="33"/>
  <c r="Q802"/>
  <c r="M804" i="26"/>
  <c r="S804" s="1"/>
  <c r="L804"/>
  <c r="O804" s="1"/>
  <c r="Q809" i="41"/>
  <c r="R809"/>
  <c r="L811" i="27"/>
  <c r="M811"/>
  <c r="S811" s="1"/>
  <c r="S809" i="38"/>
  <c r="Q803" i="26"/>
  <c r="R803"/>
  <c r="N783" i="34"/>
  <c r="P783" s="1"/>
  <c r="K784"/>
  <c r="N809" i="38"/>
  <c r="P809" s="1"/>
  <c r="K810"/>
  <c r="Q808" i="35"/>
  <c r="R808"/>
  <c r="K803" i="32"/>
  <c r="N802"/>
  <c r="P802" s="1"/>
  <c r="L803" i="33"/>
  <c r="O803" s="1"/>
  <c r="M803"/>
  <c r="S803" s="1"/>
  <c r="M810" i="39"/>
  <c r="S810" s="1"/>
  <c r="L810"/>
  <c r="Q809"/>
  <c r="R809"/>
  <c r="L810" i="40"/>
  <c r="O810" s="1"/>
  <c r="M810"/>
  <c r="S810" s="1"/>
  <c r="S798" i="37"/>
  <c r="S803" i="36"/>
  <c r="N795" i="43"/>
  <c r="P795" s="1"/>
  <c r="K796"/>
  <c r="K799" i="37"/>
  <c r="N798"/>
  <c r="P798" s="1"/>
  <c r="N803" i="36"/>
  <c r="P803" s="1"/>
  <c r="K804"/>
  <c r="Q809" i="40"/>
  <c r="R809"/>
  <c r="Q810" i="27"/>
  <c r="R810"/>
  <c r="M810" i="41"/>
  <c r="S810" s="1"/>
  <c r="L810"/>
  <c r="O810" s="1"/>
  <c r="M809" i="35"/>
  <c r="S809" s="1"/>
  <c r="L809"/>
  <c r="L810" i="42"/>
  <c r="O810" s="1"/>
  <c r="M810"/>
  <c r="S810" s="1"/>
  <c r="R809"/>
  <c r="Q809"/>
  <c r="Q812" i="29" l="1"/>
  <c r="R812"/>
  <c r="L813"/>
  <c r="O813" s="1"/>
  <c r="M813"/>
  <c r="S813" s="1"/>
  <c r="O813" i="28"/>
  <c r="N813"/>
  <c r="P813" s="1"/>
  <c r="K814"/>
  <c r="N788" i="30"/>
  <c r="P788" s="1"/>
  <c r="K789"/>
  <c r="O813" i="31"/>
  <c r="N813"/>
  <c r="P813" s="1"/>
  <c r="K814"/>
  <c r="S788" i="30"/>
  <c r="R809" i="38"/>
  <c r="Q809"/>
  <c r="R803" i="36"/>
  <c r="Q803"/>
  <c r="M799" i="37"/>
  <c r="S799" s="1"/>
  <c r="L799"/>
  <c r="O799" s="1"/>
  <c r="O809" i="35"/>
  <c r="K810"/>
  <c r="N809"/>
  <c r="P809" s="1"/>
  <c r="M784" i="34"/>
  <c r="L784"/>
  <c r="O784" s="1"/>
  <c r="N811" i="27"/>
  <c r="P811" s="1"/>
  <c r="K812"/>
  <c r="R783" i="34"/>
  <c r="Q783"/>
  <c r="R802" i="32"/>
  <c r="Q802"/>
  <c r="R795" i="43"/>
  <c r="Q795"/>
  <c r="M803" i="32"/>
  <c r="S803" s="1"/>
  <c r="L803"/>
  <c r="N803" i="33"/>
  <c r="P803" s="1"/>
  <c r="K804"/>
  <c r="M796" i="43"/>
  <c r="S796" s="1"/>
  <c r="L796"/>
  <c r="O796" s="1"/>
  <c r="N810" i="40"/>
  <c r="P810" s="1"/>
  <c r="K811"/>
  <c r="N810" i="42"/>
  <c r="P810" s="1"/>
  <c r="K811"/>
  <c r="K805" i="26"/>
  <c r="N804"/>
  <c r="P804" s="1"/>
  <c r="O810" i="39"/>
  <c r="N810"/>
  <c r="P810" s="1"/>
  <c r="K811"/>
  <c r="R798" i="37"/>
  <c r="Q798"/>
  <c r="L810" i="38"/>
  <c r="O810" s="1"/>
  <c r="M810"/>
  <c r="S810" s="1"/>
  <c r="O811" i="27"/>
  <c r="L804" i="36"/>
  <c r="O804" s="1"/>
  <c r="M804"/>
  <c r="S804" s="1"/>
  <c r="N810" i="41"/>
  <c r="P810" s="1"/>
  <c r="K811"/>
  <c r="M814" i="28" l="1"/>
  <c r="S814" s="1"/>
  <c r="L814"/>
  <c r="O814" s="1"/>
  <c r="Q813"/>
  <c r="R813"/>
  <c r="N813" i="29"/>
  <c r="P813" s="1"/>
  <c r="K814"/>
  <c r="R788" i="30"/>
  <c r="Q788"/>
  <c r="L814" i="31"/>
  <c r="O814" s="1"/>
  <c r="M814"/>
  <c r="S814" s="1"/>
  <c r="R813"/>
  <c r="Q813"/>
  <c r="L789" i="30"/>
  <c r="M789"/>
  <c r="S789" s="1"/>
  <c r="Q803" i="33"/>
  <c r="R803"/>
  <c r="Q810" i="42"/>
  <c r="R810"/>
  <c r="O803" i="32"/>
  <c r="K804"/>
  <c r="N803"/>
  <c r="P803" s="1"/>
  <c r="M812" i="27"/>
  <c r="L812"/>
  <c r="R811"/>
  <c r="Q811"/>
  <c r="K800" i="37"/>
  <c r="N799"/>
  <c r="P799" s="1"/>
  <c r="M811" i="40"/>
  <c r="S811" s="1"/>
  <c r="L811"/>
  <c r="O811" s="1"/>
  <c r="M811" i="39"/>
  <c r="S811" s="1"/>
  <c r="L811"/>
  <c r="O811" s="1"/>
  <c r="M811" i="41"/>
  <c r="L811"/>
  <c r="O811" s="1"/>
  <c r="K811" i="38"/>
  <c r="N810"/>
  <c r="P810" s="1"/>
  <c r="M811" i="42"/>
  <c r="S811" s="1"/>
  <c r="L811"/>
  <c r="R810" i="39"/>
  <c r="Q810"/>
  <c r="N784" i="34"/>
  <c r="P784" s="1"/>
  <c r="K785"/>
  <c r="R810" i="40"/>
  <c r="Q810"/>
  <c r="N804" i="36"/>
  <c r="P804" s="1"/>
  <c r="K805"/>
  <c r="K797" i="43"/>
  <c r="N796"/>
  <c r="P796" s="1"/>
  <c r="S784" i="34"/>
  <c r="R810" i="41"/>
  <c r="Q810"/>
  <c r="R809" i="35"/>
  <c r="Q809"/>
  <c r="R804" i="26"/>
  <c r="Q804"/>
  <c r="M805"/>
  <c r="S805" s="1"/>
  <c r="L805"/>
  <c r="O805" s="1"/>
  <c r="L804" i="33"/>
  <c r="M804"/>
  <c r="S804" s="1"/>
  <c r="L810" i="35"/>
  <c r="O810" s="1"/>
  <c r="M810"/>
  <c r="S810" s="1"/>
  <c r="M814" i="29" l="1"/>
  <c r="S814" s="1"/>
  <c r="L814"/>
  <c r="O814" s="1"/>
  <c r="R813"/>
  <c r="Q813"/>
  <c r="K815" i="28"/>
  <c r="N814"/>
  <c r="P814" s="1"/>
  <c r="N789" i="30"/>
  <c r="P789" s="1"/>
  <c r="K790"/>
  <c r="N814" i="31"/>
  <c r="P814" s="1"/>
  <c r="K815"/>
  <c r="O789" i="30"/>
  <c r="R810" i="38"/>
  <c r="Q810"/>
  <c r="S812" i="27"/>
  <c r="R803" i="32"/>
  <c r="Q803"/>
  <c r="Q784" i="34"/>
  <c r="R784"/>
  <c r="L785"/>
  <c r="M785"/>
  <c r="S785" s="1"/>
  <c r="L804" i="32"/>
  <c r="O804" s="1"/>
  <c r="M804"/>
  <c r="R799" i="37"/>
  <c r="Q799"/>
  <c r="Q796" i="43"/>
  <c r="R796"/>
  <c r="S811" i="41"/>
  <c r="L800" i="37"/>
  <c r="M800"/>
  <c r="M797" i="43"/>
  <c r="S797" s="1"/>
  <c r="L797"/>
  <c r="O797" s="1"/>
  <c r="R804" i="36"/>
  <c r="Q804"/>
  <c r="O804" i="33"/>
  <c r="N804"/>
  <c r="P804" s="1"/>
  <c r="K805"/>
  <c r="M811" i="38"/>
  <c r="S811" s="1"/>
  <c r="L811"/>
  <c r="O811" s="1"/>
  <c r="K812" i="40"/>
  <c r="N811"/>
  <c r="P811" s="1"/>
  <c r="K806" i="26"/>
  <c r="N805"/>
  <c r="P805" s="1"/>
  <c r="N811" i="41"/>
  <c r="P811" s="1"/>
  <c r="K812"/>
  <c r="N810" i="35"/>
  <c r="P810" s="1"/>
  <c r="K811"/>
  <c r="M805" i="36"/>
  <c r="S805" s="1"/>
  <c r="L805"/>
  <c r="O805" s="1"/>
  <c r="O811" i="42"/>
  <c r="N811"/>
  <c r="P811" s="1"/>
  <c r="K812"/>
  <c r="K812" i="39"/>
  <c r="N811"/>
  <c r="P811" s="1"/>
  <c r="O812" i="27"/>
  <c r="N812"/>
  <c r="P812" s="1"/>
  <c r="K813"/>
  <c r="Q814" i="28" l="1"/>
  <c r="R814"/>
  <c r="M815"/>
  <c r="S815" s="1"/>
  <c r="L815"/>
  <c r="K815" i="29"/>
  <c r="N814"/>
  <c r="P814" s="1"/>
  <c r="L815" i="31"/>
  <c r="M815"/>
  <c r="S815" s="1"/>
  <c r="Q814"/>
  <c r="R814"/>
  <c r="M790" i="30"/>
  <c r="S790" s="1"/>
  <c r="L790"/>
  <c r="Q789"/>
  <c r="R789"/>
  <c r="R812" i="27"/>
  <c r="Q812"/>
  <c r="Q811" i="39"/>
  <c r="R811"/>
  <c r="M811" i="35"/>
  <c r="S811" s="1"/>
  <c r="L811"/>
  <c r="O811" s="1"/>
  <c r="N797" i="43"/>
  <c r="P797" s="1"/>
  <c r="K798"/>
  <c r="Q810" i="35"/>
  <c r="R810"/>
  <c r="N811" i="38"/>
  <c r="P811" s="1"/>
  <c r="K812"/>
  <c r="N805" i="36"/>
  <c r="P805" s="1"/>
  <c r="K806"/>
  <c r="M812" i="39"/>
  <c r="S812" s="1"/>
  <c r="L812"/>
  <c r="O812" s="1"/>
  <c r="L812" i="42"/>
  <c r="O812" s="1"/>
  <c r="M812"/>
  <c r="S812" s="1"/>
  <c r="M812" i="41"/>
  <c r="S812" s="1"/>
  <c r="L812"/>
  <c r="R811" i="42"/>
  <c r="Q811"/>
  <c r="M805" i="33"/>
  <c r="S805" s="1"/>
  <c r="L805"/>
  <c r="S800" i="37"/>
  <c r="Q804" i="33"/>
  <c r="R804"/>
  <c r="S804" i="32"/>
  <c r="Q805" i="26"/>
  <c r="R805"/>
  <c r="O800" i="37"/>
  <c r="K801"/>
  <c r="N800"/>
  <c r="P800" s="1"/>
  <c r="L813" i="27"/>
  <c r="O813" s="1"/>
  <c r="M813"/>
  <c r="S813" s="1"/>
  <c r="L806" i="26"/>
  <c r="O806" s="1"/>
  <c r="M806"/>
  <c r="S806" s="1"/>
  <c r="N804" i="32"/>
  <c r="P804" s="1"/>
  <c r="K805"/>
  <c r="Q811" i="41"/>
  <c r="R811"/>
  <c r="R811" i="40"/>
  <c r="Q811"/>
  <c r="M812"/>
  <c r="S812" s="1"/>
  <c r="L812"/>
  <c r="O812" s="1"/>
  <c r="O785" i="34"/>
  <c r="N785"/>
  <c r="P785" s="1"/>
  <c r="K786"/>
  <c r="Q814" i="29" l="1"/>
  <c r="R814"/>
  <c r="M815"/>
  <c r="S815" s="1"/>
  <c r="L815"/>
  <c r="O815" i="28"/>
  <c r="N815"/>
  <c r="P815" s="1"/>
  <c r="K816"/>
  <c r="O790" i="30"/>
  <c r="N790"/>
  <c r="P790" s="1"/>
  <c r="K791"/>
  <c r="O815" i="31"/>
  <c r="K816"/>
  <c r="N815"/>
  <c r="P815" s="1"/>
  <c r="R800" i="37"/>
  <c r="Q800"/>
  <c r="R804" i="32"/>
  <c r="Q804"/>
  <c r="R797" i="43"/>
  <c r="Q797"/>
  <c r="R785" i="34"/>
  <c r="Q785"/>
  <c r="N813" i="27"/>
  <c r="P813" s="1"/>
  <c r="K814"/>
  <c r="O812" i="41"/>
  <c r="N812"/>
  <c r="P812" s="1"/>
  <c r="K813"/>
  <c r="L806" i="36"/>
  <c r="M806"/>
  <c r="S806" s="1"/>
  <c r="K812" i="35"/>
  <c r="N811"/>
  <c r="P811" s="1"/>
  <c r="R805" i="36"/>
  <c r="Q805"/>
  <c r="M805" i="32"/>
  <c r="S805" s="1"/>
  <c r="L805"/>
  <c r="L812" i="38"/>
  <c r="O812" s="1"/>
  <c r="M812"/>
  <c r="S812" s="1"/>
  <c r="R811"/>
  <c r="Q811"/>
  <c r="O805" i="33"/>
  <c r="K806"/>
  <c r="N805"/>
  <c r="P805" s="1"/>
  <c r="K813" i="42"/>
  <c r="N812"/>
  <c r="P812" s="1"/>
  <c r="M786" i="34"/>
  <c r="S786" s="1"/>
  <c r="L786"/>
  <c r="O786" s="1"/>
  <c r="M801" i="37"/>
  <c r="S801" s="1"/>
  <c r="L801"/>
  <c r="K813" i="40"/>
  <c r="N812"/>
  <c r="P812" s="1"/>
  <c r="K807" i="26"/>
  <c r="N806"/>
  <c r="P806" s="1"/>
  <c r="N812" i="39"/>
  <c r="P812" s="1"/>
  <c r="K813"/>
  <c r="M798" i="43"/>
  <c r="L798"/>
  <c r="O798" s="1"/>
  <c r="M816" i="28" l="1"/>
  <c r="S816" s="1"/>
  <c r="L816"/>
  <c r="O816" s="1"/>
  <c r="Q815"/>
  <c r="R815"/>
  <c r="O815" i="29"/>
  <c r="N815"/>
  <c r="P815" s="1"/>
  <c r="K816"/>
  <c r="R815" i="31"/>
  <c r="Q815"/>
  <c r="M816"/>
  <c r="L816"/>
  <c r="O816" s="1"/>
  <c r="L791" i="30"/>
  <c r="M791"/>
  <c r="R790"/>
  <c r="Q790"/>
  <c r="R806" i="26"/>
  <c r="Q806"/>
  <c r="M812" i="35"/>
  <c r="S812" s="1"/>
  <c r="L812"/>
  <c r="R811"/>
  <c r="Q811"/>
  <c r="L807" i="26"/>
  <c r="M807"/>
  <c r="S807" s="1"/>
  <c r="R812" i="40"/>
  <c r="Q812"/>
  <c r="L813" i="42"/>
  <c r="O813" s="1"/>
  <c r="M813"/>
  <c r="S813" s="1"/>
  <c r="K813" i="38"/>
  <c r="N812"/>
  <c r="P812" s="1"/>
  <c r="O806" i="36"/>
  <c r="K807"/>
  <c r="N806"/>
  <c r="P806" s="1"/>
  <c r="R805" i="33"/>
  <c r="Q805"/>
  <c r="O805" i="32"/>
  <c r="K806"/>
  <c r="N805"/>
  <c r="P805" s="1"/>
  <c r="M813" i="41"/>
  <c r="S813" s="1"/>
  <c r="L813"/>
  <c r="O813" s="1"/>
  <c r="Q812"/>
  <c r="R812"/>
  <c r="Q812" i="42"/>
  <c r="R812"/>
  <c r="O801" i="37"/>
  <c r="N801"/>
  <c r="P801" s="1"/>
  <c r="K802"/>
  <c r="R812" i="39"/>
  <c r="Q812"/>
  <c r="N786" i="34"/>
  <c r="P786" s="1"/>
  <c r="K787"/>
  <c r="M813" i="40"/>
  <c r="S813" s="1"/>
  <c r="L813"/>
  <c r="O813" s="1"/>
  <c r="K799" i="43"/>
  <c r="N798"/>
  <c r="P798" s="1"/>
  <c r="L806" i="33"/>
  <c r="O806" s="1"/>
  <c r="M806"/>
  <c r="S806" s="1"/>
  <c r="S798" i="43"/>
  <c r="M813" i="39"/>
  <c r="S813" s="1"/>
  <c r="L813"/>
  <c r="O813" s="1"/>
  <c r="M814" i="27"/>
  <c r="L814"/>
  <c r="Q813"/>
  <c r="R813"/>
  <c r="L816" i="29" l="1"/>
  <c r="O816" s="1"/>
  <c r="M816"/>
  <c r="R815"/>
  <c r="Q815"/>
  <c r="K817" i="28"/>
  <c r="N816"/>
  <c r="P816" s="1"/>
  <c r="O791" i="30"/>
  <c r="K792"/>
  <c r="N791"/>
  <c r="P791" s="1"/>
  <c r="S791"/>
  <c r="K817" i="31"/>
  <c r="N816"/>
  <c r="P816" s="1"/>
  <c r="S816"/>
  <c r="Q798" i="43"/>
  <c r="R798"/>
  <c r="R812" i="38"/>
  <c r="Q812"/>
  <c r="M806" i="32"/>
  <c r="S806" s="1"/>
  <c r="L806"/>
  <c r="L813" i="38"/>
  <c r="M813"/>
  <c r="S813" s="1"/>
  <c r="K808" i="26"/>
  <c r="N807"/>
  <c r="P807" s="1"/>
  <c r="N813" i="40"/>
  <c r="P813" s="1"/>
  <c r="K814"/>
  <c r="L787" i="34"/>
  <c r="M787"/>
  <c r="S787" s="1"/>
  <c r="O787"/>
  <c r="Q786"/>
  <c r="R786"/>
  <c r="S814" i="27"/>
  <c r="K807" i="33"/>
  <c r="N806"/>
  <c r="P806" s="1"/>
  <c r="K814" i="42"/>
  <c r="N813"/>
  <c r="P813" s="1"/>
  <c r="O812" i="35"/>
  <c r="K813"/>
  <c r="N812"/>
  <c r="P812" s="1"/>
  <c r="R805" i="32"/>
  <c r="Q805"/>
  <c r="O814" i="27"/>
  <c r="N814"/>
  <c r="P814" s="1"/>
  <c r="K815"/>
  <c r="R806" i="36"/>
  <c r="Q806"/>
  <c r="N813" i="39"/>
  <c r="P813" s="1"/>
  <c r="K814"/>
  <c r="M799" i="43"/>
  <c r="S799" s="1"/>
  <c r="L799"/>
  <c r="O799" s="1"/>
  <c r="L802" i="37"/>
  <c r="M802"/>
  <c r="S802" s="1"/>
  <c r="N813" i="41"/>
  <c r="P813" s="1"/>
  <c r="K814"/>
  <c r="M807" i="36"/>
  <c r="S807" s="1"/>
  <c r="L807"/>
  <c r="O807" s="1"/>
  <c r="Q801" i="37"/>
  <c r="R801"/>
  <c r="O807" i="26"/>
  <c r="Q816" i="28" l="1"/>
  <c r="R816"/>
  <c r="M817"/>
  <c r="S817" s="1"/>
  <c r="L817"/>
  <c r="O817" s="1"/>
  <c r="S816" i="29"/>
  <c r="K817"/>
  <c r="N816"/>
  <c r="P816" s="1"/>
  <c r="R816" i="31"/>
  <c r="Q816"/>
  <c r="L817"/>
  <c r="M817"/>
  <c r="S817" s="1"/>
  <c r="R791" i="30"/>
  <c r="Q791"/>
  <c r="M792"/>
  <c r="S792" s="1"/>
  <c r="L792"/>
  <c r="O792" s="1"/>
  <c r="Q813" i="39"/>
  <c r="R813"/>
  <c r="R813" i="42"/>
  <c r="Q813"/>
  <c r="O813" i="38"/>
  <c r="K814"/>
  <c r="N813"/>
  <c r="P813" s="1"/>
  <c r="R814" i="27"/>
  <c r="Q814"/>
  <c r="O802" i="37"/>
  <c r="K803"/>
  <c r="N802"/>
  <c r="P802" s="1"/>
  <c r="M815" i="27"/>
  <c r="S815" s="1"/>
  <c r="L815"/>
  <c r="O815"/>
  <c r="N799" i="43"/>
  <c r="P799" s="1"/>
  <c r="K800"/>
  <c r="M814" i="42"/>
  <c r="S814" s="1"/>
  <c r="L814"/>
  <c r="O814" s="1"/>
  <c r="O806" i="32"/>
  <c r="N806"/>
  <c r="P806" s="1"/>
  <c r="K807"/>
  <c r="Q812" i="35"/>
  <c r="R812"/>
  <c r="Q806" i="33"/>
  <c r="R806"/>
  <c r="K788" i="34"/>
  <c r="N787"/>
  <c r="P787" s="1"/>
  <c r="N807" i="36"/>
  <c r="P807" s="1"/>
  <c r="K808"/>
  <c r="M807" i="33"/>
  <c r="S807" s="1"/>
  <c r="L807"/>
  <c r="L814" i="40"/>
  <c r="O814" s="1"/>
  <c r="M814"/>
  <c r="Q813"/>
  <c r="R813"/>
  <c r="R807" i="26"/>
  <c r="Q807"/>
  <c r="M814" i="39"/>
  <c r="S814" s="1"/>
  <c r="L814"/>
  <c r="M814" i="41"/>
  <c r="S814" s="1"/>
  <c r="L814"/>
  <c r="O814" s="1"/>
  <c r="Q813"/>
  <c r="R813"/>
  <c r="M813" i="35"/>
  <c r="S813" s="1"/>
  <c r="L813"/>
  <c r="L808" i="26"/>
  <c r="O808" s="1"/>
  <c r="M808"/>
  <c r="S808" s="1"/>
  <c r="M817" i="29" l="1"/>
  <c r="S817" s="1"/>
  <c r="L817"/>
  <c r="Q816"/>
  <c r="R816"/>
  <c r="N817" i="28"/>
  <c r="P817" s="1"/>
  <c r="K818"/>
  <c r="O817" i="31"/>
  <c r="K818"/>
  <c r="N817"/>
  <c r="P817" s="1"/>
  <c r="K793" i="30"/>
  <c r="N792"/>
  <c r="P792" s="1"/>
  <c r="R799" i="43"/>
  <c r="Q799"/>
  <c r="R813" i="38"/>
  <c r="Q813"/>
  <c r="R806" i="32"/>
  <c r="Q806"/>
  <c r="K816" i="27"/>
  <c r="N815"/>
  <c r="P815" s="1"/>
  <c r="M814" i="38"/>
  <c r="S814" s="1"/>
  <c r="L814"/>
  <c r="R787" i="34"/>
  <c r="Q787"/>
  <c r="Q802" i="37"/>
  <c r="R802"/>
  <c r="L808" i="36"/>
  <c r="M808"/>
  <c r="S808" s="1"/>
  <c r="M807" i="32"/>
  <c r="L807"/>
  <c r="S814" i="40"/>
  <c r="N814" i="42"/>
  <c r="P814" s="1"/>
  <c r="K815"/>
  <c r="M803" i="37"/>
  <c r="S803" s="1"/>
  <c r="L803"/>
  <c r="M788" i="34"/>
  <c r="S788" s="1"/>
  <c r="L788"/>
  <c r="K809" i="26"/>
  <c r="N808"/>
  <c r="P808" s="1"/>
  <c r="O814" i="39"/>
  <c r="N814"/>
  <c r="P814" s="1"/>
  <c r="K815"/>
  <c r="N814" i="40"/>
  <c r="P814" s="1"/>
  <c r="K815"/>
  <c r="R807" i="36"/>
  <c r="Q807"/>
  <c r="N814" i="41"/>
  <c r="P814" s="1"/>
  <c r="K815"/>
  <c r="O813" i="35"/>
  <c r="K814"/>
  <c r="N813"/>
  <c r="P813" s="1"/>
  <c r="O807" i="33"/>
  <c r="K808"/>
  <c r="N807"/>
  <c r="P807" s="1"/>
  <c r="M800" i="43"/>
  <c r="S800" s="1"/>
  <c r="L800"/>
  <c r="O800" s="1"/>
  <c r="M818" i="28" l="1"/>
  <c r="S818" s="1"/>
  <c r="L818"/>
  <c r="O818" s="1"/>
  <c r="Q817"/>
  <c r="R817"/>
  <c r="O817" i="29"/>
  <c r="N817"/>
  <c r="P817" s="1"/>
  <c r="K818"/>
  <c r="R792" i="30"/>
  <c r="Q792"/>
  <c r="L793"/>
  <c r="O793" s="1"/>
  <c r="M793"/>
  <c r="S793" s="1"/>
  <c r="R817" i="31"/>
  <c r="Q817"/>
  <c r="M818"/>
  <c r="L818"/>
  <c r="O818" s="1"/>
  <c r="R814" i="40"/>
  <c r="Q814"/>
  <c r="R815" i="27"/>
  <c r="Q815"/>
  <c r="Q813" i="35"/>
  <c r="R813"/>
  <c r="O803" i="37"/>
  <c r="N803"/>
  <c r="P803" s="1"/>
  <c r="K804"/>
  <c r="M814" i="35"/>
  <c r="S814" s="1"/>
  <c r="L814"/>
  <c r="O814" s="1"/>
  <c r="M815" i="39"/>
  <c r="S815" s="1"/>
  <c r="L815"/>
  <c r="O815" s="1"/>
  <c r="O808" i="36"/>
  <c r="K809"/>
  <c r="N808"/>
  <c r="P808" s="1"/>
  <c r="L816" i="27"/>
  <c r="O816"/>
  <c r="M816"/>
  <c r="R814" i="39"/>
  <c r="Q814"/>
  <c r="L815" i="42"/>
  <c r="M815"/>
  <c r="S815" s="1"/>
  <c r="R814"/>
  <c r="Q814"/>
  <c r="R808" i="26"/>
  <c r="Q808"/>
  <c r="R814" i="41"/>
  <c r="Q814"/>
  <c r="R807" i="33"/>
  <c r="Q807"/>
  <c r="L809" i="26"/>
  <c r="M809"/>
  <c r="S809" s="1"/>
  <c r="L808" i="33"/>
  <c r="O808" s="1"/>
  <c r="M808"/>
  <c r="O788" i="34"/>
  <c r="N788"/>
  <c r="P788" s="1"/>
  <c r="K789"/>
  <c r="O807" i="32"/>
  <c r="N807"/>
  <c r="P807" s="1"/>
  <c r="K808"/>
  <c r="O814" i="38"/>
  <c r="K815"/>
  <c r="N814"/>
  <c r="P814" s="1"/>
  <c r="K801" i="43"/>
  <c r="N800"/>
  <c r="P800" s="1"/>
  <c r="M815" i="41"/>
  <c r="L815"/>
  <c r="O815" s="1"/>
  <c r="M815" i="40"/>
  <c r="L815"/>
  <c r="O815" s="1"/>
  <c r="S807" i="32"/>
  <c r="M818" i="29" l="1"/>
  <c r="L818"/>
  <c r="O818" s="1"/>
  <c r="R817"/>
  <c r="Q817"/>
  <c r="K819" i="28"/>
  <c r="N818"/>
  <c r="P818" s="1"/>
  <c r="S818" i="31"/>
  <c r="K794" i="30"/>
  <c r="N793"/>
  <c r="P793" s="1"/>
  <c r="K819" i="31"/>
  <c r="N818"/>
  <c r="P818" s="1"/>
  <c r="Q803" i="37"/>
  <c r="R803"/>
  <c r="R814" i="38"/>
  <c r="Q814"/>
  <c r="N815" i="40"/>
  <c r="P815" s="1"/>
  <c r="K816"/>
  <c r="R807" i="32"/>
  <c r="Q807"/>
  <c r="O801" i="43"/>
  <c r="M801"/>
  <c r="S801" s="1"/>
  <c r="L801"/>
  <c r="L815" i="38"/>
  <c r="O815" s="1"/>
  <c r="M815"/>
  <c r="S815" s="1"/>
  <c r="S815" i="40"/>
  <c r="S808" i="33"/>
  <c r="K816" i="39"/>
  <c r="N815"/>
  <c r="P815" s="1"/>
  <c r="Q800" i="43"/>
  <c r="R800"/>
  <c r="K810" i="26"/>
  <c r="N809"/>
  <c r="P809" s="1"/>
  <c r="R788" i="34"/>
  <c r="Q788"/>
  <c r="O815" i="42"/>
  <c r="K816"/>
  <c r="N815"/>
  <c r="P815" s="1"/>
  <c r="M808" i="32"/>
  <c r="S808" s="1"/>
  <c r="L808"/>
  <c r="O808" s="1"/>
  <c r="N808" i="33"/>
  <c r="P808" s="1"/>
  <c r="K809"/>
  <c r="S816" i="27"/>
  <c r="N815" i="41"/>
  <c r="P815" s="1"/>
  <c r="K816"/>
  <c r="O809" i="26"/>
  <c r="N814" i="35"/>
  <c r="P814" s="1"/>
  <c r="K815"/>
  <c r="S815" i="41"/>
  <c r="K817" i="27"/>
  <c r="N816"/>
  <c r="P816" s="1"/>
  <c r="R808" i="36"/>
  <c r="Q808"/>
  <c r="M789" i="34"/>
  <c r="L789"/>
  <c r="M809" i="36"/>
  <c r="S809" s="1"/>
  <c r="L809"/>
  <c r="O809" s="1"/>
  <c r="L804" i="37"/>
  <c r="O804" s="1"/>
  <c r="M804"/>
  <c r="S804" s="1"/>
  <c r="R818" i="28" l="1"/>
  <c r="Q818"/>
  <c r="M819"/>
  <c r="S819" s="1"/>
  <c r="L819"/>
  <c r="O819" s="1"/>
  <c r="K819" i="29"/>
  <c r="N818"/>
  <c r="P818" s="1"/>
  <c r="S818"/>
  <c r="R818" i="31"/>
  <c r="Q818"/>
  <c r="M819"/>
  <c r="S819" s="1"/>
  <c r="L819"/>
  <c r="Q793" i="30"/>
  <c r="R793"/>
  <c r="L794"/>
  <c r="M794"/>
  <c r="S794" s="1"/>
  <c r="Q808" i="33"/>
  <c r="R808"/>
  <c r="Q815" i="41"/>
  <c r="R815"/>
  <c r="Q816" i="27"/>
  <c r="R816"/>
  <c r="R809" i="26"/>
  <c r="Q809"/>
  <c r="R815" i="40"/>
  <c r="Q815"/>
  <c r="L816"/>
  <c r="M816"/>
  <c r="R815" i="42"/>
  <c r="Q815"/>
  <c r="Q815" i="39"/>
  <c r="R815"/>
  <c r="N815" i="38"/>
  <c r="P815" s="1"/>
  <c r="K816"/>
  <c r="N809" i="36"/>
  <c r="P809" s="1"/>
  <c r="K810"/>
  <c r="M816" i="39"/>
  <c r="S816" s="1"/>
  <c r="L816"/>
  <c r="O816" s="1"/>
  <c r="N801" i="43"/>
  <c r="P801" s="1"/>
  <c r="K802"/>
  <c r="S789" i="34"/>
  <c r="M809" i="33"/>
  <c r="S809" s="1"/>
  <c r="L809"/>
  <c r="Q814" i="35"/>
  <c r="R814"/>
  <c r="N808" i="32"/>
  <c r="P808" s="1"/>
  <c r="K809"/>
  <c r="L810" i="26"/>
  <c r="O810" s="1"/>
  <c r="M810"/>
  <c r="S810" s="1"/>
  <c r="M816" i="41"/>
  <c r="S816" s="1"/>
  <c r="L816"/>
  <c r="K805" i="37"/>
  <c r="N804"/>
  <c r="P804" s="1"/>
  <c r="M817" i="27"/>
  <c r="S817" s="1"/>
  <c r="L817"/>
  <c r="O817" s="1"/>
  <c r="L816" i="42"/>
  <c r="O816" s="1"/>
  <c r="M816"/>
  <c r="S816" s="1"/>
  <c r="O789" i="34"/>
  <c r="N789"/>
  <c r="P789" s="1"/>
  <c r="K790"/>
  <c r="L815" i="35"/>
  <c r="M815"/>
  <c r="S815" s="1"/>
  <c r="Q818" i="29" l="1"/>
  <c r="R818"/>
  <c r="L819"/>
  <c r="O819" s="1"/>
  <c r="M819"/>
  <c r="S819" s="1"/>
  <c r="K820" i="28"/>
  <c r="N819"/>
  <c r="P819" s="1"/>
  <c r="O794" i="30"/>
  <c r="N794"/>
  <c r="P794" s="1"/>
  <c r="K795"/>
  <c r="O819" i="31"/>
  <c r="K820"/>
  <c r="N819"/>
  <c r="P819" s="1"/>
  <c r="Q789" i="34"/>
  <c r="R789"/>
  <c r="R801" i="43"/>
  <c r="Q801"/>
  <c r="R808" i="32"/>
  <c r="Q808"/>
  <c r="L805" i="37"/>
  <c r="M805"/>
  <c r="S805" s="1"/>
  <c r="N816" i="39"/>
  <c r="P816" s="1"/>
  <c r="K817"/>
  <c r="L809" i="32"/>
  <c r="M809"/>
  <c r="S809" s="1"/>
  <c r="M802" i="43"/>
  <c r="L802"/>
  <c r="O802" s="1"/>
  <c r="O816" i="41"/>
  <c r="N816"/>
  <c r="P816" s="1"/>
  <c r="K817"/>
  <c r="L790" i="34"/>
  <c r="M790"/>
  <c r="S790" s="1"/>
  <c r="O809" i="33"/>
  <c r="K810"/>
  <c r="N809"/>
  <c r="P809" s="1"/>
  <c r="R804" i="37"/>
  <c r="Q804"/>
  <c r="K817" i="42"/>
  <c r="N816"/>
  <c r="P816" s="1"/>
  <c r="M810" i="36"/>
  <c r="S810" s="1"/>
  <c r="L810"/>
  <c r="S816" i="40"/>
  <c r="R809" i="36"/>
  <c r="Q809"/>
  <c r="O816" i="40"/>
  <c r="N816"/>
  <c r="P816" s="1"/>
  <c r="K817"/>
  <c r="O815" i="35"/>
  <c r="K816"/>
  <c r="N815"/>
  <c r="P815" s="1"/>
  <c r="K818" i="27"/>
  <c r="N817"/>
  <c r="P817" s="1"/>
  <c r="N810" i="26"/>
  <c r="P810" s="1"/>
  <c r="K811"/>
  <c r="L816" i="38"/>
  <c r="M816"/>
  <c r="S816" s="1"/>
  <c r="R815"/>
  <c r="Q815"/>
  <c r="Q819" i="28" l="1"/>
  <c r="R819"/>
  <c r="M820"/>
  <c r="L820"/>
  <c r="O820" s="1"/>
  <c r="N819" i="29"/>
  <c r="P819" s="1"/>
  <c r="K820"/>
  <c r="R819" i="31"/>
  <c r="Q819"/>
  <c r="M820"/>
  <c r="S820" s="1"/>
  <c r="L820"/>
  <c r="O820" s="1"/>
  <c r="L795" i="30"/>
  <c r="O795" s="1"/>
  <c r="M795"/>
  <c r="S795" s="1"/>
  <c r="R794"/>
  <c r="Q794"/>
  <c r="R816" i="40"/>
  <c r="Q816"/>
  <c r="R817" i="27"/>
  <c r="Q817"/>
  <c r="M818"/>
  <c r="L818"/>
  <c r="R809" i="33"/>
  <c r="Q809"/>
  <c r="O805" i="37"/>
  <c r="K806"/>
  <c r="N805"/>
  <c r="P805" s="1"/>
  <c r="Q815" i="35"/>
  <c r="R815"/>
  <c r="L810" i="33"/>
  <c r="O810" s="1"/>
  <c r="M810"/>
  <c r="S810" s="1"/>
  <c r="K803" i="43"/>
  <c r="N802"/>
  <c r="P802" s="1"/>
  <c r="R816" i="41"/>
  <c r="Q816"/>
  <c r="M816" i="35"/>
  <c r="L816"/>
  <c r="O816" s="1"/>
  <c r="O810" i="36"/>
  <c r="K811"/>
  <c r="N810"/>
  <c r="P810" s="1"/>
  <c r="S802" i="43"/>
  <c r="Q816" i="42"/>
  <c r="R816"/>
  <c r="O790" i="34"/>
  <c r="N790"/>
  <c r="P790" s="1"/>
  <c r="K791"/>
  <c r="O809" i="32"/>
  <c r="K810"/>
  <c r="N809"/>
  <c r="P809" s="1"/>
  <c r="R810" i="26"/>
  <c r="Q810"/>
  <c r="L817" i="42"/>
  <c r="O817" s="1"/>
  <c r="M817"/>
  <c r="S817" s="1"/>
  <c r="M817" i="41"/>
  <c r="S817" s="1"/>
  <c r="L817"/>
  <c r="O817" s="1"/>
  <c r="M817" i="39"/>
  <c r="S817" s="1"/>
  <c r="L817"/>
  <c r="O817" s="1"/>
  <c r="O816" i="38"/>
  <c r="K817"/>
  <c r="N816"/>
  <c r="P816" s="1"/>
  <c r="M817" i="40"/>
  <c r="L817"/>
  <c r="O817" s="1"/>
  <c r="L811" i="26"/>
  <c r="O811" s="1"/>
  <c r="M811"/>
  <c r="S811" s="1"/>
  <c r="R816" i="39"/>
  <c r="Q816"/>
  <c r="M820" i="29" l="1"/>
  <c r="S820" s="1"/>
  <c r="L820"/>
  <c r="O820" s="1"/>
  <c r="R819"/>
  <c r="Q819"/>
  <c r="K821" i="28"/>
  <c r="N820"/>
  <c r="P820" s="1"/>
  <c r="S820"/>
  <c r="K796" i="30"/>
  <c r="N795"/>
  <c r="P795" s="1"/>
  <c r="K821" i="31"/>
  <c r="N820"/>
  <c r="P820" s="1"/>
  <c r="Q790" i="34"/>
  <c r="R790"/>
  <c r="Q816" i="38"/>
  <c r="R816"/>
  <c r="S817" i="40"/>
  <c r="K818" i="41"/>
  <c r="N817"/>
  <c r="P817" s="1"/>
  <c r="M810" i="32"/>
  <c r="S810" s="1"/>
  <c r="L810"/>
  <c r="O810" s="1"/>
  <c r="N817" i="42"/>
  <c r="P817" s="1"/>
  <c r="K818"/>
  <c r="K812" i="26"/>
  <c r="N811"/>
  <c r="P811" s="1"/>
  <c r="K818" i="39"/>
  <c r="N817"/>
  <c r="P817" s="1"/>
  <c r="K817" i="35"/>
  <c r="N816"/>
  <c r="P816" s="1"/>
  <c r="K811" i="33"/>
  <c r="N810"/>
  <c r="P810" s="1"/>
  <c r="O818" i="27"/>
  <c r="K819"/>
  <c r="N818"/>
  <c r="P818" s="1"/>
  <c r="Q802" i="43"/>
  <c r="R802"/>
  <c r="N817" i="40"/>
  <c r="P817" s="1"/>
  <c r="K818"/>
  <c r="S816" i="35"/>
  <c r="S818" i="27"/>
  <c r="R809" i="32"/>
  <c r="Q809"/>
  <c r="Q805" i="37"/>
  <c r="R805"/>
  <c r="Q810" i="36"/>
  <c r="R810"/>
  <c r="M806" i="37"/>
  <c r="S806" s="1"/>
  <c r="L806"/>
  <c r="M817" i="38"/>
  <c r="S817" s="1"/>
  <c r="L817"/>
  <c r="O817" s="1"/>
  <c r="L791" i="34"/>
  <c r="O791" s="1"/>
  <c r="M791"/>
  <c r="S791" s="1"/>
  <c r="M811" i="36"/>
  <c r="S811" s="1"/>
  <c r="L811"/>
  <c r="O811" s="1"/>
  <c r="M803" i="43"/>
  <c r="S803" s="1"/>
  <c r="L803"/>
  <c r="O803" s="1"/>
  <c r="Q820" i="28" l="1"/>
  <c r="R820"/>
  <c r="L821"/>
  <c r="O821" s="1"/>
  <c r="M821"/>
  <c r="S821" s="1"/>
  <c r="K821" i="29"/>
  <c r="N820"/>
  <c r="P820" s="1"/>
  <c r="Q820" i="31"/>
  <c r="R820"/>
  <c r="M821"/>
  <c r="S821" s="1"/>
  <c r="L821"/>
  <c r="R795" i="30"/>
  <c r="Q795"/>
  <c r="M796"/>
  <c r="S796" s="1"/>
  <c r="L796"/>
  <c r="O796" s="1"/>
  <c r="R818" i="27"/>
  <c r="Q818"/>
  <c r="Q817" i="40"/>
  <c r="R817"/>
  <c r="Q817" i="41"/>
  <c r="R817"/>
  <c r="Q811" i="26"/>
  <c r="R811"/>
  <c r="M818" i="41"/>
  <c r="S818" s="1"/>
  <c r="L818"/>
  <c r="O818" s="1"/>
  <c r="M819" i="27"/>
  <c r="S819" s="1"/>
  <c r="L819"/>
  <c r="O819" s="1"/>
  <c r="M812" i="26"/>
  <c r="S812" s="1"/>
  <c r="L812"/>
  <c r="R810" i="33"/>
  <c r="Q810"/>
  <c r="L818" i="42"/>
  <c r="O818" s="1"/>
  <c r="M818"/>
  <c r="K812" i="36"/>
  <c r="N811"/>
  <c r="P811" s="1"/>
  <c r="O806" i="37"/>
  <c r="K807"/>
  <c r="N806"/>
  <c r="P806" s="1"/>
  <c r="R817" i="42"/>
  <c r="Q817"/>
  <c r="L818" i="39"/>
  <c r="O818" s="1"/>
  <c r="M818"/>
  <c r="S818" s="1"/>
  <c r="Q816" i="35"/>
  <c r="R816"/>
  <c r="N803" i="43"/>
  <c r="P803" s="1"/>
  <c r="K804"/>
  <c r="K792" i="34"/>
  <c r="N791"/>
  <c r="P791" s="1"/>
  <c r="L818" i="40"/>
  <c r="O818" s="1"/>
  <c r="M818"/>
  <c r="M811" i="33"/>
  <c r="S811" s="1"/>
  <c r="L811"/>
  <c r="O811" s="1"/>
  <c r="N817" i="38"/>
  <c r="P817" s="1"/>
  <c r="K818"/>
  <c r="M817" i="35"/>
  <c r="S817" s="1"/>
  <c r="L817"/>
  <c r="K811" i="32"/>
  <c r="N810"/>
  <c r="P810" s="1"/>
  <c r="Q817" i="39"/>
  <c r="R817"/>
  <c r="Q820" i="29" l="1"/>
  <c r="R820"/>
  <c r="L821"/>
  <c r="O821" s="1"/>
  <c r="M821"/>
  <c r="S821" s="1"/>
  <c r="N821" i="28"/>
  <c r="P821" s="1"/>
  <c r="K822"/>
  <c r="K822" i="31"/>
  <c r="N821"/>
  <c r="P821" s="1"/>
  <c r="O821"/>
  <c r="N796" i="30"/>
  <c r="P796" s="1"/>
  <c r="K797"/>
  <c r="R811" i="36"/>
  <c r="Q811"/>
  <c r="K813" i="26"/>
  <c r="N812"/>
  <c r="P812" s="1"/>
  <c r="R791" i="34"/>
  <c r="Q791"/>
  <c r="N818" i="39"/>
  <c r="P818" s="1"/>
  <c r="K819"/>
  <c r="S818" i="42"/>
  <c r="R817" i="38"/>
  <c r="Q817"/>
  <c r="M792" i="34"/>
  <c r="S792" s="1"/>
  <c r="L792"/>
  <c r="O792" s="1"/>
  <c r="N818" i="42"/>
  <c r="P818" s="1"/>
  <c r="K819"/>
  <c r="N819" i="27"/>
  <c r="P819" s="1"/>
  <c r="K820"/>
  <c r="O817" i="35"/>
  <c r="K818"/>
  <c r="N817"/>
  <c r="P817" s="1"/>
  <c r="S818" i="40"/>
  <c r="N818"/>
  <c r="P818" s="1"/>
  <c r="K819"/>
  <c r="M812" i="36"/>
  <c r="S812" s="1"/>
  <c r="L812"/>
  <c r="O812" s="1"/>
  <c r="L818" i="38"/>
  <c r="M818"/>
  <c r="S818" s="1"/>
  <c r="K812" i="33"/>
  <c r="N811"/>
  <c r="P811" s="1"/>
  <c r="M804" i="43"/>
  <c r="L804"/>
  <c r="O804" s="1"/>
  <c r="Q806" i="37"/>
  <c r="R806"/>
  <c r="N818" i="41"/>
  <c r="P818" s="1"/>
  <c r="K819"/>
  <c r="R803" i="43"/>
  <c r="Q803"/>
  <c r="R810" i="32"/>
  <c r="Q810"/>
  <c r="L807" i="37"/>
  <c r="O807" s="1"/>
  <c r="M807"/>
  <c r="S807" s="1"/>
  <c r="L811" i="32"/>
  <c r="M811"/>
  <c r="O812" i="26"/>
  <c r="M822" i="28" l="1"/>
  <c r="S822" s="1"/>
  <c r="L822"/>
  <c r="O822" s="1"/>
  <c r="Q821"/>
  <c r="R821"/>
  <c r="N821" i="29"/>
  <c r="P821" s="1"/>
  <c r="K822"/>
  <c r="L797" i="30"/>
  <c r="O797" s="1"/>
  <c r="M797"/>
  <c r="S797" s="1"/>
  <c r="Q796"/>
  <c r="R796"/>
  <c r="R821" i="31"/>
  <c r="Q821"/>
  <c r="M822"/>
  <c r="L822"/>
  <c r="O822" s="1"/>
  <c r="Q818" i="42"/>
  <c r="R818"/>
  <c r="R818" i="41"/>
  <c r="Q818"/>
  <c r="S804" i="43"/>
  <c r="M819" i="40"/>
  <c r="L819"/>
  <c r="S811" i="32"/>
  <c r="O811"/>
  <c r="N811"/>
  <c r="P811" s="1"/>
  <c r="K812"/>
  <c r="M819" i="41"/>
  <c r="L819"/>
  <c r="O819" s="1"/>
  <c r="L812" i="33"/>
  <c r="M812"/>
  <c r="M819" i="39"/>
  <c r="S819" s="1"/>
  <c r="L819"/>
  <c r="O819" s="1"/>
  <c r="R818"/>
  <c r="Q818"/>
  <c r="R817" i="35"/>
  <c r="Q817"/>
  <c r="N792" i="34"/>
  <c r="P792" s="1"/>
  <c r="K793"/>
  <c r="R818" i="40"/>
  <c r="Q818"/>
  <c r="O818" i="38"/>
  <c r="K819"/>
  <c r="N818"/>
  <c r="P818" s="1"/>
  <c r="N807" i="37"/>
  <c r="P807" s="1"/>
  <c r="K808"/>
  <c r="M818" i="35"/>
  <c r="S818" s="1"/>
  <c r="L818"/>
  <c r="O818" s="1"/>
  <c r="R812" i="26"/>
  <c r="Q812"/>
  <c r="K813" i="36"/>
  <c r="N812"/>
  <c r="P812" s="1"/>
  <c r="K805" i="43"/>
  <c r="N804"/>
  <c r="P804" s="1"/>
  <c r="L820" i="27"/>
  <c r="M820"/>
  <c r="L813" i="26"/>
  <c r="O813" s="1"/>
  <c r="M813"/>
  <c r="S813" s="1"/>
  <c r="Q819" i="27"/>
  <c r="R819"/>
  <c r="R811" i="33"/>
  <c r="Q811"/>
  <c r="L819" i="42"/>
  <c r="O819" s="1"/>
  <c r="M819"/>
  <c r="S819" s="1"/>
  <c r="M822" i="29" l="1"/>
  <c r="L822"/>
  <c r="O822" s="1"/>
  <c r="R821"/>
  <c r="Q821"/>
  <c r="K823" i="28"/>
  <c r="N822"/>
  <c r="P822" s="1"/>
  <c r="S822" i="31"/>
  <c r="K823"/>
  <c r="N822"/>
  <c r="P822" s="1"/>
  <c r="N797" i="30"/>
  <c r="P797" s="1"/>
  <c r="K798"/>
  <c r="R811" i="32"/>
  <c r="Q811"/>
  <c r="Q804" i="43"/>
  <c r="R804"/>
  <c r="Q818" i="38"/>
  <c r="R818"/>
  <c r="O819" i="40"/>
  <c r="N819"/>
  <c r="P819" s="1"/>
  <c r="K820"/>
  <c r="L819" i="38"/>
  <c r="O819" s="1"/>
  <c r="M819"/>
  <c r="S819" s="1"/>
  <c r="N819" i="41"/>
  <c r="P819" s="1"/>
  <c r="K820"/>
  <c r="S819" i="40"/>
  <c r="M805" i="43"/>
  <c r="S805" s="1"/>
  <c r="L805"/>
  <c r="O805" s="1"/>
  <c r="L808" i="37"/>
  <c r="O808" s="1"/>
  <c r="M808"/>
  <c r="Q807"/>
  <c r="R807"/>
  <c r="O812" i="33"/>
  <c r="K813"/>
  <c r="N812"/>
  <c r="P812" s="1"/>
  <c r="M813" i="36"/>
  <c r="S813" s="1"/>
  <c r="L813"/>
  <c r="N819" i="42"/>
  <c r="P819" s="1"/>
  <c r="K820"/>
  <c r="S819" i="41"/>
  <c r="S820" i="27"/>
  <c r="M812" i="32"/>
  <c r="S812" s="1"/>
  <c r="L812"/>
  <c r="O812" s="1"/>
  <c r="K814" i="26"/>
  <c r="N813"/>
  <c r="P813" s="1"/>
  <c r="O820" i="27"/>
  <c r="N820"/>
  <c r="P820" s="1"/>
  <c r="K821"/>
  <c r="K819" i="35"/>
  <c r="N818"/>
  <c r="P818" s="1"/>
  <c r="K820" i="39"/>
  <c r="N819"/>
  <c r="P819" s="1"/>
  <c r="M793" i="34"/>
  <c r="S793" s="1"/>
  <c r="L793"/>
  <c r="R792"/>
  <c r="Q792"/>
  <c r="S812" i="33"/>
  <c r="Q812" i="36"/>
  <c r="R812"/>
  <c r="Q822" i="28" l="1"/>
  <c r="R822"/>
  <c r="L823"/>
  <c r="O823" s="1"/>
  <c r="M823"/>
  <c r="S823" s="1"/>
  <c r="K823" i="29"/>
  <c r="N822"/>
  <c r="P822" s="1"/>
  <c r="S822"/>
  <c r="Q822" i="31"/>
  <c r="R822"/>
  <c r="M798" i="30"/>
  <c r="S798" s="1"/>
  <c r="L798"/>
  <c r="Q797"/>
  <c r="R797"/>
  <c r="M823" i="31"/>
  <c r="S823" s="1"/>
  <c r="L823"/>
  <c r="O823" s="1"/>
  <c r="R820" i="27"/>
  <c r="Q820"/>
  <c r="Q819" i="41"/>
  <c r="R819"/>
  <c r="Q819" i="40"/>
  <c r="R819"/>
  <c r="R819" i="42"/>
  <c r="Q819"/>
  <c r="S808" i="37"/>
  <c r="M820" i="41"/>
  <c r="S820" s="1"/>
  <c r="L820"/>
  <c r="O820" s="1"/>
  <c r="Q818" i="35"/>
  <c r="R818"/>
  <c r="N812" i="32"/>
  <c r="P812" s="1"/>
  <c r="K813"/>
  <c r="O813" i="36"/>
  <c r="N813"/>
  <c r="P813" s="1"/>
  <c r="K814"/>
  <c r="Q819" i="39"/>
  <c r="R819"/>
  <c r="M820" i="42"/>
  <c r="L820"/>
  <c r="L820" i="39"/>
  <c r="O820" s="1"/>
  <c r="M820"/>
  <c r="S820" s="1"/>
  <c r="R812" i="33"/>
  <c r="Q812"/>
  <c r="K809" i="37"/>
  <c r="N808"/>
  <c r="P808" s="1"/>
  <c r="M821" i="27"/>
  <c r="L821"/>
  <c r="O821" s="1"/>
  <c r="N805" i="43"/>
  <c r="P805" s="1"/>
  <c r="K806"/>
  <c r="Q813" i="26"/>
  <c r="R813"/>
  <c r="L813" i="33"/>
  <c r="O813" s="1"/>
  <c r="M813"/>
  <c r="S813" s="1"/>
  <c r="K820" i="38"/>
  <c r="N819"/>
  <c r="P819" s="1"/>
  <c r="L814" i="26"/>
  <c r="O814" s="1"/>
  <c r="M814"/>
  <c r="S814" s="1"/>
  <c r="M819" i="35"/>
  <c r="S819" s="1"/>
  <c r="L819"/>
  <c r="O793" i="34"/>
  <c r="N793"/>
  <c r="P793" s="1"/>
  <c r="K794"/>
  <c r="L820" i="40"/>
  <c r="O820" s="1"/>
  <c r="M820"/>
  <c r="S820" s="1"/>
  <c r="Q822" i="29" l="1"/>
  <c r="R822"/>
  <c r="L823"/>
  <c r="M823"/>
  <c r="S823" s="1"/>
  <c r="N823" i="28"/>
  <c r="P823" s="1"/>
  <c r="K824"/>
  <c r="O798" i="30"/>
  <c r="N798"/>
  <c r="P798" s="1"/>
  <c r="K799"/>
  <c r="K824" i="31"/>
  <c r="N823"/>
  <c r="P823" s="1"/>
  <c r="R808" i="37"/>
  <c r="Q808"/>
  <c r="R812" i="32"/>
  <c r="Q812"/>
  <c r="R819" i="38"/>
  <c r="Q819"/>
  <c r="O819" i="35"/>
  <c r="N819"/>
  <c r="P819" s="1"/>
  <c r="K820"/>
  <c r="S820" i="42"/>
  <c r="M794" i="34"/>
  <c r="S794" s="1"/>
  <c r="L794"/>
  <c r="S821" i="27"/>
  <c r="O820" i="42"/>
  <c r="N820"/>
  <c r="P820" s="1"/>
  <c r="K821"/>
  <c r="K814" i="33"/>
  <c r="N813"/>
  <c r="P813" s="1"/>
  <c r="M809" i="37"/>
  <c r="S809" s="1"/>
  <c r="L809"/>
  <c r="R805" i="43"/>
  <c r="Q805"/>
  <c r="N820" i="41"/>
  <c r="P820" s="1"/>
  <c r="K821"/>
  <c r="N820" i="40"/>
  <c r="P820" s="1"/>
  <c r="K821"/>
  <c r="N814" i="26"/>
  <c r="P814" s="1"/>
  <c r="K815"/>
  <c r="M806" i="43"/>
  <c r="L806"/>
  <c r="O806" s="1"/>
  <c r="M814" i="36"/>
  <c r="S814" s="1"/>
  <c r="L814"/>
  <c r="O814" s="1"/>
  <c r="R813"/>
  <c r="Q813"/>
  <c r="R793" i="34"/>
  <c r="Q793"/>
  <c r="M820" i="38"/>
  <c r="S820" s="1"/>
  <c r="L820"/>
  <c r="N821" i="27"/>
  <c r="P821" s="1"/>
  <c r="K822"/>
  <c r="N820" i="39"/>
  <c r="P820" s="1"/>
  <c r="K821"/>
  <c r="L813" i="32"/>
  <c r="M813"/>
  <c r="M824" i="28" l="1"/>
  <c r="S824" s="1"/>
  <c r="L824"/>
  <c r="O824" s="1"/>
  <c r="Q823"/>
  <c r="R823"/>
  <c r="O823" i="29"/>
  <c r="N823"/>
  <c r="P823" s="1"/>
  <c r="K824"/>
  <c r="Q823" i="31"/>
  <c r="R823"/>
  <c r="M824"/>
  <c r="L824"/>
  <c r="O824" s="1"/>
  <c r="Q798" i="30"/>
  <c r="R798"/>
  <c r="M799"/>
  <c r="S799" s="1"/>
  <c r="L799"/>
  <c r="R820" i="42"/>
  <c r="Q820"/>
  <c r="R821" i="27"/>
  <c r="Q821"/>
  <c r="Q819" i="35"/>
  <c r="R819"/>
  <c r="M822" i="27"/>
  <c r="L822"/>
  <c r="S813" i="32"/>
  <c r="K807" i="43"/>
  <c r="N806"/>
  <c r="P806" s="1"/>
  <c r="O813" i="32"/>
  <c r="K814"/>
  <c r="N813"/>
  <c r="P813" s="1"/>
  <c r="S806" i="43"/>
  <c r="R820" i="39"/>
  <c r="Q820"/>
  <c r="M821" i="40"/>
  <c r="S821" s="1"/>
  <c r="L821"/>
  <c r="N814" i="36"/>
  <c r="P814" s="1"/>
  <c r="K815"/>
  <c r="O820" i="38"/>
  <c r="K821"/>
  <c r="N820"/>
  <c r="P820" s="1"/>
  <c r="M821" i="39"/>
  <c r="S821" s="1"/>
  <c r="L821"/>
  <c r="O821" s="1"/>
  <c r="M815" i="26"/>
  <c r="S815" s="1"/>
  <c r="L815"/>
  <c r="O809" i="37"/>
  <c r="N809"/>
  <c r="P809" s="1"/>
  <c r="K810"/>
  <c r="R814" i="26"/>
  <c r="Q814"/>
  <c r="O794" i="34"/>
  <c r="K795"/>
  <c r="N794"/>
  <c r="P794" s="1"/>
  <c r="R813" i="33"/>
  <c r="Q813"/>
  <c r="Q820" i="40"/>
  <c r="R820"/>
  <c r="L814" i="33"/>
  <c r="M814"/>
  <c r="S814" s="1"/>
  <c r="M821" i="41"/>
  <c r="S821" s="1"/>
  <c r="L821"/>
  <c r="O821" s="1"/>
  <c r="L821" i="42"/>
  <c r="M821"/>
  <c r="R820" i="41"/>
  <c r="Q820"/>
  <c r="M820" i="35"/>
  <c r="S820" s="1"/>
  <c r="L820"/>
  <c r="L824" i="29" l="1"/>
  <c r="O824" s="1"/>
  <c r="M824"/>
  <c r="S824" s="1"/>
  <c r="R823"/>
  <c r="Q823"/>
  <c r="K825" i="28"/>
  <c r="N824"/>
  <c r="P824" s="1"/>
  <c r="N824" i="31"/>
  <c r="P824" s="1"/>
  <c r="K825"/>
  <c r="S824"/>
  <c r="O799" i="30"/>
  <c r="K800"/>
  <c r="N799"/>
  <c r="P799" s="1"/>
  <c r="R813" i="32"/>
  <c r="Q813"/>
  <c r="Q806" i="43"/>
  <c r="R806"/>
  <c r="O821" i="42"/>
  <c r="K822"/>
  <c r="N821"/>
  <c r="P821" s="1"/>
  <c r="K822" i="41"/>
  <c r="N821"/>
  <c r="P821" s="1"/>
  <c r="O820" i="35"/>
  <c r="K821"/>
  <c r="N820"/>
  <c r="P820" s="1"/>
  <c r="M795" i="34"/>
  <c r="S795" s="1"/>
  <c r="L795"/>
  <c r="O795" s="1"/>
  <c r="K816" i="26"/>
  <c r="N815"/>
  <c r="P815" s="1"/>
  <c r="L815" i="36"/>
  <c r="M815"/>
  <c r="S815" s="1"/>
  <c r="N822" i="27"/>
  <c r="P822" s="1"/>
  <c r="K823"/>
  <c r="R814" i="36"/>
  <c r="Q814"/>
  <c r="M814" i="32"/>
  <c r="S814" s="1"/>
  <c r="L814"/>
  <c r="O814" s="1"/>
  <c r="S822" i="27"/>
  <c r="O814" i="33"/>
  <c r="K815"/>
  <c r="N814"/>
  <c r="P814" s="1"/>
  <c r="O821" i="40"/>
  <c r="N821"/>
  <c r="P821" s="1"/>
  <c r="K822"/>
  <c r="N821" i="39"/>
  <c r="P821" s="1"/>
  <c r="K822"/>
  <c r="S821" i="42"/>
  <c r="M810" i="37"/>
  <c r="S810" s="1"/>
  <c r="L810"/>
  <c r="M807" i="43"/>
  <c r="S807" s="1"/>
  <c r="L807"/>
  <c r="O807" s="1"/>
  <c r="Q820" i="38"/>
  <c r="R820"/>
  <c r="R809" i="37"/>
  <c r="Q809"/>
  <c r="M821" i="38"/>
  <c r="S821" s="1"/>
  <c r="L821"/>
  <c r="R794" i="34"/>
  <c r="Q794"/>
  <c r="O815" i="26"/>
  <c r="O822" i="27"/>
  <c r="Q824" i="28" l="1"/>
  <c r="R824"/>
  <c r="L825"/>
  <c r="O825" s="1"/>
  <c r="M825"/>
  <c r="S825" s="1"/>
  <c r="K825" i="29"/>
  <c r="N824"/>
  <c r="P824" s="1"/>
  <c r="L800" i="30"/>
  <c r="O800" s="1"/>
  <c r="M800"/>
  <c r="S800" s="1"/>
  <c r="R824" i="31"/>
  <c r="Q824"/>
  <c r="R799" i="30"/>
  <c r="Q799"/>
  <c r="M825" i="31"/>
  <c r="S825" s="1"/>
  <c r="L825"/>
  <c r="Q821" i="40"/>
  <c r="R821"/>
  <c r="N814" i="32"/>
  <c r="P814" s="1"/>
  <c r="K815"/>
  <c r="O810" i="37"/>
  <c r="K811"/>
  <c r="N810"/>
  <c r="P810" s="1"/>
  <c r="L816" i="26"/>
  <c r="M816"/>
  <c r="S816" s="1"/>
  <c r="M822" i="41"/>
  <c r="S822" s="1"/>
  <c r="L822"/>
  <c r="R814" i="33"/>
  <c r="Q814"/>
  <c r="N795" i="34"/>
  <c r="P795" s="1"/>
  <c r="K796"/>
  <c r="R815" i="26"/>
  <c r="Q815"/>
  <c r="L815" i="33"/>
  <c r="M815"/>
  <c r="S815" s="1"/>
  <c r="M822" i="42"/>
  <c r="S822" s="1"/>
  <c r="L822"/>
  <c r="R821"/>
  <c r="Q821"/>
  <c r="L823" i="27"/>
  <c r="O823" s="1"/>
  <c r="M823"/>
  <c r="S823" s="1"/>
  <c r="L822" i="39"/>
  <c r="O822" s="1"/>
  <c r="M822"/>
  <c r="Q820" i="35"/>
  <c r="R820"/>
  <c r="R822" i="27"/>
  <c r="Q822"/>
  <c r="N807" i="43"/>
  <c r="P807" s="1"/>
  <c r="K808"/>
  <c r="M821" i="35"/>
  <c r="S821" s="1"/>
  <c r="L821"/>
  <c r="O821" s="1"/>
  <c r="Q821" i="39"/>
  <c r="R821"/>
  <c r="M822" i="40"/>
  <c r="S822" s="1"/>
  <c r="L822"/>
  <c r="O815" i="36"/>
  <c r="N815"/>
  <c r="P815" s="1"/>
  <c r="K816"/>
  <c r="O821" i="38"/>
  <c r="K822"/>
  <c r="N821"/>
  <c r="P821" s="1"/>
  <c r="R821" i="41"/>
  <c r="Q821"/>
  <c r="R824" i="29" l="1"/>
  <c r="Q824"/>
  <c r="M825"/>
  <c r="S825" s="1"/>
  <c r="L825"/>
  <c r="O825" s="1"/>
  <c r="N825" i="28"/>
  <c r="P825" s="1"/>
  <c r="K826"/>
  <c r="O825" i="31"/>
  <c r="N825"/>
  <c r="P825" s="1"/>
  <c r="K826"/>
  <c r="N800" i="30"/>
  <c r="P800" s="1"/>
  <c r="K801"/>
  <c r="R821" i="38"/>
  <c r="Q821"/>
  <c r="N823" i="27"/>
  <c r="P823" s="1"/>
  <c r="K824"/>
  <c r="M822" i="38"/>
  <c r="S822" s="1"/>
  <c r="L822"/>
  <c r="O822" s="1"/>
  <c r="M796" i="34"/>
  <c r="S796" s="1"/>
  <c r="L796"/>
  <c r="O796" s="1"/>
  <c r="K817" i="26"/>
  <c r="N816"/>
  <c r="P816" s="1"/>
  <c r="Q810" i="37"/>
  <c r="R810"/>
  <c r="R807" i="43"/>
  <c r="Q807"/>
  <c r="O815" i="33"/>
  <c r="N815"/>
  <c r="P815" s="1"/>
  <c r="K816"/>
  <c r="N821" i="35"/>
  <c r="P821" s="1"/>
  <c r="K822"/>
  <c r="O822" i="42"/>
  <c r="N822"/>
  <c r="P822" s="1"/>
  <c r="K823"/>
  <c r="L811" i="37"/>
  <c r="O811" s="1"/>
  <c r="M811"/>
  <c r="S811" s="1"/>
  <c r="Q815" i="36"/>
  <c r="R815"/>
  <c r="S822" i="39"/>
  <c r="Q795" i="34"/>
  <c r="R795"/>
  <c r="M816" i="36"/>
  <c r="S816" s="1"/>
  <c r="L816"/>
  <c r="O816" s="1"/>
  <c r="M808" i="43"/>
  <c r="L808"/>
  <c r="O808" s="1"/>
  <c r="N822" i="39"/>
  <c r="P822" s="1"/>
  <c r="K823"/>
  <c r="O822" i="41"/>
  <c r="N822"/>
  <c r="P822" s="1"/>
  <c r="K823"/>
  <c r="L815" i="32"/>
  <c r="O815" s="1"/>
  <c r="M815"/>
  <c r="Q814"/>
  <c r="R814"/>
  <c r="O816" i="26"/>
  <c r="O822" i="40"/>
  <c r="N822"/>
  <c r="P822" s="1"/>
  <c r="K823"/>
  <c r="M826" i="28" l="1"/>
  <c r="S826" s="1"/>
  <c r="L826"/>
  <c r="O826" s="1"/>
  <c r="R825"/>
  <c r="Q825"/>
  <c r="N825" i="29"/>
  <c r="P825" s="1"/>
  <c r="K826"/>
  <c r="M801" i="30"/>
  <c r="S801" s="1"/>
  <c r="L801"/>
  <c r="Q800"/>
  <c r="R800"/>
  <c r="M826" i="31"/>
  <c r="S826" s="1"/>
  <c r="L826"/>
  <c r="O826" s="1"/>
  <c r="R825"/>
  <c r="Q825"/>
  <c r="Q822" i="39"/>
  <c r="R822"/>
  <c r="Q822" i="40"/>
  <c r="R822"/>
  <c r="M823" i="41"/>
  <c r="L823"/>
  <c r="O823" s="1"/>
  <c r="K817" i="36"/>
  <c r="N816"/>
  <c r="P816" s="1"/>
  <c r="L817" i="26"/>
  <c r="O817" s="1"/>
  <c r="M817"/>
  <c r="S817" s="1"/>
  <c r="L823" i="42"/>
  <c r="O823" s="1"/>
  <c r="M823"/>
  <c r="S823" s="1"/>
  <c r="R822"/>
  <c r="Q822"/>
  <c r="R821" i="35"/>
  <c r="Q821"/>
  <c r="L816" i="33"/>
  <c r="O816" s="1"/>
  <c r="M816"/>
  <c r="S816" s="1"/>
  <c r="S815" i="32"/>
  <c r="K809" i="43"/>
  <c r="N808"/>
  <c r="P808" s="1"/>
  <c r="K823" i="38"/>
  <c r="N822"/>
  <c r="P822" s="1"/>
  <c r="R822" i="41"/>
  <c r="Q822"/>
  <c r="M823" i="40"/>
  <c r="L823"/>
  <c r="K816" i="32"/>
  <c r="N815"/>
  <c r="P815" s="1"/>
  <c r="S808" i="43"/>
  <c r="M822" i="35"/>
  <c r="S822" s="1"/>
  <c r="L822"/>
  <c r="R816" i="26"/>
  <c r="Q816"/>
  <c r="M824" i="27"/>
  <c r="L824"/>
  <c r="O824"/>
  <c r="R823"/>
  <c r="Q823"/>
  <c r="Q815" i="33"/>
  <c r="R815"/>
  <c r="M823" i="39"/>
  <c r="S823" s="1"/>
  <c r="L823"/>
  <c r="N811" i="37"/>
  <c r="P811" s="1"/>
  <c r="K812"/>
  <c r="N796" i="34"/>
  <c r="P796" s="1"/>
  <c r="K797"/>
  <c r="L826" i="29" l="1"/>
  <c r="O826" s="1"/>
  <c r="M826"/>
  <c r="S826" s="1"/>
  <c r="R825"/>
  <c r="Q825"/>
  <c r="K827" i="28"/>
  <c r="N826"/>
  <c r="P826" s="1"/>
  <c r="K827" i="31"/>
  <c r="N826"/>
  <c r="P826" s="1"/>
  <c r="O801" i="30"/>
  <c r="K802"/>
  <c r="N801"/>
  <c r="P801" s="1"/>
  <c r="Q815" i="32"/>
  <c r="R815"/>
  <c r="O823" i="39"/>
  <c r="N823"/>
  <c r="P823" s="1"/>
  <c r="K824"/>
  <c r="M817" i="36"/>
  <c r="S817" s="1"/>
  <c r="L817"/>
  <c r="S823" i="40"/>
  <c r="O822" i="35"/>
  <c r="K823"/>
  <c r="N822"/>
  <c r="P822" s="1"/>
  <c r="N823" i="41"/>
  <c r="P823" s="1"/>
  <c r="K824"/>
  <c r="O823" i="40"/>
  <c r="N823"/>
  <c r="P823" s="1"/>
  <c r="K824"/>
  <c r="M797" i="34"/>
  <c r="S797" s="1"/>
  <c r="L797"/>
  <c r="O797" s="1"/>
  <c r="N823" i="42"/>
  <c r="P823" s="1"/>
  <c r="K824"/>
  <c r="S823" i="41"/>
  <c r="R822" i="38"/>
  <c r="Q822"/>
  <c r="N816" i="33"/>
  <c r="P816" s="1"/>
  <c r="K817"/>
  <c r="Q808" i="43"/>
  <c r="R808"/>
  <c r="M823" i="38"/>
  <c r="S823" s="1"/>
  <c r="L823"/>
  <c r="O823" s="1"/>
  <c r="R811" i="37"/>
  <c r="Q811"/>
  <c r="N824" i="27"/>
  <c r="K825"/>
  <c r="K818" i="26"/>
  <c r="N817"/>
  <c r="P817" s="1"/>
  <c r="R796" i="34"/>
  <c r="Q796"/>
  <c r="M812" i="37"/>
  <c r="S812" s="1"/>
  <c r="L812"/>
  <c r="O812" s="1"/>
  <c r="P824" i="27"/>
  <c r="S824"/>
  <c r="L816" i="32"/>
  <c r="M816"/>
  <c r="M809" i="43"/>
  <c r="S809" s="1"/>
  <c r="L809"/>
  <c r="O809" s="1"/>
  <c r="Q816" i="36"/>
  <c r="R816"/>
  <c r="Q826" i="28" l="1"/>
  <c r="R826"/>
  <c r="L827"/>
  <c r="O827" s="1"/>
  <c r="M827"/>
  <c r="S827" s="1"/>
  <c r="N826" i="29"/>
  <c r="P826" s="1"/>
  <c r="K827"/>
  <c r="M802" i="30"/>
  <c r="S802" s="1"/>
  <c r="L802"/>
  <c r="R801"/>
  <c r="Q801"/>
  <c r="R826" i="31"/>
  <c r="Q826"/>
  <c r="M827"/>
  <c r="S827" s="1"/>
  <c r="L827"/>
  <c r="O827" s="1"/>
  <c r="R823" i="40"/>
  <c r="Q823"/>
  <c r="R817" i="26"/>
  <c r="Q817"/>
  <c r="S816" i="32"/>
  <c r="N823" i="38"/>
  <c r="P823" s="1"/>
  <c r="K824"/>
  <c r="Q823" i="41"/>
  <c r="R823"/>
  <c r="O817" i="36"/>
  <c r="N817"/>
  <c r="P817" s="1"/>
  <c r="K818"/>
  <c r="M818" i="26"/>
  <c r="S818" s="1"/>
  <c r="L818"/>
  <c r="O818" s="1"/>
  <c r="M824" i="42"/>
  <c r="L824"/>
  <c r="O824" s="1"/>
  <c r="L824" i="41"/>
  <c r="M824"/>
  <c r="S824" s="1"/>
  <c r="O816" i="32"/>
  <c r="N816"/>
  <c r="P816" s="1"/>
  <c r="K817"/>
  <c r="R823" i="42"/>
  <c r="Q823"/>
  <c r="L824" i="39"/>
  <c r="M824"/>
  <c r="S824" s="1"/>
  <c r="O824"/>
  <c r="R823"/>
  <c r="Q823"/>
  <c r="R816" i="33"/>
  <c r="Q816"/>
  <c r="N797" i="34"/>
  <c r="P797" s="1"/>
  <c r="K798"/>
  <c r="L823" i="35"/>
  <c r="O823" s="1"/>
  <c r="M823"/>
  <c r="S823" s="1"/>
  <c r="R822"/>
  <c r="Q822"/>
  <c r="N809" i="43"/>
  <c r="P809" s="1"/>
  <c r="K810"/>
  <c r="R824" i="27"/>
  <c r="Q824"/>
  <c r="M825"/>
  <c r="S825" s="1"/>
  <c r="L825"/>
  <c r="O825" s="1"/>
  <c r="N812" i="37"/>
  <c r="P812" s="1"/>
  <c r="K813"/>
  <c r="M817" i="33"/>
  <c r="S817" s="1"/>
  <c r="L817"/>
  <c r="O817" s="1"/>
  <c r="L824" i="40"/>
  <c r="O824" s="1"/>
  <c r="M824"/>
  <c r="S824" s="1"/>
  <c r="L827" i="29" l="1"/>
  <c r="O827" s="1"/>
  <c r="M827"/>
  <c r="S827" s="1"/>
  <c r="R826"/>
  <c r="Q826"/>
  <c r="N827" i="28"/>
  <c r="P827" s="1"/>
  <c r="K828"/>
  <c r="N827" i="31"/>
  <c r="P827" s="1"/>
  <c r="K828"/>
  <c r="O802" i="30"/>
  <c r="N802"/>
  <c r="P802" s="1"/>
  <c r="K803"/>
  <c r="R816" i="32"/>
  <c r="Q816"/>
  <c r="R812" i="37"/>
  <c r="Q812"/>
  <c r="L817" i="32"/>
  <c r="M817"/>
  <c r="S817" s="1"/>
  <c r="O817"/>
  <c r="L824" i="38"/>
  <c r="O824" s="1"/>
  <c r="M824"/>
  <c r="S824" s="1"/>
  <c r="R823"/>
  <c r="Q823"/>
  <c r="M810" i="43"/>
  <c r="S810" s="1"/>
  <c r="L810"/>
  <c r="O810" s="1"/>
  <c r="L813" i="37"/>
  <c r="O813" s="1"/>
  <c r="M813"/>
  <c r="S813" s="1"/>
  <c r="N818" i="26"/>
  <c r="P818" s="1"/>
  <c r="K819"/>
  <c r="K826" i="27"/>
  <c r="N825"/>
  <c r="P825" s="1"/>
  <c r="N824" i="40"/>
  <c r="P824" s="1"/>
  <c r="K825"/>
  <c r="M818" i="36"/>
  <c r="S818" s="1"/>
  <c r="L818"/>
  <c r="O818" s="1"/>
  <c r="R817"/>
  <c r="Q817"/>
  <c r="N823" i="35"/>
  <c r="P823" s="1"/>
  <c r="K824"/>
  <c r="O824" i="41"/>
  <c r="N824"/>
  <c r="P824" s="1"/>
  <c r="K825"/>
  <c r="N817" i="33"/>
  <c r="P817" s="1"/>
  <c r="K818"/>
  <c r="L798" i="34"/>
  <c r="M798"/>
  <c r="S798" s="1"/>
  <c r="K825" i="39"/>
  <c r="N824"/>
  <c r="P824" s="1"/>
  <c r="R797" i="34"/>
  <c r="Q797"/>
  <c r="N824" i="42"/>
  <c r="P824" s="1"/>
  <c r="K825"/>
  <c r="R809" i="43"/>
  <c r="Q809"/>
  <c r="S824" i="42"/>
  <c r="M828" i="28" l="1"/>
  <c r="S828" s="1"/>
  <c r="L828"/>
  <c r="O828" s="1"/>
  <c r="Q827"/>
  <c r="R827"/>
  <c r="N827" i="29"/>
  <c r="P827" s="1"/>
  <c r="K828"/>
  <c r="M803" i="30"/>
  <c r="S803" s="1"/>
  <c r="L803"/>
  <c r="O803" s="1"/>
  <c r="R802"/>
  <c r="Q802"/>
  <c r="L828" i="31"/>
  <c r="O828" s="1"/>
  <c r="M828"/>
  <c r="S828" s="1"/>
  <c r="R827"/>
  <c r="Q827"/>
  <c r="R824" i="40"/>
  <c r="Q824"/>
  <c r="R824" i="42"/>
  <c r="Q824"/>
  <c r="M825" i="39"/>
  <c r="S825" s="1"/>
  <c r="L825"/>
  <c r="O825" s="1"/>
  <c r="M824" i="35"/>
  <c r="L824"/>
  <c r="O824"/>
  <c r="Q823"/>
  <c r="R823"/>
  <c r="N817" i="32"/>
  <c r="P817" s="1"/>
  <c r="K818"/>
  <c r="Q825" i="27"/>
  <c r="R825"/>
  <c r="K811" i="43"/>
  <c r="N810"/>
  <c r="P810" s="1"/>
  <c r="O798" i="34"/>
  <c r="K799"/>
  <c r="N798"/>
  <c r="P798" s="1"/>
  <c r="L826" i="27"/>
  <c r="M826"/>
  <c r="M825" i="42"/>
  <c r="S825" s="1"/>
  <c r="L825"/>
  <c r="M818" i="33"/>
  <c r="S818" s="1"/>
  <c r="L818"/>
  <c r="O818" s="1"/>
  <c r="L819" i="26"/>
  <c r="O819" s="1"/>
  <c r="M819"/>
  <c r="S819" s="1"/>
  <c r="Q824" i="39"/>
  <c r="R824"/>
  <c r="L825" i="40"/>
  <c r="M825"/>
  <c r="N813" i="37"/>
  <c r="P813" s="1"/>
  <c r="K814"/>
  <c r="K825" i="38"/>
  <c r="N824"/>
  <c r="P824" s="1"/>
  <c r="Q818" i="26"/>
  <c r="R818"/>
  <c r="R817" i="33"/>
  <c r="Q817"/>
  <c r="M825" i="41"/>
  <c r="S825" s="1"/>
  <c r="L825"/>
  <c r="O825" s="1"/>
  <c r="K819" i="36"/>
  <c r="N818"/>
  <c r="P818" s="1"/>
  <c r="R824" i="41"/>
  <c r="Q824"/>
  <c r="M828" i="29" l="1"/>
  <c r="L828"/>
  <c r="O828" s="1"/>
  <c r="R827"/>
  <c r="Q827"/>
  <c r="K829" i="28"/>
  <c r="N828"/>
  <c r="P828" s="1"/>
  <c r="K829" i="31"/>
  <c r="N828"/>
  <c r="P828" s="1"/>
  <c r="N803" i="30"/>
  <c r="P803" s="1"/>
  <c r="K804"/>
  <c r="Q818" i="36"/>
  <c r="R818"/>
  <c r="S824" i="35"/>
  <c r="M819" i="36"/>
  <c r="S819" s="1"/>
  <c r="L819"/>
  <c r="O826" i="27"/>
  <c r="K827"/>
  <c r="N826"/>
  <c r="P826" s="1"/>
  <c r="L818" i="32"/>
  <c r="O818" s="1"/>
  <c r="M818"/>
  <c r="S818" s="1"/>
  <c r="R817"/>
  <c r="Q817"/>
  <c r="R798" i="34"/>
  <c r="Q798"/>
  <c r="M799"/>
  <c r="S799" s="1"/>
  <c r="L799"/>
  <c r="R813" i="37"/>
  <c r="Q813"/>
  <c r="S825" i="40"/>
  <c r="N818" i="33"/>
  <c r="P818" s="1"/>
  <c r="K819"/>
  <c r="Q810" i="43"/>
  <c r="R810"/>
  <c r="R824" i="38"/>
  <c r="Q824"/>
  <c r="S826" i="27"/>
  <c r="N825" i="39"/>
  <c r="P825" s="1"/>
  <c r="K826"/>
  <c r="M825" i="38"/>
  <c r="S825" s="1"/>
  <c r="L825"/>
  <c r="O825" s="1"/>
  <c r="K826" i="41"/>
  <c r="N825"/>
  <c r="P825" s="1"/>
  <c r="M814" i="37"/>
  <c r="L814"/>
  <c r="O814" s="1"/>
  <c r="K820" i="26"/>
  <c r="N819"/>
  <c r="P819" s="1"/>
  <c r="O825" i="40"/>
  <c r="N825"/>
  <c r="P825" s="1"/>
  <c r="K826"/>
  <c r="O825" i="42"/>
  <c r="K826"/>
  <c r="N825"/>
  <c r="P825" s="1"/>
  <c r="M811" i="43"/>
  <c r="S811" s="1"/>
  <c r="L811"/>
  <c r="O811" s="1"/>
  <c r="N824" i="35"/>
  <c r="P824" s="1"/>
  <c r="K825"/>
  <c r="Q828" i="28" l="1"/>
  <c r="R828"/>
  <c r="L829"/>
  <c r="O829" s="1"/>
  <c r="M829"/>
  <c r="S829" s="1"/>
  <c r="K829" i="29"/>
  <c r="N828"/>
  <c r="P828" s="1"/>
  <c r="S828"/>
  <c r="L804" i="30"/>
  <c r="M804"/>
  <c r="S804" s="1"/>
  <c r="R803"/>
  <c r="Q803"/>
  <c r="Q828" i="31"/>
  <c r="R828"/>
  <c r="L829"/>
  <c r="M829"/>
  <c r="S829" s="1"/>
  <c r="Q824" i="35"/>
  <c r="R824"/>
  <c r="R825" i="40"/>
  <c r="Q825"/>
  <c r="R825" i="42"/>
  <c r="Q825"/>
  <c r="K815" i="37"/>
  <c r="N814"/>
  <c r="P814" s="1"/>
  <c r="M826" i="39"/>
  <c r="L826"/>
  <c r="O826" s="1"/>
  <c r="M819" i="33"/>
  <c r="S819" s="1"/>
  <c r="L819"/>
  <c r="O819" s="1"/>
  <c r="L827" i="27"/>
  <c r="M827"/>
  <c r="S827" s="1"/>
  <c r="Q825" i="39"/>
  <c r="R825"/>
  <c r="M820" i="26"/>
  <c r="S820" s="1"/>
  <c r="L820"/>
  <c r="O820" s="1"/>
  <c r="M826" i="42"/>
  <c r="S826" s="1"/>
  <c r="L826"/>
  <c r="S814" i="37"/>
  <c r="O819" i="36"/>
  <c r="N819"/>
  <c r="P819" s="1"/>
  <c r="K820"/>
  <c r="Q818" i="33"/>
  <c r="R818"/>
  <c r="L825" i="35"/>
  <c r="M825"/>
  <c r="S825" s="1"/>
  <c r="L826" i="40"/>
  <c r="O826" s="1"/>
  <c r="M826"/>
  <c r="S826" s="1"/>
  <c r="Q826" i="27"/>
  <c r="R826"/>
  <c r="M826" i="41"/>
  <c r="S826" s="1"/>
  <c r="L826"/>
  <c r="R825"/>
  <c r="Q825"/>
  <c r="N811" i="43"/>
  <c r="P811" s="1"/>
  <c r="K812"/>
  <c r="K819" i="32"/>
  <c r="N818"/>
  <c r="P818" s="1"/>
  <c r="R819" i="26"/>
  <c r="Q819"/>
  <c r="K826" i="38"/>
  <c r="N825"/>
  <c r="P825" s="1"/>
  <c r="O799" i="34"/>
  <c r="N799"/>
  <c r="P799" s="1"/>
  <c r="K800"/>
  <c r="R828" i="29" l="1"/>
  <c r="Q828"/>
  <c r="L829"/>
  <c r="O829" s="1"/>
  <c r="M829"/>
  <c r="S829" s="1"/>
  <c r="N829" i="28"/>
  <c r="P829" s="1"/>
  <c r="K830"/>
  <c r="O829" i="31"/>
  <c r="N829"/>
  <c r="P829" s="1"/>
  <c r="K830"/>
  <c r="O804" i="30"/>
  <c r="K805"/>
  <c r="N804"/>
  <c r="P804" s="1"/>
  <c r="Q814" i="37"/>
  <c r="R814"/>
  <c r="O826" i="41"/>
  <c r="N826"/>
  <c r="P826" s="1"/>
  <c r="K827"/>
  <c r="O826" i="42"/>
  <c r="N826"/>
  <c r="P826" s="1"/>
  <c r="K827"/>
  <c r="O825" i="35"/>
  <c r="K826"/>
  <c r="N825"/>
  <c r="P825" s="1"/>
  <c r="K828" i="27"/>
  <c r="N827"/>
  <c r="P827" s="1"/>
  <c r="L815" i="37"/>
  <c r="M815"/>
  <c r="S815" s="1"/>
  <c r="O815"/>
  <c r="R818" i="32"/>
  <c r="Q818"/>
  <c r="N819" i="33"/>
  <c r="P819" s="1"/>
  <c r="K820"/>
  <c r="L800" i="34"/>
  <c r="M800"/>
  <c r="S800" s="1"/>
  <c r="M819" i="32"/>
  <c r="L819"/>
  <c r="M820" i="36"/>
  <c r="S820" s="1"/>
  <c r="L820"/>
  <c r="O820" s="1"/>
  <c r="K821" i="26"/>
  <c r="N820"/>
  <c r="P820" s="1"/>
  <c r="Q819" i="36"/>
  <c r="R819"/>
  <c r="R811" i="43"/>
  <c r="Q811"/>
  <c r="Q799" i="34"/>
  <c r="R799"/>
  <c r="M812" i="43"/>
  <c r="S812" s="1"/>
  <c r="L812"/>
  <c r="O812" s="1"/>
  <c r="N826" i="40"/>
  <c r="P826" s="1"/>
  <c r="K827"/>
  <c r="N826" i="39"/>
  <c r="P826" s="1"/>
  <c r="K827"/>
  <c r="R825" i="38"/>
  <c r="Q825"/>
  <c r="L826"/>
  <c r="O826" s="1"/>
  <c r="M826"/>
  <c r="O827" i="27"/>
  <c r="S826" i="39"/>
  <c r="M830" i="28" l="1"/>
  <c r="S830" s="1"/>
  <c r="L830"/>
  <c r="O830" s="1"/>
  <c r="Q829"/>
  <c r="R829"/>
  <c r="N829" i="29"/>
  <c r="P829" s="1"/>
  <c r="K830"/>
  <c r="Q804" i="30"/>
  <c r="R804"/>
  <c r="L805"/>
  <c r="O805" s="1"/>
  <c r="M805"/>
  <c r="S805" s="1"/>
  <c r="L830" i="31"/>
  <c r="O830" s="1"/>
  <c r="M830"/>
  <c r="S830" s="1"/>
  <c r="Q829"/>
  <c r="R829"/>
  <c r="Q826" i="39"/>
  <c r="R826"/>
  <c r="M827" i="40"/>
  <c r="L827"/>
  <c r="O819" i="32"/>
  <c r="N819"/>
  <c r="P819" s="1"/>
  <c r="K820"/>
  <c r="L827" i="42"/>
  <c r="M827"/>
  <c r="S827" s="1"/>
  <c r="O827"/>
  <c r="R826"/>
  <c r="Q826"/>
  <c r="Q826" i="40"/>
  <c r="R826"/>
  <c r="S819" i="32"/>
  <c r="K827" i="38"/>
  <c r="N826"/>
  <c r="P826" s="1"/>
  <c r="K816" i="37"/>
  <c r="N815"/>
  <c r="P815" s="1"/>
  <c r="R827" i="27"/>
  <c r="Q827"/>
  <c r="M827" i="41"/>
  <c r="L827"/>
  <c r="O827" s="1"/>
  <c r="S826" i="38"/>
  <c r="R826" i="41"/>
  <c r="Q826"/>
  <c r="K813" i="43"/>
  <c r="N812"/>
  <c r="P812" s="1"/>
  <c r="R825" i="35"/>
  <c r="Q825"/>
  <c r="R820" i="26"/>
  <c r="Q820"/>
  <c r="O800" i="34"/>
  <c r="K801"/>
  <c r="N800"/>
  <c r="P800" s="1"/>
  <c r="M821" i="26"/>
  <c r="S821" s="1"/>
  <c r="L821"/>
  <c r="L820" i="33"/>
  <c r="M820"/>
  <c r="M828" i="27"/>
  <c r="L828"/>
  <c r="M827" i="39"/>
  <c r="S827" s="1"/>
  <c r="L827"/>
  <c r="K821" i="36"/>
  <c r="N820"/>
  <c r="P820" s="1"/>
  <c r="M826" i="35"/>
  <c r="L826"/>
  <c r="O826" s="1"/>
  <c r="R819" i="33"/>
  <c r="Q819"/>
  <c r="M830" i="29" l="1"/>
  <c r="L830"/>
  <c r="O830" s="1"/>
  <c r="R829"/>
  <c r="Q829"/>
  <c r="K831" i="28"/>
  <c r="N830"/>
  <c r="P830" s="1"/>
  <c r="K831" i="31"/>
  <c r="N830"/>
  <c r="P830" s="1"/>
  <c r="N805" i="30"/>
  <c r="P805" s="1"/>
  <c r="K806"/>
  <c r="Q812" i="43"/>
  <c r="R812"/>
  <c r="M821" i="36"/>
  <c r="S821" s="1"/>
  <c r="L821"/>
  <c r="K822" i="26"/>
  <c r="N821"/>
  <c r="P821" s="1"/>
  <c r="N827" i="41"/>
  <c r="P827" s="1"/>
  <c r="K828"/>
  <c r="K828" i="42"/>
  <c r="N827"/>
  <c r="P827" s="1"/>
  <c r="Q819" i="32"/>
  <c r="R819"/>
  <c r="L820"/>
  <c r="M820"/>
  <c r="S820" s="1"/>
  <c r="S827" i="41"/>
  <c r="M813" i="43"/>
  <c r="S813" s="1"/>
  <c r="L813"/>
  <c r="Q800" i="34"/>
  <c r="R800"/>
  <c r="O828" i="27"/>
  <c r="N828"/>
  <c r="P828" s="1"/>
  <c r="K829"/>
  <c r="L801" i="34"/>
  <c r="M801"/>
  <c r="S801" s="1"/>
  <c r="R815" i="37"/>
  <c r="Q815"/>
  <c r="O827" i="40"/>
  <c r="N827"/>
  <c r="P827" s="1"/>
  <c r="K828"/>
  <c r="R826" i="38"/>
  <c r="Q826"/>
  <c r="L816" i="37"/>
  <c r="M816"/>
  <c r="S816" s="1"/>
  <c r="S827" i="40"/>
  <c r="O827" i="39"/>
  <c r="N827"/>
  <c r="P827" s="1"/>
  <c r="K828"/>
  <c r="S828" i="27"/>
  <c r="N826" i="35"/>
  <c r="P826" s="1"/>
  <c r="K827"/>
  <c r="S820" i="33"/>
  <c r="S826" i="35"/>
  <c r="O820" i="33"/>
  <c r="K821"/>
  <c r="N820"/>
  <c r="P820" s="1"/>
  <c r="Q820" i="36"/>
  <c r="R820"/>
  <c r="O821" i="26"/>
  <c r="L827" i="38"/>
  <c r="O827" s="1"/>
  <c r="M827"/>
  <c r="S827" s="1"/>
  <c r="Q830" i="28" l="1"/>
  <c r="R830"/>
  <c r="L831"/>
  <c r="M831"/>
  <c r="S831" s="1"/>
  <c r="K831" i="29"/>
  <c r="N830"/>
  <c r="S830"/>
  <c r="P830"/>
  <c r="M806" i="30"/>
  <c r="L806"/>
  <c r="O806" s="1"/>
  <c r="R805"/>
  <c r="Q805"/>
  <c r="R830" i="31"/>
  <c r="Q830"/>
  <c r="M831"/>
  <c r="S831" s="1"/>
  <c r="L831"/>
  <c r="O831" s="1"/>
  <c r="Q820" i="33"/>
  <c r="R820"/>
  <c r="Q828" i="27"/>
  <c r="R828"/>
  <c r="R826" i="35"/>
  <c r="Q826"/>
  <c r="L829" i="27"/>
  <c r="M829"/>
  <c r="N827" i="38"/>
  <c r="P827" s="1"/>
  <c r="K828"/>
  <c r="M827" i="35"/>
  <c r="S827" s="1"/>
  <c r="L827"/>
  <c r="O816" i="37"/>
  <c r="K817"/>
  <c r="N816"/>
  <c r="P816" s="1"/>
  <c r="O801" i="34"/>
  <c r="N801"/>
  <c r="P801" s="1"/>
  <c r="K802"/>
  <c r="M828" i="41"/>
  <c r="S828" s="1"/>
  <c r="L828"/>
  <c r="O828" s="1"/>
  <c r="Q827"/>
  <c r="R827"/>
  <c r="R821" i="26"/>
  <c r="Q821"/>
  <c r="R827" i="39"/>
  <c r="Q827"/>
  <c r="L828" i="40"/>
  <c r="O828" s="1"/>
  <c r="M828"/>
  <c r="O820" i="32"/>
  <c r="N820"/>
  <c r="P820" s="1"/>
  <c r="K821"/>
  <c r="M822" i="26"/>
  <c r="S822" s="1"/>
  <c r="L822"/>
  <c r="O821" i="36"/>
  <c r="K822"/>
  <c r="N821"/>
  <c r="P821" s="1"/>
  <c r="Q827" i="40"/>
  <c r="R827"/>
  <c r="M828" i="39"/>
  <c r="S828" s="1"/>
  <c r="L828"/>
  <c r="O828" s="1"/>
  <c r="R827" i="42"/>
  <c r="Q827"/>
  <c r="O813" i="43"/>
  <c r="N813"/>
  <c r="P813" s="1"/>
  <c r="K814"/>
  <c r="M821" i="33"/>
  <c r="S821" s="1"/>
  <c r="L821"/>
  <c r="O821" s="1"/>
  <c r="M828" i="42"/>
  <c r="S828" s="1"/>
  <c r="L828"/>
  <c r="O828" s="1"/>
  <c r="Q830" i="29" l="1"/>
  <c r="R830"/>
  <c r="M831"/>
  <c r="S831" s="1"/>
  <c r="L831"/>
  <c r="O831" s="1"/>
  <c r="O831" i="28"/>
  <c r="N831"/>
  <c r="P831" s="1"/>
  <c r="K832"/>
  <c r="N806" i="30"/>
  <c r="P806" s="1"/>
  <c r="K807"/>
  <c r="K832" i="31"/>
  <c r="N831"/>
  <c r="P831" s="1"/>
  <c r="S806" i="30"/>
  <c r="R816" i="37"/>
  <c r="Q816"/>
  <c r="S829" i="27"/>
  <c r="R821" i="36"/>
  <c r="Q821"/>
  <c r="N828" i="42"/>
  <c r="P828" s="1"/>
  <c r="K829"/>
  <c r="M822" i="36"/>
  <c r="S822" s="1"/>
  <c r="L822"/>
  <c r="O822" s="1"/>
  <c r="M817" i="37"/>
  <c r="S817" s="1"/>
  <c r="L817"/>
  <c r="N829" i="27"/>
  <c r="P829" s="1"/>
  <c r="K830"/>
  <c r="R801" i="34"/>
  <c r="Q801"/>
  <c r="S828" i="40"/>
  <c r="N828" i="41"/>
  <c r="P828" s="1"/>
  <c r="K829"/>
  <c r="R813" i="43"/>
  <c r="Q813"/>
  <c r="K823" i="26"/>
  <c r="N822"/>
  <c r="P822" s="1"/>
  <c r="N828" i="40"/>
  <c r="P828" s="1"/>
  <c r="K829"/>
  <c r="O827" i="35"/>
  <c r="N827"/>
  <c r="P827" s="1"/>
  <c r="K828"/>
  <c r="M814" i="43"/>
  <c r="L814"/>
  <c r="O814" s="1"/>
  <c r="N821" i="33"/>
  <c r="P821" s="1"/>
  <c r="K822"/>
  <c r="L821" i="32"/>
  <c r="O821" s="1"/>
  <c r="M821"/>
  <c r="S821" s="1"/>
  <c r="K829" i="39"/>
  <c r="N828"/>
  <c r="P828" s="1"/>
  <c r="O822" i="26"/>
  <c r="M802" i="34"/>
  <c r="S802" s="1"/>
  <c r="L802"/>
  <c r="L828" i="38"/>
  <c r="M828"/>
  <c r="S828" s="1"/>
  <c r="R827"/>
  <c r="Q827"/>
  <c r="R820" i="32"/>
  <c r="Q820"/>
  <c r="O829" i="27"/>
  <c r="M832" i="28" l="1"/>
  <c r="L832"/>
  <c r="O832" s="1"/>
  <c r="Q831"/>
  <c r="R831"/>
  <c r="N831" i="29"/>
  <c r="P831" s="1"/>
  <c r="K832"/>
  <c r="R806" i="30"/>
  <c r="Q806"/>
  <c r="L832" i="31"/>
  <c r="O832" s="1"/>
  <c r="M832"/>
  <c r="S832" s="1"/>
  <c r="R831"/>
  <c r="Q831"/>
  <c r="L807" i="30"/>
  <c r="M807"/>
  <c r="S807" s="1"/>
  <c r="Q828" i="40"/>
  <c r="R828"/>
  <c r="R829" i="27"/>
  <c r="Q829"/>
  <c r="Q828" i="39"/>
  <c r="R828"/>
  <c r="K815" i="43"/>
  <c r="N814"/>
  <c r="P814" s="1"/>
  <c r="M823" i="26"/>
  <c r="S823" s="1"/>
  <c r="L823"/>
  <c r="O823" s="1"/>
  <c r="M829" i="42"/>
  <c r="S829" s="1"/>
  <c r="L829"/>
  <c r="O829" s="1"/>
  <c r="R828"/>
  <c r="Q828"/>
  <c r="R822" i="26"/>
  <c r="Q822"/>
  <c r="M829" i="39"/>
  <c r="S829" s="1"/>
  <c r="L829"/>
  <c r="S814" i="43"/>
  <c r="L830" i="27"/>
  <c r="O830" s="1"/>
  <c r="M830"/>
  <c r="S830" s="1"/>
  <c r="M828" i="35"/>
  <c r="S828" s="1"/>
  <c r="L828"/>
  <c r="R827"/>
  <c r="Q827"/>
  <c r="M829" i="41"/>
  <c r="S829" s="1"/>
  <c r="L829"/>
  <c r="O829" s="1"/>
  <c r="O817" i="37"/>
  <c r="N817"/>
  <c r="P817" s="1"/>
  <c r="K818"/>
  <c r="O828" i="38"/>
  <c r="K829"/>
  <c r="N828"/>
  <c r="P828" s="1"/>
  <c r="R828" i="41"/>
  <c r="Q828"/>
  <c r="O802" i="34"/>
  <c r="N802"/>
  <c r="P802" s="1"/>
  <c r="K803"/>
  <c r="L822" i="33"/>
  <c r="M822"/>
  <c r="M829" i="40"/>
  <c r="S829" s="1"/>
  <c r="L829"/>
  <c r="Q821" i="33"/>
  <c r="R821"/>
  <c r="K823" i="36"/>
  <c r="N822"/>
  <c r="P822" s="1"/>
  <c r="N821" i="32"/>
  <c r="P821" s="1"/>
  <c r="K822"/>
  <c r="L832" i="29" l="1"/>
  <c r="O832" s="1"/>
  <c r="M832"/>
  <c r="S832" s="1"/>
  <c r="R831"/>
  <c r="Q831"/>
  <c r="K833" i="28"/>
  <c r="N832"/>
  <c r="P832" s="1"/>
  <c r="S832"/>
  <c r="N807" i="30"/>
  <c r="P807" s="1"/>
  <c r="K808"/>
  <c r="N832" i="31"/>
  <c r="P832" s="1"/>
  <c r="K833"/>
  <c r="O807" i="30"/>
  <c r="Q814" i="43"/>
  <c r="R814"/>
  <c r="Q817" i="37"/>
  <c r="R817"/>
  <c r="O829" i="40"/>
  <c r="N829"/>
  <c r="P829" s="1"/>
  <c r="K830"/>
  <c r="N829" i="41"/>
  <c r="P829" s="1"/>
  <c r="K830"/>
  <c r="N830" i="27"/>
  <c r="P830" s="1"/>
  <c r="K831"/>
  <c r="M815" i="43"/>
  <c r="S815" s="1"/>
  <c r="L815"/>
  <c r="O815" s="1"/>
  <c r="R828" i="38"/>
  <c r="Q828"/>
  <c r="L822" i="32"/>
  <c r="M822"/>
  <c r="S822" i="33"/>
  <c r="M829" i="38"/>
  <c r="L829"/>
  <c r="O829" s="1"/>
  <c r="K830" i="42"/>
  <c r="N829"/>
  <c r="P829" s="1"/>
  <c r="R821" i="32"/>
  <c r="Q821"/>
  <c r="O822" i="33"/>
  <c r="K823"/>
  <c r="N822"/>
  <c r="P822" s="1"/>
  <c r="O829" i="39"/>
  <c r="K830"/>
  <c r="N829"/>
  <c r="P829" s="1"/>
  <c r="M803" i="34"/>
  <c r="S803" s="1"/>
  <c r="L803"/>
  <c r="O803" s="1"/>
  <c r="M818" i="37"/>
  <c r="S818" s="1"/>
  <c r="L818"/>
  <c r="O828" i="35"/>
  <c r="K829"/>
  <c r="N828"/>
  <c r="P828" s="1"/>
  <c r="Q802" i="34"/>
  <c r="R802"/>
  <c r="K824" i="26"/>
  <c r="N823"/>
  <c r="P823" s="1"/>
  <c r="Q822" i="36"/>
  <c r="R822"/>
  <c r="M823"/>
  <c r="S823" s="1"/>
  <c r="L823"/>
  <c r="Q832" i="28" l="1"/>
  <c r="R832"/>
  <c r="L833"/>
  <c r="O833" s="1"/>
  <c r="M833"/>
  <c r="S833" s="1"/>
  <c r="K833" i="29"/>
  <c r="N832"/>
  <c r="P832" s="1"/>
  <c r="L833" i="31"/>
  <c r="M833"/>
  <c r="S833" s="1"/>
  <c r="R832"/>
  <c r="Q832"/>
  <c r="L808" i="30"/>
  <c r="O808" s="1"/>
  <c r="M808"/>
  <c r="S808" s="1"/>
  <c r="Q807"/>
  <c r="R807"/>
  <c r="R822" i="33"/>
  <c r="Q822"/>
  <c r="S822" i="32"/>
  <c r="O823" i="36"/>
  <c r="K824"/>
  <c r="N823"/>
  <c r="P823" s="1"/>
  <c r="M829" i="35"/>
  <c r="S829" s="1"/>
  <c r="L829"/>
  <c r="M830" i="39"/>
  <c r="L830"/>
  <c r="O830" s="1"/>
  <c r="M830" i="42"/>
  <c r="L830"/>
  <c r="O830" s="1"/>
  <c r="Q829" i="41"/>
  <c r="R829"/>
  <c r="L830" i="40"/>
  <c r="O830" s="1"/>
  <c r="M830"/>
  <c r="R829"/>
  <c r="Q829"/>
  <c r="R829" i="39"/>
  <c r="Q829"/>
  <c r="O818" i="37"/>
  <c r="N818"/>
  <c r="P818" s="1"/>
  <c r="K819"/>
  <c r="K830" i="38"/>
  <c r="N829"/>
  <c r="P829" s="1"/>
  <c r="N815" i="43"/>
  <c r="P815" s="1"/>
  <c r="K816"/>
  <c r="R823" i="26"/>
  <c r="Q823"/>
  <c r="Q828" i="35"/>
  <c r="R828"/>
  <c r="M823" i="33"/>
  <c r="S823" s="1"/>
  <c r="L823"/>
  <c r="S829" i="38"/>
  <c r="M824" i="26"/>
  <c r="S824" s="1"/>
  <c r="L824"/>
  <c r="O824" s="1"/>
  <c r="N803" i="34"/>
  <c r="P803" s="1"/>
  <c r="K804"/>
  <c r="L831" i="27"/>
  <c r="M831"/>
  <c r="O831"/>
  <c r="R830"/>
  <c r="Q830"/>
  <c r="R829" i="42"/>
  <c r="Q829"/>
  <c r="O822" i="32"/>
  <c r="N822"/>
  <c r="P822" s="1"/>
  <c r="K823"/>
  <c r="M830" i="41"/>
  <c r="S830" s="1"/>
  <c r="L830"/>
  <c r="O830" s="1"/>
  <c r="R832" i="29" l="1"/>
  <c r="Q832"/>
  <c r="M833"/>
  <c r="S833" s="1"/>
  <c r="L833"/>
  <c r="O833" s="1"/>
  <c r="N833" i="28"/>
  <c r="P833" s="1"/>
  <c r="K834"/>
  <c r="N808" i="30"/>
  <c r="P808" s="1"/>
  <c r="K809"/>
  <c r="O833" i="31"/>
  <c r="N833"/>
  <c r="P833" s="1"/>
  <c r="K834"/>
  <c r="Q822" i="32"/>
  <c r="R822"/>
  <c r="R823" i="36"/>
  <c r="Q823"/>
  <c r="N830" i="42"/>
  <c r="P830" s="1"/>
  <c r="K831"/>
  <c r="M824" i="36"/>
  <c r="S824" s="1"/>
  <c r="L824"/>
  <c r="O824" s="1"/>
  <c r="R815" i="43"/>
  <c r="Q815"/>
  <c r="N831" i="27"/>
  <c r="P831" s="1"/>
  <c r="K832"/>
  <c r="O823" i="33"/>
  <c r="N823"/>
  <c r="P823" s="1"/>
  <c r="K824"/>
  <c r="S830" i="42"/>
  <c r="R829" i="38"/>
  <c r="Q829"/>
  <c r="L830"/>
  <c r="O830" s="1"/>
  <c r="M830"/>
  <c r="S830" s="1"/>
  <c r="M816" i="43"/>
  <c r="S816" s="1"/>
  <c r="L816"/>
  <c r="O816" s="1"/>
  <c r="L823" i="32"/>
  <c r="M823"/>
  <c r="S823" s="1"/>
  <c r="S831" i="27"/>
  <c r="M804" i="34"/>
  <c r="L804"/>
  <c r="O804" s="1"/>
  <c r="R818" i="37"/>
  <c r="Q818"/>
  <c r="N830" i="40"/>
  <c r="P830" s="1"/>
  <c r="K831"/>
  <c r="S830" i="39"/>
  <c r="R803" i="34"/>
  <c r="Q803"/>
  <c r="L819" i="37"/>
  <c r="O819" s="1"/>
  <c r="M819"/>
  <c r="S819" s="1"/>
  <c r="S830" i="40"/>
  <c r="K831" i="39"/>
  <c r="N830"/>
  <c r="P830" s="1"/>
  <c r="N830" i="41"/>
  <c r="P830" s="1"/>
  <c r="K831"/>
  <c r="N824" i="26"/>
  <c r="P824" s="1"/>
  <c r="K825"/>
  <c r="O829" i="35"/>
  <c r="K830"/>
  <c r="N829"/>
  <c r="P829" s="1"/>
  <c r="M834" i="28" l="1"/>
  <c r="L834"/>
  <c r="O834" s="1"/>
  <c r="R833"/>
  <c r="Q833"/>
  <c r="N833" i="29"/>
  <c r="P833" s="1"/>
  <c r="K834"/>
  <c r="L834" i="31"/>
  <c r="O834" s="1"/>
  <c r="M834"/>
  <c r="S834" s="1"/>
  <c r="R833"/>
  <c r="Q833"/>
  <c r="M809" i="30"/>
  <c r="S809" s="1"/>
  <c r="L809"/>
  <c r="R808"/>
  <c r="Q808"/>
  <c r="Q830" i="39"/>
  <c r="R830"/>
  <c r="Q830" i="42"/>
  <c r="R830"/>
  <c r="M830" i="35"/>
  <c r="S830" s="1"/>
  <c r="L830"/>
  <c r="O830" s="1"/>
  <c r="S804" i="34"/>
  <c r="L824" i="33"/>
  <c r="O824" s="1"/>
  <c r="M824"/>
  <c r="S824" s="1"/>
  <c r="N824" i="36"/>
  <c r="P824" s="1"/>
  <c r="K825"/>
  <c r="R823" i="33"/>
  <c r="Q823"/>
  <c r="M831" i="42"/>
  <c r="L831"/>
  <c r="O831" s="1"/>
  <c r="R831" i="27"/>
  <c r="Q831"/>
  <c r="N830" i="38"/>
  <c r="P830" s="1"/>
  <c r="K831"/>
  <c r="M832" i="27"/>
  <c r="L832"/>
  <c r="R830" i="40"/>
  <c r="Q830"/>
  <c r="L831"/>
  <c r="M831"/>
  <c r="R829" i="35"/>
  <c r="Q829"/>
  <c r="M831" i="39"/>
  <c r="S831" s="1"/>
  <c r="L831"/>
  <c r="M825" i="26"/>
  <c r="S825" s="1"/>
  <c r="L825"/>
  <c r="O825" s="1"/>
  <c r="O823" i="32"/>
  <c r="N823"/>
  <c r="P823" s="1"/>
  <c r="K824"/>
  <c r="Q824" i="26"/>
  <c r="R824"/>
  <c r="M831" i="41"/>
  <c r="L831"/>
  <c r="O831" s="1"/>
  <c r="N819" i="37"/>
  <c r="P819" s="1"/>
  <c r="K820"/>
  <c r="R830" i="41"/>
  <c r="Q830"/>
  <c r="N804" i="34"/>
  <c r="P804" s="1"/>
  <c r="K805"/>
  <c r="K817" i="43"/>
  <c r="N816"/>
  <c r="P816" s="1"/>
  <c r="L834" i="29" l="1"/>
  <c r="O834" s="1"/>
  <c r="M834"/>
  <c r="S834" s="1"/>
  <c r="R833"/>
  <c r="Q833"/>
  <c r="K835" i="28"/>
  <c r="N834"/>
  <c r="P834" s="1"/>
  <c r="S834"/>
  <c r="O809" i="30"/>
  <c r="K810"/>
  <c r="N809"/>
  <c r="P809" s="1"/>
  <c r="N834" i="31"/>
  <c r="P834" s="1"/>
  <c r="K835"/>
  <c r="R804" i="34"/>
  <c r="Q804"/>
  <c r="N832" i="27"/>
  <c r="P832" s="1"/>
  <c r="K833"/>
  <c r="S831" i="42"/>
  <c r="M824" i="32"/>
  <c r="L824"/>
  <c r="S832" i="27"/>
  <c r="R823" i="32"/>
  <c r="Q823"/>
  <c r="M831" i="38"/>
  <c r="L831"/>
  <c r="O831" s="1"/>
  <c r="Q830"/>
  <c r="R830"/>
  <c r="L825" i="36"/>
  <c r="M825"/>
  <c r="S825" s="1"/>
  <c r="N830" i="35"/>
  <c r="P830" s="1"/>
  <c r="K831"/>
  <c r="Q816" i="43"/>
  <c r="R816"/>
  <c r="R819" i="37"/>
  <c r="Q819"/>
  <c r="S831" i="40"/>
  <c r="R824" i="36"/>
  <c r="Q824"/>
  <c r="M817" i="43"/>
  <c r="S817" s="1"/>
  <c r="L817"/>
  <c r="O817" s="1"/>
  <c r="N831" i="41"/>
  <c r="P831" s="1"/>
  <c r="K832"/>
  <c r="K826" i="26"/>
  <c r="N825"/>
  <c r="P825" s="1"/>
  <c r="L805" i="34"/>
  <c r="O805" s="1"/>
  <c r="M805"/>
  <c r="S805" s="1"/>
  <c r="S831" i="41"/>
  <c r="O831" i="39"/>
  <c r="N831"/>
  <c r="P831" s="1"/>
  <c r="K832"/>
  <c r="O832" i="27"/>
  <c r="K832" i="42"/>
  <c r="N831"/>
  <c r="P831" s="1"/>
  <c r="N824" i="33"/>
  <c r="P824" s="1"/>
  <c r="K825"/>
  <c r="L820" i="37"/>
  <c r="O820" s="1"/>
  <c r="M820"/>
  <c r="S820" s="1"/>
  <c r="O831" i="40"/>
  <c r="K832"/>
  <c r="N831"/>
  <c r="P831" s="1"/>
  <c r="Q834" i="28" l="1"/>
  <c r="R834"/>
  <c r="M835"/>
  <c r="S835" s="1"/>
  <c r="L835"/>
  <c r="N834" i="29"/>
  <c r="P834" s="1"/>
  <c r="K835"/>
  <c r="L835" i="31"/>
  <c r="M835"/>
  <c r="S835" s="1"/>
  <c r="R834"/>
  <c r="Q834"/>
  <c r="R809" i="30"/>
  <c r="Q809"/>
  <c r="M810"/>
  <c r="S810" s="1"/>
  <c r="L810"/>
  <c r="O810" s="1"/>
  <c r="R831" i="41"/>
  <c r="Q831"/>
  <c r="R831" i="40"/>
  <c r="Q831"/>
  <c r="R831" i="42"/>
  <c r="Q831"/>
  <c r="R832" i="27"/>
  <c r="Q832"/>
  <c r="R824" i="33"/>
  <c r="Q824"/>
  <c r="N817" i="43"/>
  <c r="P817" s="1"/>
  <c r="K818"/>
  <c r="O824" i="32"/>
  <c r="K825"/>
  <c r="N824"/>
  <c r="P824" s="1"/>
  <c r="M832" i="39"/>
  <c r="L832"/>
  <c r="O832" s="1"/>
  <c r="S824" i="32"/>
  <c r="N831" i="38"/>
  <c r="P831" s="1"/>
  <c r="K832"/>
  <c r="Q825" i="26"/>
  <c r="R825"/>
  <c r="M825" i="33"/>
  <c r="S825" s="1"/>
  <c r="L825"/>
  <c r="L832" i="40"/>
  <c r="O832" s="1"/>
  <c r="M832"/>
  <c r="M832" i="42"/>
  <c r="S832" s="1"/>
  <c r="L832"/>
  <c r="N805" i="34"/>
  <c r="P805" s="1"/>
  <c r="K806"/>
  <c r="L831" i="35"/>
  <c r="M831"/>
  <c r="S831" s="1"/>
  <c r="S831" i="38"/>
  <c r="Q830" i="35"/>
  <c r="R830"/>
  <c r="L833" i="27"/>
  <c r="M833"/>
  <c r="S833" s="1"/>
  <c r="R831" i="39"/>
  <c r="Q831"/>
  <c r="M826" i="26"/>
  <c r="S826" s="1"/>
  <c r="L826"/>
  <c r="O826" s="1"/>
  <c r="N820" i="37"/>
  <c r="P820" s="1"/>
  <c r="K821"/>
  <c r="M832" i="41"/>
  <c r="S832" s="1"/>
  <c r="L832"/>
  <c r="O832" s="1"/>
  <c r="O825" i="36"/>
  <c r="K826"/>
  <c r="N825"/>
  <c r="P825" s="1"/>
  <c r="L835" i="29" l="1"/>
  <c r="O835" s="1"/>
  <c r="M835"/>
  <c r="S835" s="1"/>
  <c r="R834"/>
  <c r="Q834"/>
  <c r="O835" i="28"/>
  <c r="N835"/>
  <c r="P835" s="1"/>
  <c r="K836"/>
  <c r="N810" i="30"/>
  <c r="P810" s="1"/>
  <c r="K811"/>
  <c r="O835" i="31"/>
  <c r="N835"/>
  <c r="P835" s="1"/>
  <c r="K836"/>
  <c r="R824" i="32"/>
  <c r="Q824"/>
  <c r="Q805" i="34"/>
  <c r="R805"/>
  <c r="S832" i="39"/>
  <c r="R825" i="36"/>
  <c r="Q825"/>
  <c r="K827" i="26"/>
  <c r="N826"/>
  <c r="P826" s="1"/>
  <c r="O832" i="42"/>
  <c r="N832"/>
  <c r="P832" s="1"/>
  <c r="K833"/>
  <c r="R820" i="37"/>
  <c r="Q820"/>
  <c r="N833" i="27"/>
  <c r="P833" s="1"/>
  <c r="K834"/>
  <c r="L826" i="36"/>
  <c r="O826" s="1"/>
  <c r="M826"/>
  <c r="S826" s="1"/>
  <c r="L832" i="38"/>
  <c r="M832"/>
  <c r="S832" s="1"/>
  <c r="L825" i="32"/>
  <c r="O825" s="1"/>
  <c r="M825"/>
  <c r="S825" s="1"/>
  <c r="R831" i="38"/>
  <c r="Q831"/>
  <c r="N832" i="41"/>
  <c r="P832" s="1"/>
  <c r="K833"/>
  <c r="S832" i="40"/>
  <c r="M818" i="43"/>
  <c r="S818" s="1"/>
  <c r="L818"/>
  <c r="O818" s="1"/>
  <c r="R817"/>
  <c r="Q817"/>
  <c r="N832" i="40"/>
  <c r="P832" s="1"/>
  <c r="K833"/>
  <c r="O833" i="27"/>
  <c r="O831" i="35"/>
  <c r="K832"/>
  <c r="N831"/>
  <c r="P831" s="1"/>
  <c r="O825" i="33"/>
  <c r="K826"/>
  <c r="N825"/>
  <c r="P825" s="1"/>
  <c r="L821" i="37"/>
  <c r="M821"/>
  <c r="S821" s="1"/>
  <c r="L806" i="34"/>
  <c r="M806"/>
  <c r="K833" i="39"/>
  <c r="N832"/>
  <c r="P832" s="1"/>
  <c r="M836" i="28" l="1"/>
  <c r="S836" s="1"/>
  <c r="L836"/>
  <c r="O836" s="1"/>
  <c r="Q835"/>
  <c r="R835"/>
  <c r="N835" i="29"/>
  <c r="P835" s="1"/>
  <c r="K836"/>
  <c r="L836" i="31"/>
  <c r="O836" s="1"/>
  <c r="M836"/>
  <c r="Q835"/>
  <c r="R835"/>
  <c r="L811" i="30"/>
  <c r="M811"/>
  <c r="Q810"/>
  <c r="R810"/>
  <c r="Q832" i="39"/>
  <c r="R832"/>
  <c r="Q833" i="27"/>
  <c r="R833"/>
  <c r="N825" i="32"/>
  <c r="P825" s="1"/>
  <c r="K826"/>
  <c r="R832" i="40"/>
  <c r="Q832"/>
  <c r="Q825" i="33"/>
  <c r="R825"/>
  <c r="M833" i="41"/>
  <c r="L833"/>
  <c r="O833" s="1"/>
  <c r="O832" i="38"/>
  <c r="N832"/>
  <c r="P832" s="1"/>
  <c r="K833"/>
  <c r="L833" i="42"/>
  <c r="O833" s="1"/>
  <c r="M833"/>
  <c r="S833" s="1"/>
  <c r="O821" i="37"/>
  <c r="N821"/>
  <c r="P821" s="1"/>
  <c r="K822"/>
  <c r="M833" i="40"/>
  <c r="S833" s="1"/>
  <c r="L833"/>
  <c r="O833" s="1"/>
  <c r="L826" i="33"/>
  <c r="M826"/>
  <c r="Q832" i="42"/>
  <c r="R832"/>
  <c r="R832" i="41"/>
  <c r="Q832"/>
  <c r="L833" i="39"/>
  <c r="M833"/>
  <c r="S833" s="1"/>
  <c r="Q826" i="26"/>
  <c r="R826"/>
  <c r="O806" i="34"/>
  <c r="N806"/>
  <c r="P806" s="1"/>
  <c r="K807"/>
  <c r="Q831" i="35"/>
  <c r="R831"/>
  <c r="K827" i="36"/>
  <c r="N826"/>
  <c r="P826" s="1"/>
  <c r="S806" i="34"/>
  <c r="M832" i="35"/>
  <c r="S832" s="1"/>
  <c r="L832"/>
  <c r="O832" s="1"/>
  <c r="K819" i="43"/>
  <c r="N818"/>
  <c r="P818" s="1"/>
  <c r="L834" i="27"/>
  <c r="O834" s="1"/>
  <c r="M834"/>
  <c r="S834" s="1"/>
  <c r="M827" i="26"/>
  <c r="S827" s="1"/>
  <c r="L827"/>
  <c r="O827" s="1"/>
  <c r="L836" i="29" l="1"/>
  <c r="M836"/>
  <c r="R835"/>
  <c r="Q835"/>
  <c r="K837" i="28"/>
  <c r="N836"/>
  <c r="P836" s="1"/>
  <c r="S811" i="30"/>
  <c r="O811"/>
  <c r="K812"/>
  <c r="N811"/>
  <c r="P811" s="1"/>
  <c r="S836" i="31"/>
  <c r="K837"/>
  <c r="N836"/>
  <c r="P836" s="1"/>
  <c r="R806" i="34"/>
  <c r="Q806"/>
  <c r="Q818" i="43"/>
  <c r="R818"/>
  <c r="M827" i="36"/>
  <c r="S827" s="1"/>
  <c r="L827"/>
  <c r="M819" i="43"/>
  <c r="S819" s="1"/>
  <c r="L819"/>
  <c r="O819" s="1"/>
  <c r="O833" i="39"/>
  <c r="N833"/>
  <c r="P833" s="1"/>
  <c r="K834"/>
  <c r="M833" i="38"/>
  <c r="S833" s="1"/>
  <c r="L833"/>
  <c r="Q832"/>
  <c r="R832"/>
  <c r="K828" i="26"/>
  <c r="N827"/>
  <c r="P827" s="1"/>
  <c r="N832" i="35"/>
  <c r="P832" s="1"/>
  <c r="K833"/>
  <c r="M807" i="34"/>
  <c r="L807"/>
  <c r="O807" s="1"/>
  <c r="L822" i="37"/>
  <c r="M822"/>
  <c r="S822" s="1"/>
  <c r="L826" i="32"/>
  <c r="O826" s="1"/>
  <c r="M826"/>
  <c r="S826" s="1"/>
  <c r="R825"/>
  <c r="Q825"/>
  <c r="N833" i="41"/>
  <c r="P833" s="1"/>
  <c r="K834"/>
  <c r="N834" i="27"/>
  <c r="P834" s="1"/>
  <c r="K835"/>
  <c r="S826" i="33"/>
  <c r="S833" i="41"/>
  <c r="Q826" i="36"/>
  <c r="R826"/>
  <c r="O826" i="33"/>
  <c r="K827"/>
  <c r="N826"/>
  <c r="P826" s="1"/>
  <c r="R821" i="37"/>
  <c r="Q821"/>
  <c r="K834" i="40"/>
  <c r="N833"/>
  <c r="P833" s="1"/>
  <c r="K834" i="42"/>
  <c r="N833"/>
  <c r="P833" s="1"/>
  <c r="Q836" i="28" l="1"/>
  <c r="R836"/>
  <c r="M837"/>
  <c r="S837" s="1"/>
  <c r="L837"/>
  <c r="S836" i="29"/>
  <c r="O836"/>
  <c r="K837"/>
  <c r="N836"/>
  <c r="P836" s="1"/>
  <c r="R811" i="30"/>
  <c r="Q811"/>
  <c r="Q836" i="31"/>
  <c r="R836"/>
  <c r="M837"/>
  <c r="S837" s="1"/>
  <c r="L837"/>
  <c r="L812" i="30"/>
  <c r="O812" s="1"/>
  <c r="M812"/>
  <c r="Q826" i="33"/>
  <c r="R826"/>
  <c r="R832" i="35"/>
  <c r="Q832"/>
  <c r="M827" i="33"/>
  <c r="S827" s="1"/>
  <c r="L827"/>
  <c r="L835" i="27"/>
  <c r="M835"/>
  <c r="N826" i="32"/>
  <c r="P826" s="1"/>
  <c r="K827"/>
  <c r="L834" i="42"/>
  <c r="M834"/>
  <c r="S834" s="1"/>
  <c r="R833" i="40"/>
  <c r="Q833"/>
  <c r="Q833" i="42"/>
  <c r="R833"/>
  <c r="M834" i="41"/>
  <c r="S834" s="1"/>
  <c r="L834"/>
  <c r="O822" i="37"/>
  <c r="K823"/>
  <c r="N822"/>
  <c r="P822" s="1"/>
  <c r="L834" i="40"/>
  <c r="O834" s="1"/>
  <c r="M834"/>
  <c r="S834" s="1"/>
  <c r="N807" i="34"/>
  <c r="P807" s="1"/>
  <c r="K808"/>
  <c r="O833" i="38"/>
  <c r="K834"/>
  <c r="N833"/>
  <c r="P833" s="1"/>
  <c r="O827" i="36"/>
  <c r="K828"/>
  <c r="N827"/>
  <c r="P827" s="1"/>
  <c r="R833" i="41"/>
  <c r="Q833"/>
  <c r="S807" i="34"/>
  <c r="M833" i="35"/>
  <c r="S833" s="1"/>
  <c r="L833"/>
  <c r="O833" s="1"/>
  <c r="M834" i="39"/>
  <c r="L834"/>
  <c r="O834"/>
  <c r="Q833"/>
  <c r="R833"/>
  <c r="R827" i="26"/>
  <c r="Q827"/>
  <c r="Q834" i="27"/>
  <c r="R834"/>
  <c r="M828" i="26"/>
  <c r="S828" s="1"/>
  <c r="L828"/>
  <c r="O828" s="1"/>
  <c r="N819" i="43"/>
  <c r="P819" s="1"/>
  <c r="K820"/>
  <c r="M837" i="29" l="1"/>
  <c r="S837" s="1"/>
  <c r="L837"/>
  <c r="R836"/>
  <c r="Q836"/>
  <c r="O837" i="28"/>
  <c r="N837"/>
  <c r="P837" s="1"/>
  <c r="K838"/>
  <c r="K813" i="30"/>
  <c r="N812"/>
  <c r="O837" i="31"/>
  <c r="N837"/>
  <c r="P837" s="1"/>
  <c r="K838"/>
  <c r="S812" i="30"/>
  <c r="P812"/>
  <c r="Q807" i="34"/>
  <c r="R807"/>
  <c r="R827" i="36"/>
  <c r="Q827"/>
  <c r="S835" i="27"/>
  <c r="N834" i="39"/>
  <c r="P834" s="1"/>
  <c r="K835"/>
  <c r="O835" i="27"/>
  <c r="N835"/>
  <c r="P835" s="1"/>
  <c r="K836"/>
  <c r="S834" i="39"/>
  <c r="K834" i="35"/>
  <c r="N833"/>
  <c r="P833" s="1"/>
  <c r="M828" i="36"/>
  <c r="S828" s="1"/>
  <c r="L828"/>
  <c r="O828" s="1"/>
  <c r="N834" i="40"/>
  <c r="P834" s="1"/>
  <c r="K835"/>
  <c r="O827" i="33"/>
  <c r="K828"/>
  <c r="N827"/>
  <c r="P827" s="1"/>
  <c r="Q822" i="37"/>
  <c r="R822"/>
  <c r="R833" i="38"/>
  <c r="Q833"/>
  <c r="M820" i="43"/>
  <c r="S820" s="1"/>
  <c r="L820"/>
  <c r="O820" s="1"/>
  <c r="L823" i="37"/>
  <c r="M823"/>
  <c r="S823" s="1"/>
  <c r="O834" i="42"/>
  <c r="K835"/>
  <c r="N834"/>
  <c r="P834" s="1"/>
  <c r="R819" i="43"/>
  <c r="Q819"/>
  <c r="L834" i="38"/>
  <c r="M834"/>
  <c r="N828" i="26"/>
  <c r="P828" s="1"/>
  <c r="K829"/>
  <c r="M808" i="34"/>
  <c r="S808" s="1"/>
  <c r="L808"/>
  <c r="O834" i="41"/>
  <c r="K835"/>
  <c r="N834"/>
  <c r="P834" s="1"/>
  <c r="M827" i="32"/>
  <c r="S827" s="1"/>
  <c r="L827"/>
  <c r="R826"/>
  <c r="Q826"/>
  <c r="L838" i="28" l="1"/>
  <c r="O838" s="1"/>
  <c r="M838"/>
  <c r="S838" s="1"/>
  <c r="Q837"/>
  <c r="R837"/>
  <c r="O837" i="29"/>
  <c r="N837"/>
  <c r="P837" s="1"/>
  <c r="K838"/>
  <c r="L838" i="31"/>
  <c r="O838" s="1"/>
  <c r="M838"/>
  <c r="Q837"/>
  <c r="R837"/>
  <c r="R812" i="30"/>
  <c r="Q812"/>
  <c r="L813"/>
  <c r="M813"/>
  <c r="S813" s="1"/>
  <c r="Q834" i="39"/>
  <c r="R834"/>
  <c r="Q828" i="26"/>
  <c r="R828"/>
  <c r="M835" i="39"/>
  <c r="S835" s="1"/>
  <c r="L835"/>
  <c r="R833" i="35"/>
  <c r="Q833"/>
  <c r="R827" i="33"/>
  <c r="Q827"/>
  <c r="O834" i="38"/>
  <c r="K835"/>
  <c r="N834"/>
  <c r="P834" s="1"/>
  <c r="L828" i="33"/>
  <c r="O828" s="1"/>
  <c r="M828"/>
  <c r="S828" s="1"/>
  <c r="M834" i="35"/>
  <c r="S834" s="1"/>
  <c r="L834"/>
  <c r="O834" s="1"/>
  <c r="R835" i="27"/>
  <c r="Q835"/>
  <c r="S834" i="38"/>
  <c r="O823" i="37"/>
  <c r="N823"/>
  <c r="P823" s="1"/>
  <c r="K824"/>
  <c r="L835" i="40"/>
  <c r="O835" s="1"/>
  <c r="M835"/>
  <c r="S835" s="1"/>
  <c r="O827" i="32"/>
  <c r="N827"/>
  <c r="P827" s="1"/>
  <c r="K828"/>
  <c r="Q834" i="40"/>
  <c r="R834"/>
  <c r="L836" i="27"/>
  <c r="M836"/>
  <c r="S836" s="1"/>
  <c r="R834" i="41"/>
  <c r="Q834"/>
  <c r="M835"/>
  <c r="S835" s="1"/>
  <c r="L835"/>
  <c r="O835" s="1"/>
  <c r="K821" i="43"/>
  <c r="N820"/>
  <c r="P820" s="1"/>
  <c r="O808" i="34"/>
  <c r="N808"/>
  <c r="P808" s="1"/>
  <c r="K809"/>
  <c r="M835" i="42"/>
  <c r="S835" s="1"/>
  <c r="L835"/>
  <c r="O835" s="1"/>
  <c r="R834"/>
  <c r="Q834"/>
  <c r="M829" i="26"/>
  <c r="L829"/>
  <c r="O829" s="1"/>
  <c r="K829" i="36"/>
  <c r="N828"/>
  <c r="P828" s="1"/>
  <c r="L838" i="29" l="1"/>
  <c r="O838" s="1"/>
  <c r="M838"/>
  <c r="S838" s="1"/>
  <c r="R837"/>
  <c r="Q837"/>
  <c r="K839" i="28"/>
  <c r="N838"/>
  <c r="P838" s="1"/>
  <c r="N813" i="30"/>
  <c r="P813" s="1"/>
  <c r="K814"/>
  <c r="O813"/>
  <c r="S838" i="31"/>
  <c r="K839"/>
  <c r="N838"/>
  <c r="P838" s="1"/>
  <c r="R834" i="38"/>
  <c r="Q834"/>
  <c r="R828" i="36"/>
  <c r="Q828"/>
  <c r="L829"/>
  <c r="O829" s="1"/>
  <c r="M829"/>
  <c r="S829" s="1"/>
  <c r="L828" i="32"/>
  <c r="M828"/>
  <c r="S828" s="1"/>
  <c r="R827"/>
  <c r="Q827"/>
  <c r="Q808" i="34"/>
  <c r="R808"/>
  <c r="N828" i="33"/>
  <c r="P828" s="1"/>
  <c r="K829"/>
  <c r="O835" i="39"/>
  <c r="N835"/>
  <c r="P835" s="1"/>
  <c r="K836"/>
  <c r="K830" i="26"/>
  <c r="N829"/>
  <c r="P829" s="1"/>
  <c r="S829"/>
  <c r="Q820" i="43"/>
  <c r="R820"/>
  <c r="N836" i="27"/>
  <c r="P836" s="1"/>
  <c r="K837"/>
  <c r="L835" i="38"/>
  <c r="O835" s="1"/>
  <c r="M835"/>
  <c r="S835" s="1"/>
  <c r="N835" i="42"/>
  <c r="P835" s="1"/>
  <c r="K836"/>
  <c r="M821" i="43"/>
  <c r="S821" s="1"/>
  <c r="L821"/>
  <c r="O821" s="1"/>
  <c r="O836" i="27"/>
  <c r="N835" i="40"/>
  <c r="P835" s="1"/>
  <c r="K836"/>
  <c r="M809" i="34"/>
  <c r="S809" s="1"/>
  <c r="L809"/>
  <c r="O809" s="1"/>
  <c r="K836" i="41"/>
  <c r="N835"/>
  <c r="P835" s="1"/>
  <c r="M824" i="37"/>
  <c r="L824"/>
  <c r="O824" s="1"/>
  <c r="N834" i="35"/>
  <c r="P834" s="1"/>
  <c r="K835"/>
  <c r="R823" i="37"/>
  <c r="Q823"/>
  <c r="Q838" i="28" l="1"/>
  <c r="R838"/>
  <c r="L839"/>
  <c r="O839" s="1"/>
  <c r="M839"/>
  <c r="S839" s="1"/>
  <c r="K839" i="29"/>
  <c r="N838"/>
  <c r="P838" s="1"/>
  <c r="R838" i="31"/>
  <c r="Q838"/>
  <c r="M839"/>
  <c r="S839" s="1"/>
  <c r="L839"/>
  <c r="M814" i="30"/>
  <c r="L814"/>
  <c r="O814" s="1"/>
  <c r="R813"/>
  <c r="Q813"/>
  <c r="Q835" i="39"/>
  <c r="R835"/>
  <c r="O828" i="32"/>
  <c r="K829"/>
  <c r="N828"/>
  <c r="P828" s="1"/>
  <c r="M836" i="41"/>
  <c r="S836" s="1"/>
  <c r="L836"/>
  <c r="M835" i="35"/>
  <c r="S835" s="1"/>
  <c r="L835"/>
  <c r="O835" s="1"/>
  <c r="N809" i="34"/>
  <c r="P809" s="1"/>
  <c r="K810"/>
  <c r="M836" i="42"/>
  <c r="S836" s="1"/>
  <c r="L836"/>
  <c r="M829" i="33"/>
  <c r="S829" s="1"/>
  <c r="L829"/>
  <c r="O829" s="1"/>
  <c r="R834" i="35"/>
  <c r="Q834"/>
  <c r="R828" i="33"/>
  <c r="Q828"/>
  <c r="Q829" i="26"/>
  <c r="R829"/>
  <c r="N829" i="36"/>
  <c r="P829" s="1"/>
  <c r="K830"/>
  <c r="R835" i="40"/>
  <c r="Q835"/>
  <c r="R835" i="42"/>
  <c r="Q835"/>
  <c r="L836" i="40"/>
  <c r="O836" s="1"/>
  <c r="M836"/>
  <c r="S836" s="1"/>
  <c r="K825" i="37"/>
  <c r="N824"/>
  <c r="P824" s="1"/>
  <c r="S824"/>
  <c r="N835" i="38"/>
  <c r="P835" s="1"/>
  <c r="K836"/>
  <c r="L830" i="26"/>
  <c r="M830"/>
  <c r="S830" s="1"/>
  <c r="R835" i="41"/>
  <c r="Q835"/>
  <c r="N821" i="43"/>
  <c r="P821" s="1"/>
  <c r="K822"/>
  <c r="M837" i="27"/>
  <c r="L837"/>
  <c r="M836" i="39"/>
  <c r="S836" s="1"/>
  <c r="L836"/>
  <c r="O836" s="1"/>
  <c r="R836" i="27"/>
  <c r="Q836"/>
  <c r="Q838" i="29" l="1"/>
  <c r="R838"/>
  <c r="L839"/>
  <c r="O839" s="1"/>
  <c r="M839"/>
  <c r="S839" s="1"/>
  <c r="N839" i="28"/>
  <c r="P839" s="1"/>
  <c r="K840"/>
  <c r="K815" i="30"/>
  <c r="N814"/>
  <c r="P814" s="1"/>
  <c r="S814"/>
  <c r="O839" i="31"/>
  <c r="N839"/>
  <c r="P839" s="1"/>
  <c r="K840"/>
  <c r="R829" i="36"/>
  <c r="Q829"/>
  <c r="K830" i="33"/>
  <c r="N829"/>
  <c r="P829" s="1"/>
  <c r="O836" i="41"/>
  <c r="K837"/>
  <c r="N836"/>
  <c r="P836" s="1"/>
  <c r="O837" i="27"/>
  <c r="K838"/>
  <c r="N837"/>
  <c r="P837" s="1"/>
  <c r="K831" i="26"/>
  <c r="N830"/>
  <c r="P830" s="1"/>
  <c r="S837" i="27"/>
  <c r="L836" i="38"/>
  <c r="O836" s="1"/>
  <c r="M836"/>
  <c r="N836" i="40"/>
  <c r="P836" s="1"/>
  <c r="K837"/>
  <c r="O836" i="42"/>
  <c r="N836"/>
  <c r="P836" s="1"/>
  <c r="K837"/>
  <c r="M822" i="43"/>
  <c r="S822" s="1"/>
  <c r="L822"/>
  <c r="O822" s="1"/>
  <c r="R828" i="32"/>
  <c r="Q828"/>
  <c r="R821" i="43"/>
  <c r="Q821"/>
  <c r="M810" i="34"/>
  <c r="S810" s="1"/>
  <c r="L810"/>
  <c r="O810" s="1"/>
  <c r="M829" i="32"/>
  <c r="S829" s="1"/>
  <c r="L829"/>
  <c r="O829" s="1"/>
  <c r="R809" i="34"/>
  <c r="Q809"/>
  <c r="Q824" i="37"/>
  <c r="R824"/>
  <c r="N835" i="35"/>
  <c r="P835" s="1"/>
  <c r="K836"/>
  <c r="R835" i="38"/>
  <c r="Q835"/>
  <c r="K837" i="39"/>
  <c r="N836"/>
  <c r="P836" s="1"/>
  <c r="O830" i="26"/>
  <c r="L825" i="37"/>
  <c r="M825"/>
  <c r="S825" s="1"/>
  <c r="M830" i="36"/>
  <c r="S830" s="1"/>
  <c r="L830"/>
  <c r="O830" s="1"/>
  <c r="M840" i="28" l="1"/>
  <c r="S840" s="1"/>
  <c r="L840"/>
  <c r="O840" s="1"/>
  <c r="R839"/>
  <c r="Q839"/>
  <c r="N839" i="29"/>
  <c r="P839" s="1"/>
  <c r="K840"/>
  <c r="R839" i="31"/>
  <c r="Q839"/>
  <c r="R814" i="30"/>
  <c r="Q814"/>
  <c r="L840" i="31"/>
  <c r="O840" s="1"/>
  <c r="M840"/>
  <c r="S840" s="1"/>
  <c r="L815" i="30"/>
  <c r="M815"/>
  <c r="S815" s="1"/>
  <c r="R835" i="35"/>
  <c r="Q835"/>
  <c r="N810" i="34"/>
  <c r="P810" s="1"/>
  <c r="K811"/>
  <c r="K823" i="43"/>
  <c r="N822"/>
  <c r="P822" s="1"/>
  <c r="S836" i="38"/>
  <c r="Q836" i="41"/>
  <c r="R836"/>
  <c r="K837" i="38"/>
  <c r="N836"/>
  <c r="P836" s="1"/>
  <c r="M837" i="42"/>
  <c r="L837"/>
  <c r="O837" s="1"/>
  <c r="M837" i="41"/>
  <c r="S837" s="1"/>
  <c r="L837"/>
  <c r="Q837" i="27"/>
  <c r="R837"/>
  <c r="Q836" i="39"/>
  <c r="R836"/>
  <c r="R829" i="33"/>
  <c r="Q829"/>
  <c r="R830" i="26"/>
  <c r="Q830"/>
  <c r="L837" i="40"/>
  <c r="M837"/>
  <c r="S837" s="1"/>
  <c r="L831" i="26"/>
  <c r="O831" s="1"/>
  <c r="M831"/>
  <c r="S831" s="1"/>
  <c r="L830" i="33"/>
  <c r="M830"/>
  <c r="S830" s="1"/>
  <c r="O825" i="37"/>
  <c r="K826"/>
  <c r="N825"/>
  <c r="P825" s="1"/>
  <c r="R836" i="40"/>
  <c r="Q836"/>
  <c r="R836" i="42"/>
  <c r="Q836"/>
  <c r="M837" i="39"/>
  <c r="S837" s="1"/>
  <c r="L837"/>
  <c r="O837" s="1"/>
  <c r="K831" i="36"/>
  <c r="N830"/>
  <c r="P830" s="1"/>
  <c r="N829" i="32"/>
  <c r="P829" s="1"/>
  <c r="K830"/>
  <c r="M836" i="35"/>
  <c r="L836"/>
  <c r="L838" i="27"/>
  <c r="M838"/>
  <c r="L840" i="29" l="1"/>
  <c r="O840" s="1"/>
  <c r="M840"/>
  <c r="S840" s="1"/>
  <c r="R839"/>
  <c r="Q839"/>
  <c r="K841" i="28"/>
  <c r="N840"/>
  <c r="P840" s="1"/>
  <c r="N840" i="31"/>
  <c r="P840" s="1"/>
  <c r="K841"/>
  <c r="O815" i="30"/>
  <c r="N815"/>
  <c r="P815" s="1"/>
  <c r="K816"/>
  <c r="Q836" i="38"/>
  <c r="R836"/>
  <c r="O836" i="35"/>
  <c r="K837"/>
  <c r="N836"/>
  <c r="S836"/>
  <c r="P836"/>
  <c r="O830" i="33"/>
  <c r="K831"/>
  <c r="N830"/>
  <c r="P830" s="1"/>
  <c r="Q822" i="43"/>
  <c r="R822"/>
  <c r="R829" i="32"/>
  <c r="Q829"/>
  <c r="S837" i="42"/>
  <c r="M823" i="43"/>
  <c r="S823" s="1"/>
  <c r="L823"/>
  <c r="O823" s="1"/>
  <c r="R830" i="36"/>
  <c r="Q830"/>
  <c r="K832" i="26"/>
  <c r="N831"/>
  <c r="P831" s="1"/>
  <c r="M811" i="34"/>
  <c r="S811" s="1"/>
  <c r="L811"/>
  <c r="O811" s="1"/>
  <c r="Q810"/>
  <c r="R810"/>
  <c r="L830" i="32"/>
  <c r="O830" s="1"/>
  <c r="M830"/>
  <c r="S830" s="1"/>
  <c r="K838" i="42"/>
  <c r="N837"/>
  <c r="P837" s="1"/>
  <c r="L831" i="36"/>
  <c r="O831" s="1"/>
  <c r="M831"/>
  <c r="S831" s="1"/>
  <c r="L837" i="38"/>
  <c r="M837"/>
  <c r="S838" i="27"/>
  <c r="K838" i="39"/>
  <c r="N837"/>
  <c r="P837" s="1"/>
  <c r="L826" i="37"/>
  <c r="M826"/>
  <c r="S826" s="1"/>
  <c r="O837" i="40"/>
  <c r="N837"/>
  <c r="P837" s="1"/>
  <c r="K838"/>
  <c r="R825" i="37"/>
  <c r="Q825"/>
  <c r="O838" i="27"/>
  <c r="N838"/>
  <c r="P838" s="1"/>
  <c r="K839"/>
  <c r="O837" i="41"/>
  <c r="N837"/>
  <c r="P837" s="1"/>
  <c r="K838"/>
  <c r="Q840" i="28" l="1"/>
  <c r="R840"/>
  <c r="L841"/>
  <c r="O841" s="1"/>
  <c r="M841"/>
  <c r="S841" s="1"/>
  <c r="K841" i="29"/>
  <c r="N840"/>
  <c r="P840" s="1"/>
  <c r="M816" i="30"/>
  <c r="S816" s="1"/>
  <c r="L816"/>
  <c r="R815"/>
  <c r="Q815"/>
  <c r="L841" i="31"/>
  <c r="M841"/>
  <c r="S841" s="1"/>
  <c r="R840"/>
  <c r="Q840"/>
  <c r="L838" i="42"/>
  <c r="O838" s="1"/>
  <c r="M838"/>
  <c r="S838" s="1"/>
  <c r="R837"/>
  <c r="Q837"/>
  <c r="Q836" i="35"/>
  <c r="R836"/>
  <c r="Q837" i="41"/>
  <c r="R837"/>
  <c r="S837" i="38"/>
  <c r="R831" i="26"/>
  <c r="Q831"/>
  <c r="M832"/>
  <c r="S832" s="1"/>
  <c r="L832"/>
  <c r="O832" s="1"/>
  <c r="O837" i="38"/>
  <c r="K838"/>
  <c r="N837"/>
  <c r="P837" s="1"/>
  <c r="N830" i="32"/>
  <c r="P830" s="1"/>
  <c r="K831"/>
  <c r="R837" i="40"/>
  <c r="Q837"/>
  <c r="M839" i="27"/>
  <c r="S839" s="1"/>
  <c r="L839"/>
  <c r="O839" s="1"/>
  <c r="M837" i="35"/>
  <c r="S837" s="1"/>
  <c r="L837"/>
  <c r="O837" s="1"/>
  <c r="R838" i="27"/>
  <c r="Q838"/>
  <c r="O826" i="37"/>
  <c r="N826"/>
  <c r="P826" s="1"/>
  <c r="K827"/>
  <c r="N823" i="43"/>
  <c r="P823" s="1"/>
  <c r="K824"/>
  <c r="M838" i="41"/>
  <c r="S838" s="1"/>
  <c r="L838"/>
  <c r="O838" s="1"/>
  <c r="L838" i="40"/>
  <c r="O838" s="1"/>
  <c r="M838"/>
  <c r="R830" i="33"/>
  <c r="Q830"/>
  <c r="Q837" i="39"/>
  <c r="R837"/>
  <c r="N831" i="36"/>
  <c r="P831" s="1"/>
  <c r="K832"/>
  <c r="M838" i="39"/>
  <c r="S838" s="1"/>
  <c r="L838"/>
  <c r="O838" s="1"/>
  <c r="N811" i="34"/>
  <c r="P811" s="1"/>
  <c r="K812"/>
  <c r="L831" i="33"/>
  <c r="M831"/>
  <c r="S831" s="1"/>
  <c r="R840" i="29" l="1"/>
  <c r="Q840"/>
  <c r="M841"/>
  <c r="S841" s="1"/>
  <c r="L841"/>
  <c r="O841" s="1"/>
  <c r="N841" i="28"/>
  <c r="P841" s="1"/>
  <c r="K842"/>
  <c r="N841" i="31"/>
  <c r="P841" s="1"/>
  <c r="K842"/>
  <c r="O841"/>
  <c r="O816" i="30"/>
  <c r="N816"/>
  <c r="P816" s="1"/>
  <c r="K817"/>
  <c r="R837" i="38"/>
  <c r="Q837"/>
  <c r="M832" i="36"/>
  <c r="S832" s="1"/>
  <c r="L832"/>
  <c r="O832" s="1"/>
  <c r="R831"/>
  <c r="Q831"/>
  <c r="K833" i="26"/>
  <c r="N832"/>
  <c r="P832" s="1"/>
  <c r="R811" i="34"/>
  <c r="Q811"/>
  <c r="M824" i="43"/>
  <c r="S824" s="1"/>
  <c r="L824"/>
  <c r="O824" s="1"/>
  <c r="S838" i="40"/>
  <c r="N838"/>
  <c r="P838" s="1"/>
  <c r="K839"/>
  <c r="O831" i="33"/>
  <c r="K832"/>
  <c r="N831"/>
  <c r="P831" s="1"/>
  <c r="K839" i="41"/>
  <c r="N838"/>
  <c r="P838" s="1"/>
  <c r="L812" i="34"/>
  <c r="M812"/>
  <c r="S812" s="1"/>
  <c r="K838" i="35"/>
  <c r="N837"/>
  <c r="P837" s="1"/>
  <c r="M831" i="32"/>
  <c r="S831" s="1"/>
  <c r="L831"/>
  <c r="O831" s="1"/>
  <c r="R830"/>
  <c r="Q830"/>
  <c r="R823" i="43"/>
  <c r="Q823"/>
  <c r="K839" i="39"/>
  <c r="N838"/>
  <c r="P838" s="1"/>
  <c r="M827" i="37"/>
  <c r="S827" s="1"/>
  <c r="L827"/>
  <c r="O827" s="1"/>
  <c r="L838" i="38"/>
  <c r="M838"/>
  <c r="S838" s="1"/>
  <c r="N838" i="42"/>
  <c r="P838" s="1"/>
  <c r="K839"/>
  <c r="Q826" i="37"/>
  <c r="R826"/>
  <c r="K840" i="27"/>
  <c r="N839"/>
  <c r="P839" s="1"/>
  <c r="M842" i="28" l="1"/>
  <c r="S842" s="1"/>
  <c r="L842"/>
  <c r="O842" s="1"/>
  <c r="R841"/>
  <c r="Q841"/>
  <c r="N841" i="29"/>
  <c r="P841" s="1"/>
  <c r="K842"/>
  <c r="M817" i="30"/>
  <c r="S817" s="1"/>
  <c r="L817"/>
  <c r="O817" s="1"/>
  <c r="R816"/>
  <c r="Q816"/>
  <c r="L842" i="31"/>
  <c r="O842" s="1"/>
  <c r="M842"/>
  <c r="S842" s="1"/>
  <c r="Q841"/>
  <c r="R841"/>
  <c r="R838" i="40"/>
  <c r="Q838"/>
  <c r="O838" i="38"/>
  <c r="K839"/>
  <c r="N838"/>
  <c r="P838" s="1"/>
  <c r="O812" i="34"/>
  <c r="N812"/>
  <c r="P812" s="1"/>
  <c r="K813"/>
  <c r="M833" i="26"/>
  <c r="S833" s="1"/>
  <c r="L833"/>
  <c r="O833" s="1"/>
  <c r="Q838" i="41"/>
  <c r="R838"/>
  <c r="Q839" i="27"/>
  <c r="R839"/>
  <c r="L840"/>
  <c r="M840"/>
  <c r="N827" i="37"/>
  <c r="P827" s="1"/>
  <c r="K828"/>
  <c r="M839" i="41"/>
  <c r="S839" s="1"/>
  <c r="L839"/>
  <c r="K832" i="32"/>
  <c r="N831"/>
  <c r="P831" s="1"/>
  <c r="R831" i="33"/>
  <c r="Q831"/>
  <c r="K825" i="43"/>
  <c r="N824"/>
  <c r="P824" s="1"/>
  <c r="Q838" i="39"/>
  <c r="R838"/>
  <c r="L832" i="33"/>
  <c r="O832" s="1"/>
  <c r="M832"/>
  <c r="S832" s="1"/>
  <c r="N832" i="36"/>
  <c r="P832" s="1"/>
  <c r="K833"/>
  <c r="R837" i="35"/>
  <c r="Q837"/>
  <c r="L839" i="42"/>
  <c r="O839" s="1"/>
  <c r="M839"/>
  <c r="R838"/>
  <c r="Q838"/>
  <c r="L838" i="35"/>
  <c r="M838"/>
  <c r="S838" s="1"/>
  <c r="O838"/>
  <c r="L839" i="40"/>
  <c r="M839"/>
  <c r="S839" s="1"/>
  <c r="M839" i="39"/>
  <c r="S839" s="1"/>
  <c r="L839"/>
  <c r="O839" s="1"/>
  <c r="R832" i="26"/>
  <c r="Q832"/>
  <c r="L842" i="29" l="1"/>
  <c r="O842" s="1"/>
  <c r="M842"/>
  <c r="S842" s="1"/>
  <c r="R841"/>
  <c r="Q841"/>
  <c r="K843" i="28"/>
  <c r="N842"/>
  <c r="P842" s="1"/>
  <c r="K843" i="31"/>
  <c r="N842"/>
  <c r="P842" s="1"/>
  <c r="K818" i="30"/>
  <c r="N817"/>
  <c r="P817" s="1"/>
  <c r="R831" i="32"/>
  <c r="Q831"/>
  <c r="N840" i="27"/>
  <c r="K841"/>
  <c r="L813" i="34"/>
  <c r="O813" s="1"/>
  <c r="M813"/>
  <c r="S813" s="1"/>
  <c r="R812"/>
  <c r="Q812"/>
  <c r="S839" i="42"/>
  <c r="N832" i="33"/>
  <c r="P832" s="1"/>
  <c r="K833"/>
  <c r="L832" i="32"/>
  <c r="M832"/>
  <c r="O839" i="40"/>
  <c r="N839"/>
  <c r="P839" s="1"/>
  <c r="K840"/>
  <c r="K840" i="42"/>
  <c r="N839"/>
  <c r="P839" s="1"/>
  <c r="O839" i="41"/>
  <c r="N839"/>
  <c r="P839" s="1"/>
  <c r="K840"/>
  <c r="Q838" i="38"/>
  <c r="R838"/>
  <c r="Q824" i="43"/>
  <c r="R824"/>
  <c r="L828" i="37"/>
  <c r="O828" s="1"/>
  <c r="M828"/>
  <c r="S828" s="1"/>
  <c r="L839" i="38"/>
  <c r="O839" s="1"/>
  <c r="M839"/>
  <c r="S839" s="1"/>
  <c r="R827" i="37"/>
  <c r="Q827"/>
  <c r="R832" i="36"/>
  <c r="Q832"/>
  <c r="O840" i="27"/>
  <c r="K834" i="26"/>
  <c r="N833"/>
  <c r="P833" s="1"/>
  <c r="K839" i="35"/>
  <c r="N838"/>
  <c r="P838" s="1"/>
  <c r="M833" i="36"/>
  <c r="S833" s="1"/>
  <c r="L833"/>
  <c r="M825" i="43"/>
  <c r="S825" s="1"/>
  <c r="L825"/>
  <c r="O825" s="1"/>
  <c r="N839" i="39"/>
  <c r="P839" s="1"/>
  <c r="K840"/>
  <c r="S840" i="27"/>
  <c r="P840"/>
  <c r="Q842" i="28" l="1"/>
  <c r="R842"/>
  <c r="L843"/>
  <c r="O843" s="1"/>
  <c r="M843"/>
  <c r="S843" s="1"/>
  <c r="K843" i="29"/>
  <c r="N842"/>
  <c r="P842" s="1"/>
  <c r="Q817" i="30"/>
  <c r="R817"/>
  <c r="L818"/>
  <c r="O818" s="1"/>
  <c r="M818"/>
  <c r="S818" s="1"/>
  <c r="Q842" i="31"/>
  <c r="R842"/>
  <c r="L843"/>
  <c r="M843"/>
  <c r="S843" s="1"/>
  <c r="R839" i="42"/>
  <c r="Q839"/>
  <c r="R839" i="39"/>
  <c r="Q839"/>
  <c r="Q833" i="26"/>
  <c r="R833"/>
  <c r="N825" i="43"/>
  <c r="P825" s="1"/>
  <c r="K826"/>
  <c r="M834" i="26"/>
  <c r="S834" s="1"/>
  <c r="L834"/>
  <c r="O834" s="1"/>
  <c r="N839" i="38"/>
  <c r="P839" s="1"/>
  <c r="K840"/>
  <c r="M840" i="41"/>
  <c r="S840" s="1"/>
  <c r="L840"/>
  <c r="O840" s="1"/>
  <c r="S832" i="32"/>
  <c r="R839" i="41"/>
  <c r="Q839"/>
  <c r="O832" i="32"/>
  <c r="N832"/>
  <c r="P832" s="1"/>
  <c r="K833"/>
  <c r="L839" i="35"/>
  <c r="O839" s="1"/>
  <c r="M839"/>
  <c r="S839" s="1"/>
  <c r="L833" i="33"/>
  <c r="M833"/>
  <c r="N813" i="34"/>
  <c r="P813" s="1"/>
  <c r="K814"/>
  <c r="R832" i="33"/>
  <c r="Q832"/>
  <c r="M841" i="27"/>
  <c r="L841"/>
  <c r="O841" s="1"/>
  <c r="R840"/>
  <c r="Q840"/>
  <c r="M840" i="42"/>
  <c r="L840"/>
  <c r="O840" s="1"/>
  <c r="Q838" i="35"/>
  <c r="R838"/>
  <c r="L840" i="40"/>
  <c r="O840" s="1"/>
  <c r="M840"/>
  <c r="S840" s="1"/>
  <c r="O833" i="36"/>
  <c r="K834"/>
  <c r="N833"/>
  <c r="P833" s="1"/>
  <c r="N828" i="37"/>
  <c r="P828" s="1"/>
  <c r="K829"/>
  <c r="M840" i="39"/>
  <c r="S840" s="1"/>
  <c r="L840"/>
  <c r="O840" s="1"/>
  <c r="R839" i="40"/>
  <c r="Q839"/>
  <c r="Q842" i="29" l="1"/>
  <c r="R842"/>
  <c r="L843"/>
  <c r="M843"/>
  <c r="N843" i="28"/>
  <c r="P843" s="1"/>
  <c r="K844"/>
  <c r="O843" i="31"/>
  <c r="K844"/>
  <c r="N843"/>
  <c r="P843" s="1"/>
  <c r="N818" i="30"/>
  <c r="P818" s="1"/>
  <c r="K819"/>
  <c r="R832" i="32"/>
  <c r="Q832"/>
  <c r="R833" i="36"/>
  <c r="Q833"/>
  <c r="K840" i="35"/>
  <c r="N839"/>
  <c r="P839" s="1"/>
  <c r="M826" i="43"/>
  <c r="S826" s="1"/>
  <c r="L826"/>
  <c r="O826" s="1"/>
  <c r="R825"/>
  <c r="Q825"/>
  <c r="S841" i="27"/>
  <c r="M834" i="36"/>
  <c r="S834" s="1"/>
  <c r="L834"/>
  <c r="O834"/>
  <c r="S840" i="42"/>
  <c r="R813" i="34"/>
  <c r="Q813"/>
  <c r="L840" i="38"/>
  <c r="O840" s="1"/>
  <c r="M840"/>
  <c r="R839"/>
  <c r="Q839"/>
  <c r="Q828" i="37"/>
  <c r="R828"/>
  <c r="N840" i="42"/>
  <c r="P840" s="1"/>
  <c r="K841"/>
  <c r="M833" i="32"/>
  <c r="S833" s="1"/>
  <c r="L833"/>
  <c r="O833" s="1"/>
  <c r="L814" i="34"/>
  <c r="M814"/>
  <c r="S814" s="1"/>
  <c r="K841" i="39"/>
  <c r="N840"/>
  <c r="P840" s="1"/>
  <c r="K841" i="40"/>
  <c r="N840"/>
  <c r="P840" s="1"/>
  <c r="O833" i="33"/>
  <c r="K834"/>
  <c r="N833"/>
  <c r="P833" s="1"/>
  <c r="K841" i="41"/>
  <c r="N840"/>
  <c r="P840" s="1"/>
  <c r="S833" i="33"/>
  <c r="M829" i="37"/>
  <c r="S829" s="1"/>
  <c r="L829"/>
  <c r="O829" s="1"/>
  <c r="N841" i="27"/>
  <c r="P841" s="1"/>
  <c r="K842"/>
  <c r="K835" i="26"/>
  <c r="N834"/>
  <c r="P834" s="1"/>
  <c r="M844" i="28" l="1"/>
  <c r="S844" s="1"/>
  <c r="L844"/>
  <c r="O844" s="1"/>
  <c r="R843"/>
  <c r="Q843"/>
  <c r="S843" i="29"/>
  <c r="O843"/>
  <c r="N843"/>
  <c r="P843" s="1"/>
  <c r="K844"/>
  <c r="L819" i="30"/>
  <c r="O819" s="1"/>
  <c r="M819"/>
  <c r="R818"/>
  <c r="Q818"/>
  <c r="R843" i="31"/>
  <c r="Q843"/>
  <c r="M844"/>
  <c r="S844" s="1"/>
  <c r="L844"/>
  <c r="O844" s="1"/>
  <c r="Q841" i="27"/>
  <c r="R841"/>
  <c r="R840" i="42"/>
  <c r="Q840"/>
  <c r="R834" i="26"/>
  <c r="Q834"/>
  <c r="M835"/>
  <c r="S835" s="1"/>
  <c r="L835"/>
  <c r="M842" i="27"/>
  <c r="L842"/>
  <c r="O842" s="1"/>
  <c r="M841" i="41"/>
  <c r="S841" s="1"/>
  <c r="L841"/>
  <c r="O814" i="34"/>
  <c r="N814"/>
  <c r="P814" s="1"/>
  <c r="K815"/>
  <c r="N829" i="37"/>
  <c r="P829" s="1"/>
  <c r="K830"/>
  <c r="L834" i="33"/>
  <c r="O834" s="1"/>
  <c r="M834"/>
  <c r="S834" s="1"/>
  <c r="K827" i="43"/>
  <c r="N826"/>
  <c r="P826" s="1"/>
  <c r="N833" i="32"/>
  <c r="P833" s="1"/>
  <c r="K834"/>
  <c r="K835" i="36"/>
  <c r="N834"/>
  <c r="P834" s="1"/>
  <c r="Q839" i="35"/>
  <c r="R839"/>
  <c r="R833" i="33"/>
  <c r="Q833"/>
  <c r="M841" i="42"/>
  <c r="L841"/>
  <c r="O841" s="1"/>
  <c r="L840" i="35"/>
  <c r="O840" s="1"/>
  <c r="M840"/>
  <c r="S840" s="1"/>
  <c r="Q840" i="39"/>
  <c r="R840"/>
  <c r="Q840" i="41"/>
  <c r="R840"/>
  <c r="L841" i="39"/>
  <c r="O841" s="1"/>
  <c r="M841"/>
  <c r="S841" s="1"/>
  <c r="R840" i="40"/>
  <c r="Q840"/>
  <c r="L841"/>
  <c r="M841"/>
  <c r="S841" s="1"/>
  <c r="N840" i="38"/>
  <c r="P840" s="1"/>
  <c r="K841"/>
  <c r="S840"/>
  <c r="L844" i="29" l="1"/>
  <c r="O844" s="1"/>
  <c r="M844"/>
  <c r="S844" s="1"/>
  <c r="R843"/>
  <c r="Q843"/>
  <c r="K845" i="28"/>
  <c r="N844"/>
  <c r="P844" s="1"/>
  <c r="S819" i="30"/>
  <c r="N844" i="31"/>
  <c r="P844" s="1"/>
  <c r="K845"/>
  <c r="K820" i="30"/>
  <c r="N819"/>
  <c r="P819" s="1"/>
  <c r="Q840" i="38"/>
  <c r="R840"/>
  <c r="R814" i="34"/>
  <c r="Q814"/>
  <c r="K836" i="26"/>
  <c r="N835"/>
  <c r="P835" s="1"/>
  <c r="S841" i="42"/>
  <c r="O841" i="40"/>
  <c r="N841"/>
  <c r="P841" s="1"/>
  <c r="K842"/>
  <c r="M827" i="43"/>
  <c r="S827" s="1"/>
  <c r="L827"/>
  <c r="O827" s="1"/>
  <c r="Q826"/>
  <c r="R826"/>
  <c r="O841" i="41"/>
  <c r="N841"/>
  <c r="P841" s="1"/>
  <c r="K842"/>
  <c r="K842" i="42"/>
  <c r="N841"/>
  <c r="P841" s="1"/>
  <c r="L834" i="32"/>
  <c r="M834"/>
  <c r="S834" s="1"/>
  <c r="Q834" i="36"/>
  <c r="R834"/>
  <c r="N834" i="33"/>
  <c r="P834" s="1"/>
  <c r="K835"/>
  <c r="K841" i="35"/>
  <c r="N840"/>
  <c r="P840" s="1"/>
  <c r="M841" i="38"/>
  <c r="S841" s="1"/>
  <c r="L841"/>
  <c r="O841" s="1"/>
  <c r="N841" i="39"/>
  <c r="P841" s="1"/>
  <c r="K842"/>
  <c r="M835" i="36"/>
  <c r="S835" s="1"/>
  <c r="L835"/>
  <c r="L830" i="37"/>
  <c r="M830"/>
  <c r="S830" s="1"/>
  <c r="N842" i="27"/>
  <c r="P842" s="1"/>
  <c r="K843"/>
  <c r="R829" i="37"/>
  <c r="Q829"/>
  <c r="S842" i="27"/>
  <c r="Q833" i="32"/>
  <c r="R833"/>
  <c r="M815" i="34"/>
  <c r="S815" s="1"/>
  <c r="L815"/>
  <c r="O815" s="1"/>
  <c r="O835" i="26"/>
  <c r="Q844" i="28" l="1"/>
  <c r="R844"/>
  <c r="L845"/>
  <c r="O845" s="1"/>
  <c r="M845"/>
  <c r="S845" s="1"/>
  <c r="K845" i="29"/>
  <c r="N844"/>
  <c r="P844" s="1"/>
  <c r="Q819" i="30"/>
  <c r="R819"/>
  <c r="L820"/>
  <c r="M820"/>
  <c r="S820" s="1"/>
  <c r="L845" i="31"/>
  <c r="M845"/>
  <c r="S845" s="1"/>
  <c r="R844"/>
  <c r="Q844"/>
  <c r="R842" i="27"/>
  <c r="Q842"/>
  <c r="R841" i="42"/>
  <c r="Q841"/>
  <c r="R841" i="41"/>
  <c r="Q841"/>
  <c r="N815" i="34"/>
  <c r="P815" s="1"/>
  <c r="K816"/>
  <c r="L843" i="27"/>
  <c r="M843"/>
  <c r="S843" s="1"/>
  <c r="R834" i="33"/>
  <c r="Q834"/>
  <c r="K842" i="38"/>
  <c r="N841"/>
  <c r="P841" s="1"/>
  <c r="Q835" i="26"/>
  <c r="R835"/>
  <c r="O834" i="32"/>
  <c r="N834"/>
  <c r="P834" s="1"/>
  <c r="K835"/>
  <c r="N827" i="43"/>
  <c r="P827" s="1"/>
  <c r="K828"/>
  <c r="O830" i="37"/>
  <c r="K831"/>
  <c r="N830"/>
  <c r="P830" s="1"/>
  <c r="M836" i="26"/>
  <c r="S836" s="1"/>
  <c r="L836"/>
  <c r="Q840" i="35"/>
  <c r="R840"/>
  <c r="O835" i="36"/>
  <c r="K836"/>
  <c r="N835"/>
  <c r="P835" s="1"/>
  <c r="L841" i="35"/>
  <c r="M841"/>
  <c r="S841" s="1"/>
  <c r="M842" i="42"/>
  <c r="L842"/>
  <c r="M835" i="33"/>
  <c r="S835" s="1"/>
  <c r="L835"/>
  <c r="M842" i="41"/>
  <c r="L842"/>
  <c r="O842" s="1"/>
  <c r="M842" i="40"/>
  <c r="S842" s="1"/>
  <c r="L842"/>
  <c r="O842" s="1"/>
  <c r="M842" i="39"/>
  <c r="S842" s="1"/>
  <c r="L842"/>
  <c r="O842" s="1"/>
  <c r="R841" i="40"/>
  <c r="Q841"/>
  <c r="R841" i="39"/>
  <c r="Q841"/>
  <c r="R844" i="29" l="1"/>
  <c r="Q844"/>
  <c r="M845"/>
  <c r="L845"/>
  <c r="O845" s="1"/>
  <c r="N845" i="28"/>
  <c r="P845" s="1"/>
  <c r="K846"/>
  <c r="O845" i="31"/>
  <c r="K846"/>
  <c r="N845"/>
  <c r="P845" s="1"/>
  <c r="O820" i="30"/>
  <c r="K821"/>
  <c r="N820"/>
  <c r="P820" s="1"/>
  <c r="Q830" i="37"/>
  <c r="R830"/>
  <c r="L816" i="34"/>
  <c r="M816"/>
  <c r="S816" s="1"/>
  <c r="R815"/>
  <c r="Q815"/>
  <c r="R841" i="38"/>
  <c r="Q841"/>
  <c r="K843" i="41"/>
  <c r="N842"/>
  <c r="P842" s="1"/>
  <c r="S842"/>
  <c r="M831" i="37"/>
  <c r="S831" s="1"/>
  <c r="L831"/>
  <c r="O831" s="1"/>
  <c r="K843" i="39"/>
  <c r="N842"/>
  <c r="P842" s="1"/>
  <c r="O835" i="33"/>
  <c r="K836"/>
  <c r="N835"/>
  <c r="P835" s="1"/>
  <c r="M828" i="43"/>
  <c r="S828" s="1"/>
  <c r="L828"/>
  <c r="O828" s="1"/>
  <c r="L842" i="38"/>
  <c r="M842"/>
  <c r="S842" s="1"/>
  <c r="R827" i="43"/>
  <c r="Q827"/>
  <c r="R835" i="36"/>
  <c r="Q835"/>
  <c r="M836"/>
  <c r="L836"/>
  <c r="O836" s="1"/>
  <c r="O842" i="42"/>
  <c r="N842"/>
  <c r="P842" s="1"/>
  <c r="K843"/>
  <c r="K843" i="40"/>
  <c r="N842"/>
  <c r="P842" s="1"/>
  <c r="S842" i="42"/>
  <c r="K837" i="26"/>
  <c r="N836"/>
  <c r="P836" s="1"/>
  <c r="M835" i="32"/>
  <c r="S835" s="1"/>
  <c r="L835"/>
  <c r="O835" s="1"/>
  <c r="R834"/>
  <c r="Q834"/>
  <c r="O841" i="35"/>
  <c r="K842"/>
  <c r="N841"/>
  <c r="P841" s="1"/>
  <c r="O836" i="26"/>
  <c r="O843" i="27"/>
  <c r="K844"/>
  <c r="N843"/>
  <c r="P843" s="1"/>
  <c r="L846" i="28" l="1"/>
  <c r="O846" s="1"/>
  <c r="M846"/>
  <c r="S846" s="1"/>
  <c r="R845"/>
  <c r="Q845"/>
  <c r="N845" i="29"/>
  <c r="P845" s="1"/>
  <c r="K846"/>
  <c r="S845"/>
  <c r="R820" i="30"/>
  <c r="Q820"/>
  <c r="L821"/>
  <c r="O821" s="1"/>
  <c r="M821"/>
  <c r="S821" s="1"/>
  <c r="R845" i="31"/>
  <c r="Q845"/>
  <c r="L846"/>
  <c r="M846"/>
  <c r="S846" s="1"/>
  <c r="R841" i="35"/>
  <c r="Q841"/>
  <c r="L842"/>
  <c r="O842" s="1"/>
  <c r="M842"/>
  <c r="S842" s="1"/>
  <c r="M837" i="26"/>
  <c r="S837" s="1"/>
  <c r="L837"/>
  <c r="O837" s="1"/>
  <c r="O842" i="38"/>
  <c r="N842"/>
  <c r="P842" s="1"/>
  <c r="K843"/>
  <c r="M843" i="39"/>
  <c r="S843" s="1"/>
  <c r="L843"/>
  <c r="R836" i="26"/>
  <c r="Q836"/>
  <c r="N836" i="36"/>
  <c r="P836" s="1"/>
  <c r="K837"/>
  <c r="N831" i="37"/>
  <c r="P831" s="1"/>
  <c r="K832"/>
  <c r="Q842" i="42"/>
  <c r="R842"/>
  <c r="S836" i="36"/>
  <c r="K829" i="43"/>
  <c r="N828"/>
  <c r="P828" s="1"/>
  <c r="Q842" i="40"/>
  <c r="R842"/>
  <c r="R843" i="27"/>
  <c r="Q843"/>
  <c r="M844"/>
  <c r="S844" s="1"/>
  <c r="L844"/>
  <c r="O844" s="1"/>
  <c r="L843" i="40"/>
  <c r="M843"/>
  <c r="S843" s="1"/>
  <c r="Q842" i="41"/>
  <c r="R842"/>
  <c r="O816" i="34"/>
  <c r="N816"/>
  <c r="P816" s="1"/>
  <c r="K817"/>
  <c r="Q835" i="33"/>
  <c r="R835"/>
  <c r="K836" i="32"/>
  <c r="N835"/>
  <c r="P835" s="1"/>
  <c r="L843" i="42"/>
  <c r="O843" s="1"/>
  <c r="M843"/>
  <c r="S843" s="1"/>
  <c r="L836" i="33"/>
  <c r="O836" s="1"/>
  <c r="M836"/>
  <c r="S836" s="1"/>
  <c r="Q842" i="39"/>
  <c r="R842"/>
  <c r="M843" i="41"/>
  <c r="S843" s="1"/>
  <c r="L843"/>
  <c r="O843" s="1"/>
  <c r="R845" i="29" l="1"/>
  <c r="Q845"/>
  <c r="L846"/>
  <c r="M846"/>
  <c r="S846" s="1"/>
  <c r="K847" i="28"/>
  <c r="N846"/>
  <c r="P846" s="1"/>
  <c r="N846" i="31"/>
  <c r="P846" s="1"/>
  <c r="K847"/>
  <c r="K822" i="30"/>
  <c r="N821"/>
  <c r="P821" s="1"/>
  <c r="O846" i="31"/>
  <c r="R831" i="37"/>
  <c r="Q831"/>
  <c r="O843" i="40"/>
  <c r="N843"/>
  <c r="P843" s="1"/>
  <c r="K844"/>
  <c r="N844" i="27"/>
  <c r="P844" s="1"/>
  <c r="K845"/>
  <c r="M829" i="43"/>
  <c r="S829" s="1"/>
  <c r="L829"/>
  <c r="O829" s="1"/>
  <c r="L836" i="32"/>
  <c r="M836"/>
  <c r="S836" s="1"/>
  <c r="K838" i="26"/>
  <c r="N837"/>
  <c r="P837" s="1"/>
  <c r="Q836" i="36"/>
  <c r="R836"/>
  <c r="Q816" i="34"/>
  <c r="R816"/>
  <c r="O843" i="39"/>
  <c r="K844"/>
  <c r="N843"/>
  <c r="P843" s="1"/>
  <c r="K837" i="33"/>
  <c r="N836"/>
  <c r="P836" s="1"/>
  <c r="L817" i="34"/>
  <c r="O817" s="1"/>
  <c r="M817"/>
  <c r="S817" s="1"/>
  <c r="N843" i="41"/>
  <c r="P843" s="1"/>
  <c r="K844"/>
  <c r="N843" i="42"/>
  <c r="P843" s="1"/>
  <c r="K844"/>
  <c r="Q835" i="32"/>
  <c r="R835"/>
  <c r="L832" i="37"/>
  <c r="M832"/>
  <c r="S832" s="1"/>
  <c r="M843" i="38"/>
  <c r="S843" s="1"/>
  <c r="L843"/>
  <c r="K843" i="35"/>
  <c r="N842"/>
  <c r="P842" s="1"/>
  <c r="Q842" i="38"/>
  <c r="R842"/>
  <c r="Q828" i="43"/>
  <c r="R828"/>
  <c r="L837" i="36"/>
  <c r="M837"/>
  <c r="S837" s="1"/>
  <c r="R846" i="28" l="1"/>
  <c r="Q846"/>
  <c r="M847"/>
  <c r="S847" s="1"/>
  <c r="L847"/>
  <c r="O847" s="1"/>
  <c r="O846" i="29"/>
  <c r="N846"/>
  <c r="P846" s="1"/>
  <c r="K847"/>
  <c r="R821" i="30"/>
  <c r="Q821"/>
  <c r="M822"/>
  <c r="S822" s="1"/>
  <c r="L822"/>
  <c r="O822" s="1"/>
  <c r="L847" i="31"/>
  <c r="M847"/>
  <c r="S847" s="1"/>
  <c r="R846"/>
  <c r="Q846"/>
  <c r="R842" i="35"/>
  <c r="Q842"/>
  <c r="M844" i="42"/>
  <c r="L844"/>
  <c r="O844" s="1"/>
  <c r="L837" i="33"/>
  <c r="O837" s="1"/>
  <c r="M837"/>
  <c r="S837" s="1"/>
  <c r="O843" i="38"/>
  <c r="K844"/>
  <c r="N843"/>
  <c r="P843" s="1"/>
  <c r="M844" i="41"/>
  <c r="S844" s="1"/>
  <c r="L844"/>
  <c r="O844" s="1"/>
  <c r="M844" i="39"/>
  <c r="S844" s="1"/>
  <c r="L844"/>
  <c r="O844" s="1"/>
  <c r="N817" i="34"/>
  <c r="P817" s="1"/>
  <c r="K818"/>
  <c r="R836" i="33"/>
  <c r="Q836"/>
  <c r="M845" i="27"/>
  <c r="L845"/>
  <c r="O845" s="1"/>
  <c r="R844"/>
  <c r="Q844"/>
  <c r="R843" i="39"/>
  <c r="Q843"/>
  <c r="L838" i="26"/>
  <c r="O838" s="1"/>
  <c r="M838"/>
  <c r="S838" s="1"/>
  <c r="M844" i="40"/>
  <c r="L844"/>
  <c r="O844" s="1"/>
  <c r="R843"/>
  <c r="Q843"/>
  <c r="R843" i="41"/>
  <c r="Q843"/>
  <c r="O836" i="32"/>
  <c r="K837"/>
  <c r="N836"/>
  <c r="P836" s="1"/>
  <c r="R837" i="26"/>
  <c r="Q837"/>
  <c r="M843" i="35"/>
  <c r="S843" s="1"/>
  <c r="L843"/>
  <c r="O837" i="36"/>
  <c r="N837"/>
  <c r="P837" s="1"/>
  <c r="K838"/>
  <c r="N829" i="43"/>
  <c r="P829" s="1"/>
  <c r="K830"/>
  <c r="R843" i="42"/>
  <c r="Q843"/>
  <c r="O832" i="37"/>
  <c r="N832"/>
  <c r="P832" s="1"/>
  <c r="K833"/>
  <c r="M847" i="29" l="1"/>
  <c r="S847" s="1"/>
  <c r="L847"/>
  <c r="R846"/>
  <c r="Q846"/>
  <c r="N847" i="28"/>
  <c r="P847" s="1"/>
  <c r="K848"/>
  <c r="O847" i="31"/>
  <c r="K848"/>
  <c r="N847"/>
  <c r="P847" s="1"/>
  <c r="K823" i="30"/>
  <c r="N822"/>
  <c r="P822" s="1"/>
  <c r="R829" i="43"/>
  <c r="Q829"/>
  <c r="M838" i="36"/>
  <c r="L838"/>
  <c r="O838" s="1"/>
  <c r="M837" i="32"/>
  <c r="S837" s="1"/>
  <c r="L837"/>
  <c r="O837" s="1"/>
  <c r="S844" i="40"/>
  <c r="K845" i="39"/>
  <c r="N844"/>
  <c r="P844" s="1"/>
  <c r="R832" i="37"/>
  <c r="Q832"/>
  <c r="S845" i="27"/>
  <c r="K838" i="33"/>
  <c r="N837"/>
  <c r="P837" s="1"/>
  <c r="R837" i="36"/>
  <c r="Q837"/>
  <c r="N845" i="27"/>
  <c r="P845" s="1"/>
  <c r="K846"/>
  <c r="O843" i="35"/>
  <c r="N843"/>
  <c r="P843" s="1"/>
  <c r="K844"/>
  <c r="K839" i="26"/>
  <c r="N838"/>
  <c r="P838" s="1"/>
  <c r="K845" i="41"/>
  <c r="N844"/>
  <c r="P844" s="1"/>
  <c r="N844" i="42"/>
  <c r="P844" s="1"/>
  <c r="K845"/>
  <c r="L818" i="34"/>
  <c r="M818"/>
  <c r="S818" s="1"/>
  <c r="M830" i="43"/>
  <c r="L830"/>
  <c r="O830" s="1"/>
  <c r="M833" i="37"/>
  <c r="L833"/>
  <c r="R843" i="38"/>
  <c r="Q843"/>
  <c r="S844" i="42"/>
  <c r="Q817" i="34"/>
  <c r="R817"/>
  <c r="M844" i="38"/>
  <c r="S844" s="1"/>
  <c r="L844"/>
  <c r="O844" s="1"/>
  <c r="R836" i="32"/>
  <c r="Q836"/>
  <c r="K845" i="40"/>
  <c r="N844"/>
  <c r="P844" s="1"/>
  <c r="M848" i="28" l="1"/>
  <c r="S848" s="1"/>
  <c r="L848"/>
  <c r="O848" s="1"/>
  <c r="Q847"/>
  <c r="R847"/>
  <c r="O847" i="29"/>
  <c r="N847"/>
  <c r="P847" s="1"/>
  <c r="K848"/>
  <c r="R822" i="30"/>
  <c r="Q822"/>
  <c r="M823"/>
  <c r="S823" s="1"/>
  <c r="L823"/>
  <c r="R847" i="31"/>
  <c r="Q847"/>
  <c r="M848"/>
  <c r="L848"/>
  <c r="R844" i="40"/>
  <c r="Q844"/>
  <c r="Q845" i="27"/>
  <c r="R845"/>
  <c r="K831" i="43"/>
  <c r="N830"/>
  <c r="P830" s="1"/>
  <c r="O818" i="34"/>
  <c r="N818"/>
  <c r="P818" s="1"/>
  <c r="K819"/>
  <c r="K838" i="32"/>
  <c r="N837"/>
  <c r="P837" s="1"/>
  <c r="R843" i="35"/>
  <c r="Q843"/>
  <c r="M845" i="42"/>
  <c r="L845"/>
  <c r="O845" s="1"/>
  <c r="N844" i="38"/>
  <c r="P844" s="1"/>
  <c r="K845"/>
  <c r="O833" i="37"/>
  <c r="N833"/>
  <c r="P833" s="1"/>
  <c r="K834"/>
  <c r="M846" i="27"/>
  <c r="L846"/>
  <c r="S833" i="37"/>
  <c r="Q844" i="41"/>
  <c r="R844"/>
  <c r="M845"/>
  <c r="S845" s="1"/>
  <c r="L845"/>
  <c r="O845" s="1"/>
  <c r="Q844" i="39"/>
  <c r="R844"/>
  <c r="K839" i="36"/>
  <c r="N838"/>
  <c r="P838" s="1"/>
  <c r="R838" i="26"/>
  <c r="Q838"/>
  <c r="L845" i="39"/>
  <c r="M845"/>
  <c r="S845" s="1"/>
  <c r="S838" i="36"/>
  <c r="L845" i="40"/>
  <c r="M845"/>
  <c r="Q837" i="33"/>
  <c r="R837"/>
  <c r="R844" i="42"/>
  <c r="Q844"/>
  <c r="S830" i="43"/>
  <c r="L839" i="26"/>
  <c r="O839" s="1"/>
  <c r="M839"/>
  <c r="S839" s="1"/>
  <c r="M844" i="35"/>
  <c r="S844" s="1"/>
  <c r="L844"/>
  <c r="L838" i="33"/>
  <c r="O838" s="1"/>
  <c r="M838"/>
  <c r="S838" s="1"/>
  <c r="L848" i="29" l="1"/>
  <c r="O848" s="1"/>
  <c r="M848"/>
  <c r="S848" s="1"/>
  <c r="R847"/>
  <c r="Q847"/>
  <c r="K849" i="28"/>
  <c r="N848"/>
  <c r="P848" s="1"/>
  <c r="K849" i="31"/>
  <c r="N848"/>
  <c r="P848" s="1"/>
  <c r="S848"/>
  <c r="O823" i="30"/>
  <c r="N823"/>
  <c r="P823" s="1"/>
  <c r="K824"/>
  <c r="O848" i="31"/>
  <c r="Q818" i="34"/>
  <c r="R818"/>
  <c r="Q838" i="36"/>
  <c r="R838"/>
  <c r="O846" i="27"/>
  <c r="K847"/>
  <c r="N846"/>
  <c r="P846" s="1"/>
  <c r="N845" i="42"/>
  <c r="P845" s="1"/>
  <c r="K846"/>
  <c r="R833" i="37"/>
  <c r="Q833"/>
  <c r="N845" i="41"/>
  <c r="P845" s="1"/>
  <c r="K846"/>
  <c r="S846" i="27"/>
  <c r="S845" i="42"/>
  <c r="K839" i="33"/>
  <c r="N838"/>
  <c r="P838" s="1"/>
  <c r="O845" i="39"/>
  <c r="K846"/>
  <c r="N845"/>
  <c r="P845" s="1"/>
  <c r="M834" i="37"/>
  <c r="S834" s="1"/>
  <c r="L834"/>
  <c r="O834"/>
  <c r="M831" i="43"/>
  <c r="S831" s="1"/>
  <c r="L831"/>
  <c r="O831" s="1"/>
  <c r="Q830"/>
  <c r="R830"/>
  <c r="O844" i="35"/>
  <c r="N844"/>
  <c r="P844" s="1"/>
  <c r="K845"/>
  <c r="R837" i="32"/>
  <c r="Q837"/>
  <c r="O845" i="40"/>
  <c r="N845"/>
  <c r="P845" s="1"/>
  <c r="K846"/>
  <c r="L839" i="36"/>
  <c r="M839"/>
  <c r="S839" s="1"/>
  <c r="S845" i="40"/>
  <c r="M845" i="38"/>
  <c r="S845" s="1"/>
  <c r="L845"/>
  <c r="O845" s="1"/>
  <c r="L838" i="32"/>
  <c r="M838"/>
  <c r="S838" s="1"/>
  <c r="K840" i="26"/>
  <c r="N839"/>
  <c r="P839" s="1"/>
  <c r="R844" i="38"/>
  <c r="Q844"/>
  <c r="M819" i="34"/>
  <c r="L819"/>
  <c r="O819" s="1"/>
  <c r="Q848" i="28" l="1"/>
  <c r="R848"/>
  <c r="L849"/>
  <c r="M849"/>
  <c r="S849" s="1"/>
  <c r="K849" i="29"/>
  <c r="N848"/>
  <c r="P848" s="1"/>
  <c r="R848" i="31"/>
  <c r="Q848"/>
  <c r="L824" i="30"/>
  <c r="M824"/>
  <c r="S824" s="1"/>
  <c r="R823"/>
  <c r="Q823"/>
  <c r="L849" i="31"/>
  <c r="M849"/>
  <c r="S849" s="1"/>
  <c r="Q846" i="27"/>
  <c r="R846"/>
  <c r="Q845" i="42"/>
  <c r="R845"/>
  <c r="Q845" i="39"/>
  <c r="R845"/>
  <c r="L847" i="27"/>
  <c r="M847"/>
  <c r="Q844" i="35"/>
  <c r="R844"/>
  <c r="K835" i="37"/>
  <c r="N834"/>
  <c r="P834" s="1"/>
  <c r="O839" i="36"/>
  <c r="N839"/>
  <c r="P839" s="1"/>
  <c r="K840"/>
  <c r="O838" i="32"/>
  <c r="N838"/>
  <c r="P838" s="1"/>
  <c r="K839"/>
  <c r="L846" i="40"/>
  <c r="O846" s="1"/>
  <c r="M846"/>
  <c r="K820" i="34"/>
  <c r="N819"/>
  <c r="P819" s="1"/>
  <c r="K846" i="38"/>
  <c r="N845"/>
  <c r="P845" s="1"/>
  <c r="M846" i="39"/>
  <c r="S846" s="1"/>
  <c r="L846"/>
  <c r="O846" s="1"/>
  <c r="M846" i="41"/>
  <c r="S846" s="1"/>
  <c r="L846"/>
  <c r="O846" s="1"/>
  <c r="Q839" i="26"/>
  <c r="R839"/>
  <c r="Q845" i="41"/>
  <c r="R845"/>
  <c r="L840" i="26"/>
  <c r="O840" s="1"/>
  <c r="M840"/>
  <c r="S840" s="1"/>
  <c r="S819" i="34"/>
  <c r="R838" i="33"/>
  <c r="Q838"/>
  <c r="N831" i="43"/>
  <c r="P831" s="1"/>
  <c r="K832"/>
  <c r="L839" i="33"/>
  <c r="M839"/>
  <c r="S839" s="1"/>
  <c r="R845" i="40"/>
  <c r="Q845"/>
  <c r="L845" i="35"/>
  <c r="M845"/>
  <c r="L846" i="42"/>
  <c r="M846"/>
  <c r="S846" s="1"/>
  <c r="R848" i="29" l="1"/>
  <c r="Q848"/>
  <c r="L849"/>
  <c r="O849" s="1"/>
  <c r="M849"/>
  <c r="S849" s="1"/>
  <c r="O849" i="28"/>
  <c r="N849"/>
  <c r="P849" s="1"/>
  <c r="K850"/>
  <c r="O849" i="31"/>
  <c r="K850"/>
  <c r="N849"/>
  <c r="P849" s="1"/>
  <c r="O824" i="30"/>
  <c r="N824"/>
  <c r="P824" s="1"/>
  <c r="K825"/>
  <c r="R845" i="38"/>
  <c r="Q845"/>
  <c r="L846"/>
  <c r="O846" s="1"/>
  <c r="M846"/>
  <c r="S846" s="1"/>
  <c r="S847" i="27"/>
  <c r="Q819" i="34"/>
  <c r="R819"/>
  <c r="M840" i="36"/>
  <c r="L840"/>
  <c r="O847" i="27"/>
  <c r="K848"/>
  <c r="N847"/>
  <c r="P847" s="1"/>
  <c r="Q839" i="36"/>
  <c r="R839"/>
  <c r="K847" i="41"/>
  <c r="N846"/>
  <c r="P846" s="1"/>
  <c r="L820" i="34"/>
  <c r="O820" s="1"/>
  <c r="M820"/>
  <c r="S820" s="1"/>
  <c r="O839" i="33"/>
  <c r="K840"/>
  <c r="N839"/>
  <c r="P839" s="1"/>
  <c r="R834" i="37"/>
  <c r="Q834"/>
  <c r="R831" i="43"/>
  <c r="Q831"/>
  <c r="K847" i="39"/>
  <c r="N846"/>
  <c r="P846" s="1"/>
  <c r="N846" i="40"/>
  <c r="P846" s="1"/>
  <c r="K847"/>
  <c r="M835" i="37"/>
  <c r="S835" s="1"/>
  <c r="L835"/>
  <c r="O835" s="1"/>
  <c r="M832" i="43"/>
  <c r="L832"/>
  <c r="O832" s="1"/>
  <c r="K841" i="26"/>
  <c r="N840"/>
  <c r="P840" s="1"/>
  <c r="S846" i="40"/>
  <c r="O846" i="42"/>
  <c r="K847"/>
  <c r="N846"/>
  <c r="P846" s="1"/>
  <c r="S845" i="35"/>
  <c r="M839" i="32"/>
  <c r="S839" s="1"/>
  <c r="L839"/>
  <c r="O839" s="1"/>
  <c r="O845" i="35"/>
  <c r="K846"/>
  <c r="N845"/>
  <c r="P845" s="1"/>
  <c r="R838" i="32"/>
  <c r="Q838"/>
  <c r="M850" i="28" l="1"/>
  <c r="S850" s="1"/>
  <c r="L850"/>
  <c r="O850" s="1"/>
  <c r="Q849"/>
  <c r="R849"/>
  <c r="N849" i="29"/>
  <c r="P849" s="1"/>
  <c r="K850"/>
  <c r="M825" i="30"/>
  <c r="S825" s="1"/>
  <c r="L825"/>
  <c r="Q824"/>
  <c r="R824"/>
  <c r="R849" i="31"/>
  <c r="Q849"/>
  <c r="L850"/>
  <c r="O850" s="1"/>
  <c r="M850"/>
  <c r="S850" s="1"/>
  <c r="Q847" i="27"/>
  <c r="R847"/>
  <c r="R839" i="33"/>
  <c r="Q839"/>
  <c r="Q840" i="26"/>
  <c r="R840"/>
  <c r="M847" i="40"/>
  <c r="S847" s="1"/>
  <c r="L847"/>
  <c r="O847" s="1"/>
  <c r="Q846" i="39"/>
  <c r="R846"/>
  <c r="L841" i="26"/>
  <c r="O841" s="1"/>
  <c r="M841"/>
  <c r="S841" s="1"/>
  <c r="L840" i="33"/>
  <c r="M840"/>
  <c r="M848" i="27"/>
  <c r="L848"/>
  <c r="O848" s="1"/>
  <c r="R845" i="35"/>
  <c r="Q845"/>
  <c r="R846" i="42"/>
  <c r="Q846"/>
  <c r="K833" i="43"/>
  <c r="N832"/>
  <c r="P832" s="1"/>
  <c r="L847" i="39"/>
  <c r="M847"/>
  <c r="S847" s="1"/>
  <c r="M846" i="35"/>
  <c r="S846" s="1"/>
  <c r="L846"/>
  <c r="M847" i="42"/>
  <c r="S847" s="1"/>
  <c r="L847"/>
  <c r="O847" s="1"/>
  <c r="S832" i="43"/>
  <c r="N820" i="34"/>
  <c r="P820" s="1"/>
  <c r="K821"/>
  <c r="O840" i="36"/>
  <c r="K841"/>
  <c r="N840"/>
  <c r="P840" s="1"/>
  <c r="K847" i="38"/>
  <c r="N846"/>
  <c r="P846" s="1"/>
  <c r="Q846" i="41"/>
  <c r="R846"/>
  <c r="S840" i="36"/>
  <c r="R846" i="40"/>
  <c r="Q846"/>
  <c r="N835" i="37"/>
  <c r="P835" s="1"/>
  <c r="K836"/>
  <c r="K840" i="32"/>
  <c r="N839"/>
  <c r="P839" s="1"/>
  <c r="M847" i="41"/>
  <c r="S847" s="1"/>
  <c r="L847"/>
  <c r="O847" s="1"/>
  <c r="L850" i="29" l="1"/>
  <c r="O850" s="1"/>
  <c r="M850"/>
  <c r="S850" s="1"/>
  <c r="R849"/>
  <c r="Q849"/>
  <c r="K851" i="28"/>
  <c r="N850"/>
  <c r="P850" s="1"/>
  <c r="N850" i="31"/>
  <c r="P850" s="1"/>
  <c r="K851"/>
  <c r="O825" i="30"/>
  <c r="K826"/>
  <c r="N825"/>
  <c r="P825" s="1"/>
  <c r="Q840" i="36"/>
  <c r="R840"/>
  <c r="Q835" i="37"/>
  <c r="R835"/>
  <c r="L847" i="38"/>
  <c r="O847" s="1"/>
  <c r="M847"/>
  <c r="M833" i="43"/>
  <c r="S833" s="1"/>
  <c r="L833"/>
  <c r="O833" s="1"/>
  <c r="S840" i="33"/>
  <c r="N847" i="40"/>
  <c r="P847" s="1"/>
  <c r="K848"/>
  <c r="M836" i="37"/>
  <c r="S836" s="1"/>
  <c r="L836"/>
  <c r="O836" s="1"/>
  <c r="N847" i="42"/>
  <c r="P847" s="1"/>
  <c r="K848"/>
  <c r="O840" i="33"/>
  <c r="N840"/>
  <c r="P840" s="1"/>
  <c r="K841"/>
  <c r="Q846" i="38"/>
  <c r="R846"/>
  <c r="N847" i="41"/>
  <c r="P847" s="1"/>
  <c r="K848"/>
  <c r="L841" i="36"/>
  <c r="O841" s="1"/>
  <c r="M841"/>
  <c r="S841" s="1"/>
  <c r="O846" i="35"/>
  <c r="K847"/>
  <c r="N846"/>
  <c r="P846" s="1"/>
  <c r="L821" i="34"/>
  <c r="O821" s="1"/>
  <c r="M821"/>
  <c r="S821" s="1"/>
  <c r="K842" i="26"/>
  <c r="N841"/>
  <c r="P841" s="1"/>
  <c r="Q820" i="34"/>
  <c r="R820"/>
  <c r="R839" i="32"/>
  <c r="Q839"/>
  <c r="M840"/>
  <c r="S840" s="1"/>
  <c r="L840"/>
  <c r="O847" i="39"/>
  <c r="K848"/>
  <c r="N847"/>
  <c r="P847" s="1"/>
  <c r="K849" i="27"/>
  <c r="N848"/>
  <c r="P848" s="1"/>
  <c r="Q832" i="43"/>
  <c r="R832"/>
  <c r="S848" i="27"/>
  <c r="Q850" i="28" l="1"/>
  <c r="R850"/>
  <c r="M851"/>
  <c r="S851" s="1"/>
  <c r="L851"/>
  <c r="K851" i="29"/>
  <c r="N850"/>
  <c r="P850" s="1"/>
  <c r="R825" i="30"/>
  <c r="Q825"/>
  <c r="M826"/>
  <c r="S826" s="1"/>
  <c r="L826"/>
  <c r="M851" i="31"/>
  <c r="S851" s="1"/>
  <c r="L851"/>
  <c r="Q850"/>
  <c r="R850"/>
  <c r="R848" i="27"/>
  <c r="Q848"/>
  <c r="R840" i="33"/>
  <c r="Q840"/>
  <c r="Q846" i="35"/>
  <c r="R846"/>
  <c r="N836" i="37"/>
  <c r="P836" s="1"/>
  <c r="K837"/>
  <c r="M848" i="41"/>
  <c r="S848" s="1"/>
  <c r="L848"/>
  <c r="O848" s="1"/>
  <c r="N821" i="34"/>
  <c r="P821" s="1"/>
  <c r="K822"/>
  <c r="L849" i="27"/>
  <c r="O849" s="1"/>
  <c r="M849"/>
  <c r="S849" s="1"/>
  <c r="L847" i="35"/>
  <c r="M847"/>
  <c r="S847" s="1"/>
  <c r="R847" i="39"/>
  <c r="Q847"/>
  <c r="M841" i="33"/>
  <c r="L841"/>
  <c r="O841" s="1"/>
  <c r="L848" i="40"/>
  <c r="M848"/>
  <c r="S848" s="1"/>
  <c r="S847" i="38"/>
  <c r="R847" i="40"/>
  <c r="Q847"/>
  <c r="K848" i="38"/>
  <c r="N847"/>
  <c r="P847" s="1"/>
  <c r="M848" i="39"/>
  <c r="L848"/>
  <c r="O848" s="1"/>
  <c r="M842" i="26"/>
  <c r="S842" s="1"/>
  <c r="L842"/>
  <c r="O842" s="1"/>
  <c r="Q841"/>
  <c r="R841"/>
  <c r="O840" i="32"/>
  <c r="K841"/>
  <c r="N840"/>
  <c r="P840" s="1"/>
  <c r="K842" i="36"/>
  <c r="N841"/>
  <c r="P841" s="1"/>
  <c r="M848" i="42"/>
  <c r="L848"/>
  <c r="O848" s="1"/>
  <c r="R847"/>
  <c r="Q847"/>
  <c r="N833" i="43"/>
  <c r="P833" s="1"/>
  <c r="K834"/>
  <c r="R847" i="41"/>
  <c r="Q847"/>
  <c r="Q850" i="29" l="1"/>
  <c r="R850"/>
  <c r="L851"/>
  <c r="M851"/>
  <c r="S851" s="1"/>
  <c r="O851" i="28"/>
  <c r="N851"/>
  <c r="P851" s="1"/>
  <c r="K852"/>
  <c r="K852" i="31"/>
  <c r="N851"/>
  <c r="P851" s="1"/>
  <c r="O851"/>
  <c r="N826" i="30"/>
  <c r="P826" s="1"/>
  <c r="K827"/>
  <c r="O826"/>
  <c r="R847" i="38"/>
  <c r="Q847"/>
  <c r="O847" i="35"/>
  <c r="N847"/>
  <c r="P847" s="1"/>
  <c r="K848"/>
  <c r="S848" i="39"/>
  <c r="O848" i="40"/>
  <c r="N848"/>
  <c r="P848" s="1"/>
  <c r="K849"/>
  <c r="M837" i="37"/>
  <c r="S837" s="1"/>
  <c r="L837"/>
  <c r="O837" s="1"/>
  <c r="Q836"/>
  <c r="R836"/>
  <c r="M841" i="32"/>
  <c r="S841" s="1"/>
  <c r="L841"/>
  <c r="O841" s="1"/>
  <c r="N848" i="39"/>
  <c r="P848" s="1"/>
  <c r="K849"/>
  <c r="N848" i="42"/>
  <c r="P848" s="1"/>
  <c r="K849"/>
  <c r="L848" i="38"/>
  <c r="M848"/>
  <c r="S848" s="1"/>
  <c r="K842" i="33"/>
  <c r="N841"/>
  <c r="P841" s="1"/>
  <c r="N849" i="27"/>
  <c r="P849" s="1"/>
  <c r="K850"/>
  <c r="S848" i="42"/>
  <c r="K843" i="26"/>
  <c r="N842"/>
  <c r="P842" s="1"/>
  <c r="S841" i="33"/>
  <c r="L822" i="34"/>
  <c r="O822" s="1"/>
  <c r="M822"/>
  <c r="S822" s="1"/>
  <c r="R821"/>
  <c r="Q821"/>
  <c r="R841" i="36"/>
  <c r="Q841"/>
  <c r="M834" i="43"/>
  <c r="S834" s="1"/>
  <c r="L834"/>
  <c r="O834" s="1"/>
  <c r="M842" i="36"/>
  <c r="L842"/>
  <c r="O842" s="1"/>
  <c r="R833" i="43"/>
  <c r="Q833"/>
  <c r="K849" i="41"/>
  <c r="N848"/>
  <c r="P848" s="1"/>
  <c r="R840" i="32"/>
  <c r="Q840"/>
  <c r="M852" i="28" l="1"/>
  <c r="L852"/>
  <c r="O852" s="1"/>
  <c r="Q851"/>
  <c r="R851"/>
  <c r="O851" i="29"/>
  <c r="N851"/>
  <c r="P851" s="1"/>
  <c r="K852"/>
  <c r="L827" i="30"/>
  <c r="O827" s="1"/>
  <c r="M827"/>
  <c r="S827" s="1"/>
  <c r="Q826"/>
  <c r="R826"/>
  <c r="R851" i="31"/>
  <c r="Q851"/>
  <c r="M852"/>
  <c r="L852"/>
  <c r="O852" s="1"/>
  <c r="R841" i="33"/>
  <c r="Q841"/>
  <c r="L842"/>
  <c r="M842"/>
  <c r="S842" s="1"/>
  <c r="N841" i="32"/>
  <c r="P841" s="1"/>
  <c r="K842"/>
  <c r="R842" i="26"/>
  <c r="Q842"/>
  <c r="L843"/>
  <c r="O843" s="1"/>
  <c r="M843"/>
  <c r="S843" s="1"/>
  <c r="O848" i="38"/>
  <c r="K849"/>
  <c r="N848"/>
  <c r="P848" s="1"/>
  <c r="K843" i="36"/>
  <c r="N842"/>
  <c r="P842" s="1"/>
  <c r="Q848" i="39"/>
  <c r="R848"/>
  <c r="R848" i="42"/>
  <c r="Q848"/>
  <c r="M849"/>
  <c r="S849" s="1"/>
  <c r="L849"/>
  <c r="O849" s="1"/>
  <c r="S842" i="36"/>
  <c r="N837" i="37"/>
  <c r="P837" s="1"/>
  <c r="K838"/>
  <c r="L848" i="35"/>
  <c r="M848"/>
  <c r="S848" s="1"/>
  <c r="Q847"/>
  <c r="R847"/>
  <c r="Q849" i="27"/>
  <c r="R849"/>
  <c r="Q848" i="41"/>
  <c r="R848"/>
  <c r="K835" i="43"/>
  <c r="N834"/>
  <c r="P834" s="1"/>
  <c r="K823" i="34"/>
  <c r="N822"/>
  <c r="P822" s="1"/>
  <c r="M849" i="41"/>
  <c r="S849" s="1"/>
  <c r="L849"/>
  <c r="L849" i="40"/>
  <c r="M849"/>
  <c r="S849" s="1"/>
  <c r="M850" i="27"/>
  <c r="S850" s="1"/>
  <c r="L850"/>
  <c r="O850" s="1"/>
  <c r="M849" i="39"/>
  <c r="S849" s="1"/>
  <c r="L849"/>
  <c r="O849" s="1"/>
  <c r="Q848" i="40"/>
  <c r="R848"/>
  <c r="L852" i="29" l="1"/>
  <c r="O852" s="1"/>
  <c r="M852"/>
  <c r="S852" s="1"/>
  <c r="R851"/>
  <c r="Q851"/>
  <c r="N852" i="28"/>
  <c r="P852" s="1"/>
  <c r="K853"/>
  <c r="S852"/>
  <c r="S852" i="31"/>
  <c r="K853"/>
  <c r="N852"/>
  <c r="P852" s="1"/>
  <c r="K828" i="30"/>
  <c r="N827"/>
  <c r="P827" s="1"/>
  <c r="Q842" i="36"/>
  <c r="R842"/>
  <c r="Q822" i="34"/>
  <c r="R822"/>
  <c r="M843" i="36"/>
  <c r="S843" s="1"/>
  <c r="L843"/>
  <c r="R848" i="38"/>
  <c r="Q848"/>
  <c r="M842" i="32"/>
  <c r="S842" s="1"/>
  <c r="L842"/>
  <c r="R841"/>
  <c r="Q841"/>
  <c r="M823" i="34"/>
  <c r="S823" s="1"/>
  <c r="L823"/>
  <c r="O823" s="1"/>
  <c r="K850" i="42"/>
  <c r="N849"/>
  <c r="P849" s="1"/>
  <c r="M835" i="43"/>
  <c r="S835" s="1"/>
  <c r="L835"/>
  <c r="O835" s="1"/>
  <c r="O848" i="35"/>
  <c r="N848"/>
  <c r="P848" s="1"/>
  <c r="K849"/>
  <c r="N850" i="27"/>
  <c r="P850" s="1"/>
  <c r="K851"/>
  <c r="L849" i="38"/>
  <c r="M849"/>
  <c r="S849" s="1"/>
  <c r="L838" i="37"/>
  <c r="M838"/>
  <c r="S838" s="1"/>
  <c r="O842" i="33"/>
  <c r="N842"/>
  <c r="P842" s="1"/>
  <c r="K843"/>
  <c r="Q834" i="43"/>
  <c r="R834"/>
  <c r="O849" i="40"/>
  <c r="K850"/>
  <c r="N849"/>
  <c r="P849" s="1"/>
  <c r="R837" i="37"/>
  <c r="Q837"/>
  <c r="N849" i="39"/>
  <c r="P849" s="1"/>
  <c r="K850"/>
  <c r="O849" i="41"/>
  <c r="N849"/>
  <c r="P849" s="1"/>
  <c r="K850"/>
  <c r="K844" i="26"/>
  <c r="N843"/>
  <c r="P843" s="1"/>
  <c r="Q852" i="28" l="1"/>
  <c r="R852"/>
  <c r="L853"/>
  <c r="O853" s="1"/>
  <c r="M853"/>
  <c r="S853" s="1"/>
  <c r="K853" i="29"/>
  <c r="N852"/>
  <c r="P852" s="1"/>
  <c r="R852" i="31"/>
  <c r="Q852"/>
  <c r="Q827" i="30"/>
  <c r="R827"/>
  <c r="L828"/>
  <c r="O828" s="1"/>
  <c r="M828"/>
  <c r="S828" s="1"/>
  <c r="L853" i="31"/>
  <c r="M853"/>
  <c r="S853" s="1"/>
  <c r="R850" i="27"/>
  <c r="Q850"/>
  <c r="L850" i="42"/>
  <c r="M850"/>
  <c r="S850" s="1"/>
  <c r="R842" i="33"/>
  <c r="Q842"/>
  <c r="L849" i="35"/>
  <c r="O849" s="1"/>
  <c r="M849"/>
  <c r="M850" i="39"/>
  <c r="S850" s="1"/>
  <c r="L850"/>
  <c r="O850" s="1"/>
  <c r="L851" i="27"/>
  <c r="O851" s="1"/>
  <c r="M851"/>
  <c r="Q848" i="35"/>
  <c r="R848"/>
  <c r="N823" i="34"/>
  <c r="P823" s="1"/>
  <c r="K824"/>
  <c r="O843" i="36"/>
  <c r="K844"/>
  <c r="N843"/>
  <c r="P843" s="1"/>
  <c r="Q849" i="39"/>
  <c r="R849"/>
  <c r="M843" i="33"/>
  <c r="S843" s="1"/>
  <c r="L843"/>
  <c r="R849" i="40"/>
  <c r="Q849"/>
  <c r="M850" i="41"/>
  <c r="L850"/>
  <c r="O850" s="1"/>
  <c r="M850" i="40"/>
  <c r="S850" s="1"/>
  <c r="L850"/>
  <c r="O838" i="37"/>
  <c r="K839"/>
  <c r="N838"/>
  <c r="P838" s="1"/>
  <c r="N835" i="43"/>
  <c r="P835" s="1"/>
  <c r="K836"/>
  <c r="Q849" i="41"/>
  <c r="R849"/>
  <c r="Q843" i="26"/>
  <c r="R843"/>
  <c r="M844"/>
  <c r="S844" s="1"/>
  <c r="L844"/>
  <c r="O844" s="1"/>
  <c r="O849" i="38"/>
  <c r="K850"/>
  <c r="N849"/>
  <c r="P849" s="1"/>
  <c r="O842" i="32"/>
  <c r="K843"/>
  <c r="N842"/>
  <c r="P842" s="1"/>
  <c r="Q849" i="42"/>
  <c r="R849"/>
  <c r="R852" i="29" l="1"/>
  <c r="Q852"/>
  <c r="M853"/>
  <c r="S853" s="1"/>
  <c r="L853"/>
  <c r="O853" s="1"/>
  <c r="N853" i="28"/>
  <c r="P853" s="1"/>
  <c r="K854"/>
  <c r="O853" i="31"/>
  <c r="N853"/>
  <c r="P853" s="1"/>
  <c r="K854"/>
  <c r="N828" i="30"/>
  <c r="P828" s="1"/>
  <c r="K829"/>
  <c r="K851" i="41"/>
  <c r="N850"/>
  <c r="P850" s="1"/>
  <c r="K845" i="26"/>
  <c r="N844"/>
  <c r="P844" s="1"/>
  <c r="S849" i="35"/>
  <c r="R849" i="38"/>
  <c r="Q849"/>
  <c r="L850"/>
  <c r="M850"/>
  <c r="K850" i="35"/>
  <c r="N849"/>
  <c r="P849" s="1"/>
  <c r="R843" i="36"/>
  <c r="Q843"/>
  <c r="S851" i="27"/>
  <c r="R835" i="43"/>
  <c r="Q835"/>
  <c r="S850" i="41"/>
  <c r="L844" i="36"/>
  <c r="O844" s="1"/>
  <c r="M844"/>
  <c r="S844" s="1"/>
  <c r="N851" i="27"/>
  <c r="P851" s="1"/>
  <c r="K852"/>
  <c r="Q838" i="37"/>
  <c r="R838"/>
  <c r="M836" i="43"/>
  <c r="S836" s="1"/>
  <c r="L836"/>
  <c r="O836" s="1"/>
  <c r="M839" i="37"/>
  <c r="S839" s="1"/>
  <c r="L839"/>
  <c r="O839" s="1"/>
  <c r="L824" i="34"/>
  <c r="O824" s="1"/>
  <c r="M824"/>
  <c r="S824" s="1"/>
  <c r="K851" i="39"/>
  <c r="N850"/>
  <c r="P850" s="1"/>
  <c r="O850" i="42"/>
  <c r="K851"/>
  <c r="N850"/>
  <c r="P850" s="1"/>
  <c r="Q823" i="34"/>
  <c r="R823"/>
  <c r="Q842" i="32"/>
  <c r="R842"/>
  <c r="L843"/>
  <c r="O843" s="1"/>
  <c r="M843"/>
  <c r="O843" i="33"/>
  <c r="K844"/>
  <c r="N843"/>
  <c r="P843" s="1"/>
  <c r="O850" i="40"/>
  <c r="K851"/>
  <c r="N850"/>
  <c r="P850" s="1"/>
  <c r="L854" i="28" l="1"/>
  <c r="O854" s="1"/>
  <c r="M854"/>
  <c r="S854" s="1"/>
  <c r="R853"/>
  <c r="Q853"/>
  <c r="N853" i="29"/>
  <c r="P853" s="1"/>
  <c r="K854"/>
  <c r="L829" i="30"/>
  <c r="O829" s="1"/>
  <c r="M829"/>
  <c r="S829" s="1"/>
  <c r="Q828"/>
  <c r="R828"/>
  <c r="M854" i="31"/>
  <c r="S854" s="1"/>
  <c r="L854"/>
  <c r="O854" s="1"/>
  <c r="Q853"/>
  <c r="R853"/>
  <c r="Q851" i="27"/>
  <c r="R851"/>
  <c r="R849" i="35"/>
  <c r="Q849"/>
  <c r="L851" i="42"/>
  <c r="O851" s="1"/>
  <c r="M851"/>
  <c r="S851" s="1"/>
  <c r="S843" i="32"/>
  <c r="Q850" i="39"/>
  <c r="R850"/>
  <c r="Q850" i="40"/>
  <c r="R850"/>
  <c r="N843" i="32"/>
  <c r="P843" s="1"/>
  <c r="K844"/>
  <c r="L851" i="40"/>
  <c r="M851"/>
  <c r="S851" s="1"/>
  <c r="M851" i="39"/>
  <c r="S851" s="1"/>
  <c r="L851"/>
  <c r="K837" i="43"/>
  <c r="N836"/>
  <c r="P836" s="1"/>
  <c r="K845" i="36"/>
  <c r="N844"/>
  <c r="P844" s="1"/>
  <c r="R844" i="26"/>
  <c r="Q844"/>
  <c r="Q850" i="41"/>
  <c r="R850"/>
  <c r="M850" i="35"/>
  <c r="S850" s="1"/>
  <c r="L850"/>
  <c r="O850" s="1"/>
  <c r="M845" i="26"/>
  <c r="S845" s="1"/>
  <c r="L845"/>
  <c r="Q843" i="33"/>
  <c r="R843"/>
  <c r="L844"/>
  <c r="O844" s="1"/>
  <c r="M844"/>
  <c r="S844" s="1"/>
  <c r="K825" i="34"/>
  <c r="N824"/>
  <c r="P824" s="1"/>
  <c r="S850" i="38"/>
  <c r="Q850" i="42"/>
  <c r="R850"/>
  <c r="N839" i="37"/>
  <c r="P839" s="1"/>
  <c r="K840"/>
  <c r="M852" i="27"/>
  <c r="L852"/>
  <c r="O850" i="38"/>
  <c r="K851"/>
  <c r="N850"/>
  <c r="P850" s="1"/>
  <c r="M851" i="41"/>
  <c r="S851" s="1"/>
  <c r="L851"/>
  <c r="L854" i="29" l="1"/>
  <c r="O854" s="1"/>
  <c r="M854"/>
  <c r="S854" s="1"/>
  <c r="R853"/>
  <c r="Q853"/>
  <c r="N854" i="28"/>
  <c r="P854" s="1"/>
  <c r="K855"/>
  <c r="K855" i="31"/>
  <c r="N854"/>
  <c r="P854" s="1"/>
  <c r="K830" i="30"/>
  <c r="N829"/>
  <c r="P829" s="1"/>
  <c r="R843" i="32"/>
  <c r="Q843"/>
  <c r="R824" i="34"/>
  <c r="Q824"/>
  <c r="K846" i="26"/>
  <c r="N845"/>
  <c r="P845" s="1"/>
  <c r="O851" i="40"/>
  <c r="K852"/>
  <c r="N851"/>
  <c r="P851" s="1"/>
  <c r="R844" i="36"/>
  <c r="Q844"/>
  <c r="L844" i="32"/>
  <c r="O844" s="1"/>
  <c r="M844"/>
  <c r="S844" s="1"/>
  <c r="O851" i="41"/>
  <c r="N851"/>
  <c r="P851" s="1"/>
  <c r="K852"/>
  <c r="L840" i="37"/>
  <c r="M840"/>
  <c r="S840" s="1"/>
  <c r="N850" i="35"/>
  <c r="P850" s="1"/>
  <c r="K851"/>
  <c r="M845" i="36"/>
  <c r="S845" s="1"/>
  <c r="L845"/>
  <c r="Q836" i="43"/>
  <c r="R836"/>
  <c r="N851" i="42"/>
  <c r="P851" s="1"/>
  <c r="K852"/>
  <c r="R839" i="37"/>
  <c r="Q839"/>
  <c r="N844" i="33"/>
  <c r="P844" s="1"/>
  <c r="K845"/>
  <c r="M837" i="43"/>
  <c r="S837" s="1"/>
  <c r="L837"/>
  <c r="O837" s="1"/>
  <c r="L851" i="38"/>
  <c r="M851"/>
  <c r="S851" s="1"/>
  <c r="O851" i="39"/>
  <c r="N851"/>
  <c r="P851" s="1"/>
  <c r="K852"/>
  <c r="Q850" i="38"/>
  <c r="R850"/>
  <c r="N852" i="27"/>
  <c r="P852" s="1"/>
  <c r="K853"/>
  <c r="S852"/>
  <c r="M825" i="34"/>
  <c r="S825" s="1"/>
  <c r="L825"/>
  <c r="O852" i="27"/>
  <c r="O845" i="26"/>
  <c r="L855" i="28" l="1"/>
  <c r="M855"/>
  <c r="R854"/>
  <c r="Q854"/>
  <c r="N854" i="29"/>
  <c r="P854" s="1"/>
  <c r="K855"/>
  <c r="R829" i="30"/>
  <c r="Q829"/>
  <c r="L830"/>
  <c r="O830" s="1"/>
  <c r="M830"/>
  <c r="Q854" i="31"/>
  <c r="R854"/>
  <c r="M855"/>
  <c r="S855" s="1"/>
  <c r="L855"/>
  <c r="O855" s="1"/>
  <c r="Q852" i="27"/>
  <c r="R852"/>
  <c r="R851" i="41"/>
  <c r="Q851"/>
  <c r="M852" i="40"/>
  <c r="S852" s="1"/>
  <c r="L852"/>
  <c r="N837" i="43"/>
  <c r="P837" s="1"/>
  <c r="K838"/>
  <c r="M852" i="41"/>
  <c r="S852" s="1"/>
  <c r="L852"/>
  <c r="O852" s="1"/>
  <c r="O825" i="34"/>
  <c r="N825"/>
  <c r="P825" s="1"/>
  <c r="K826"/>
  <c r="M852" i="39"/>
  <c r="L852"/>
  <c r="O852" s="1"/>
  <c r="M845" i="33"/>
  <c r="S845" s="1"/>
  <c r="L845"/>
  <c r="O845" s="1"/>
  <c r="O845" i="36"/>
  <c r="N845"/>
  <c r="P845" s="1"/>
  <c r="K846"/>
  <c r="Q845" i="26"/>
  <c r="R845"/>
  <c r="R851" i="39"/>
  <c r="Q851"/>
  <c r="M851" i="35"/>
  <c r="S851" s="1"/>
  <c r="L851"/>
  <c r="O851" s="1"/>
  <c r="N844" i="32"/>
  <c r="P844" s="1"/>
  <c r="K845"/>
  <c r="M846" i="26"/>
  <c r="S846" s="1"/>
  <c r="L846"/>
  <c r="O846" s="1"/>
  <c r="Q850" i="35"/>
  <c r="R850"/>
  <c r="Q844" i="33"/>
  <c r="R844"/>
  <c r="M853" i="27"/>
  <c r="S853" s="1"/>
  <c r="L853"/>
  <c r="O851" i="38"/>
  <c r="K852"/>
  <c r="N851"/>
  <c r="P851" s="1"/>
  <c r="M852" i="42"/>
  <c r="L852"/>
  <c r="R851"/>
  <c r="Q851"/>
  <c r="O840" i="37"/>
  <c r="K841"/>
  <c r="N840"/>
  <c r="P840" s="1"/>
  <c r="Q851" i="40"/>
  <c r="R851"/>
  <c r="L855" i="29" l="1"/>
  <c r="O855" s="1"/>
  <c r="M855"/>
  <c r="R854"/>
  <c r="Q854"/>
  <c r="S855" i="28"/>
  <c r="O855"/>
  <c r="K856"/>
  <c r="N855"/>
  <c r="P855" s="1"/>
  <c r="S830" i="30"/>
  <c r="K831"/>
  <c r="N830"/>
  <c r="P830" s="1"/>
  <c r="N855" i="31"/>
  <c r="P855" s="1"/>
  <c r="K856"/>
  <c r="O853" i="27"/>
  <c r="K854"/>
  <c r="N853"/>
  <c r="P853" s="1"/>
  <c r="M845" i="32"/>
  <c r="S845" s="1"/>
  <c r="L845"/>
  <c r="O845" s="1"/>
  <c r="N852" i="39"/>
  <c r="P852" s="1"/>
  <c r="K853"/>
  <c r="M838" i="43"/>
  <c r="S838" s="1"/>
  <c r="L838"/>
  <c r="O838" s="1"/>
  <c r="R837"/>
  <c r="Q837"/>
  <c r="R845" i="36"/>
  <c r="Q845"/>
  <c r="M826" i="34"/>
  <c r="S826" s="1"/>
  <c r="L826"/>
  <c r="O826" s="1"/>
  <c r="O852" i="40"/>
  <c r="N852"/>
  <c r="P852" s="1"/>
  <c r="K853"/>
  <c r="R825" i="34"/>
  <c r="Q825"/>
  <c r="R851" i="38"/>
  <c r="Q851"/>
  <c r="R840" i="37"/>
  <c r="Q840"/>
  <c r="L852" i="38"/>
  <c r="M852"/>
  <c r="S852" s="1"/>
  <c r="N845" i="33"/>
  <c r="P845" s="1"/>
  <c r="K846"/>
  <c r="Q844" i="32"/>
  <c r="R844"/>
  <c r="M846" i="36"/>
  <c r="S846" s="1"/>
  <c r="L846"/>
  <c r="O846" s="1"/>
  <c r="S852" i="39"/>
  <c r="O852" i="42"/>
  <c r="N852"/>
  <c r="P852" s="1"/>
  <c r="K853"/>
  <c r="S852"/>
  <c r="K852" i="35"/>
  <c r="N851"/>
  <c r="P851" s="1"/>
  <c r="L841" i="37"/>
  <c r="O841" s="1"/>
  <c r="M841"/>
  <c r="N846" i="26"/>
  <c r="P846" s="1"/>
  <c r="K847"/>
  <c r="K853" i="41"/>
  <c r="N852"/>
  <c r="P852" s="1"/>
  <c r="L856" i="28" l="1"/>
  <c r="O856" s="1"/>
  <c r="M856"/>
  <c r="S856" s="1"/>
  <c r="R855"/>
  <c r="Q855"/>
  <c r="S855" i="29"/>
  <c r="N855"/>
  <c r="P855" s="1"/>
  <c r="K856"/>
  <c r="R830" i="30"/>
  <c r="Q830"/>
  <c r="L856" i="31"/>
  <c r="O856" s="1"/>
  <c r="M856"/>
  <c r="R855"/>
  <c r="Q855"/>
  <c r="L831" i="30"/>
  <c r="M831"/>
  <c r="S831" s="1"/>
  <c r="R852" i="41"/>
  <c r="Q852"/>
  <c r="M852" i="35"/>
  <c r="S852" s="1"/>
  <c r="L852"/>
  <c r="O852" i="38"/>
  <c r="K853"/>
  <c r="N852"/>
  <c r="P852" s="1"/>
  <c r="M853" i="41"/>
  <c r="S853" s="1"/>
  <c r="L853"/>
  <c r="M853" i="39"/>
  <c r="S853" s="1"/>
  <c r="L853"/>
  <c r="O853" s="1"/>
  <c r="R852" i="42"/>
  <c r="Q852"/>
  <c r="M853"/>
  <c r="S853" s="1"/>
  <c r="L853"/>
  <c r="N826" i="34"/>
  <c r="P826" s="1"/>
  <c r="K827"/>
  <c r="S841" i="37"/>
  <c r="M846" i="33"/>
  <c r="S846" s="1"/>
  <c r="L846"/>
  <c r="O846" s="1"/>
  <c r="N841" i="37"/>
  <c r="P841" s="1"/>
  <c r="K842"/>
  <c r="R845" i="33"/>
  <c r="Q845"/>
  <c r="Q852" i="39"/>
  <c r="R852"/>
  <c r="L853" i="40"/>
  <c r="O853" s="1"/>
  <c r="M853"/>
  <c r="S853" s="1"/>
  <c r="N845" i="32"/>
  <c r="P845" s="1"/>
  <c r="K846"/>
  <c r="R852" i="40"/>
  <c r="Q852"/>
  <c r="Q853" i="27"/>
  <c r="R853"/>
  <c r="Q851" i="35"/>
  <c r="R851"/>
  <c r="K847" i="36"/>
  <c r="N846"/>
  <c r="P846" s="1"/>
  <c r="M847" i="26"/>
  <c r="S847" s="1"/>
  <c r="L847"/>
  <c r="O847" s="1"/>
  <c r="K839" i="43"/>
  <c r="N838"/>
  <c r="P838" s="1"/>
  <c r="M854" i="27"/>
  <c r="S854" s="1"/>
  <c r="L854"/>
  <c r="R846" i="26"/>
  <c r="Q846"/>
  <c r="L856" i="29" l="1"/>
  <c r="M856"/>
  <c r="S856" s="1"/>
  <c r="R855"/>
  <c r="Q855"/>
  <c r="N856" i="28"/>
  <c r="P856" s="1"/>
  <c r="K857"/>
  <c r="O831" i="30"/>
  <c r="K832"/>
  <c r="N831"/>
  <c r="P831" s="1"/>
  <c r="S856" i="31"/>
  <c r="K857"/>
  <c r="N856"/>
  <c r="P856" s="1"/>
  <c r="O853" i="42"/>
  <c r="N853"/>
  <c r="P853" s="1"/>
  <c r="K854"/>
  <c r="Q852" i="38"/>
  <c r="R852"/>
  <c r="R845" i="32"/>
  <c r="Q845"/>
  <c r="L842" i="37"/>
  <c r="O842" s="1"/>
  <c r="M842"/>
  <c r="S842" s="1"/>
  <c r="M839" i="43"/>
  <c r="S839" s="1"/>
  <c r="L839"/>
  <c r="O839" s="1"/>
  <c r="L853" i="38"/>
  <c r="M853"/>
  <c r="S853" s="1"/>
  <c r="N854" i="27"/>
  <c r="P854" s="1"/>
  <c r="K855"/>
  <c r="O854"/>
  <c r="M847" i="36"/>
  <c r="L847"/>
  <c r="K854" i="40"/>
  <c r="N853"/>
  <c r="P853" s="1"/>
  <c r="Q838" i="43"/>
  <c r="R838"/>
  <c r="K847" i="33"/>
  <c r="N846"/>
  <c r="P846" s="1"/>
  <c r="K848" i="26"/>
  <c r="N847"/>
  <c r="P847" s="1"/>
  <c r="N853" i="39"/>
  <c r="P853" s="1"/>
  <c r="K854"/>
  <c r="O852" i="35"/>
  <c r="K853"/>
  <c r="N852"/>
  <c r="P852" s="1"/>
  <c r="R841" i="37"/>
  <c r="Q841"/>
  <c r="Q846" i="36"/>
  <c r="R846"/>
  <c r="L846" i="32"/>
  <c r="M846"/>
  <c r="S846" s="1"/>
  <c r="M827" i="34"/>
  <c r="S827" s="1"/>
  <c r="L827"/>
  <c r="Q826"/>
  <c r="R826"/>
  <c r="O853" i="41"/>
  <c r="N853"/>
  <c r="P853" s="1"/>
  <c r="K854"/>
  <c r="L857" i="28" l="1"/>
  <c r="M857"/>
  <c r="Q856"/>
  <c r="R856"/>
  <c r="O856" i="29"/>
  <c r="N856"/>
  <c r="P856" s="1"/>
  <c r="K857"/>
  <c r="Q856" i="31"/>
  <c r="R856"/>
  <c r="L857"/>
  <c r="M857"/>
  <c r="S857" s="1"/>
  <c r="R831" i="30"/>
  <c r="Q831"/>
  <c r="M832"/>
  <c r="S832" s="1"/>
  <c r="L832"/>
  <c r="R854" i="27"/>
  <c r="Q854"/>
  <c r="N842" i="37"/>
  <c r="P842" s="1"/>
  <c r="K843"/>
  <c r="M853" i="35"/>
  <c r="S853" s="1"/>
  <c r="L853"/>
  <c r="O853" s="1"/>
  <c r="O846" i="32"/>
  <c r="K847"/>
  <c r="N846"/>
  <c r="P846" s="1"/>
  <c r="Q853" i="40"/>
  <c r="R853"/>
  <c r="O853" i="38"/>
  <c r="N853"/>
  <c r="P853" s="1"/>
  <c r="K854"/>
  <c r="O827" i="34"/>
  <c r="N827"/>
  <c r="P827" s="1"/>
  <c r="K828"/>
  <c r="M854" i="41"/>
  <c r="S854" s="1"/>
  <c r="L854"/>
  <c r="O854" s="1"/>
  <c r="M854" i="39"/>
  <c r="L854"/>
  <c r="O854" s="1"/>
  <c r="Q853"/>
  <c r="R853"/>
  <c r="M854" i="40"/>
  <c r="S854" s="1"/>
  <c r="L854"/>
  <c r="O854" s="1"/>
  <c r="N839" i="43"/>
  <c r="P839" s="1"/>
  <c r="K840"/>
  <c r="Q853" i="41"/>
  <c r="R853"/>
  <c r="Q847" i="26"/>
  <c r="R847"/>
  <c r="O847" i="36"/>
  <c r="N847"/>
  <c r="P847" s="1"/>
  <c r="K848"/>
  <c r="M848" i="26"/>
  <c r="S848" s="1"/>
  <c r="L848"/>
  <c r="O848" s="1"/>
  <c r="S847" i="36"/>
  <c r="M854" i="42"/>
  <c r="S854" s="1"/>
  <c r="L854"/>
  <c r="R846" i="33"/>
  <c r="Q846"/>
  <c r="R853" i="42"/>
  <c r="Q853"/>
  <c r="Q852" i="35"/>
  <c r="R852"/>
  <c r="L847" i="33"/>
  <c r="M847"/>
  <c r="S847" s="1"/>
  <c r="M855" i="27"/>
  <c r="L855"/>
  <c r="M857" i="29" l="1"/>
  <c r="S857" s="1"/>
  <c r="L857"/>
  <c r="R856"/>
  <c r="Q856"/>
  <c r="S857" i="28"/>
  <c r="O857"/>
  <c r="K858"/>
  <c r="N857"/>
  <c r="P857" s="1"/>
  <c r="O832" i="30"/>
  <c r="N832"/>
  <c r="P832" s="1"/>
  <c r="K833"/>
  <c r="O857" i="31"/>
  <c r="K858"/>
  <c r="N857"/>
  <c r="P857" s="1"/>
  <c r="R847" i="36"/>
  <c r="Q847"/>
  <c r="L828" i="34"/>
  <c r="M828"/>
  <c r="N848" i="26"/>
  <c r="P848" s="1"/>
  <c r="K849"/>
  <c r="O855" i="27"/>
  <c r="K856"/>
  <c r="N855"/>
  <c r="P855" s="1"/>
  <c r="M840" i="43"/>
  <c r="S840" s="1"/>
  <c r="L840"/>
  <c r="O840" s="1"/>
  <c r="K855" i="39"/>
  <c r="N854"/>
  <c r="P854" s="1"/>
  <c r="L854" i="38"/>
  <c r="M854"/>
  <c r="S854" s="1"/>
  <c r="R853"/>
  <c r="Q853"/>
  <c r="K854" i="35"/>
  <c r="N853"/>
  <c r="P853" s="1"/>
  <c r="S855" i="27"/>
  <c r="M848" i="36"/>
  <c r="S848" s="1"/>
  <c r="L848"/>
  <c r="O848" s="1"/>
  <c r="O854" i="42"/>
  <c r="N854"/>
  <c r="P854" s="1"/>
  <c r="K855"/>
  <c r="R839" i="43"/>
  <c r="Q839"/>
  <c r="S854" i="39"/>
  <c r="O847" i="33"/>
  <c r="N847"/>
  <c r="P847" s="1"/>
  <c r="K848"/>
  <c r="K855" i="40"/>
  <c r="N854"/>
  <c r="P854" s="1"/>
  <c r="K855" i="41"/>
  <c r="N854"/>
  <c r="P854" s="1"/>
  <c r="L843" i="37"/>
  <c r="O843" s="1"/>
  <c r="M843"/>
  <c r="S843" s="1"/>
  <c r="Q842"/>
  <c r="R842"/>
  <c r="Q846" i="32"/>
  <c r="R846"/>
  <c r="R827" i="34"/>
  <c r="Q827"/>
  <c r="L847" i="32"/>
  <c r="O847" s="1"/>
  <c r="M847"/>
  <c r="S847" s="1"/>
  <c r="L858" i="28" l="1"/>
  <c r="M858"/>
  <c r="S858" s="1"/>
  <c r="R857"/>
  <c r="Q857"/>
  <c r="O857" i="29"/>
  <c r="N857"/>
  <c r="P857" s="1"/>
  <c r="K858"/>
  <c r="R857" i="31"/>
  <c r="Q857"/>
  <c r="L858"/>
  <c r="O858" s="1"/>
  <c r="M858"/>
  <c r="S858" s="1"/>
  <c r="M833" i="30"/>
  <c r="L833"/>
  <c r="R832"/>
  <c r="Q832"/>
  <c r="Q855" i="27"/>
  <c r="R855"/>
  <c r="N843" i="37"/>
  <c r="P843" s="1"/>
  <c r="K844"/>
  <c r="K849" i="36"/>
  <c r="N848"/>
  <c r="P848" s="1"/>
  <c r="L856" i="27"/>
  <c r="O856" s="1"/>
  <c r="M856"/>
  <c r="Q854" i="39"/>
  <c r="R854"/>
  <c r="O854" i="38"/>
  <c r="N854"/>
  <c r="P854" s="1"/>
  <c r="K855"/>
  <c r="Q854" i="41"/>
  <c r="R854"/>
  <c r="M855"/>
  <c r="S855" s="1"/>
  <c r="L855"/>
  <c r="L849" i="26"/>
  <c r="O849" s="1"/>
  <c r="M849"/>
  <c r="S849" s="1"/>
  <c r="R848"/>
  <c r="Q848"/>
  <c r="Q853" i="35"/>
  <c r="R853"/>
  <c r="S828" i="34"/>
  <c r="R854" i="42"/>
  <c r="Q854"/>
  <c r="M854" i="35"/>
  <c r="L854"/>
  <c r="K841" i="43"/>
  <c r="N840"/>
  <c r="P840" s="1"/>
  <c r="O828" i="34"/>
  <c r="K829"/>
  <c r="N828"/>
  <c r="P828" s="1"/>
  <c r="R847" i="33"/>
  <c r="Q847"/>
  <c r="Q854" i="40"/>
  <c r="R854"/>
  <c r="M855" i="39"/>
  <c r="S855" s="1"/>
  <c r="L855"/>
  <c r="M855" i="40"/>
  <c r="L855"/>
  <c r="O855" s="1"/>
  <c r="M855" i="42"/>
  <c r="L855"/>
  <c r="O855" s="1"/>
  <c r="L848" i="33"/>
  <c r="M848"/>
  <c r="S848" s="1"/>
  <c r="K848" i="32"/>
  <c r="N847"/>
  <c r="P847" s="1"/>
  <c r="L858" i="29" l="1"/>
  <c r="O858" s="1"/>
  <c r="M858"/>
  <c r="S858" s="1"/>
  <c r="R857"/>
  <c r="Q857"/>
  <c r="O858" i="28"/>
  <c r="N858"/>
  <c r="P858" s="1"/>
  <c r="K859"/>
  <c r="O833" i="30"/>
  <c r="K834"/>
  <c r="N833"/>
  <c r="P833" s="1"/>
  <c r="S833"/>
  <c r="K859" i="31"/>
  <c r="N858"/>
  <c r="P858" s="1"/>
  <c r="Q828" i="34"/>
  <c r="R828"/>
  <c r="Q840" i="43"/>
  <c r="R840"/>
  <c r="M841"/>
  <c r="S841" s="1"/>
  <c r="L841"/>
  <c r="O841" s="1"/>
  <c r="K856" i="42"/>
  <c r="N855"/>
  <c r="P855" s="1"/>
  <c r="O854" i="35"/>
  <c r="N854"/>
  <c r="P854" s="1"/>
  <c r="K855"/>
  <c r="N856" i="27"/>
  <c r="P856" s="1"/>
  <c r="K857"/>
  <c r="R848" i="36"/>
  <c r="Q848"/>
  <c r="Q854" i="38"/>
  <c r="R854"/>
  <c r="L849" i="36"/>
  <c r="M849"/>
  <c r="S849" s="1"/>
  <c r="Q847" i="32"/>
  <c r="R847"/>
  <c r="K856" i="40"/>
  <c r="N855"/>
  <c r="P855" s="1"/>
  <c r="L844" i="37"/>
  <c r="O844" s="1"/>
  <c r="M844"/>
  <c r="S844" s="1"/>
  <c r="R843"/>
  <c r="Q843"/>
  <c r="S855" i="42"/>
  <c r="S854" i="35"/>
  <c r="L855" i="38"/>
  <c r="O855" s="1"/>
  <c r="M855"/>
  <c r="S855" s="1"/>
  <c r="L848" i="32"/>
  <c r="M848"/>
  <c r="S855" i="40"/>
  <c r="L829" i="34"/>
  <c r="M829"/>
  <c r="O855" i="39"/>
  <c r="N855"/>
  <c r="P855" s="1"/>
  <c r="K856"/>
  <c r="O855" i="41"/>
  <c r="N855"/>
  <c r="P855" s="1"/>
  <c r="K856"/>
  <c r="K850" i="26"/>
  <c r="N849"/>
  <c r="P849" s="1"/>
  <c r="O848" i="33"/>
  <c r="N848"/>
  <c r="P848" s="1"/>
  <c r="K849"/>
  <c r="S856" i="27"/>
  <c r="M859" i="28" l="1"/>
  <c r="L859"/>
  <c r="R858"/>
  <c r="Q858"/>
  <c r="K859" i="29"/>
  <c r="N858"/>
  <c r="P858" s="1"/>
  <c r="R858" i="31"/>
  <c r="Q858"/>
  <c r="L859"/>
  <c r="M859"/>
  <c r="S859" s="1"/>
  <c r="R833" i="30"/>
  <c r="Q833"/>
  <c r="M834"/>
  <c r="S834" s="1"/>
  <c r="L834"/>
  <c r="Q855" i="40"/>
  <c r="R855"/>
  <c r="M856" i="42"/>
  <c r="S856" s="1"/>
  <c r="L856"/>
  <c r="O856" s="1"/>
  <c r="R855"/>
  <c r="Q855"/>
  <c r="L856" i="40"/>
  <c r="M856"/>
  <c r="S856" s="1"/>
  <c r="N841" i="43"/>
  <c r="P841" s="1"/>
  <c r="K842"/>
  <c r="Q856" i="27"/>
  <c r="R856"/>
  <c r="S848" i="32"/>
  <c r="Q855" i="41"/>
  <c r="R855"/>
  <c r="L857" i="27"/>
  <c r="M857"/>
  <c r="S857" s="1"/>
  <c r="M849" i="33"/>
  <c r="S849" s="1"/>
  <c r="L849"/>
  <c r="O849" s="1"/>
  <c r="M856" i="39"/>
  <c r="S856" s="1"/>
  <c r="L856"/>
  <c r="O856" s="1"/>
  <c r="O848" i="32"/>
  <c r="N848"/>
  <c r="P848" s="1"/>
  <c r="K849"/>
  <c r="Q855" i="39"/>
  <c r="R855"/>
  <c r="M855" i="35"/>
  <c r="S855" s="1"/>
  <c r="L855"/>
  <c r="O855" s="1"/>
  <c r="R848" i="33"/>
  <c r="Q848"/>
  <c r="O849" i="36"/>
  <c r="K850"/>
  <c r="N849"/>
  <c r="P849" s="1"/>
  <c r="Q849" i="26"/>
  <c r="R849"/>
  <c r="S829" i="34"/>
  <c r="K856" i="38"/>
  <c r="N855"/>
  <c r="P855" s="1"/>
  <c r="M856" i="41"/>
  <c r="S856" s="1"/>
  <c r="L856"/>
  <c r="O856" s="1"/>
  <c r="M850" i="26"/>
  <c r="S850" s="1"/>
  <c r="L850"/>
  <c r="O850" s="1"/>
  <c r="O829" i="34"/>
  <c r="K830"/>
  <c r="N829"/>
  <c r="P829" s="1"/>
  <c r="R854" i="35"/>
  <c r="Q854"/>
  <c r="N844" i="37"/>
  <c r="P844" s="1"/>
  <c r="K845"/>
  <c r="Q858" i="29" l="1"/>
  <c r="R858"/>
  <c r="L859"/>
  <c r="O859" s="1"/>
  <c r="M859"/>
  <c r="S859" s="1"/>
  <c r="O859" i="28"/>
  <c r="K860"/>
  <c r="N859"/>
  <c r="P859" s="1"/>
  <c r="S859"/>
  <c r="O834" i="30"/>
  <c r="K835"/>
  <c r="N834"/>
  <c r="P834" s="1"/>
  <c r="O859" i="31"/>
  <c r="K860"/>
  <c r="N859"/>
  <c r="P859" s="1"/>
  <c r="L845" i="37"/>
  <c r="O845" s="1"/>
  <c r="M845"/>
  <c r="S845" s="1"/>
  <c r="N850" i="26"/>
  <c r="P850" s="1"/>
  <c r="K851"/>
  <c r="O856" i="40"/>
  <c r="K857"/>
  <c r="N856"/>
  <c r="P856" s="1"/>
  <c r="R848" i="32"/>
  <c r="Q848"/>
  <c r="R829" i="34"/>
  <c r="Q829"/>
  <c r="K858" i="27"/>
  <c r="N857"/>
  <c r="P857" s="1"/>
  <c r="K857" i="41"/>
  <c r="N856"/>
  <c r="P856" s="1"/>
  <c r="K850" i="33"/>
  <c r="N849"/>
  <c r="P849" s="1"/>
  <c r="R849" i="36"/>
  <c r="Q849"/>
  <c r="M850"/>
  <c r="S850" s="1"/>
  <c r="L850"/>
  <c r="O850" s="1"/>
  <c r="L830" i="34"/>
  <c r="O830" s="1"/>
  <c r="M830"/>
  <c r="S830" s="1"/>
  <c r="N856" i="42"/>
  <c r="P856" s="1"/>
  <c r="K857"/>
  <c r="R855" i="38"/>
  <c r="Q855"/>
  <c r="M849" i="32"/>
  <c r="L849"/>
  <c r="O849" s="1"/>
  <c r="M856" i="38"/>
  <c r="S856" s="1"/>
  <c r="L856"/>
  <c r="O856" s="1"/>
  <c r="O857" i="27"/>
  <c r="M842" i="43"/>
  <c r="L842"/>
  <c r="O842" s="1"/>
  <c r="R841"/>
  <c r="Q841"/>
  <c r="Q844" i="37"/>
  <c r="R844"/>
  <c r="K856" i="35"/>
  <c r="N855"/>
  <c r="P855" s="1"/>
  <c r="K857" i="39"/>
  <c r="N856"/>
  <c r="P856" s="1"/>
  <c r="R859" i="28" l="1"/>
  <c r="Q859"/>
  <c r="L860"/>
  <c r="M860"/>
  <c r="N859" i="29"/>
  <c r="P859" s="1"/>
  <c r="K860"/>
  <c r="R859" i="31"/>
  <c r="Q859"/>
  <c r="M860"/>
  <c r="S860" s="1"/>
  <c r="L860"/>
  <c r="O860" s="1"/>
  <c r="Q834" i="30"/>
  <c r="R834"/>
  <c r="M835"/>
  <c r="L835"/>
  <c r="K850" i="32"/>
  <c r="N849"/>
  <c r="P849" s="1"/>
  <c r="R856" i="40"/>
  <c r="Q856"/>
  <c r="Q856" i="41"/>
  <c r="R856"/>
  <c r="L857" i="39"/>
  <c r="M857"/>
  <c r="S857" s="1"/>
  <c r="K843" i="43"/>
  <c r="N842"/>
  <c r="P842" s="1"/>
  <c r="S849" i="32"/>
  <c r="M857" i="41"/>
  <c r="S857" s="1"/>
  <c r="L857"/>
  <c r="O857" s="1"/>
  <c r="M857" i="40"/>
  <c r="S857" s="1"/>
  <c r="L857"/>
  <c r="O857" s="1"/>
  <c r="R857" i="27"/>
  <c r="Q857"/>
  <c r="Q855" i="35"/>
  <c r="R855"/>
  <c r="S842" i="43"/>
  <c r="N850" i="36"/>
  <c r="P850" s="1"/>
  <c r="K851"/>
  <c r="L856" i="35"/>
  <c r="O856" s="1"/>
  <c r="M856"/>
  <c r="S856" s="1"/>
  <c r="L858" i="27"/>
  <c r="O858" s="1"/>
  <c r="M858"/>
  <c r="L851" i="26"/>
  <c r="M851"/>
  <c r="S851" s="1"/>
  <c r="M857" i="42"/>
  <c r="L857"/>
  <c r="O857" s="1"/>
  <c r="R850" i="26"/>
  <c r="Q850"/>
  <c r="N856" i="38"/>
  <c r="P856" s="1"/>
  <c r="K857"/>
  <c r="Q856" i="42"/>
  <c r="R856"/>
  <c r="Q856" i="39"/>
  <c r="R856"/>
  <c r="Q849" i="33"/>
  <c r="R849"/>
  <c r="K831" i="34"/>
  <c r="N830"/>
  <c r="P830" s="1"/>
  <c r="L850" i="33"/>
  <c r="M850"/>
  <c r="N845" i="37"/>
  <c r="P845" s="1"/>
  <c r="K846"/>
  <c r="L860" i="29" l="1"/>
  <c r="O860" s="1"/>
  <c r="M860"/>
  <c r="S860" s="1"/>
  <c r="R859"/>
  <c r="Q859"/>
  <c r="S860" i="28"/>
  <c r="O860"/>
  <c r="N860"/>
  <c r="P860" s="1"/>
  <c r="K861"/>
  <c r="S835" i="30"/>
  <c r="N860" i="31"/>
  <c r="P860" s="1"/>
  <c r="K861"/>
  <c r="O835" i="30"/>
  <c r="K836"/>
  <c r="N835"/>
  <c r="P835" s="1"/>
  <c r="M831" i="34"/>
  <c r="S831" s="1"/>
  <c r="L831"/>
  <c r="Q842" i="43"/>
  <c r="R842"/>
  <c r="N857" i="41"/>
  <c r="P857" s="1"/>
  <c r="K858"/>
  <c r="O857" i="39"/>
  <c r="N857"/>
  <c r="P857" s="1"/>
  <c r="K858"/>
  <c r="R856" i="38"/>
  <c r="Q856"/>
  <c r="K852" i="26"/>
  <c r="N851"/>
  <c r="P851" s="1"/>
  <c r="L846" i="37"/>
  <c r="M846"/>
  <c r="S846" s="1"/>
  <c r="K858" i="42"/>
  <c r="N857"/>
  <c r="P857" s="1"/>
  <c r="K859" i="27"/>
  <c r="N858"/>
  <c r="R845" i="37"/>
  <c r="Q845"/>
  <c r="S857" i="42"/>
  <c r="R849" i="32"/>
  <c r="Q849"/>
  <c r="P858" i="27"/>
  <c r="S858"/>
  <c r="S850" i="33"/>
  <c r="O850"/>
  <c r="N850"/>
  <c r="P850" s="1"/>
  <c r="K851"/>
  <c r="O851" i="26"/>
  <c r="N856" i="35"/>
  <c r="P856" s="1"/>
  <c r="K857"/>
  <c r="R830" i="34"/>
  <c r="Q830"/>
  <c r="L857" i="38"/>
  <c r="M857"/>
  <c r="S857" s="1"/>
  <c r="L851" i="36"/>
  <c r="M851"/>
  <c r="S851" s="1"/>
  <c r="Q850"/>
  <c r="R850"/>
  <c r="K858" i="40"/>
  <c r="N857"/>
  <c r="P857" s="1"/>
  <c r="M843" i="43"/>
  <c r="S843" s="1"/>
  <c r="L843"/>
  <c r="O843" s="1"/>
  <c r="L850" i="32"/>
  <c r="O850" s="1"/>
  <c r="M850"/>
  <c r="S850" s="1"/>
  <c r="L861" i="28" l="1"/>
  <c r="O861" s="1"/>
  <c r="M861"/>
  <c r="S861" s="1"/>
  <c r="Q860"/>
  <c r="R860"/>
  <c r="K861" i="29"/>
  <c r="N860"/>
  <c r="P860" s="1"/>
  <c r="Q835" i="30"/>
  <c r="R835"/>
  <c r="L836"/>
  <c r="O836" s="1"/>
  <c r="M836"/>
  <c r="M861" i="31"/>
  <c r="L861"/>
  <c r="Q860"/>
  <c r="R860"/>
  <c r="O851" i="36"/>
  <c r="K852"/>
  <c r="N851"/>
  <c r="P851" s="1"/>
  <c r="R857" i="39"/>
  <c r="Q857"/>
  <c r="R857" i="42"/>
  <c r="Q857"/>
  <c r="O857" i="38"/>
  <c r="K858"/>
  <c r="N857"/>
  <c r="P857" s="1"/>
  <c r="O846" i="37"/>
  <c r="K847"/>
  <c r="N846"/>
  <c r="P846" s="1"/>
  <c r="M858" i="41"/>
  <c r="L858"/>
  <c r="O858" s="1"/>
  <c r="Q857" i="40"/>
  <c r="R857"/>
  <c r="R857" i="41"/>
  <c r="Q857"/>
  <c r="R851" i="26"/>
  <c r="Q851"/>
  <c r="L858" i="40"/>
  <c r="O858" s="1"/>
  <c r="M858"/>
  <c r="S858" s="1"/>
  <c r="L852" i="26"/>
  <c r="M852"/>
  <c r="S852" s="1"/>
  <c r="Q850" i="33"/>
  <c r="R850"/>
  <c r="M857" i="35"/>
  <c r="L857"/>
  <c r="O857" s="1"/>
  <c r="N843" i="43"/>
  <c r="P843" s="1"/>
  <c r="K844"/>
  <c r="M851" i="33"/>
  <c r="S851" s="1"/>
  <c r="L851"/>
  <c r="L858" i="42"/>
  <c r="O858" s="1"/>
  <c r="M858"/>
  <c r="S858" s="1"/>
  <c r="R858" i="27"/>
  <c r="Q858"/>
  <c r="L859"/>
  <c r="O859" s="1"/>
  <c r="M859"/>
  <c r="S859" s="1"/>
  <c r="O831" i="34"/>
  <c r="N831"/>
  <c r="P831" s="1"/>
  <c r="K832"/>
  <c r="Q856" i="35"/>
  <c r="R856"/>
  <c r="K851" i="32"/>
  <c r="N850"/>
  <c r="P850" s="1"/>
  <c r="M858" i="39"/>
  <c r="L858"/>
  <c r="O858" s="1"/>
  <c r="R860" i="29" l="1"/>
  <c r="Q860"/>
  <c r="M861"/>
  <c r="S861" s="1"/>
  <c r="L861"/>
  <c r="O861" s="1"/>
  <c r="N861" i="28"/>
  <c r="P861" s="1"/>
  <c r="K862"/>
  <c r="K862" i="31"/>
  <c r="N861"/>
  <c r="P861" s="1"/>
  <c r="O861"/>
  <c r="S861"/>
  <c r="S836" i="30"/>
  <c r="K837"/>
  <c r="N836"/>
  <c r="P836" s="1"/>
  <c r="Q850" i="32"/>
  <c r="R850"/>
  <c r="L851"/>
  <c r="O851" s="1"/>
  <c r="M851"/>
  <c r="S851" s="1"/>
  <c r="K860" i="27"/>
  <c r="N859"/>
  <c r="P859" s="1"/>
  <c r="M844" i="43"/>
  <c r="S844" s="1"/>
  <c r="L844"/>
  <c r="O844" s="1"/>
  <c r="K858" i="35"/>
  <c r="N857"/>
  <c r="P857" s="1"/>
  <c r="R843" i="43"/>
  <c r="Q843"/>
  <c r="K853" i="26"/>
  <c r="N852"/>
  <c r="P852" s="1"/>
  <c r="L832" i="34"/>
  <c r="O832" s="1"/>
  <c r="M832"/>
  <c r="S832" s="1"/>
  <c r="K859" i="42"/>
  <c r="N858"/>
  <c r="P858" s="1"/>
  <c r="S857" i="35"/>
  <c r="K859" i="40"/>
  <c r="N858"/>
  <c r="P858" s="1"/>
  <c r="N858" i="41"/>
  <c r="P858" s="1"/>
  <c r="K859"/>
  <c r="R831" i="34"/>
  <c r="Q831"/>
  <c r="N858" i="39"/>
  <c r="P858" s="1"/>
  <c r="K859"/>
  <c r="S858" i="41"/>
  <c r="R846" i="37"/>
  <c r="Q846"/>
  <c r="O851" i="33"/>
  <c r="N851"/>
  <c r="P851" s="1"/>
  <c r="K852"/>
  <c r="O852" i="26"/>
  <c r="M847" i="37"/>
  <c r="S847" s="1"/>
  <c r="L847"/>
  <c r="R851" i="36"/>
  <c r="Q851"/>
  <c r="Q857" i="38"/>
  <c r="R857"/>
  <c r="L852" i="36"/>
  <c r="M852"/>
  <c r="S852" s="1"/>
  <c r="S858" i="39"/>
  <c r="L858" i="38"/>
  <c r="M858"/>
  <c r="S858" s="1"/>
  <c r="M862" i="28" l="1"/>
  <c r="L862"/>
  <c r="O862" s="1"/>
  <c r="R861"/>
  <c r="Q861"/>
  <c r="N861" i="29"/>
  <c r="P861" s="1"/>
  <c r="K862"/>
  <c r="L837" i="30"/>
  <c r="O837" s="1"/>
  <c r="M837"/>
  <c r="S837" s="1"/>
  <c r="R836"/>
  <c r="Q836"/>
  <c r="Q861" i="31"/>
  <c r="R861"/>
  <c r="M862"/>
  <c r="S862" s="1"/>
  <c r="L862"/>
  <c r="O862" s="1"/>
  <c r="Q857" i="35"/>
  <c r="R857"/>
  <c r="Q852" i="26"/>
  <c r="R852"/>
  <c r="R859" i="27"/>
  <c r="Q859"/>
  <c r="M853" i="26"/>
  <c r="S853" s="1"/>
  <c r="L853"/>
  <c r="O852" i="36"/>
  <c r="N852"/>
  <c r="P852" s="1"/>
  <c r="K853"/>
  <c r="L852" i="33"/>
  <c r="M852"/>
  <c r="O852"/>
  <c r="M860" i="27"/>
  <c r="S860" s="1"/>
  <c r="L860"/>
  <c r="O860" s="1"/>
  <c r="R858" i="42"/>
  <c r="Q858"/>
  <c r="Q851" i="33"/>
  <c r="R851"/>
  <c r="L859" i="42"/>
  <c r="O859" s="1"/>
  <c r="M859"/>
  <c r="S859" s="1"/>
  <c r="Q858" i="41"/>
  <c r="R858"/>
  <c r="L859" i="40"/>
  <c r="M859"/>
  <c r="S859" s="1"/>
  <c r="M859" i="41"/>
  <c r="S859" s="1"/>
  <c r="L859"/>
  <c r="O859" s="1"/>
  <c r="M858" i="35"/>
  <c r="S858" s="1"/>
  <c r="L858"/>
  <c r="N851" i="32"/>
  <c r="P851" s="1"/>
  <c r="K852"/>
  <c r="Q858" i="39"/>
  <c r="R858"/>
  <c r="M859"/>
  <c r="S859" s="1"/>
  <c r="L859"/>
  <c r="O858" i="38"/>
  <c r="K859"/>
  <c r="N858"/>
  <c r="P858" s="1"/>
  <c r="O847" i="37"/>
  <c r="N847"/>
  <c r="P847" s="1"/>
  <c r="K848"/>
  <c r="Q858" i="40"/>
  <c r="R858"/>
  <c r="N832" i="34"/>
  <c r="P832" s="1"/>
  <c r="K833"/>
  <c r="K845" i="43"/>
  <c r="N844"/>
  <c r="P844" s="1"/>
  <c r="L862" i="29" l="1"/>
  <c r="O862" s="1"/>
  <c r="M862"/>
  <c r="R861"/>
  <c r="Q861"/>
  <c r="N862" i="28"/>
  <c r="P862" s="1"/>
  <c r="K863"/>
  <c r="S862"/>
  <c r="N862" i="31"/>
  <c r="P862" s="1"/>
  <c r="K863"/>
  <c r="N837" i="30"/>
  <c r="P837" s="1"/>
  <c r="K838"/>
  <c r="M845" i="43"/>
  <c r="S845" s="1"/>
  <c r="L845"/>
  <c r="K854" i="26"/>
  <c r="N853"/>
  <c r="P853" s="1"/>
  <c r="R858" i="38"/>
  <c r="Q858"/>
  <c r="O859" i="39"/>
  <c r="N859"/>
  <c r="P859" s="1"/>
  <c r="K860"/>
  <c r="N859" i="41"/>
  <c r="P859" s="1"/>
  <c r="K860"/>
  <c r="N859" i="42"/>
  <c r="P859" s="1"/>
  <c r="K860"/>
  <c r="L848" i="37"/>
  <c r="M848"/>
  <c r="S848" s="1"/>
  <c r="S852" i="33"/>
  <c r="R847" i="37"/>
  <c r="Q847"/>
  <c r="N852" i="33"/>
  <c r="P852" s="1"/>
  <c r="K853"/>
  <c r="Q844" i="43"/>
  <c r="R844"/>
  <c r="L852" i="32"/>
  <c r="O852" s="1"/>
  <c r="M852"/>
  <c r="S852" s="1"/>
  <c r="O859" i="40"/>
  <c r="K860"/>
  <c r="N859"/>
  <c r="P859" s="1"/>
  <c r="L853" i="36"/>
  <c r="M853"/>
  <c r="S853" s="1"/>
  <c r="Q852"/>
  <c r="R852"/>
  <c r="R851" i="32"/>
  <c r="Q851"/>
  <c r="M833" i="34"/>
  <c r="S833" s="1"/>
  <c r="L833"/>
  <c r="L859" i="38"/>
  <c r="O859" s="1"/>
  <c r="M859"/>
  <c r="S859" s="1"/>
  <c r="O858" i="35"/>
  <c r="K859"/>
  <c r="N858"/>
  <c r="P858" s="1"/>
  <c r="R832" i="34"/>
  <c r="Q832"/>
  <c r="N860" i="27"/>
  <c r="P860" s="1"/>
  <c r="K861"/>
  <c r="O853" i="26"/>
  <c r="R862" i="28" l="1"/>
  <c r="Q862"/>
  <c r="L863"/>
  <c r="O863" s="1"/>
  <c r="M863"/>
  <c r="S863" s="1"/>
  <c r="S862" i="29"/>
  <c r="N862"/>
  <c r="P862" s="1"/>
  <c r="K863"/>
  <c r="L838" i="30"/>
  <c r="O838" s="1"/>
  <c r="M838"/>
  <c r="S838" s="1"/>
  <c r="R837"/>
  <c r="Q837"/>
  <c r="L863" i="31"/>
  <c r="M863"/>
  <c r="Q862"/>
  <c r="R862"/>
  <c r="R859" i="39"/>
  <c r="Q859"/>
  <c r="R860" i="27"/>
  <c r="Q860"/>
  <c r="N859" i="38"/>
  <c r="P859" s="1"/>
  <c r="K860"/>
  <c r="O853" i="36"/>
  <c r="N853"/>
  <c r="P853" s="1"/>
  <c r="K854"/>
  <c r="O848" i="37"/>
  <c r="K849"/>
  <c r="N848"/>
  <c r="P848" s="1"/>
  <c r="L861" i="27"/>
  <c r="O861" s="1"/>
  <c r="M861"/>
  <c r="O833" i="34"/>
  <c r="N833"/>
  <c r="P833" s="1"/>
  <c r="K834"/>
  <c r="R859" i="40"/>
  <c r="Q859"/>
  <c r="M853" i="33"/>
  <c r="L853"/>
  <c r="O853" s="1"/>
  <c r="M860" i="42"/>
  <c r="L860"/>
  <c r="O860" s="1"/>
  <c r="Q853" i="26"/>
  <c r="R853"/>
  <c r="N852" i="32"/>
  <c r="P852" s="1"/>
  <c r="K853"/>
  <c r="R858" i="35"/>
  <c r="Q858"/>
  <c r="M860" i="41"/>
  <c r="S860" s="1"/>
  <c r="L860"/>
  <c r="O860" s="1"/>
  <c r="M854" i="26"/>
  <c r="S854" s="1"/>
  <c r="L854"/>
  <c r="R852" i="33"/>
  <c r="Q852"/>
  <c r="L860" i="40"/>
  <c r="O860" s="1"/>
  <c r="M860"/>
  <c r="S860" s="1"/>
  <c r="M859" i="35"/>
  <c r="L859"/>
  <c r="O859" s="1"/>
  <c r="R859" i="41"/>
  <c r="Q859"/>
  <c r="O845" i="43"/>
  <c r="N845"/>
  <c r="P845" s="1"/>
  <c r="K846"/>
  <c r="R859" i="42"/>
  <c r="Q859"/>
  <c r="M860" i="39"/>
  <c r="L860"/>
  <c r="O860" s="1"/>
  <c r="M863" i="29" l="1"/>
  <c r="S863" s="1"/>
  <c r="L863"/>
  <c r="O863" s="1"/>
  <c r="R862"/>
  <c r="Q862"/>
  <c r="N863" i="28"/>
  <c r="P863" s="1"/>
  <c r="K864"/>
  <c r="O863" i="31"/>
  <c r="N863"/>
  <c r="P863" s="1"/>
  <c r="K864"/>
  <c r="S863"/>
  <c r="N838" i="30"/>
  <c r="P838" s="1"/>
  <c r="K839"/>
  <c r="Q853" i="36"/>
  <c r="R853"/>
  <c r="M846" i="43"/>
  <c r="S846" s="1"/>
  <c r="L846"/>
  <c r="O846" s="1"/>
  <c r="K861" i="40"/>
  <c r="N860"/>
  <c r="P860" s="1"/>
  <c r="N860" i="42"/>
  <c r="P860" s="1"/>
  <c r="K861"/>
  <c r="K860" i="35"/>
  <c r="N859"/>
  <c r="P859" s="1"/>
  <c r="K855" i="26"/>
  <c r="N854"/>
  <c r="P854" s="1"/>
  <c r="S860" i="42"/>
  <c r="K861" i="39"/>
  <c r="N860"/>
  <c r="P860" s="1"/>
  <c r="S860"/>
  <c r="O854" i="26"/>
  <c r="L853" i="32"/>
  <c r="O853" s="1"/>
  <c r="M853"/>
  <c r="S853" s="1"/>
  <c r="N853" i="33"/>
  <c r="P853" s="1"/>
  <c r="K854"/>
  <c r="S861" i="27"/>
  <c r="L860" i="38"/>
  <c r="M860"/>
  <c r="S860" s="1"/>
  <c r="R859"/>
  <c r="Q859"/>
  <c r="R848" i="37"/>
  <c r="Q848"/>
  <c r="Q852" i="32"/>
  <c r="R852"/>
  <c r="S853" i="33"/>
  <c r="N861" i="27"/>
  <c r="P861" s="1"/>
  <c r="K862"/>
  <c r="S859" i="35"/>
  <c r="L849" i="37"/>
  <c r="O849" s="1"/>
  <c r="M849"/>
  <c r="R845" i="43"/>
  <c r="Q845"/>
  <c r="K861" i="41"/>
  <c r="N860"/>
  <c r="P860" s="1"/>
  <c r="L834" i="34"/>
  <c r="O834" s="1"/>
  <c r="M834"/>
  <c r="R833"/>
  <c r="Q833"/>
  <c r="M854" i="36"/>
  <c r="L854"/>
  <c r="O854" s="1"/>
  <c r="L864" i="28" l="1"/>
  <c r="O864" s="1"/>
  <c r="M864"/>
  <c r="S864" s="1"/>
  <c r="R863"/>
  <c r="Q863"/>
  <c r="N863" i="29"/>
  <c r="P863" s="1"/>
  <c r="K864"/>
  <c r="L839" i="30"/>
  <c r="O839" s="1"/>
  <c r="M839"/>
  <c r="S839" s="1"/>
  <c r="R838"/>
  <c r="Q838"/>
  <c r="Q863" i="31"/>
  <c r="R863"/>
  <c r="M864"/>
  <c r="L864"/>
  <c r="O864" s="1"/>
  <c r="Q860" i="42"/>
  <c r="R860"/>
  <c r="Q860" i="39"/>
  <c r="R860"/>
  <c r="Q861" i="27"/>
  <c r="R861"/>
  <c r="Q859" i="35"/>
  <c r="R859"/>
  <c r="M861" i="39"/>
  <c r="S861" s="1"/>
  <c r="L861"/>
  <c r="Q860" i="40"/>
  <c r="R860"/>
  <c r="Q860" i="41"/>
  <c r="R860"/>
  <c r="K855" i="36"/>
  <c r="N854"/>
  <c r="P854" s="1"/>
  <c r="M861" i="41"/>
  <c r="S861" s="1"/>
  <c r="L861"/>
  <c r="O861" s="1"/>
  <c r="L862" i="27"/>
  <c r="M862"/>
  <c r="S862" s="1"/>
  <c r="S854" i="36"/>
  <c r="M861" i="40"/>
  <c r="S861" s="1"/>
  <c r="L861"/>
  <c r="R854" i="26"/>
  <c r="Q854"/>
  <c r="N853" i="32"/>
  <c r="P853" s="1"/>
  <c r="K854"/>
  <c r="O860" i="38"/>
  <c r="K861"/>
  <c r="N860"/>
  <c r="P860" s="1"/>
  <c r="M855" i="26"/>
  <c r="S855" s="1"/>
  <c r="L855"/>
  <c r="O855" s="1"/>
  <c r="K847" i="43"/>
  <c r="N846"/>
  <c r="P846" s="1"/>
  <c r="K850" i="37"/>
  <c r="N849"/>
  <c r="P849" s="1"/>
  <c r="M860" i="35"/>
  <c r="S860" s="1"/>
  <c r="L860"/>
  <c r="R853" i="33"/>
  <c r="Q853"/>
  <c r="S834" i="34"/>
  <c r="S849" i="37"/>
  <c r="K835" i="34"/>
  <c r="N834"/>
  <c r="P834" s="1"/>
  <c r="L854" i="33"/>
  <c r="M854"/>
  <c r="S854" s="1"/>
  <c r="L861" i="42"/>
  <c r="O861" s="1"/>
  <c r="M861"/>
  <c r="S861" s="1"/>
  <c r="L864" i="29" l="1"/>
  <c r="O864" s="1"/>
  <c r="M864"/>
  <c r="S864" s="1"/>
  <c r="R863"/>
  <c r="Q863"/>
  <c r="N864" i="28"/>
  <c r="P864" s="1"/>
  <c r="K865"/>
  <c r="S864" i="31"/>
  <c r="K865"/>
  <c r="N864"/>
  <c r="P864" s="1"/>
  <c r="N839" i="30"/>
  <c r="P839" s="1"/>
  <c r="K840"/>
  <c r="R834" i="34"/>
  <c r="Q834"/>
  <c r="R854" i="36"/>
  <c r="Q854"/>
  <c r="R849" i="37"/>
  <c r="Q849"/>
  <c r="R860" i="38"/>
  <c r="Q860"/>
  <c r="O860" i="35"/>
  <c r="K861"/>
  <c r="N860"/>
  <c r="P860" s="1"/>
  <c r="M861" i="38"/>
  <c r="L861"/>
  <c r="M855" i="36"/>
  <c r="S855" s="1"/>
  <c r="L855"/>
  <c r="M850" i="37"/>
  <c r="S850" s="1"/>
  <c r="L850"/>
  <c r="O850" s="1"/>
  <c r="L835" i="34"/>
  <c r="M835"/>
  <c r="S835" s="1"/>
  <c r="R853" i="32"/>
  <c r="Q853"/>
  <c r="O862" i="27"/>
  <c r="N862"/>
  <c r="P862" s="1"/>
  <c r="K863"/>
  <c r="N861" i="42"/>
  <c r="P861" s="1"/>
  <c r="K862"/>
  <c r="N861" i="41"/>
  <c r="P861" s="1"/>
  <c r="K862"/>
  <c r="Q846" i="43"/>
  <c r="R846"/>
  <c r="L854" i="32"/>
  <c r="M854"/>
  <c r="S854" s="1"/>
  <c r="M847" i="43"/>
  <c r="S847" s="1"/>
  <c r="L847"/>
  <c r="O847" s="1"/>
  <c r="O854" i="33"/>
  <c r="K855"/>
  <c r="N854"/>
  <c r="P854" s="1"/>
  <c r="K856" i="26"/>
  <c r="N855"/>
  <c r="P855" s="1"/>
  <c r="O861" i="39"/>
  <c r="K862"/>
  <c r="N861"/>
  <c r="P861" s="1"/>
  <c r="O861" i="40"/>
  <c r="K862"/>
  <c r="N861"/>
  <c r="P861" s="1"/>
  <c r="M865" i="28" l="1"/>
  <c r="S865" s="1"/>
  <c r="L865"/>
  <c r="R864"/>
  <c r="Q864"/>
  <c r="K865" i="29"/>
  <c r="N864"/>
  <c r="P864" s="1"/>
  <c r="Q864" i="31"/>
  <c r="R864"/>
  <c r="Q839" i="30"/>
  <c r="R839"/>
  <c r="L840"/>
  <c r="M840"/>
  <c r="S840" s="1"/>
  <c r="M865" i="31"/>
  <c r="S865" s="1"/>
  <c r="L865"/>
  <c r="R861" i="39"/>
  <c r="Q861"/>
  <c r="N847" i="43"/>
  <c r="P847" s="1"/>
  <c r="K848"/>
  <c r="M862" i="39"/>
  <c r="L862"/>
  <c r="O862" s="1"/>
  <c r="M862" i="42"/>
  <c r="L862"/>
  <c r="O835" i="34"/>
  <c r="N835"/>
  <c r="P835" s="1"/>
  <c r="K836"/>
  <c r="L856" i="26"/>
  <c r="O856" s="1"/>
  <c r="M856"/>
  <c r="S856" s="1"/>
  <c r="O854" i="32"/>
  <c r="K855"/>
  <c r="N854"/>
  <c r="P854" s="1"/>
  <c r="R854" i="33"/>
  <c r="Q854"/>
  <c r="O855" i="36"/>
  <c r="N855"/>
  <c r="P855" s="1"/>
  <c r="K856"/>
  <c r="R862" i="27"/>
  <c r="Q862"/>
  <c r="R861" i="40"/>
  <c r="Q861"/>
  <c r="L862"/>
  <c r="O862" s="1"/>
  <c r="M862"/>
  <c r="S862" s="1"/>
  <c r="M855" i="33"/>
  <c r="S855" s="1"/>
  <c r="L855"/>
  <c r="O855" s="1"/>
  <c r="M862" i="41"/>
  <c r="L862"/>
  <c r="O862" s="1"/>
  <c r="O861" i="38"/>
  <c r="N861"/>
  <c r="P861" s="1"/>
  <c r="K862"/>
  <c r="R861" i="41"/>
  <c r="Q861"/>
  <c r="S861" i="38"/>
  <c r="R860" i="35"/>
  <c r="Q860"/>
  <c r="R861" i="42"/>
  <c r="Q861"/>
  <c r="M861" i="35"/>
  <c r="S861" s="1"/>
  <c r="L861"/>
  <c r="O861" s="1"/>
  <c r="Q855" i="26"/>
  <c r="R855"/>
  <c r="L863" i="27"/>
  <c r="M863"/>
  <c r="O863"/>
  <c r="K851" i="37"/>
  <c r="N850"/>
  <c r="P850" s="1"/>
  <c r="R864" i="29" l="1"/>
  <c r="Q864"/>
  <c r="M865"/>
  <c r="S865" s="1"/>
  <c r="L865"/>
  <c r="O865" i="28"/>
  <c r="K866"/>
  <c r="N865"/>
  <c r="P865" s="1"/>
  <c r="N840" i="30"/>
  <c r="P840" s="1"/>
  <c r="K841"/>
  <c r="O840"/>
  <c r="O865" i="31"/>
  <c r="K866"/>
  <c r="N865"/>
  <c r="P865" s="1"/>
  <c r="R861" i="38"/>
  <c r="Q861"/>
  <c r="S862" i="42"/>
  <c r="K863" i="41"/>
  <c r="N862"/>
  <c r="P862" s="1"/>
  <c r="R855" i="36"/>
  <c r="Q855"/>
  <c r="K863" i="39"/>
  <c r="N862"/>
  <c r="P862" s="1"/>
  <c r="R835" i="34"/>
  <c r="Q835"/>
  <c r="S862" i="41"/>
  <c r="M851" i="37"/>
  <c r="S851" s="1"/>
  <c r="L851"/>
  <c r="O851" s="1"/>
  <c r="L862" i="38"/>
  <c r="O862" s="1"/>
  <c r="M862"/>
  <c r="S862" s="1"/>
  <c r="K857" i="26"/>
  <c r="N856"/>
  <c r="P856" s="1"/>
  <c r="S862" i="39"/>
  <c r="M856" i="36"/>
  <c r="S856" s="1"/>
  <c r="L856"/>
  <c r="O856" s="1"/>
  <c r="S863" i="27"/>
  <c r="K864"/>
  <c r="N863"/>
  <c r="P863" s="1"/>
  <c r="N862" i="40"/>
  <c r="P862" s="1"/>
  <c r="K863"/>
  <c r="M836" i="34"/>
  <c r="S836" s="1"/>
  <c r="L836"/>
  <c r="M848" i="43"/>
  <c r="S848" s="1"/>
  <c r="L848"/>
  <c r="O848" s="1"/>
  <c r="R847"/>
  <c r="Q847"/>
  <c r="Q854" i="32"/>
  <c r="R854"/>
  <c r="Q850" i="37"/>
  <c r="R850"/>
  <c r="K862" i="35"/>
  <c r="N861"/>
  <c r="P861" s="1"/>
  <c r="N855" i="33"/>
  <c r="P855" s="1"/>
  <c r="K856"/>
  <c r="L855" i="32"/>
  <c r="O855" s="1"/>
  <c r="M855"/>
  <c r="O862" i="42"/>
  <c r="N862"/>
  <c r="P862" s="1"/>
  <c r="K863"/>
  <c r="Q865" i="28" l="1"/>
  <c r="R865"/>
  <c r="M866"/>
  <c r="S866" s="1"/>
  <c r="L866"/>
  <c r="O866" s="1"/>
  <c r="O865" i="29"/>
  <c r="N865"/>
  <c r="P865" s="1"/>
  <c r="K866"/>
  <c r="R865" i="31"/>
  <c r="Q865"/>
  <c r="L866"/>
  <c r="O866" s="1"/>
  <c r="M866"/>
  <c r="S866" s="1"/>
  <c r="L841" i="30"/>
  <c r="M841"/>
  <c r="S841" s="1"/>
  <c r="Q840"/>
  <c r="R840"/>
  <c r="Q862" i="41"/>
  <c r="R862"/>
  <c r="R862" i="42"/>
  <c r="Q862"/>
  <c r="Q863" i="27"/>
  <c r="R863"/>
  <c r="R862" i="40"/>
  <c r="Q862"/>
  <c r="N851" i="37"/>
  <c r="P851" s="1"/>
  <c r="K852"/>
  <c r="R856" i="26"/>
  <c r="Q856"/>
  <c r="Q862" i="39"/>
  <c r="R862"/>
  <c r="L862" i="35"/>
  <c r="O862" s="1"/>
  <c r="M862"/>
  <c r="S862" s="1"/>
  <c r="L857" i="26"/>
  <c r="O857" s="1"/>
  <c r="M857"/>
  <c r="S857" s="1"/>
  <c r="M863" i="41"/>
  <c r="S863" s="1"/>
  <c r="L863"/>
  <c r="Q861" i="35"/>
  <c r="R861"/>
  <c r="L864" i="27"/>
  <c r="M864"/>
  <c r="S864" s="1"/>
  <c r="K849" i="43"/>
  <c r="N848"/>
  <c r="P848" s="1"/>
  <c r="L856" i="33"/>
  <c r="M856"/>
  <c r="S856" s="1"/>
  <c r="O836" i="34"/>
  <c r="K837"/>
  <c r="N836"/>
  <c r="P836" s="1"/>
  <c r="S855" i="32"/>
  <c r="N856" i="36"/>
  <c r="P856" s="1"/>
  <c r="K857"/>
  <c r="N862" i="38"/>
  <c r="P862" s="1"/>
  <c r="K863"/>
  <c r="Q855" i="33"/>
  <c r="R855"/>
  <c r="M863" i="42"/>
  <c r="S863" s="1"/>
  <c r="L863"/>
  <c r="O863" s="1"/>
  <c r="K856" i="32"/>
  <c r="N855"/>
  <c r="P855" s="1"/>
  <c r="L863" i="40"/>
  <c r="O863" s="1"/>
  <c r="M863"/>
  <c r="S863" s="1"/>
  <c r="M863" i="39"/>
  <c r="S863" s="1"/>
  <c r="L863"/>
  <c r="L866" i="29" l="1"/>
  <c r="O866" s="1"/>
  <c r="M866"/>
  <c r="R865"/>
  <c r="Q865"/>
  <c r="N866" i="28"/>
  <c r="P866" s="1"/>
  <c r="K867"/>
  <c r="O841" i="30"/>
  <c r="K842"/>
  <c r="N841"/>
  <c r="P841" s="1"/>
  <c r="K867" i="31"/>
  <c r="N866"/>
  <c r="P866" s="1"/>
  <c r="R855" i="32"/>
  <c r="Q855"/>
  <c r="L837" i="34"/>
  <c r="M837"/>
  <c r="S837" s="1"/>
  <c r="K864" i="40"/>
  <c r="N863"/>
  <c r="P863" s="1"/>
  <c r="M863" i="38"/>
  <c r="S863" s="1"/>
  <c r="L863"/>
  <c r="O863" s="1"/>
  <c r="N864" i="27"/>
  <c r="P864" s="1"/>
  <c r="K865"/>
  <c r="K863" i="35"/>
  <c r="N862"/>
  <c r="P862" s="1"/>
  <c r="R862" i="38"/>
  <c r="Q862"/>
  <c r="L856" i="32"/>
  <c r="O856" s="1"/>
  <c r="M856"/>
  <c r="S856" s="1"/>
  <c r="L857" i="36"/>
  <c r="M857"/>
  <c r="S857" s="1"/>
  <c r="O856" i="33"/>
  <c r="N856"/>
  <c r="P856" s="1"/>
  <c r="K857"/>
  <c r="O863" i="41"/>
  <c r="N863"/>
  <c r="P863" s="1"/>
  <c r="K864"/>
  <c r="Q848" i="43"/>
  <c r="R848"/>
  <c r="R856" i="36"/>
  <c r="Q856"/>
  <c r="O863" i="39"/>
  <c r="N863"/>
  <c r="P863" s="1"/>
  <c r="K864"/>
  <c r="N863" i="42"/>
  <c r="P863" s="1"/>
  <c r="K864"/>
  <c r="M849" i="43"/>
  <c r="S849" s="1"/>
  <c r="L849"/>
  <c r="O849" s="1"/>
  <c r="O864" i="27"/>
  <c r="Q836" i="34"/>
  <c r="R836"/>
  <c r="K858" i="26"/>
  <c r="N857"/>
  <c r="P857" s="1"/>
  <c r="M852" i="37"/>
  <c r="S852" s="1"/>
  <c r="L852"/>
  <c r="O852" s="1"/>
  <c r="R851"/>
  <c r="Q851"/>
  <c r="M867" i="28" l="1"/>
  <c r="L867"/>
  <c r="R866"/>
  <c r="Q866"/>
  <c r="S866" i="29"/>
  <c r="K867"/>
  <c r="N866"/>
  <c r="P866" s="1"/>
  <c r="Q866" i="31"/>
  <c r="R866"/>
  <c r="M867"/>
  <c r="S867" s="1"/>
  <c r="L867"/>
  <c r="Q841" i="30"/>
  <c r="R841"/>
  <c r="M842"/>
  <c r="S842" s="1"/>
  <c r="L842"/>
  <c r="R863" i="39"/>
  <c r="Q863"/>
  <c r="N856" i="32"/>
  <c r="P856" s="1"/>
  <c r="K857"/>
  <c r="N863" i="38"/>
  <c r="P863" s="1"/>
  <c r="K864"/>
  <c r="R863" i="42"/>
  <c r="Q863"/>
  <c r="M864" i="41"/>
  <c r="S864" s="1"/>
  <c r="L864"/>
  <c r="O864" s="1"/>
  <c r="M864" i="39"/>
  <c r="S864" s="1"/>
  <c r="L864"/>
  <c r="O864"/>
  <c r="M857" i="33"/>
  <c r="L857"/>
  <c r="O857" s="1"/>
  <c r="N849" i="43"/>
  <c r="P849" s="1"/>
  <c r="K850"/>
  <c r="Q863" i="40"/>
  <c r="R863"/>
  <c r="Q862" i="35"/>
  <c r="R862"/>
  <c r="M864" i="40"/>
  <c r="S864" s="1"/>
  <c r="L864"/>
  <c r="M863" i="35"/>
  <c r="S863" s="1"/>
  <c r="L863"/>
  <c r="O863" s="1"/>
  <c r="R857" i="26"/>
  <c r="Q857"/>
  <c r="L864" i="42"/>
  <c r="M864"/>
  <c r="O857" i="36"/>
  <c r="N857"/>
  <c r="P857" s="1"/>
  <c r="K858"/>
  <c r="L865" i="27"/>
  <c r="M865"/>
  <c r="O837" i="34"/>
  <c r="K838"/>
  <c r="N837"/>
  <c r="P837" s="1"/>
  <c r="R864" i="27"/>
  <c r="Q864"/>
  <c r="R856" i="33"/>
  <c r="Q856"/>
  <c r="N852" i="37"/>
  <c r="P852" s="1"/>
  <c r="K853"/>
  <c r="M858" i="26"/>
  <c r="S858" s="1"/>
  <c r="L858"/>
  <c r="R863" i="41"/>
  <c r="Q863"/>
  <c r="L867" i="29" l="1"/>
  <c r="M867"/>
  <c r="Q866"/>
  <c r="R866"/>
  <c r="O867" i="28"/>
  <c r="K868"/>
  <c r="N867"/>
  <c r="P867" s="1"/>
  <c r="S867"/>
  <c r="N867" i="31"/>
  <c r="P867" s="1"/>
  <c r="K868"/>
  <c r="O867"/>
  <c r="O842" i="30"/>
  <c r="K843"/>
  <c r="N842"/>
  <c r="P842" s="1"/>
  <c r="R857" i="36"/>
  <c r="Q857"/>
  <c r="K859" i="26"/>
  <c r="N858"/>
  <c r="P858" s="1"/>
  <c r="N857" i="33"/>
  <c r="P857" s="1"/>
  <c r="K858"/>
  <c r="M858" i="36"/>
  <c r="S858" s="1"/>
  <c r="L858"/>
  <c r="O858" s="1"/>
  <c r="K864" i="35"/>
  <c r="N863"/>
  <c r="P863" s="1"/>
  <c r="M850" i="43"/>
  <c r="L850"/>
  <c r="O850" s="1"/>
  <c r="O864" i="42"/>
  <c r="N864"/>
  <c r="P864" s="1"/>
  <c r="K865"/>
  <c r="S857" i="33"/>
  <c r="R837" i="34"/>
  <c r="Q837"/>
  <c r="S864" i="42"/>
  <c r="L838" i="34"/>
  <c r="O838" s="1"/>
  <c r="M838"/>
  <c r="S838" s="1"/>
  <c r="M853" i="37"/>
  <c r="S853" s="1"/>
  <c r="L853"/>
  <c r="M864" i="38"/>
  <c r="S864" s="1"/>
  <c r="L864"/>
  <c r="O864" s="1"/>
  <c r="R863"/>
  <c r="Q863"/>
  <c r="Q852" i="37"/>
  <c r="R852"/>
  <c r="S865" i="27"/>
  <c r="K865" i="39"/>
  <c r="N864"/>
  <c r="P864" s="1"/>
  <c r="O865" i="27"/>
  <c r="N865"/>
  <c r="P865" s="1"/>
  <c r="K866"/>
  <c r="L857" i="32"/>
  <c r="M857"/>
  <c r="S857" s="1"/>
  <c r="R856"/>
  <c r="Q856"/>
  <c r="R849" i="43"/>
  <c r="Q849"/>
  <c r="K865" i="41"/>
  <c r="N864"/>
  <c r="P864" s="1"/>
  <c r="O858" i="26"/>
  <c r="O864" i="40"/>
  <c r="N864"/>
  <c r="P864" s="1"/>
  <c r="K865"/>
  <c r="Q867" i="28" l="1"/>
  <c r="R867"/>
  <c r="M868"/>
  <c r="L868"/>
  <c r="O868" s="1"/>
  <c r="S867" i="29"/>
  <c r="O867"/>
  <c r="N867"/>
  <c r="P867" s="1"/>
  <c r="K868"/>
  <c r="Q842" i="30"/>
  <c r="R842"/>
  <c r="L843"/>
  <c r="O843" s="1"/>
  <c r="M843"/>
  <c r="M868" i="31"/>
  <c r="S868" s="1"/>
  <c r="L868"/>
  <c r="Q867"/>
  <c r="R867"/>
  <c r="R864" i="42"/>
  <c r="Q864"/>
  <c r="R857" i="33"/>
  <c r="Q857"/>
  <c r="M865" i="41"/>
  <c r="S865" s="1"/>
  <c r="L865"/>
  <c r="N838" i="34"/>
  <c r="P838" s="1"/>
  <c r="K839"/>
  <c r="K859" i="36"/>
  <c r="N858"/>
  <c r="P858" s="1"/>
  <c r="R864" i="39"/>
  <c r="Q864"/>
  <c r="O853" i="37"/>
  <c r="N853"/>
  <c r="P853" s="1"/>
  <c r="K854"/>
  <c r="S850" i="43"/>
  <c r="O857" i="32"/>
  <c r="N857"/>
  <c r="P857" s="1"/>
  <c r="K858"/>
  <c r="M865" i="40"/>
  <c r="L865"/>
  <c r="O865" s="1"/>
  <c r="M865" i="39"/>
  <c r="S865" s="1"/>
  <c r="L865"/>
  <c r="O865" s="1"/>
  <c r="N864" i="38"/>
  <c r="P864" s="1"/>
  <c r="K865"/>
  <c r="L858" i="33"/>
  <c r="M858"/>
  <c r="S858" s="1"/>
  <c r="R865" i="27"/>
  <c r="Q865"/>
  <c r="K851" i="43"/>
  <c r="N850"/>
  <c r="P850" s="1"/>
  <c r="R858" i="26"/>
  <c r="Q858"/>
  <c r="Q863" i="35"/>
  <c r="R863"/>
  <c r="M859" i="26"/>
  <c r="S859" s="1"/>
  <c r="L859"/>
  <c r="O859" s="1"/>
  <c r="R864" i="41"/>
  <c r="Q864"/>
  <c r="M866" i="27"/>
  <c r="S866" s="1"/>
  <c r="L866"/>
  <c r="O866" s="1"/>
  <c r="M864" i="35"/>
  <c r="S864" s="1"/>
  <c r="L864"/>
  <c r="R864" i="40"/>
  <c r="Q864"/>
  <c r="M865" i="42"/>
  <c r="S865" s="1"/>
  <c r="L865"/>
  <c r="L868" i="29" l="1"/>
  <c r="M868"/>
  <c r="S868" s="1"/>
  <c r="R867"/>
  <c r="Q867"/>
  <c r="N868" i="28"/>
  <c r="P868" s="1"/>
  <c r="K869"/>
  <c r="S868"/>
  <c r="N868" i="31"/>
  <c r="P868" s="1"/>
  <c r="K869"/>
  <c r="O868"/>
  <c r="S843" i="30"/>
  <c r="N843"/>
  <c r="P843" s="1"/>
  <c r="K844"/>
  <c r="Q850" i="43"/>
  <c r="R850"/>
  <c r="O864" i="35"/>
  <c r="K865"/>
  <c r="N864"/>
  <c r="P864" s="1"/>
  <c r="K860" i="26"/>
  <c r="N859"/>
  <c r="P859" s="1"/>
  <c r="M839" i="34"/>
  <c r="S839" s="1"/>
  <c r="L839"/>
  <c r="O839" s="1"/>
  <c r="R838"/>
  <c r="Q838"/>
  <c r="R853" i="37"/>
  <c r="Q853"/>
  <c r="O865" i="41"/>
  <c r="N865"/>
  <c r="P865" s="1"/>
  <c r="K866"/>
  <c r="K866" i="40"/>
  <c r="N865"/>
  <c r="P865" s="1"/>
  <c r="O858" i="33"/>
  <c r="N858"/>
  <c r="P858" s="1"/>
  <c r="K859"/>
  <c r="S865" i="40"/>
  <c r="M854" i="37"/>
  <c r="S854" s="1"/>
  <c r="L854"/>
  <c r="N866" i="27"/>
  <c r="P866" s="1"/>
  <c r="K867"/>
  <c r="O865" i="42"/>
  <c r="K866"/>
  <c r="N865"/>
  <c r="P865" s="1"/>
  <c r="L865" i="38"/>
  <c r="O865" s="1"/>
  <c r="M865"/>
  <c r="S865" s="1"/>
  <c r="L858" i="32"/>
  <c r="M858"/>
  <c r="S858" s="1"/>
  <c r="R857"/>
  <c r="Q857"/>
  <c r="Q858" i="36"/>
  <c r="R858"/>
  <c r="R864" i="38"/>
  <c r="Q864"/>
  <c r="N865" i="39"/>
  <c r="P865" s="1"/>
  <c r="K866"/>
  <c r="M851" i="43"/>
  <c r="S851" s="1"/>
  <c r="L851"/>
  <c r="O851" s="1"/>
  <c r="M859" i="36"/>
  <c r="S859" s="1"/>
  <c r="L859"/>
  <c r="Q868" i="28" l="1"/>
  <c r="R868"/>
  <c r="L869"/>
  <c r="O869" s="1"/>
  <c r="M869"/>
  <c r="S869" s="1"/>
  <c r="O868" i="29"/>
  <c r="K869"/>
  <c r="N868"/>
  <c r="P868" s="1"/>
  <c r="Q843" i="30"/>
  <c r="R843"/>
  <c r="L844"/>
  <c r="M844"/>
  <c r="M869" i="31"/>
  <c r="S869" s="1"/>
  <c r="L869"/>
  <c r="Q868"/>
  <c r="R868"/>
  <c r="Q865" i="41"/>
  <c r="R865"/>
  <c r="Q859" i="26"/>
  <c r="R859"/>
  <c r="Q865" i="40"/>
  <c r="R865"/>
  <c r="N851" i="43"/>
  <c r="P851" s="1"/>
  <c r="K852"/>
  <c r="M866" i="42"/>
  <c r="S866" s="1"/>
  <c r="L866"/>
  <c r="O866" s="1"/>
  <c r="M859" i="33"/>
  <c r="S859" s="1"/>
  <c r="L859"/>
  <c r="M860" i="26"/>
  <c r="S860" s="1"/>
  <c r="L860"/>
  <c r="O860" s="1"/>
  <c r="K866" i="38"/>
  <c r="N865"/>
  <c r="P865" s="1"/>
  <c r="R864" i="35"/>
  <c r="Q864"/>
  <c r="R858" i="33"/>
  <c r="Q858"/>
  <c r="M866" i="39"/>
  <c r="S866" s="1"/>
  <c r="L866"/>
  <c r="O866"/>
  <c r="L867" i="27"/>
  <c r="M867"/>
  <c r="M865" i="35"/>
  <c r="S865" s="1"/>
  <c r="L865"/>
  <c r="O865" s="1"/>
  <c r="R866" i="27"/>
  <c r="Q866"/>
  <c r="Q865" i="39"/>
  <c r="R865"/>
  <c r="O858" i="32"/>
  <c r="N858"/>
  <c r="P858" s="1"/>
  <c r="K859"/>
  <c r="O854" i="37"/>
  <c r="N854"/>
  <c r="P854" s="1"/>
  <c r="K855"/>
  <c r="L866" i="40"/>
  <c r="M866"/>
  <c r="S866" s="1"/>
  <c r="Q865" i="42"/>
  <c r="R865"/>
  <c r="O859" i="36"/>
  <c r="N859"/>
  <c r="P859" s="1"/>
  <c r="K860"/>
  <c r="M866" i="41"/>
  <c r="S866" s="1"/>
  <c r="L866"/>
  <c r="O866" s="1"/>
  <c r="K840" i="34"/>
  <c r="N839"/>
  <c r="P839" s="1"/>
  <c r="R868" i="29" l="1"/>
  <c r="Q868"/>
  <c r="M869"/>
  <c r="L869"/>
  <c r="O869" s="1"/>
  <c r="K870" i="28"/>
  <c r="N869"/>
  <c r="P869" s="1"/>
  <c r="O869" i="31"/>
  <c r="K870"/>
  <c r="N869"/>
  <c r="P869" s="1"/>
  <c r="S844" i="30"/>
  <c r="O844"/>
  <c r="N844"/>
  <c r="P844" s="1"/>
  <c r="K845"/>
  <c r="Q854" i="37"/>
  <c r="R854"/>
  <c r="M855"/>
  <c r="S855" s="1"/>
  <c r="L855"/>
  <c r="O855" s="1"/>
  <c r="K867" i="39"/>
  <c r="N866"/>
  <c r="P866" s="1"/>
  <c r="M852" i="43"/>
  <c r="S852" s="1"/>
  <c r="L852"/>
  <c r="O852" s="1"/>
  <c r="R851"/>
  <c r="Q851"/>
  <c r="K861" i="26"/>
  <c r="N860"/>
  <c r="P860" s="1"/>
  <c r="R859" i="36"/>
  <c r="Q859"/>
  <c r="L859" i="32"/>
  <c r="O859" s="1"/>
  <c r="M859"/>
  <c r="S859" s="1"/>
  <c r="K866" i="35"/>
  <c r="N865"/>
  <c r="P865" s="1"/>
  <c r="O859" i="33"/>
  <c r="K860"/>
  <c r="N859"/>
  <c r="P859" s="1"/>
  <c r="Q858" i="32"/>
  <c r="R858"/>
  <c r="R839" i="34"/>
  <c r="Q839"/>
  <c r="M840"/>
  <c r="S840" s="1"/>
  <c r="L840"/>
  <c r="O840" s="1"/>
  <c r="S867" i="27"/>
  <c r="R865" i="38"/>
  <c r="Q865"/>
  <c r="K867" i="42"/>
  <c r="N866"/>
  <c r="P866" s="1"/>
  <c r="L860" i="36"/>
  <c r="O860" s="1"/>
  <c r="M860"/>
  <c r="S860" s="1"/>
  <c r="O867" i="27"/>
  <c r="K868"/>
  <c r="N867"/>
  <c r="P867" s="1"/>
  <c r="K867" i="41"/>
  <c r="N866"/>
  <c r="P866" s="1"/>
  <c r="O866" i="40"/>
  <c r="K867"/>
  <c r="N866"/>
  <c r="P866" s="1"/>
  <c r="L866" i="38"/>
  <c r="M866"/>
  <c r="S866" s="1"/>
  <c r="Q869" i="28" l="1"/>
  <c r="R869"/>
  <c r="L870"/>
  <c r="O870" s="1"/>
  <c r="M870"/>
  <c r="S870" s="1"/>
  <c r="N869" i="29"/>
  <c r="K870"/>
  <c r="S869"/>
  <c r="P869"/>
  <c r="R844" i="30"/>
  <c r="Q844"/>
  <c r="M845"/>
  <c r="S845" s="1"/>
  <c r="L845"/>
  <c r="R869" i="31"/>
  <c r="Q869"/>
  <c r="L870"/>
  <c r="M870"/>
  <c r="R859" i="33"/>
  <c r="Q859"/>
  <c r="R866" i="39"/>
  <c r="Q866"/>
  <c r="Q860" i="26"/>
  <c r="R860"/>
  <c r="M867" i="39"/>
  <c r="S867" s="1"/>
  <c r="L867"/>
  <c r="R865" i="35"/>
  <c r="Q865"/>
  <c r="L861" i="26"/>
  <c r="O861" s="1"/>
  <c r="M861"/>
  <c r="S861" s="1"/>
  <c r="N855" i="37"/>
  <c r="P855" s="1"/>
  <c r="K856"/>
  <c r="R866" i="42"/>
  <c r="Q866"/>
  <c r="R866" i="41"/>
  <c r="Q866"/>
  <c r="M867"/>
  <c r="S867" s="1"/>
  <c r="L867"/>
  <c r="M867" i="42"/>
  <c r="S867" s="1"/>
  <c r="L867"/>
  <c r="M866" i="35"/>
  <c r="S866" s="1"/>
  <c r="L866"/>
  <c r="O866" s="1"/>
  <c r="R867" i="27"/>
  <c r="Q867"/>
  <c r="L867" i="40"/>
  <c r="M867"/>
  <c r="S867" s="1"/>
  <c r="M868" i="27"/>
  <c r="L868"/>
  <c r="O868" s="1"/>
  <c r="R866" i="40"/>
  <c r="Q866"/>
  <c r="L860" i="33"/>
  <c r="O860" s="1"/>
  <c r="M860"/>
  <c r="S860" s="1"/>
  <c r="K861" i="36"/>
  <c r="N860"/>
  <c r="P860" s="1"/>
  <c r="K841" i="34"/>
  <c r="N840"/>
  <c r="P840" s="1"/>
  <c r="O866" i="38"/>
  <c r="K867"/>
  <c r="N866"/>
  <c r="P866" s="1"/>
  <c r="N859" i="32"/>
  <c r="P859" s="1"/>
  <c r="K860"/>
  <c r="K853" i="43"/>
  <c r="N852"/>
  <c r="P852" s="1"/>
  <c r="R869" i="29" l="1"/>
  <c r="Q869"/>
  <c r="L870"/>
  <c r="O870" s="1"/>
  <c r="M870"/>
  <c r="S870" s="1"/>
  <c r="N870" i="28"/>
  <c r="P870" s="1"/>
  <c r="K871"/>
  <c r="S870" i="31"/>
  <c r="N870"/>
  <c r="P870" s="1"/>
  <c r="K871"/>
  <c r="O845" i="30"/>
  <c r="K846"/>
  <c r="N845"/>
  <c r="P845" s="1"/>
  <c r="O870" i="31"/>
  <c r="R860" i="36"/>
  <c r="Q860"/>
  <c r="N868" i="27"/>
  <c r="P868" s="1"/>
  <c r="K869"/>
  <c r="O867" i="39"/>
  <c r="N867"/>
  <c r="P867" s="1"/>
  <c r="K868"/>
  <c r="M853" i="43"/>
  <c r="S853" s="1"/>
  <c r="L853"/>
  <c r="L860" i="32"/>
  <c r="O860" s="1"/>
  <c r="M860"/>
  <c r="S860" s="1"/>
  <c r="L861" i="36"/>
  <c r="M861"/>
  <c r="S861" s="1"/>
  <c r="S868" i="27"/>
  <c r="O867" i="42"/>
  <c r="N867"/>
  <c r="P867" s="1"/>
  <c r="K868"/>
  <c r="M856" i="37"/>
  <c r="L856"/>
  <c r="R855"/>
  <c r="Q855"/>
  <c r="Q866" i="38"/>
  <c r="R866"/>
  <c r="O867" i="40"/>
  <c r="N867"/>
  <c r="P867" s="1"/>
  <c r="K868"/>
  <c r="O867" i="41"/>
  <c r="N867"/>
  <c r="P867" s="1"/>
  <c r="K868"/>
  <c r="R859" i="32"/>
  <c r="Q859"/>
  <c r="N860" i="33"/>
  <c r="P860" s="1"/>
  <c r="K861"/>
  <c r="L867" i="38"/>
  <c r="O867" s="1"/>
  <c r="M867"/>
  <c r="S867" s="1"/>
  <c r="K862" i="26"/>
  <c r="N861"/>
  <c r="P861" s="1"/>
  <c r="Q840" i="34"/>
  <c r="R840"/>
  <c r="N866" i="35"/>
  <c r="P866" s="1"/>
  <c r="K867"/>
  <c r="Q852" i="43"/>
  <c r="R852"/>
  <c r="M841" i="34"/>
  <c r="S841" s="1"/>
  <c r="L841"/>
  <c r="L871" i="28" l="1"/>
  <c r="O871" s="1"/>
  <c r="M871"/>
  <c r="R870"/>
  <c r="Q870"/>
  <c r="N870" i="29"/>
  <c r="P870" s="1"/>
  <c r="K871"/>
  <c r="Q870" i="31"/>
  <c r="R870"/>
  <c r="Q845" i="30"/>
  <c r="R845"/>
  <c r="L846"/>
  <c r="O846" s="1"/>
  <c r="M846"/>
  <c r="S846" s="1"/>
  <c r="L871" i="31"/>
  <c r="M871"/>
  <c r="S871" s="1"/>
  <c r="R861" i="26"/>
  <c r="Q861"/>
  <c r="R868" i="27"/>
  <c r="Q868"/>
  <c r="M868" i="39"/>
  <c r="L868"/>
  <c r="O868" s="1"/>
  <c r="O841" i="34"/>
  <c r="K842"/>
  <c r="N841"/>
  <c r="P841" s="1"/>
  <c r="R867" i="39"/>
  <c r="Q867"/>
  <c r="L862" i="26"/>
  <c r="O862" s="1"/>
  <c r="M862"/>
  <c r="S862" s="1"/>
  <c r="M868" i="41"/>
  <c r="L868"/>
  <c r="O868" s="1"/>
  <c r="O856" i="37"/>
  <c r="K857"/>
  <c r="N856"/>
  <c r="P856" s="1"/>
  <c r="O861" i="36"/>
  <c r="K862"/>
  <c r="N861"/>
  <c r="P861" s="1"/>
  <c r="Q867" i="41"/>
  <c r="R867"/>
  <c r="M867" i="35"/>
  <c r="S867" s="1"/>
  <c r="L867"/>
  <c r="O867" s="1"/>
  <c r="N867" i="38"/>
  <c r="P867" s="1"/>
  <c r="K868"/>
  <c r="L868" i="40"/>
  <c r="O868" s="1"/>
  <c r="M868"/>
  <c r="S868" s="1"/>
  <c r="S856" i="37"/>
  <c r="L869" i="27"/>
  <c r="O869" s="1"/>
  <c r="M869"/>
  <c r="S869" s="1"/>
  <c r="Q867" i="40"/>
  <c r="R867"/>
  <c r="M868" i="42"/>
  <c r="S868" s="1"/>
  <c r="L868"/>
  <c r="O868" s="1"/>
  <c r="M861" i="33"/>
  <c r="S861" s="1"/>
  <c r="L861"/>
  <c r="Q867" i="42"/>
  <c r="R867"/>
  <c r="N860" i="32"/>
  <c r="P860" s="1"/>
  <c r="K861"/>
  <c r="R866" i="35"/>
  <c r="Q866"/>
  <c r="R860" i="33"/>
  <c r="Q860"/>
  <c r="O853" i="43"/>
  <c r="N853"/>
  <c r="P853" s="1"/>
  <c r="K854"/>
  <c r="M871" i="29" l="1"/>
  <c r="S871" s="1"/>
  <c r="L871"/>
  <c r="O871" s="1"/>
  <c r="Q870"/>
  <c r="R870"/>
  <c r="S871" i="28"/>
  <c r="N871"/>
  <c r="P871" s="1"/>
  <c r="K872"/>
  <c r="N871" i="31"/>
  <c r="P871" s="1"/>
  <c r="K872"/>
  <c r="N846" i="30"/>
  <c r="P846" s="1"/>
  <c r="K847"/>
  <c r="O871" i="31"/>
  <c r="R861" i="36"/>
  <c r="Q861"/>
  <c r="M868" i="38"/>
  <c r="L868"/>
  <c r="M862" i="36"/>
  <c r="L862"/>
  <c r="O862" s="1"/>
  <c r="R853" i="43"/>
  <c r="Q853"/>
  <c r="N868" i="40"/>
  <c r="P868" s="1"/>
  <c r="K869"/>
  <c r="S868" i="41"/>
  <c r="O861" i="33"/>
  <c r="N861"/>
  <c r="P861" s="1"/>
  <c r="K862"/>
  <c r="N868" i="39"/>
  <c r="P868" s="1"/>
  <c r="K869"/>
  <c r="R867" i="38"/>
  <c r="Q867"/>
  <c r="N869" i="27"/>
  <c r="P869" s="1"/>
  <c r="K870"/>
  <c r="K863" i="26"/>
  <c r="N862"/>
  <c r="P862" s="1"/>
  <c r="S868" i="39"/>
  <c r="Q856" i="37"/>
  <c r="R856"/>
  <c r="K868" i="35"/>
  <c r="N867"/>
  <c r="P867" s="1"/>
  <c r="M857" i="37"/>
  <c r="S857" s="1"/>
  <c r="L857"/>
  <c r="O857" s="1"/>
  <c r="M854" i="43"/>
  <c r="S854" s="1"/>
  <c r="L854"/>
  <c r="O854" s="1"/>
  <c r="K869" i="42"/>
  <c r="N868"/>
  <c r="P868" s="1"/>
  <c r="L861" i="32"/>
  <c r="O861" s="1"/>
  <c r="M861"/>
  <c r="S861" s="1"/>
  <c r="R841" i="34"/>
  <c r="Q841"/>
  <c r="R860" i="32"/>
  <c r="Q860"/>
  <c r="N868" i="41"/>
  <c r="P868" s="1"/>
  <c r="K869"/>
  <c r="M842" i="34"/>
  <c r="L842"/>
  <c r="L872" i="28" l="1"/>
  <c r="O872" s="1"/>
  <c r="M872"/>
  <c r="S872" s="1"/>
  <c r="R871"/>
  <c r="Q871"/>
  <c r="N871" i="29"/>
  <c r="P871" s="1"/>
  <c r="K872"/>
  <c r="M847" i="30"/>
  <c r="S847" s="1"/>
  <c r="L847"/>
  <c r="Q846"/>
  <c r="R846"/>
  <c r="L872" i="31"/>
  <c r="M872"/>
  <c r="S872" s="1"/>
  <c r="R871"/>
  <c r="Q871"/>
  <c r="Q868" i="41"/>
  <c r="R868"/>
  <c r="Q862" i="26"/>
  <c r="R862"/>
  <c r="L862" i="33"/>
  <c r="M862"/>
  <c r="S862" s="1"/>
  <c r="R861"/>
  <c r="Q861"/>
  <c r="N862" i="36"/>
  <c r="P862" s="1"/>
  <c r="K863"/>
  <c r="S842" i="34"/>
  <c r="Q867" i="35"/>
  <c r="R867"/>
  <c r="L870" i="27"/>
  <c r="M870"/>
  <c r="S870" s="1"/>
  <c r="S862" i="36"/>
  <c r="N857" i="37"/>
  <c r="P857" s="1"/>
  <c r="K858"/>
  <c r="M869" i="41"/>
  <c r="S869" s="1"/>
  <c r="L869"/>
  <c r="K862" i="32"/>
  <c r="N861"/>
  <c r="P861" s="1"/>
  <c r="L863" i="26"/>
  <c r="O863" s="1"/>
  <c r="M863"/>
  <c r="Q869" i="27"/>
  <c r="R869"/>
  <c r="O868" i="38"/>
  <c r="N868"/>
  <c r="P868" s="1"/>
  <c r="K869"/>
  <c r="R868" i="42"/>
  <c r="Q868"/>
  <c r="M869"/>
  <c r="S869" s="1"/>
  <c r="L869"/>
  <c r="O869" s="1"/>
  <c r="M868" i="35"/>
  <c r="S868" s="1"/>
  <c r="L868"/>
  <c r="K855" i="43"/>
  <c r="N854"/>
  <c r="P854" s="1"/>
  <c r="M869" i="40"/>
  <c r="S869" s="1"/>
  <c r="L869"/>
  <c r="S868" i="38"/>
  <c r="M869" i="39"/>
  <c r="S869" s="1"/>
  <c r="L869"/>
  <c r="R868" i="40"/>
  <c r="Q868"/>
  <c r="O842" i="34"/>
  <c r="N842"/>
  <c r="P842" s="1"/>
  <c r="K843"/>
  <c r="Q868" i="39"/>
  <c r="R868"/>
  <c r="L872" i="29" l="1"/>
  <c r="O872" s="1"/>
  <c r="M872"/>
  <c r="R871"/>
  <c r="Q871"/>
  <c r="N872" i="28"/>
  <c r="P872" s="1"/>
  <c r="K873"/>
  <c r="O872" i="31"/>
  <c r="N872"/>
  <c r="P872" s="1"/>
  <c r="K873"/>
  <c r="O847" i="30"/>
  <c r="N847"/>
  <c r="P847" s="1"/>
  <c r="K848"/>
  <c r="Q842" i="34"/>
  <c r="R842"/>
  <c r="R868" i="38"/>
  <c r="Q868"/>
  <c r="R862" i="36"/>
  <c r="Q862"/>
  <c r="O869" i="39"/>
  <c r="N869"/>
  <c r="P869" s="1"/>
  <c r="K870"/>
  <c r="L862" i="32"/>
  <c r="M862"/>
  <c r="S862" s="1"/>
  <c r="O869" i="40"/>
  <c r="K870"/>
  <c r="N869"/>
  <c r="P869" s="1"/>
  <c r="M855" i="43"/>
  <c r="S855" s="1"/>
  <c r="L855"/>
  <c r="O855" s="1"/>
  <c r="M869" i="38"/>
  <c r="S869" s="1"/>
  <c r="L869"/>
  <c r="O869" s="1"/>
  <c r="O868" i="35"/>
  <c r="K869"/>
  <c r="N868"/>
  <c r="P868" s="1"/>
  <c r="O869" i="41"/>
  <c r="N869"/>
  <c r="P869" s="1"/>
  <c r="K870"/>
  <c r="N870" i="27"/>
  <c r="P870" s="1"/>
  <c r="K871"/>
  <c r="L843" i="34"/>
  <c r="O843" s="1"/>
  <c r="M843"/>
  <c r="K870" i="42"/>
  <c r="N869"/>
  <c r="P869" s="1"/>
  <c r="L858" i="37"/>
  <c r="O858" s="1"/>
  <c r="M858"/>
  <c r="S858" s="1"/>
  <c r="O862" i="33"/>
  <c r="N862"/>
  <c r="P862" s="1"/>
  <c r="K863"/>
  <c r="R857" i="37"/>
  <c r="Q857"/>
  <c r="S863" i="26"/>
  <c r="Q854" i="43"/>
  <c r="R854"/>
  <c r="K864" i="26"/>
  <c r="N863"/>
  <c r="P863" s="1"/>
  <c r="L863" i="36"/>
  <c r="O863" s="1"/>
  <c r="M863"/>
  <c r="S863" s="1"/>
  <c r="Q861" i="32"/>
  <c r="R861"/>
  <c r="O870" i="27"/>
  <c r="M873" i="28" l="1"/>
  <c r="S873" s="1"/>
  <c r="L873"/>
  <c r="O873" s="1"/>
  <c r="R872"/>
  <c r="Q872"/>
  <c r="S872" i="29"/>
  <c r="K873"/>
  <c r="N872"/>
  <c r="P872" s="1"/>
  <c r="M848" i="30"/>
  <c r="S848" s="1"/>
  <c r="L848"/>
  <c r="R847"/>
  <c r="Q847"/>
  <c r="L873" i="31"/>
  <c r="M873"/>
  <c r="S873" s="1"/>
  <c r="R872"/>
  <c r="Q872"/>
  <c r="R869" i="39"/>
  <c r="Q869"/>
  <c r="R868" i="35"/>
  <c r="Q868"/>
  <c r="Q869" i="40"/>
  <c r="R869"/>
  <c r="R862" i="33"/>
  <c r="Q862"/>
  <c r="M869" i="35"/>
  <c r="S869" s="1"/>
  <c r="L869"/>
  <c r="O869" s="1"/>
  <c r="N843" i="34"/>
  <c r="K844"/>
  <c r="L870" i="40"/>
  <c r="O870" s="1"/>
  <c r="M870"/>
  <c r="S870" s="1"/>
  <c r="Q869" i="42"/>
  <c r="R869"/>
  <c r="K864" i="36"/>
  <c r="N863"/>
  <c r="P863" s="1"/>
  <c r="M870" i="42"/>
  <c r="S870" s="1"/>
  <c r="L870"/>
  <c r="L863" i="33"/>
  <c r="M863"/>
  <c r="S863" s="1"/>
  <c r="P843" i="34"/>
  <c r="S843"/>
  <c r="L864" i="26"/>
  <c r="O864" s="1"/>
  <c r="M864"/>
  <c r="S864" s="1"/>
  <c r="L871" i="27"/>
  <c r="M871"/>
  <c r="N869" i="38"/>
  <c r="P869" s="1"/>
  <c r="K870"/>
  <c r="Q870" i="27"/>
  <c r="R870"/>
  <c r="R863" i="26"/>
  <c r="Q863"/>
  <c r="N858" i="37"/>
  <c r="P858" s="1"/>
  <c r="K859"/>
  <c r="M870" i="41"/>
  <c r="L870"/>
  <c r="O870" s="1"/>
  <c r="O862" i="32"/>
  <c r="N862"/>
  <c r="P862" s="1"/>
  <c r="K863"/>
  <c r="R869" i="41"/>
  <c r="Q869"/>
  <c r="N855" i="43"/>
  <c r="P855" s="1"/>
  <c r="K856"/>
  <c r="M870" i="39"/>
  <c r="L870"/>
  <c r="O870" s="1"/>
  <c r="M873" i="29" l="1"/>
  <c r="S873" s="1"/>
  <c r="L873"/>
  <c r="R872"/>
  <c r="Q872"/>
  <c r="K874" i="28"/>
  <c r="N873"/>
  <c r="P873" s="1"/>
  <c r="O873" i="31"/>
  <c r="K874"/>
  <c r="N873"/>
  <c r="P873" s="1"/>
  <c r="O848" i="30"/>
  <c r="K849"/>
  <c r="N848"/>
  <c r="P848" s="1"/>
  <c r="Q869" i="38"/>
  <c r="R869"/>
  <c r="R855" i="43"/>
  <c r="Q855"/>
  <c r="S871" i="27"/>
  <c r="Q858" i="37"/>
  <c r="R858"/>
  <c r="O871" i="27"/>
  <c r="N871"/>
  <c r="P871" s="1"/>
  <c r="K872"/>
  <c r="O870" i="42"/>
  <c r="K871"/>
  <c r="N870"/>
  <c r="P870" s="1"/>
  <c r="K871" i="40"/>
  <c r="N870"/>
  <c r="P870" s="1"/>
  <c r="L856" i="43"/>
  <c r="M856"/>
  <c r="N870" i="41"/>
  <c r="P870" s="1"/>
  <c r="K871"/>
  <c r="L870" i="38"/>
  <c r="M870"/>
  <c r="S870" s="1"/>
  <c r="S870" i="41"/>
  <c r="L859" i="37"/>
  <c r="O859" s="1"/>
  <c r="M859"/>
  <c r="S859" s="1"/>
  <c r="O863" i="33"/>
  <c r="N863"/>
  <c r="P863" s="1"/>
  <c r="K864"/>
  <c r="L863" i="32"/>
  <c r="O863" s="1"/>
  <c r="M863"/>
  <c r="S863" s="1"/>
  <c r="M844" i="34"/>
  <c r="S844" s="1"/>
  <c r="L844"/>
  <c r="O844" s="1"/>
  <c r="Q863" i="36"/>
  <c r="R863"/>
  <c r="K871" i="39"/>
  <c r="N870"/>
  <c r="P870" s="1"/>
  <c r="K865" i="26"/>
  <c r="N864"/>
  <c r="P864" s="1"/>
  <c r="M864" i="36"/>
  <c r="S864" s="1"/>
  <c r="L864"/>
  <c r="Q862" i="32"/>
  <c r="R862"/>
  <c r="S870" i="39"/>
  <c r="K870" i="35"/>
  <c r="N869"/>
  <c r="P869" s="1"/>
  <c r="Q843" i="34"/>
  <c r="R843"/>
  <c r="Q873" i="28" l="1"/>
  <c r="R873"/>
  <c r="M874"/>
  <c r="S874" s="1"/>
  <c r="L874"/>
  <c r="O873" i="29"/>
  <c r="N873"/>
  <c r="P873" s="1"/>
  <c r="K874"/>
  <c r="Q848" i="30"/>
  <c r="R848"/>
  <c r="R873" i="31"/>
  <c r="Q873"/>
  <c r="M849" i="30"/>
  <c r="L849"/>
  <c r="O849" s="1"/>
  <c r="M874" i="31"/>
  <c r="S874" s="1"/>
  <c r="L874"/>
  <c r="O874" s="1"/>
  <c r="R870" i="39"/>
  <c r="Q870"/>
  <c r="Q870" i="40"/>
  <c r="R870"/>
  <c r="R870" i="41"/>
  <c r="Q870"/>
  <c r="L871" i="40"/>
  <c r="O871" s="1"/>
  <c r="M871"/>
  <c r="S871" s="1"/>
  <c r="Q870" i="42"/>
  <c r="R870"/>
  <c r="Q871" i="27"/>
  <c r="R871"/>
  <c r="Q863" i="33"/>
  <c r="R863"/>
  <c r="O870" i="38"/>
  <c r="K871"/>
  <c r="N870"/>
  <c r="P870" s="1"/>
  <c r="L871" i="42"/>
  <c r="M871"/>
  <c r="S871" s="1"/>
  <c r="O864" i="36"/>
  <c r="N864"/>
  <c r="P864" s="1"/>
  <c r="K865"/>
  <c r="K845" i="34"/>
  <c r="N844"/>
  <c r="P844" s="1"/>
  <c r="M871" i="41"/>
  <c r="S871" s="1"/>
  <c r="L871"/>
  <c r="M871" i="39"/>
  <c r="S871" s="1"/>
  <c r="L871"/>
  <c r="O871" s="1"/>
  <c r="N863" i="32"/>
  <c r="P863" s="1"/>
  <c r="K864"/>
  <c r="M864" i="33"/>
  <c r="S864" s="1"/>
  <c r="L864"/>
  <c r="O864" s="1"/>
  <c r="M872" i="27"/>
  <c r="L872"/>
  <c r="O872"/>
  <c r="Q864" i="26"/>
  <c r="R864"/>
  <c r="S856" i="43"/>
  <c r="R869" i="35"/>
  <c r="Q869"/>
  <c r="M870"/>
  <c r="S870" s="1"/>
  <c r="L870"/>
  <c r="L865" i="26"/>
  <c r="O865" s="1"/>
  <c r="M865"/>
  <c r="S865" s="1"/>
  <c r="N859" i="37"/>
  <c r="P859" s="1"/>
  <c r="K860"/>
  <c r="O856" i="43"/>
  <c r="N856"/>
  <c r="P856" s="1"/>
  <c r="K857"/>
  <c r="L874" i="29" l="1"/>
  <c r="M874"/>
  <c r="R873"/>
  <c r="Q873"/>
  <c r="O874" i="28"/>
  <c r="N874"/>
  <c r="P874" s="1"/>
  <c r="K875"/>
  <c r="K850" i="30"/>
  <c r="N849"/>
  <c r="P849" s="1"/>
  <c r="S849"/>
  <c r="N874" i="31"/>
  <c r="P874" s="1"/>
  <c r="K875"/>
  <c r="R856" i="43"/>
  <c r="Q856"/>
  <c r="M845" i="34"/>
  <c r="S845" s="1"/>
  <c r="L845"/>
  <c r="O845" s="1"/>
  <c r="R863" i="32"/>
  <c r="Q863"/>
  <c r="M865" i="36"/>
  <c r="S865" s="1"/>
  <c r="L865"/>
  <c r="O865" s="1"/>
  <c r="K872" i="40"/>
  <c r="N871"/>
  <c r="P871" s="1"/>
  <c r="Q864" i="36"/>
  <c r="R864"/>
  <c r="N864" i="33"/>
  <c r="P864" s="1"/>
  <c r="K865"/>
  <c r="M864" i="32"/>
  <c r="S864" s="1"/>
  <c r="L864"/>
  <c r="L857" i="43"/>
  <c r="O857" s="1"/>
  <c r="M857"/>
  <c r="S857" s="1"/>
  <c r="K872" i="39"/>
  <c r="N871"/>
  <c r="P871" s="1"/>
  <c r="Q859" i="37"/>
  <c r="R859"/>
  <c r="K866" i="26"/>
  <c r="N865"/>
  <c r="P865" s="1"/>
  <c r="O870" i="35"/>
  <c r="K871"/>
  <c r="N870"/>
  <c r="P870" s="1"/>
  <c r="N872" i="27"/>
  <c r="P872" s="1"/>
  <c r="K873"/>
  <c r="S872"/>
  <c r="L860" i="37"/>
  <c r="O860" s="1"/>
  <c r="M860"/>
  <c r="S860" s="1"/>
  <c r="O871" i="41"/>
  <c r="N871"/>
  <c r="P871" s="1"/>
  <c r="K872"/>
  <c r="O871" i="42"/>
  <c r="K872"/>
  <c r="N871"/>
  <c r="P871" s="1"/>
  <c r="R870" i="38"/>
  <c r="Q870"/>
  <c r="R844" i="34"/>
  <c r="Q844"/>
  <c r="L871" i="38"/>
  <c r="O871" s="1"/>
  <c r="M871"/>
  <c r="S871" s="1"/>
  <c r="M875" i="28" l="1"/>
  <c r="L875"/>
  <c r="O875" s="1"/>
  <c r="R874"/>
  <c r="Q874"/>
  <c r="S874" i="29"/>
  <c r="O874"/>
  <c r="K875"/>
  <c r="N874"/>
  <c r="P874" s="1"/>
  <c r="M875" i="31"/>
  <c r="S875" s="1"/>
  <c r="L875"/>
  <c r="O875" s="1"/>
  <c r="Q874"/>
  <c r="R874"/>
  <c r="Q849" i="30"/>
  <c r="R849"/>
  <c r="M850"/>
  <c r="S850" s="1"/>
  <c r="L850"/>
  <c r="Q872" i="27"/>
  <c r="R872"/>
  <c r="Q871" i="42"/>
  <c r="R871"/>
  <c r="K872" i="38"/>
  <c r="N871"/>
  <c r="P871" s="1"/>
  <c r="M872" i="41"/>
  <c r="S872" s="1"/>
  <c r="L872"/>
  <c r="O872" s="1"/>
  <c r="L873" i="27"/>
  <c r="O873" s="1"/>
  <c r="M873"/>
  <c r="L865" i="33"/>
  <c r="O865" s="1"/>
  <c r="M865"/>
  <c r="S865" s="1"/>
  <c r="Q864"/>
  <c r="R864"/>
  <c r="Q870" i="35"/>
  <c r="R870"/>
  <c r="M872" i="39"/>
  <c r="S872" s="1"/>
  <c r="L872"/>
  <c r="R871"/>
  <c r="Q871"/>
  <c r="M871" i="35"/>
  <c r="S871" s="1"/>
  <c r="L871"/>
  <c r="O871" s="1"/>
  <c r="N845" i="34"/>
  <c r="P845" s="1"/>
  <c r="K846"/>
  <c r="Q871" i="40"/>
  <c r="R871"/>
  <c r="Q865" i="26"/>
  <c r="R865"/>
  <c r="K858" i="43"/>
  <c r="N857"/>
  <c r="P857" s="1"/>
  <c r="L872" i="40"/>
  <c r="O872" s="1"/>
  <c r="M872"/>
  <c r="S872" s="1"/>
  <c r="R871" i="41"/>
  <c r="Q871"/>
  <c r="N860" i="37"/>
  <c r="P860" s="1"/>
  <c r="K861"/>
  <c r="M872" i="42"/>
  <c r="L872"/>
  <c r="O872" s="1"/>
  <c r="M866" i="26"/>
  <c r="S866" s="1"/>
  <c r="L866"/>
  <c r="O866" s="1"/>
  <c r="O864" i="32"/>
  <c r="N864"/>
  <c r="P864" s="1"/>
  <c r="K865"/>
  <c r="K866" i="36"/>
  <c r="N865"/>
  <c r="P865" s="1"/>
  <c r="L875" i="29" l="1"/>
  <c r="O875" s="1"/>
  <c r="M875"/>
  <c r="Q874"/>
  <c r="R874"/>
  <c r="K876" i="28"/>
  <c r="N875"/>
  <c r="P875" s="1"/>
  <c r="S875"/>
  <c r="O850" i="30"/>
  <c r="N850"/>
  <c r="P850" s="1"/>
  <c r="K851"/>
  <c r="N875" i="31"/>
  <c r="P875" s="1"/>
  <c r="K876"/>
  <c r="Q860" i="37"/>
  <c r="R860"/>
  <c r="N872" i="41"/>
  <c r="P872" s="1"/>
  <c r="K873"/>
  <c r="Q865" i="36"/>
  <c r="R865"/>
  <c r="N872" i="42"/>
  <c r="P872" s="1"/>
  <c r="K873"/>
  <c r="M866" i="36"/>
  <c r="S866" s="1"/>
  <c r="L866"/>
  <c r="K873" i="40"/>
  <c r="N872"/>
  <c r="P872" s="1"/>
  <c r="M865" i="32"/>
  <c r="S865" s="1"/>
  <c r="L865"/>
  <c r="S872" i="42"/>
  <c r="R871" i="38"/>
  <c r="Q871"/>
  <c r="O872" i="39"/>
  <c r="K873"/>
  <c r="N872"/>
  <c r="P872" s="1"/>
  <c r="K866" i="33"/>
  <c r="N865"/>
  <c r="P865" s="1"/>
  <c r="L872" i="38"/>
  <c r="O872" s="1"/>
  <c r="M872"/>
  <c r="S872" s="1"/>
  <c r="K867" i="26"/>
  <c r="N866"/>
  <c r="P866" s="1"/>
  <c r="L846" i="34"/>
  <c r="M846"/>
  <c r="Q845"/>
  <c r="R845"/>
  <c r="S873" i="27"/>
  <c r="R857" i="43"/>
  <c r="Q857"/>
  <c r="N873" i="27"/>
  <c r="P873" s="1"/>
  <c r="K874"/>
  <c r="R864" i="32"/>
  <c r="Q864"/>
  <c r="M861" i="37"/>
  <c r="S861" s="1"/>
  <c r="L861"/>
  <c r="O861" s="1"/>
  <c r="M858" i="43"/>
  <c r="S858" s="1"/>
  <c r="L858"/>
  <c r="O858" s="1"/>
  <c r="K872" i="35"/>
  <c r="N871"/>
  <c r="P871" s="1"/>
  <c r="Q875" i="28" l="1"/>
  <c r="R875"/>
  <c r="M876"/>
  <c r="L876"/>
  <c r="O876" s="1"/>
  <c r="S875" i="29"/>
  <c r="N875"/>
  <c r="P875" s="1"/>
  <c r="K876"/>
  <c r="M876" i="31"/>
  <c r="S876" s="1"/>
  <c r="L876"/>
  <c r="R875"/>
  <c r="Q875"/>
  <c r="L851" i="30"/>
  <c r="M851"/>
  <c r="S851" s="1"/>
  <c r="Q850"/>
  <c r="R850"/>
  <c r="R872" i="42"/>
  <c r="Q872"/>
  <c r="Q873" i="27"/>
  <c r="R873"/>
  <c r="Q871" i="35"/>
  <c r="R871"/>
  <c r="N872" i="38"/>
  <c r="P872" s="1"/>
  <c r="K873"/>
  <c r="M873" i="42"/>
  <c r="S873" s="1"/>
  <c r="L873"/>
  <c r="O873" s="1"/>
  <c r="M872" i="35"/>
  <c r="S872" s="1"/>
  <c r="L872"/>
  <c r="O872" s="1"/>
  <c r="Q865" i="33"/>
  <c r="R865"/>
  <c r="N858" i="43"/>
  <c r="P858" s="1"/>
  <c r="K859"/>
  <c r="M874" i="27"/>
  <c r="S874" s="1"/>
  <c r="L874"/>
  <c r="O874"/>
  <c r="S846" i="34"/>
  <c r="L866" i="33"/>
  <c r="M866"/>
  <c r="S866" s="1"/>
  <c r="O865" i="32"/>
  <c r="K866"/>
  <c r="N865"/>
  <c r="P865" s="1"/>
  <c r="R872" i="39"/>
  <c r="Q872"/>
  <c r="Q872" i="40"/>
  <c r="R872"/>
  <c r="M873" i="41"/>
  <c r="S873" s="1"/>
  <c r="L873"/>
  <c r="O873" s="1"/>
  <c r="O846" i="34"/>
  <c r="N846"/>
  <c r="P846" s="1"/>
  <c r="K847"/>
  <c r="Q872" i="41"/>
  <c r="R872"/>
  <c r="Q866" i="26"/>
  <c r="R866"/>
  <c r="M873" i="39"/>
  <c r="S873" s="1"/>
  <c r="L873"/>
  <c r="O873" s="1"/>
  <c r="N861" i="37"/>
  <c r="P861" s="1"/>
  <c r="K862"/>
  <c r="M867" i="26"/>
  <c r="L867"/>
  <c r="O867" s="1"/>
  <c r="L873" i="40"/>
  <c r="O873" s="1"/>
  <c r="M873"/>
  <c r="S873" s="1"/>
  <c r="O866" i="36"/>
  <c r="N866"/>
  <c r="P866" s="1"/>
  <c r="K867"/>
  <c r="L876" i="29" l="1"/>
  <c r="O876" s="1"/>
  <c r="M876"/>
  <c r="S876" s="1"/>
  <c r="R875"/>
  <c r="Q875"/>
  <c r="N876" i="28"/>
  <c r="P876" s="1"/>
  <c r="K877"/>
  <c r="S876"/>
  <c r="O851" i="30"/>
  <c r="N851"/>
  <c r="P851" s="1"/>
  <c r="K852"/>
  <c r="O876" i="31"/>
  <c r="N876"/>
  <c r="P876" s="1"/>
  <c r="K877"/>
  <c r="Q846" i="34"/>
  <c r="R846"/>
  <c r="R858" i="43"/>
  <c r="Q858"/>
  <c r="L867" i="36"/>
  <c r="O867" s="1"/>
  <c r="M867"/>
  <c r="S867" s="1"/>
  <c r="S867" i="26"/>
  <c r="O866" i="33"/>
  <c r="N866"/>
  <c r="P866" s="1"/>
  <c r="K867"/>
  <c r="M873" i="38"/>
  <c r="S873" s="1"/>
  <c r="L873"/>
  <c r="O873" s="1"/>
  <c r="R872"/>
  <c r="Q872"/>
  <c r="R861" i="37"/>
  <c r="Q861"/>
  <c r="M847" i="34"/>
  <c r="S847" s="1"/>
  <c r="L847"/>
  <c r="N872" i="35"/>
  <c r="P872" s="1"/>
  <c r="K873"/>
  <c r="R865" i="32"/>
  <c r="Q865"/>
  <c r="K875" i="27"/>
  <c r="N874"/>
  <c r="P874" s="1"/>
  <c r="K874" i="39"/>
  <c r="N873"/>
  <c r="P873" s="1"/>
  <c r="K874" i="40"/>
  <c r="N873"/>
  <c r="P873" s="1"/>
  <c r="N873" i="41"/>
  <c r="P873" s="1"/>
  <c r="K874"/>
  <c r="M866" i="32"/>
  <c r="S866" s="1"/>
  <c r="L866"/>
  <c r="L859" i="43"/>
  <c r="M859"/>
  <c r="K874" i="42"/>
  <c r="N873"/>
  <c r="P873" s="1"/>
  <c r="R866" i="36"/>
  <c r="Q866"/>
  <c r="L862" i="37"/>
  <c r="M862"/>
  <c r="S862" s="1"/>
  <c r="K868" i="26"/>
  <c r="N867"/>
  <c r="P867" s="1"/>
  <c r="R876" i="28" l="1"/>
  <c r="Q876"/>
  <c r="L877"/>
  <c r="O877" s="1"/>
  <c r="M877"/>
  <c r="S877" s="1"/>
  <c r="K877" i="29"/>
  <c r="N876"/>
  <c r="P876" s="1"/>
  <c r="M877" i="31"/>
  <c r="L877"/>
  <c r="O877" s="1"/>
  <c r="R876"/>
  <c r="Q876"/>
  <c r="M852" i="30"/>
  <c r="L852"/>
  <c r="R851"/>
  <c r="Q851"/>
  <c r="Q867" i="26"/>
  <c r="R867"/>
  <c r="R873" i="41"/>
  <c r="Q873"/>
  <c r="Q873" i="40"/>
  <c r="R873"/>
  <c r="M873" i="35"/>
  <c r="S873" s="1"/>
  <c r="L873"/>
  <c r="O873" s="1"/>
  <c r="K874" i="38"/>
  <c r="N873"/>
  <c r="P873" s="1"/>
  <c r="L874" i="40"/>
  <c r="M874"/>
  <c r="S874" s="1"/>
  <c r="Q873" i="39"/>
  <c r="R873"/>
  <c r="O847" i="34"/>
  <c r="N847"/>
  <c r="P847" s="1"/>
  <c r="K848"/>
  <c r="K868" i="36"/>
  <c r="N867"/>
  <c r="P867" s="1"/>
  <c r="R872" i="35"/>
  <c r="Q872"/>
  <c r="S859" i="43"/>
  <c r="L868" i="26"/>
  <c r="O868" s="1"/>
  <c r="M868"/>
  <c r="S868" s="1"/>
  <c r="O859" i="43"/>
  <c r="N859"/>
  <c r="P859" s="1"/>
  <c r="K860"/>
  <c r="M874" i="39"/>
  <c r="S874" s="1"/>
  <c r="L874"/>
  <c r="L867" i="33"/>
  <c r="M867"/>
  <c r="Q866"/>
  <c r="R866"/>
  <c r="R873" i="42"/>
  <c r="Q873"/>
  <c r="L874"/>
  <c r="M874"/>
  <c r="S874" s="1"/>
  <c r="O866" i="32"/>
  <c r="K867"/>
  <c r="N866"/>
  <c r="P866" s="1"/>
  <c r="L875" i="27"/>
  <c r="M875"/>
  <c r="Q874"/>
  <c r="R874"/>
  <c r="O862" i="37"/>
  <c r="K863"/>
  <c r="N862"/>
  <c r="P862" s="1"/>
  <c r="M874" i="41"/>
  <c r="L874"/>
  <c r="O874" s="1"/>
  <c r="R876" i="29" l="1"/>
  <c r="Q876"/>
  <c r="M877"/>
  <c r="S877" s="1"/>
  <c r="L877"/>
  <c r="O877" s="1"/>
  <c r="N877" i="28"/>
  <c r="P877" s="1"/>
  <c r="K878"/>
  <c r="O852" i="30"/>
  <c r="K853"/>
  <c r="N852"/>
  <c r="P852" s="1"/>
  <c r="S852"/>
  <c r="K878" i="31"/>
  <c r="N877"/>
  <c r="P877" s="1"/>
  <c r="S877"/>
  <c r="R859" i="43"/>
  <c r="Q859"/>
  <c r="R862" i="37"/>
  <c r="Q862"/>
  <c r="O867" i="33"/>
  <c r="N867"/>
  <c r="P867" s="1"/>
  <c r="K868"/>
  <c r="O874" i="39"/>
  <c r="N874"/>
  <c r="P874" s="1"/>
  <c r="K875"/>
  <c r="N873" i="35"/>
  <c r="P873" s="1"/>
  <c r="K874"/>
  <c r="R866" i="32"/>
  <c r="Q866"/>
  <c r="N868" i="26"/>
  <c r="P868" s="1"/>
  <c r="K869"/>
  <c r="O874" i="42"/>
  <c r="K875"/>
  <c r="N874"/>
  <c r="P874" s="1"/>
  <c r="N875" i="27"/>
  <c r="P875" s="1"/>
  <c r="K876"/>
  <c r="S875"/>
  <c r="L860" i="43"/>
  <c r="O860" s="1"/>
  <c r="M860"/>
  <c r="N874" i="41"/>
  <c r="P874" s="1"/>
  <c r="K875"/>
  <c r="O875" i="27"/>
  <c r="Q867" i="36"/>
  <c r="R867"/>
  <c r="O874" i="40"/>
  <c r="K875"/>
  <c r="N874"/>
  <c r="P874" s="1"/>
  <c r="R873" i="38"/>
  <c r="Q873"/>
  <c r="S874" i="41"/>
  <c r="M868" i="36"/>
  <c r="S868" s="1"/>
  <c r="L868"/>
  <c r="L863" i="37"/>
  <c r="M863"/>
  <c r="S863" s="1"/>
  <c r="L867" i="32"/>
  <c r="O867" s="1"/>
  <c r="M867"/>
  <c r="S867" s="1"/>
  <c r="S867" i="33"/>
  <c r="M848" i="34"/>
  <c r="S848" s="1"/>
  <c r="L848"/>
  <c r="O848" s="1"/>
  <c r="L874" i="38"/>
  <c r="O874" s="1"/>
  <c r="M874"/>
  <c r="S874" s="1"/>
  <c r="R847" i="34"/>
  <c r="Q847"/>
  <c r="M878" i="28" l="1"/>
  <c r="L878"/>
  <c r="O878" s="1"/>
  <c r="R877"/>
  <c r="Q877"/>
  <c r="N877" i="29"/>
  <c r="P877" s="1"/>
  <c r="K878"/>
  <c r="R877" i="31"/>
  <c r="Q877"/>
  <c r="M878"/>
  <c r="S878" s="1"/>
  <c r="L878"/>
  <c r="O878" s="1"/>
  <c r="Q852" i="30"/>
  <c r="R852"/>
  <c r="L853"/>
  <c r="M853"/>
  <c r="S853" s="1"/>
  <c r="R874" i="41"/>
  <c r="Q874"/>
  <c r="Q874" i="42"/>
  <c r="R874"/>
  <c r="O863" i="37"/>
  <c r="N863"/>
  <c r="P863" s="1"/>
  <c r="K864"/>
  <c r="M875" i="40"/>
  <c r="L875"/>
  <c r="S860" i="43"/>
  <c r="O868" i="36"/>
  <c r="N868"/>
  <c r="P868" s="1"/>
  <c r="K869"/>
  <c r="N860" i="43"/>
  <c r="P860" s="1"/>
  <c r="K861"/>
  <c r="M869" i="26"/>
  <c r="S869" s="1"/>
  <c r="L869"/>
  <c r="O869" s="1"/>
  <c r="Q868"/>
  <c r="R868"/>
  <c r="M868" i="33"/>
  <c r="S868" s="1"/>
  <c r="L868"/>
  <c r="R875" i="27"/>
  <c r="Q875"/>
  <c r="L876"/>
  <c r="O876" s="1"/>
  <c r="M876"/>
  <c r="S876" s="1"/>
  <c r="N874" i="38"/>
  <c r="P874" s="1"/>
  <c r="K875"/>
  <c r="M875" i="41"/>
  <c r="S875" s="1"/>
  <c r="L875"/>
  <c r="O875" s="1"/>
  <c r="M874" i="35"/>
  <c r="S874" s="1"/>
  <c r="L874"/>
  <c r="O874" s="1"/>
  <c r="Q873"/>
  <c r="R873"/>
  <c r="R874" i="40"/>
  <c r="Q874"/>
  <c r="L875" i="42"/>
  <c r="M875"/>
  <c r="S875" s="1"/>
  <c r="M875" i="39"/>
  <c r="S875" s="1"/>
  <c r="L875"/>
  <c r="O875" s="1"/>
  <c r="R867" i="33"/>
  <c r="Q867"/>
  <c r="N867" i="32"/>
  <c r="P867" s="1"/>
  <c r="K868"/>
  <c r="N848" i="34"/>
  <c r="P848" s="1"/>
  <c r="K849"/>
  <c r="Q874" i="39"/>
  <c r="R874"/>
  <c r="L878" i="29" l="1"/>
  <c r="O878" s="1"/>
  <c r="M878"/>
  <c r="S878" s="1"/>
  <c r="R877"/>
  <c r="Q877"/>
  <c r="N878" i="28"/>
  <c r="P878" s="1"/>
  <c r="K879"/>
  <c r="S878"/>
  <c r="N853" i="30"/>
  <c r="P853" s="1"/>
  <c r="K854"/>
  <c r="K879" i="31"/>
  <c r="N878"/>
  <c r="P878" s="1"/>
  <c r="O853" i="30"/>
  <c r="R860" i="43"/>
  <c r="Q860"/>
  <c r="R867" i="32"/>
  <c r="Q867"/>
  <c r="N875" i="41"/>
  <c r="P875" s="1"/>
  <c r="K876"/>
  <c r="L861" i="43"/>
  <c r="O861" s="1"/>
  <c r="M861"/>
  <c r="S861" s="1"/>
  <c r="S875" i="40"/>
  <c r="O868" i="33"/>
  <c r="N868"/>
  <c r="P868" s="1"/>
  <c r="K869"/>
  <c r="L864" i="37"/>
  <c r="M864"/>
  <c r="Q863"/>
  <c r="R863"/>
  <c r="R868" i="36"/>
  <c r="Q868"/>
  <c r="R874" i="38"/>
  <c r="Q874"/>
  <c r="K876" i="39"/>
  <c r="N875"/>
  <c r="P875" s="1"/>
  <c r="N874" i="35"/>
  <c r="P874" s="1"/>
  <c r="K875"/>
  <c r="L875" i="38"/>
  <c r="M875"/>
  <c r="S875" s="1"/>
  <c r="K870" i="26"/>
  <c r="N869"/>
  <c r="P869" s="1"/>
  <c r="L869" i="36"/>
  <c r="M869"/>
  <c r="S869" s="1"/>
  <c r="L849" i="34"/>
  <c r="O849" s="1"/>
  <c r="M849"/>
  <c r="N876" i="27"/>
  <c r="P876" s="1"/>
  <c r="K877"/>
  <c r="Q848" i="34"/>
  <c r="R848"/>
  <c r="L868" i="32"/>
  <c r="O868" s="1"/>
  <c r="M868"/>
  <c r="S868" s="1"/>
  <c r="O875" i="42"/>
  <c r="K876"/>
  <c r="N875"/>
  <c r="P875" s="1"/>
  <c r="O875" i="40"/>
  <c r="N875"/>
  <c r="P875" s="1"/>
  <c r="K876"/>
  <c r="R878" i="28" l="1"/>
  <c r="Q878"/>
  <c r="L879"/>
  <c r="O879" s="1"/>
  <c r="M879"/>
  <c r="S879" s="1"/>
  <c r="N878" i="29"/>
  <c r="P878" s="1"/>
  <c r="K879"/>
  <c r="Q878" i="31"/>
  <c r="R878"/>
  <c r="L879"/>
  <c r="O879" s="1"/>
  <c r="M879"/>
  <c r="S879" s="1"/>
  <c r="L854" i="30"/>
  <c r="O854" s="1"/>
  <c r="M854"/>
  <c r="Q853"/>
  <c r="R853"/>
  <c r="R875" i="40"/>
  <c r="Q875"/>
  <c r="Q875" i="39"/>
  <c r="R875"/>
  <c r="S864" i="37"/>
  <c r="N849" i="34"/>
  <c r="P849" s="1"/>
  <c r="K850"/>
  <c r="M876" i="40"/>
  <c r="S876" s="1"/>
  <c r="L876"/>
  <c r="O876" s="1"/>
  <c r="N868" i="32"/>
  <c r="P868" s="1"/>
  <c r="K869"/>
  <c r="O869" i="36"/>
  <c r="K870"/>
  <c r="N869"/>
  <c r="P869" s="1"/>
  <c r="M876" i="39"/>
  <c r="S876" s="1"/>
  <c r="L876"/>
  <c r="O864" i="37"/>
  <c r="K865"/>
  <c r="N864"/>
  <c r="P864" s="1"/>
  <c r="K862" i="43"/>
  <c r="N861"/>
  <c r="P861" s="1"/>
  <c r="R869" i="26"/>
  <c r="Q869"/>
  <c r="L869" i="33"/>
  <c r="O869" s="1"/>
  <c r="M869"/>
  <c r="S869" s="1"/>
  <c r="M876" i="41"/>
  <c r="S876" s="1"/>
  <c r="L876"/>
  <c r="O876" s="1"/>
  <c r="R875"/>
  <c r="Q875"/>
  <c r="R868" i="33"/>
  <c r="Q868"/>
  <c r="M876" i="42"/>
  <c r="S876" s="1"/>
  <c r="L876"/>
  <c r="O876" s="1"/>
  <c r="R876" i="27"/>
  <c r="Q876"/>
  <c r="S849" i="34"/>
  <c r="O875" i="38"/>
  <c r="K876"/>
  <c r="N875"/>
  <c r="P875" s="1"/>
  <c r="R875" i="42"/>
  <c r="Q875"/>
  <c r="L877" i="27"/>
  <c r="M877"/>
  <c r="L870" i="26"/>
  <c r="O870" s="1"/>
  <c r="M870"/>
  <c r="S870" s="1"/>
  <c r="M875" i="35"/>
  <c r="S875" s="1"/>
  <c r="L875"/>
  <c r="O875" s="1"/>
  <c r="Q874"/>
  <c r="R874"/>
  <c r="L879" i="29" l="1"/>
  <c r="M879"/>
  <c r="S879" s="1"/>
  <c r="R878"/>
  <c r="Q878"/>
  <c r="N879" i="28"/>
  <c r="P879" s="1"/>
  <c r="K880"/>
  <c r="S854" i="30"/>
  <c r="K855"/>
  <c r="N854"/>
  <c r="P854" s="1"/>
  <c r="K880" i="31"/>
  <c r="N879"/>
  <c r="P879" s="1"/>
  <c r="R864" i="37"/>
  <c r="Q864"/>
  <c r="Q869" i="36"/>
  <c r="R869"/>
  <c r="M850" i="34"/>
  <c r="S850" s="1"/>
  <c r="L850"/>
  <c r="O850" s="1"/>
  <c r="Q861" i="43"/>
  <c r="R861"/>
  <c r="M870" i="36"/>
  <c r="S870" s="1"/>
  <c r="L870"/>
  <c r="Q849" i="34"/>
  <c r="R849"/>
  <c r="O877" i="27"/>
  <c r="K878"/>
  <c r="N877"/>
  <c r="N875" i="35"/>
  <c r="P875" s="1"/>
  <c r="K876"/>
  <c r="N876" i="41"/>
  <c r="P876" s="1"/>
  <c r="K877"/>
  <c r="M862" i="43"/>
  <c r="S862" s="1"/>
  <c r="L862"/>
  <c r="O862" s="1"/>
  <c r="R875" i="38"/>
  <c r="Q875"/>
  <c r="K877" i="42"/>
  <c r="N876"/>
  <c r="P876" s="1"/>
  <c r="L869" i="32"/>
  <c r="M869"/>
  <c r="S869" s="1"/>
  <c r="Q868"/>
  <c r="R868"/>
  <c r="M865" i="37"/>
  <c r="S865" s="1"/>
  <c r="L865"/>
  <c r="N870" i="26"/>
  <c r="P870" s="1"/>
  <c r="K871"/>
  <c r="K870" i="33"/>
  <c r="N869"/>
  <c r="P869" s="1"/>
  <c r="O876" i="39"/>
  <c r="N876"/>
  <c r="P876" s="1"/>
  <c r="K877"/>
  <c r="K877" i="40"/>
  <c r="N876"/>
  <c r="P876" s="1"/>
  <c r="M876" i="38"/>
  <c r="L876"/>
  <c r="O876" s="1"/>
  <c r="S877" i="27"/>
  <c r="P877"/>
  <c r="M880" i="28" l="1"/>
  <c r="S880" s="1"/>
  <c r="L880"/>
  <c r="O880" s="1"/>
  <c r="Q879"/>
  <c r="R879"/>
  <c r="O879" i="29"/>
  <c r="N879"/>
  <c r="P879" s="1"/>
  <c r="K880"/>
  <c r="R854" i="30"/>
  <c r="Q854"/>
  <c r="M880" i="31"/>
  <c r="S880" s="1"/>
  <c r="L880"/>
  <c r="Q879"/>
  <c r="R879"/>
  <c r="L855" i="30"/>
  <c r="M855"/>
  <c r="S855" s="1"/>
  <c r="Q876" i="40"/>
  <c r="R876"/>
  <c r="L877"/>
  <c r="M877"/>
  <c r="S877" s="1"/>
  <c r="O865" i="37"/>
  <c r="N865"/>
  <c r="P865" s="1"/>
  <c r="K866"/>
  <c r="M877" i="39"/>
  <c r="L877"/>
  <c r="O877" s="1"/>
  <c r="R876"/>
  <c r="Q876"/>
  <c r="M878" i="27"/>
  <c r="S878" s="1"/>
  <c r="L878"/>
  <c r="O878" s="1"/>
  <c r="Q877"/>
  <c r="R877"/>
  <c r="N862" i="43"/>
  <c r="P862" s="1"/>
  <c r="K863"/>
  <c r="K851" i="34"/>
  <c r="N850"/>
  <c r="P850" s="1"/>
  <c r="R876" i="42"/>
  <c r="Q876"/>
  <c r="K877" i="38"/>
  <c r="N876"/>
  <c r="P876" s="1"/>
  <c r="R869" i="33"/>
  <c r="Q869"/>
  <c r="S876" i="38"/>
  <c r="M870" i="33"/>
  <c r="S870" s="1"/>
  <c r="L870"/>
  <c r="O869" i="32"/>
  <c r="N869"/>
  <c r="P869" s="1"/>
  <c r="K870"/>
  <c r="M877" i="41"/>
  <c r="S877" s="1"/>
  <c r="L877"/>
  <c r="O877" s="1"/>
  <c r="Q876"/>
  <c r="R876"/>
  <c r="O870" i="36"/>
  <c r="K871"/>
  <c r="N870"/>
  <c r="P870" s="1"/>
  <c r="Q870" i="26"/>
  <c r="R870"/>
  <c r="L877" i="42"/>
  <c r="O877" s="1"/>
  <c r="M877"/>
  <c r="S877" s="1"/>
  <c r="M876" i="35"/>
  <c r="S876" s="1"/>
  <c r="L876"/>
  <c r="M871" i="26"/>
  <c r="L871"/>
  <c r="O871" s="1"/>
  <c r="R875" i="35"/>
  <c r="Q875"/>
  <c r="L880" i="29" l="1"/>
  <c r="M880"/>
  <c r="R879"/>
  <c r="Q879"/>
  <c r="N880" i="28"/>
  <c r="P880" s="1"/>
  <c r="K881"/>
  <c r="K856" i="30"/>
  <c r="N855"/>
  <c r="P855" s="1"/>
  <c r="O880" i="31"/>
  <c r="N880"/>
  <c r="P880" s="1"/>
  <c r="K881"/>
  <c r="O855" i="30"/>
  <c r="Q870" i="36"/>
  <c r="R870"/>
  <c r="M870" i="32"/>
  <c r="S870" s="1"/>
  <c r="L870"/>
  <c r="O870" s="1"/>
  <c r="O876" i="35"/>
  <c r="N876"/>
  <c r="P876" s="1"/>
  <c r="K877"/>
  <c r="M871" i="36"/>
  <c r="S871" s="1"/>
  <c r="L871"/>
  <c r="O871" s="1"/>
  <c r="M877" i="38"/>
  <c r="S877" s="1"/>
  <c r="L877"/>
  <c r="S877" i="39"/>
  <c r="N877" i="42"/>
  <c r="P877" s="1"/>
  <c r="K878"/>
  <c r="N877" i="41"/>
  <c r="P877" s="1"/>
  <c r="K878"/>
  <c r="S871" i="26"/>
  <c r="O870" i="33"/>
  <c r="N870"/>
  <c r="P870" s="1"/>
  <c r="K871"/>
  <c r="N878" i="27"/>
  <c r="P878" s="1"/>
  <c r="K879"/>
  <c r="M866" i="37"/>
  <c r="S866" s="1"/>
  <c r="L866"/>
  <c r="O866" s="1"/>
  <c r="R865"/>
  <c r="Q865"/>
  <c r="R850" i="34"/>
  <c r="Q850"/>
  <c r="Q876" i="38"/>
  <c r="R876"/>
  <c r="L851" i="34"/>
  <c r="O851" s="1"/>
  <c r="M851"/>
  <c r="S851" s="1"/>
  <c r="K872" i="26"/>
  <c r="N871"/>
  <c r="P871" s="1"/>
  <c r="L863" i="43"/>
  <c r="O863" s="1"/>
  <c r="M863"/>
  <c r="O877" i="40"/>
  <c r="N877"/>
  <c r="P877" s="1"/>
  <c r="K878"/>
  <c r="R862" i="43"/>
  <c r="Q862"/>
  <c r="Q869" i="32"/>
  <c r="R869"/>
  <c r="K878" i="39"/>
  <c r="N877"/>
  <c r="P877" s="1"/>
  <c r="M881" i="28" l="1"/>
  <c r="L881"/>
  <c r="O881" s="1"/>
  <c r="R880"/>
  <c r="Q880"/>
  <c r="S880" i="29"/>
  <c r="O880"/>
  <c r="K881"/>
  <c r="N880"/>
  <c r="P880" s="1"/>
  <c r="L881" i="31"/>
  <c r="O881" s="1"/>
  <c r="M881"/>
  <c r="R880"/>
  <c r="Q880"/>
  <c r="Q855" i="30"/>
  <c r="R855"/>
  <c r="M856"/>
  <c r="S856" s="1"/>
  <c r="L856"/>
  <c r="R871" i="26"/>
  <c r="Q871"/>
  <c r="Q877" i="39"/>
  <c r="R877"/>
  <c r="Q877" i="42"/>
  <c r="R877"/>
  <c r="M877" i="35"/>
  <c r="S877" s="1"/>
  <c r="L877"/>
  <c r="O877" s="1"/>
  <c r="R876"/>
  <c r="Q876"/>
  <c r="R870" i="33"/>
  <c r="Q870"/>
  <c r="L878" i="40"/>
  <c r="O878" s="1"/>
  <c r="M878"/>
  <c r="S878" s="1"/>
  <c r="R877"/>
  <c r="Q877"/>
  <c r="O877" i="38"/>
  <c r="N877"/>
  <c r="P877" s="1"/>
  <c r="K878"/>
  <c r="K864" i="43"/>
  <c r="N863"/>
  <c r="P863" s="1"/>
  <c r="L871" i="33"/>
  <c r="O871" s="1"/>
  <c r="M871"/>
  <c r="S871" s="1"/>
  <c r="M872" i="26"/>
  <c r="L872"/>
  <c r="O872" s="1"/>
  <c r="K867" i="37"/>
  <c r="N866"/>
  <c r="P866" s="1"/>
  <c r="K871" i="32"/>
  <c r="N870"/>
  <c r="P870" s="1"/>
  <c r="L879" i="27"/>
  <c r="M879"/>
  <c r="N851" i="34"/>
  <c r="P851" s="1"/>
  <c r="K852"/>
  <c r="M878" i="39"/>
  <c r="S878" s="1"/>
  <c r="L878"/>
  <c r="O878" s="1"/>
  <c r="S863" i="43"/>
  <c r="M878" i="41"/>
  <c r="S878" s="1"/>
  <c r="L878"/>
  <c r="O878" s="1"/>
  <c r="R877"/>
  <c r="Q877"/>
  <c r="N871" i="36"/>
  <c r="P871" s="1"/>
  <c r="K872"/>
  <c r="R878" i="27"/>
  <c r="Q878"/>
  <c r="L878" i="42"/>
  <c r="M878"/>
  <c r="S878" s="1"/>
  <c r="M881" i="29" l="1"/>
  <c r="S881" s="1"/>
  <c r="L881"/>
  <c r="R880"/>
  <c r="Q880"/>
  <c r="K882" i="28"/>
  <c r="N881"/>
  <c r="P881" s="1"/>
  <c r="S881"/>
  <c r="S881" i="31"/>
  <c r="O856" i="30"/>
  <c r="N856"/>
  <c r="P856" s="1"/>
  <c r="K857"/>
  <c r="K882" i="31"/>
  <c r="N881"/>
  <c r="P881" s="1"/>
  <c r="Q871" i="36"/>
  <c r="R871"/>
  <c r="N878" i="39"/>
  <c r="P878" s="1"/>
  <c r="K879"/>
  <c r="M871" i="32"/>
  <c r="S871" s="1"/>
  <c r="L871"/>
  <c r="O871" s="1"/>
  <c r="K872" i="33"/>
  <c r="N871"/>
  <c r="P871" s="1"/>
  <c r="N877" i="35"/>
  <c r="P877" s="1"/>
  <c r="K878"/>
  <c r="R866" i="37"/>
  <c r="Q866"/>
  <c r="Q863" i="43"/>
  <c r="R863"/>
  <c r="L867" i="37"/>
  <c r="O867" s="1"/>
  <c r="M867"/>
  <c r="S867" s="1"/>
  <c r="L864" i="43"/>
  <c r="O864" s="1"/>
  <c r="M864"/>
  <c r="S864" s="1"/>
  <c r="K879" i="40"/>
  <c r="N878"/>
  <c r="P878" s="1"/>
  <c r="L852" i="34"/>
  <c r="O852" s="1"/>
  <c r="M852"/>
  <c r="S852" s="1"/>
  <c r="L878" i="38"/>
  <c r="O878" s="1"/>
  <c r="M878"/>
  <c r="S878" s="1"/>
  <c r="R877"/>
  <c r="Q877"/>
  <c r="R851" i="34"/>
  <c r="Q851"/>
  <c r="N872" i="26"/>
  <c r="P872" s="1"/>
  <c r="K873"/>
  <c r="S879" i="27"/>
  <c r="S872" i="26"/>
  <c r="M872" i="36"/>
  <c r="S872" s="1"/>
  <c r="L872"/>
  <c r="O878" i="42"/>
  <c r="N878"/>
  <c r="P878" s="1"/>
  <c r="K879"/>
  <c r="K879" i="41"/>
  <c r="N878"/>
  <c r="P878" s="1"/>
  <c r="O879" i="27"/>
  <c r="K880"/>
  <c r="N879"/>
  <c r="P879" s="1"/>
  <c r="Q870" i="32"/>
  <c r="R870"/>
  <c r="Q881" i="28" l="1"/>
  <c r="R881"/>
  <c r="M882"/>
  <c r="S882" s="1"/>
  <c r="L882"/>
  <c r="O881" i="29"/>
  <c r="N881"/>
  <c r="P881" s="1"/>
  <c r="K882"/>
  <c r="R881" i="31"/>
  <c r="Q881"/>
  <c r="L882"/>
  <c r="M882"/>
  <c r="S882" s="1"/>
  <c r="L857" i="30"/>
  <c r="M857"/>
  <c r="S857" s="1"/>
  <c r="Q856"/>
  <c r="R856"/>
  <c r="Q879" i="27"/>
  <c r="R879"/>
  <c r="R872" i="26"/>
  <c r="Q872"/>
  <c r="N864" i="43"/>
  <c r="P864" s="1"/>
  <c r="K865"/>
  <c r="M880" i="27"/>
  <c r="L880"/>
  <c r="N852" i="34"/>
  <c r="P852" s="1"/>
  <c r="K853"/>
  <c r="N867" i="37"/>
  <c r="P867" s="1"/>
  <c r="K868"/>
  <c r="M872" i="33"/>
  <c r="S872" s="1"/>
  <c r="L872"/>
  <c r="O872" s="1"/>
  <c r="R878" i="40"/>
  <c r="Q878"/>
  <c r="Q878" i="41"/>
  <c r="R878"/>
  <c r="L879" i="40"/>
  <c r="M879"/>
  <c r="O879"/>
  <c r="K872" i="32"/>
  <c r="N871"/>
  <c r="P871" s="1"/>
  <c r="L873" i="26"/>
  <c r="M873"/>
  <c r="S873" s="1"/>
  <c r="M878" i="35"/>
  <c r="S878" s="1"/>
  <c r="L878"/>
  <c r="O872" i="36"/>
  <c r="N872"/>
  <c r="P872" s="1"/>
  <c r="K873"/>
  <c r="M879" i="41"/>
  <c r="S879" s="1"/>
  <c r="L879"/>
  <c r="M879" i="42"/>
  <c r="S879" s="1"/>
  <c r="L879"/>
  <c r="O879" s="1"/>
  <c r="M879" i="39"/>
  <c r="S879" s="1"/>
  <c r="L879"/>
  <c r="O879" s="1"/>
  <c r="R878"/>
  <c r="Q878"/>
  <c r="R878" i="42"/>
  <c r="Q878"/>
  <c r="Q877" i="35"/>
  <c r="R877"/>
  <c r="N878" i="38"/>
  <c r="P878" s="1"/>
  <c r="K879"/>
  <c r="Q871" i="33"/>
  <c r="R871"/>
  <c r="L882" i="29" l="1"/>
  <c r="M882"/>
  <c r="S882" s="1"/>
  <c r="R881"/>
  <c r="Q881"/>
  <c r="O882" i="28"/>
  <c r="K883"/>
  <c r="N882"/>
  <c r="P882" s="1"/>
  <c r="O857" i="30"/>
  <c r="N857"/>
  <c r="P857" s="1"/>
  <c r="K858"/>
  <c r="O882" i="31"/>
  <c r="K883"/>
  <c r="N882"/>
  <c r="P882" s="1"/>
  <c r="R871" i="32"/>
  <c r="Q871"/>
  <c r="O880" i="27"/>
  <c r="N880"/>
  <c r="P880" s="1"/>
  <c r="K881"/>
  <c r="R872" i="36"/>
  <c r="Q872"/>
  <c r="L872" i="32"/>
  <c r="O872" s="1"/>
  <c r="M872"/>
  <c r="S872" s="1"/>
  <c r="S880" i="27"/>
  <c r="R878" i="38"/>
  <c r="Q878"/>
  <c r="K880" i="39"/>
  <c r="N879"/>
  <c r="P879" s="1"/>
  <c r="N872" i="33"/>
  <c r="P872" s="1"/>
  <c r="K873"/>
  <c r="L865" i="43"/>
  <c r="O865" s="1"/>
  <c r="M865"/>
  <c r="S865" s="1"/>
  <c r="R864"/>
  <c r="Q864"/>
  <c r="K874" i="26"/>
  <c r="N873"/>
  <c r="P873" s="1"/>
  <c r="L879" i="38"/>
  <c r="O879" s="1"/>
  <c r="M879"/>
  <c r="S879" s="1"/>
  <c r="M873" i="36"/>
  <c r="S873" s="1"/>
  <c r="L873"/>
  <c r="O873" s="1"/>
  <c r="O878" i="35"/>
  <c r="N878"/>
  <c r="P878" s="1"/>
  <c r="K879"/>
  <c r="S879" i="40"/>
  <c r="K880" i="42"/>
  <c r="N879"/>
  <c r="P879" s="1"/>
  <c r="N879" i="40"/>
  <c r="P879" s="1"/>
  <c r="K880"/>
  <c r="L868" i="37"/>
  <c r="O868" s="1"/>
  <c r="M868"/>
  <c r="S868" s="1"/>
  <c r="Q867"/>
  <c r="R867"/>
  <c r="O873" i="26"/>
  <c r="O879" i="41"/>
  <c r="N879"/>
  <c r="P879" s="1"/>
  <c r="K880"/>
  <c r="M853" i="34"/>
  <c r="S853" s="1"/>
  <c r="L853"/>
  <c r="R852"/>
  <c r="Q852"/>
  <c r="Q882" i="28" l="1"/>
  <c r="R882"/>
  <c r="M883"/>
  <c r="L883"/>
  <c r="O882" i="29"/>
  <c r="K883"/>
  <c r="N882"/>
  <c r="P882" s="1"/>
  <c r="R882" i="31"/>
  <c r="Q882"/>
  <c r="M883"/>
  <c r="L883"/>
  <c r="O883" s="1"/>
  <c r="M858" i="30"/>
  <c r="S858" s="1"/>
  <c r="L858"/>
  <c r="R857"/>
  <c r="Q857"/>
  <c r="M880" i="41"/>
  <c r="L880"/>
  <c r="O880" s="1"/>
  <c r="K869" i="37"/>
  <c r="N868"/>
  <c r="P868" s="1"/>
  <c r="Q879" i="39"/>
  <c r="R879"/>
  <c r="K873" i="32"/>
  <c r="N872"/>
  <c r="P872" s="1"/>
  <c r="R879" i="41"/>
  <c r="Q879"/>
  <c r="M880" i="40"/>
  <c r="S880" s="1"/>
  <c r="L880"/>
  <c r="L874" i="26"/>
  <c r="O874" s="1"/>
  <c r="M874"/>
  <c r="M880" i="39"/>
  <c r="S880" s="1"/>
  <c r="L880"/>
  <c r="R878" i="35"/>
  <c r="Q878"/>
  <c r="R879" i="42"/>
  <c r="Q879"/>
  <c r="N873" i="36"/>
  <c r="P873" s="1"/>
  <c r="K874"/>
  <c r="Q873" i="26"/>
  <c r="R873"/>
  <c r="M880" i="42"/>
  <c r="S880" s="1"/>
  <c r="L880"/>
  <c r="L881" i="27"/>
  <c r="O881" s="1"/>
  <c r="M881"/>
  <c r="Q880"/>
  <c r="R880"/>
  <c r="R879" i="40"/>
  <c r="Q879"/>
  <c r="N865" i="43"/>
  <c r="P865" s="1"/>
  <c r="K866"/>
  <c r="O853" i="34"/>
  <c r="N853"/>
  <c r="P853" s="1"/>
  <c r="K854"/>
  <c r="M879" i="35"/>
  <c r="S879" s="1"/>
  <c r="L879"/>
  <c r="O879" s="1"/>
  <c r="N879" i="38"/>
  <c r="P879" s="1"/>
  <c r="K880"/>
  <c r="L873" i="33"/>
  <c r="O873" s="1"/>
  <c r="M873"/>
  <c r="S873" s="1"/>
  <c r="R872"/>
  <c r="Q872"/>
  <c r="Q882" i="29" l="1"/>
  <c r="R882"/>
  <c r="L883"/>
  <c r="M883"/>
  <c r="O883" i="28"/>
  <c r="K884"/>
  <c r="N883"/>
  <c r="P883" s="1"/>
  <c r="S883"/>
  <c r="N883" i="31"/>
  <c r="P883" s="1"/>
  <c r="K884"/>
  <c r="S883"/>
  <c r="O858" i="30"/>
  <c r="N858"/>
  <c r="P858" s="1"/>
  <c r="K859"/>
  <c r="L854" i="34"/>
  <c r="O854" s="1"/>
  <c r="M854"/>
  <c r="M874" i="36"/>
  <c r="S874" s="1"/>
  <c r="L874"/>
  <c r="O874" s="1"/>
  <c r="L873" i="32"/>
  <c r="O873" s="1"/>
  <c r="M873"/>
  <c r="S873" s="1"/>
  <c r="Q873" i="36"/>
  <c r="R873"/>
  <c r="S874" i="26"/>
  <c r="R853" i="34"/>
  <c r="Q853"/>
  <c r="K874" i="33"/>
  <c r="N873"/>
  <c r="P873" s="1"/>
  <c r="S881" i="27"/>
  <c r="N874" i="26"/>
  <c r="P874" s="1"/>
  <c r="K875"/>
  <c r="R868" i="37"/>
  <c r="Q868"/>
  <c r="Q879" i="38"/>
  <c r="R879"/>
  <c r="L869" i="37"/>
  <c r="O869" s="1"/>
  <c r="M869"/>
  <c r="S869" s="1"/>
  <c r="M880" i="38"/>
  <c r="S880" s="1"/>
  <c r="L880"/>
  <c r="O880" s="1"/>
  <c r="M866" i="43"/>
  <c r="L866"/>
  <c r="O866" s="1"/>
  <c r="K882" i="27"/>
  <c r="N881"/>
  <c r="P881" s="1"/>
  <c r="O880" i="40"/>
  <c r="K881"/>
  <c r="N880"/>
  <c r="P880" s="1"/>
  <c r="R865" i="43"/>
  <c r="Q865"/>
  <c r="O880" i="42"/>
  <c r="N880"/>
  <c r="P880" s="1"/>
  <c r="K881"/>
  <c r="N879" i="35"/>
  <c r="P879" s="1"/>
  <c r="K880"/>
  <c r="O880" i="39"/>
  <c r="N880"/>
  <c r="P880" s="1"/>
  <c r="K881"/>
  <c r="N880" i="41"/>
  <c r="P880" s="1"/>
  <c r="K881"/>
  <c r="Q872" i="32"/>
  <c r="R872"/>
  <c r="S880" i="41"/>
  <c r="Q883" i="28" l="1"/>
  <c r="R883"/>
  <c r="L884"/>
  <c r="O884" s="1"/>
  <c r="M884"/>
  <c r="S883" i="29"/>
  <c r="O883"/>
  <c r="N883"/>
  <c r="P883" s="1"/>
  <c r="K884"/>
  <c r="L859" i="30"/>
  <c r="O859" s="1"/>
  <c r="M859"/>
  <c r="Q858"/>
  <c r="R858"/>
  <c r="Q883" i="31"/>
  <c r="R883"/>
  <c r="L884"/>
  <c r="M884"/>
  <c r="S884" s="1"/>
  <c r="Q880" i="41"/>
  <c r="R880"/>
  <c r="R881" i="27"/>
  <c r="Q881"/>
  <c r="R874" i="26"/>
  <c r="Q874"/>
  <c r="R880" i="39"/>
  <c r="Q880"/>
  <c r="S866" i="43"/>
  <c r="M874" i="33"/>
  <c r="S874" s="1"/>
  <c r="L874"/>
  <c r="Q880" i="40"/>
  <c r="R880"/>
  <c r="K874" i="32"/>
  <c r="N873"/>
  <c r="P873" s="1"/>
  <c r="M881" i="39"/>
  <c r="S881" s="1"/>
  <c r="L881"/>
  <c r="O881" s="1"/>
  <c r="N866" i="43"/>
  <c r="P866" s="1"/>
  <c r="K867"/>
  <c r="L880" i="35"/>
  <c r="O880" s="1"/>
  <c r="M880"/>
  <c r="S880" s="1"/>
  <c r="M881" i="40"/>
  <c r="S881" s="1"/>
  <c r="L881"/>
  <c r="O881" s="1"/>
  <c r="N880" i="38"/>
  <c r="P880" s="1"/>
  <c r="K881"/>
  <c r="K875" i="36"/>
  <c r="N874"/>
  <c r="P874" s="1"/>
  <c r="M875" i="26"/>
  <c r="S875" s="1"/>
  <c r="L875"/>
  <c r="M881" i="42"/>
  <c r="S881" s="1"/>
  <c r="L881"/>
  <c r="O881" s="1"/>
  <c r="R880"/>
  <c r="Q880"/>
  <c r="M882" i="27"/>
  <c r="S882" s="1"/>
  <c r="L882"/>
  <c r="O882" s="1"/>
  <c r="Q879" i="35"/>
  <c r="R879"/>
  <c r="M881" i="41"/>
  <c r="S881" s="1"/>
  <c r="L881"/>
  <c r="N869" i="37"/>
  <c r="P869" s="1"/>
  <c r="K870"/>
  <c r="S854" i="34"/>
  <c r="R873" i="33"/>
  <c r="Q873"/>
  <c r="K855" i="34"/>
  <c r="N854"/>
  <c r="P854" s="1"/>
  <c r="L884" i="29" l="1"/>
  <c r="O884" s="1"/>
  <c r="M884"/>
  <c r="S884" s="1"/>
  <c r="R883"/>
  <c r="Q883"/>
  <c r="S884" i="28"/>
  <c r="N884"/>
  <c r="P884" s="1"/>
  <c r="K885"/>
  <c r="O884" i="31"/>
  <c r="N884"/>
  <c r="P884" s="1"/>
  <c r="K885"/>
  <c r="S859" i="30"/>
  <c r="K860"/>
  <c r="N859"/>
  <c r="P859" s="1"/>
  <c r="R866" i="43"/>
  <c r="Q866"/>
  <c r="R873" i="32"/>
  <c r="Q873"/>
  <c r="R869" i="37"/>
  <c r="Q869"/>
  <c r="M874" i="32"/>
  <c r="S874" s="1"/>
  <c r="L874"/>
  <c r="O874" s="1"/>
  <c r="R874" i="36"/>
  <c r="Q874"/>
  <c r="O881" i="41"/>
  <c r="N881"/>
  <c r="P881" s="1"/>
  <c r="K882"/>
  <c r="M875" i="36"/>
  <c r="S875" s="1"/>
  <c r="L875"/>
  <c r="O875" s="1"/>
  <c r="N880" i="35"/>
  <c r="P880" s="1"/>
  <c r="K881"/>
  <c r="R854" i="34"/>
  <c r="Q854"/>
  <c r="M855"/>
  <c r="S855" s="1"/>
  <c r="L855"/>
  <c r="M881" i="38"/>
  <c r="L881"/>
  <c r="O881" s="1"/>
  <c r="L867" i="43"/>
  <c r="O867" s="1"/>
  <c r="M867"/>
  <c r="S867" s="1"/>
  <c r="Q880" i="38"/>
  <c r="R880"/>
  <c r="O874" i="33"/>
  <c r="K875"/>
  <c r="N874"/>
  <c r="P874" s="1"/>
  <c r="K876" i="26"/>
  <c r="N875"/>
  <c r="P875" s="1"/>
  <c r="M870" i="37"/>
  <c r="L870"/>
  <c r="O870" s="1"/>
  <c r="K882" i="42"/>
  <c r="N881"/>
  <c r="P881" s="1"/>
  <c r="K883" i="27"/>
  <c r="N882"/>
  <c r="P882" s="1"/>
  <c r="O875" i="26"/>
  <c r="N881" i="40"/>
  <c r="P881" s="1"/>
  <c r="K882"/>
  <c r="K882" i="39"/>
  <c r="N881"/>
  <c r="P881" s="1"/>
  <c r="L885" i="28" l="1"/>
  <c r="O885" s="1"/>
  <c r="M885"/>
  <c r="S885" s="1"/>
  <c r="R884"/>
  <c r="Q884"/>
  <c r="K885" i="29"/>
  <c r="N884"/>
  <c r="P884" s="1"/>
  <c r="R859" i="30"/>
  <c r="Q859"/>
  <c r="M860"/>
  <c r="S860" s="1"/>
  <c r="L860"/>
  <c r="O860" s="1"/>
  <c r="M885" i="31"/>
  <c r="S885" s="1"/>
  <c r="L885"/>
  <c r="O885" s="1"/>
  <c r="Q884"/>
  <c r="R884"/>
  <c r="Q881" i="39"/>
  <c r="R881"/>
  <c r="L882" i="42"/>
  <c r="O882" s="1"/>
  <c r="M882"/>
  <c r="S882" s="1"/>
  <c r="S881" i="38"/>
  <c r="K876" i="36"/>
  <c r="N875"/>
  <c r="P875" s="1"/>
  <c r="K875" i="32"/>
  <c r="N874"/>
  <c r="P874" s="1"/>
  <c r="R881" i="40"/>
  <c r="Q881"/>
  <c r="S870" i="37"/>
  <c r="M883" i="27"/>
  <c r="L883"/>
  <c r="Q874" i="33"/>
  <c r="R874"/>
  <c r="L882" i="39"/>
  <c r="O882" s="1"/>
  <c r="M882"/>
  <c r="S882" s="1"/>
  <c r="O855" i="34"/>
  <c r="K856"/>
  <c r="N855"/>
  <c r="P855" s="1"/>
  <c r="L882" i="40"/>
  <c r="O882" s="1"/>
  <c r="M882"/>
  <c r="S882" s="1"/>
  <c r="N870" i="37"/>
  <c r="P870" s="1"/>
  <c r="K871"/>
  <c r="M882" i="41"/>
  <c r="S882" s="1"/>
  <c r="L882"/>
  <c r="O882" s="1"/>
  <c r="R881"/>
  <c r="Q881"/>
  <c r="R875" i="26"/>
  <c r="Q875"/>
  <c r="Q882" i="27"/>
  <c r="R882"/>
  <c r="L876" i="26"/>
  <c r="M876"/>
  <c r="S876" s="1"/>
  <c r="N867" i="43"/>
  <c r="P867" s="1"/>
  <c r="K868"/>
  <c r="M881" i="35"/>
  <c r="S881" s="1"/>
  <c r="L881"/>
  <c r="O881" s="1"/>
  <c r="R880"/>
  <c r="Q880"/>
  <c r="R881" i="42"/>
  <c r="Q881"/>
  <c r="M875" i="33"/>
  <c r="S875" s="1"/>
  <c r="L875"/>
  <c r="O875" s="1"/>
  <c r="N881" i="38"/>
  <c r="P881" s="1"/>
  <c r="K882"/>
  <c r="R884" i="29" l="1"/>
  <c r="Q884"/>
  <c r="M885"/>
  <c r="L885"/>
  <c r="O885" s="1"/>
  <c r="K886" i="28"/>
  <c r="N885"/>
  <c r="P885" s="1"/>
  <c r="N885" i="31"/>
  <c r="P885" s="1"/>
  <c r="K886"/>
  <c r="N860" i="30"/>
  <c r="P860" s="1"/>
  <c r="K861"/>
  <c r="Q881" i="38"/>
  <c r="R881"/>
  <c r="R855" i="34"/>
  <c r="Q855"/>
  <c r="O883" i="27"/>
  <c r="N883"/>
  <c r="P883" s="1"/>
  <c r="K884"/>
  <c r="L882" i="38"/>
  <c r="M882"/>
  <c r="S882" s="1"/>
  <c r="K877" i="26"/>
  <c r="N876"/>
  <c r="P876" s="1"/>
  <c r="K883" i="41"/>
  <c r="N882"/>
  <c r="P882" s="1"/>
  <c r="M856" i="34"/>
  <c r="S856" s="1"/>
  <c r="L856"/>
  <c r="O856" s="1"/>
  <c r="S883" i="27"/>
  <c r="L876" i="36"/>
  <c r="M876"/>
  <c r="S876" s="1"/>
  <c r="R870" i="37"/>
  <c r="Q870"/>
  <c r="N875" i="33"/>
  <c r="P875" s="1"/>
  <c r="K876"/>
  <c r="L871" i="37"/>
  <c r="M871"/>
  <c r="S871" s="1"/>
  <c r="N881" i="35"/>
  <c r="P881" s="1"/>
  <c r="K882"/>
  <c r="M868" i="43"/>
  <c r="S868" s="1"/>
  <c r="L868"/>
  <c r="K883" i="39"/>
  <c r="N882"/>
  <c r="P882" s="1"/>
  <c r="Q874" i="32"/>
  <c r="R874"/>
  <c r="K883" i="42"/>
  <c r="N882"/>
  <c r="P882" s="1"/>
  <c r="R867" i="43"/>
  <c r="Q867"/>
  <c r="O876" i="26"/>
  <c r="K883" i="40"/>
  <c r="N882"/>
  <c r="P882" s="1"/>
  <c r="M875" i="32"/>
  <c r="S875" s="1"/>
  <c r="L875"/>
  <c r="Q875" i="36"/>
  <c r="R875"/>
  <c r="R885" i="28" l="1"/>
  <c r="Q885"/>
  <c r="L886"/>
  <c r="O886" s="1"/>
  <c r="M886"/>
  <c r="N885" i="29"/>
  <c r="P885" s="1"/>
  <c r="K886"/>
  <c r="S885"/>
  <c r="L861" i="30"/>
  <c r="O861" s="1"/>
  <c r="M861"/>
  <c r="S861" s="1"/>
  <c r="Q860"/>
  <c r="R860"/>
  <c r="L886" i="31"/>
  <c r="M886"/>
  <c r="S886" s="1"/>
  <c r="R885"/>
  <c r="Q885"/>
  <c r="R883" i="27"/>
  <c r="Q883"/>
  <c r="R882" i="39"/>
  <c r="Q882"/>
  <c r="M876" i="33"/>
  <c r="S876" s="1"/>
  <c r="L876"/>
  <c r="O876" s="1"/>
  <c r="O882" i="38"/>
  <c r="N882"/>
  <c r="P882" s="1"/>
  <c r="K883"/>
  <c r="R875" i="33"/>
  <c r="Q875"/>
  <c r="N856" i="34"/>
  <c r="P856" s="1"/>
  <c r="K857"/>
  <c r="M884" i="27"/>
  <c r="L884"/>
  <c r="O884" s="1"/>
  <c r="R882" i="40"/>
  <c r="Q882"/>
  <c r="O871" i="37"/>
  <c r="N871"/>
  <c r="P871" s="1"/>
  <c r="K872"/>
  <c r="L883" i="40"/>
  <c r="M883"/>
  <c r="S883" s="1"/>
  <c r="M883" i="39"/>
  <c r="L883"/>
  <c r="O883" s="1"/>
  <c r="O868" i="43"/>
  <c r="N868"/>
  <c r="P868" s="1"/>
  <c r="K869"/>
  <c r="Q882" i="41"/>
  <c r="R882"/>
  <c r="R882" i="42"/>
  <c r="Q882"/>
  <c r="L882" i="35"/>
  <c r="M882"/>
  <c r="S882" s="1"/>
  <c r="M883" i="41"/>
  <c r="S883" s="1"/>
  <c r="L883"/>
  <c r="O883" s="1"/>
  <c r="R876" i="26"/>
  <c r="Q876"/>
  <c r="Q881" i="35"/>
  <c r="R881"/>
  <c r="M877" i="26"/>
  <c r="S877" s="1"/>
  <c r="L877"/>
  <c r="O877" s="1"/>
  <c r="O875" i="32"/>
  <c r="N875"/>
  <c r="P875" s="1"/>
  <c r="K876"/>
  <c r="L883" i="42"/>
  <c r="O883" s="1"/>
  <c r="M883"/>
  <c r="S883" s="1"/>
  <c r="O876" i="36"/>
  <c r="N876"/>
  <c r="P876" s="1"/>
  <c r="K877"/>
  <c r="R885" i="29" l="1"/>
  <c r="Q885"/>
  <c r="L886"/>
  <c r="O886" s="1"/>
  <c r="M886"/>
  <c r="S886" s="1"/>
  <c r="S886" i="28"/>
  <c r="N886"/>
  <c r="P886" s="1"/>
  <c r="K887"/>
  <c r="O886" i="31"/>
  <c r="N886"/>
  <c r="P886" s="1"/>
  <c r="K887"/>
  <c r="K862" i="30"/>
  <c r="N861"/>
  <c r="P861" s="1"/>
  <c r="M876" i="32"/>
  <c r="S876" s="1"/>
  <c r="L876"/>
  <c r="O876" s="1"/>
  <c r="S883" i="39"/>
  <c r="N884" i="27"/>
  <c r="P884" s="1"/>
  <c r="K885"/>
  <c r="R875" i="32"/>
  <c r="Q875"/>
  <c r="M877" i="36"/>
  <c r="S877" s="1"/>
  <c r="L877"/>
  <c r="O877" s="1"/>
  <c r="N883" i="41"/>
  <c r="P883" s="1"/>
  <c r="K884"/>
  <c r="O883" i="40"/>
  <c r="N883"/>
  <c r="P883" s="1"/>
  <c r="K884"/>
  <c r="S884" i="27"/>
  <c r="R876" i="36"/>
  <c r="Q876"/>
  <c r="M869" i="43"/>
  <c r="L869"/>
  <c r="O869" s="1"/>
  <c r="M872" i="37"/>
  <c r="S872" s="1"/>
  <c r="L872"/>
  <c r="M857" i="34"/>
  <c r="L857"/>
  <c r="K877" i="33"/>
  <c r="N876"/>
  <c r="P876" s="1"/>
  <c r="Q856" i="34"/>
  <c r="R856"/>
  <c r="R871" i="37"/>
  <c r="Q871"/>
  <c r="R868" i="43"/>
  <c r="Q868"/>
  <c r="O882" i="35"/>
  <c r="N882"/>
  <c r="P882" s="1"/>
  <c r="K883"/>
  <c r="N877" i="26"/>
  <c r="P877" s="1"/>
  <c r="K878"/>
  <c r="K884" i="42"/>
  <c r="N883"/>
  <c r="P883" s="1"/>
  <c r="N883" i="39"/>
  <c r="P883" s="1"/>
  <c r="K884"/>
  <c r="M883" i="38"/>
  <c r="S883" s="1"/>
  <c r="L883"/>
  <c r="O883" s="1"/>
  <c r="R882"/>
  <c r="Q882"/>
  <c r="L887" i="28" l="1"/>
  <c r="O887" s="1"/>
  <c r="M887"/>
  <c r="S887" s="1"/>
  <c r="R886"/>
  <c r="Q886"/>
  <c r="N886" i="29"/>
  <c r="P886" s="1"/>
  <c r="K887"/>
  <c r="R861" i="30"/>
  <c r="Q861"/>
  <c r="M862"/>
  <c r="S862" s="1"/>
  <c r="L862"/>
  <c r="O862" s="1"/>
  <c r="M887" i="31"/>
  <c r="S887" s="1"/>
  <c r="L887"/>
  <c r="O887" s="1"/>
  <c r="R886"/>
  <c r="Q886"/>
  <c r="Q884" i="27"/>
  <c r="R884"/>
  <c r="R883" i="39"/>
  <c r="Q883"/>
  <c r="Q883" i="40"/>
  <c r="R883"/>
  <c r="Q877" i="26"/>
  <c r="R877"/>
  <c r="M883" i="35"/>
  <c r="S883" s="1"/>
  <c r="L883"/>
  <c r="O883" s="1"/>
  <c r="K870" i="43"/>
  <c r="N869"/>
  <c r="P869" s="1"/>
  <c r="L885" i="27"/>
  <c r="O885" s="1"/>
  <c r="M885"/>
  <c r="Q876" i="33"/>
  <c r="R876"/>
  <c r="S869" i="43"/>
  <c r="M884" i="41"/>
  <c r="S884" s="1"/>
  <c r="L884"/>
  <c r="O884" s="1"/>
  <c r="R882" i="35"/>
  <c r="Q882"/>
  <c r="M884" i="39"/>
  <c r="S884" s="1"/>
  <c r="L884"/>
  <c r="O884" s="1"/>
  <c r="L877" i="33"/>
  <c r="O877" s="1"/>
  <c r="M877"/>
  <c r="S877" s="1"/>
  <c r="Q883" i="41"/>
  <c r="R883"/>
  <c r="O857" i="34"/>
  <c r="N857"/>
  <c r="P857" s="1"/>
  <c r="K858"/>
  <c r="Q883" i="42"/>
  <c r="R883"/>
  <c r="S857" i="34"/>
  <c r="N877" i="36"/>
  <c r="P877" s="1"/>
  <c r="K878"/>
  <c r="K877" i="32"/>
  <c r="N876"/>
  <c r="P876" s="1"/>
  <c r="N883" i="38"/>
  <c r="P883" s="1"/>
  <c r="K884"/>
  <c r="L884" i="42"/>
  <c r="M884"/>
  <c r="S884" s="1"/>
  <c r="O872" i="37"/>
  <c r="K873"/>
  <c r="N872"/>
  <c r="P872" s="1"/>
  <c r="M878" i="26"/>
  <c r="S878" s="1"/>
  <c r="L878"/>
  <c r="O878" s="1"/>
  <c r="L884" i="40"/>
  <c r="M884"/>
  <c r="S884" s="1"/>
  <c r="L887" i="29" l="1"/>
  <c r="M887"/>
  <c r="S887" s="1"/>
  <c r="R886"/>
  <c r="Q886"/>
  <c r="N887" i="28"/>
  <c r="P887" s="1"/>
  <c r="K888"/>
  <c r="K888" i="31"/>
  <c r="N887"/>
  <c r="P887" s="1"/>
  <c r="K863" i="30"/>
  <c r="N862"/>
  <c r="P862" s="1"/>
  <c r="Q869" i="43"/>
  <c r="R869"/>
  <c r="O884" i="40"/>
  <c r="N884"/>
  <c r="P884" s="1"/>
  <c r="K885"/>
  <c r="O884" i="42"/>
  <c r="K885"/>
  <c r="N884"/>
  <c r="P884" s="1"/>
  <c r="S885" i="27"/>
  <c r="Q857" i="34"/>
  <c r="R857"/>
  <c r="L884" i="38"/>
  <c r="M884"/>
  <c r="N884" i="41"/>
  <c r="P884" s="1"/>
  <c r="K885"/>
  <c r="K886" i="27"/>
  <c r="N885"/>
  <c r="P885" s="1"/>
  <c r="R883" i="38"/>
  <c r="Q883"/>
  <c r="N877" i="33"/>
  <c r="P877" s="1"/>
  <c r="K878"/>
  <c r="K879" i="26"/>
  <c r="N878"/>
  <c r="P878" s="1"/>
  <c r="M858" i="34"/>
  <c r="S858" s="1"/>
  <c r="L858"/>
  <c r="O858" s="1"/>
  <c r="K885" i="39"/>
  <c r="N884"/>
  <c r="P884" s="1"/>
  <c r="M870" i="43"/>
  <c r="S870" s="1"/>
  <c r="L870"/>
  <c r="O870" s="1"/>
  <c r="R876" i="32"/>
  <c r="Q876"/>
  <c r="Q872" i="37"/>
  <c r="R872"/>
  <c r="L877" i="32"/>
  <c r="O877" s="1"/>
  <c r="M877"/>
  <c r="S877" s="1"/>
  <c r="M873" i="37"/>
  <c r="L873"/>
  <c r="L878" i="36"/>
  <c r="O878" s="1"/>
  <c r="M878"/>
  <c r="S878" s="1"/>
  <c r="N883" i="35"/>
  <c r="P883" s="1"/>
  <c r="K884"/>
  <c r="Q877" i="36"/>
  <c r="R877"/>
  <c r="M888" i="28" l="1"/>
  <c r="S888" s="1"/>
  <c r="L888"/>
  <c r="O888" s="1"/>
  <c r="Q887"/>
  <c r="R887"/>
  <c r="O887" i="29"/>
  <c r="N887"/>
  <c r="P887" s="1"/>
  <c r="K888"/>
  <c r="R862" i="30"/>
  <c r="Q862"/>
  <c r="L863"/>
  <c r="O863" s="1"/>
  <c r="M863"/>
  <c r="S863" s="1"/>
  <c r="R887" i="31"/>
  <c r="Q887"/>
  <c r="L888"/>
  <c r="M888"/>
  <c r="S888" s="1"/>
  <c r="Q885" i="27"/>
  <c r="R885"/>
  <c r="R884" i="42"/>
  <c r="Q884"/>
  <c r="Q884" i="41"/>
  <c r="R884"/>
  <c r="M885" i="42"/>
  <c r="L885"/>
  <c r="O885" s="1"/>
  <c r="R878" i="26"/>
  <c r="Q878"/>
  <c r="M885" i="41"/>
  <c r="S885" s="1"/>
  <c r="L885"/>
  <c r="M879" i="26"/>
  <c r="S879" s="1"/>
  <c r="L879"/>
  <c r="O879" s="1"/>
  <c r="M884" i="35"/>
  <c r="S884" s="1"/>
  <c r="L884"/>
  <c r="M878" i="33"/>
  <c r="S878" s="1"/>
  <c r="L878"/>
  <c r="S884" i="38"/>
  <c r="Q877" i="33"/>
  <c r="R877"/>
  <c r="O884" i="38"/>
  <c r="N884"/>
  <c r="P884" s="1"/>
  <c r="K885"/>
  <c r="L885" i="40"/>
  <c r="M885"/>
  <c r="S885" s="1"/>
  <c r="R884"/>
  <c r="Q884"/>
  <c r="Q883" i="35"/>
  <c r="R883"/>
  <c r="M885" i="39"/>
  <c r="L885"/>
  <c r="O885" s="1"/>
  <c r="R884"/>
  <c r="Q884"/>
  <c r="K859" i="34"/>
  <c r="N858"/>
  <c r="P858" s="1"/>
  <c r="S873" i="37"/>
  <c r="N870" i="43"/>
  <c r="P870" s="1"/>
  <c r="K871"/>
  <c r="N877" i="32"/>
  <c r="P877" s="1"/>
  <c r="K878"/>
  <c r="N878" i="36"/>
  <c r="P878" s="1"/>
  <c r="K879"/>
  <c r="O873" i="37"/>
  <c r="N873"/>
  <c r="P873" s="1"/>
  <c r="K874"/>
  <c r="M886" i="27"/>
  <c r="S886" s="1"/>
  <c r="L886"/>
  <c r="M888" i="29" l="1"/>
  <c r="S888" s="1"/>
  <c r="L888"/>
  <c r="R887"/>
  <c r="Q887"/>
  <c r="N888" i="28"/>
  <c r="P888" s="1"/>
  <c r="K889"/>
  <c r="O888" i="31"/>
  <c r="K889"/>
  <c r="N888"/>
  <c r="P888" s="1"/>
  <c r="N863" i="30"/>
  <c r="P863" s="1"/>
  <c r="K864"/>
  <c r="Q873" i="37"/>
  <c r="R873"/>
  <c r="R858" i="34"/>
  <c r="Q858"/>
  <c r="K886" i="42"/>
  <c r="N885"/>
  <c r="P885" s="1"/>
  <c r="R878" i="36"/>
  <c r="Q878"/>
  <c r="M859" i="34"/>
  <c r="S859" s="1"/>
  <c r="L859"/>
  <c r="O859" s="1"/>
  <c r="K880" i="26"/>
  <c r="N879"/>
  <c r="P879" s="1"/>
  <c r="S885" i="42"/>
  <c r="L878" i="32"/>
  <c r="O878" s="1"/>
  <c r="M878"/>
  <c r="S878" s="1"/>
  <c r="Q884" i="38"/>
  <c r="R884"/>
  <c r="O885" i="41"/>
  <c r="N885"/>
  <c r="P885" s="1"/>
  <c r="K886"/>
  <c r="N886" i="27"/>
  <c r="P886" s="1"/>
  <c r="K887"/>
  <c r="O886"/>
  <c r="M871" i="43"/>
  <c r="S871" s="1"/>
  <c r="L871"/>
  <c r="O871" s="1"/>
  <c r="O885" i="40"/>
  <c r="K886"/>
  <c r="N885"/>
  <c r="P885" s="1"/>
  <c r="O878" i="33"/>
  <c r="K879"/>
  <c r="N878"/>
  <c r="P878" s="1"/>
  <c r="L879" i="36"/>
  <c r="O879" s="1"/>
  <c r="M879"/>
  <c r="S879" s="1"/>
  <c r="L874" i="37"/>
  <c r="O874" s="1"/>
  <c r="M874"/>
  <c r="S874" s="1"/>
  <c r="R870" i="43"/>
  <c r="Q870"/>
  <c r="N885" i="39"/>
  <c r="K886"/>
  <c r="L885" i="38"/>
  <c r="M885"/>
  <c r="S885" s="1"/>
  <c r="P885" i="39"/>
  <c r="S885"/>
  <c r="O884" i="35"/>
  <c r="N884"/>
  <c r="P884" s="1"/>
  <c r="K885"/>
  <c r="R877" i="32"/>
  <c r="Q877"/>
  <c r="L889" i="28" l="1"/>
  <c r="O889" s="1"/>
  <c r="M889"/>
  <c r="Q888"/>
  <c r="R888"/>
  <c r="O888" i="29"/>
  <c r="K889"/>
  <c r="N888"/>
  <c r="P888" s="1"/>
  <c r="L864" i="30"/>
  <c r="O864" s="1"/>
  <c r="M864"/>
  <c r="S864" s="1"/>
  <c r="Q863"/>
  <c r="R863"/>
  <c r="Q888" i="31"/>
  <c r="R888"/>
  <c r="M889"/>
  <c r="S889" s="1"/>
  <c r="L889"/>
  <c r="O889" s="1"/>
  <c r="R886" i="27"/>
  <c r="Q886"/>
  <c r="N878" i="32"/>
  <c r="P878" s="1"/>
  <c r="K879"/>
  <c r="R885" i="40"/>
  <c r="Q885"/>
  <c r="K875" i="37"/>
  <c r="N874"/>
  <c r="P874" s="1"/>
  <c r="L886" i="40"/>
  <c r="M886"/>
  <c r="S886" s="1"/>
  <c r="M886" i="41"/>
  <c r="S886" s="1"/>
  <c r="L886"/>
  <c r="O886" s="1"/>
  <c r="O885" i="38"/>
  <c r="N885"/>
  <c r="P885" s="1"/>
  <c r="K886"/>
  <c r="Q885" i="42"/>
  <c r="R885"/>
  <c r="Q885" i="39"/>
  <c r="R885"/>
  <c r="Q879" i="26"/>
  <c r="R879"/>
  <c r="M886" i="42"/>
  <c r="S886" s="1"/>
  <c r="L886"/>
  <c r="O886" s="1"/>
  <c r="R885" i="41"/>
  <c r="Q885"/>
  <c r="M886" i="39"/>
  <c r="S886" s="1"/>
  <c r="L886"/>
  <c r="O886" s="1"/>
  <c r="M885" i="35"/>
  <c r="S885" s="1"/>
  <c r="L885"/>
  <c r="O885" s="1"/>
  <c r="N879" i="36"/>
  <c r="P879" s="1"/>
  <c r="K880"/>
  <c r="K872" i="43"/>
  <c r="N871"/>
  <c r="P871" s="1"/>
  <c r="M880" i="26"/>
  <c r="S880" s="1"/>
  <c r="L880"/>
  <c r="O880" s="1"/>
  <c r="R884" i="35"/>
  <c r="Q884"/>
  <c r="R878" i="33"/>
  <c r="Q878"/>
  <c r="L879"/>
  <c r="M879"/>
  <c r="S879" s="1"/>
  <c r="N859" i="34"/>
  <c r="P859" s="1"/>
  <c r="K860"/>
  <c r="M887" i="27"/>
  <c r="L887"/>
  <c r="R888" i="29" l="1"/>
  <c r="Q888"/>
  <c r="M889"/>
  <c r="S889" s="1"/>
  <c r="L889"/>
  <c r="S889" i="28"/>
  <c r="K890"/>
  <c r="N889"/>
  <c r="P889" s="1"/>
  <c r="N889" i="31"/>
  <c r="P889" s="1"/>
  <c r="K890"/>
  <c r="N864" i="30"/>
  <c r="P864" s="1"/>
  <c r="K865"/>
  <c r="R874" i="37"/>
  <c r="Q874"/>
  <c r="R885" i="38"/>
  <c r="Q885"/>
  <c r="L875" i="37"/>
  <c r="M875"/>
  <c r="S875" s="1"/>
  <c r="K886" i="35"/>
  <c r="N885"/>
  <c r="P885" s="1"/>
  <c r="L886" i="38"/>
  <c r="O886" s="1"/>
  <c r="M886"/>
  <c r="K887" i="39"/>
  <c r="N886"/>
  <c r="P886" s="1"/>
  <c r="O879" i="33"/>
  <c r="N879"/>
  <c r="P879" s="1"/>
  <c r="K880"/>
  <c r="Q871" i="43"/>
  <c r="R871"/>
  <c r="M872"/>
  <c r="S872" s="1"/>
  <c r="L872"/>
  <c r="K887" i="41"/>
  <c r="N886"/>
  <c r="P886" s="1"/>
  <c r="M879" i="32"/>
  <c r="S879" s="1"/>
  <c r="L879"/>
  <c r="M860" i="34"/>
  <c r="S860" s="1"/>
  <c r="L860"/>
  <c r="O860" s="1"/>
  <c r="Q878" i="32"/>
  <c r="R878"/>
  <c r="R859" i="34"/>
  <c r="Q859"/>
  <c r="K881" i="26"/>
  <c r="N880"/>
  <c r="P880" s="1"/>
  <c r="L880" i="36"/>
  <c r="M880"/>
  <c r="S880" s="1"/>
  <c r="O887" i="27"/>
  <c r="N887"/>
  <c r="P887" s="1"/>
  <c r="K888"/>
  <c r="Q879" i="36"/>
  <c r="R879"/>
  <c r="S887" i="27"/>
  <c r="N886" i="42"/>
  <c r="P886" s="1"/>
  <c r="K887"/>
  <c r="O886" i="40"/>
  <c r="K887"/>
  <c r="N886"/>
  <c r="P886" s="1"/>
  <c r="M890" i="28" l="1"/>
  <c r="S890" s="1"/>
  <c r="L890"/>
  <c r="O890" s="1"/>
  <c r="Q889"/>
  <c r="R889"/>
  <c r="O889" i="29"/>
  <c r="N889"/>
  <c r="P889" s="1"/>
  <c r="K890"/>
  <c r="M865" i="30"/>
  <c r="S865" s="1"/>
  <c r="L865"/>
  <c r="Q864"/>
  <c r="R864"/>
  <c r="L890" i="31"/>
  <c r="M890"/>
  <c r="S890" s="1"/>
  <c r="R889"/>
  <c r="Q889"/>
  <c r="Q887" i="27"/>
  <c r="R887"/>
  <c r="Q885" i="35"/>
  <c r="R885"/>
  <c r="R879" i="33"/>
  <c r="Q879"/>
  <c r="M886" i="35"/>
  <c r="S886" s="1"/>
  <c r="L886"/>
  <c r="M881" i="26"/>
  <c r="S881" s="1"/>
  <c r="L881"/>
  <c r="O881" s="1"/>
  <c r="O879" i="32"/>
  <c r="N879"/>
  <c r="P879" s="1"/>
  <c r="K880"/>
  <c r="M880" i="33"/>
  <c r="S880" s="1"/>
  <c r="L880"/>
  <c r="O880" s="1"/>
  <c r="M888" i="27"/>
  <c r="L888"/>
  <c r="O888" s="1"/>
  <c r="R886" i="39"/>
  <c r="Q886"/>
  <c r="O875" i="37"/>
  <c r="K876"/>
  <c r="N875"/>
  <c r="P875" s="1"/>
  <c r="Q886" i="41"/>
  <c r="R886"/>
  <c r="M887"/>
  <c r="S887" s="1"/>
  <c r="L887"/>
  <c r="M887" i="42"/>
  <c r="S887" s="1"/>
  <c r="L887"/>
  <c r="O887" s="1"/>
  <c r="O872" i="43"/>
  <c r="N872"/>
  <c r="P872" s="1"/>
  <c r="K873"/>
  <c r="M887" i="39"/>
  <c r="L887"/>
  <c r="O887" s="1"/>
  <c r="R886" i="42"/>
  <c r="Q886"/>
  <c r="R886" i="40"/>
  <c r="Q886"/>
  <c r="L887"/>
  <c r="O887" s="1"/>
  <c r="M887"/>
  <c r="S887" s="1"/>
  <c r="O880" i="36"/>
  <c r="N880"/>
  <c r="P880" s="1"/>
  <c r="K881"/>
  <c r="N860" i="34"/>
  <c r="P860" s="1"/>
  <c r="K861"/>
  <c r="S886" i="38"/>
  <c r="R880" i="26"/>
  <c r="Q880"/>
  <c r="N886" i="38"/>
  <c r="P886" s="1"/>
  <c r="K887"/>
  <c r="M890" i="29" l="1"/>
  <c r="S890" s="1"/>
  <c r="L890"/>
  <c r="O890" s="1"/>
  <c r="R889"/>
  <c r="Q889"/>
  <c r="K891" i="28"/>
  <c r="N890"/>
  <c r="P890" s="1"/>
  <c r="O890" i="31"/>
  <c r="N890"/>
  <c r="P890" s="1"/>
  <c r="K891"/>
  <c r="O865" i="30"/>
  <c r="K866"/>
  <c r="N865"/>
  <c r="P865" s="1"/>
  <c r="R886" i="38"/>
  <c r="Q886"/>
  <c r="Q875" i="37"/>
  <c r="R875"/>
  <c r="M887" i="38"/>
  <c r="S887" s="1"/>
  <c r="L887"/>
  <c r="O887" s="1"/>
  <c r="L881" i="36"/>
  <c r="O881" s="1"/>
  <c r="M881"/>
  <c r="S881" s="1"/>
  <c r="L876" i="37"/>
  <c r="O876" s="1"/>
  <c r="M876"/>
  <c r="S876" s="1"/>
  <c r="K881" i="33"/>
  <c r="N880"/>
  <c r="P880" s="1"/>
  <c r="O886" i="35"/>
  <c r="N886"/>
  <c r="P886" s="1"/>
  <c r="K887"/>
  <c r="L861" i="34"/>
  <c r="M861"/>
  <c r="S861" s="1"/>
  <c r="L880" i="32"/>
  <c r="O880" s="1"/>
  <c r="M880"/>
  <c r="S880" s="1"/>
  <c r="R879"/>
  <c r="Q879"/>
  <c r="R880" i="36"/>
  <c r="Q880"/>
  <c r="K888" i="42"/>
  <c r="N887"/>
  <c r="P887" s="1"/>
  <c r="S887" i="39"/>
  <c r="N887"/>
  <c r="P887" s="1"/>
  <c r="K888"/>
  <c r="O887" i="41"/>
  <c r="N887"/>
  <c r="P887" s="1"/>
  <c r="K888"/>
  <c r="K888" i="40"/>
  <c r="N887"/>
  <c r="P887" s="1"/>
  <c r="M873" i="43"/>
  <c r="S873" s="1"/>
  <c r="L873"/>
  <c r="O873" s="1"/>
  <c r="N888" i="27"/>
  <c r="P888" s="1"/>
  <c r="K889"/>
  <c r="R872" i="43"/>
  <c r="Q872"/>
  <c r="S888" i="27"/>
  <c r="K882" i="26"/>
  <c r="N881"/>
  <c r="P881" s="1"/>
  <c r="R860" i="34"/>
  <c r="Q860"/>
  <c r="R890" i="28" l="1"/>
  <c r="Q890"/>
  <c r="L891"/>
  <c r="O891" s="1"/>
  <c r="M891"/>
  <c r="K891" i="29"/>
  <c r="N890"/>
  <c r="P890" s="1"/>
  <c r="L866" i="30"/>
  <c r="O866" s="1"/>
  <c r="M866"/>
  <c r="S866" s="1"/>
  <c r="Q865"/>
  <c r="R865"/>
  <c r="L891" i="31"/>
  <c r="O891" s="1"/>
  <c r="M891"/>
  <c r="S891" s="1"/>
  <c r="Q890"/>
  <c r="R890"/>
  <c r="R886" i="35"/>
  <c r="Q886"/>
  <c r="L882" i="26"/>
  <c r="O882" s="1"/>
  <c r="M882"/>
  <c r="K874" i="43"/>
  <c r="N873"/>
  <c r="P873" s="1"/>
  <c r="N881" i="36"/>
  <c r="P881" s="1"/>
  <c r="K882"/>
  <c r="N887" i="38"/>
  <c r="P887" s="1"/>
  <c r="K888"/>
  <c r="R888" i="27"/>
  <c r="Q888"/>
  <c r="L881" i="33"/>
  <c r="M881"/>
  <c r="S881" s="1"/>
  <c r="Q887" i="42"/>
  <c r="R887"/>
  <c r="K881" i="32"/>
  <c r="N880"/>
  <c r="P880" s="1"/>
  <c r="R887" i="40"/>
  <c r="Q887"/>
  <c r="M888"/>
  <c r="S888" s="1"/>
  <c r="L888"/>
  <c r="O888" s="1"/>
  <c r="M888" i="41"/>
  <c r="S888" s="1"/>
  <c r="L888"/>
  <c r="O888" s="1"/>
  <c r="M888" i="42"/>
  <c r="L888"/>
  <c r="Q880" i="33"/>
  <c r="R880"/>
  <c r="R887" i="41"/>
  <c r="Q887"/>
  <c r="O861" i="34"/>
  <c r="N861"/>
  <c r="P861" s="1"/>
  <c r="K862"/>
  <c r="N876" i="37"/>
  <c r="P876" s="1"/>
  <c r="K877"/>
  <c r="Q887" i="39"/>
  <c r="R887"/>
  <c r="M889" i="27"/>
  <c r="L889"/>
  <c r="O889" s="1"/>
  <c r="M887" i="35"/>
  <c r="S887" s="1"/>
  <c r="L887"/>
  <c r="O887" s="1"/>
  <c r="R881" i="26"/>
  <c r="Q881"/>
  <c r="L888" i="39"/>
  <c r="M888"/>
  <c r="S888" s="1"/>
  <c r="Q890" i="29" l="1"/>
  <c r="R890"/>
  <c r="M891"/>
  <c r="S891" s="1"/>
  <c r="L891"/>
  <c r="S891" i="28"/>
  <c r="K892"/>
  <c r="N891"/>
  <c r="P891" s="1"/>
  <c r="K892" i="31"/>
  <c r="N891"/>
  <c r="P891" s="1"/>
  <c r="N866" i="30"/>
  <c r="P866" s="1"/>
  <c r="K867"/>
  <c r="Q881" i="36"/>
  <c r="R881"/>
  <c r="Q873" i="43"/>
  <c r="R873"/>
  <c r="R861" i="34"/>
  <c r="Q861"/>
  <c r="N888" i="40"/>
  <c r="P888" s="1"/>
  <c r="K889"/>
  <c r="L877" i="37"/>
  <c r="M877"/>
  <c r="S877" s="1"/>
  <c r="O881" i="33"/>
  <c r="K882"/>
  <c r="N881"/>
  <c r="P881" s="1"/>
  <c r="M874" i="43"/>
  <c r="S874" s="1"/>
  <c r="L874"/>
  <c r="O874" s="1"/>
  <c r="Q876" i="37"/>
  <c r="R876"/>
  <c r="O888" i="42"/>
  <c r="N888"/>
  <c r="P888" s="1"/>
  <c r="K889"/>
  <c r="N887" i="35"/>
  <c r="P887" s="1"/>
  <c r="K888"/>
  <c r="M862" i="34"/>
  <c r="S862" s="1"/>
  <c r="L862"/>
  <c r="S888" i="42"/>
  <c r="S882" i="26"/>
  <c r="R880" i="32"/>
  <c r="Q880"/>
  <c r="L888" i="38"/>
  <c r="O888" s="1"/>
  <c r="M888"/>
  <c r="S888" s="1"/>
  <c r="K883" i="26"/>
  <c r="N882"/>
  <c r="P882" s="1"/>
  <c r="Q887" i="38"/>
  <c r="R887"/>
  <c r="N889" i="27"/>
  <c r="P889" s="1"/>
  <c r="K890"/>
  <c r="K889" i="41"/>
  <c r="N888"/>
  <c r="P888" s="1"/>
  <c r="M881" i="32"/>
  <c r="S881" s="1"/>
  <c r="L881"/>
  <c r="O881" s="1"/>
  <c r="O888" i="39"/>
  <c r="K889"/>
  <c r="N888"/>
  <c r="P888" s="1"/>
  <c r="S889" i="27"/>
  <c r="L882" i="36"/>
  <c r="M882"/>
  <c r="S882" s="1"/>
  <c r="L892" i="28" l="1"/>
  <c r="O892" s="1"/>
  <c r="M892"/>
  <c r="R891"/>
  <c r="Q891"/>
  <c r="O891" i="29"/>
  <c r="N891"/>
  <c r="P891" s="1"/>
  <c r="K892"/>
  <c r="M867" i="30"/>
  <c r="S867" s="1"/>
  <c r="L867"/>
  <c r="Q866"/>
  <c r="R866"/>
  <c r="R891" i="31"/>
  <c r="Q891"/>
  <c r="L892"/>
  <c r="M892"/>
  <c r="S892" s="1"/>
  <c r="Q889" i="27"/>
  <c r="R889"/>
  <c r="R888" i="42"/>
  <c r="Q888"/>
  <c r="R888" i="39"/>
  <c r="Q888"/>
  <c r="L890" i="27"/>
  <c r="M890"/>
  <c r="S890" s="1"/>
  <c r="K889" i="38"/>
  <c r="N888"/>
  <c r="P888" s="1"/>
  <c r="N874" i="43"/>
  <c r="P874" s="1"/>
  <c r="K875"/>
  <c r="L889" i="40"/>
  <c r="O889" s="1"/>
  <c r="M889"/>
  <c r="S889" s="1"/>
  <c r="Q888"/>
  <c r="R888"/>
  <c r="R887" i="35"/>
  <c r="Q887"/>
  <c r="M889" i="39"/>
  <c r="S889" s="1"/>
  <c r="L889"/>
  <c r="O889" s="1"/>
  <c r="M888" i="35"/>
  <c r="S888" s="1"/>
  <c r="L888"/>
  <c r="Q881" i="33"/>
  <c r="R881"/>
  <c r="M882"/>
  <c r="S882" s="1"/>
  <c r="L882"/>
  <c r="R882" i="26"/>
  <c r="Q882"/>
  <c r="L889" i="42"/>
  <c r="O889" s="1"/>
  <c r="M889"/>
  <c r="S889" s="1"/>
  <c r="N881" i="32"/>
  <c r="P881" s="1"/>
  <c r="K882"/>
  <c r="O882" i="36"/>
  <c r="K883"/>
  <c r="N882"/>
  <c r="P882" s="1"/>
  <c r="M883" i="26"/>
  <c r="L883"/>
  <c r="O883" s="1"/>
  <c r="Q888" i="41"/>
  <c r="R888"/>
  <c r="M889"/>
  <c r="S889" s="1"/>
  <c r="L889"/>
  <c r="O862" i="34"/>
  <c r="N862"/>
  <c r="P862" s="1"/>
  <c r="K863"/>
  <c r="O877" i="37"/>
  <c r="N877"/>
  <c r="P877" s="1"/>
  <c r="K878"/>
  <c r="L892" i="29" l="1"/>
  <c r="O892" s="1"/>
  <c r="M892"/>
  <c r="R891"/>
  <c r="Q891"/>
  <c r="S892" i="28"/>
  <c r="N892"/>
  <c r="P892" s="1"/>
  <c r="K893"/>
  <c r="O892" i="31"/>
  <c r="N892"/>
  <c r="P892" s="1"/>
  <c r="K893"/>
  <c r="O867" i="30"/>
  <c r="N867"/>
  <c r="P867" s="1"/>
  <c r="K868"/>
  <c r="L878" i="37"/>
  <c r="O878" s="1"/>
  <c r="M878"/>
  <c r="S878" s="1"/>
  <c r="M882" i="32"/>
  <c r="S882" s="1"/>
  <c r="L882"/>
  <c r="O882" s="1"/>
  <c r="R862" i="34"/>
  <c r="Q862"/>
  <c r="S883" i="26"/>
  <c r="K890" i="42"/>
  <c r="N889"/>
  <c r="P889" s="1"/>
  <c r="N890" i="27"/>
  <c r="P890" s="1"/>
  <c r="K891"/>
  <c r="R882" i="36"/>
  <c r="Q882"/>
  <c r="O889" i="41"/>
  <c r="N889"/>
  <c r="P889" s="1"/>
  <c r="K890"/>
  <c r="M883" i="36"/>
  <c r="S883" s="1"/>
  <c r="L883"/>
  <c r="O883" s="1"/>
  <c r="K890" i="39"/>
  <c r="N889"/>
  <c r="P889" s="1"/>
  <c r="K890" i="40"/>
  <c r="N889"/>
  <c r="P889" s="1"/>
  <c r="O882" i="33"/>
  <c r="N882"/>
  <c r="P882" s="1"/>
  <c r="K883"/>
  <c r="M875" i="43"/>
  <c r="L875"/>
  <c r="O875" s="1"/>
  <c r="R874"/>
  <c r="Q874"/>
  <c r="R888" i="38"/>
  <c r="Q888"/>
  <c r="R881" i="32"/>
  <c r="Q881"/>
  <c r="L889" i="38"/>
  <c r="O889" s="1"/>
  <c r="M889"/>
  <c r="S889" s="1"/>
  <c r="Q877" i="37"/>
  <c r="R877"/>
  <c r="L863" i="34"/>
  <c r="M863"/>
  <c r="S863" s="1"/>
  <c r="K884" i="26"/>
  <c r="N883"/>
  <c r="P883" s="1"/>
  <c r="O888" i="35"/>
  <c r="N888"/>
  <c r="P888" s="1"/>
  <c r="K889"/>
  <c r="O890" i="27"/>
  <c r="M893" i="28" l="1"/>
  <c r="S893" s="1"/>
  <c r="L893"/>
  <c r="O893" s="1"/>
  <c r="R892"/>
  <c r="Q892"/>
  <c r="S892" i="29"/>
  <c r="K893"/>
  <c r="N892"/>
  <c r="P892" s="1"/>
  <c r="L868" i="30"/>
  <c r="O868" s="1"/>
  <c r="M868"/>
  <c r="S868" s="1"/>
  <c r="R867"/>
  <c r="Q867"/>
  <c r="L893" i="31"/>
  <c r="O893" s="1"/>
  <c r="M893"/>
  <c r="S893" s="1"/>
  <c r="Q892"/>
  <c r="R892"/>
  <c r="M889" i="35"/>
  <c r="S889" s="1"/>
  <c r="L889"/>
  <c r="O889" s="1"/>
  <c r="Q889" i="39"/>
  <c r="R889"/>
  <c r="R889" i="40"/>
  <c r="Q889"/>
  <c r="N889" i="38"/>
  <c r="P889" s="1"/>
  <c r="K890"/>
  <c r="K876" i="43"/>
  <c r="N875"/>
  <c r="P875" s="1"/>
  <c r="L890" i="39"/>
  <c r="M890"/>
  <c r="S890" s="1"/>
  <c r="R888" i="35"/>
  <c r="Q888"/>
  <c r="M890" i="40"/>
  <c r="S890" s="1"/>
  <c r="L890"/>
  <c r="O890" s="1"/>
  <c r="L884" i="26"/>
  <c r="O884" s="1"/>
  <c r="M884"/>
  <c r="S884" s="1"/>
  <c r="S875" i="43"/>
  <c r="M891" i="27"/>
  <c r="L891"/>
  <c r="O891" s="1"/>
  <c r="M883" i="33"/>
  <c r="S883" s="1"/>
  <c r="L883"/>
  <c r="K884" i="36"/>
  <c r="N883"/>
  <c r="P883" s="1"/>
  <c r="R890" i="27"/>
  <c r="Q890"/>
  <c r="K883" i="32"/>
  <c r="N882"/>
  <c r="P882" s="1"/>
  <c r="R882" i="33"/>
  <c r="Q882"/>
  <c r="O863" i="34"/>
  <c r="N863"/>
  <c r="P863" s="1"/>
  <c r="K864"/>
  <c r="R889" i="42"/>
  <c r="Q889"/>
  <c r="M890" i="41"/>
  <c r="S890" s="1"/>
  <c r="L890"/>
  <c r="O890" s="1"/>
  <c r="M890" i="42"/>
  <c r="L890"/>
  <c r="Q883" i="26"/>
  <c r="R883"/>
  <c r="R889" i="41"/>
  <c r="Q889"/>
  <c r="N878" i="37"/>
  <c r="P878" s="1"/>
  <c r="K879"/>
  <c r="M893" i="29" l="1"/>
  <c r="S893" s="1"/>
  <c r="L893"/>
  <c r="O893" s="1"/>
  <c r="R892"/>
  <c r="Q892"/>
  <c r="N893" i="28"/>
  <c r="P893" s="1"/>
  <c r="K894"/>
  <c r="K894" i="31"/>
  <c r="N893"/>
  <c r="P893" s="1"/>
  <c r="N868" i="30"/>
  <c r="P868" s="1"/>
  <c r="K869"/>
  <c r="Q889" i="38"/>
  <c r="R889"/>
  <c r="M864" i="34"/>
  <c r="S864" s="1"/>
  <c r="L864"/>
  <c r="O864" s="1"/>
  <c r="Q875" i="43"/>
  <c r="R875"/>
  <c r="Q883" i="36"/>
  <c r="R883"/>
  <c r="S890" i="42"/>
  <c r="M884" i="36"/>
  <c r="S884" s="1"/>
  <c r="L884"/>
  <c r="R863" i="34"/>
  <c r="Q863"/>
  <c r="M879" i="37"/>
  <c r="S879" s="1"/>
  <c r="L879"/>
  <c r="O883" i="33"/>
  <c r="K884"/>
  <c r="N883"/>
  <c r="P883" s="1"/>
  <c r="O890" i="39"/>
  <c r="K891"/>
  <c r="N890"/>
  <c r="P890" s="1"/>
  <c r="Q878" i="37"/>
  <c r="R878"/>
  <c r="K891" i="41"/>
  <c r="N890"/>
  <c r="P890" s="1"/>
  <c r="K885" i="26"/>
  <c r="N884"/>
  <c r="P884" s="1"/>
  <c r="Q882" i="32"/>
  <c r="R882"/>
  <c r="O876" i="43"/>
  <c r="M876"/>
  <c r="S876" s="1"/>
  <c r="L876"/>
  <c r="K890" i="35"/>
  <c r="N889"/>
  <c r="P889" s="1"/>
  <c r="S891" i="27"/>
  <c r="O890" i="42"/>
  <c r="N890"/>
  <c r="P890" s="1"/>
  <c r="K891"/>
  <c r="L883" i="32"/>
  <c r="O883" s="1"/>
  <c r="M883"/>
  <c r="S883" s="1"/>
  <c r="K892" i="27"/>
  <c r="N891"/>
  <c r="P891" s="1"/>
  <c r="K891" i="40"/>
  <c r="N890"/>
  <c r="P890" s="1"/>
  <c r="L890" i="38"/>
  <c r="M890"/>
  <c r="S890" s="1"/>
  <c r="M894" i="28" l="1"/>
  <c r="L894"/>
  <c r="O894" s="1"/>
  <c r="R893"/>
  <c r="Q893"/>
  <c r="N893" i="29"/>
  <c r="P893" s="1"/>
  <c r="K894"/>
  <c r="M869" i="30"/>
  <c r="S869" s="1"/>
  <c r="L869"/>
  <c r="O869" s="1"/>
  <c r="Q868"/>
  <c r="R868"/>
  <c r="R893" i="31"/>
  <c r="Q893"/>
  <c r="M894"/>
  <c r="S894" s="1"/>
  <c r="L894"/>
  <c r="Q890" i="42"/>
  <c r="R890"/>
  <c r="R890" i="40"/>
  <c r="Q890"/>
  <c r="Q890" i="39"/>
  <c r="R890"/>
  <c r="L892" i="27"/>
  <c r="M892"/>
  <c r="L891" i="40"/>
  <c r="M891"/>
  <c r="S891" s="1"/>
  <c r="M891" i="39"/>
  <c r="S891" s="1"/>
  <c r="L891"/>
  <c r="O891" s="1"/>
  <c r="R884" i="26"/>
  <c r="Q884"/>
  <c r="O884" i="36"/>
  <c r="K885"/>
  <c r="N884"/>
  <c r="P884" s="1"/>
  <c r="R883" i="33"/>
  <c r="Q883"/>
  <c r="K865" i="34"/>
  <c r="N864"/>
  <c r="P864" s="1"/>
  <c r="R890" i="41"/>
  <c r="Q890"/>
  <c r="M884" i="33"/>
  <c r="S884" s="1"/>
  <c r="L884"/>
  <c r="O884" s="1"/>
  <c r="R891" i="27"/>
  <c r="Q891"/>
  <c r="N876" i="43"/>
  <c r="P876" s="1"/>
  <c r="K877"/>
  <c r="L891" i="41"/>
  <c r="O891" s="1"/>
  <c r="M891"/>
  <c r="S891" s="1"/>
  <c r="Q889" i="35"/>
  <c r="R889"/>
  <c r="M885" i="26"/>
  <c r="S885" s="1"/>
  <c r="L885"/>
  <c r="K884" i="32"/>
  <c r="N883"/>
  <c r="P883" s="1"/>
  <c r="M890" i="35"/>
  <c r="S890" s="1"/>
  <c r="L890"/>
  <c r="O890" s="1"/>
  <c r="O890" i="38"/>
  <c r="N890"/>
  <c r="P890" s="1"/>
  <c r="K891"/>
  <c r="M891" i="42"/>
  <c r="S891" s="1"/>
  <c r="L891"/>
  <c r="O879" i="37"/>
  <c r="K880"/>
  <c r="N879"/>
  <c r="P879" s="1"/>
  <c r="L894" i="29" l="1"/>
  <c r="O894" s="1"/>
  <c r="M894"/>
  <c r="R893"/>
  <c r="Q893"/>
  <c r="N894" i="28"/>
  <c r="P894" s="1"/>
  <c r="K895"/>
  <c r="S894"/>
  <c r="O894" i="31"/>
  <c r="N894"/>
  <c r="P894" s="1"/>
  <c r="K895"/>
  <c r="K870" i="30"/>
  <c r="N869"/>
  <c r="P869" s="1"/>
  <c r="R876" i="43"/>
  <c r="Q876"/>
  <c r="L880" i="37"/>
  <c r="O880" s="1"/>
  <c r="M880"/>
  <c r="S880" s="1"/>
  <c r="K885" i="33"/>
  <c r="N884"/>
  <c r="P884" s="1"/>
  <c r="L891" i="38"/>
  <c r="M891"/>
  <c r="S891" s="1"/>
  <c r="K886" i="26"/>
  <c r="N885"/>
  <c r="P885" s="1"/>
  <c r="M877" i="43"/>
  <c r="S877" s="1"/>
  <c r="L877"/>
  <c r="O877" s="1"/>
  <c r="S892" i="27"/>
  <c r="Q864" i="34"/>
  <c r="R864"/>
  <c r="K893" i="27"/>
  <c r="N892"/>
  <c r="P892" s="1"/>
  <c r="O885" i="26"/>
  <c r="L865" i="34"/>
  <c r="M865"/>
  <c r="S865" s="1"/>
  <c r="Q879" i="37"/>
  <c r="R879"/>
  <c r="N890" i="35"/>
  <c r="P890" s="1"/>
  <c r="K891"/>
  <c r="K892" i="39"/>
  <c r="N891"/>
  <c r="P891" s="1"/>
  <c r="R890" i="38"/>
  <c r="Q890"/>
  <c r="R883" i="32"/>
  <c r="Q883"/>
  <c r="M885" i="36"/>
  <c r="L885"/>
  <c r="O885" s="1"/>
  <c r="O891" i="40"/>
  <c r="N891"/>
  <c r="P891" s="1"/>
  <c r="K892"/>
  <c r="R884" i="36"/>
  <c r="Q884"/>
  <c r="O891" i="42"/>
  <c r="K892"/>
  <c r="N891"/>
  <c r="P891" s="1"/>
  <c r="M884" i="32"/>
  <c r="L884"/>
  <c r="O884" s="1"/>
  <c r="K892" i="41"/>
  <c r="N891"/>
  <c r="P891" s="1"/>
  <c r="O892" i="27"/>
  <c r="R894" i="28" l="1"/>
  <c r="Q894"/>
  <c r="M895"/>
  <c r="S895" s="1"/>
  <c r="L895"/>
  <c r="O895" s="1"/>
  <c r="S894" i="29"/>
  <c r="N894"/>
  <c r="P894" s="1"/>
  <c r="K895"/>
  <c r="R869" i="30"/>
  <c r="Q869"/>
  <c r="M870"/>
  <c r="L870"/>
  <c r="L895" i="31"/>
  <c r="O895" s="1"/>
  <c r="M895"/>
  <c r="S895" s="1"/>
  <c r="R894"/>
  <c r="Q894"/>
  <c r="R892" i="27"/>
  <c r="Q892"/>
  <c r="Q891" i="41"/>
  <c r="R891"/>
  <c r="M892"/>
  <c r="L892"/>
  <c r="O892" s="1"/>
  <c r="O891" i="38"/>
  <c r="K892"/>
  <c r="N891"/>
  <c r="P891" s="1"/>
  <c r="M892" i="40"/>
  <c r="S892" s="1"/>
  <c r="L892"/>
  <c r="O892" s="1"/>
  <c r="R884" i="33"/>
  <c r="Q884"/>
  <c r="Q891" i="40"/>
  <c r="R891"/>
  <c r="O865" i="34"/>
  <c r="N865"/>
  <c r="P865" s="1"/>
  <c r="K866"/>
  <c r="L885" i="33"/>
  <c r="M885"/>
  <c r="S885" s="1"/>
  <c r="Q891" i="39"/>
  <c r="R891"/>
  <c r="K878" i="43"/>
  <c r="N877"/>
  <c r="P877" s="1"/>
  <c r="N884" i="32"/>
  <c r="P884" s="1"/>
  <c r="K885"/>
  <c r="S884"/>
  <c r="Q885" i="26"/>
  <c r="R885"/>
  <c r="N880" i="37"/>
  <c r="P880" s="1"/>
  <c r="K881"/>
  <c r="R890" i="35"/>
  <c r="Q890"/>
  <c r="M886" i="26"/>
  <c r="L886"/>
  <c r="O886" s="1"/>
  <c r="Q891" i="42"/>
  <c r="R891"/>
  <c r="L892" i="39"/>
  <c r="M892"/>
  <c r="S892" s="1"/>
  <c r="M892" i="42"/>
  <c r="L892"/>
  <c r="N885" i="36"/>
  <c r="P885" s="1"/>
  <c r="K886"/>
  <c r="M891" i="35"/>
  <c r="L891"/>
  <c r="O891" s="1"/>
  <c r="L893" i="27"/>
  <c r="M893"/>
  <c r="S893" s="1"/>
  <c r="S885" i="36"/>
  <c r="M895" i="29" l="1"/>
  <c r="S895" s="1"/>
  <c r="L895"/>
  <c r="O895" s="1"/>
  <c r="R894"/>
  <c r="Q894"/>
  <c r="N895" i="28"/>
  <c r="P895" s="1"/>
  <c r="K896"/>
  <c r="K896" i="31"/>
  <c r="N895"/>
  <c r="P895" s="1"/>
  <c r="O870" i="30"/>
  <c r="K871"/>
  <c r="N870"/>
  <c r="P870" s="1"/>
  <c r="S870"/>
  <c r="Q885" i="36"/>
  <c r="R885"/>
  <c r="Q884" i="32"/>
  <c r="R884"/>
  <c r="Q877" i="43"/>
  <c r="R877"/>
  <c r="K892" i="35"/>
  <c r="N891"/>
  <c r="P891" s="1"/>
  <c r="S891"/>
  <c r="L886" i="36"/>
  <c r="M886"/>
  <c r="S886" s="1"/>
  <c r="O892" i="39"/>
  <c r="N892"/>
  <c r="P892" s="1"/>
  <c r="K893"/>
  <c r="K887" i="26"/>
  <c r="N886"/>
  <c r="P886" s="1"/>
  <c r="N892" i="41"/>
  <c r="P892" s="1"/>
  <c r="K893"/>
  <c r="K894" i="27"/>
  <c r="N893"/>
  <c r="P893" s="1"/>
  <c r="M881" i="37"/>
  <c r="S881" s="1"/>
  <c r="L881"/>
  <c r="O893" i="27"/>
  <c r="O892" i="42"/>
  <c r="N892"/>
  <c r="P892" s="1"/>
  <c r="K893"/>
  <c r="S886" i="26"/>
  <c r="O885" i="33"/>
  <c r="K886"/>
  <c r="N885"/>
  <c r="P885" s="1"/>
  <c r="S892" i="41"/>
  <c r="S892" i="42"/>
  <c r="M885" i="32"/>
  <c r="S885" s="1"/>
  <c r="L885"/>
  <c r="L866" i="34"/>
  <c r="M866"/>
  <c r="S866" s="1"/>
  <c r="K893" i="40"/>
  <c r="N892"/>
  <c r="P892" s="1"/>
  <c r="R865" i="34"/>
  <c r="Q865"/>
  <c r="R891" i="38"/>
  <c r="Q891"/>
  <c r="R880" i="37"/>
  <c r="Q880"/>
  <c r="M878" i="43"/>
  <c r="S878" s="1"/>
  <c r="L878"/>
  <c r="O878" s="1"/>
  <c r="L892" i="38"/>
  <c r="O892" s="1"/>
  <c r="M892"/>
  <c r="S892" s="1"/>
  <c r="L896" i="28" l="1"/>
  <c r="O896" s="1"/>
  <c r="M896"/>
  <c r="S896" s="1"/>
  <c r="R895"/>
  <c r="Q895"/>
  <c r="N895" i="29"/>
  <c r="P895" s="1"/>
  <c r="K896"/>
  <c r="Q870" i="30"/>
  <c r="R870"/>
  <c r="M871"/>
  <c r="S871" s="1"/>
  <c r="L871"/>
  <c r="R895" i="31"/>
  <c r="Q895"/>
  <c r="L896"/>
  <c r="M896"/>
  <c r="S896" s="1"/>
  <c r="R891" i="35"/>
  <c r="Q891"/>
  <c r="K893" i="38"/>
  <c r="N892"/>
  <c r="P892" s="1"/>
  <c r="R885" i="33"/>
  <c r="Q885"/>
  <c r="M887" i="26"/>
  <c r="S887" s="1"/>
  <c r="L887"/>
  <c r="R892" i="40"/>
  <c r="Q892"/>
  <c r="M893"/>
  <c r="S893" s="1"/>
  <c r="L893"/>
  <c r="O866" i="34"/>
  <c r="N866"/>
  <c r="P866" s="1"/>
  <c r="K867"/>
  <c r="M886" i="33"/>
  <c r="S886" s="1"/>
  <c r="L886"/>
  <c r="O881" i="37"/>
  <c r="N881"/>
  <c r="P881" s="1"/>
  <c r="K882"/>
  <c r="M893" i="39"/>
  <c r="S893" s="1"/>
  <c r="L893"/>
  <c r="O893" s="1"/>
  <c r="M892" i="35"/>
  <c r="S892" s="1"/>
  <c r="L892"/>
  <c r="R892" i="39"/>
  <c r="Q892"/>
  <c r="O885" i="32"/>
  <c r="N885"/>
  <c r="P885" s="1"/>
  <c r="K886"/>
  <c r="Q893" i="27"/>
  <c r="R893"/>
  <c r="R886" i="26"/>
  <c r="Q886"/>
  <c r="L894" i="27"/>
  <c r="M894"/>
  <c r="Q892" i="42"/>
  <c r="R892"/>
  <c r="N878" i="43"/>
  <c r="P878" s="1"/>
  <c r="K879"/>
  <c r="M893" i="42"/>
  <c r="L893"/>
  <c r="O893" s="1"/>
  <c r="L893" i="41"/>
  <c r="O893" s="1"/>
  <c r="M893"/>
  <c r="S893" s="1"/>
  <c r="O886" i="36"/>
  <c r="N886"/>
  <c r="P886" s="1"/>
  <c r="K887"/>
  <c r="Q892" i="41"/>
  <c r="R892"/>
  <c r="L896" i="29" l="1"/>
  <c r="M896"/>
  <c r="S896" s="1"/>
  <c r="R895"/>
  <c r="Q895"/>
  <c r="N896" i="28"/>
  <c r="P896" s="1"/>
  <c r="K897"/>
  <c r="N896" i="31"/>
  <c r="P896" s="1"/>
  <c r="K897"/>
  <c r="O871" i="30"/>
  <c r="N871"/>
  <c r="P871" s="1"/>
  <c r="K872"/>
  <c r="O896" i="31"/>
  <c r="R878" i="43"/>
  <c r="Q878"/>
  <c r="L867" i="34"/>
  <c r="O867" s="1"/>
  <c r="M867"/>
  <c r="S867" s="1"/>
  <c r="K888" i="26"/>
  <c r="N887"/>
  <c r="P887" s="1"/>
  <c r="R866" i="34"/>
  <c r="Q866"/>
  <c r="K894" i="42"/>
  <c r="N893"/>
  <c r="P893" s="1"/>
  <c r="K895" i="27"/>
  <c r="N894"/>
  <c r="P894" s="1"/>
  <c r="M886" i="32"/>
  <c r="S886" s="1"/>
  <c r="L886"/>
  <c r="O886" s="1"/>
  <c r="N893" i="39"/>
  <c r="P893" s="1"/>
  <c r="K894"/>
  <c r="K894" i="41"/>
  <c r="N893"/>
  <c r="P893" s="1"/>
  <c r="O894" i="27"/>
  <c r="R885" i="32"/>
  <c r="Q885"/>
  <c r="S894" i="27"/>
  <c r="L882" i="37"/>
  <c r="M882"/>
  <c r="S882" s="1"/>
  <c r="O893" i="40"/>
  <c r="N893"/>
  <c r="P893" s="1"/>
  <c r="K894"/>
  <c r="R892" i="38"/>
  <c r="Q892"/>
  <c r="R881" i="37"/>
  <c r="Q881"/>
  <c r="L887" i="36"/>
  <c r="O887" s="1"/>
  <c r="M887"/>
  <c r="S887" s="1"/>
  <c r="S893" i="42"/>
  <c r="M893" i="38"/>
  <c r="L893"/>
  <c r="R886" i="36"/>
  <c r="Q886"/>
  <c r="M879" i="43"/>
  <c r="L879"/>
  <c r="O879" s="1"/>
  <c r="O892" i="35"/>
  <c r="K893"/>
  <c r="N892"/>
  <c r="P892" s="1"/>
  <c r="O886" i="33"/>
  <c r="N886"/>
  <c r="P886" s="1"/>
  <c r="K887"/>
  <c r="O887" i="26"/>
  <c r="L897" i="28" l="1"/>
  <c r="M897"/>
  <c r="S897" s="1"/>
  <c r="Q896"/>
  <c r="R896"/>
  <c r="O896" i="29"/>
  <c r="K897"/>
  <c r="N896"/>
  <c r="P896" s="1"/>
  <c r="M872" i="30"/>
  <c r="S872" s="1"/>
  <c r="L872"/>
  <c r="R871"/>
  <c r="Q871"/>
  <c r="L897" i="31"/>
  <c r="O897" s="1"/>
  <c r="M897"/>
  <c r="S897" s="1"/>
  <c r="Q896"/>
  <c r="R896"/>
  <c r="Q894" i="27"/>
  <c r="R894"/>
  <c r="R887" i="26"/>
  <c r="Q887"/>
  <c r="M893" i="35"/>
  <c r="S893" s="1"/>
  <c r="L893"/>
  <c r="S893" i="38"/>
  <c r="N886" i="32"/>
  <c r="P886" s="1"/>
  <c r="K887"/>
  <c r="M894" i="40"/>
  <c r="S894" s="1"/>
  <c r="L894"/>
  <c r="O894" s="1"/>
  <c r="L888" i="26"/>
  <c r="O888" s="1"/>
  <c r="M888"/>
  <c r="Q893" i="40"/>
  <c r="R893"/>
  <c r="R893" i="41"/>
  <c r="Q893"/>
  <c r="M895" i="27"/>
  <c r="L895"/>
  <c r="O895" s="1"/>
  <c r="R893" i="42"/>
  <c r="Q893"/>
  <c r="K880" i="43"/>
  <c r="N879"/>
  <c r="P879" s="1"/>
  <c r="L887" i="33"/>
  <c r="M887"/>
  <c r="S887" s="1"/>
  <c r="S879" i="43"/>
  <c r="M894" i="41"/>
  <c r="S894" s="1"/>
  <c r="L894"/>
  <c r="K868" i="34"/>
  <c r="N867"/>
  <c r="P867" s="1"/>
  <c r="Q886" i="33"/>
  <c r="R886"/>
  <c r="K888" i="36"/>
  <c r="N887"/>
  <c r="P887" s="1"/>
  <c r="O882" i="37"/>
  <c r="K883"/>
  <c r="N882"/>
  <c r="P882" s="1"/>
  <c r="M894" i="39"/>
  <c r="S894" s="1"/>
  <c r="L894"/>
  <c r="M894" i="42"/>
  <c r="L894"/>
  <c r="R892" i="35"/>
  <c r="Q892"/>
  <c r="O893" i="38"/>
  <c r="N893"/>
  <c r="P893" s="1"/>
  <c r="K894"/>
  <c r="Q893" i="39"/>
  <c r="R893"/>
  <c r="R896" i="29" l="1"/>
  <c r="Q896"/>
  <c r="L897"/>
  <c r="O897" s="1"/>
  <c r="M897"/>
  <c r="S897" s="1"/>
  <c r="O897" i="28"/>
  <c r="K898"/>
  <c r="N897"/>
  <c r="P897" s="1"/>
  <c r="N897" i="31"/>
  <c r="P897" s="1"/>
  <c r="K898"/>
  <c r="K873" i="30"/>
  <c r="N872"/>
  <c r="P872" s="1"/>
  <c r="O872"/>
  <c r="Q893" i="38"/>
  <c r="R893"/>
  <c r="Q879" i="43"/>
  <c r="R879"/>
  <c r="M894" i="38"/>
  <c r="S894" s="1"/>
  <c r="L894"/>
  <c r="S888" i="26"/>
  <c r="Q887" i="36"/>
  <c r="R887"/>
  <c r="O894" i="42"/>
  <c r="N894"/>
  <c r="P894" s="1"/>
  <c r="K895"/>
  <c r="L888" i="36"/>
  <c r="M888"/>
  <c r="S888" s="1"/>
  <c r="N895" i="27"/>
  <c r="P895" s="1"/>
  <c r="K896"/>
  <c r="K889" i="26"/>
  <c r="N888"/>
  <c r="P888" s="1"/>
  <c r="O893" i="35"/>
  <c r="N893"/>
  <c r="P893" s="1"/>
  <c r="K894"/>
  <c r="O894" i="41"/>
  <c r="K895"/>
  <c r="N894"/>
  <c r="P894" s="1"/>
  <c r="S894" i="42"/>
  <c r="L883" i="37"/>
  <c r="M883"/>
  <c r="S883" s="1"/>
  <c r="S895" i="27"/>
  <c r="O894" i="39"/>
  <c r="K895"/>
  <c r="N894"/>
  <c r="P894" s="1"/>
  <c r="O887" i="33"/>
  <c r="N887"/>
  <c r="P887" s="1"/>
  <c r="K888"/>
  <c r="K895" i="40"/>
  <c r="N894"/>
  <c r="P894" s="1"/>
  <c r="R867" i="34"/>
  <c r="Q867"/>
  <c r="Q882" i="37"/>
  <c r="R882"/>
  <c r="M868" i="34"/>
  <c r="S868" s="1"/>
  <c r="L868"/>
  <c r="O868"/>
  <c r="M880" i="43"/>
  <c r="S880" s="1"/>
  <c r="L880"/>
  <c r="O880" s="1"/>
  <c r="M887" i="32"/>
  <c r="S887" s="1"/>
  <c r="L887"/>
  <c r="O887" s="1"/>
  <c r="Q886"/>
  <c r="R886"/>
  <c r="Q897" i="28" l="1"/>
  <c r="R897"/>
  <c r="M898"/>
  <c r="S898" s="1"/>
  <c r="L898"/>
  <c r="O898" s="1"/>
  <c r="N897" i="29"/>
  <c r="P897" s="1"/>
  <c r="K898"/>
  <c r="R872" i="30"/>
  <c r="Q872"/>
  <c r="L873"/>
  <c r="O873" s="1"/>
  <c r="M873"/>
  <c r="S873" s="1"/>
  <c r="L898" i="31"/>
  <c r="O898" s="1"/>
  <c r="M898"/>
  <c r="S898" s="1"/>
  <c r="Q897"/>
  <c r="R897"/>
  <c r="R895" i="27"/>
  <c r="Q895"/>
  <c r="R894" i="42"/>
  <c r="Q894"/>
  <c r="N880" i="43"/>
  <c r="P880" s="1"/>
  <c r="K881"/>
  <c r="M895" i="39"/>
  <c r="S895" s="1"/>
  <c r="L895"/>
  <c r="O895" s="1"/>
  <c r="L895" i="41"/>
  <c r="M895"/>
  <c r="S895" s="1"/>
  <c r="R888" i="26"/>
  <c r="Q888"/>
  <c r="L895" i="40"/>
  <c r="O895" s="1"/>
  <c r="M895"/>
  <c r="M894" i="35"/>
  <c r="S894" s="1"/>
  <c r="L894"/>
  <c r="O894"/>
  <c r="O888" i="36"/>
  <c r="K889"/>
  <c r="N888"/>
  <c r="P888" s="1"/>
  <c r="O894" i="38"/>
  <c r="N894"/>
  <c r="P894" s="1"/>
  <c r="K895"/>
  <c r="Q893" i="35"/>
  <c r="R893"/>
  <c r="M895" i="42"/>
  <c r="L895"/>
  <c r="O895" s="1"/>
  <c r="Q887" i="33"/>
  <c r="R887"/>
  <c r="Q894" i="40"/>
  <c r="R894"/>
  <c r="N868" i="34"/>
  <c r="P868" s="1"/>
  <c r="K869"/>
  <c r="M888" i="33"/>
  <c r="S888" s="1"/>
  <c r="L888"/>
  <c r="O888" s="1"/>
  <c r="K888" i="32"/>
  <c r="N887"/>
  <c r="P887" s="1"/>
  <c r="O883" i="37"/>
  <c r="K884"/>
  <c r="N883"/>
  <c r="P883" s="1"/>
  <c r="R894" i="39"/>
  <c r="Q894"/>
  <c r="L889" i="26"/>
  <c r="M889"/>
  <c r="S889" s="1"/>
  <c r="Q894" i="41"/>
  <c r="R894"/>
  <c r="M896" i="27"/>
  <c r="S896" s="1"/>
  <c r="L896"/>
  <c r="O896" s="1"/>
  <c r="L898" i="29" l="1"/>
  <c r="O898" s="1"/>
  <c r="M898"/>
  <c r="R897"/>
  <c r="Q897"/>
  <c r="N898" i="28"/>
  <c r="P898" s="1"/>
  <c r="K899"/>
  <c r="K899" i="31"/>
  <c r="N898"/>
  <c r="P898" s="1"/>
  <c r="N873" i="30"/>
  <c r="P873" s="1"/>
  <c r="K874"/>
  <c r="M888" i="32"/>
  <c r="S888" s="1"/>
  <c r="L888"/>
  <c r="O888" s="1"/>
  <c r="R894" i="38"/>
  <c r="Q894"/>
  <c r="K896" i="39"/>
  <c r="N895"/>
  <c r="P895" s="1"/>
  <c r="K890" i="26"/>
  <c r="N889"/>
  <c r="P889" s="1"/>
  <c r="R888" i="36"/>
  <c r="Q888"/>
  <c r="K896" i="40"/>
  <c r="N895"/>
  <c r="P895" s="1"/>
  <c r="M881" i="43"/>
  <c r="L881"/>
  <c r="O881" s="1"/>
  <c r="L889" i="36"/>
  <c r="O889" s="1"/>
  <c r="M889"/>
  <c r="S889" s="1"/>
  <c r="R880" i="43"/>
  <c r="Q880"/>
  <c r="R883" i="37"/>
  <c r="Q883"/>
  <c r="M869" i="34"/>
  <c r="S869" s="1"/>
  <c r="L869"/>
  <c r="O869" s="1"/>
  <c r="S895" i="42"/>
  <c r="O889" i="26"/>
  <c r="S895" i="40"/>
  <c r="N888" i="33"/>
  <c r="P888" s="1"/>
  <c r="K889"/>
  <c r="K897" i="27"/>
  <c r="N896"/>
  <c r="P896" s="1"/>
  <c r="N895" i="42"/>
  <c r="P895" s="1"/>
  <c r="K896"/>
  <c r="L884" i="37"/>
  <c r="O884" s="1"/>
  <c r="M884"/>
  <c r="S884" s="1"/>
  <c r="R868" i="34"/>
  <c r="Q868"/>
  <c r="N894" i="35"/>
  <c r="P894" s="1"/>
  <c r="K895"/>
  <c r="O895" i="41"/>
  <c r="N895"/>
  <c r="P895" s="1"/>
  <c r="K896"/>
  <c r="R887" i="32"/>
  <c r="Q887"/>
  <c r="L895" i="38"/>
  <c r="O895" s="1"/>
  <c r="M895"/>
  <c r="S895" s="1"/>
  <c r="M899" i="28" l="1"/>
  <c r="S899" s="1"/>
  <c r="L899"/>
  <c r="R898"/>
  <c r="Q898"/>
  <c r="S898" i="29"/>
  <c r="K899"/>
  <c r="N898"/>
  <c r="P898" s="1"/>
  <c r="L874" i="30"/>
  <c r="M874"/>
  <c r="S874" s="1"/>
  <c r="Q873"/>
  <c r="R873"/>
  <c r="Q898" i="31"/>
  <c r="R898"/>
  <c r="M899"/>
  <c r="S899" s="1"/>
  <c r="L899"/>
  <c r="R895" i="42"/>
  <c r="Q895"/>
  <c r="R888" i="33"/>
  <c r="Q888"/>
  <c r="L890" i="26"/>
  <c r="O890" s="1"/>
  <c r="M890"/>
  <c r="S890" s="1"/>
  <c r="L889" i="33"/>
  <c r="M889"/>
  <c r="S889" s="1"/>
  <c r="N889" i="36"/>
  <c r="P889" s="1"/>
  <c r="K890"/>
  <c r="Q895" i="39"/>
  <c r="R895"/>
  <c r="R895" i="41"/>
  <c r="Q895"/>
  <c r="N884" i="37"/>
  <c r="P884" s="1"/>
  <c r="K885"/>
  <c r="S881" i="43"/>
  <c r="M896" i="39"/>
  <c r="S896" s="1"/>
  <c r="L896"/>
  <c r="Q895" i="40"/>
  <c r="R895"/>
  <c r="M896" i="42"/>
  <c r="L896"/>
  <c r="M896" i="41"/>
  <c r="S896" s="1"/>
  <c r="L896"/>
  <c r="K882" i="43"/>
  <c r="N881"/>
  <c r="P881" s="1"/>
  <c r="M895" i="35"/>
  <c r="S895" s="1"/>
  <c r="L895"/>
  <c r="O895" s="1"/>
  <c r="L896" i="40"/>
  <c r="M896"/>
  <c r="S896" s="1"/>
  <c r="Q896" i="27"/>
  <c r="R896"/>
  <c r="Q894" i="35"/>
  <c r="R894"/>
  <c r="K896" i="38"/>
  <c r="N895"/>
  <c r="P895" s="1"/>
  <c r="L897" i="27"/>
  <c r="O897" s="1"/>
  <c r="M897"/>
  <c r="S897" s="1"/>
  <c r="N869" i="34"/>
  <c r="P869" s="1"/>
  <c r="K870"/>
  <c r="K889" i="32"/>
  <c r="N888"/>
  <c r="P888" s="1"/>
  <c r="Q889" i="26"/>
  <c r="R889"/>
  <c r="L899" i="29" l="1"/>
  <c r="O899" s="1"/>
  <c r="M899"/>
  <c r="S899" s="1"/>
  <c r="Q898"/>
  <c r="R898"/>
  <c r="O899" i="28"/>
  <c r="K900"/>
  <c r="N899"/>
  <c r="P899" s="1"/>
  <c r="N899" i="31"/>
  <c r="P899" s="1"/>
  <c r="K900"/>
  <c r="O899"/>
  <c r="O874" i="30"/>
  <c r="N874"/>
  <c r="P874" s="1"/>
  <c r="K875"/>
  <c r="R884" i="37"/>
  <c r="Q884"/>
  <c r="O889" i="33"/>
  <c r="K890"/>
  <c r="N889"/>
  <c r="P889" s="1"/>
  <c r="Q888" i="32"/>
  <c r="R888"/>
  <c r="M896" i="38"/>
  <c r="S896" s="1"/>
  <c r="L896"/>
  <c r="O896" s="1"/>
  <c r="K896" i="35"/>
  <c r="N895"/>
  <c r="P895" s="1"/>
  <c r="L870" i="34"/>
  <c r="M870"/>
  <c r="S870" s="1"/>
  <c r="O896" i="39"/>
  <c r="N896"/>
  <c r="P896" s="1"/>
  <c r="K897"/>
  <c r="K891" i="26"/>
  <c r="N890"/>
  <c r="P890" s="1"/>
  <c r="R869" i="34"/>
  <c r="Q869"/>
  <c r="M882" i="43"/>
  <c r="S882" s="1"/>
  <c r="L882"/>
  <c r="O882" s="1"/>
  <c r="R895" i="38"/>
  <c r="Q895"/>
  <c r="S896" i="42"/>
  <c r="M889" i="32"/>
  <c r="S889" s="1"/>
  <c r="L889"/>
  <c r="O896" i="41"/>
  <c r="K897"/>
  <c r="N896"/>
  <c r="P896" s="1"/>
  <c r="M890" i="36"/>
  <c r="S890" s="1"/>
  <c r="L890"/>
  <c r="R889"/>
  <c r="Q889"/>
  <c r="Q881" i="43"/>
  <c r="R881"/>
  <c r="N897" i="27"/>
  <c r="P897" s="1"/>
  <c r="K898"/>
  <c r="O896" i="40"/>
  <c r="K897"/>
  <c r="N896"/>
  <c r="P896" s="1"/>
  <c r="O896" i="42"/>
  <c r="K897"/>
  <c r="N896"/>
  <c r="P896" s="1"/>
  <c r="L885" i="37"/>
  <c r="M885"/>
  <c r="S885" s="1"/>
  <c r="Q899" i="28" l="1"/>
  <c r="R899"/>
  <c r="L900"/>
  <c r="O900" s="1"/>
  <c r="M900"/>
  <c r="N899" i="29"/>
  <c r="P899" s="1"/>
  <c r="K900"/>
  <c r="M875" i="30"/>
  <c r="L875"/>
  <c r="O875" s="1"/>
  <c r="R874"/>
  <c r="Q874"/>
  <c r="L900" i="31"/>
  <c r="M900"/>
  <c r="R899"/>
  <c r="Q899"/>
  <c r="R896" i="39"/>
  <c r="Q896"/>
  <c r="R897" i="27"/>
  <c r="Q897"/>
  <c r="N882" i="43"/>
  <c r="P882" s="1"/>
  <c r="K883"/>
  <c r="R896" i="40"/>
  <c r="Q896"/>
  <c r="L898" i="27"/>
  <c r="O898" s="1"/>
  <c r="M898"/>
  <c r="O885" i="37"/>
  <c r="K886"/>
  <c r="N885"/>
  <c r="P885" s="1"/>
  <c r="L897" i="41"/>
  <c r="O897" s="1"/>
  <c r="M897"/>
  <c r="S897" s="1"/>
  <c r="M897" i="42"/>
  <c r="L897"/>
  <c r="O897" s="1"/>
  <c r="O889" i="32"/>
  <c r="K890"/>
  <c r="N889"/>
  <c r="P889" s="1"/>
  <c r="R889" i="33"/>
  <c r="Q889"/>
  <c r="Q895" i="35"/>
  <c r="R895"/>
  <c r="M890" i="33"/>
  <c r="S890" s="1"/>
  <c r="L890"/>
  <c r="O890" s="1"/>
  <c r="R890" i="26"/>
  <c r="Q890"/>
  <c r="M896" i="35"/>
  <c r="S896" s="1"/>
  <c r="L896"/>
  <c r="O896" s="1"/>
  <c r="R896" i="42"/>
  <c r="Q896"/>
  <c r="L897" i="40"/>
  <c r="O897" s="1"/>
  <c r="M897"/>
  <c r="S897" s="1"/>
  <c r="O890" i="36"/>
  <c r="K891"/>
  <c r="N890"/>
  <c r="P890" s="1"/>
  <c r="M891" i="26"/>
  <c r="S891" s="1"/>
  <c r="L891"/>
  <c r="O891" s="1"/>
  <c r="O870" i="34"/>
  <c r="K871"/>
  <c r="N870"/>
  <c r="P870" s="1"/>
  <c r="Q896" i="41"/>
  <c r="R896"/>
  <c r="M897" i="39"/>
  <c r="L897"/>
  <c r="O897" s="1"/>
  <c r="K897" i="38"/>
  <c r="N896"/>
  <c r="P896" s="1"/>
  <c r="L900" i="29" l="1"/>
  <c r="O900" s="1"/>
  <c r="M900"/>
  <c r="S900" s="1"/>
  <c r="R899"/>
  <c r="Q899"/>
  <c r="S900" i="28"/>
  <c r="N900"/>
  <c r="P900" s="1"/>
  <c r="K901"/>
  <c r="O900" i="31"/>
  <c r="K901"/>
  <c r="N900"/>
  <c r="P900" s="1"/>
  <c r="S900"/>
  <c r="N875" i="30"/>
  <c r="P875" s="1"/>
  <c r="K876"/>
  <c r="S875"/>
  <c r="R896" i="38"/>
  <c r="Q896"/>
  <c r="M871" i="34"/>
  <c r="S871" s="1"/>
  <c r="L871"/>
  <c r="O871" s="1"/>
  <c r="R889" i="32"/>
  <c r="Q889"/>
  <c r="K898" i="41"/>
  <c r="N897"/>
  <c r="P897" s="1"/>
  <c r="Q885" i="37"/>
  <c r="R885"/>
  <c r="M883" i="43"/>
  <c r="S883" s="1"/>
  <c r="L883"/>
  <c r="O883" s="1"/>
  <c r="R882"/>
  <c r="Q882"/>
  <c r="L897" i="38"/>
  <c r="O897" s="1"/>
  <c r="M897"/>
  <c r="S897" s="1"/>
  <c r="R890" i="36"/>
  <c r="Q890"/>
  <c r="K897" i="35"/>
  <c r="N896"/>
  <c r="P896" s="1"/>
  <c r="N897" i="42"/>
  <c r="P897" s="1"/>
  <c r="K898"/>
  <c r="N897" i="40"/>
  <c r="P897" s="1"/>
  <c r="K898"/>
  <c r="K891" i="33"/>
  <c r="N890"/>
  <c r="P890" s="1"/>
  <c r="L890" i="32"/>
  <c r="O890" s="1"/>
  <c r="M890"/>
  <c r="K898" i="39"/>
  <c r="N897"/>
  <c r="P897" s="1"/>
  <c r="K892" i="26"/>
  <c r="N891"/>
  <c r="P891" s="1"/>
  <c r="L886" i="37"/>
  <c r="O886" s="1"/>
  <c r="M886"/>
  <c r="S886" s="1"/>
  <c r="S897" i="39"/>
  <c r="L891" i="36"/>
  <c r="M891"/>
  <c r="O891"/>
  <c r="S897" i="42"/>
  <c r="S898" i="27"/>
  <c r="R870" i="34"/>
  <c r="Q870"/>
  <c r="N898" i="27"/>
  <c r="P898" s="1"/>
  <c r="K899"/>
  <c r="M901" i="28" l="1"/>
  <c r="S901" s="1"/>
  <c r="L901"/>
  <c r="O901" s="1"/>
  <c r="R900"/>
  <c r="Q900"/>
  <c r="K901" i="29"/>
  <c r="N900"/>
  <c r="P900" s="1"/>
  <c r="R875" i="30"/>
  <c r="Q875"/>
  <c r="M876"/>
  <c r="S876" s="1"/>
  <c r="L876"/>
  <c r="Q900" i="31"/>
  <c r="R900"/>
  <c r="M901"/>
  <c r="S901" s="1"/>
  <c r="L901"/>
  <c r="Q897" i="39"/>
  <c r="R897"/>
  <c r="R898" i="27"/>
  <c r="Q898"/>
  <c r="M898" i="41"/>
  <c r="L898"/>
  <c r="O898" s="1"/>
  <c r="R896" i="35"/>
  <c r="Q896"/>
  <c r="S890" i="32"/>
  <c r="N890"/>
  <c r="P890" s="1"/>
  <c r="K891"/>
  <c r="M897" i="35"/>
  <c r="S897" s="1"/>
  <c r="L897"/>
  <c r="O897"/>
  <c r="K892" i="36"/>
  <c r="N891"/>
  <c r="P891" s="1"/>
  <c r="R890" i="33"/>
  <c r="Q890"/>
  <c r="K884" i="43"/>
  <c r="N883"/>
  <c r="P883" s="1"/>
  <c r="R897" i="42"/>
  <c r="Q897"/>
  <c r="K887" i="37"/>
  <c r="N886"/>
  <c r="P886" s="1"/>
  <c r="M899" i="27"/>
  <c r="L899"/>
  <c r="L891" i="33"/>
  <c r="M891"/>
  <c r="N871" i="34"/>
  <c r="P871" s="1"/>
  <c r="K872"/>
  <c r="Q891" i="26"/>
  <c r="R891"/>
  <c r="S891" i="36"/>
  <c r="L892" i="26"/>
  <c r="O892" s="1"/>
  <c r="M892"/>
  <c r="S892" s="1"/>
  <c r="M898" i="40"/>
  <c r="S898" s="1"/>
  <c r="L898"/>
  <c r="O898" s="1"/>
  <c r="Q897"/>
  <c r="R897"/>
  <c r="M898" i="39"/>
  <c r="S898" s="1"/>
  <c r="L898"/>
  <c r="O898" s="1"/>
  <c r="M898" i="42"/>
  <c r="S898" s="1"/>
  <c r="L898"/>
  <c r="O898"/>
  <c r="K898" i="38"/>
  <c r="N897"/>
  <c r="P897" s="1"/>
  <c r="R897" i="41"/>
  <c r="Q897"/>
  <c r="R900" i="29" l="1"/>
  <c r="Q900"/>
  <c r="M901"/>
  <c r="S901" s="1"/>
  <c r="L901"/>
  <c r="O901" s="1"/>
  <c r="K902" i="28"/>
  <c r="N901"/>
  <c r="P901" s="1"/>
  <c r="O901" i="31"/>
  <c r="N901"/>
  <c r="P901" s="1"/>
  <c r="K902"/>
  <c r="O876" i="30"/>
  <c r="K877"/>
  <c r="N876"/>
  <c r="P876" s="1"/>
  <c r="Q890" i="32"/>
  <c r="R890"/>
  <c r="R891" i="36"/>
  <c r="Q891"/>
  <c r="M872" i="34"/>
  <c r="S872" s="1"/>
  <c r="L872"/>
  <c r="Q871"/>
  <c r="R871"/>
  <c r="N897" i="35"/>
  <c r="P897" s="1"/>
  <c r="K898"/>
  <c r="N898" i="39"/>
  <c r="P898" s="1"/>
  <c r="K899"/>
  <c r="N898" i="41"/>
  <c r="P898" s="1"/>
  <c r="K899"/>
  <c r="Q883" i="43"/>
  <c r="R883"/>
  <c r="K893" i="26"/>
  <c r="N892"/>
  <c r="P892" s="1"/>
  <c r="O891" i="33"/>
  <c r="N891"/>
  <c r="P891" s="1"/>
  <c r="K892"/>
  <c r="M884" i="43"/>
  <c r="S884" s="1"/>
  <c r="L884"/>
  <c r="L891" i="32"/>
  <c r="M891"/>
  <c r="S891" s="1"/>
  <c r="S898" i="41"/>
  <c r="Q897" i="38"/>
  <c r="R897"/>
  <c r="O899" i="27"/>
  <c r="N899"/>
  <c r="P899" s="1"/>
  <c r="K900"/>
  <c r="M898" i="38"/>
  <c r="S898" s="1"/>
  <c r="L898"/>
  <c r="O898" s="1"/>
  <c r="S899" i="27"/>
  <c r="S891" i="33"/>
  <c r="K899" i="40"/>
  <c r="N898"/>
  <c r="P898" s="1"/>
  <c r="R886" i="37"/>
  <c r="Q886"/>
  <c r="N898" i="42"/>
  <c r="P898" s="1"/>
  <c r="K899"/>
  <c r="L887" i="37"/>
  <c r="M887"/>
  <c r="S887" s="1"/>
  <c r="O887"/>
  <c r="L892" i="36"/>
  <c r="M892"/>
  <c r="S892" s="1"/>
  <c r="R901" i="28" l="1"/>
  <c r="Q901"/>
  <c r="M902"/>
  <c r="S902" s="1"/>
  <c r="L902"/>
  <c r="O902" s="1"/>
  <c r="N901" i="29"/>
  <c r="P901" s="1"/>
  <c r="K902"/>
  <c r="R876" i="30"/>
  <c r="Q876"/>
  <c r="M877"/>
  <c r="S877" s="1"/>
  <c r="L877"/>
  <c r="L902" i="31"/>
  <c r="M902"/>
  <c r="S902" s="1"/>
  <c r="Q901"/>
  <c r="R901"/>
  <c r="R899" i="27"/>
  <c r="Q899"/>
  <c r="R898" i="40"/>
  <c r="Q898"/>
  <c r="M893" i="26"/>
  <c r="S893" s="1"/>
  <c r="L893"/>
  <c r="O893" s="1"/>
  <c r="L899" i="40"/>
  <c r="M899"/>
  <c r="S899" s="1"/>
  <c r="M900" i="27"/>
  <c r="L900"/>
  <c r="O891" i="32"/>
  <c r="K892"/>
  <c r="N891"/>
  <c r="P891" s="1"/>
  <c r="Q898" i="41"/>
  <c r="R898"/>
  <c r="O884" i="43"/>
  <c r="N884"/>
  <c r="P884" s="1"/>
  <c r="K885"/>
  <c r="R891" i="33"/>
  <c r="Q891"/>
  <c r="M899" i="41"/>
  <c r="S899" s="1"/>
  <c r="L899"/>
  <c r="O872" i="34"/>
  <c r="K873"/>
  <c r="N872"/>
  <c r="P872" s="1"/>
  <c r="O892" i="36"/>
  <c r="N892"/>
  <c r="P892" s="1"/>
  <c r="K893"/>
  <c r="N887" i="37"/>
  <c r="P887" s="1"/>
  <c r="K888"/>
  <c r="L899" i="42"/>
  <c r="O899" s="1"/>
  <c r="M899"/>
  <c r="M892" i="33"/>
  <c r="S892" s="1"/>
  <c r="L892"/>
  <c r="O892" s="1"/>
  <c r="R898" i="42"/>
  <c r="Q898"/>
  <c r="M899" i="39"/>
  <c r="S899" s="1"/>
  <c r="L899"/>
  <c r="O899" s="1"/>
  <c r="R898"/>
  <c r="Q898"/>
  <c r="N898" i="38"/>
  <c r="P898" s="1"/>
  <c r="K899"/>
  <c r="R892" i="26"/>
  <c r="Q892"/>
  <c r="M898" i="35"/>
  <c r="S898" s="1"/>
  <c r="L898"/>
  <c r="Q897"/>
  <c r="R897"/>
  <c r="L902" i="29" l="1"/>
  <c r="O902" s="1"/>
  <c r="M902"/>
  <c r="R901"/>
  <c r="Q901"/>
  <c r="N902" i="28"/>
  <c r="P902" s="1"/>
  <c r="K903"/>
  <c r="O902" i="31"/>
  <c r="N902"/>
  <c r="P902" s="1"/>
  <c r="K903"/>
  <c r="O877" i="30"/>
  <c r="N877"/>
  <c r="P877" s="1"/>
  <c r="K878"/>
  <c r="Q887" i="37"/>
  <c r="R887"/>
  <c r="O898" i="35"/>
  <c r="N898"/>
  <c r="P898" s="1"/>
  <c r="K899"/>
  <c r="K900" i="42"/>
  <c r="N899"/>
  <c r="P899" s="1"/>
  <c r="O899" i="40"/>
  <c r="N899"/>
  <c r="P899" s="1"/>
  <c r="K900"/>
  <c r="L899" i="38"/>
  <c r="O899" s="1"/>
  <c r="M899"/>
  <c r="S899" s="1"/>
  <c r="N899" i="39"/>
  <c r="P899" s="1"/>
  <c r="K900"/>
  <c r="M873" i="34"/>
  <c r="S873" s="1"/>
  <c r="L873"/>
  <c r="O873" s="1"/>
  <c r="L888" i="37"/>
  <c r="O888" s="1"/>
  <c r="M888"/>
  <c r="S888" s="1"/>
  <c r="O899" i="41"/>
  <c r="K900"/>
  <c r="N899"/>
  <c r="P899" s="1"/>
  <c r="Q891" i="32"/>
  <c r="R891"/>
  <c r="K894" i="26"/>
  <c r="N893"/>
  <c r="P893" s="1"/>
  <c r="M892" i="32"/>
  <c r="S892" s="1"/>
  <c r="L892"/>
  <c r="O892" s="1"/>
  <c r="R892" i="36"/>
  <c r="Q892"/>
  <c r="R898" i="38"/>
  <c r="Q898"/>
  <c r="M893" i="36"/>
  <c r="S893" s="1"/>
  <c r="L893"/>
  <c r="O893" s="1"/>
  <c r="K893" i="33"/>
  <c r="N892"/>
  <c r="P892" s="1"/>
  <c r="M885" i="43"/>
  <c r="S885" s="1"/>
  <c r="L885"/>
  <c r="O885" s="1"/>
  <c r="O900" i="27"/>
  <c r="N900"/>
  <c r="P900" s="1"/>
  <c r="K901"/>
  <c r="R884" i="43"/>
  <c r="Q884"/>
  <c r="S900" i="27"/>
  <c r="Q872" i="34"/>
  <c r="R872"/>
  <c r="S899" i="42"/>
  <c r="M903" i="28" l="1"/>
  <c r="S903" s="1"/>
  <c r="L903"/>
  <c r="O903" s="1"/>
  <c r="Q902"/>
  <c r="R902"/>
  <c r="S902" i="29"/>
  <c r="N902"/>
  <c r="P902" s="1"/>
  <c r="K903"/>
  <c r="L878" i="30"/>
  <c r="O878" s="1"/>
  <c r="M878"/>
  <c r="S878" s="1"/>
  <c r="R877"/>
  <c r="Q877"/>
  <c r="L903" i="31"/>
  <c r="O903" s="1"/>
  <c r="M903"/>
  <c r="R902"/>
  <c r="Q902"/>
  <c r="R900" i="27"/>
  <c r="Q900"/>
  <c r="R899" i="42"/>
  <c r="Q899"/>
  <c r="R899" i="41"/>
  <c r="Q899"/>
  <c r="Q899" i="39"/>
  <c r="R899"/>
  <c r="L900" i="42"/>
  <c r="M900"/>
  <c r="N892" i="32"/>
  <c r="P892" s="1"/>
  <c r="K893"/>
  <c r="K894" i="36"/>
  <c r="N893"/>
  <c r="P893" s="1"/>
  <c r="M899" i="35"/>
  <c r="S899" s="1"/>
  <c r="L899"/>
  <c r="R898"/>
  <c r="Q898"/>
  <c r="R893" i="26"/>
  <c r="Q893"/>
  <c r="M894"/>
  <c r="S894" s="1"/>
  <c r="L894"/>
  <c r="O894" s="1"/>
  <c r="N888" i="37"/>
  <c r="P888" s="1"/>
  <c r="K889"/>
  <c r="N899" i="38"/>
  <c r="P899" s="1"/>
  <c r="K900"/>
  <c r="R892" i="33"/>
  <c r="Q892"/>
  <c r="L893"/>
  <c r="M893"/>
  <c r="S893" s="1"/>
  <c r="M900" i="41"/>
  <c r="S900" s="1"/>
  <c r="L900"/>
  <c r="O900" s="1"/>
  <c r="L900" i="39"/>
  <c r="M900"/>
  <c r="S900" s="1"/>
  <c r="M901" i="27"/>
  <c r="L901"/>
  <c r="O901"/>
  <c r="K886" i="43"/>
  <c r="N885"/>
  <c r="P885" s="1"/>
  <c r="M900" i="40"/>
  <c r="S900" s="1"/>
  <c r="L900"/>
  <c r="O900" s="1"/>
  <c r="N873" i="34"/>
  <c r="P873" s="1"/>
  <c r="K874"/>
  <c r="Q899" i="40"/>
  <c r="R899"/>
  <c r="M903" i="29" l="1"/>
  <c r="S903" s="1"/>
  <c r="L903"/>
  <c r="O903" s="1"/>
  <c r="Q902"/>
  <c r="R902"/>
  <c r="K904" i="28"/>
  <c r="N903"/>
  <c r="P903" s="1"/>
  <c r="S903" i="31"/>
  <c r="N903"/>
  <c r="P903" s="1"/>
  <c r="K904"/>
  <c r="N878" i="30"/>
  <c r="P878" s="1"/>
  <c r="K879"/>
  <c r="R888" i="37"/>
  <c r="Q888"/>
  <c r="O899" i="35"/>
  <c r="K900"/>
  <c r="N899"/>
  <c r="P899" s="1"/>
  <c r="M886" i="43"/>
  <c r="S886" s="1"/>
  <c r="L886"/>
  <c r="O886" s="1"/>
  <c r="R893" i="36"/>
  <c r="Q893"/>
  <c r="L874" i="34"/>
  <c r="O874" s="1"/>
  <c r="M874"/>
  <c r="S874" s="1"/>
  <c r="K902" i="27"/>
  <c r="N901"/>
  <c r="P901" s="1"/>
  <c r="O893" i="33"/>
  <c r="K894"/>
  <c r="N893"/>
  <c r="P893" s="1"/>
  <c r="K895" i="26"/>
  <c r="N894"/>
  <c r="P894" s="1"/>
  <c r="S901" i="27"/>
  <c r="L894" i="36"/>
  <c r="O894" s="1"/>
  <c r="M894"/>
  <c r="S894" s="1"/>
  <c r="Q873" i="34"/>
  <c r="R873"/>
  <c r="K901" i="40"/>
  <c r="N900"/>
  <c r="P900" s="1"/>
  <c r="M893" i="32"/>
  <c r="S893" s="1"/>
  <c r="L893"/>
  <c r="O900" i="39"/>
  <c r="N900"/>
  <c r="P900" s="1"/>
  <c r="K901"/>
  <c r="M900" i="38"/>
  <c r="S900" s="1"/>
  <c r="L900"/>
  <c r="Q892" i="32"/>
  <c r="R892"/>
  <c r="Q899" i="38"/>
  <c r="R899"/>
  <c r="S900" i="42"/>
  <c r="Q885" i="43"/>
  <c r="R885"/>
  <c r="K901" i="41"/>
  <c r="N900"/>
  <c r="P900" s="1"/>
  <c r="M889" i="37"/>
  <c r="L889"/>
  <c r="O889" s="1"/>
  <c r="O900" i="42"/>
  <c r="K901"/>
  <c r="N900"/>
  <c r="P900" s="1"/>
  <c r="R903" i="28" l="1"/>
  <c r="Q903"/>
  <c r="L904"/>
  <c r="O904" s="1"/>
  <c r="M904"/>
  <c r="S904" s="1"/>
  <c r="N903" i="29"/>
  <c r="P903" s="1"/>
  <c r="K904"/>
  <c r="R903" i="31"/>
  <c r="Q903"/>
  <c r="R878" i="30"/>
  <c r="Q878"/>
  <c r="L879"/>
  <c r="M879"/>
  <c r="S879" s="1"/>
  <c r="L904" i="31"/>
  <c r="M904"/>
  <c r="S904" s="1"/>
  <c r="R900" i="39"/>
  <c r="Q900"/>
  <c r="N889" i="37"/>
  <c r="P889" s="1"/>
  <c r="K890"/>
  <c r="N886" i="43"/>
  <c r="P886" s="1"/>
  <c r="K887"/>
  <c r="R900" i="42"/>
  <c r="Q900"/>
  <c r="M901" i="39"/>
  <c r="S901" s="1"/>
  <c r="L901"/>
  <c r="O901" s="1"/>
  <c r="S889" i="37"/>
  <c r="O893" i="32"/>
  <c r="N893"/>
  <c r="P893" s="1"/>
  <c r="K894"/>
  <c r="K895" i="36"/>
  <c r="N894"/>
  <c r="P894" s="1"/>
  <c r="R900" i="41"/>
  <c r="Q900"/>
  <c r="M902" i="27"/>
  <c r="S902" s="1"/>
  <c r="L902"/>
  <c r="Q899" i="35"/>
  <c r="R899"/>
  <c r="R894" i="26"/>
  <c r="Q894"/>
  <c r="M900" i="35"/>
  <c r="S900" s="1"/>
  <c r="L900"/>
  <c r="R901" i="27"/>
  <c r="Q901"/>
  <c r="O900" i="38"/>
  <c r="K901"/>
  <c r="N900"/>
  <c r="P900" s="1"/>
  <c r="M901" i="40"/>
  <c r="S901" s="1"/>
  <c r="L901"/>
  <c r="M901" i="42"/>
  <c r="S901" s="1"/>
  <c r="L901"/>
  <c r="O901" s="1"/>
  <c r="M895" i="26"/>
  <c r="S895" s="1"/>
  <c r="L895"/>
  <c r="O895" s="1"/>
  <c r="K875" i="34"/>
  <c r="N874"/>
  <c r="P874" s="1"/>
  <c r="M901" i="41"/>
  <c r="S901" s="1"/>
  <c r="L901"/>
  <c r="O901" s="1"/>
  <c r="Q893" i="33"/>
  <c r="R893"/>
  <c r="Q900" i="40"/>
  <c r="R900"/>
  <c r="M894" i="33"/>
  <c r="S894" s="1"/>
  <c r="L894"/>
  <c r="L904" i="29" l="1"/>
  <c r="O904" s="1"/>
  <c r="M904"/>
  <c r="R903"/>
  <c r="Q903"/>
  <c r="N904" i="28"/>
  <c r="P904" s="1"/>
  <c r="K905"/>
  <c r="N904" i="31"/>
  <c r="P904" s="1"/>
  <c r="K905"/>
  <c r="K880" i="30"/>
  <c r="N879"/>
  <c r="P879" s="1"/>
  <c r="O879"/>
  <c r="O904" i="31"/>
  <c r="R900" i="38"/>
  <c r="Q900"/>
  <c r="L895" i="36"/>
  <c r="O895" s="1"/>
  <c r="M895"/>
  <c r="S895" s="1"/>
  <c r="L901" i="38"/>
  <c r="O901" s="1"/>
  <c r="M901"/>
  <c r="S901" s="1"/>
  <c r="L894" i="32"/>
  <c r="O894" s="1"/>
  <c r="M894"/>
  <c r="S894" s="1"/>
  <c r="R893"/>
  <c r="Q893"/>
  <c r="M875" i="34"/>
  <c r="L875"/>
  <c r="O875" s="1"/>
  <c r="N901" i="41"/>
  <c r="P901" s="1"/>
  <c r="K902"/>
  <c r="K902" i="42"/>
  <c r="N901"/>
  <c r="P901" s="1"/>
  <c r="O902" i="27"/>
  <c r="K903"/>
  <c r="N902"/>
  <c r="P902" s="1"/>
  <c r="M887" i="43"/>
  <c r="S887" s="1"/>
  <c r="L887"/>
  <c r="O887" s="1"/>
  <c r="R886"/>
  <c r="Q886"/>
  <c r="Q889" i="37"/>
  <c r="R889"/>
  <c r="O894" i="33"/>
  <c r="K895"/>
  <c r="N894"/>
  <c r="P894" s="1"/>
  <c r="O900" i="35"/>
  <c r="N900"/>
  <c r="P900" s="1"/>
  <c r="K901"/>
  <c r="L890" i="37"/>
  <c r="M890"/>
  <c r="S890" s="1"/>
  <c r="R874" i="34"/>
  <c r="Q874"/>
  <c r="O901" i="40"/>
  <c r="N901"/>
  <c r="P901" s="1"/>
  <c r="K902"/>
  <c r="R894" i="36"/>
  <c r="Q894"/>
  <c r="N901" i="39"/>
  <c r="P901" s="1"/>
  <c r="K902"/>
  <c r="K896" i="26"/>
  <c r="N895"/>
  <c r="P895" s="1"/>
  <c r="M905" i="28" l="1"/>
  <c r="L905"/>
  <c r="O905" s="1"/>
  <c r="R904"/>
  <c r="Q904"/>
  <c r="S904" i="29"/>
  <c r="N904"/>
  <c r="P904" s="1"/>
  <c r="K905"/>
  <c r="R879" i="30"/>
  <c r="Q879"/>
  <c r="L880"/>
  <c r="M880"/>
  <c r="S880" s="1"/>
  <c r="L905" i="31"/>
  <c r="O905" s="1"/>
  <c r="M905"/>
  <c r="R904"/>
  <c r="Q904"/>
  <c r="R894" i="33"/>
  <c r="Q894"/>
  <c r="K888" i="43"/>
  <c r="N887"/>
  <c r="P887" s="1"/>
  <c r="L896" i="26"/>
  <c r="O896" s="1"/>
  <c r="M896"/>
  <c r="S896" s="1"/>
  <c r="M895" i="33"/>
  <c r="L895"/>
  <c r="O895" s="1"/>
  <c r="R902" i="27"/>
  <c r="Q902"/>
  <c r="K876" i="34"/>
  <c r="N875"/>
  <c r="P875" s="1"/>
  <c r="K902" i="38"/>
  <c r="N901"/>
  <c r="P901" s="1"/>
  <c r="S875" i="34"/>
  <c r="M901" i="35"/>
  <c r="S901" s="1"/>
  <c r="L901"/>
  <c r="M902" i="40"/>
  <c r="S902" s="1"/>
  <c r="L902"/>
  <c r="O902" s="1"/>
  <c r="M902" i="39"/>
  <c r="S902" s="1"/>
  <c r="L902"/>
  <c r="Q901"/>
  <c r="R901"/>
  <c r="M903" i="27"/>
  <c r="S903" s="1"/>
  <c r="L903"/>
  <c r="O890" i="37"/>
  <c r="N890"/>
  <c r="P890" s="1"/>
  <c r="K891"/>
  <c r="R901" i="42"/>
  <c r="Q901"/>
  <c r="R900" i="35"/>
  <c r="Q900"/>
  <c r="M902" i="42"/>
  <c r="L902"/>
  <c r="K896" i="36"/>
  <c r="N895"/>
  <c r="P895" s="1"/>
  <c r="Q901" i="40"/>
  <c r="R901"/>
  <c r="M902" i="41"/>
  <c r="S902" s="1"/>
  <c r="L902"/>
  <c r="R895" i="26"/>
  <c r="Q895"/>
  <c r="R901" i="41"/>
  <c r="Q901"/>
  <c r="K895" i="32"/>
  <c r="N894"/>
  <c r="P894" s="1"/>
  <c r="L905" i="29" l="1"/>
  <c r="M905"/>
  <c r="S905" s="1"/>
  <c r="R904"/>
  <c r="Q904"/>
  <c r="K906" i="28"/>
  <c r="N905"/>
  <c r="P905" s="1"/>
  <c r="S905"/>
  <c r="S905" i="31"/>
  <c r="K906"/>
  <c r="N905"/>
  <c r="P905" s="1"/>
  <c r="O880" i="30"/>
  <c r="K881"/>
  <c r="N880"/>
  <c r="P880" s="1"/>
  <c r="R875" i="34"/>
  <c r="Q875"/>
  <c r="Q901" i="38"/>
  <c r="R901"/>
  <c r="S895" i="33"/>
  <c r="R890" i="37"/>
  <c r="Q890"/>
  <c r="O902" i="42"/>
  <c r="N902"/>
  <c r="P902" s="1"/>
  <c r="K903"/>
  <c r="M902" i="38"/>
  <c r="S902" s="1"/>
  <c r="L902"/>
  <c r="S902" i="42"/>
  <c r="N903" i="27"/>
  <c r="P903" s="1"/>
  <c r="K904"/>
  <c r="K903" i="40"/>
  <c r="N902"/>
  <c r="P902" s="1"/>
  <c r="M896" i="36"/>
  <c r="S896" s="1"/>
  <c r="L896"/>
  <c r="O896" s="1"/>
  <c r="O902" i="41"/>
  <c r="K903"/>
  <c r="N902"/>
  <c r="P902" s="1"/>
  <c r="O903" i="27"/>
  <c r="L876" i="34"/>
  <c r="O876" s="1"/>
  <c r="M876"/>
  <c r="S876" s="1"/>
  <c r="K897" i="26"/>
  <c r="N896"/>
  <c r="P896" s="1"/>
  <c r="Q887" i="43"/>
  <c r="R887"/>
  <c r="O901" i="35"/>
  <c r="K902"/>
  <c r="N901"/>
  <c r="P901" s="1"/>
  <c r="M888" i="43"/>
  <c r="S888" s="1"/>
  <c r="L888"/>
  <c r="O888" s="1"/>
  <c r="Q894" i="32"/>
  <c r="R894"/>
  <c r="M895"/>
  <c r="S895" s="1"/>
  <c r="L895"/>
  <c r="R895" i="36"/>
  <c r="Q895"/>
  <c r="M891" i="37"/>
  <c r="S891" s="1"/>
  <c r="L891"/>
  <c r="O891" s="1"/>
  <c r="O902" i="39"/>
  <c r="K903"/>
  <c r="N902"/>
  <c r="P902" s="1"/>
  <c r="K896" i="33"/>
  <c r="N895"/>
  <c r="P895" s="1"/>
  <c r="Q905" i="28" l="1"/>
  <c r="R905"/>
  <c r="M906"/>
  <c r="S906" s="1"/>
  <c r="L906"/>
  <c r="O906" s="1"/>
  <c r="O905" i="29"/>
  <c r="K906"/>
  <c r="N905"/>
  <c r="P905" s="1"/>
  <c r="Q905" i="31"/>
  <c r="R905"/>
  <c r="R880" i="30"/>
  <c r="Q880"/>
  <c r="M881"/>
  <c r="S881" s="1"/>
  <c r="L881"/>
  <c r="O881" s="1"/>
  <c r="M906" i="31"/>
  <c r="S906" s="1"/>
  <c r="L906"/>
  <c r="R895" i="33"/>
  <c r="Q895"/>
  <c r="R903" i="27"/>
  <c r="Q903"/>
  <c r="R902" i="42"/>
  <c r="Q902"/>
  <c r="N888" i="43"/>
  <c r="P888" s="1"/>
  <c r="K889"/>
  <c r="L897" i="26"/>
  <c r="O897" s="1"/>
  <c r="M897"/>
  <c r="S897" s="1"/>
  <c r="N896" i="36"/>
  <c r="P896" s="1"/>
  <c r="K897"/>
  <c r="Q896" i="26"/>
  <c r="R896"/>
  <c r="O902" i="38"/>
  <c r="K903"/>
  <c r="N902"/>
  <c r="P902" s="1"/>
  <c r="K892" i="37"/>
  <c r="N891"/>
  <c r="P891" s="1"/>
  <c r="L903" i="41"/>
  <c r="O903" s="1"/>
  <c r="M903"/>
  <c r="S903" s="1"/>
  <c r="M896" i="33"/>
  <c r="S896" s="1"/>
  <c r="L896"/>
  <c r="Q902" i="40"/>
  <c r="R902"/>
  <c r="M903" i="42"/>
  <c r="L903"/>
  <c r="O903" s="1"/>
  <c r="R902" i="39"/>
  <c r="Q902"/>
  <c r="O895" i="32"/>
  <c r="N895"/>
  <c r="P895" s="1"/>
  <c r="K896"/>
  <c r="L902" i="35"/>
  <c r="M902"/>
  <c r="N876" i="34"/>
  <c r="P876" s="1"/>
  <c r="K877"/>
  <c r="M903" i="39"/>
  <c r="L903"/>
  <c r="O903" s="1"/>
  <c r="M903" i="40"/>
  <c r="L903"/>
  <c r="O903" s="1"/>
  <c r="R901" i="35"/>
  <c r="Q901"/>
  <c r="Q902" i="41"/>
  <c r="R902"/>
  <c r="L904" i="27"/>
  <c r="M904"/>
  <c r="Q905" i="29" l="1"/>
  <c r="R905"/>
  <c r="M906"/>
  <c r="S906" s="1"/>
  <c r="L906"/>
  <c r="O906" s="1"/>
  <c r="N906" i="28"/>
  <c r="P906" s="1"/>
  <c r="K907"/>
  <c r="K882" i="30"/>
  <c r="N881"/>
  <c r="P881" s="1"/>
  <c r="O906" i="31"/>
  <c r="N906"/>
  <c r="P906" s="1"/>
  <c r="K907"/>
  <c r="N903" i="40"/>
  <c r="P903" s="1"/>
  <c r="K904"/>
  <c r="S903" i="42"/>
  <c r="S903" i="39"/>
  <c r="M889" i="43"/>
  <c r="L889"/>
  <c r="O889" s="1"/>
  <c r="R888"/>
  <c r="Q888"/>
  <c r="O902" i="35"/>
  <c r="K903"/>
  <c r="N902"/>
  <c r="P902" s="1"/>
  <c r="O904" i="27"/>
  <c r="N904"/>
  <c r="K905"/>
  <c r="O877" i="34"/>
  <c r="M877"/>
  <c r="S877" s="1"/>
  <c r="L877"/>
  <c r="R876"/>
  <c r="Q876"/>
  <c r="S902" i="35"/>
  <c r="K904" i="42"/>
  <c r="N903"/>
  <c r="P903" s="1"/>
  <c r="K904" i="41"/>
  <c r="N903"/>
  <c r="P903" s="1"/>
  <c r="M897" i="36"/>
  <c r="S897" s="1"/>
  <c r="L897"/>
  <c r="O897" s="1"/>
  <c r="R896"/>
  <c r="Q896"/>
  <c r="R891" i="37"/>
  <c r="Q891"/>
  <c r="P904" i="27"/>
  <c r="S904"/>
  <c r="S903" i="40"/>
  <c r="L896" i="32"/>
  <c r="O896" s="1"/>
  <c r="M896"/>
  <c r="S896" s="1"/>
  <c r="L892" i="37"/>
  <c r="M892"/>
  <c r="S892" s="1"/>
  <c r="Q895" i="32"/>
  <c r="R895"/>
  <c r="Q902" i="38"/>
  <c r="R902"/>
  <c r="N903" i="39"/>
  <c r="P903" s="1"/>
  <c r="K904"/>
  <c r="O896" i="33"/>
  <c r="N896"/>
  <c r="P896" s="1"/>
  <c r="K897"/>
  <c r="L903" i="38"/>
  <c r="O903" s="1"/>
  <c r="M903"/>
  <c r="S903" s="1"/>
  <c r="K898" i="26"/>
  <c r="N897"/>
  <c r="P897" s="1"/>
  <c r="L907" i="28" l="1"/>
  <c r="O907" s="1"/>
  <c r="M907"/>
  <c r="R906"/>
  <c r="Q906"/>
  <c r="N906" i="29"/>
  <c r="P906" s="1"/>
  <c r="K907"/>
  <c r="L907" i="31"/>
  <c r="O907" s="1"/>
  <c r="M907"/>
  <c r="Q906"/>
  <c r="R906"/>
  <c r="R881" i="30"/>
  <c r="Q881"/>
  <c r="L882"/>
  <c r="M882"/>
  <c r="R903" i="39"/>
  <c r="Q903"/>
  <c r="Q903" i="42"/>
  <c r="R903"/>
  <c r="Q902" i="35"/>
  <c r="R902"/>
  <c r="R903" i="41"/>
  <c r="Q903"/>
  <c r="O892" i="37"/>
  <c r="K893"/>
  <c r="N892"/>
  <c r="P892" s="1"/>
  <c r="L898" i="26"/>
  <c r="O898" s="1"/>
  <c r="M898"/>
  <c r="S898" s="1"/>
  <c r="K897" i="32"/>
  <c r="N896"/>
  <c r="P896" s="1"/>
  <c r="K890" i="43"/>
  <c r="N889"/>
  <c r="P889" s="1"/>
  <c r="S889"/>
  <c r="R903" i="40"/>
  <c r="Q903"/>
  <c r="N897" i="36"/>
  <c r="P897" s="1"/>
  <c r="K898"/>
  <c r="M903" i="35"/>
  <c r="S903" s="1"/>
  <c r="L903"/>
  <c r="O903" s="1"/>
  <c r="R896" i="33"/>
  <c r="Q896"/>
  <c r="N877" i="34"/>
  <c r="P877" s="1"/>
  <c r="K878"/>
  <c r="Q904" i="27"/>
  <c r="R904"/>
  <c r="M904" i="41"/>
  <c r="S904" s="1"/>
  <c r="L904"/>
  <c r="Q897" i="26"/>
  <c r="R897"/>
  <c r="M904" i="39"/>
  <c r="S904" s="1"/>
  <c r="L904"/>
  <c r="L904" i="40"/>
  <c r="O904" s="1"/>
  <c r="M904"/>
  <c r="S904" s="1"/>
  <c r="N903" i="38"/>
  <c r="P903" s="1"/>
  <c r="K904"/>
  <c r="M897" i="33"/>
  <c r="S897" s="1"/>
  <c r="L897"/>
  <c r="M904" i="42"/>
  <c r="S904" s="1"/>
  <c r="L904"/>
  <c r="O904" s="1"/>
  <c r="L905" i="27"/>
  <c r="M905"/>
  <c r="L907" i="29" l="1"/>
  <c r="M907"/>
  <c r="R906"/>
  <c r="Q906"/>
  <c r="S907" i="28"/>
  <c r="K908"/>
  <c r="N907"/>
  <c r="P907" s="1"/>
  <c r="N882" i="30"/>
  <c r="P882" s="1"/>
  <c r="K883"/>
  <c r="O882"/>
  <c r="S907" i="31"/>
  <c r="S882" i="30"/>
  <c r="K908" i="31"/>
  <c r="N907"/>
  <c r="P907" s="1"/>
  <c r="Q896" i="32"/>
  <c r="R896"/>
  <c r="Q897" i="36"/>
  <c r="R897"/>
  <c r="M897" i="32"/>
  <c r="S897" s="1"/>
  <c r="L897"/>
  <c r="R877" i="34"/>
  <c r="Q877"/>
  <c r="S905" i="27"/>
  <c r="K905" i="40"/>
  <c r="N904"/>
  <c r="P904" s="1"/>
  <c r="O904" i="39"/>
  <c r="N904"/>
  <c r="P904" s="1"/>
  <c r="K905"/>
  <c r="O897" i="33"/>
  <c r="N897"/>
  <c r="P897" s="1"/>
  <c r="K898"/>
  <c r="M898" i="36"/>
  <c r="S898" s="1"/>
  <c r="L898"/>
  <c r="M878" i="34"/>
  <c r="S878" s="1"/>
  <c r="L878"/>
  <c r="O878" s="1"/>
  <c r="M904" i="38"/>
  <c r="S904" s="1"/>
  <c r="L904"/>
  <c r="O904" s="1"/>
  <c r="K899" i="26"/>
  <c r="N898"/>
  <c r="P898" s="1"/>
  <c r="R892" i="37"/>
  <c r="Q892"/>
  <c r="Q903" i="38"/>
  <c r="R903"/>
  <c r="O904" i="41"/>
  <c r="K905"/>
  <c r="N904"/>
  <c r="P904" s="1"/>
  <c r="K904" i="35"/>
  <c r="N903"/>
  <c r="P903" s="1"/>
  <c r="L893" i="37"/>
  <c r="M893"/>
  <c r="Q889" i="43"/>
  <c r="R889"/>
  <c r="O905" i="27"/>
  <c r="N905"/>
  <c r="P905" s="1"/>
  <c r="K906"/>
  <c r="N904" i="42"/>
  <c r="P904" s="1"/>
  <c r="K905"/>
  <c r="M890" i="43"/>
  <c r="S890" s="1"/>
  <c r="L890"/>
  <c r="O890" s="1"/>
  <c r="M908" i="28" l="1"/>
  <c r="L908"/>
  <c r="O908" s="1"/>
  <c r="Q907"/>
  <c r="R907"/>
  <c r="S907" i="29"/>
  <c r="O907"/>
  <c r="K908"/>
  <c r="N907"/>
  <c r="P907" s="1"/>
  <c r="M908" i="31"/>
  <c r="S908" s="1"/>
  <c r="L908"/>
  <c r="R882" i="30"/>
  <c r="Q882"/>
  <c r="R907" i="31"/>
  <c r="Q907"/>
  <c r="L883" i="30"/>
  <c r="M883"/>
  <c r="S883" s="1"/>
  <c r="R905" i="27"/>
  <c r="Q905"/>
  <c r="O893" i="37"/>
  <c r="K894"/>
  <c r="N893"/>
  <c r="P893" s="1"/>
  <c r="M906" i="27"/>
  <c r="L906"/>
  <c r="O906" s="1"/>
  <c r="N890" i="43"/>
  <c r="P890" s="1"/>
  <c r="K891"/>
  <c r="N904" i="38"/>
  <c r="P904" s="1"/>
  <c r="K905"/>
  <c r="R904" i="42"/>
  <c r="Q904"/>
  <c r="M904" i="35"/>
  <c r="S904" s="1"/>
  <c r="L904"/>
  <c r="S893" i="37"/>
  <c r="K879" i="34"/>
  <c r="N878"/>
  <c r="P878" s="1"/>
  <c r="L905" i="39"/>
  <c r="M905"/>
  <c r="R904"/>
  <c r="Q904"/>
  <c r="O897" i="32"/>
  <c r="N897"/>
  <c r="P897" s="1"/>
  <c r="K898"/>
  <c r="Q903" i="35"/>
  <c r="R903"/>
  <c r="R904" i="40"/>
  <c r="Q904"/>
  <c r="Q904" i="41"/>
  <c r="R904"/>
  <c r="L899" i="26"/>
  <c r="O899" s="1"/>
  <c r="M899"/>
  <c r="S899" s="1"/>
  <c r="M905" i="40"/>
  <c r="L905"/>
  <c r="O905" s="1"/>
  <c r="R898" i="26"/>
  <c r="Q898"/>
  <c r="O898" i="36"/>
  <c r="N898"/>
  <c r="P898" s="1"/>
  <c r="K899"/>
  <c r="L905" i="41"/>
  <c r="O905" s="1"/>
  <c r="M905"/>
  <c r="S905" s="1"/>
  <c r="L898" i="33"/>
  <c r="M898"/>
  <c r="S898" s="1"/>
  <c r="M905" i="42"/>
  <c r="S905" s="1"/>
  <c r="L905"/>
  <c r="O905" s="1"/>
  <c r="Q897" i="33"/>
  <c r="R897"/>
  <c r="L908" i="29" l="1"/>
  <c r="O908" s="1"/>
  <c r="M908"/>
  <c r="Q907"/>
  <c r="R907"/>
  <c r="N908" i="28"/>
  <c r="P908" s="1"/>
  <c r="K909"/>
  <c r="S908"/>
  <c r="N883" i="30"/>
  <c r="P883" s="1"/>
  <c r="K884"/>
  <c r="O883"/>
  <c r="O908" i="31"/>
  <c r="N908"/>
  <c r="P908" s="1"/>
  <c r="K909"/>
  <c r="R893" i="37"/>
  <c r="Q893"/>
  <c r="R898" i="36"/>
  <c r="Q898"/>
  <c r="O898" i="33"/>
  <c r="N898"/>
  <c r="P898" s="1"/>
  <c r="K899"/>
  <c r="O904" i="35"/>
  <c r="K905"/>
  <c r="N904"/>
  <c r="P904" s="1"/>
  <c r="K900" i="26"/>
  <c r="N899"/>
  <c r="P899" s="1"/>
  <c r="N906" i="27"/>
  <c r="K907"/>
  <c r="L898" i="32"/>
  <c r="O898" s="1"/>
  <c r="M898"/>
  <c r="S898" s="1"/>
  <c r="M879" i="34"/>
  <c r="S879" s="1"/>
  <c r="L879"/>
  <c r="K906" i="40"/>
  <c r="N905"/>
  <c r="P905" s="1"/>
  <c r="S905" i="39"/>
  <c r="P906" i="27"/>
  <c r="S906"/>
  <c r="M899" i="36"/>
  <c r="L899"/>
  <c r="O899" s="1"/>
  <c r="N905" i="42"/>
  <c r="P905" s="1"/>
  <c r="K906"/>
  <c r="N905" i="41"/>
  <c r="P905" s="1"/>
  <c r="K906"/>
  <c r="S905" i="40"/>
  <c r="O905" i="39"/>
  <c r="K906"/>
  <c r="N905"/>
  <c r="P905" s="1"/>
  <c r="R878" i="34"/>
  <c r="Q878"/>
  <c r="L905" i="38"/>
  <c r="O905" s="1"/>
  <c r="M905"/>
  <c r="S905" s="1"/>
  <c r="L894" i="37"/>
  <c r="M894"/>
  <c r="S894" s="1"/>
  <c r="R904" i="38"/>
  <c r="Q904"/>
  <c r="R897" i="32"/>
  <c r="Q897"/>
  <c r="M891" i="43"/>
  <c r="S891" s="1"/>
  <c r="L891"/>
  <c r="O891" s="1"/>
  <c r="R890"/>
  <c r="Q890"/>
  <c r="Q908" i="28" l="1"/>
  <c r="R908"/>
  <c r="M909"/>
  <c r="S909" s="1"/>
  <c r="L909"/>
  <c r="O909" s="1"/>
  <c r="S908" i="29"/>
  <c r="N908"/>
  <c r="P908" s="1"/>
  <c r="K909"/>
  <c r="L909" i="31"/>
  <c r="M909"/>
  <c r="S909" s="1"/>
  <c r="R908"/>
  <c r="Q908"/>
  <c r="L884" i="30"/>
  <c r="O884" s="1"/>
  <c r="M884"/>
  <c r="S884" s="1"/>
  <c r="Q883"/>
  <c r="R883"/>
  <c r="R906" i="27"/>
  <c r="Q906"/>
  <c r="R905" i="40"/>
  <c r="Q905"/>
  <c r="L899" i="33"/>
  <c r="O899" s="1"/>
  <c r="M899"/>
  <c r="S899" s="1"/>
  <c r="L906" i="42"/>
  <c r="M906"/>
  <c r="S906" s="1"/>
  <c r="R898" i="33"/>
  <c r="Q898"/>
  <c r="Q905" i="41"/>
  <c r="R905"/>
  <c r="N898" i="32"/>
  <c r="P898" s="1"/>
  <c r="K899"/>
  <c r="R905" i="42"/>
  <c r="Q905"/>
  <c r="K906" i="38"/>
  <c r="N905"/>
  <c r="P905" s="1"/>
  <c r="M906" i="41"/>
  <c r="S906" s="1"/>
  <c r="L906"/>
  <c r="Q899" i="26"/>
  <c r="R899"/>
  <c r="R905" i="39"/>
  <c r="Q905"/>
  <c r="L907" i="27"/>
  <c r="M907"/>
  <c r="S907" s="1"/>
  <c r="L906" i="39"/>
  <c r="O906" s="1"/>
  <c r="M906"/>
  <c r="S906" s="1"/>
  <c r="M906" i="40"/>
  <c r="S906" s="1"/>
  <c r="L906"/>
  <c r="O894" i="37"/>
  <c r="N894"/>
  <c r="P894" s="1"/>
  <c r="K895"/>
  <c r="N899" i="36"/>
  <c r="P899" s="1"/>
  <c r="K900"/>
  <c r="O879" i="34"/>
  <c r="K880"/>
  <c r="N879"/>
  <c r="P879" s="1"/>
  <c r="L900" i="26"/>
  <c r="O900" s="1"/>
  <c r="M900"/>
  <c r="S900" s="1"/>
  <c r="R904" i="35"/>
  <c r="Q904"/>
  <c r="K892" i="43"/>
  <c r="N891"/>
  <c r="P891" s="1"/>
  <c r="S899" i="36"/>
  <c r="M905" i="35"/>
  <c r="S905" s="1"/>
  <c r="L905"/>
  <c r="O905"/>
  <c r="L909" i="29" l="1"/>
  <c r="O909" s="1"/>
  <c r="M909"/>
  <c r="S909" s="1"/>
  <c r="Q908"/>
  <c r="R908"/>
  <c r="N909" i="28"/>
  <c r="P909" s="1"/>
  <c r="K910"/>
  <c r="K885" i="30"/>
  <c r="N884"/>
  <c r="P884" s="1"/>
  <c r="O909" i="31"/>
  <c r="K910"/>
  <c r="N909"/>
  <c r="P909" s="1"/>
  <c r="Q891" i="43"/>
  <c r="R891"/>
  <c r="L880" i="34"/>
  <c r="M880"/>
  <c r="S880" s="1"/>
  <c r="O906" i="42"/>
  <c r="K907"/>
  <c r="N906"/>
  <c r="P906" s="1"/>
  <c r="Q898" i="32"/>
  <c r="R898"/>
  <c r="Q899" i="36"/>
  <c r="R899"/>
  <c r="L900"/>
  <c r="M900"/>
  <c r="S900" s="1"/>
  <c r="K907" i="39"/>
  <c r="N906"/>
  <c r="P906" s="1"/>
  <c r="O906" i="41"/>
  <c r="K907"/>
  <c r="N906"/>
  <c r="P906" s="1"/>
  <c r="K900" i="33"/>
  <c r="N899"/>
  <c r="P899" s="1"/>
  <c r="M892" i="43"/>
  <c r="S892" s="1"/>
  <c r="L892"/>
  <c r="O892" s="1"/>
  <c r="L899" i="32"/>
  <c r="M899"/>
  <c r="S899" s="1"/>
  <c r="N905" i="35"/>
  <c r="P905" s="1"/>
  <c r="K906"/>
  <c r="L895" i="37"/>
  <c r="O895" s="1"/>
  <c r="M895"/>
  <c r="S895" s="1"/>
  <c r="Q905" i="38"/>
  <c r="R905"/>
  <c r="R894" i="37"/>
  <c r="Q894"/>
  <c r="N907" i="27"/>
  <c r="P907" s="1"/>
  <c r="K908"/>
  <c r="K901" i="26"/>
  <c r="N900"/>
  <c r="P900" s="1"/>
  <c r="O907" i="27"/>
  <c r="L906" i="38"/>
  <c r="O906" s="1"/>
  <c r="M906"/>
  <c r="S906" s="1"/>
  <c r="Q879" i="34"/>
  <c r="R879"/>
  <c r="O906" i="40"/>
  <c r="N906"/>
  <c r="P906" s="1"/>
  <c r="K907"/>
  <c r="L910" i="28" l="1"/>
  <c r="M910"/>
  <c r="S910" s="1"/>
  <c r="Q909"/>
  <c r="R909"/>
  <c r="N909" i="29"/>
  <c r="P909" s="1"/>
  <c r="K910"/>
  <c r="Q909" i="31"/>
  <c r="R909"/>
  <c r="L910"/>
  <c r="M910"/>
  <c r="R884" i="30"/>
  <c r="Q884"/>
  <c r="L885"/>
  <c r="M885"/>
  <c r="S885" s="1"/>
  <c r="Q906" i="40"/>
  <c r="R906"/>
  <c r="M901" i="26"/>
  <c r="S901" s="1"/>
  <c r="L901"/>
  <c r="O901" s="1"/>
  <c r="M908" i="27"/>
  <c r="L908"/>
  <c r="N895" i="37"/>
  <c r="P895" s="1"/>
  <c r="K896"/>
  <c r="K907" i="38"/>
  <c r="N906"/>
  <c r="P906" s="1"/>
  <c r="O899" i="32"/>
  <c r="K900"/>
  <c r="N899"/>
  <c r="P899" s="1"/>
  <c r="R900" i="26"/>
  <c r="Q900"/>
  <c r="L907" i="39"/>
  <c r="O907" s="1"/>
  <c r="M907"/>
  <c r="S907" s="1"/>
  <c r="L907" i="42"/>
  <c r="O907" s="1"/>
  <c r="M907"/>
  <c r="S907" s="1"/>
  <c r="Q906"/>
  <c r="R906"/>
  <c r="R899" i="33"/>
  <c r="Q899"/>
  <c r="O900" i="36"/>
  <c r="N900"/>
  <c r="P900" s="1"/>
  <c r="K901"/>
  <c r="R906" i="39"/>
  <c r="Q906"/>
  <c r="R907" i="27"/>
  <c r="Q907"/>
  <c r="M906" i="35"/>
  <c r="S906" s="1"/>
  <c r="L906"/>
  <c r="L900" i="33"/>
  <c r="M900"/>
  <c r="S900" s="1"/>
  <c r="O880" i="34"/>
  <c r="K881"/>
  <c r="N880"/>
  <c r="P880" s="1"/>
  <c r="Q906" i="41"/>
  <c r="R906"/>
  <c r="L907" i="40"/>
  <c r="M907"/>
  <c r="S907" s="1"/>
  <c r="N892" i="43"/>
  <c r="P892" s="1"/>
  <c r="K893"/>
  <c r="Q905" i="35"/>
  <c r="R905"/>
  <c r="M907" i="41"/>
  <c r="S907" s="1"/>
  <c r="L907"/>
  <c r="M910" i="29" l="1"/>
  <c r="S910" s="1"/>
  <c r="L910"/>
  <c r="R909"/>
  <c r="Q909"/>
  <c r="O910" i="28"/>
  <c r="K911"/>
  <c r="N910"/>
  <c r="P910" s="1"/>
  <c r="O885" i="30"/>
  <c r="N885"/>
  <c r="P885" s="1"/>
  <c r="K886"/>
  <c r="S910" i="31"/>
  <c r="O910"/>
  <c r="K911"/>
  <c r="N910"/>
  <c r="P910" s="1"/>
  <c r="Q895" i="37"/>
  <c r="R895"/>
  <c r="Q880" i="34"/>
  <c r="R880"/>
  <c r="L881"/>
  <c r="M881"/>
  <c r="O908" i="27"/>
  <c r="N908"/>
  <c r="P908" s="1"/>
  <c r="K909"/>
  <c r="R899" i="32"/>
  <c r="Q899"/>
  <c r="S908" i="27"/>
  <c r="M893" i="43"/>
  <c r="S893" s="1"/>
  <c r="L893"/>
  <c r="O893" s="1"/>
  <c r="L901" i="36"/>
  <c r="O901" s="1"/>
  <c r="M901"/>
  <c r="S901" s="1"/>
  <c r="L900" i="32"/>
  <c r="O900" s="1"/>
  <c r="M900"/>
  <c r="S900" s="1"/>
  <c r="Q900" i="36"/>
  <c r="R900"/>
  <c r="K908" i="42"/>
  <c r="N907"/>
  <c r="P907" s="1"/>
  <c r="K902" i="26"/>
  <c r="N901"/>
  <c r="P901" s="1"/>
  <c r="O900" i="33"/>
  <c r="N900"/>
  <c r="P900" s="1"/>
  <c r="K901"/>
  <c r="O907" i="40"/>
  <c r="N907"/>
  <c r="P907" s="1"/>
  <c r="K908"/>
  <c r="O906" i="35"/>
  <c r="K907"/>
  <c r="N906"/>
  <c r="P906" s="1"/>
  <c r="R906" i="38"/>
  <c r="Q906"/>
  <c r="O907" i="41"/>
  <c r="K908"/>
  <c r="N907"/>
  <c r="P907" s="1"/>
  <c r="M907" i="38"/>
  <c r="S907" s="1"/>
  <c r="L907"/>
  <c r="O907" s="1"/>
  <c r="R892" i="43"/>
  <c r="Q892"/>
  <c r="N907" i="39"/>
  <c r="P907" s="1"/>
  <c r="K908"/>
  <c r="L896" i="37"/>
  <c r="O896" s="1"/>
  <c r="M896"/>
  <c r="S896" s="1"/>
  <c r="Q910" i="28" l="1"/>
  <c r="R910"/>
  <c r="L911"/>
  <c r="M911"/>
  <c r="O910" i="29"/>
  <c r="N910"/>
  <c r="P910" s="1"/>
  <c r="K911"/>
  <c r="Q910" i="31"/>
  <c r="R910"/>
  <c r="L911"/>
  <c r="O911" s="1"/>
  <c r="M911"/>
  <c r="S911" s="1"/>
  <c r="M886" i="30"/>
  <c r="S886" s="1"/>
  <c r="L886"/>
  <c r="Q885"/>
  <c r="R885"/>
  <c r="R908" i="27"/>
  <c r="Q908"/>
  <c r="R907" i="39"/>
  <c r="Q907"/>
  <c r="R907" i="42"/>
  <c r="Q907"/>
  <c r="M908" i="39"/>
  <c r="S908" s="1"/>
  <c r="L908"/>
  <c r="M908" i="41"/>
  <c r="S908" s="1"/>
  <c r="L908"/>
  <c r="O908" s="1"/>
  <c r="L901" i="33"/>
  <c r="M901"/>
  <c r="S901" s="1"/>
  <c r="K894" i="43"/>
  <c r="N893"/>
  <c r="P893" s="1"/>
  <c r="R900" i="33"/>
  <c r="Q900"/>
  <c r="S881" i="34"/>
  <c r="R906" i="35"/>
  <c r="Q906"/>
  <c r="O881" i="34"/>
  <c r="N881"/>
  <c r="P881" s="1"/>
  <c r="K882"/>
  <c r="Q901" i="26"/>
  <c r="R901"/>
  <c r="K901" i="32"/>
  <c r="N900"/>
  <c r="P900" s="1"/>
  <c r="N896" i="37"/>
  <c r="P896" s="1"/>
  <c r="K897"/>
  <c r="K908" i="38"/>
  <c r="N907"/>
  <c r="P907" s="1"/>
  <c r="M907" i="35"/>
  <c r="S907" s="1"/>
  <c r="L907"/>
  <c r="O907" s="1"/>
  <c r="M902" i="26"/>
  <c r="S902" s="1"/>
  <c r="L902"/>
  <c r="O902" s="1"/>
  <c r="R907" i="41"/>
  <c r="Q907"/>
  <c r="L908" i="40"/>
  <c r="O908" s="1"/>
  <c r="M908"/>
  <c r="S908" s="1"/>
  <c r="R907"/>
  <c r="Q907"/>
  <c r="L908" i="42"/>
  <c r="M908"/>
  <c r="S908" s="1"/>
  <c r="K902" i="36"/>
  <c r="N901"/>
  <c r="P901" s="1"/>
  <c r="L909" i="27"/>
  <c r="O909" s="1"/>
  <c r="M909"/>
  <c r="S909" s="1"/>
  <c r="L911" i="29" l="1"/>
  <c r="O911" s="1"/>
  <c r="M911"/>
  <c r="S911" s="1"/>
  <c r="R910"/>
  <c r="Q910"/>
  <c r="S911" i="28"/>
  <c r="O911"/>
  <c r="N911"/>
  <c r="P911" s="1"/>
  <c r="K912"/>
  <c r="O886" i="30"/>
  <c r="K887"/>
  <c r="N886"/>
  <c r="P886" s="1"/>
  <c r="N911" i="31"/>
  <c r="P911" s="1"/>
  <c r="K912"/>
  <c r="R881" i="34"/>
  <c r="Q881"/>
  <c r="R907" i="38"/>
  <c r="Q907"/>
  <c r="M882" i="34"/>
  <c r="S882" s="1"/>
  <c r="L882"/>
  <c r="O908" i="39"/>
  <c r="N908"/>
  <c r="P908" s="1"/>
  <c r="K909"/>
  <c r="Q893" i="43"/>
  <c r="R893"/>
  <c r="O908" i="42"/>
  <c r="K909"/>
  <c r="N908"/>
  <c r="P908" s="1"/>
  <c r="L897" i="37"/>
  <c r="O897" s="1"/>
  <c r="M897"/>
  <c r="S897" s="1"/>
  <c r="M894" i="43"/>
  <c r="S894" s="1"/>
  <c r="L894"/>
  <c r="O894" s="1"/>
  <c r="R896" i="37"/>
  <c r="Q896"/>
  <c r="Q900" i="32"/>
  <c r="R900"/>
  <c r="O901" i="33"/>
  <c r="K902"/>
  <c r="N901"/>
  <c r="P901" s="1"/>
  <c r="M902" i="36"/>
  <c r="S902" s="1"/>
  <c r="L902"/>
  <c r="O902" s="1"/>
  <c r="M908" i="38"/>
  <c r="S908" s="1"/>
  <c r="L908"/>
  <c r="K903" i="26"/>
  <c r="N902"/>
  <c r="P902" s="1"/>
  <c r="M901" i="32"/>
  <c r="S901" s="1"/>
  <c r="L901"/>
  <c r="N909" i="27"/>
  <c r="P909" s="1"/>
  <c r="K910"/>
  <c r="N907" i="35"/>
  <c r="P907" s="1"/>
  <c r="K908"/>
  <c r="K909" i="41"/>
  <c r="N908"/>
  <c r="P908" s="1"/>
  <c r="Q901" i="36"/>
  <c r="R901"/>
  <c r="N908" i="40"/>
  <c r="P908" s="1"/>
  <c r="K909"/>
  <c r="L912" i="28" l="1"/>
  <c r="O912" s="1"/>
  <c r="M912"/>
  <c r="S912" s="1"/>
  <c r="Q911"/>
  <c r="R911"/>
  <c r="N911" i="29"/>
  <c r="P911" s="1"/>
  <c r="K912"/>
  <c r="M912" i="31"/>
  <c r="L912"/>
  <c r="R911"/>
  <c r="Q911"/>
  <c r="Q886" i="30"/>
  <c r="R886"/>
  <c r="L887"/>
  <c r="M887"/>
  <c r="S887" s="1"/>
  <c r="R908" i="39"/>
  <c r="Q908"/>
  <c r="Q907" i="35"/>
  <c r="R907"/>
  <c r="N897" i="37"/>
  <c r="P897" s="1"/>
  <c r="K898"/>
  <c r="L909" i="40"/>
  <c r="M909"/>
  <c r="S909" s="1"/>
  <c r="L910" i="27"/>
  <c r="M910"/>
  <c r="N902" i="36"/>
  <c r="P902" s="1"/>
  <c r="K903"/>
  <c r="R908" i="42"/>
  <c r="Q908"/>
  <c r="O882" i="34"/>
  <c r="K883"/>
  <c r="N882"/>
  <c r="P882" s="1"/>
  <c r="Q909" i="27"/>
  <c r="R909"/>
  <c r="R908" i="40"/>
  <c r="Q908"/>
  <c r="L909" i="42"/>
  <c r="O909" s="1"/>
  <c r="M909"/>
  <c r="O901" i="32"/>
  <c r="N901"/>
  <c r="P901" s="1"/>
  <c r="K902"/>
  <c r="N894" i="43"/>
  <c r="P894" s="1"/>
  <c r="K895"/>
  <c r="Q901" i="33"/>
  <c r="R901"/>
  <c r="M908" i="35"/>
  <c r="S908" s="1"/>
  <c r="L908"/>
  <c r="O908" i="38"/>
  <c r="N908"/>
  <c r="P908" s="1"/>
  <c r="K909"/>
  <c r="Q908" i="41"/>
  <c r="R908"/>
  <c r="L902" i="33"/>
  <c r="O902" s="1"/>
  <c r="M902"/>
  <c r="S902" s="1"/>
  <c r="Q902" i="26"/>
  <c r="R902"/>
  <c r="M909" i="41"/>
  <c r="S909" s="1"/>
  <c r="L909"/>
  <c r="M903" i="26"/>
  <c r="S903" s="1"/>
  <c r="L903"/>
  <c r="L909" i="39"/>
  <c r="O909" s="1"/>
  <c r="M909"/>
  <c r="S909" s="1"/>
  <c r="M912" i="29" l="1"/>
  <c r="S912" s="1"/>
  <c r="L912"/>
  <c r="R911"/>
  <c r="Q911"/>
  <c r="K913" i="28"/>
  <c r="N912"/>
  <c r="P912" s="1"/>
  <c r="O887" i="30"/>
  <c r="N887"/>
  <c r="P887" s="1"/>
  <c r="K888"/>
  <c r="O912" i="31"/>
  <c r="K913"/>
  <c r="N912"/>
  <c r="P912" s="1"/>
  <c r="S912"/>
  <c r="K904" i="26"/>
  <c r="N903"/>
  <c r="P903" s="1"/>
  <c r="S909" i="42"/>
  <c r="O909" i="40"/>
  <c r="N909"/>
  <c r="P909" s="1"/>
  <c r="K910"/>
  <c r="O903" i="26"/>
  <c r="L883" i="34"/>
  <c r="O883" s="1"/>
  <c r="M883"/>
  <c r="K910" i="42"/>
  <c r="N909"/>
  <c r="P909" s="1"/>
  <c r="M898" i="37"/>
  <c r="S898" s="1"/>
  <c r="L898"/>
  <c r="O909" i="41"/>
  <c r="N909"/>
  <c r="P909" s="1"/>
  <c r="K910"/>
  <c r="M895" i="43"/>
  <c r="S895" s="1"/>
  <c r="L895"/>
  <c r="O895" s="1"/>
  <c r="Q897" i="37"/>
  <c r="R897"/>
  <c r="K903" i="33"/>
  <c r="N902"/>
  <c r="P902" s="1"/>
  <c r="L909" i="38"/>
  <c r="O909" s="1"/>
  <c r="M909"/>
  <c r="R894" i="43"/>
  <c r="Q894"/>
  <c r="M903" i="36"/>
  <c r="L903"/>
  <c r="O903" s="1"/>
  <c r="R902"/>
  <c r="Q902"/>
  <c r="R901" i="32"/>
  <c r="Q901"/>
  <c r="S910" i="27"/>
  <c r="R908" i="38"/>
  <c r="Q908"/>
  <c r="L902" i="32"/>
  <c r="O902" s="1"/>
  <c r="M902"/>
  <c r="S902" s="1"/>
  <c r="K910" i="39"/>
  <c r="N909"/>
  <c r="P909" s="1"/>
  <c r="O908" i="35"/>
  <c r="K909"/>
  <c r="N908"/>
  <c r="P908" s="1"/>
  <c r="R882" i="34"/>
  <c r="Q882"/>
  <c r="O910" i="27"/>
  <c r="K911"/>
  <c r="N910"/>
  <c r="P910" s="1"/>
  <c r="R912" i="28" l="1"/>
  <c r="Q912"/>
  <c r="L913"/>
  <c r="O913" s="1"/>
  <c r="M913"/>
  <c r="S913" s="1"/>
  <c r="O912" i="29"/>
  <c r="N912"/>
  <c r="P912" s="1"/>
  <c r="K913"/>
  <c r="Q912" i="31"/>
  <c r="R912"/>
  <c r="L913"/>
  <c r="M913"/>
  <c r="S913" s="1"/>
  <c r="M888" i="30"/>
  <c r="S888" s="1"/>
  <c r="L888"/>
  <c r="O888" s="1"/>
  <c r="Q887"/>
  <c r="R887"/>
  <c r="R909" i="42"/>
  <c r="Q909"/>
  <c r="R902" i="33"/>
  <c r="Q902"/>
  <c r="M909" i="35"/>
  <c r="S909" s="1"/>
  <c r="L909"/>
  <c r="O909" s="1"/>
  <c r="K904" i="36"/>
  <c r="N903"/>
  <c r="M903" i="33"/>
  <c r="S903" s="1"/>
  <c r="L903"/>
  <c r="O903" s="1"/>
  <c r="Q909" i="40"/>
  <c r="R909"/>
  <c r="R909" i="39"/>
  <c r="Q909"/>
  <c r="L911" i="27"/>
  <c r="O911" s="1"/>
  <c r="M911"/>
  <c r="S911" s="1"/>
  <c r="L910" i="39"/>
  <c r="M910"/>
  <c r="S910" s="1"/>
  <c r="Q910" i="27"/>
  <c r="R910"/>
  <c r="K896" i="43"/>
  <c r="N895"/>
  <c r="P895" s="1"/>
  <c r="M910" i="42"/>
  <c r="S910" s="1"/>
  <c r="L910"/>
  <c r="K903" i="32"/>
  <c r="N902"/>
  <c r="P902" s="1"/>
  <c r="K910" i="38"/>
  <c r="N909"/>
  <c r="S883" i="34"/>
  <c r="P903" i="36"/>
  <c r="S903"/>
  <c r="O898" i="37"/>
  <c r="N898"/>
  <c r="P898" s="1"/>
  <c r="K899"/>
  <c r="M910" i="40"/>
  <c r="S910" s="1"/>
  <c r="L910"/>
  <c r="O910" s="1"/>
  <c r="P909" i="38"/>
  <c r="S909"/>
  <c r="M910" i="41"/>
  <c r="S910" s="1"/>
  <c r="L910"/>
  <c r="Q903" i="26"/>
  <c r="R903"/>
  <c r="R908" i="35"/>
  <c r="Q908"/>
  <c r="Q909" i="41"/>
  <c r="R909"/>
  <c r="N883" i="34"/>
  <c r="P883" s="1"/>
  <c r="K884"/>
  <c r="M904" i="26"/>
  <c r="L904"/>
  <c r="O904" s="1"/>
  <c r="L913" i="29" l="1"/>
  <c r="O913" s="1"/>
  <c r="M913"/>
  <c r="R912"/>
  <c r="Q912"/>
  <c r="N913" i="28"/>
  <c r="P913" s="1"/>
  <c r="K914"/>
  <c r="N888" i="30"/>
  <c r="P888" s="1"/>
  <c r="K889"/>
  <c r="O913" i="31"/>
  <c r="N913"/>
  <c r="P913" s="1"/>
  <c r="K914"/>
  <c r="Q883" i="34"/>
  <c r="R883"/>
  <c r="K911" i="40"/>
  <c r="N910"/>
  <c r="P910" s="1"/>
  <c r="M896" i="43"/>
  <c r="S896" s="1"/>
  <c r="L896"/>
  <c r="O896" s="1"/>
  <c r="L904" i="36"/>
  <c r="M904"/>
  <c r="S904" s="1"/>
  <c r="K905" i="26"/>
  <c r="N904"/>
  <c r="P904" s="1"/>
  <c r="S904"/>
  <c r="L899" i="37"/>
  <c r="O899" s="1"/>
  <c r="M899"/>
  <c r="L910" i="38"/>
  <c r="O910" s="1"/>
  <c r="M910"/>
  <c r="N909" i="35"/>
  <c r="P909" s="1"/>
  <c r="K910"/>
  <c r="Q898" i="37"/>
  <c r="R898"/>
  <c r="Q902" i="32"/>
  <c r="R902"/>
  <c r="L903"/>
  <c r="M903"/>
  <c r="S903" s="1"/>
  <c r="O910" i="39"/>
  <c r="N910"/>
  <c r="P910" s="1"/>
  <c r="K911"/>
  <c r="Q909" i="38"/>
  <c r="R909"/>
  <c r="M884" i="34"/>
  <c r="S884" s="1"/>
  <c r="L884"/>
  <c r="O884" s="1"/>
  <c r="O910" i="41"/>
  <c r="K911"/>
  <c r="N910"/>
  <c r="P910" s="1"/>
  <c r="O910" i="42"/>
  <c r="K911"/>
  <c r="N910"/>
  <c r="P910" s="1"/>
  <c r="N903" i="33"/>
  <c r="P903" s="1"/>
  <c r="K904"/>
  <c r="R903" i="36"/>
  <c r="Q903"/>
  <c r="Q895" i="43"/>
  <c r="R895"/>
  <c r="N911" i="27"/>
  <c r="P911" s="1"/>
  <c r="K912"/>
  <c r="M914" i="28" l="1"/>
  <c r="S914" s="1"/>
  <c r="L914"/>
  <c r="O914" s="1"/>
  <c r="R913"/>
  <c r="Q913"/>
  <c r="S913" i="29"/>
  <c r="K914"/>
  <c r="N913"/>
  <c r="P913" s="1"/>
  <c r="M914" i="31"/>
  <c r="L914"/>
  <c r="Q913"/>
  <c r="R913"/>
  <c r="L889" i="30"/>
  <c r="O889" s="1"/>
  <c r="M889"/>
  <c r="S889" s="1"/>
  <c r="R888"/>
  <c r="Q888"/>
  <c r="Q911" i="27"/>
  <c r="R911"/>
  <c r="L911" i="42"/>
  <c r="O911" s="1"/>
  <c r="M911"/>
  <c r="O904" i="36"/>
  <c r="N904"/>
  <c r="P904" s="1"/>
  <c r="K905"/>
  <c r="Q910" i="41"/>
  <c r="R910"/>
  <c r="L911" i="39"/>
  <c r="M911"/>
  <c r="S911" s="1"/>
  <c r="K900" i="37"/>
  <c r="N899"/>
  <c r="P899" s="1"/>
  <c r="S899"/>
  <c r="R904" i="26"/>
  <c r="Q904"/>
  <c r="R910" i="39"/>
  <c r="Q910"/>
  <c r="Q910" i="40"/>
  <c r="R910"/>
  <c r="Q909" i="35"/>
  <c r="R909"/>
  <c r="L904" i="33"/>
  <c r="M904"/>
  <c r="S910" i="38"/>
  <c r="L911" i="40"/>
  <c r="M911"/>
  <c r="S911" s="1"/>
  <c r="L912" i="27"/>
  <c r="M912"/>
  <c r="N896" i="43"/>
  <c r="P896" s="1"/>
  <c r="K897"/>
  <c r="M911" i="41"/>
  <c r="S911" s="1"/>
  <c r="L911"/>
  <c r="L910" i="35"/>
  <c r="O910" s="1"/>
  <c r="M910"/>
  <c r="S910" s="1"/>
  <c r="Q903" i="33"/>
  <c r="R903"/>
  <c r="N884" i="34"/>
  <c r="P884" s="1"/>
  <c r="K885"/>
  <c r="O903" i="32"/>
  <c r="K904"/>
  <c r="N903"/>
  <c r="P903" s="1"/>
  <c r="L905" i="26"/>
  <c r="M905"/>
  <c r="S905" s="1"/>
  <c r="R910" i="42"/>
  <c r="Q910"/>
  <c r="N910" i="38"/>
  <c r="P910" s="1"/>
  <c r="K911"/>
  <c r="L914" i="29" l="1"/>
  <c r="O914" s="1"/>
  <c r="M914"/>
  <c r="S914" s="1"/>
  <c r="R913"/>
  <c r="Q913"/>
  <c r="K915" i="28"/>
  <c r="N914"/>
  <c r="P914" s="1"/>
  <c r="N889" i="30"/>
  <c r="P889" s="1"/>
  <c r="K890"/>
  <c r="O914" i="31"/>
  <c r="N914"/>
  <c r="P914" s="1"/>
  <c r="K915"/>
  <c r="S914"/>
  <c r="R910" i="38"/>
  <c r="Q910"/>
  <c r="R899" i="37"/>
  <c r="Q899"/>
  <c r="M905" i="36"/>
  <c r="L905"/>
  <c r="O905" s="1"/>
  <c r="R904"/>
  <c r="Q904"/>
  <c r="L911" i="38"/>
  <c r="M911"/>
  <c r="S911" s="1"/>
  <c r="L904" i="32"/>
  <c r="O904" s="1"/>
  <c r="M904"/>
  <c r="S904" s="1"/>
  <c r="K911" i="35"/>
  <c r="N910"/>
  <c r="P910" s="1"/>
  <c r="O911" i="41"/>
  <c r="K912"/>
  <c r="N911"/>
  <c r="P911" s="1"/>
  <c r="O911" i="40"/>
  <c r="N911"/>
  <c r="P911" s="1"/>
  <c r="K912"/>
  <c r="L900" i="37"/>
  <c r="M900"/>
  <c r="S900" s="1"/>
  <c r="R903" i="32"/>
  <c r="Q903"/>
  <c r="K913" i="27"/>
  <c r="N912"/>
  <c r="P912" s="1"/>
  <c r="M885" i="34"/>
  <c r="S885" s="1"/>
  <c r="L885"/>
  <c r="S911" i="42"/>
  <c r="R884" i="34"/>
  <c r="Q884"/>
  <c r="M897" i="43"/>
  <c r="L897"/>
  <c r="O897" s="1"/>
  <c r="O911" i="39"/>
  <c r="K912"/>
  <c r="N911"/>
  <c r="P911" s="1"/>
  <c r="K912" i="42"/>
  <c r="N911"/>
  <c r="P911" s="1"/>
  <c r="R896" i="43"/>
  <c r="Q896"/>
  <c r="S904" i="33"/>
  <c r="K906" i="26"/>
  <c r="N905"/>
  <c r="P905" s="1"/>
  <c r="S912" i="27"/>
  <c r="O905" i="26"/>
  <c r="O912" i="27"/>
  <c r="O904" i="33"/>
  <c r="N904"/>
  <c r="P904" s="1"/>
  <c r="K905"/>
  <c r="R914" i="28" l="1"/>
  <c r="Q914"/>
  <c r="L915"/>
  <c r="O915" s="1"/>
  <c r="M915"/>
  <c r="S915" s="1"/>
  <c r="N914" i="29"/>
  <c r="P914" s="1"/>
  <c r="K915"/>
  <c r="Q914" i="31"/>
  <c r="R914"/>
  <c r="M915"/>
  <c r="S915" s="1"/>
  <c r="L915"/>
  <c r="O915" s="1"/>
  <c r="M890" i="30"/>
  <c r="S890" s="1"/>
  <c r="L890"/>
  <c r="O890" s="1"/>
  <c r="R889"/>
  <c r="Q889"/>
  <c r="R904" i="33"/>
  <c r="Q904"/>
  <c r="Q912" i="27"/>
  <c r="R912"/>
  <c r="Q910" i="35"/>
  <c r="R910"/>
  <c r="Q911" i="42"/>
  <c r="R911"/>
  <c r="O900" i="37"/>
  <c r="N900"/>
  <c r="P900" s="1"/>
  <c r="K901"/>
  <c r="M911" i="35"/>
  <c r="S911" s="1"/>
  <c r="L911"/>
  <c r="R911" i="39"/>
  <c r="Q911"/>
  <c r="M905" i="33"/>
  <c r="S905" s="1"/>
  <c r="L905"/>
  <c r="M906" i="26"/>
  <c r="S906" s="1"/>
  <c r="L906"/>
  <c r="O906" s="1"/>
  <c r="M912" i="39"/>
  <c r="L912"/>
  <c r="O912"/>
  <c r="O885" i="34"/>
  <c r="N885"/>
  <c r="P885" s="1"/>
  <c r="K886"/>
  <c r="L912" i="40"/>
  <c r="M912"/>
  <c r="S912" s="1"/>
  <c r="N905" i="36"/>
  <c r="P905" s="1"/>
  <c r="K906"/>
  <c r="S905"/>
  <c r="R911" i="40"/>
  <c r="Q911"/>
  <c r="K898" i="43"/>
  <c r="N897"/>
  <c r="P897" s="1"/>
  <c r="K905" i="32"/>
  <c r="N904"/>
  <c r="P904" s="1"/>
  <c r="Q905" i="26"/>
  <c r="R905"/>
  <c r="S897" i="43"/>
  <c r="L913" i="27"/>
  <c r="O913" s="1"/>
  <c r="M913"/>
  <c r="S913" s="1"/>
  <c r="R911" i="41"/>
  <c r="Q911"/>
  <c r="M912"/>
  <c r="S912" s="1"/>
  <c r="L912"/>
  <c r="O911" i="38"/>
  <c r="K912"/>
  <c r="N911"/>
  <c r="P911" s="1"/>
  <c r="M912" i="42"/>
  <c r="L912"/>
  <c r="O912" s="1"/>
  <c r="L915" i="29" l="1"/>
  <c r="M915"/>
  <c r="R914"/>
  <c r="Q914"/>
  <c r="N915" i="28"/>
  <c r="P915" s="1"/>
  <c r="K916"/>
  <c r="K891" i="30"/>
  <c r="N890"/>
  <c r="P890" s="1"/>
  <c r="K916" i="31"/>
  <c r="N915"/>
  <c r="P915" s="1"/>
  <c r="Q897" i="43"/>
  <c r="R897"/>
  <c r="Q904" i="32"/>
  <c r="R904"/>
  <c r="L906" i="36"/>
  <c r="O906" s="1"/>
  <c r="M906"/>
  <c r="S906" s="1"/>
  <c r="K913" i="39"/>
  <c r="N912"/>
  <c r="P912" s="1"/>
  <c r="Q905" i="36"/>
  <c r="R905"/>
  <c r="N912" i="42"/>
  <c r="P912" s="1"/>
  <c r="K913"/>
  <c r="S912"/>
  <c r="L905" i="32"/>
  <c r="M905"/>
  <c r="S905" s="1"/>
  <c r="S912" i="39"/>
  <c r="O911" i="35"/>
  <c r="K912"/>
  <c r="N911"/>
  <c r="P911" s="1"/>
  <c r="L886" i="34"/>
  <c r="M886"/>
  <c r="O912" i="41"/>
  <c r="K913"/>
  <c r="N912"/>
  <c r="P912" s="1"/>
  <c r="R911" i="38"/>
  <c r="Q911"/>
  <c r="L912"/>
  <c r="O912" s="1"/>
  <c r="M912"/>
  <c r="S912" s="1"/>
  <c r="N913" i="27"/>
  <c r="P913" s="1"/>
  <c r="K914"/>
  <c r="M898" i="43"/>
  <c r="S898" s="1"/>
  <c r="L898"/>
  <c r="O912" i="40"/>
  <c r="K913"/>
  <c r="N912"/>
  <c r="P912" s="1"/>
  <c r="K907" i="26"/>
  <c r="N906"/>
  <c r="P906" s="1"/>
  <c r="M901" i="37"/>
  <c r="L901"/>
  <c r="R900"/>
  <c r="Q900"/>
  <c r="Q885" i="34"/>
  <c r="R885"/>
  <c r="O905" i="33"/>
  <c r="N905"/>
  <c r="P905" s="1"/>
  <c r="K906"/>
  <c r="L916" i="28" l="1"/>
  <c r="M916"/>
  <c r="R915"/>
  <c r="Q915"/>
  <c r="S915" i="29"/>
  <c r="O915"/>
  <c r="K916"/>
  <c r="N915"/>
  <c r="P915" s="1"/>
  <c r="Q915" i="31"/>
  <c r="R915"/>
  <c r="M916"/>
  <c r="S916" s="1"/>
  <c r="L916"/>
  <c r="R890" i="30"/>
  <c r="Q890"/>
  <c r="M891"/>
  <c r="S891" s="1"/>
  <c r="L891"/>
  <c r="O901" i="37"/>
  <c r="N901"/>
  <c r="K902"/>
  <c r="R913" i="27"/>
  <c r="Q913"/>
  <c r="L907" i="26"/>
  <c r="O907" s="1"/>
  <c r="M907"/>
  <c r="S907" s="1"/>
  <c r="S886" i="34"/>
  <c r="O905" i="32"/>
  <c r="K906"/>
  <c r="N905"/>
  <c r="P905" s="1"/>
  <c r="L913" i="39"/>
  <c r="O913" s="1"/>
  <c r="M913"/>
  <c r="S913" s="1"/>
  <c r="Q912" i="40"/>
  <c r="R912"/>
  <c r="O886" i="34"/>
  <c r="K887"/>
  <c r="N886"/>
  <c r="P886" s="1"/>
  <c r="M913" i="40"/>
  <c r="S913" s="1"/>
  <c r="L913"/>
  <c r="K913" i="38"/>
  <c r="N912"/>
  <c r="P912" s="1"/>
  <c r="Q905" i="33"/>
  <c r="R905"/>
  <c r="Q911" i="35"/>
  <c r="R911"/>
  <c r="M912"/>
  <c r="S912" s="1"/>
  <c r="L912"/>
  <c r="M913" i="42"/>
  <c r="S913" s="1"/>
  <c r="L913"/>
  <c r="O913" s="1"/>
  <c r="N906" i="36"/>
  <c r="P906" s="1"/>
  <c r="K907"/>
  <c r="R912" i="42"/>
  <c r="Q912"/>
  <c r="O898" i="43"/>
  <c r="N898"/>
  <c r="P898" s="1"/>
  <c r="K899"/>
  <c r="R912" i="39"/>
  <c r="Q912"/>
  <c r="Q912" i="41"/>
  <c r="R912"/>
  <c r="M906" i="33"/>
  <c r="S906" s="1"/>
  <c r="L906"/>
  <c r="P901" i="37"/>
  <c r="S901"/>
  <c r="M914" i="27"/>
  <c r="L914"/>
  <c r="M913" i="41"/>
  <c r="S913" s="1"/>
  <c r="L913"/>
  <c r="O913" s="1"/>
  <c r="R906" i="26"/>
  <c r="Q906"/>
  <c r="L916" i="29" l="1"/>
  <c r="O916" s="1"/>
  <c r="M916"/>
  <c r="S916" s="1"/>
  <c r="Q915"/>
  <c r="R915"/>
  <c r="S916" i="28"/>
  <c r="O916"/>
  <c r="N916"/>
  <c r="P916" s="1"/>
  <c r="K917"/>
  <c r="N891" i="30"/>
  <c r="P891" s="1"/>
  <c r="K892"/>
  <c r="O916" i="31"/>
  <c r="K917"/>
  <c r="N916"/>
  <c r="P916" s="1"/>
  <c r="O891" i="30"/>
  <c r="Q886" i="34"/>
  <c r="R886"/>
  <c r="M899" i="43"/>
  <c r="S899" s="1"/>
  <c r="L899"/>
  <c r="O899" s="1"/>
  <c r="K914" i="42"/>
  <c r="N913"/>
  <c r="P913" s="1"/>
  <c r="M913" i="38"/>
  <c r="S913" s="1"/>
  <c r="L913"/>
  <c r="O913" s="1"/>
  <c r="R901" i="37"/>
  <c r="Q901"/>
  <c r="N913" i="39"/>
  <c r="P913" s="1"/>
  <c r="K914"/>
  <c r="K908" i="26"/>
  <c r="N907"/>
  <c r="P907" s="1"/>
  <c r="R905" i="32"/>
  <c r="Q905"/>
  <c r="N913" i="41"/>
  <c r="P913" s="1"/>
  <c r="K914"/>
  <c r="L907" i="36"/>
  <c r="O907" s="1"/>
  <c r="M907"/>
  <c r="S907" s="1"/>
  <c r="L887" i="34"/>
  <c r="M887"/>
  <c r="M906" i="32"/>
  <c r="S906" s="1"/>
  <c r="L906"/>
  <c r="O906" s="1"/>
  <c r="R906" i="36"/>
  <c r="Q906"/>
  <c r="M902" i="37"/>
  <c r="S902" s="1"/>
  <c r="L902"/>
  <c r="O902" s="1"/>
  <c r="R898" i="43"/>
  <c r="Q898"/>
  <c r="O906" i="33"/>
  <c r="K907"/>
  <c r="N906"/>
  <c r="P906" s="1"/>
  <c r="O912" i="35"/>
  <c r="N912"/>
  <c r="P912" s="1"/>
  <c r="K913"/>
  <c r="O913" i="40"/>
  <c r="K914"/>
  <c r="N913"/>
  <c r="P913" s="1"/>
  <c r="O914" i="27"/>
  <c r="N914"/>
  <c r="P914" s="1"/>
  <c r="K915"/>
  <c r="S914"/>
  <c r="R912" i="38"/>
  <c r="Q912"/>
  <c r="L917" i="28" l="1"/>
  <c r="O917" s="1"/>
  <c r="M917"/>
  <c r="S917" s="1"/>
  <c r="R916"/>
  <c r="Q916"/>
  <c r="N916" i="29"/>
  <c r="P916" s="1"/>
  <c r="K917"/>
  <c r="R916" i="31"/>
  <c r="Q916"/>
  <c r="M917"/>
  <c r="S917" s="1"/>
  <c r="L917"/>
  <c r="O917" s="1"/>
  <c r="M892" i="30"/>
  <c r="S892" s="1"/>
  <c r="L892"/>
  <c r="R891"/>
  <c r="Q891"/>
  <c r="Q907" i="26"/>
  <c r="R907"/>
  <c r="N902" i="37"/>
  <c r="P902" s="1"/>
  <c r="K903"/>
  <c r="R913" i="42"/>
  <c r="Q913"/>
  <c r="R906" i="33"/>
  <c r="Q906"/>
  <c r="M914" i="39"/>
  <c r="S914" s="1"/>
  <c r="L914"/>
  <c r="O914" s="1"/>
  <c r="M914" i="42"/>
  <c r="S914" s="1"/>
  <c r="L914"/>
  <c r="R912" i="35"/>
  <c r="Q912"/>
  <c r="R913" i="39"/>
  <c r="Q913"/>
  <c r="Q913" i="40"/>
  <c r="R913"/>
  <c r="M914" i="41"/>
  <c r="L914"/>
  <c r="O914" s="1"/>
  <c r="K900" i="43"/>
  <c r="N899"/>
  <c r="P899" s="1"/>
  <c r="Q914" i="27"/>
  <c r="R914"/>
  <c r="O887" i="34"/>
  <c r="N887"/>
  <c r="P887" s="1"/>
  <c r="K888"/>
  <c r="M915" i="27"/>
  <c r="L915"/>
  <c r="L908" i="26"/>
  <c r="M908"/>
  <c r="S908" s="1"/>
  <c r="M907" i="33"/>
  <c r="S907" s="1"/>
  <c r="L907"/>
  <c r="O907" s="1"/>
  <c r="N907" i="36"/>
  <c r="P907" s="1"/>
  <c r="K908"/>
  <c r="M914" i="40"/>
  <c r="S914" s="1"/>
  <c r="L914"/>
  <c r="K907" i="32"/>
  <c r="N906"/>
  <c r="P906" s="1"/>
  <c r="R913" i="41"/>
  <c r="Q913"/>
  <c r="M913" i="35"/>
  <c r="S913" s="1"/>
  <c r="L913"/>
  <c r="S887" i="34"/>
  <c r="K914" i="38"/>
  <c r="N913"/>
  <c r="P913" s="1"/>
  <c r="M917" i="29" l="1"/>
  <c r="S917" s="1"/>
  <c r="L917"/>
  <c r="O917" s="1"/>
  <c r="R916"/>
  <c r="Q916"/>
  <c r="N917" i="28"/>
  <c r="P917" s="1"/>
  <c r="K918"/>
  <c r="O892" i="30"/>
  <c r="K893"/>
  <c r="N892"/>
  <c r="P892" s="1"/>
  <c r="N917" i="31"/>
  <c r="P917" s="1"/>
  <c r="K918"/>
  <c r="Q899" i="43"/>
  <c r="R899"/>
  <c r="R913" i="38"/>
  <c r="Q913"/>
  <c r="K909" i="26"/>
  <c r="N908"/>
  <c r="P908" s="1"/>
  <c r="O913" i="35"/>
  <c r="N913"/>
  <c r="P913" s="1"/>
  <c r="K914"/>
  <c r="M908" i="36"/>
  <c r="S908" s="1"/>
  <c r="L908"/>
  <c r="O908" s="1"/>
  <c r="O915" i="27"/>
  <c r="N915"/>
  <c r="P915" s="1"/>
  <c r="K916"/>
  <c r="M900" i="43"/>
  <c r="S900" s="1"/>
  <c r="L900"/>
  <c r="O900" s="1"/>
  <c r="Q907" i="36"/>
  <c r="R907"/>
  <c r="S915" i="27"/>
  <c r="Q887" i="34"/>
  <c r="R887"/>
  <c r="O914" i="40"/>
  <c r="K915"/>
  <c r="N914"/>
  <c r="P914" s="1"/>
  <c r="L888" i="34"/>
  <c r="M888"/>
  <c r="S888" s="1"/>
  <c r="N914" i="41"/>
  <c r="P914" s="1"/>
  <c r="K915"/>
  <c r="O914" i="42"/>
  <c r="K915"/>
  <c r="N914"/>
  <c r="P914" s="1"/>
  <c r="N907" i="33"/>
  <c r="P907" s="1"/>
  <c r="K908"/>
  <c r="S914" i="41"/>
  <c r="M903" i="37"/>
  <c r="S903" s="1"/>
  <c r="L903"/>
  <c r="O903" s="1"/>
  <c r="R902"/>
  <c r="Q902"/>
  <c r="Q906" i="32"/>
  <c r="R906"/>
  <c r="L914" i="38"/>
  <c r="O914" s="1"/>
  <c r="M914"/>
  <c r="S914" s="1"/>
  <c r="M907" i="32"/>
  <c r="S907" s="1"/>
  <c r="L907"/>
  <c r="O908" i="26"/>
  <c r="K915" i="39"/>
  <c r="N914"/>
  <c r="P914" s="1"/>
  <c r="L918" i="28" l="1"/>
  <c r="M918"/>
  <c r="R917"/>
  <c r="Q917"/>
  <c r="N917" i="29"/>
  <c r="P917" s="1"/>
  <c r="K918"/>
  <c r="M918" i="31"/>
  <c r="L918"/>
  <c r="Q917"/>
  <c r="R917"/>
  <c r="Q892" i="30"/>
  <c r="R892"/>
  <c r="L893"/>
  <c r="M893"/>
  <c r="S893" s="1"/>
  <c r="Q914" i="41"/>
  <c r="R914"/>
  <c r="Q915" i="27"/>
  <c r="R915"/>
  <c r="Q913" i="35"/>
  <c r="R913"/>
  <c r="K904" i="37"/>
  <c r="N903"/>
  <c r="P903" s="1"/>
  <c r="K915" i="38"/>
  <c r="N914"/>
  <c r="P914" s="1"/>
  <c r="M915" i="41"/>
  <c r="S915" s="1"/>
  <c r="L915"/>
  <c r="L916" i="27"/>
  <c r="M916"/>
  <c r="S916" s="1"/>
  <c r="Q908" i="26"/>
  <c r="R908"/>
  <c r="M909"/>
  <c r="S909" s="1"/>
  <c r="L909"/>
  <c r="O909" s="1"/>
  <c r="R914" i="39"/>
  <c r="Q914"/>
  <c r="M915"/>
  <c r="L915"/>
  <c r="L908" i="33"/>
  <c r="M908"/>
  <c r="S908" s="1"/>
  <c r="O888" i="34"/>
  <c r="K889"/>
  <c r="N888"/>
  <c r="P888" s="1"/>
  <c r="N908" i="36"/>
  <c r="P908" s="1"/>
  <c r="K909"/>
  <c r="Q914" i="40"/>
  <c r="R914"/>
  <c r="R914" i="42"/>
  <c r="Q914"/>
  <c r="L915" i="40"/>
  <c r="M915"/>
  <c r="S915" s="1"/>
  <c r="N900" i="43"/>
  <c r="P900" s="1"/>
  <c r="K901"/>
  <c r="R907" i="33"/>
  <c r="Q907"/>
  <c r="O907" i="32"/>
  <c r="K908"/>
  <c r="N907"/>
  <c r="P907" s="1"/>
  <c r="M915" i="42"/>
  <c r="L915"/>
  <c r="O915" s="1"/>
  <c r="M914" i="35"/>
  <c r="L914"/>
  <c r="M918" i="29" l="1"/>
  <c r="S918" s="1"/>
  <c r="L918"/>
  <c r="R917"/>
  <c r="Q917"/>
  <c r="S918" i="28"/>
  <c r="O918"/>
  <c r="K919"/>
  <c r="N918"/>
  <c r="P918" s="1"/>
  <c r="K894" i="30"/>
  <c r="N893"/>
  <c r="P893" s="1"/>
  <c r="O918" i="31"/>
  <c r="K919"/>
  <c r="N918"/>
  <c r="P918" s="1"/>
  <c r="O893" i="30"/>
  <c r="S918" i="31"/>
  <c r="R903" i="37"/>
  <c r="Q903"/>
  <c r="R900" i="43"/>
  <c r="Q900"/>
  <c r="S915" i="42"/>
  <c r="O914" i="35"/>
  <c r="N914"/>
  <c r="P914" s="1"/>
  <c r="K915"/>
  <c r="O908" i="33"/>
  <c r="K909"/>
  <c r="N908"/>
  <c r="P908" s="1"/>
  <c r="S914" i="35"/>
  <c r="O915" i="39"/>
  <c r="K916"/>
  <c r="N915"/>
  <c r="P915" s="1"/>
  <c r="L904" i="37"/>
  <c r="O904" s="1"/>
  <c r="M904"/>
  <c r="S904" s="1"/>
  <c r="N915" i="42"/>
  <c r="P915" s="1"/>
  <c r="K916"/>
  <c r="L901" i="43"/>
  <c r="O901" s="1"/>
  <c r="M901"/>
  <c r="S901" s="1"/>
  <c r="M909" i="36"/>
  <c r="S909" s="1"/>
  <c r="L909"/>
  <c r="O909" s="1"/>
  <c r="S915" i="39"/>
  <c r="R908" i="36"/>
  <c r="Q908"/>
  <c r="O916" i="27"/>
  <c r="N916"/>
  <c r="P916" s="1"/>
  <c r="K917"/>
  <c r="Q888" i="34"/>
  <c r="R888"/>
  <c r="O915" i="41"/>
  <c r="N915"/>
  <c r="P915" s="1"/>
  <c r="K916"/>
  <c r="R907" i="32"/>
  <c r="Q907"/>
  <c r="O915" i="40"/>
  <c r="N915"/>
  <c r="P915" s="1"/>
  <c r="K916"/>
  <c r="M889" i="34"/>
  <c r="S889" s="1"/>
  <c r="L889"/>
  <c r="R914" i="38"/>
  <c r="Q914"/>
  <c r="M908" i="32"/>
  <c r="S908" s="1"/>
  <c r="L908"/>
  <c r="O908"/>
  <c r="K910" i="26"/>
  <c r="N909"/>
  <c r="P909" s="1"/>
  <c r="M915" i="38"/>
  <c r="L915"/>
  <c r="M919" i="28" l="1"/>
  <c r="S919" s="1"/>
  <c r="L919"/>
  <c r="O919" s="1"/>
  <c r="Q918"/>
  <c r="R918"/>
  <c r="O918" i="29"/>
  <c r="N918"/>
  <c r="P918" s="1"/>
  <c r="K919"/>
  <c r="Q918" i="31"/>
  <c r="R918"/>
  <c r="M919"/>
  <c r="S919" s="1"/>
  <c r="L919"/>
  <c r="O919" s="1"/>
  <c r="Q893" i="30"/>
  <c r="R893"/>
  <c r="M894"/>
  <c r="S894" s="1"/>
  <c r="L894"/>
  <c r="R914" i="35"/>
  <c r="Q914"/>
  <c r="Q915" i="42"/>
  <c r="R915"/>
  <c r="Q909" i="26"/>
  <c r="R909"/>
  <c r="M916" i="40"/>
  <c r="S916" s="1"/>
  <c r="L916"/>
  <c r="O915" i="38"/>
  <c r="K916"/>
  <c r="N915"/>
  <c r="P915" s="1"/>
  <c r="M916" i="41"/>
  <c r="S916" s="1"/>
  <c r="L916"/>
  <c r="O916" s="1"/>
  <c r="M916" i="39"/>
  <c r="S916" s="1"/>
  <c r="L916"/>
  <c r="O916" s="1"/>
  <c r="S915" i="38"/>
  <c r="O889" i="34"/>
  <c r="N889"/>
  <c r="P889" s="1"/>
  <c r="K890"/>
  <c r="M916" i="42"/>
  <c r="S916" s="1"/>
  <c r="L916"/>
  <c r="R915" i="39"/>
  <c r="Q915"/>
  <c r="Q908" i="33"/>
  <c r="R908"/>
  <c r="R915" i="40"/>
  <c r="Q915"/>
  <c r="K909" i="32"/>
  <c r="N908"/>
  <c r="P908" s="1"/>
  <c r="M917" i="27"/>
  <c r="L917"/>
  <c r="O917" s="1"/>
  <c r="K910" i="36"/>
  <c r="N909"/>
  <c r="P909" s="1"/>
  <c r="M909" i="33"/>
  <c r="S909" s="1"/>
  <c r="L909"/>
  <c r="R915" i="41"/>
  <c r="Q915"/>
  <c r="N901" i="43"/>
  <c r="P901" s="1"/>
  <c r="K902"/>
  <c r="M910" i="26"/>
  <c r="S910" s="1"/>
  <c r="L910"/>
  <c r="O910" s="1"/>
  <c r="N904" i="37"/>
  <c r="P904" s="1"/>
  <c r="K905"/>
  <c r="R916" i="27"/>
  <c r="Q916"/>
  <c r="M915" i="35"/>
  <c r="L915"/>
  <c r="O915" s="1"/>
  <c r="L919" i="29" l="1"/>
  <c r="O919" s="1"/>
  <c r="M919"/>
  <c r="S919" s="1"/>
  <c r="R918"/>
  <c r="Q918"/>
  <c r="N919" i="28"/>
  <c r="P919" s="1"/>
  <c r="K920"/>
  <c r="K920" i="31"/>
  <c r="N919"/>
  <c r="P919" s="1"/>
  <c r="O894" i="30"/>
  <c r="K895"/>
  <c r="N894"/>
  <c r="P894" s="1"/>
  <c r="R908" i="32"/>
  <c r="Q908"/>
  <c r="O916" i="42"/>
  <c r="N916"/>
  <c r="P916" s="1"/>
  <c r="K917"/>
  <c r="K917" i="39"/>
  <c r="N916"/>
  <c r="P916" s="1"/>
  <c r="O916" i="40"/>
  <c r="N916"/>
  <c r="P916" s="1"/>
  <c r="K917"/>
  <c r="M890" i="34"/>
  <c r="S890" s="1"/>
  <c r="L890"/>
  <c r="O890" s="1"/>
  <c r="Q904" i="37"/>
  <c r="R904"/>
  <c r="R889" i="34"/>
  <c r="Q889"/>
  <c r="N916" i="41"/>
  <c r="P916" s="1"/>
  <c r="K917"/>
  <c r="K911" i="26"/>
  <c r="N910"/>
  <c r="P910" s="1"/>
  <c r="L905" i="37"/>
  <c r="O905" s="1"/>
  <c r="M905"/>
  <c r="S905" s="1"/>
  <c r="M909" i="32"/>
  <c r="S909" s="1"/>
  <c r="L909"/>
  <c r="R915" i="38"/>
  <c r="Q915"/>
  <c r="Q909" i="36"/>
  <c r="R909"/>
  <c r="N915" i="35"/>
  <c r="P915" s="1"/>
  <c r="K916"/>
  <c r="M910" i="36"/>
  <c r="S910" s="1"/>
  <c r="L910"/>
  <c r="S915" i="35"/>
  <c r="M902" i="43"/>
  <c r="S902" s="1"/>
  <c r="L902"/>
  <c r="O902" s="1"/>
  <c r="M916" i="38"/>
  <c r="S916" s="1"/>
  <c r="L916"/>
  <c r="O916" s="1"/>
  <c r="O909" i="33"/>
  <c r="N909"/>
  <c r="P909" s="1"/>
  <c r="K910"/>
  <c r="R901" i="43"/>
  <c r="Q901"/>
  <c r="N917" i="27"/>
  <c r="P917" s="1"/>
  <c r="K918"/>
  <c r="S917"/>
  <c r="L920" i="28" l="1"/>
  <c r="O920" s="1"/>
  <c r="M920"/>
  <c r="S920" s="1"/>
  <c r="R919"/>
  <c r="Q919"/>
  <c r="N919" i="29"/>
  <c r="P919" s="1"/>
  <c r="K920"/>
  <c r="R894" i="30"/>
  <c r="Q894"/>
  <c r="L895"/>
  <c r="O895" s="1"/>
  <c r="M895"/>
  <c r="S895" s="1"/>
  <c r="R919" i="31"/>
  <c r="Q919"/>
  <c r="M920"/>
  <c r="L920"/>
  <c r="Q915" i="35"/>
  <c r="R915"/>
  <c r="Q917" i="27"/>
  <c r="R917"/>
  <c r="L918"/>
  <c r="O918" s="1"/>
  <c r="M918"/>
  <c r="N916" i="38"/>
  <c r="P916" s="1"/>
  <c r="K917"/>
  <c r="L916" i="35"/>
  <c r="M916"/>
  <c r="S916" s="1"/>
  <c r="R916" i="39"/>
  <c r="Q916"/>
  <c r="N905" i="37"/>
  <c r="P905" s="1"/>
  <c r="K906"/>
  <c r="M917" i="39"/>
  <c r="L917"/>
  <c r="O917" s="1"/>
  <c r="R910" i="26"/>
  <c r="Q910"/>
  <c r="M917" i="42"/>
  <c r="L917"/>
  <c r="O917" s="1"/>
  <c r="N902" i="43"/>
  <c r="P902" s="1"/>
  <c r="K903"/>
  <c r="R916" i="42"/>
  <c r="Q916"/>
  <c r="Q909" i="33"/>
  <c r="R909"/>
  <c r="L911" i="26"/>
  <c r="O911" s="1"/>
  <c r="M911"/>
  <c r="S911" s="1"/>
  <c r="K891" i="34"/>
  <c r="N890"/>
  <c r="P890" s="1"/>
  <c r="L917" i="41"/>
  <c r="O917" s="1"/>
  <c r="M917"/>
  <c r="S917" s="1"/>
  <c r="M910" i="33"/>
  <c r="S910" s="1"/>
  <c r="L910"/>
  <c r="O910" s="1"/>
  <c r="O910" i="36"/>
  <c r="N910"/>
  <c r="P910" s="1"/>
  <c r="K911"/>
  <c r="O909" i="32"/>
  <c r="N909"/>
  <c r="P909" s="1"/>
  <c r="K910"/>
  <c r="Q916" i="41"/>
  <c r="R916"/>
  <c r="L917" i="40"/>
  <c r="M917"/>
  <c r="R916"/>
  <c r="Q916"/>
  <c r="M920" i="29" l="1"/>
  <c r="S920" s="1"/>
  <c r="L920"/>
  <c r="R919"/>
  <c r="Q919"/>
  <c r="K921" i="28"/>
  <c r="N920"/>
  <c r="P920" s="1"/>
  <c r="S920" i="31"/>
  <c r="K896" i="30"/>
  <c r="N895"/>
  <c r="P895" s="1"/>
  <c r="O920" i="31"/>
  <c r="N920"/>
  <c r="P920" s="1"/>
  <c r="K921"/>
  <c r="R916" i="38"/>
  <c r="Q916"/>
  <c r="S917" i="40"/>
  <c r="N910" i="33"/>
  <c r="P910" s="1"/>
  <c r="K911"/>
  <c r="M906" i="37"/>
  <c r="S906" s="1"/>
  <c r="L906"/>
  <c r="R905"/>
  <c r="Q905"/>
  <c r="S918" i="27"/>
  <c r="Q909" i="32"/>
  <c r="R909"/>
  <c r="S917" i="42"/>
  <c r="K919" i="27"/>
  <c r="N918"/>
  <c r="P918" s="1"/>
  <c r="N917" i="42"/>
  <c r="P917" s="1"/>
  <c r="K918"/>
  <c r="R902" i="43"/>
  <c r="Q902"/>
  <c r="S917" i="39"/>
  <c r="M910" i="32"/>
  <c r="S910" s="1"/>
  <c r="L910"/>
  <c r="O910" s="1"/>
  <c r="K912" i="26"/>
  <c r="N911"/>
  <c r="P911" s="1"/>
  <c r="L911" i="36"/>
  <c r="O911" s="1"/>
  <c r="M911"/>
  <c r="S911" s="1"/>
  <c r="N917" i="41"/>
  <c r="P917" s="1"/>
  <c r="K918"/>
  <c r="R890" i="34"/>
  <c r="Q890"/>
  <c r="N917" i="39"/>
  <c r="P917" s="1"/>
  <c r="K918"/>
  <c r="O916" i="35"/>
  <c r="K917"/>
  <c r="N916"/>
  <c r="P916" s="1"/>
  <c r="R910" i="36"/>
  <c r="Q910"/>
  <c r="O917" i="40"/>
  <c r="K918"/>
  <c r="N917"/>
  <c r="P917" s="1"/>
  <c r="L891" i="34"/>
  <c r="O891" s="1"/>
  <c r="M891"/>
  <c r="S891" s="1"/>
  <c r="L903" i="43"/>
  <c r="M903"/>
  <c r="M917" i="38"/>
  <c r="L917"/>
  <c r="O917" s="1"/>
  <c r="R920" i="28" l="1"/>
  <c r="Q920"/>
  <c r="L921"/>
  <c r="O921" s="1"/>
  <c r="M921"/>
  <c r="O920" i="29"/>
  <c r="N920"/>
  <c r="P920" s="1"/>
  <c r="K921"/>
  <c r="Q920" i="31"/>
  <c r="R920"/>
  <c r="L921"/>
  <c r="M921"/>
  <c r="S921" s="1"/>
  <c r="R895" i="30"/>
  <c r="Q895"/>
  <c r="L896"/>
  <c r="M896"/>
  <c r="S896" s="1"/>
  <c r="Q917" i="40"/>
  <c r="R917"/>
  <c r="R917" i="42"/>
  <c r="Q917"/>
  <c r="Q916" i="35"/>
  <c r="R916"/>
  <c r="M917"/>
  <c r="S917" s="1"/>
  <c r="L917"/>
  <c r="O917" s="1"/>
  <c r="O906" i="37"/>
  <c r="K907"/>
  <c r="N906"/>
  <c r="P906" s="1"/>
  <c r="N917" i="38"/>
  <c r="P917" s="1"/>
  <c r="K918"/>
  <c r="M918" i="39"/>
  <c r="L918"/>
  <c r="O918" s="1"/>
  <c r="K912" i="36"/>
  <c r="N911"/>
  <c r="P911" s="1"/>
  <c r="M911" i="33"/>
  <c r="S911" s="1"/>
  <c r="L911"/>
  <c r="O911" s="1"/>
  <c r="N891" i="34"/>
  <c r="P891" s="1"/>
  <c r="K892"/>
  <c r="Q910" i="33"/>
  <c r="R910"/>
  <c r="Q918" i="27"/>
  <c r="R918"/>
  <c r="Q911" i="26"/>
  <c r="R911"/>
  <c r="M912"/>
  <c r="S912" s="1"/>
  <c r="L912"/>
  <c r="M918" i="42"/>
  <c r="L918"/>
  <c r="S903" i="43"/>
  <c r="R917" i="39"/>
  <c r="Q917"/>
  <c r="S917" i="38"/>
  <c r="L918" i="40"/>
  <c r="O918" s="1"/>
  <c r="M918"/>
  <c r="S918" s="1"/>
  <c r="O903" i="43"/>
  <c r="K904"/>
  <c r="N903"/>
  <c r="P903" s="1"/>
  <c r="L918" i="41"/>
  <c r="M918"/>
  <c r="S918" s="1"/>
  <c r="K911" i="32"/>
  <c r="N910"/>
  <c r="P910" s="1"/>
  <c r="R917" i="41"/>
  <c r="Q917"/>
  <c r="M919" i="27"/>
  <c r="L919"/>
  <c r="L921" i="29" l="1"/>
  <c r="O921" s="1"/>
  <c r="M921"/>
  <c r="S921" s="1"/>
  <c r="R920"/>
  <c r="Q920"/>
  <c r="S921" i="28"/>
  <c r="N921"/>
  <c r="P921" s="1"/>
  <c r="K922"/>
  <c r="N896" i="30"/>
  <c r="P896" s="1"/>
  <c r="K897"/>
  <c r="O921" i="31"/>
  <c r="N921"/>
  <c r="P921" s="1"/>
  <c r="K922"/>
  <c r="O896" i="30"/>
  <c r="R917" i="38"/>
  <c r="Q917"/>
  <c r="K913" i="26"/>
  <c r="N912"/>
  <c r="P912" s="1"/>
  <c r="L892" i="34"/>
  <c r="O892" s="1"/>
  <c r="M892"/>
  <c r="S892" s="1"/>
  <c r="N918" i="39"/>
  <c r="P918" s="1"/>
  <c r="K919"/>
  <c r="N917" i="35"/>
  <c r="P917" s="1"/>
  <c r="K918"/>
  <c r="R891" i="34"/>
  <c r="Q891"/>
  <c r="S918" i="39"/>
  <c r="S919" i="27"/>
  <c r="M904" i="43"/>
  <c r="S904" s="1"/>
  <c r="L904"/>
  <c r="O904" s="1"/>
  <c r="L918" i="38"/>
  <c r="M918"/>
  <c r="S918" s="1"/>
  <c r="O918" i="41"/>
  <c r="N918"/>
  <c r="P918" s="1"/>
  <c r="K919"/>
  <c r="O919" i="27"/>
  <c r="N919"/>
  <c r="P919" s="1"/>
  <c r="K920"/>
  <c r="N911" i="33"/>
  <c r="P911" s="1"/>
  <c r="K912"/>
  <c r="Q906" i="37"/>
  <c r="R906"/>
  <c r="Q911" i="36"/>
  <c r="R911"/>
  <c r="M907" i="37"/>
  <c r="L907"/>
  <c r="R910" i="32"/>
  <c r="Q910"/>
  <c r="O918" i="42"/>
  <c r="N918"/>
  <c r="P918" s="1"/>
  <c r="K919"/>
  <c r="M911" i="32"/>
  <c r="S911" s="1"/>
  <c r="L911"/>
  <c r="K919" i="40"/>
  <c r="N918"/>
  <c r="P918" s="1"/>
  <c r="S918" i="42"/>
  <c r="M912" i="36"/>
  <c r="S912" s="1"/>
  <c r="L912"/>
  <c r="O912" s="1"/>
  <c r="R903" i="43"/>
  <c r="Q903"/>
  <c r="O912" i="26"/>
  <c r="L922" i="28" l="1"/>
  <c r="M922"/>
  <c r="S922" s="1"/>
  <c r="R921"/>
  <c r="Q921"/>
  <c r="K922" i="29"/>
  <c r="N921"/>
  <c r="P921" s="1"/>
  <c r="M922" i="31"/>
  <c r="S922" s="1"/>
  <c r="L922"/>
  <c r="Q921"/>
  <c r="R921"/>
  <c r="M897" i="30"/>
  <c r="S897" s="1"/>
  <c r="L897"/>
  <c r="O897" s="1"/>
  <c r="R896"/>
  <c r="Q896"/>
  <c r="Q918" i="42"/>
  <c r="R918"/>
  <c r="Q919" i="27"/>
  <c r="R919"/>
  <c r="Q918" i="41"/>
  <c r="R918"/>
  <c r="R918" i="39"/>
  <c r="Q918"/>
  <c r="R911" i="33"/>
  <c r="Q911"/>
  <c r="O918" i="38"/>
  <c r="N918"/>
  <c r="P918" s="1"/>
  <c r="K919"/>
  <c r="N892" i="34"/>
  <c r="P892" s="1"/>
  <c r="K893"/>
  <c r="R912" i="26"/>
  <c r="Q912"/>
  <c r="R918" i="40"/>
  <c r="Q918"/>
  <c r="L919"/>
  <c r="O919" s="1"/>
  <c r="M919"/>
  <c r="S919" s="1"/>
  <c r="O907" i="37"/>
  <c r="K908"/>
  <c r="N907"/>
  <c r="M920" i="27"/>
  <c r="L920"/>
  <c r="N904" i="43"/>
  <c r="P904" s="1"/>
  <c r="K905"/>
  <c r="O911" i="32"/>
  <c r="N911"/>
  <c r="P911" s="1"/>
  <c r="K912"/>
  <c r="P907" i="37"/>
  <c r="S907"/>
  <c r="M918" i="35"/>
  <c r="S918" s="1"/>
  <c r="L918"/>
  <c r="L913" i="26"/>
  <c r="O913" s="1"/>
  <c r="M913"/>
  <c r="S913" s="1"/>
  <c r="M912" i="33"/>
  <c r="S912" s="1"/>
  <c r="L912"/>
  <c r="O912" s="1"/>
  <c r="Q917" i="35"/>
  <c r="R917"/>
  <c r="K913" i="36"/>
  <c r="N912"/>
  <c r="P912" s="1"/>
  <c r="M919" i="42"/>
  <c r="S919" s="1"/>
  <c r="L919"/>
  <c r="O919" s="1"/>
  <c r="L919" i="41"/>
  <c r="M919"/>
  <c r="L919" i="39"/>
  <c r="M919"/>
  <c r="S919" s="1"/>
  <c r="R921" i="29" l="1"/>
  <c r="Q921"/>
  <c r="M922"/>
  <c r="S922" s="1"/>
  <c r="L922"/>
  <c r="O922" i="28"/>
  <c r="K923"/>
  <c r="N922"/>
  <c r="P922" s="1"/>
  <c r="N897" i="30"/>
  <c r="P897" s="1"/>
  <c r="K898"/>
  <c r="O922" i="31"/>
  <c r="N922"/>
  <c r="P922" s="1"/>
  <c r="K923"/>
  <c r="R912" i="36"/>
  <c r="Q912"/>
  <c r="K913" i="33"/>
  <c r="N912"/>
  <c r="P912" s="1"/>
  <c r="K920" i="42"/>
  <c r="N919"/>
  <c r="P919" s="1"/>
  <c r="M912" i="32"/>
  <c r="S912" s="1"/>
  <c r="L912"/>
  <c r="O912" s="1"/>
  <c r="L908" i="37"/>
  <c r="M908"/>
  <c r="S908" s="1"/>
  <c r="R892" i="34"/>
  <c r="Q892"/>
  <c r="R911" i="32"/>
  <c r="Q911"/>
  <c r="L893" i="34"/>
  <c r="O893" s="1"/>
  <c r="M893"/>
  <c r="S893" s="1"/>
  <c r="L913" i="36"/>
  <c r="M913"/>
  <c r="S913" s="1"/>
  <c r="O913"/>
  <c r="K914" i="26"/>
  <c r="N913"/>
  <c r="P913" s="1"/>
  <c r="L905" i="43"/>
  <c r="M905"/>
  <c r="S905" s="1"/>
  <c r="M919" i="38"/>
  <c r="S919" s="1"/>
  <c r="L919"/>
  <c r="O919"/>
  <c r="R918"/>
  <c r="Q918"/>
  <c r="O919" i="39"/>
  <c r="K920"/>
  <c r="N919"/>
  <c r="P919" s="1"/>
  <c r="O918" i="35"/>
  <c r="N918"/>
  <c r="P918" s="1"/>
  <c r="K919"/>
  <c r="K920" i="40"/>
  <c r="N919"/>
  <c r="P919" s="1"/>
  <c r="O920" i="27"/>
  <c r="N920"/>
  <c r="P920" s="1"/>
  <c r="K921"/>
  <c r="R904" i="43"/>
  <c r="Q904"/>
  <c r="S919" i="41"/>
  <c r="O919"/>
  <c r="N919"/>
  <c r="P919" s="1"/>
  <c r="K920"/>
  <c r="S920" i="27"/>
  <c r="Q907" i="37"/>
  <c r="R907"/>
  <c r="Q922" i="28" l="1"/>
  <c r="R922"/>
  <c r="L923"/>
  <c r="O923" s="1"/>
  <c r="M923"/>
  <c r="O922" i="29"/>
  <c r="N922"/>
  <c r="P922" s="1"/>
  <c r="K923"/>
  <c r="M923" i="31"/>
  <c r="L923"/>
  <c r="Q922"/>
  <c r="R922"/>
  <c r="M898" i="30"/>
  <c r="S898" s="1"/>
  <c r="L898"/>
  <c r="R897"/>
  <c r="Q897"/>
  <c r="R919" i="41"/>
  <c r="Q919"/>
  <c r="R919" i="39"/>
  <c r="Q919"/>
  <c r="L920" i="41"/>
  <c r="O920" s="1"/>
  <c r="M920"/>
  <c r="S920" s="1"/>
  <c r="M920" i="39"/>
  <c r="L920"/>
  <c r="O920" s="1"/>
  <c r="O905" i="43"/>
  <c r="K906"/>
  <c r="N905"/>
  <c r="P905" s="1"/>
  <c r="N893" i="34"/>
  <c r="P893" s="1"/>
  <c r="K894"/>
  <c r="N912" i="32"/>
  <c r="P912" s="1"/>
  <c r="K913"/>
  <c r="Q919" i="42"/>
  <c r="R919"/>
  <c r="Q919" i="40"/>
  <c r="R919"/>
  <c r="M914" i="26"/>
  <c r="S914" s="1"/>
  <c r="L914"/>
  <c r="O914" s="1"/>
  <c r="L920" i="40"/>
  <c r="O920" s="1"/>
  <c r="M920"/>
  <c r="L920" i="42"/>
  <c r="M920"/>
  <c r="R913" i="26"/>
  <c r="Q913"/>
  <c r="M919" i="35"/>
  <c r="S919" s="1"/>
  <c r="L919"/>
  <c r="R912" i="33"/>
  <c r="Q912"/>
  <c r="R918" i="35"/>
  <c r="Q918"/>
  <c r="N919" i="38"/>
  <c r="P919" s="1"/>
  <c r="K920"/>
  <c r="K914" i="36"/>
  <c r="N913"/>
  <c r="P913" s="1"/>
  <c r="M913" i="33"/>
  <c r="S913" s="1"/>
  <c r="L913"/>
  <c r="R920" i="27"/>
  <c r="Q920"/>
  <c r="O908" i="37"/>
  <c r="N908"/>
  <c r="P908" s="1"/>
  <c r="K909"/>
  <c r="M921" i="27"/>
  <c r="S921" s="1"/>
  <c r="L921"/>
  <c r="O921" s="1"/>
  <c r="M923" i="29" l="1"/>
  <c r="S923" s="1"/>
  <c r="L923"/>
  <c r="O923" s="1"/>
  <c r="R922"/>
  <c r="Q922"/>
  <c r="S923" i="28"/>
  <c r="N923"/>
  <c r="P923" s="1"/>
  <c r="K924"/>
  <c r="O898" i="30"/>
  <c r="N898"/>
  <c r="P898" s="1"/>
  <c r="K899"/>
  <c r="O923" i="31"/>
  <c r="K924"/>
  <c r="N923"/>
  <c r="P923" s="1"/>
  <c r="S923"/>
  <c r="Q912" i="32"/>
  <c r="R912"/>
  <c r="S920" i="39"/>
  <c r="L920" i="38"/>
  <c r="O920" s="1"/>
  <c r="M920"/>
  <c r="S920" s="1"/>
  <c r="N914" i="26"/>
  <c r="P914" s="1"/>
  <c r="K915"/>
  <c r="Q893" i="34"/>
  <c r="R893"/>
  <c r="S920" i="42"/>
  <c r="N920" i="41"/>
  <c r="P920" s="1"/>
  <c r="K921"/>
  <c r="L909" i="37"/>
  <c r="O909" s="1"/>
  <c r="M909"/>
  <c r="S909" s="1"/>
  <c r="L914" i="36"/>
  <c r="M914"/>
  <c r="S914" s="1"/>
  <c r="L894" i="34"/>
  <c r="M894"/>
  <c r="S894" s="1"/>
  <c r="Q905" i="43"/>
  <c r="R905"/>
  <c r="O920" i="42"/>
  <c r="N920"/>
  <c r="P920" s="1"/>
  <c r="K921"/>
  <c r="L906" i="43"/>
  <c r="O906" s="1"/>
  <c r="M906"/>
  <c r="R908" i="37"/>
  <c r="Q908"/>
  <c r="O913" i="33"/>
  <c r="N913"/>
  <c r="P913" s="1"/>
  <c r="K914"/>
  <c r="R919" i="38"/>
  <c r="Q919"/>
  <c r="N921" i="27"/>
  <c r="P921" s="1"/>
  <c r="K922"/>
  <c r="S920" i="40"/>
  <c r="Q913" i="36"/>
  <c r="R913"/>
  <c r="O919" i="35"/>
  <c r="K920"/>
  <c r="N919"/>
  <c r="P919" s="1"/>
  <c r="N920" i="40"/>
  <c r="P920" s="1"/>
  <c r="K921"/>
  <c r="M913" i="32"/>
  <c r="S913" s="1"/>
  <c r="L913"/>
  <c r="N920" i="39"/>
  <c r="P920" s="1"/>
  <c r="K921"/>
  <c r="L924" i="28" l="1"/>
  <c r="O924" s="1"/>
  <c r="M924"/>
  <c r="S924" s="1"/>
  <c r="Q923"/>
  <c r="R923"/>
  <c r="K924" i="29"/>
  <c r="N923"/>
  <c r="P923" s="1"/>
  <c r="Q923" i="31"/>
  <c r="R923"/>
  <c r="L924"/>
  <c r="M924"/>
  <c r="S924" s="1"/>
  <c r="L899" i="30"/>
  <c r="M899"/>
  <c r="S899" s="1"/>
  <c r="R898"/>
  <c r="Q898"/>
  <c r="R920" i="42"/>
  <c r="Q920"/>
  <c r="R920" i="39"/>
  <c r="Q920"/>
  <c r="Q914" i="26"/>
  <c r="R914"/>
  <c r="Q919" i="35"/>
  <c r="R919"/>
  <c r="R920" i="41"/>
  <c r="Q920"/>
  <c r="M920" i="35"/>
  <c r="S920" s="1"/>
  <c r="L920"/>
  <c r="O894" i="34"/>
  <c r="K895"/>
  <c r="N894"/>
  <c r="P894" s="1"/>
  <c r="N920" i="38"/>
  <c r="P920" s="1"/>
  <c r="K921"/>
  <c r="Q920" i="40"/>
  <c r="R920"/>
  <c r="K910" i="37"/>
  <c r="N909"/>
  <c r="P909" s="1"/>
  <c r="L922" i="27"/>
  <c r="O922" s="1"/>
  <c r="M922"/>
  <c r="M921" i="41"/>
  <c r="S921" s="1"/>
  <c r="L921"/>
  <c r="O921" s="1"/>
  <c r="Q921" i="27"/>
  <c r="R921"/>
  <c r="S906" i="43"/>
  <c r="L921" i="39"/>
  <c r="M921"/>
  <c r="S921" s="1"/>
  <c r="N906" i="43"/>
  <c r="P906" s="1"/>
  <c r="K907"/>
  <c r="M914" i="33"/>
  <c r="S914" s="1"/>
  <c r="L914"/>
  <c r="M921" i="42"/>
  <c r="L921"/>
  <c r="O921" s="1"/>
  <c r="O914" i="36"/>
  <c r="N914"/>
  <c r="P914" s="1"/>
  <c r="K915"/>
  <c r="Q913" i="33"/>
  <c r="R913"/>
  <c r="L921" i="40"/>
  <c r="O921" s="1"/>
  <c r="M921"/>
  <c r="S921" s="1"/>
  <c r="O913" i="32"/>
  <c r="N913"/>
  <c r="P913" s="1"/>
  <c r="K914"/>
  <c r="M915" i="26"/>
  <c r="S915" s="1"/>
  <c r="L915"/>
  <c r="O915" s="1"/>
  <c r="Q923" i="29" l="1"/>
  <c r="R923"/>
  <c r="L924"/>
  <c r="M924"/>
  <c r="S924" s="1"/>
  <c r="N924" i="28"/>
  <c r="P924" s="1"/>
  <c r="K925"/>
  <c r="O899" i="30"/>
  <c r="N899"/>
  <c r="P899" s="1"/>
  <c r="K900"/>
  <c r="O924" i="31"/>
  <c r="K925"/>
  <c r="N924"/>
  <c r="P924" s="1"/>
  <c r="O921" i="39"/>
  <c r="N921"/>
  <c r="P921" s="1"/>
  <c r="K922"/>
  <c r="R920" i="38"/>
  <c r="Q920"/>
  <c r="R906" i="43"/>
  <c r="Q906"/>
  <c r="N922" i="27"/>
  <c r="P922" s="1"/>
  <c r="K923"/>
  <c r="L895" i="34"/>
  <c r="M895"/>
  <c r="S895" s="1"/>
  <c r="K922" i="42"/>
  <c r="N921"/>
  <c r="P921" s="1"/>
  <c r="Q909" i="37"/>
  <c r="R909"/>
  <c r="S922" i="27"/>
  <c r="L910" i="37"/>
  <c r="M910"/>
  <c r="S910" s="1"/>
  <c r="O920" i="35"/>
  <c r="N920"/>
  <c r="P920" s="1"/>
  <c r="K921"/>
  <c r="Q894" i="34"/>
  <c r="R894"/>
  <c r="N921" i="40"/>
  <c r="P921" s="1"/>
  <c r="K922"/>
  <c r="S921" i="42"/>
  <c r="K916" i="26"/>
  <c r="N915"/>
  <c r="P915" s="1"/>
  <c r="O914" i="33"/>
  <c r="N914"/>
  <c r="P914" s="1"/>
  <c r="K915"/>
  <c r="M914" i="32"/>
  <c r="S914" s="1"/>
  <c r="L914"/>
  <c r="O914" s="1"/>
  <c r="M915" i="36"/>
  <c r="L915"/>
  <c r="O915"/>
  <c r="L907" i="43"/>
  <c r="O907" s="1"/>
  <c r="M907"/>
  <c r="S907" s="1"/>
  <c r="R914" i="36"/>
  <c r="Q914"/>
  <c r="N921" i="41"/>
  <c r="P921" s="1"/>
  <c r="K922"/>
  <c r="Q913" i="32"/>
  <c r="R913"/>
  <c r="M921" i="38"/>
  <c r="S921" s="1"/>
  <c r="L921"/>
  <c r="O921" s="1"/>
  <c r="M925" i="28" l="1"/>
  <c r="S925" s="1"/>
  <c r="L925"/>
  <c r="O925" s="1"/>
  <c r="R924"/>
  <c r="Q924"/>
  <c r="O924" i="29"/>
  <c r="N924"/>
  <c r="P924" s="1"/>
  <c r="K925"/>
  <c r="R924" i="31"/>
  <c r="Q924"/>
  <c r="L925"/>
  <c r="M925"/>
  <c r="S925" s="1"/>
  <c r="L900" i="30"/>
  <c r="M900"/>
  <c r="R899"/>
  <c r="Q899"/>
  <c r="R914" i="33"/>
  <c r="Q914"/>
  <c r="Q922" i="27"/>
  <c r="R922"/>
  <c r="K908" i="43"/>
  <c r="N907"/>
  <c r="P907" s="1"/>
  <c r="Q915" i="26"/>
  <c r="R915"/>
  <c r="M921" i="35"/>
  <c r="S921" s="1"/>
  <c r="L921"/>
  <c r="M915" i="33"/>
  <c r="S915" s="1"/>
  <c r="L915"/>
  <c r="O915" s="1"/>
  <c r="L922" i="41"/>
  <c r="O922" s="1"/>
  <c r="M922"/>
  <c r="S922" s="1"/>
  <c r="N915" i="36"/>
  <c r="P915" s="1"/>
  <c r="K916"/>
  <c r="R920" i="35"/>
  <c r="Q920"/>
  <c r="R921" i="41"/>
  <c r="Q921"/>
  <c r="S915" i="36"/>
  <c r="M916" i="26"/>
  <c r="S916" s="1"/>
  <c r="L916"/>
  <c r="O916" s="1"/>
  <c r="L922" i="42"/>
  <c r="O922" s="1"/>
  <c r="M922"/>
  <c r="S922" s="1"/>
  <c r="Q921"/>
  <c r="R921"/>
  <c r="M922" i="39"/>
  <c r="L922"/>
  <c r="O922" s="1"/>
  <c r="N914" i="32"/>
  <c r="P914" s="1"/>
  <c r="K915"/>
  <c r="L922" i="40"/>
  <c r="M922"/>
  <c r="S922" s="1"/>
  <c r="O910" i="37"/>
  <c r="N910"/>
  <c r="P910" s="1"/>
  <c r="K911"/>
  <c r="O895" i="34"/>
  <c r="N895"/>
  <c r="P895" s="1"/>
  <c r="K896"/>
  <c r="R921" i="39"/>
  <c r="Q921"/>
  <c r="K922" i="38"/>
  <c r="N921"/>
  <c r="P921" s="1"/>
  <c r="R921" i="40"/>
  <c r="Q921"/>
  <c r="L923" i="27"/>
  <c r="O923" s="1"/>
  <c r="M923"/>
  <c r="S923" s="1"/>
  <c r="L925" i="29" l="1"/>
  <c r="O925" s="1"/>
  <c r="M925"/>
  <c r="S925" s="1"/>
  <c r="R924"/>
  <c r="Q924"/>
  <c r="N925" i="28"/>
  <c r="P925" s="1"/>
  <c r="K926"/>
  <c r="S900" i="30"/>
  <c r="O900"/>
  <c r="N900"/>
  <c r="P900" s="1"/>
  <c r="K901"/>
  <c r="O925" i="31"/>
  <c r="N925"/>
  <c r="P925" s="1"/>
  <c r="K926"/>
  <c r="Q915" i="36"/>
  <c r="R915"/>
  <c r="Q921" i="38"/>
  <c r="R921"/>
  <c r="L922"/>
  <c r="M922"/>
  <c r="S922" s="1"/>
  <c r="Q907" i="43"/>
  <c r="R907"/>
  <c r="N922" i="41"/>
  <c r="P922" s="1"/>
  <c r="K923"/>
  <c r="L896" i="34"/>
  <c r="M896"/>
  <c r="S896" s="1"/>
  <c r="L915" i="32"/>
  <c r="M915"/>
  <c r="S915" s="1"/>
  <c r="K923" i="42"/>
  <c r="N922"/>
  <c r="P922" s="1"/>
  <c r="M908" i="43"/>
  <c r="S908" s="1"/>
  <c r="L908"/>
  <c r="O908" s="1"/>
  <c r="R914" i="32"/>
  <c r="Q914"/>
  <c r="N915" i="33"/>
  <c r="P915" s="1"/>
  <c r="K916"/>
  <c r="O922" i="40"/>
  <c r="K923"/>
  <c r="N922"/>
  <c r="P922" s="1"/>
  <c r="N923" i="27"/>
  <c r="P923" s="1"/>
  <c r="K924"/>
  <c r="R895" i="34"/>
  <c r="Q895"/>
  <c r="M911" i="37"/>
  <c r="S911" s="1"/>
  <c r="L911"/>
  <c r="K923" i="39"/>
  <c r="N922"/>
  <c r="P922" s="1"/>
  <c r="N916" i="26"/>
  <c r="P916" s="1"/>
  <c r="K917"/>
  <c r="L916" i="36"/>
  <c r="O916" s="1"/>
  <c r="M916"/>
  <c r="S916" s="1"/>
  <c r="O921" i="35"/>
  <c r="K922"/>
  <c r="N921"/>
  <c r="P921" s="1"/>
  <c r="Q910" i="37"/>
  <c r="R910"/>
  <c r="S922" i="39"/>
  <c r="L926" i="28" l="1"/>
  <c r="M926"/>
  <c r="R925"/>
  <c r="Q925"/>
  <c r="K926" i="29"/>
  <c r="N925"/>
  <c r="P925" s="1"/>
  <c r="Q900" i="30"/>
  <c r="R900"/>
  <c r="L926" i="31"/>
  <c r="M926"/>
  <c r="M901" i="30"/>
  <c r="S901" s="1"/>
  <c r="L901"/>
  <c r="O901" s="1"/>
  <c r="R925" i="31"/>
  <c r="Q925"/>
  <c r="R922" i="39"/>
  <c r="Q922"/>
  <c r="R922" i="42"/>
  <c r="Q922"/>
  <c r="L916" i="33"/>
  <c r="M916"/>
  <c r="L923" i="42"/>
  <c r="O923" s="1"/>
  <c r="M923"/>
  <c r="S923" s="1"/>
  <c r="Q921" i="35"/>
  <c r="R921"/>
  <c r="L922"/>
  <c r="M922"/>
  <c r="S922" s="1"/>
  <c r="L923" i="39"/>
  <c r="O923" s="1"/>
  <c r="M923"/>
  <c r="S923" s="1"/>
  <c r="O911" i="37"/>
  <c r="K912"/>
  <c r="N911"/>
  <c r="P911" s="1"/>
  <c r="N916" i="36"/>
  <c r="P916" s="1"/>
  <c r="K917"/>
  <c r="O915" i="32"/>
  <c r="K916"/>
  <c r="N915"/>
  <c r="P915" s="1"/>
  <c r="O922" i="38"/>
  <c r="N922"/>
  <c r="P922" s="1"/>
  <c r="K923"/>
  <c r="R915" i="33"/>
  <c r="Q915"/>
  <c r="L917" i="26"/>
  <c r="O917" s="1"/>
  <c r="M917"/>
  <c r="S917" s="1"/>
  <c r="L924" i="27"/>
  <c r="O924" s="1"/>
  <c r="M924"/>
  <c r="R923"/>
  <c r="Q923"/>
  <c r="N908" i="43"/>
  <c r="P908" s="1"/>
  <c r="K909"/>
  <c r="O896" i="34"/>
  <c r="K897"/>
  <c r="N896"/>
  <c r="P896" s="1"/>
  <c r="Q922" i="40"/>
  <c r="R922"/>
  <c r="M923" i="41"/>
  <c r="S923" s="1"/>
  <c r="L923"/>
  <c r="O923" s="1"/>
  <c r="R916" i="26"/>
  <c r="Q916"/>
  <c r="M923" i="40"/>
  <c r="S923" s="1"/>
  <c r="L923"/>
  <c r="O923" s="1"/>
  <c r="R922" i="41"/>
  <c r="Q922"/>
  <c r="R925" i="29" l="1"/>
  <c r="Q925"/>
  <c r="L926"/>
  <c r="O926" s="1"/>
  <c r="M926"/>
  <c r="S926" s="1"/>
  <c r="S926" i="28"/>
  <c r="O926"/>
  <c r="K927"/>
  <c r="N926"/>
  <c r="P926" s="1"/>
  <c r="K902" i="30"/>
  <c r="N901"/>
  <c r="P901" s="1"/>
  <c r="S926" i="31"/>
  <c r="O926"/>
  <c r="K927"/>
  <c r="N926"/>
  <c r="P926" s="1"/>
  <c r="Q915" i="32"/>
  <c r="R915"/>
  <c r="K924" i="40"/>
  <c r="N923"/>
  <c r="P923" s="1"/>
  <c r="M923" i="38"/>
  <c r="L923"/>
  <c r="O923" s="1"/>
  <c r="L916" i="32"/>
  <c r="O916" s="1"/>
  <c r="M916"/>
  <c r="K924" i="42"/>
  <c r="N923"/>
  <c r="P923" s="1"/>
  <c r="R908" i="43"/>
  <c r="Q908"/>
  <c r="K918" i="26"/>
  <c r="N917"/>
  <c r="P917" s="1"/>
  <c r="K924" i="39"/>
  <c r="N923"/>
  <c r="P923" s="1"/>
  <c r="S916" i="33"/>
  <c r="N923" i="41"/>
  <c r="P923" s="1"/>
  <c r="K924"/>
  <c r="M909" i="43"/>
  <c r="S909" s="1"/>
  <c r="L909"/>
  <c r="O909"/>
  <c r="M917" i="36"/>
  <c r="L917"/>
  <c r="O917" s="1"/>
  <c r="O916" i="33"/>
  <c r="N916"/>
  <c r="P916" s="1"/>
  <c r="K917"/>
  <c r="R916" i="36"/>
  <c r="Q916"/>
  <c r="O922" i="35"/>
  <c r="K923"/>
  <c r="N922"/>
  <c r="P922" s="1"/>
  <c r="Q911" i="37"/>
  <c r="R911"/>
  <c r="R922" i="38"/>
  <c r="Q922"/>
  <c r="L912" i="37"/>
  <c r="O912" s="1"/>
  <c r="M912"/>
  <c r="S912" s="1"/>
  <c r="R896" i="34"/>
  <c r="Q896"/>
  <c r="S924" i="27"/>
  <c r="M897" i="34"/>
  <c r="S897" s="1"/>
  <c r="L897"/>
  <c r="O897" s="1"/>
  <c r="N924" i="27"/>
  <c r="P924" s="1"/>
  <c r="K925"/>
  <c r="M927" i="28" l="1"/>
  <c r="S927" s="1"/>
  <c r="L927"/>
  <c r="O927" s="1"/>
  <c r="Q926"/>
  <c r="R926"/>
  <c r="N926" i="29"/>
  <c r="P926" s="1"/>
  <c r="K927"/>
  <c r="Q926" i="31"/>
  <c r="R926"/>
  <c r="M927"/>
  <c r="L927"/>
  <c r="O927" s="1"/>
  <c r="Q901" i="30"/>
  <c r="R901"/>
  <c r="L902"/>
  <c r="M902"/>
  <c r="R916" i="33"/>
  <c r="Q916"/>
  <c r="R917" i="26"/>
  <c r="Q917"/>
  <c r="N916" i="32"/>
  <c r="P916" s="1"/>
  <c r="K917"/>
  <c r="K910" i="43"/>
  <c r="N909"/>
  <c r="P909" s="1"/>
  <c r="M917" i="33"/>
  <c r="S917" s="1"/>
  <c r="L917"/>
  <c r="O917" s="1"/>
  <c r="L918" i="26"/>
  <c r="O918" s="1"/>
  <c r="M918"/>
  <c r="S918" s="1"/>
  <c r="Q924" i="27"/>
  <c r="R924"/>
  <c r="L924" i="41"/>
  <c r="M924"/>
  <c r="S924" s="1"/>
  <c r="K924" i="38"/>
  <c r="N923"/>
  <c r="R923" i="41"/>
  <c r="Q923"/>
  <c r="S923" i="38"/>
  <c r="P923"/>
  <c r="L925" i="27"/>
  <c r="O925" s="1"/>
  <c r="M925"/>
  <c r="R923" i="40"/>
  <c r="Q923"/>
  <c r="Q923" i="42"/>
  <c r="R923"/>
  <c r="M923" i="35"/>
  <c r="S923" s="1"/>
  <c r="L923"/>
  <c r="O923" s="1"/>
  <c r="N917" i="36"/>
  <c r="P917" s="1"/>
  <c r="K918"/>
  <c r="M924" i="42"/>
  <c r="S924" s="1"/>
  <c r="L924"/>
  <c r="O924" s="1"/>
  <c r="L924" i="40"/>
  <c r="M924"/>
  <c r="S924" s="1"/>
  <c r="R923" i="39"/>
  <c r="Q923"/>
  <c r="Q922" i="35"/>
  <c r="R922"/>
  <c r="N897" i="34"/>
  <c r="P897" s="1"/>
  <c r="K898"/>
  <c r="S917" i="36"/>
  <c r="N912" i="37"/>
  <c r="P912" s="1"/>
  <c r="K913"/>
  <c r="M924" i="39"/>
  <c r="S924" s="1"/>
  <c r="L924"/>
  <c r="O924"/>
  <c r="S916" i="32"/>
  <c r="L927" i="29" l="1"/>
  <c r="O927" s="1"/>
  <c r="M927"/>
  <c r="S927" s="1"/>
  <c r="R926"/>
  <c r="Q926"/>
  <c r="N927" i="28"/>
  <c r="P927" s="1"/>
  <c r="K928"/>
  <c r="N902" i="30"/>
  <c r="P902" s="1"/>
  <c r="K903"/>
  <c r="K928" i="31"/>
  <c r="N927"/>
  <c r="P927" s="1"/>
  <c r="S927"/>
  <c r="S902" i="30"/>
  <c r="O902"/>
  <c r="Q909" i="43"/>
  <c r="R909"/>
  <c r="R917" i="36"/>
  <c r="Q917"/>
  <c r="O924" i="40"/>
  <c r="K925"/>
  <c r="N924"/>
  <c r="P924" s="1"/>
  <c r="M910" i="43"/>
  <c r="S910" s="1"/>
  <c r="L910"/>
  <c r="R897" i="34"/>
  <c r="Q897"/>
  <c r="N924" i="42"/>
  <c r="P924" s="1"/>
  <c r="K925"/>
  <c r="L917" i="32"/>
  <c r="M917"/>
  <c r="S917" s="1"/>
  <c r="R923" i="38"/>
  <c r="Q923"/>
  <c r="L898" i="34"/>
  <c r="O898" s="1"/>
  <c r="M898"/>
  <c r="S898" s="1"/>
  <c r="Q916" i="32"/>
  <c r="R916"/>
  <c r="N924" i="39"/>
  <c r="P924" s="1"/>
  <c r="K925"/>
  <c r="L918" i="36"/>
  <c r="M918"/>
  <c r="S918" s="1"/>
  <c r="K919" i="26"/>
  <c r="N918"/>
  <c r="P918" s="1"/>
  <c r="L913" i="37"/>
  <c r="O913" s="1"/>
  <c r="M913"/>
  <c r="M924" i="38"/>
  <c r="S924" s="1"/>
  <c r="L924"/>
  <c r="O924" s="1"/>
  <c r="N917" i="33"/>
  <c r="P917" s="1"/>
  <c r="K918"/>
  <c r="Q912" i="37"/>
  <c r="R912"/>
  <c r="S925" i="27"/>
  <c r="N923" i="35"/>
  <c r="P923" s="1"/>
  <c r="K924"/>
  <c r="N925" i="27"/>
  <c r="P925" s="1"/>
  <c r="K926"/>
  <c r="O924" i="41"/>
  <c r="N924"/>
  <c r="P924" s="1"/>
  <c r="K925"/>
  <c r="L928" i="28" l="1"/>
  <c r="O928" s="1"/>
  <c r="M928"/>
  <c r="S928" s="1"/>
  <c r="R927"/>
  <c r="Q927"/>
  <c r="K928" i="29"/>
  <c r="N927"/>
  <c r="P927" s="1"/>
  <c r="R902" i="30"/>
  <c r="Q902"/>
  <c r="Q927" i="31"/>
  <c r="R927"/>
  <c r="M928"/>
  <c r="S928" s="1"/>
  <c r="L928"/>
  <c r="M903" i="30"/>
  <c r="S903" s="1"/>
  <c r="L903"/>
  <c r="R924" i="40"/>
  <c r="Q924"/>
  <c r="R924" i="39"/>
  <c r="Q924"/>
  <c r="S913" i="37"/>
  <c r="O917" i="32"/>
  <c r="N917"/>
  <c r="P917" s="1"/>
  <c r="K918"/>
  <c r="L925" i="40"/>
  <c r="O925" s="1"/>
  <c r="M925"/>
  <c r="S925" s="1"/>
  <c r="R924" i="41"/>
  <c r="Q924"/>
  <c r="K914" i="37"/>
  <c r="N913"/>
  <c r="P913" s="1"/>
  <c r="L925" i="42"/>
  <c r="O925" s="1"/>
  <c r="M925"/>
  <c r="S925" s="1"/>
  <c r="Q925" i="27"/>
  <c r="R925"/>
  <c r="L925" i="39"/>
  <c r="M925"/>
  <c r="M925" i="41"/>
  <c r="S925" s="1"/>
  <c r="L925"/>
  <c r="R924" i="42"/>
  <c r="Q924"/>
  <c r="Q917" i="33"/>
  <c r="R917"/>
  <c r="M919" i="26"/>
  <c r="S919" s="1"/>
  <c r="L919"/>
  <c r="O919" s="1"/>
  <c r="R918"/>
  <c r="Q918"/>
  <c r="M924" i="35"/>
  <c r="S924" s="1"/>
  <c r="L924"/>
  <c r="K925" i="38"/>
  <c r="N924"/>
  <c r="P924" s="1"/>
  <c r="K899" i="34"/>
  <c r="N898"/>
  <c r="P898" s="1"/>
  <c r="L926" i="27"/>
  <c r="O926" s="1"/>
  <c r="M926"/>
  <c r="L918" i="33"/>
  <c r="O918" s="1"/>
  <c r="M918"/>
  <c r="Q923" i="35"/>
  <c r="R923"/>
  <c r="O918" i="36"/>
  <c r="K919"/>
  <c r="N918"/>
  <c r="P918" s="1"/>
  <c r="O910" i="43"/>
  <c r="N910"/>
  <c r="P910" s="1"/>
  <c r="K911"/>
  <c r="Q927" i="29" l="1"/>
  <c r="R927"/>
  <c r="M928"/>
  <c r="L928"/>
  <c r="O928" s="1"/>
  <c r="N928" i="28"/>
  <c r="P928" s="1"/>
  <c r="K929"/>
  <c r="K904" i="30"/>
  <c r="N903"/>
  <c r="P903" s="1"/>
  <c r="O928" i="31"/>
  <c r="N928"/>
  <c r="P928" s="1"/>
  <c r="K929"/>
  <c r="O903" i="30"/>
  <c r="R913" i="37"/>
  <c r="Q913"/>
  <c r="Q917" i="32"/>
  <c r="R917"/>
  <c r="L899" i="34"/>
  <c r="O899" s="1"/>
  <c r="M899"/>
  <c r="S899" s="1"/>
  <c r="K920" i="26"/>
  <c r="N919"/>
  <c r="P919" s="1"/>
  <c r="S925" i="39"/>
  <c r="M914" i="37"/>
  <c r="S914" s="1"/>
  <c r="L914"/>
  <c r="O914" s="1"/>
  <c r="O925" i="39"/>
  <c r="N925"/>
  <c r="P925" s="1"/>
  <c r="K926"/>
  <c r="R924" i="38"/>
  <c r="Q924"/>
  <c r="R910" i="43"/>
  <c r="Q910"/>
  <c r="L925" i="38"/>
  <c r="M925"/>
  <c r="S925" s="1"/>
  <c r="N918" i="33"/>
  <c r="P918" s="1"/>
  <c r="K919"/>
  <c r="O924" i="35"/>
  <c r="K925"/>
  <c r="N924"/>
  <c r="P924" s="1"/>
  <c r="R918" i="36"/>
  <c r="Q918"/>
  <c r="M911" i="43"/>
  <c r="S911" s="1"/>
  <c r="L911"/>
  <c r="O911" s="1"/>
  <c r="S918" i="33"/>
  <c r="N925" i="40"/>
  <c r="P925" s="1"/>
  <c r="K926"/>
  <c r="R898" i="34"/>
  <c r="Q898"/>
  <c r="M919" i="36"/>
  <c r="S919" s="1"/>
  <c r="L919"/>
  <c r="S926" i="27"/>
  <c r="N926"/>
  <c r="P926" s="1"/>
  <c r="K927"/>
  <c r="O925" i="41"/>
  <c r="N925"/>
  <c r="P925" s="1"/>
  <c r="K926"/>
  <c r="K926" i="42"/>
  <c r="N925"/>
  <c r="P925" s="1"/>
  <c r="L918" i="32"/>
  <c r="O918" s="1"/>
  <c r="M918"/>
  <c r="S918" s="1"/>
  <c r="L929" i="28" l="1"/>
  <c r="M929"/>
  <c r="Q928"/>
  <c r="R928"/>
  <c r="N928" i="29"/>
  <c r="P928" s="1"/>
  <c r="K929"/>
  <c r="S928"/>
  <c r="M929" i="31"/>
  <c r="S929" s="1"/>
  <c r="L929"/>
  <c r="R928"/>
  <c r="Q928"/>
  <c r="R903" i="30"/>
  <c r="Q903"/>
  <c r="L904"/>
  <c r="M904"/>
  <c r="S904" s="1"/>
  <c r="O904"/>
  <c r="R925" i="39"/>
  <c r="Q925"/>
  <c r="Q926" i="27"/>
  <c r="R926"/>
  <c r="R925" i="42"/>
  <c r="Q925"/>
  <c r="O919" i="36"/>
  <c r="N919"/>
  <c r="P919" s="1"/>
  <c r="K920"/>
  <c r="K912" i="43"/>
  <c r="N911"/>
  <c r="P911" s="1"/>
  <c r="L920" i="26"/>
  <c r="O920" s="1"/>
  <c r="M920"/>
  <c r="S920" s="1"/>
  <c r="R925" i="41"/>
  <c r="Q925"/>
  <c r="K919" i="32"/>
  <c r="N918"/>
  <c r="P918" s="1"/>
  <c r="M926" i="42"/>
  <c r="L926"/>
  <c r="L919" i="33"/>
  <c r="O919" s="1"/>
  <c r="M919"/>
  <c r="S919" s="1"/>
  <c r="M926" i="39"/>
  <c r="L926"/>
  <c r="O926" s="1"/>
  <c r="L926" i="41"/>
  <c r="M926"/>
  <c r="S926" s="1"/>
  <c r="Q925" i="40"/>
  <c r="R925"/>
  <c r="O925" i="38"/>
  <c r="K926"/>
  <c r="N925"/>
  <c r="P925" s="1"/>
  <c r="M927" i="27"/>
  <c r="S927" s="1"/>
  <c r="L927"/>
  <c r="O927" s="1"/>
  <c r="L926" i="40"/>
  <c r="O926" s="1"/>
  <c r="M926"/>
  <c r="N914" i="37"/>
  <c r="P914" s="1"/>
  <c r="K915"/>
  <c r="N899" i="34"/>
  <c r="P899" s="1"/>
  <c r="K900"/>
  <c r="R924" i="35"/>
  <c r="Q924"/>
  <c r="R918" i="33"/>
  <c r="Q918"/>
  <c r="M925" i="35"/>
  <c r="S925" s="1"/>
  <c r="L925"/>
  <c r="O925" s="1"/>
  <c r="R919" i="26"/>
  <c r="Q919"/>
  <c r="R928" i="29" l="1"/>
  <c r="Q928"/>
  <c r="L929"/>
  <c r="O929" s="1"/>
  <c r="M929"/>
  <c r="S929" s="1"/>
  <c r="S929" i="28"/>
  <c r="O929"/>
  <c r="N929"/>
  <c r="P929" s="1"/>
  <c r="K930"/>
  <c r="K905" i="30"/>
  <c r="N904"/>
  <c r="P904" s="1"/>
  <c r="O929" i="31"/>
  <c r="N929"/>
  <c r="P929" s="1"/>
  <c r="K930"/>
  <c r="R919" i="36"/>
  <c r="Q919"/>
  <c r="R914" i="37"/>
  <c r="Q914"/>
  <c r="L926" i="38"/>
  <c r="M926"/>
  <c r="S926" s="1"/>
  <c r="S926" i="39"/>
  <c r="Q899" i="34"/>
  <c r="R899"/>
  <c r="M915" i="37"/>
  <c r="L915"/>
  <c r="S926" i="40"/>
  <c r="L900" i="34"/>
  <c r="O900" s="1"/>
  <c r="M900"/>
  <c r="S900" s="1"/>
  <c r="K926" i="35"/>
  <c r="N925"/>
  <c r="P925" s="1"/>
  <c r="K920" i="33"/>
  <c r="N919"/>
  <c r="P919" s="1"/>
  <c r="O926" i="41"/>
  <c r="N926"/>
  <c r="P926" s="1"/>
  <c r="K927"/>
  <c r="S926" i="42"/>
  <c r="K927" i="40"/>
  <c r="N926"/>
  <c r="P926" s="1"/>
  <c r="K928" i="27"/>
  <c r="N927"/>
  <c r="P927" s="1"/>
  <c r="O926" i="42"/>
  <c r="N926"/>
  <c r="P926" s="1"/>
  <c r="K927"/>
  <c r="K921" i="26"/>
  <c r="N920"/>
  <c r="P920" s="1"/>
  <c r="Q911" i="43"/>
  <c r="R911"/>
  <c r="Q918" i="32"/>
  <c r="R918"/>
  <c r="M912" i="43"/>
  <c r="S912" s="1"/>
  <c r="L912"/>
  <c r="O912" s="1"/>
  <c r="R925" i="38"/>
  <c r="Q925"/>
  <c r="K927" i="39"/>
  <c r="N926"/>
  <c r="P926" s="1"/>
  <c r="M919" i="32"/>
  <c r="S919" s="1"/>
  <c r="L919"/>
  <c r="O919" s="1"/>
  <c r="L920" i="36"/>
  <c r="O920" s="1"/>
  <c r="M920"/>
  <c r="S920" s="1"/>
  <c r="L930" i="28" l="1"/>
  <c r="O930" s="1"/>
  <c r="M930"/>
  <c r="S930" s="1"/>
  <c r="Q929"/>
  <c r="R929"/>
  <c r="K930" i="29"/>
  <c r="N929"/>
  <c r="P929" s="1"/>
  <c r="M930" i="31"/>
  <c r="L930"/>
  <c r="Q929"/>
  <c r="R929"/>
  <c r="Q904" i="30"/>
  <c r="R904"/>
  <c r="M905"/>
  <c r="S905" s="1"/>
  <c r="L905"/>
  <c r="R926" i="42"/>
  <c r="Q926"/>
  <c r="R926" i="39"/>
  <c r="Q926"/>
  <c r="L927" i="41"/>
  <c r="O927" s="1"/>
  <c r="M927"/>
  <c r="Q926"/>
  <c r="R926"/>
  <c r="N900" i="34"/>
  <c r="P900" s="1"/>
  <c r="K901"/>
  <c r="R926" i="40"/>
  <c r="Q926"/>
  <c r="Q927" i="27"/>
  <c r="R927"/>
  <c r="M927" i="39"/>
  <c r="L927"/>
  <c r="M928" i="27"/>
  <c r="L928"/>
  <c r="O928" s="1"/>
  <c r="O926" i="38"/>
  <c r="K927"/>
  <c r="N926"/>
  <c r="P926" s="1"/>
  <c r="R919" i="33"/>
  <c r="Q919"/>
  <c r="L920"/>
  <c r="M920"/>
  <c r="S920" s="1"/>
  <c r="O915" i="37"/>
  <c r="K916"/>
  <c r="N915"/>
  <c r="P915" s="1"/>
  <c r="R925" i="35"/>
  <c r="Q925"/>
  <c r="S915" i="37"/>
  <c r="R920" i="26"/>
  <c r="Q920"/>
  <c r="M927" i="40"/>
  <c r="S927" s="1"/>
  <c r="L927"/>
  <c r="O927" s="1"/>
  <c r="N920" i="36"/>
  <c r="P920" s="1"/>
  <c r="K921"/>
  <c r="N912" i="43"/>
  <c r="P912" s="1"/>
  <c r="K913"/>
  <c r="M921" i="26"/>
  <c r="S921" s="1"/>
  <c r="L921"/>
  <c r="O921" s="1"/>
  <c r="M926" i="35"/>
  <c r="S926" s="1"/>
  <c r="L926"/>
  <c r="N919" i="32"/>
  <c r="P919" s="1"/>
  <c r="K920"/>
  <c r="L927" i="42"/>
  <c r="M927"/>
  <c r="R929" i="29" l="1"/>
  <c r="Q929"/>
  <c r="M930"/>
  <c r="S930" s="1"/>
  <c r="L930"/>
  <c r="O930" s="1"/>
  <c r="K931" i="28"/>
  <c r="N930"/>
  <c r="P930" s="1"/>
  <c r="N905" i="30"/>
  <c r="P905" s="1"/>
  <c r="K906"/>
  <c r="O930" i="31"/>
  <c r="K931"/>
  <c r="N930"/>
  <c r="P930" s="1"/>
  <c r="O905" i="30"/>
  <c r="S930" i="31"/>
  <c r="R915" i="37"/>
  <c r="Q915"/>
  <c r="R920" i="36"/>
  <c r="Q920"/>
  <c r="S927" i="39"/>
  <c r="R926" i="38"/>
  <c r="Q926"/>
  <c r="S927" i="41"/>
  <c r="N927" i="40"/>
  <c r="P927" s="1"/>
  <c r="K928"/>
  <c r="L927" i="38"/>
  <c r="O927" s="1"/>
  <c r="M927"/>
  <c r="S927" s="1"/>
  <c r="K922" i="26"/>
  <c r="N921"/>
  <c r="P921" s="1"/>
  <c r="L916" i="37"/>
  <c r="O916"/>
  <c r="M916"/>
  <c r="S916" s="1"/>
  <c r="N927" i="41"/>
  <c r="P927" s="1"/>
  <c r="K928"/>
  <c r="L920" i="32"/>
  <c r="O920" s="1"/>
  <c r="M920"/>
  <c r="S920" s="1"/>
  <c r="O920" i="33"/>
  <c r="N920"/>
  <c r="P920" s="1"/>
  <c r="K921"/>
  <c r="R912" i="43"/>
  <c r="Q912"/>
  <c r="S928" i="27"/>
  <c r="O926" i="35"/>
  <c r="N926"/>
  <c r="P926" s="1"/>
  <c r="K927"/>
  <c r="S927" i="42"/>
  <c r="O927"/>
  <c r="N927"/>
  <c r="P927" s="1"/>
  <c r="K928"/>
  <c r="M913" i="43"/>
  <c r="L913"/>
  <c r="O913" s="1"/>
  <c r="N928" i="27"/>
  <c r="P928" s="1"/>
  <c r="K929"/>
  <c r="M901" i="34"/>
  <c r="S901" s="1"/>
  <c r="L901"/>
  <c r="O901" s="1"/>
  <c r="Q900"/>
  <c r="R900"/>
  <c r="R919" i="32"/>
  <c r="Q919"/>
  <c r="M921" i="36"/>
  <c r="L921"/>
  <c r="O921" s="1"/>
  <c r="O927" i="39"/>
  <c r="K928"/>
  <c r="N927"/>
  <c r="P927" s="1"/>
  <c r="R930" i="28" l="1"/>
  <c r="Q930"/>
  <c r="L931"/>
  <c r="O931" s="1"/>
  <c r="M931"/>
  <c r="S931" s="1"/>
  <c r="N930" i="29"/>
  <c r="P930" s="1"/>
  <c r="K931"/>
  <c r="R930" i="31"/>
  <c r="Q930"/>
  <c r="R905" i="30"/>
  <c r="Q905"/>
  <c r="M931" i="31"/>
  <c r="L931"/>
  <c r="O931" s="1"/>
  <c r="L906" i="30"/>
  <c r="M906"/>
  <c r="S906" s="1"/>
  <c r="Q928" i="27"/>
  <c r="R928"/>
  <c r="R927" i="39"/>
  <c r="Q927"/>
  <c r="R927" i="42"/>
  <c r="Q927"/>
  <c r="R927" i="41"/>
  <c r="Q927"/>
  <c r="L922" i="26"/>
  <c r="O922" s="1"/>
  <c r="M922"/>
  <c r="S922" s="1"/>
  <c r="L928" i="41"/>
  <c r="O928" s="1"/>
  <c r="M928"/>
  <c r="S928" s="1"/>
  <c r="R920" i="33"/>
  <c r="Q920"/>
  <c r="K914" i="43"/>
  <c r="N913"/>
  <c r="P913" s="1"/>
  <c r="M928" i="39"/>
  <c r="S928" s="1"/>
  <c r="L928"/>
  <c r="O928" s="1"/>
  <c r="S913" i="43"/>
  <c r="N901" i="34"/>
  <c r="P901" s="1"/>
  <c r="K902"/>
  <c r="M928" i="42"/>
  <c r="S928" s="1"/>
  <c r="L928"/>
  <c r="N920" i="32"/>
  <c r="P920" s="1"/>
  <c r="K921"/>
  <c r="K922" i="36"/>
  <c r="N921"/>
  <c r="P921" s="1"/>
  <c r="S921"/>
  <c r="L929" i="27"/>
  <c r="O929" s="1"/>
  <c r="M929"/>
  <c r="S929" s="1"/>
  <c r="N927" i="38"/>
  <c r="P927" s="1"/>
  <c r="K928"/>
  <c r="M927" i="35"/>
  <c r="S927" s="1"/>
  <c r="L927"/>
  <c r="M921" i="33"/>
  <c r="S921" s="1"/>
  <c r="L921"/>
  <c r="L928" i="40"/>
  <c r="O928" s="1"/>
  <c r="M928"/>
  <c r="S928" s="1"/>
  <c r="R927"/>
  <c r="Q927"/>
  <c r="R926" i="35"/>
  <c r="Q926"/>
  <c r="K917" i="37"/>
  <c r="N916"/>
  <c r="P916" s="1"/>
  <c r="Q921" i="26"/>
  <c r="R921"/>
  <c r="L931" i="29" l="1"/>
  <c r="O931" s="1"/>
  <c r="M931"/>
  <c r="S931" s="1"/>
  <c r="R930"/>
  <c r="Q930"/>
  <c r="N931" i="28"/>
  <c r="P931" s="1"/>
  <c r="K932"/>
  <c r="N906" i="30"/>
  <c r="P906" s="1"/>
  <c r="K907"/>
  <c r="N931" i="31"/>
  <c r="P931" s="1"/>
  <c r="K932"/>
  <c r="S931"/>
  <c r="O906" i="30"/>
  <c r="Q913" i="43"/>
  <c r="R913"/>
  <c r="O927" i="35"/>
  <c r="K928"/>
  <c r="N927"/>
  <c r="P927" s="1"/>
  <c r="R901" i="34"/>
  <c r="Q901"/>
  <c r="R921" i="36"/>
  <c r="Q921"/>
  <c r="M928" i="38"/>
  <c r="S928" s="1"/>
  <c r="L928"/>
  <c r="L922" i="36"/>
  <c r="O922" s="1"/>
  <c r="M922"/>
  <c r="S922" s="1"/>
  <c r="R927" i="38"/>
  <c r="Q927"/>
  <c r="L921" i="32"/>
  <c r="O921" s="1"/>
  <c r="M921"/>
  <c r="S921" s="1"/>
  <c r="Q920"/>
  <c r="R920"/>
  <c r="K929" i="39"/>
  <c r="N928"/>
  <c r="P928" s="1"/>
  <c r="N928" i="41"/>
  <c r="P928" s="1"/>
  <c r="K929"/>
  <c r="N928" i="40"/>
  <c r="P928" s="1"/>
  <c r="K929"/>
  <c r="O928" i="42"/>
  <c r="N928"/>
  <c r="P928" s="1"/>
  <c r="K929"/>
  <c r="Q916" i="37"/>
  <c r="R916"/>
  <c r="K930" i="27"/>
  <c r="N929"/>
  <c r="P929" s="1"/>
  <c r="L917" i="37"/>
  <c r="O917" s="1"/>
  <c r="M917"/>
  <c r="O921" i="33"/>
  <c r="N921"/>
  <c r="P921" s="1"/>
  <c r="K922"/>
  <c r="L902" i="34"/>
  <c r="M902"/>
  <c r="S902" s="1"/>
  <c r="M914" i="43"/>
  <c r="S914" s="1"/>
  <c r="L914"/>
  <c r="O914" s="1"/>
  <c r="K923" i="26"/>
  <c r="N922"/>
  <c r="P922" s="1"/>
  <c r="L932" i="28" l="1"/>
  <c r="M932"/>
  <c r="R931"/>
  <c r="Q931"/>
  <c r="N931" i="29"/>
  <c r="P931" s="1"/>
  <c r="K932"/>
  <c r="Q931" i="31"/>
  <c r="R931"/>
  <c r="M932"/>
  <c r="S932" s="1"/>
  <c r="L932"/>
  <c r="M907" i="30"/>
  <c r="S907" s="1"/>
  <c r="L907"/>
  <c r="R906"/>
  <c r="Q906"/>
  <c r="R928" i="41"/>
  <c r="Q928"/>
  <c r="R928" i="39"/>
  <c r="Q928"/>
  <c r="R922" i="26"/>
  <c r="Q922"/>
  <c r="L923"/>
  <c r="M923"/>
  <c r="S923" s="1"/>
  <c r="M929" i="42"/>
  <c r="S929" s="1"/>
  <c r="L929"/>
  <c r="O929" s="1"/>
  <c r="L929" i="39"/>
  <c r="M929"/>
  <c r="L922" i="33"/>
  <c r="M922"/>
  <c r="S922" s="1"/>
  <c r="R927" i="35"/>
  <c r="Q927"/>
  <c r="R928" i="42"/>
  <c r="Q928"/>
  <c r="S917" i="37"/>
  <c r="K923" i="36"/>
  <c r="N922"/>
  <c r="P922" s="1"/>
  <c r="L928" i="35"/>
  <c r="M928"/>
  <c r="S928" s="1"/>
  <c r="R921" i="33"/>
  <c r="Q921"/>
  <c r="N914" i="43"/>
  <c r="P914" s="1"/>
  <c r="K915"/>
  <c r="K918" i="37"/>
  <c r="N917"/>
  <c r="P917" s="1"/>
  <c r="L929" i="40"/>
  <c r="O929" s="1"/>
  <c r="M929"/>
  <c r="S929" s="1"/>
  <c r="O928" i="38"/>
  <c r="K929"/>
  <c r="N928"/>
  <c r="P928" s="1"/>
  <c r="R929" i="27"/>
  <c r="Q929"/>
  <c r="R928" i="40"/>
  <c r="Q928"/>
  <c r="O902" i="34"/>
  <c r="K903"/>
  <c r="N902"/>
  <c r="P902" s="1"/>
  <c r="M930" i="27"/>
  <c r="S930" s="1"/>
  <c r="L930"/>
  <c r="M929" i="41"/>
  <c r="L929"/>
  <c r="O929" s="1"/>
  <c r="N921" i="32"/>
  <c r="P921" s="1"/>
  <c r="K922"/>
  <c r="L932" i="29" l="1"/>
  <c r="O932" s="1"/>
  <c r="M932"/>
  <c r="S932" s="1"/>
  <c r="R931"/>
  <c r="Q931"/>
  <c r="S932" i="28"/>
  <c r="O932"/>
  <c r="N932"/>
  <c r="P932" s="1"/>
  <c r="K933"/>
  <c r="O907" i="30"/>
  <c r="N907"/>
  <c r="P907" s="1"/>
  <c r="K908"/>
  <c r="O932" i="31"/>
  <c r="N932"/>
  <c r="P932" s="1"/>
  <c r="K933"/>
  <c r="R917" i="37"/>
  <c r="Q917"/>
  <c r="Q922" i="36"/>
  <c r="R922"/>
  <c r="S929" i="41"/>
  <c r="O930" i="27"/>
  <c r="N930"/>
  <c r="P930" s="1"/>
  <c r="K931"/>
  <c r="M918" i="37"/>
  <c r="S918" s="1"/>
  <c r="L918"/>
  <c r="O918" s="1"/>
  <c r="M923" i="36"/>
  <c r="S923" s="1"/>
  <c r="L923"/>
  <c r="O923" s="1"/>
  <c r="O922" i="33"/>
  <c r="N922"/>
  <c r="P922" s="1"/>
  <c r="K923"/>
  <c r="K924" i="26"/>
  <c r="N923"/>
  <c r="P923" s="1"/>
  <c r="R928" i="38"/>
  <c r="Q928"/>
  <c r="M915" i="43"/>
  <c r="L915"/>
  <c r="O915" s="1"/>
  <c r="S929" i="39"/>
  <c r="R914" i="43"/>
  <c r="Q914"/>
  <c r="O929" i="39"/>
  <c r="N929"/>
  <c r="P929" s="1"/>
  <c r="K930"/>
  <c r="R902" i="34"/>
  <c r="Q902"/>
  <c r="L929" i="38"/>
  <c r="O929" s="1"/>
  <c r="M929"/>
  <c r="S929" s="1"/>
  <c r="L922" i="32"/>
  <c r="M922"/>
  <c r="S922" s="1"/>
  <c r="M903" i="34"/>
  <c r="S903" s="1"/>
  <c r="L903"/>
  <c r="R921" i="32"/>
  <c r="Q921"/>
  <c r="N929" i="42"/>
  <c r="P929" s="1"/>
  <c r="K930"/>
  <c r="N929" i="41"/>
  <c r="P929" s="1"/>
  <c r="K930"/>
  <c r="N929" i="40"/>
  <c r="P929" s="1"/>
  <c r="K930"/>
  <c r="O928" i="35"/>
  <c r="K929"/>
  <c r="N928"/>
  <c r="P928" s="1"/>
  <c r="O923" i="26"/>
  <c r="M933" i="28" l="1"/>
  <c r="L933"/>
  <c r="O933" s="1"/>
  <c r="Q932"/>
  <c r="R932"/>
  <c r="N932" i="29"/>
  <c r="P932" s="1"/>
  <c r="K933"/>
  <c r="M933" i="31"/>
  <c r="S933" s="1"/>
  <c r="L933"/>
  <c r="Q932"/>
  <c r="R932"/>
  <c r="M908" i="30"/>
  <c r="L908"/>
  <c r="R907"/>
  <c r="Q907"/>
  <c r="R929" i="41"/>
  <c r="Q929"/>
  <c r="Q930" i="27"/>
  <c r="R930"/>
  <c r="Q929" i="42"/>
  <c r="R929"/>
  <c r="L930" i="40"/>
  <c r="M930"/>
  <c r="S930" s="1"/>
  <c r="O903" i="34"/>
  <c r="K904"/>
  <c r="N903"/>
  <c r="P903" s="1"/>
  <c r="S915" i="43"/>
  <c r="N923" i="36"/>
  <c r="P923" s="1"/>
  <c r="K924"/>
  <c r="R929" i="40"/>
  <c r="Q929"/>
  <c r="K916" i="43"/>
  <c r="N915"/>
  <c r="P915" s="1"/>
  <c r="M930" i="39"/>
  <c r="S930" s="1"/>
  <c r="L930"/>
  <c r="O930"/>
  <c r="L930" i="41"/>
  <c r="O930" s="1"/>
  <c r="M930"/>
  <c r="S930" s="1"/>
  <c r="O922" i="32"/>
  <c r="N922"/>
  <c r="P922" s="1"/>
  <c r="K923"/>
  <c r="M930" i="42"/>
  <c r="S930" s="1"/>
  <c r="L930"/>
  <c r="O930" s="1"/>
  <c r="Q923" i="26"/>
  <c r="R923"/>
  <c r="R928" i="35"/>
  <c r="Q928"/>
  <c r="M929"/>
  <c r="S929" s="1"/>
  <c r="L929"/>
  <c r="O929" s="1"/>
  <c r="N929" i="38"/>
  <c r="P929" s="1"/>
  <c r="K930"/>
  <c r="L924" i="26"/>
  <c r="O924" s="1"/>
  <c r="M924"/>
  <c r="S924" s="1"/>
  <c r="N918" i="37"/>
  <c r="P918" s="1"/>
  <c r="K919"/>
  <c r="R929" i="39"/>
  <c r="Q929"/>
  <c r="L923" i="33"/>
  <c r="O923" s="1"/>
  <c r="M923"/>
  <c r="S923" s="1"/>
  <c r="R922"/>
  <c r="Q922"/>
  <c r="M931" i="27"/>
  <c r="S931" s="1"/>
  <c r="L931"/>
  <c r="L933" i="29" l="1"/>
  <c r="O933" s="1"/>
  <c r="M933"/>
  <c r="R932"/>
  <c r="Q932"/>
  <c r="N933" i="28"/>
  <c r="P933" s="1"/>
  <c r="K934"/>
  <c r="S933"/>
  <c r="O908" i="30"/>
  <c r="K909"/>
  <c r="N908"/>
  <c r="P908" s="1"/>
  <c r="S908"/>
  <c r="O933" i="31"/>
  <c r="N933"/>
  <c r="P933" s="1"/>
  <c r="K934"/>
  <c r="Q915" i="43"/>
  <c r="R915"/>
  <c r="N931" i="27"/>
  <c r="P931" s="1"/>
  <c r="K932"/>
  <c r="N923" i="33"/>
  <c r="P923" s="1"/>
  <c r="K924"/>
  <c r="M930" i="38"/>
  <c r="S930" s="1"/>
  <c r="L930"/>
  <c r="R929"/>
  <c r="Q929"/>
  <c r="N930" i="41"/>
  <c r="P930" s="1"/>
  <c r="K931"/>
  <c r="M924" i="36"/>
  <c r="S924" s="1"/>
  <c r="L924"/>
  <c r="O924" s="1"/>
  <c r="O930" i="40"/>
  <c r="K931"/>
  <c r="N930"/>
  <c r="P930" s="1"/>
  <c r="R923" i="36"/>
  <c r="Q923"/>
  <c r="O931" i="27"/>
  <c r="N929" i="35"/>
  <c r="P929" s="1"/>
  <c r="K930"/>
  <c r="K931" i="42"/>
  <c r="N930"/>
  <c r="P930" s="1"/>
  <c r="M919" i="37"/>
  <c r="S919" s="1"/>
  <c r="L919"/>
  <c r="O919" s="1"/>
  <c r="K931" i="39"/>
  <c r="N930"/>
  <c r="P930" s="1"/>
  <c r="L923" i="32"/>
  <c r="O923" s="1"/>
  <c r="M923"/>
  <c r="S923" s="1"/>
  <c r="R903" i="34"/>
  <c r="Q903"/>
  <c r="R918" i="37"/>
  <c r="Q918"/>
  <c r="M916" i="43"/>
  <c r="S916" s="1"/>
  <c r="L916"/>
  <c r="O916" s="1"/>
  <c r="M904" i="34"/>
  <c r="S904" s="1"/>
  <c r="L904"/>
  <c r="R922" i="32"/>
  <c r="Q922"/>
  <c r="K925" i="26"/>
  <c r="N924"/>
  <c r="P924" s="1"/>
  <c r="Q933" i="28" l="1"/>
  <c r="R933"/>
  <c r="L934"/>
  <c r="M934"/>
  <c r="S934" s="1"/>
  <c r="S933" i="29"/>
  <c r="K934"/>
  <c r="N933"/>
  <c r="P933" s="1"/>
  <c r="M934" i="31"/>
  <c r="L934"/>
  <c r="R933"/>
  <c r="Q933"/>
  <c r="Q908" i="30"/>
  <c r="R908"/>
  <c r="M909"/>
  <c r="S909" s="1"/>
  <c r="L909"/>
  <c r="N916" i="43"/>
  <c r="P916" s="1"/>
  <c r="K917"/>
  <c r="L931" i="42"/>
  <c r="O931" s="1"/>
  <c r="M931"/>
  <c r="O930" i="38"/>
  <c r="N930"/>
  <c r="P930" s="1"/>
  <c r="K931"/>
  <c r="R930" i="41"/>
  <c r="Q930"/>
  <c r="O904" i="34"/>
  <c r="N904"/>
  <c r="P904" s="1"/>
  <c r="K905"/>
  <c r="K924" i="32"/>
  <c r="N923"/>
  <c r="P923" s="1"/>
  <c r="L930" i="35"/>
  <c r="M930"/>
  <c r="Q929"/>
  <c r="R929"/>
  <c r="K925" i="36"/>
  <c r="N924"/>
  <c r="P924" s="1"/>
  <c r="L924" i="33"/>
  <c r="O924" s="1"/>
  <c r="M924"/>
  <c r="Q923"/>
  <c r="R923"/>
  <c r="R930" i="39"/>
  <c r="Q930"/>
  <c r="M925" i="26"/>
  <c r="S925" s="1"/>
  <c r="L925"/>
  <c r="O925" s="1"/>
  <c r="M931" i="39"/>
  <c r="S931" s="1"/>
  <c r="L931"/>
  <c r="O931" s="1"/>
  <c r="M931" i="41"/>
  <c r="S931" s="1"/>
  <c r="L931"/>
  <c r="L932" i="27"/>
  <c r="M932"/>
  <c r="O932"/>
  <c r="R931"/>
  <c r="Q931"/>
  <c r="K920" i="37"/>
  <c r="N919"/>
  <c r="P919" s="1"/>
  <c r="Q930" i="40"/>
  <c r="R930"/>
  <c r="R924" i="26"/>
  <c r="Q924"/>
  <c r="R930" i="42"/>
  <c r="Q930"/>
  <c r="L931" i="40"/>
  <c r="O931" s="1"/>
  <c r="M931"/>
  <c r="S931" s="1"/>
  <c r="L934" i="29" l="1"/>
  <c r="O934" s="1"/>
  <c r="M934"/>
  <c r="S934" s="1"/>
  <c r="R933"/>
  <c r="Q933"/>
  <c r="O934" i="28"/>
  <c r="N934"/>
  <c r="P934" s="1"/>
  <c r="K935"/>
  <c r="O909" i="30"/>
  <c r="N909"/>
  <c r="P909" s="1"/>
  <c r="K910"/>
  <c r="O934" i="31"/>
  <c r="K935"/>
  <c r="N934"/>
  <c r="P934" s="1"/>
  <c r="S934"/>
  <c r="O931" i="41"/>
  <c r="N931"/>
  <c r="P931" s="1"/>
  <c r="K932"/>
  <c r="M925" i="36"/>
  <c r="S925" s="1"/>
  <c r="L925"/>
  <c r="N931" i="39"/>
  <c r="P931" s="1"/>
  <c r="K932"/>
  <c r="S930" i="35"/>
  <c r="S924" i="33"/>
  <c r="O930" i="35"/>
  <c r="K931"/>
  <c r="N930"/>
  <c r="P930" s="1"/>
  <c r="M931" i="38"/>
  <c r="L931"/>
  <c r="O931" s="1"/>
  <c r="Q930"/>
  <c r="R930"/>
  <c r="Q923" i="32"/>
  <c r="R923"/>
  <c r="S932" i="27"/>
  <c r="K926" i="26"/>
  <c r="N925"/>
  <c r="P925" s="1"/>
  <c r="N924" i="33"/>
  <c r="P924" s="1"/>
  <c r="K925"/>
  <c r="L924" i="32"/>
  <c r="M924"/>
  <c r="Q924" i="36"/>
  <c r="R924"/>
  <c r="L905" i="34"/>
  <c r="M905"/>
  <c r="S905" s="1"/>
  <c r="O905"/>
  <c r="S931" i="42"/>
  <c r="Q904" i="34"/>
  <c r="R904"/>
  <c r="N931" i="42"/>
  <c r="P931" s="1"/>
  <c r="K932"/>
  <c r="K933" i="27"/>
  <c r="N932"/>
  <c r="P932" s="1"/>
  <c r="R919" i="37"/>
  <c r="Q919"/>
  <c r="N931" i="40"/>
  <c r="P931" s="1"/>
  <c r="K932"/>
  <c r="L920" i="37"/>
  <c r="O920" s="1"/>
  <c r="M920"/>
  <c r="M917" i="43"/>
  <c r="L917"/>
  <c r="O917" s="1"/>
  <c r="R916"/>
  <c r="Q916"/>
  <c r="M935" i="28" l="1"/>
  <c r="S935" s="1"/>
  <c r="L935"/>
  <c r="O935" s="1"/>
  <c r="Q934"/>
  <c r="R934"/>
  <c r="N934" i="29"/>
  <c r="P934" s="1"/>
  <c r="K935"/>
  <c r="R934" i="31"/>
  <c r="Q934"/>
  <c r="M935"/>
  <c r="S935" s="1"/>
  <c r="L935"/>
  <c r="M910" i="30"/>
  <c r="L910"/>
  <c r="R909"/>
  <c r="Q909"/>
  <c r="Q924" i="33"/>
  <c r="R924"/>
  <c r="R932" i="27"/>
  <c r="Q932"/>
  <c r="Q930" i="35"/>
  <c r="R930"/>
  <c r="R931" i="42"/>
  <c r="Q931"/>
  <c r="S920" i="37"/>
  <c r="L932" i="42"/>
  <c r="M932"/>
  <c r="K906" i="34"/>
  <c r="N905"/>
  <c r="P905" s="1"/>
  <c r="M926" i="26"/>
  <c r="S926" s="1"/>
  <c r="L926"/>
  <c r="O926" s="1"/>
  <c r="K932" i="38"/>
  <c r="N931"/>
  <c r="P931" s="1"/>
  <c r="S917" i="43"/>
  <c r="L933" i="27"/>
  <c r="O933" s="1"/>
  <c r="M933"/>
  <c r="S931" i="38"/>
  <c r="M932" i="39"/>
  <c r="S932" s="1"/>
  <c r="L932"/>
  <c r="O932" s="1"/>
  <c r="R931"/>
  <c r="Q931"/>
  <c r="R931" i="40"/>
  <c r="Q931"/>
  <c r="S924" i="32"/>
  <c r="M931" i="35"/>
  <c r="S931" s="1"/>
  <c r="L931"/>
  <c r="O931" s="1"/>
  <c r="O925" i="36"/>
  <c r="N925"/>
  <c r="P925" s="1"/>
  <c r="K926"/>
  <c r="K918" i="43"/>
  <c r="N917"/>
  <c r="P917" s="1"/>
  <c r="K921" i="37"/>
  <c r="N920"/>
  <c r="P920" s="1"/>
  <c r="L932" i="40"/>
  <c r="O932" s="1"/>
  <c r="M932"/>
  <c r="S932" s="1"/>
  <c r="O924" i="32"/>
  <c r="K925"/>
  <c r="N924"/>
  <c r="P924" s="1"/>
  <c r="L925" i="33"/>
  <c r="M925"/>
  <c r="S925" s="1"/>
  <c r="L932" i="41"/>
  <c r="M932"/>
  <c r="R931"/>
  <c r="Q931"/>
  <c r="R925" i="26"/>
  <c r="Q925"/>
  <c r="L935" i="29" l="1"/>
  <c r="M935"/>
  <c r="S935" s="1"/>
  <c r="R934"/>
  <c r="Q934"/>
  <c r="N935" i="28"/>
  <c r="P935" s="1"/>
  <c r="K936"/>
  <c r="O910" i="30"/>
  <c r="N910"/>
  <c r="P910" s="1"/>
  <c r="K911"/>
  <c r="S910"/>
  <c r="O935" i="31"/>
  <c r="K936"/>
  <c r="N935"/>
  <c r="P935" s="1"/>
  <c r="Q920" i="37"/>
  <c r="R920"/>
  <c r="R924" i="32"/>
  <c r="Q924"/>
  <c r="Q917" i="43"/>
  <c r="R917"/>
  <c r="Q931" i="38"/>
  <c r="R931"/>
  <c r="R925" i="36"/>
  <c r="Q925"/>
  <c r="K927" i="26"/>
  <c r="N926"/>
  <c r="P926" s="1"/>
  <c r="Q905" i="34"/>
  <c r="R905"/>
  <c r="N931" i="35"/>
  <c r="P931" s="1"/>
  <c r="K932"/>
  <c r="M906" i="34"/>
  <c r="S906" s="1"/>
  <c r="L906"/>
  <c r="K933" i="40"/>
  <c r="N932"/>
  <c r="P932" s="1"/>
  <c r="O925" i="33"/>
  <c r="N925"/>
  <c r="P925" s="1"/>
  <c r="K926"/>
  <c r="M921" i="37"/>
  <c r="S921" s="1"/>
  <c r="L921"/>
  <c r="O921"/>
  <c r="K933" i="39"/>
  <c r="N932"/>
  <c r="P932" s="1"/>
  <c r="S932" i="42"/>
  <c r="S933" i="27"/>
  <c r="N933"/>
  <c r="P933" s="1"/>
  <c r="K934"/>
  <c r="O932" i="42"/>
  <c r="N932"/>
  <c r="P932" s="1"/>
  <c r="K933"/>
  <c r="M926" i="36"/>
  <c r="L926"/>
  <c r="O926"/>
  <c r="S932" i="41"/>
  <c r="O932"/>
  <c r="N932"/>
  <c r="P932" s="1"/>
  <c r="K933"/>
  <c r="L925" i="32"/>
  <c r="O925" s="1"/>
  <c r="M925"/>
  <c r="S925" s="1"/>
  <c r="M918" i="43"/>
  <c r="S918" s="1"/>
  <c r="L918"/>
  <c r="O918" s="1"/>
  <c r="M932" i="38"/>
  <c r="S932" s="1"/>
  <c r="L932"/>
  <c r="M936" i="28" l="1"/>
  <c r="L936"/>
  <c r="Q935"/>
  <c r="R935"/>
  <c r="O935" i="29"/>
  <c r="K936"/>
  <c r="N935"/>
  <c r="P935" s="1"/>
  <c r="R935" i="31"/>
  <c r="Q935"/>
  <c r="M936"/>
  <c r="L936"/>
  <c r="O936" s="1"/>
  <c r="Q910" i="30"/>
  <c r="R910"/>
  <c r="L911"/>
  <c r="M911"/>
  <c r="S911" s="1"/>
  <c r="R932" i="42"/>
  <c r="Q932"/>
  <c r="R932" i="41"/>
  <c r="Q932"/>
  <c r="Q933" i="27"/>
  <c r="R933"/>
  <c r="M932" i="35"/>
  <c r="S932" s="1"/>
  <c r="L932"/>
  <c r="Q931"/>
  <c r="R931"/>
  <c r="R925" i="33"/>
  <c r="Q925"/>
  <c r="K927" i="36"/>
  <c r="N926"/>
  <c r="P926" s="1"/>
  <c r="L926" i="33"/>
  <c r="M926"/>
  <c r="N925" i="32"/>
  <c r="P925" s="1"/>
  <c r="K926"/>
  <c r="S926" i="36"/>
  <c r="O932" i="38"/>
  <c r="N932"/>
  <c r="P932" s="1"/>
  <c r="K933"/>
  <c r="L933" i="41"/>
  <c r="O933" s="1"/>
  <c r="M933"/>
  <c r="S933" s="1"/>
  <c r="L933" i="42"/>
  <c r="O933" s="1"/>
  <c r="M933"/>
  <c r="R926" i="26"/>
  <c r="Q926"/>
  <c r="R932" i="40"/>
  <c r="Q932"/>
  <c r="N918" i="43"/>
  <c r="P918" s="1"/>
  <c r="K919"/>
  <c r="M933" i="39"/>
  <c r="S933" s="1"/>
  <c r="L933"/>
  <c r="M933" i="40"/>
  <c r="S933" s="1"/>
  <c r="L933"/>
  <c r="L927" i="26"/>
  <c r="O927" s="1"/>
  <c r="M927"/>
  <c r="S927" s="1"/>
  <c r="M934" i="27"/>
  <c r="L934"/>
  <c r="O906" i="34"/>
  <c r="K907"/>
  <c r="N906"/>
  <c r="P906" s="1"/>
  <c r="R932" i="39"/>
  <c r="Q932"/>
  <c r="N921" i="37"/>
  <c r="P921" s="1"/>
  <c r="K922"/>
  <c r="Q935" i="29" l="1"/>
  <c r="R935"/>
  <c r="L936"/>
  <c r="O936" s="1"/>
  <c r="M936"/>
  <c r="S936" s="1"/>
  <c r="O936" i="28"/>
  <c r="N936"/>
  <c r="P936" s="1"/>
  <c r="K937"/>
  <c r="S936"/>
  <c r="O911" i="30"/>
  <c r="N911"/>
  <c r="P911" s="1"/>
  <c r="K912"/>
  <c r="N936" i="31"/>
  <c r="P936" s="1"/>
  <c r="K937"/>
  <c r="S936"/>
  <c r="Q926" i="36"/>
  <c r="R926"/>
  <c r="K928" i="26"/>
  <c r="N927"/>
  <c r="P927" s="1"/>
  <c r="N933" i="41"/>
  <c r="P933" s="1"/>
  <c r="K934"/>
  <c r="S926" i="33"/>
  <c r="O932" i="35"/>
  <c r="K933"/>
  <c r="N932"/>
  <c r="P932" s="1"/>
  <c r="R906" i="34"/>
  <c r="Q906"/>
  <c r="R932" i="38"/>
  <c r="Q932"/>
  <c r="R921" i="37"/>
  <c r="Q921"/>
  <c r="O933" i="39"/>
  <c r="K934"/>
  <c r="N933"/>
  <c r="P933" s="1"/>
  <c r="L927" i="36"/>
  <c r="M927"/>
  <c r="S927" s="1"/>
  <c r="O933" i="40"/>
  <c r="K934"/>
  <c r="N933"/>
  <c r="P933" s="1"/>
  <c r="M933" i="38"/>
  <c r="S933" s="1"/>
  <c r="L933"/>
  <c r="O933" s="1"/>
  <c r="O926" i="33"/>
  <c r="K927"/>
  <c r="N926"/>
  <c r="P926" s="1"/>
  <c r="L907" i="34"/>
  <c r="O907" s="1"/>
  <c r="M907"/>
  <c r="S907" s="1"/>
  <c r="O934" i="27"/>
  <c r="N934"/>
  <c r="P934" s="1"/>
  <c r="K935"/>
  <c r="S933" i="42"/>
  <c r="L922" i="37"/>
  <c r="O922" s="1"/>
  <c r="M922"/>
  <c r="S922" s="1"/>
  <c r="S934" i="27"/>
  <c r="M919" i="43"/>
  <c r="S919" s="1"/>
  <c r="L919"/>
  <c r="O919" s="1"/>
  <c r="K934" i="42"/>
  <c r="N933"/>
  <c r="P933" s="1"/>
  <c r="R918" i="43"/>
  <c r="Q918"/>
  <c r="M926" i="32"/>
  <c r="S926" s="1"/>
  <c r="L926"/>
  <c r="R925"/>
  <c r="Q925"/>
  <c r="Q936" i="28" l="1"/>
  <c r="R936"/>
  <c r="L937"/>
  <c r="O937" s="1"/>
  <c r="M937"/>
  <c r="N936" i="29"/>
  <c r="P936" s="1"/>
  <c r="K937"/>
  <c r="R936" i="31"/>
  <c r="Q936"/>
  <c r="M937"/>
  <c r="S937" s="1"/>
  <c r="L937"/>
  <c r="O937" s="1"/>
  <c r="L912" i="30"/>
  <c r="O912" s="1"/>
  <c r="M912"/>
  <c r="S912" s="1"/>
  <c r="R911"/>
  <c r="Q911"/>
  <c r="Q933" i="42"/>
  <c r="R933"/>
  <c r="R926" i="33"/>
  <c r="Q926"/>
  <c r="Q934" i="27"/>
  <c r="R934"/>
  <c r="O926" i="32"/>
  <c r="N926"/>
  <c r="P926" s="1"/>
  <c r="K927"/>
  <c r="Q933" i="39"/>
  <c r="R933"/>
  <c r="M934" i="42"/>
  <c r="L934"/>
  <c r="O934" s="1"/>
  <c r="N922" i="37"/>
  <c r="P922" s="1"/>
  <c r="K923"/>
  <c r="K908" i="34"/>
  <c r="N907"/>
  <c r="P907" s="1"/>
  <c r="M934" i="40"/>
  <c r="S934" s="1"/>
  <c r="L934"/>
  <c r="K920" i="43"/>
  <c r="N919"/>
  <c r="P919" s="1"/>
  <c r="L927" i="33"/>
  <c r="O927" s="1"/>
  <c r="M927"/>
  <c r="S927" s="1"/>
  <c r="M934" i="41"/>
  <c r="S934" s="1"/>
  <c r="L934"/>
  <c r="R933"/>
  <c r="Q933"/>
  <c r="R927" i="26"/>
  <c r="Q927"/>
  <c r="R932" i="35"/>
  <c r="Q932"/>
  <c r="L928" i="26"/>
  <c r="M928"/>
  <c r="S928" s="1"/>
  <c r="L935" i="27"/>
  <c r="O935" s="1"/>
  <c r="M935"/>
  <c r="S935" s="1"/>
  <c r="O927" i="36"/>
  <c r="N927"/>
  <c r="P927" s="1"/>
  <c r="K928"/>
  <c r="N933" i="38"/>
  <c r="P933" s="1"/>
  <c r="K934"/>
  <c r="M934" i="39"/>
  <c r="S934" s="1"/>
  <c r="L934"/>
  <c r="O934" s="1"/>
  <c r="M933" i="35"/>
  <c r="S933" s="1"/>
  <c r="L933"/>
  <c r="O933"/>
  <c r="R933" i="40"/>
  <c r="Q933"/>
  <c r="L937" i="29" l="1"/>
  <c r="O937" s="1"/>
  <c r="M937"/>
  <c r="S937" s="1"/>
  <c r="R936"/>
  <c r="Q936"/>
  <c r="S937" i="28"/>
  <c r="N937"/>
  <c r="P937" s="1"/>
  <c r="K938"/>
  <c r="N912" i="30"/>
  <c r="P912" s="1"/>
  <c r="K913"/>
  <c r="N937" i="31"/>
  <c r="P937" s="1"/>
  <c r="K938"/>
  <c r="R926" i="32"/>
  <c r="Q926"/>
  <c r="R922" i="37"/>
  <c r="Q922"/>
  <c r="Q919" i="43"/>
  <c r="R919"/>
  <c r="K934" i="35"/>
  <c r="N933"/>
  <c r="P933" s="1"/>
  <c r="K928" i="33"/>
  <c r="N927"/>
  <c r="P927" s="1"/>
  <c r="K935" i="39"/>
  <c r="N934"/>
  <c r="P934" s="1"/>
  <c r="N935" i="27"/>
  <c r="P935" s="1"/>
  <c r="K936"/>
  <c r="M920" i="43"/>
  <c r="S920" s="1"/>
  <c r="L920"/>
  <c r="O920" s="1"/>
  <c r="N934" i="42"/>
  <c r="P934" s="1"/>
  <c r="K935"/>
  <c r="M928" i="36"/>
  <c r="S928" s="1"/>
  <c r="L928"/>
  <c r="O928" s="1"/>
  <c r="K929" i="26"/>
  <c r="N928"/>
  <c r="P928" s="1"/>
  <c r="L923" i="37"/>
  <c r="M923"/>
  <c r="L934" i="38"/>
  <c r="O934" s="1"/>
  <c r="M934"/>
  <c r="O928" i="26"/>
  <c r="O934" i="40"/>
  <c r="N934"/>
  <c r="P934" s="1"/>
  <c r="K935"/>
  <c r="S934" i="42"/>
  <c r="Q933" i="38"/>
  <c r="R933"/>
  <c r="O934" i="41"/>
  <c r="K935"/>
  <c r="N934"/>
  <c r="P934" s="1"/>
  <c r="R907" i="34"/>
  <c r="Q907"/>
  <c r="R927" i="36"/>
  <c r="Q927"/>
  <c r="L908" i="34"/>
  <c r="M908"/>
  <c r="S908" s="1"/>
  <c r="M927" i="32"/>
  <c r="S927" s="1"/>
  <c r="L927"/>
  <c r="O927" s="1"/>
  <c r="L938" i="28" l="1"/>
  <c r="O938" s="1"/>
  <c r="M938"/>
  <c r="S938" s="1"/>
  <c r="Q937"/>
  <c r="R937"/>
  <c r="K938" i="29"/>
  <c r="N937"/>
  <c r="P937" s="1"/>
  <c r="M938" i="31"/>
  <c r="S938" s="1"/>
  <c r="L938"/>
  <c r="Q937"/>
  <c r="R937"/>
  <c r="L913" i="30"/>
  <c r="O913" s="1"/>
  <c r="M913"/>
  <c r="S913" s="1"/>
  <c r="R912"/>
  <c r="Q912"/>
  <c r="R934" i="42"/>
  <c r="Q934"/>
  <c r="Q933" i="35"/>
  <c r="R933"/>
  <c r="Q934" i="41"/>
  <c r="R934"/>
  <c r="L935"/>
  <c r="M935"/>
  <c r="S935" s="1"/>
  <c r="L929" i="26"/>
  <c r="O929" s="1"/>
  <c r="M929"/>
  <c r="S929" s="1"/>
  <c r="M934" i="35"/>
  <c r="S934" s="1"/>
  <c r="L934"/>
  <c r="N927" i="32"/>
  <c r="P927" s="1"/>
  <c r="K928"/>
  <c r="L936" i="27"/>
  <c r="M936"/>
  <c r="Q935"/>
  <c r="R935"/>
  <c r="R934" i="39"/>
  <c r="Q934"/>
  <c r="R928" i="26"/>
  <c r="Q928"/>
  <c r="S934" i="38"/>
  <c r="N934"/>
  <c r="P934" s="1"/>
  <c r="K935"/>
  <c r="L935" i="42"/>
  <c r="O935" s="1"/>
  <c r="M935"/>
  <c r="L935" i="39"/>
  <c r="O935" s="1"/>
  <c r="M935"/>
  <c r="R927" i="33"/>
  <c r="Q927"/>
  <c r="R934" i="40"/>
  <c r="Q934"/>
  <c r="O908" i="34"/>
  <c r="N908"/>
  <c r="P908" s="1"/>
  <c r="K909"/>
  <c r="N928" i="36"/>
  <c r="P928" s="1"/>
  <c r="K929"/>
  <c r="S923" i="37"/>
  <c r="L935" i="40"/>
  <c r="O935" s="1"/>
  <c r="M935"/>
  <c r="S935" s="1"/>
  <c r="O923" i="37"/>
  <c r="K924"/>
  <c r="N923"/>
  <c r="P923" s="1"/>
  <c r="N920" i="43"/>
  <c r="P920" s="1"/>
  <c r="K921"/>
  <c r="L928" i="33"/>
  <c r="O928" s="1"/>
  <c r="M928"/>
  <c r="S928" s="1"/>
  <c r="R937" i="29" l="1"/>
  <c r="Q937"/>
  <c r="L938"/>
  <c r="O938" s="1"/>
  <c r="M938"/>
  <c r="S938" s="1"/>
  <c r="K939" i="28"/>
  <c r="N938"/>
  <c r="P938" s="1"/>
  <c r="N913" i="30"/>
  <c r="P913" s="1"/>
  <c r="K914"/>
  <c r="O938" i="31"/>
  <c r="N938"/>
  <c r="P938" s="1"/>
  <c r="K939"/>
  <c r="R923" i="37"/>
  <c r="Q923"/>
  <c r="Q934" i="38"/>
  <c r="R934"/>
  <c r="O936" i="27"/>
  <c r="N936"/>
  <c r="K937"/>
  <c r="Q908" i="34"/>
  <c r="R908"/>
  <c r="K936" i="39"/>
  <c r="N935"/>
  <c r="L928" i="32"/>
  <c r="M928"/>
  <c r="S928" s="1"/>
  <c r="O935" i="41"/>
  <c r="N935"/>
  <c r="P935" s="1"/>
  <c r="K936"/>
  <c r="R927" i="32"/>
  <c r="Q927"/>
  <c r="S935" i="42"/>
  <c r="K929" i="33"/>
  <c r="N928"/>
  <c r="P928" s="1"/>
  <c r="N935" i="40"/>
  <c r="P935" s="1"/>
  <c r="K936"/>
  <c r="O934" i="35"/>
  <c r="N934"/>
  <c r="P934" s="1"/>
  <c r="K935"/>
  <c r="K936" i="42"/>
  <c r="N935"/>
  <c r="P935" s="1"/>
  <c r="R920" i="43"/>
  <c r="Q920"/>
  <c r="M935" i="38"/>
  <c r="S935" s="1"/>
  <c r="L935"/>
  <c r="M924" i="37"/>
  <c r="S924" s="1"/>
  <c r="L924"/>
  <c r="M909" i="34"/>
  <c r="S909" s="1"/>
  <c r="L909"/>
  <c r="P935" i="39"/>
  <c r="S935"/>
  <c r="M921" i="43"/>
  <c r="S921" s="1"/>
  <c r="L921"/>
  <c r="O921"/>
  <c r="M929" i="36"/>
  <c r="S929" s="1"/>
  <c r="L929"/>
  <c r="Q928"/>
  <c r="R928"/>
  <c r="S936" i="27"/>
  <c r="P936"/>
  <c r="K930" i="26"/>
  <c r="N929"/>
  <c r="P929" s="1"/>
  <c r="R938" i="28" l="1"/>
  <c r="Q938"/>
  <c r="L939"/>
  <c r="O939" s="1"/>
  <c r="M939"/>
  <c r="S939" s="1"/>
  <c r="N938" i="29"/>
  <c r="P938" s="1"/>
  <c r="K939"/>
  <c r="M939" i="31"/>
  <c r="S939" s="1"/>
  <c r="L939"/>
  <c r="O939" s="1"/>
  <c r="Q938"/>
  <c r="R938"/>
  <c r="M914" i="30"/>
  <c r="L914"/>
  <c r="O914" s="1"/>
  <c r="Q913"/>
  <c r="R913"/>
  <c r="R935" i="42"/>
  <c r="Q935"/>
  <c r="Q936" i="27"/>
  <c r="R936"/>
  <c r="M936" i="40"/>
  <c r="S936" s="1"/>
  <c r="L936"/>
  <c r="L936" i="41"/>
  <c r="O936" s="1"/>
  <c r="M936"/>
  <c r="S936" s="1"/>
  <c r="R935"/>
  <c r="Q935"/>
  <c r="M937" i="27"/>
  <c r="L937"/>
  <c r="O937" s="1"/>
  <c r="R928" i="33"/>
  <c r="Q928"/>
  <c r="R935" i="39"/>
  <c r="Q935"/>
  <c r="O909" i="34"/>
  <c r="K910"/>
  <c r="N909"/>
  <c r="P909" s="1"/>
  <c r="M929" i="33"/>
  <c r="S929" s="1"/>
  <c r="L929"/>
  <c r="M936" i="42"/>
  <c r="L936"/>
  <c r="O936" s="1"/>
  <c r="O928" i="32"/>
  <c r="N928"/>
  <c r="P928" s="1"/>
  <c r="K929"/>
  <c r="R935" i="40"/>
  <c r="Q935"/>
  <c r="O929" i="36"/>
  <c r="K930"/>
  <c r="N929"/>
  <c r="P929" s="1"/>
  <c r="O924" i="37"/>
  <c r="N924"/>
  <c r="P924" s="1"/>
  <c r="K925"/>
  <c r="L935" i="35"/>
  <c r="M935"/>
  <c r="S935" s="1"/>
  <c r="Q934"/>
  <c r="R934"/>
  <c r="M936" i="39"/>
  <c r="S936" s="1"/>
  <c r="L936"/>
  <c r="O936" s="1"/>
  <c r="Q929" i="26"/>
  <c r="R929"/>
  <c r="L930"/>
  <c r="O930" s="1"/>
  <c r="M930"/>
  <c r="S930" s="1"/>
  <c r="K922" i="43"/>
  <c r="N921"/>
  <c r="P921" s="1"/>
  <c r="O935" i="38"/>
  <c r="K936"/>
  <c r="N935"/>
  <c r="P935" s="1"/>
  <c r="L939" i="29" l="1"/>
  <c r="O939" s="1"/>
  <c r="M939"/>
  <c r="S939" s="1"/>
  <c r="R938"/>
  <c r="Q938"/>
  <c r="N939" i="28"/>
  <c r="P939" s="1"/>
  <c r="K940"/>
  <c r="N914" i="30"/>
  <c r="P914" s="1"/>
  <c r="K915"/>
  <c r="S914"/>
  <c r="N939" i="31"/>
  <c r="P939" s="1"/>
  <c r="K940"/>
  <c r="L936" i="38"/>
  <c r="M936"/>
  <c r="S936" s="1"/>
  <c r="M925" i="37"/>
  <c r="S925" s="1"/>
  <c r="L925"/>
  <c r="O925" s="1"/>
  <c r="L929" i="32"/>
  <c r="M929"/>
  <c r="M922" i="43"/>
  <c r="S922" s="1"/>
  <c r="L922"/>
  <c r="O922" s="1"/>
  <c r="K931" i="26"/>
  <c r="N930"/>
  <c r="P930" s="1"/>
  <c r="S936" i="42"/>
  <c r="R924" i="37"/>
  <c r="Q924"/>
  <c r="O929" i="33"/>
  <c r="N929"/>
  <c r="P929" s="1"/>
  <c r="K930"/>
  <c r="N936" i="41"/>
  <c r="P936" s="1"/>
  <c r="K937"/>
  <c r="Q935" i="38"/>
  <c r="R935"/>
  <c r="O935" i="35"/>
  <c r="N935"/>
  <c r="P935" s="1"/>
  <c r="K936"/>
  <c r="O936" i="40"/>
  <c r="N936"/>
  <c r="P936" s="1"/>
  <c r="K937"/>
  <c r="R909" i="34"/>
  <c r="Q909"/>
  <c r="N937" i="27"/>
  <c r="P937" s="1"/>
  <c r="K938"/>
  <c r="Q928" i="32"/>
  <c r="R928"/>
  <c r="L910" i="34"/>
  <c r="M910"/>
  <c r="S910" s="1"/>
  <c r="S937" i="27"/>
  <c r="Q921" i="43"/>
  <c r="R921"/>
  <c r="N936" i="39"/>
  <c r="P936" s="1"/>
  <c r="K937"/>
  <c r="Q929" i="36"/>
  <c r="R929"/>
  <c r="M930"/>
  <c r="S930" s="1"/>
  <c r="L930"/>
  <c r="O930" s="1"/>
  <c r="N936" i="42"/>
  <c r="P936" s="1"/>
  <c r="K937"/>
  <c r="L940" i="28" l="1"/>
  <c r="M940"/>
  <c r="S940" s="1"/>
  <c r="R939"/>
  <c r="Q939"/>
  <c r="N939" i="29"/>
  <c r="P939" s="1"/>
  <c r="K940"/>
  <c r="L940" i="31"/>
  <c r="M940"/>
  <c r="Q939"/>
  <c r="R939"/>
  <c r="R914" i="30"/>
  <c r="Q914"/>
  <c r="M915"/>
  <c r="S915" s="1"/>
  <c r="L915"/>
  <c r="R936" i="42"/>
  <c r="Q936"/>
  <c r="Q935" i="35"/>
  <c r="R935"/>
  <c r="R937" i="27"/>
  <c r="Q937"/>
  <c r="S929" i="32"/>
  <c r="Q936" i="40"/>
  <c r="R936"/>
  <c r="L937" i="42"/>
  <c r="M937"/>
  <c r="K931" i="36"/>
  <c r="N930"/>
  <c r="P930" s="1"/>
  <c r="O929" i="32"/>
  <c r="N929"/>
  <c r="P929" s="1"/>
  <c r="K930"/>
  <c r="O910" i="34"/>
  <c r="K911"/>
  <c r="N910"/>
  <c r="P910" s="1"/>
  <c r="L937" i="40"/>
  <c r="O937" s="1"/>
  <c r="M937"/>
  <c r="S937" s="1"/>
  <c r="M937" i="41"/>
  <c r="S937" s="1"/>
  <c r="L937"/>
  <c r="O937" s="1"/>
  <c r="R930" i="26"/>
  <c r="Q930"/>
  <c r="K926" i="37"/>
  <c r="N925"/>
  <c r="P925" s="1"/>
  <c r="R936" i="41"/>
  <c r="Q936"/>
  <c r="L937" i="39"/>
  <c r="O937" s="1"/>
  <c r="M937"/>
  <c r="S937" s="1"/>
  <c r="M930" i="33"/>
  <c r="S930" s="1"/>
  <c r="L930"/>
  <c r="O930" s="1"/>
  <c r="L931" i="26"/>
  <c r="M931"/>
  <c r="S931" s="1"/>
  <c r="R929" i="33"/>
  <c r="Q929"/>
  <c r="N922" i="43"/>
  <c r="P922" s="1"/>
  <c r="K923"/>
  <c r="Q936" i="39"/>
  <c r="R936"/>
  <c r="M936" i="35"/>
  <c r="S936" s="1"/>
  <c r="L936"/>
  <c r="L938" i="27"/>
  <c r="M938"/>
  <c r="O938"/>
  <c r="O936" i="38"/>
  <c r="K937"/>
  <c r="N936"/>
  <c r="P936" s="1"/>
  <c r="L940" i="29" l="1"/>
  <c r="O940" s="1"/>
  <c r="M940"/>
  <c r="S940" s="1"/>
  <c r="R939"/>
  <c r="Q939"/>
  <c r="O940" i="28"/>
  <c r="N940"/>
  <c r="P940" s="1"/>
  <c r="K941"/>
  <c r="N915" i="30"/>
  <c r="P915" s="1"/>
  <c r="K916"/>
  <c r="S940" i="31"/>
  <c r="O915" i="30"/>
  <c r="O940" i="31"/>
  <c r="K941"/>
  <c r="N940"/>
  <c r="P940" s="1"/>
  <c r="R929" i="32"/>
  <c r="Q929"/>
  <c r="K932" i="26"/>
  <c r="N931"/>
  <c r="P931" s="1"/>
  <c r="Q930" i="36"/>
  <c r="R930"/>
  <c r="R925" i="37"/>
  <c r="Q925"/>
  <c r="M923" i="43"/>
  <c r="S923" s="1"/>
  <c r="L923"/>
  <c r="O923" s="1"/>
  <c r="L926" i="37"/>
  <c r="M926"/>
  <c r="S926" s="1"/>
  <c r="N937" i="40"/>
  <c r="P937" s="1"/>
  <c r="K938"/>
  <c r="L931" i="36"/>
  <c r="M931"/>
  <c r="S931" s="1"/>
  <c r="Q910" i="34"/>
  <c r="R910"/>
  <c r="S937" i="42"/>
  <c r="R936" i="38"/>
  <c r="Q936"/>
  <c r="N930" i="33"/>
  <c r="P930" s="1"/>
  <c r="K931"/>
  <c r="M911" i="34"/>
  <c r="S911" s="1"/>
  <c r="L911"/>
  <c r="O911" s="1"/>
  <c r="O937" i="42"/>
  <c r="N937"/>
  <c r="P937" s="1"/>
  <c r="K938"/>
  <c r="R922" i="43"/>
  <c r="Q922"/>
  <c r="K939" i="27"/>
  <c r="N938"/>
  <c r="P938" s="1"/>
  <c r="L937" i="38"/>
  <c r="M937"/>
  <c r="S937" s="1"/>
  <c r="S938" i="27"/>
  <c r="O936" i="35"/>
  <c r="K937"/>
  <c r="N936"/>
  <c r="P936" s="1"/>
  <c r="O931" i="26"/>
  <c r="K938" i="39"/>
  <c r="N937"/>
  <c r="P937" s="1"/>
  <c r="N937" i="41"/>
  <c r="P937" s="1"/>
  <c r="K938"/>
  <c r="M930" i="32"/>
  <c r="L930"/>
  <c r="M941" i="28" l="1"/>
  <c r="L941"/>
  <c r="O941" s="1"/>
  <c r="Q940"/>
  <c r="R940"/>
  <c r="N940" i="29"/>
  <c r="P940" s="1"/>
  <c r="K941"/>
  <c r="Q940" i="31"/>
  <c r="R940"/>
  <c r="L941"/>
  <c r="M941"/>
  <c r="S941" s="1"/>
  <c r="M916" i="30"/>
  <c r="S916" s="1"/>
  <c r="L916"/>
  <c r="R915"/>
  <c r="Q915"/>
  <c r="Q937" i="42"/>
  <c r="R937"/>
  <c r="R930" i="33"/>
  <c r="Q930"/>
  <c r="O931" i="36"/>
  <c r="K932"/>
  <c r="N931"/>
  <c r="P931" s="1"/>
  <c r="R938" i="27"/>
  <c r="Q938"/>
  <c r="M937" i="35"/>
  <c r="S937" s="1"/>
  <c r="L937"/>
  <c r="S930" i="32"/>
  <c r="L938" i="41"/>
  <c r="O938" s="1"/>
  <c r="M938"/>
  <c r="L938" i="42"/>
  <c r="M938"/>
  <c r="L938" i="40"/>
  <c r="O938" s="1"/>
  <c r="M938"/>
  <c r="S938" s="1"/>
  <c r="Q937"/>
  <c r="R937"/>
  <c r="R937" i="39"/>
  <c r="Q937"/>
  <c r="R931" i="26"/>
  <c r="Q931"/>
  <c r="M938" i="39"/>
  <c r="S938" s="1"/>
  <c r="L938"/>
  <c r="O937" i="38"/>
  <c r="K938"/>
  <c r="N937"/>
  <c r="P937" s="1"/>
  <c r="K912" i="34"/>
  <c r="N911"/>
  <c r="P911" s="1"/>
  <c r="O926" i="37"/>
  <c r="K927"/>
  <c r="N926"/>
  <c r="P926" s="1"/>
  <c r="L932" i="26"/>
  <c r="O932" s="1"/>
  <c r="M932"/>
  <c r="R936" i="35"/>
  <c r="Q936"/>
  <c r="M939" i="27"/>
  <c r="S939" s="1"/>
  <c r="L939"/>
  <c r="K924" i="43"/>
  <c r="N923"/>
  <c r="P923" s="1"/>
  <c r="R937" i="41"/>
  <c r="Q937"/>
  <c r="O930" i="32"/>
  <c r="N930"/>
  <c r="P930" s="1"/>
  <c r="K931"/>
  <c r="L931" i="33"/>
  <c r="M931"/>
  <c r="O931"/>
  <c r="L941" i="29" l="1"/>
  <c r="M941"/>
  <c r="S941" s="1"/>
  <c r="R940"/>
  <c r="Q940"/>
  <c r="N941" i="28"/>
  <c r="P941" s="1"/>
  <c r="K942"/>
  <c r="S941"/>
  <c r="O916" i="30"/>
  <c r="K917"/>
  <c r="N916"/>
  <c r="P916" s="1"/>
  <c r="K942" i="31"/>
  <c r="N941"/>
  <c r="P941" s="1"/>
  <c r="O941"/>
  <c r="R930" i="32"/>
  <c r="Q930"/>
  <c r="Q937" i="38"/>
  <c r="R937"/>
  <c r="R931" i="36"/>
  <c r="Q931"/>
  <c r="Q923" i="43"/>
  <c r="R923"/>
  <c r="S932" i="26"/>
  <c r="M938" i="38"/>
  <c r="S938" s="1"/>
  <c r="L938"/>
  <c r="O938" s="1"/>
  <c r="S938" i="41"/>
  <c r="S931" i="33"/>
  <c r="M924" i="43"/>
  <c r="S924" s="1"/>
  <c r="L924"/>
  <c r="O924" s="1"/>
  <c r="K933" i="26"/>
  <c r="N932"/>
  <c r="P932" s="1"/>
  <c r="K939" i="41"/>
  <c r="N938"/>
  <c r="P938" s="1"/>
  <c r="L932" i="36"/>
  <c r="O932" s="1"/>
  <c r="M932"/>
  <c r="S932" s="1"/>
  <c r="Q926" i="37"/>
  <c r="R926"/>
  <c r="O938" i="39"/>
  <c r="N938"/>
  <c r="P938" s="1"/>
  <c r="K939"/>
  <c r="N931" i="33"/>
  <c r="P931" s="1"/>
  <c r="K932"/>
  <c r="N939" i="27"/>
  <c r="P939" s="1"/>
  <c r="K940"/>
  <c r="L931" i="32"/>
  <c r="O931" s="1"/>
  <c r="M931"/>
  <c r="S931" s="1"/>
  <c r="O939" i="27"/>
  <c r="M927" i="37"/>
  <c r="S927" s="1"/>
  <c r="L927"/>
  <c r="O927" s="1"/>
  <c r="N938" i="40"/>
  <c r="P938" s="1"/>
  <c r="K939"/>
  <c r="O937" i="35"/>
  <c r="N937"/>
  <c r="P937" s="1"/>
  <c r="K938"/>
  <c r="Q911" i="34"/>
  <c r="R911"/>
  <c r="S938" i="42"/>
  <c r="L912" i="34"/>
  <c r="O912" s="1"/>
  <c r="M912"/>
  <c r="S912" s="1"/>
  <c r="O938" i="42"/>
  <c r="N938"/>
  <c r="P938" s="1"/>
  <c r="K939"/>
  <c r="Q941" i="28" l="1"/>
  <c r="R941"/>
  <c r="M942"/>
  <c r="L942"/>
  <c r="O942" s="1"/>
  <c r="O941" i="29"/>
  <c r="K942"/>
  <c r="N941"/>
  <c r="P941" s="1"/>
  <c r="Q941" i="31"/>
  <c r="R941"/>
  <c r="M942"/>
  <c r="L942"/>
  <c r="Q916" i="30"/>
  <c r="R916"/>
  <c r="L917"/>
  <c r="M917"/>
  <c r="S917" s="1"/>
  <c r="R931" i="33"/>
  <c r="Q931"/>
  <c r="R938" i="41"/>
  <c r="Q938"/>
  <c r="R932" i="26"/>
  <c r="Q932"/>
  <c r="R938" i="42"/>
  <c r="Q938"/>
  <c r="K933" i="36"/>
  <c r="N932"/>
  <c r="P932" s="1"/>
  <c r="L938" i="35"/>
  <c r="M938"/>
  <c r="M939" i="39"/>
  <c r="S939" s="1"/>
  <c r="L939"/>
  <c r="O939" s="1"/>
  <c r="Q938"/>
  <c r="R938"/>
  <c r="L939" i="41"/>
  <c r="O939" s="1"/>
  <c r="M939"/>
  <c r="S939" s="1"/>
  <c r="Q937" i="35"/>
  <c r="R937"/>
  <c r="K928" i="37"/>
  <c r="N927"/>
  <c r="P927" s="1"/>
  <c r="N912" i="34"/>
  <c r="P912" s="1"/>
  <c r="K913"/>
  <c r="M939" i="40"/>
  <c r="S939" s="1"/>
  <c r="L939"/>
  <c r="N931" i="32"/>
  <c r="P931" s="1"/>
  <c r="K932"/>
  <c r="L933" i="26"/>
  <c r="O933" s="1"/>
  <c r="M933"/>
  <c r="S933" s="1"/>
  <c r="Q938" i="40"/>
  <c r="R938"/>
  <c r="L940" i="27"/>
  <c r="M940"/>
  <c r="N924" i="43"/>
  <c r="P924" s="1"/>
  <c r="K925"/>
  <c r="K939" i="38"/>
  <c r="N938"/>
  <c r="P938" s="1"/>
  <c r="R939" i="27"/>
  <c r="Q939"/>
  <c r="L939" i="42"/>
  <c r="M939"/>
  <c r="S939" s="1"/>
  <c r="L932" i="33"/>
  <c r="M932"/>
  <c r="S932" s="1"/>
  <c r="R941" i="29" l="1"/>
  <c r="Q941"/>
  <c r="L942"/>
  <c r="O942" s="1"/>
  <c r="M942"/>
  <c r="S942" s="1"/>
  <c r="K943" i="28"/>
  <c r="N942"/>
  <c r="P942" s="1"/>
  <c r="S942"/>
  <c r="O917" i="30"/>
  <c r="N917"/>
  <c r="P917" s="1"/>
  <c r="K918"/>
  <c r="O942" i="31"/>
  <c r="N942"/>
  <c r="P942" s="1"/>
  <c r="K943"/>
  <c r="S942"/>
  <c r="Q927" i="37"/>
  <c r="R927"/>
  <c r="M925" i="43"/>
  <c r="L925"/>
  <c r="O925" s="1"/>
  <c r="K934" i="26"/>
  <c r="N933"/>
  <c r="P933" s="1"/>
  <c r="M928" i="37"/>
  <c r="S928" s="1"/>
  <c r="L928"/>
  <c r="R924" i="43"/>
  <c r="Q924"/>
  <c r="L932" i="32"/>
  <c r="M932"/>
  <c r="S932" s="1"/>
  <c r="K940" i="39"/>
  <c r="N939"/>
  <c r="P939" s="1"/>
  <c r="Q938" i="38"/>
  <c r="R938"/>
  <c r="M939"/>
  <c r="S939" s="1"/>
  <c r="L939"/>
  <c r="O939" s="1"/>
  <c r="O932" i="33"/>
  <c r="N932"/>
  <c r="P932" s="1"/>
  <c r="K933"/>
  <c r="S940" i="27"/>
  <c r="R931" i="32"/>
  <c r="Q931"/>
  <c r="O939" i="42"/>
  <c r="K940"/>
  <c r="N939"/>
  <c r="P939" s="1"/>
  <c r="O940" i="27"/>
  <c r="K941"/>
  <c r="N940"/>
  <c r="P940" s="1"/>
  <c r="O939" i="40"/>
  <c r="N939"/>
  <c r="P939" s="1"/>
  <c r="K940"/>
  <c r="S938" i="35"/>
  <c r="M913" i="34"/>
  <c r="S913" s="1"/>
  <c r="L913"/>
  <c r="N939" i="41"/>
  <c r="P939" s="1"/>
  <c r="K940"/>
  <c r="O938" i="35"/>
  <c r="N938"/>
  <c r="P938" s="1"/>
  <c r="K939"/>
  <c r="Q932" i="36"/>
  <c r="R932"/>
  <c r="R912" i="34"/>
  <c r="Q912"/>
  <c r="M933" i="36"/>
  <c r="S933" s="1"/>
  <c r="L933"/>
  <c r="Q942" i="28" l="1"/>
  <c r="R942"/>
  <c r="M943"/>
  <c r="L943"/>
  <c r="O943" s="1"/>
  <c r="N942" i="29"/>
  <c r="P942" s="1"/>
  <c r="K943"/>
  <c r="R942" i="31"/>
  <c r="Q942"/>
  <c r="L943"/>
  <c r="O943" s="1"/>
  <c r="M943"/>
  <c r="S943" s="1"/>
  <c r="M918" i="30"/>
  <c r="S918" s="1"/>
  <c r="L918"/>
  <c r="Q917"/>
  <c r="R917"/>
  <c r="Q940" i="27"/>
  <c r="R940"/>
  <c r="M933" i="33"/>
  <c r="S933" s="1"/>
  <c r="L933"/>
  <c r="O913" i="34"/>
  <c r="K914"/>
  <c r="N913"/>
  <c r="P913" s="1"/>
  <c r="M941" i="27"/>
  <c r="S941" s="1"/>
  <c r="L941"/>
  <c r="O941" s="1"/>
  <c r="Q933" i="26"/>
  <c r="R933"/>
  <c r="Q932" i="33"/>
  <c r="R932"/>
  <c r="M940" i="39"/>
  <c r="S940" s="1"/>
  <c r="L940"/>
  <c r="L934" i="26"/>
  <c r="O934" s="1"/>
  <c r="M934"/>
  <c r="Q939" i="42"/>
  <c r="R939"/>
  <c r="M939" i="35"/>
  <c r="L939"/>
  <c r="O939" s="1"/>
  <c r="Q938"/>
  <c r="R938"/>
  <c r="M940" i="42"/>
  <c r="S940" s="1"/>
  <c r="L940"/>
  <c r="O940" s="1"/>
  <c r="M940" i="40"/>
  <c r="S940" s="1"/>
  <c r="L940"/>
  <c r="O940" s="1"/>
  <c r="O932" i="32"/>
  <c r="N932"/>
  <c r="P932" s="1"/>
  <c r="K933"/>
  <c r="K926" i="43"/>
  <c r="N925"/>
  <c r="P925" s="1"/>
  <c r="Q939" i="40"/>
  <c r="R939"/>
  <c r="N939" i="38"/>
  <c r="P939" s="1"/>
  <c r="K940"/>
  <c r="S925" i="43"/>
  <c r="Q939" i="39"/>
  <c r="R939"/>
  <c r="O933" i="36"/>
  <c r="N933"/>
  <c r="P933" s="1"/>
  <c r="K934"/>
  <c r="L940" i="41"/>
  <c r="O940" s="1"/>
  <c r="M940"/>
  <c r="R939"/>
  <c r="Q939"/>
  <c r="O928" i="37"/>
  <c r="K929"/>
  <c r="N928"/>
  <c r="P928" s="1"/>
  <c r="L943" i="29" l="1"/>
  <c r="M943"/>
  <c r="R942"/>
  <c r="Q942"/>
  <c r="N943" i="28"/>
  <c r="P943" s="1"/>
  <c r="K944"/>
  <c r="S943"/>
  <c r="O918" i="30"/>
  <c r="K919"/>
  <c r="N918"/>
  <c r="P918" s="1"/>
  <c r="N943" i="31"/>
  <c r="P943" s="1"/>
  <c r="K944"/>
  <c r="Q928" i="37"/>
  <c r="R928"/>
  <c r="Q913" i="34"/>
  <c r="R913"/>
  <c r="Q933" i="36"/>
  <c r="R933"/>
  <c r="K941" i="40"/>
  <c r="N940"/>
  <c r="P940" s="1"/>
  <c r="N939" i="35"/>
  <c r="P939" s="1"/>
  <c r="K940"/>
  <c r="S939"/>
  <c r="L914" i="34"/>
  <c r="O914" s="1"/>
  <c r="M914"/>
  <c r="S914" s="1"/>
  <c r="L933" i="32"/>
  <c r="O933" s="1"/>
  <c r="M933"/>
  <c r="S940" i="41"/>
  <c r="M934" i="36"/>
  <c r="S934" s="1"/>
  <c r="L934"/>
  <c r="O934" s="1"/>
  <c r="O940" i="39"/>
  <c r="N940"/>
  <c r="P940" s="1"/>
  <c r="K941"/>
  <c r="L929" i="37"/>
  <c r="M929"/>
  <c r="S929" s="1"/>
  <c r="Q939" i="38"/>
  <c r="R939"/>
  <c r="M926" i="43"/>
  <c r="S926" s="1"/>
  <c r="L926"/>
  <c r="O926" s="1"/>
  <c r="N940" i="42"/>
  <c r="P940" s="1"/>
  <c r="K941"/>
  <c r="O933" i="33"/>
  <c r="K934"/>
  <c r="N933"/>
  <c r="P933" s="1"/>
  <c r="R932" i="32"/>
  <c r="Q932"/>
  <c r="S934" i="26"/>
  <c r="Q925" i="43"/>
  <c r="R925"/>
  <c r="K941" i="41"/>
  <c r="N940"/>
  <c r="P940" s="1"/>
  <c r="L940" i="38"/>
  <c r="M940"/>
  <c r="S940" s="1"/>
  <c r="K935" i="26"/>
  <c r="N934"/>
  <c r="P934" s="1"/>
  <c r="N941" i="27"/>
  <c r="P941" s="1"/>
  <c r="K942"/>
  <c r="Q943" i="28" l="1"/>
  <c r="R943"/>
  <c r="L944"/>
  <c r="O944" s="1"/>
  <c r="M944"/>
  <c r="S944" s="1"/>
  <c r="S943" i="29"/>
  <c r="O943"/>
  <c r="K944"/>
  <c r="N943"/>
  <c r="P943" s="1"/>
  <c r="L944" i="31"/>
  <c r="M944"/>
  <c r="S944" s="1"/>
  <c r="R943"/>
  <c r="Q943"/>
  <c r="R918" i="30"/>
  <c r="Q918"/>
  <c r="L919"/>
  <c r="M919"/>
  <c r="S919" s="1"/>
  <c r="R940" i="41"/>
  <c r="Q940"/>
  <c r="R934" i="26"/>
  <c r="Q934"/>
  <c r="R939" i="35"/>
  <c r="Q939"/>
  <c r="R940" i="40"/>
  <c r="Q940"/>
  <c r="M942" i="27"/>
  <c r="L942"/>
  <c r="M935" i="26"/>
  <c r="S935" s="1"/>
  <c r="L935"/>
  <c r="O935" s="1"/>
  <c r="N933" i="32"/>
  <c r="P933" s="1"/>
  <c r="K934"/>
  <c r="L941" i="40"/>
  <c r="O941" s="1"/>
  <c r="M941"/>
  <c r="S941" s="1"/>
  <c r="R933" i="33"/>
  <c r="Q933"/>
  <c r="N934" i="36"/>
  <c r="P934" s="1"/>
  <c r="K935"/>
  <c r="N926" i="43"/>
  <c r="P926" s="1"/>
  <c r="K927"/>
  <c r="O940" i="38"/>
  <c r="K941"/>
  <c r="N940"/>
  <c r="P940" s="1"/>
  <c r="L941" i="41"/>
  <c r="O941" s="1"/>
  <c r="M941"/>
  <c r="M934" i="33"/>
  <c r="L934"/>
  <c r="O934" s="1"/>
  <c r="K915" i="34"/>
  <c r="N914"/>
  <c r="P914" s="1"/>
  <c r="Q941" i="27"/>
  <c r="R941"/>
  <c r="L941" i="42"/>
  <c r="O941" s="1"/>
  <c r="M941"/>
  <c r="S941" s="1"/>
  <c r="O929" i="37"/>
  <c r="N929"/>
  <c r="P929" s="1"/>
  <c r="K930"/>
  <c r="R940" i="42"/>
  <c r="Q940"/>
  <c r="L941" i="39"/>
  <c r="O941" s="1"/>
  <c r="M941"/>
  <c r="S941" s="1"/>
  <c r="M940" i="35"/>
  <c r="S940" s="1"/>
  <c r="L940"/>
  <c r="R940" i="39"/>
  <c r="Q940"/>
  <c r="S933" i="32"/>
  <c r="L944" i="29" l="1"/>
  <c r="O944" s="1"/>
  <c r="M944"/>
  <c r="Q943"/>
  <c r="R943"/>
  <c r="K945" i="28"/>
  <c r="N944"/>
  <c r="P944" s="1"/>
  <c r="O919" i="30"/>
  <c r="K920"/>
  <c r="N919"/>
  <c r="P919" s="1"/>
  <c r="O944" i="31"/>
  <c r="K945"/>
  <c r="N944"/>
  <c r="P944" s="1"/>
  <c r="L930" i="37"/>
  <c r="M930"/>
  <c r="S930" s="1"/>
  <c r="M927" i="43"/>
  <c r="S927" s="1"/>
  <c r="L927"/>
  <c r="O927" s="1"/>
  <c r="N941" i="40"/>
  <c r="P941" s="1"/>
  <c r="K942"/>
  <c r="R926" i="43"/>
  <c r="Q926"/>
  <c r="L934" i="32"/>
  <c r="O934" s="1"/>
  <c r="M934"/>
  <c r="K942" i="42"/>
  <c r="N941"/>
  <c r="P941" s="1"/>
  <c r="S934" i="33"/>
  <c r="N941" i="39"/>
  <c r="P941" s="1"/>
  <c r="K942"/>
  <c r="S941" i="41"/>
  <c r="M935" i="36"/>
  <c r="S935" s="1"/>
  <c r="L935"/>
  <c r="Q934"/>
  <c r="R934"/>
  <c r="R933" i="32"/>
  <c r="Q933"/>
  <c r="N941" i="41"/>
  <c r="P941" s="1"/>
  <c r="K942"/>
  <c r="K936" i="26"/>
  <c r="N935"/>
  <c r="P935" s="1"/>
  <c r="Q940" i="38"/>
  <c r="R940"/>
  <c r="R914" i="34"/>
  <c r="Q914"/>
  <c r="O940" i="35"/>
  <c r="K941"/>
  <c r="N940"/>
  <c r="P940" s="1"/>
  <c r="L915" i="34"/>
  <c r="O915" s="1"/>
  <c r="M915"/>
  <c r="S915" s="1"/>
  <c r="M941" i="38"/>
  <c r="S941" s="1"/>
  <c r="L941"/>
  <c r="O941" s="1"/>
  <c r="O942" i="27"/>
  <c r="N942"/>
  <c r="P942" s="1"/>
  <c r="K943"/>
  <c r="R929" i="37"/>
  <c r="Q929"/>
  <c r="K935" i="33"/>
  <c r="N934"/>
  <c r="P934" s="1"/>
  <c r="S942" i="27"/>
  <c r="Q944" i="28" l="1"/>
  <c r="R944"/>
  <c r="M945"/>
  <c r="L945"/>
  <c r="O945" s="1"/>
  <c r="S944" i="29"/>
  <c r="N944"/>
  <c r="P944" s="1"/>
  <c r="K945"/>
  <c r="R944" i="31"/>
  <c r="Q944"/>
  <c r="M945"/>
  <c r="S945" s="1"/>
  <c r="L945"/>
  <c r="Q919" i="30"/>
  <c r="R919"/>
  <c r="L920"/>
  <c r="M920"/>
  <c r="S920" s="1"/>
  <c r="Q934" i="33"/>
  <c r="R934"/>
  <c r="R942" i="27"/>
  <c r="Q942"/>
  <c r="R941" i="41"/>
  <c r="Q941"/>
  <c r="M943" i="27"/>
  <c r="S943" s="1"/>
  <c r="L943"/>
  <c r="O943" s="1"/>
  <c r="K916" i="34"/>
  <c r="N915"/>
  <c r="P915" s="1"/>
  <c r="M935" i="33"/>
  <c r="S935" s="1"/>
  <c r="L935"/>
  <c r="O935" s="1"/>
  <c r="M942" i="40"/>
  <c r="S942" s="1"/>
  <c r="L942"/>
  <c r="R941"/>
  <c r="Q941"/>
  <c r="Q940" i="35"/>
  <c r="R940"/>
  <c r="M936" i="26"/>
  <c r="S936" s="1"/>
  <c r="L936"/>
  <c r="O936" s="1"/>
  <c r="L942" i="42"/>
  <c r="M942"/>
  <c r="M941" i="35"/>
  <c r="S941" s="1"/>
  <c r="L941"/>
  <c r="O941" s="1"/>
  <c r="L942" i="41"/>
  <c r="O942" s="1"/>
  <c r="M942"/>
  <c r="S942" s="1"/>
  <c r="S934" i="32"/>
  <c r="K928" i="43"/>
  <c r="N927"/>
  <c r="P927" s="1"/>
  <c r="Q935" i="26"/>
  <c r="R935"/>
  <c r="O935" i="36"/>
  <c r="N935"/>
  <c r="P935" s="1"/>
  <c r="K936"/>
  <c r="Q941" i="42"/>
  <c r="R941"/>
  <c r="K942" i="38"/>
  <c r="N941"/>
  <c r="P941" s="1"/>
  <c r="M942" i="39"/>
  <c r="S942" s="1"/>
  <c r="L942"/>
  <c r="K935" i="32"/>
  <c r="N934"/>
  <c r="P934" s="1"/>
  <c r="Q941" i="39"/>
  <c r="R941"/>
  <c r="O930" i="37"/>
  <c r="K931"/>
  <c r="N930"/>
  <c r="P930" s="1"/>
  <c r="L945" i="29" l="1"/>
  <c r="O945" s="1"/>
  <c r="M945"/>
  <c r="S945" s="1"/>
  <c r="R944"/>
  <c r="Q944"/>
  <c r="N945" i="28"/>
  <c r="P945" s="1"/>
  <c r="K946"/>
  <c r="S945"/>
  <c r="O945" i="31"/>
  <c r="K946"/>
  <c r="N945"/>
  <c r="P945" s="1"/>
  <c r="N920" i="30"/>
  <c r="P920" s="1"/>
  <c r="K921"/>
  <c r="O920"/>
  <c r="R934" i="32"/>
  <c r="Q934"/>
  <c r="M936" i="36"/>
  <c r="L936"/>
  <c r="O936" s="1"/>
  <c r="O942" i="42"/>
  <c r="N942"/>
  <c r="P942" s="1"/>
  <c r="K943"/>
  <c r="O942" i="40"/>
  <c r="K943"/>
  <c r="N942"/>
  <c r="P942" s="1"/>
  <c r="M935" i="32"/>
  <c r="L935"/>
  <c r="O935" s="1"/>
  <c r="R935" i="36"/>
  <c r="Q935"/>
  <c r="O942" i="39"/>
  <c r="K943"/>
  <c r="N942"/>
  <c r="P942" s="1"/>
  <c r="K937" i="26"/>
  <c r="N936"/>
  <c r="P936" s="1"/>
  <c r="K943" i="41"/>
  <c r="N942"/>
  <c r="P942" s="1"/>
  <c r="K936" i="33"/>
  <c r="N935"/>
  <c r="P935" s="1"/>
  <c r="Q941" i="38"/>
  <c r="R941"/>
  <c r="Q915" i="34"/>
  <c r="R915"/>
  <c r="R930" i="37"/>
  <c r="Q930"/>
  <c r="M931"/>
  <c r="L931"/>
  <c r="O931" s="1"/>
  <c r="L942" i="38"/>
  <c r="M942"/>
  <c r="S942" s="1"/>
  <c r="K942" i="35"/>
  <c r="N941"/>
  <c r="P941" s="1"/>
  <c r="M928" i="43"/>
  <c r="S928" s="1"/>
  <c r="L928"/>
  <c r="O928" s="1"/>
  <c r="M916" i="34"/>
  <c r="S916" s="1"/>
  <c r="L916"/>
  <c r="O916" s="1"/>
  <c r="Q927" i="43"/>
  <c r="R927"/>
  <c r="S942" i="42"/>
  <c r="K944" i="27"/>
  <c r="N943"/>
  <c r="P943" s="1"/>
  <c r="Q945" i="28" l="1"/>
  <c r="R945"/>
  <c r="L946"/>
  <c r="O946" s="1"/>
  <c r="M946"/>
  <c r="S946" s="1"/>
  <c r="K946" i="29"/>
  <c r="N945"/>
  <c r="P945" s="1"/>
  <c r="L921" i="30"/>
  <c r="O921" s="1"/>
  <c r="M921"/>
  <c r="S921" s="1"/>
  <c r="R920"/>
  <c r="Q920"/>
  <c r="Q945" i="31"/>
  <c r="R945"/>
  <c r="M946"/>
  <c r="S946" s="1"/>
  <c r="L946"/>
  <c r="M936" i="33"/>
  <c r="L936"/>
  <c r="L943" i="42"/>
  <c r="M943"/>
  <c r="S943" s="1"/>
  <c r="Q942" i="41"/>
  <c r="R942"/>
  <c r="Q941" i="35"/>
  <c r="R941"/>
  <c r="M943" i="41"/>
  <c r="S943" s="1"/>
  <c r="L943"/>
  <c r="R936" i="26"/>
  <c r="Q936"/>
  <c r="N935" i="32"/>
  <c r="P935" s="1"/>
  <c r="K936"/>
  <c r="Q942" i="42"/>
  <c r="R942"/>
  <c r="S931" i="37"/>
  <c r="M942" i="35"/>
  <c r="S942" s="1"/>
  <c r="L942"/>
  <c r="N916" i="34"/>
  <c r="P916" s="1"/>
  <c r="K917"/>
  <c r="M937" i="26"/>
  <c r="S937" s="1"/>
  <c r="L937"/>
  <c r="O937" s="1"/>
  <c r="S935" i="32"/>
  <c r="K937" i="36"/>
  <c r="N936"/>
  <c r="P936" s="1"/>
  <c r="R942" i="39"/>
  <c r="Q942"/>
  <c r="R942" i="40"/>
  <c r="Q942"/>
  <c r="S936" i="36"/>
  <c r="R943" i="27"/>
  <c r="Q943"/>
  <c r="M943" i="39"/>
  <c r="S943" s="1"/>
  <c r="L943"/>
  <c r="O943" s="1"/>
  <c r="M943" i="40"/>
  <c r="S943" s="1"/>
  <c r="L943"/>
  <c r="O943" s="1"/>
  <c r="O942" i="38"/>
  <c r="K943"/>
  <c r="N942"/>
  <c r="P942" s="1"/>
  <c r="M944" i="27"/>
  <c r="S944" s="1"/>
  <c r="L944"/>
  <c r="N928" i="43"/>
  <c r="P928" s="1"/>
  <c r="K929"/>
  <c r="K932" i="37"/>
  <c r="N931"/>
  <c r="P931" s="1"/>
  <c r="Q935" i="33"/>
  <c r="R935"/>
  <c r="R945" i="29" l="1"/>
  <c r="Q945"/>
  <c r="M946"/>
  <c r="S946" s="1"/>
  <c r="L946"/>
  <c r="K947" i="28"/>
  <c r="N946"/>
  <c r="P946" s="1"/>
  <c r="K947" i="31"/>
  <c r="N946"/>
  <c r="P946" s="1"/>
  <c r="O946"/>
  <c r="N921" i="30"/>
  <c r="P921" s="1"/>
  <c r="K922"/>
  <c r="R931" i="37"/>
  <c r="Q931"/>
  <c r="R928" i="43"/>
  <c r="Q928"/>
  <c r="O944" i="27"/>
  <c r="K945"/>
  <c r="N944"/>
  <c r="P944" s="1"/>
  <c r="N937" i="26"/>
  <c r="P937" s="1"/>
  <c r="K938"/>
  <c r="Q942" i="38"/>
  <c r="R942"/>
  <c r="L917" i="34"/>
  <c r="O917" s="1"/>
  <c r="M917"/>
  <c r="S917" s="1"/>
  <c r="L936" i="32"/>
  <c r="M936"/>
  <c r="S936" s="1"/>
  <c r="R916" i="34"/>
  <c r="Q916"/>
  <c r="K944" i="39"/>
  <c r="N943"/>
  <c r="P943" s="1"/>
  <c r="M943" i="38"/>
  <c r="S943" s="1"/>
  <c r="L943"/>
  <c r="L937" i="36"/>
  <c r="M937"/>
  <c r="S937" s="1"/>
  <c r="O942" i="35"/>
  <c r="N942"/>
  <c r="P942" s="1"/>
  <c r="K943"/>
  <c r="R935" i="32"/>
  <c r="Q935"/>
  <c r="O943" i="42"/>
  <c r="N943"/>
  <c r="P943" s="1"/>
  <c r="K944"/>
  <c r="R936" i="36"/>
  <c r="Q936"/>
  <c r="O943" i="41"/>
  <c r="N943"/>
  <c r="P943" s="1"/>
  <c r="K944"/>
  <c r="O936" i="33"/>
  <c r="N936"/>
  <c r="P936" s="1"/>
  <c r="K937"/>
  <c r="L932" i="37"/>
  <c r="O932" s="1"/>
  <c r="M932"/>
  <c r="S932" s="1"/>
  <c r="K944" i="40"/>
  <c r="N943"/>
  <c r="P943" s="1"/>
  <c r="M929" i="43"/>
  <c r="S929" s="1"/>
  <c r="L929"/>
  <c r="O929" s="1"/>
  <c r="S936" i="33"/>
  <c r="Q946" i="28" l="1"/>
  <c r="R946"/>
  <c r="M947"/>
  <c r="S947" s="1"/>
  <c r="L947"/>
  <c r="O947" s="1"/>
  <c r="O946" i="29"/>
  <c r="K947"/>
  <c r="N946"/>
  <c r="P946" s="1"/>
  <c r="L922" i="30"/>
  <c r="O922" s="1"/>
  <c r="M922"/>
  <c r="S922" s="1"/>
  <c r="R921"/>
  <c r="Q921"/>
  <c r="Q946" i="31"/>
  <c r="R946"/>
  <c r="L947"/>
  <c r="M947"/>
  <c r="R936" i="33"/>
  <c r="Q936"/>
  <c r="Q937" i="26"/>
  <c r="R937"/>
  <c r="R944" i="27"/>
  <c r="Q944"/>
  <c r="R943" i="42"/>
  <c r="Q943"/>
  <c r="O937" i="36"/>
  <c r="N937"/>
  <c r="P937" s="1"/>
  <c r="K938"/>
  <c r="O936" i="32"/>
  <c r="N936"/>
  <c r="P936" s="1"/>
  <c r="K937"/>
  <c r="O943" i="38"/>
  <c r="K944"/>
  <c r="N943"/>
  <c r="P943" s="1"/>
  <c r="L945" i="27"/>
  <c r="M945"/>
  <c r="S945" s="1"/>
  <c r="K930" i="43"/>
  <c r="N929"/>
  <c r="P929" s="1"/>
  <c r="M937" i="33"/>
  <c r="S937" s="1"/>
  <c r="L937"/>
  <c r="L944" i="42"/>
  <c r="O944" s="1"/>
  <c r="M944"/>
  <c r="S944" s="1"/>
  <c r="Q943" i="39"/>
  <c r="R943"/>
  <c r="N917" i="34"/>
  <c r="P917" s="1"/>
  <c r="K918"/>
  <c r="R943" i="41"/>
  <c r="Q943"/>
  <c r="M943" i="35"/>
  <c r="S943" s="1"/>
  <c r="L943"/>
  <c r="L944" i="39"/>
  <c r="M944"/>
  <c r="S944" s="1"/>
  <c r="R942" i="35"/>
  <c r="Q942"/>
  <c r="R943" i="40"/>
  <c r="Q943"/>
  <c r="L944" i="41"/>
  <c r="M944"/>
  <c r="S944" s="1"/>
  <c r="L944" i="40"/>
  <c r="M944"/>
  <c r="S944" s="1"/>
  <c r="N932" i="37"/>
  <c r="P932" s="1"/>
  <c r="K933"/>
  <c r="L938" i="26"/>
  <c r="O938" s="1"/>
  <c r="M938"/>
  <c r="S938" s="1"/>
  <c r="R946" i="29" l="1"/>
  <c r="Q946"/>
  <c r="M947"/>
  <c r="L947"/>
  <c r="O947" s="1"/>
  <c r="N947" i="28"/>
  <c r="P947" s="1"/>
  <c r="K948"/>
  <c r="O947" i="31"/>
  <c r="K948"/>
  <c r="N947"/>
  <c r="P947" s="1"/>
  <c r="S947"/>
  <c r="N922" i="30"/>
  <c r="P922" s="1"/>
  <c r="K923"/>
  <c r="O945" i="27"/>
  <c r="N945"/>
  <c r="P945" s="1"/>
  <c r="K946"/>
  <c r="N944" i="42"/>
  <c r="P944" s="1"/>
  <c r="K945"/>
  <c r="L944" i="38"/>
  <c r="O944" s="1"/>
  <c r="M944"/>
  <c r="S944" s="1"/>
  <c r="R917" i="34"/>
  <c r="Q917"/>
  <c r="O943" i="35"/>
  <c r="K944"/>
  <c r="N943"/>
  <c r="P943" s="1"/>
  <c r="O944" i="41"/>
  <c r="N944"/>
  <c r="P944" s="1"/>
  <c r="K945"/>
  <c r="K939" i="26"/>
  <c r="N938"/>
  <c r="P938" s="1"/>
  <c r="O937" i="33"/>
  <c r="N937"/>
  <c r="P937" s="1"/>
  <c r="K938"/>
  <c r="L933" i="37"/>
  <c r="M933"/>
  <c r="S933" s="1"/>
  <c r="M918" i="34"/>
  <c r="S918" s="1"/>
  <c r="L918"/>
  <c r="L937" i="32"/>
  <c r="O937" s="1"/>
  <c r="M937"/>
  <c r="S937" s="1"/>
  <c r="Q936"/>
  <c r="R936"/>
  <c r="Q932" i="37"/>
  <c r="R932"/>
  <c r="M930" i="43"/>
  <c r="S930" s="1"/>
  <c r="L930"/>
  <c r="O930" s="1"/>
  <c r="Q929"/>
  <c r="R929"/>
  <c r="O944" i="40"/>
  <c r="N944"/>
  <c r="P944" s="1"/>
  <c r="K945"/>
  <c r="O944" i="39"/>
  <c r="K945"/>
  <c r="N944"/>
  <c r="P944" s="1"/>
  <c r="L938" i="36"/>
  <c r="O938" s="1"/>
  <c r="M938"/>
  <c r="R937"/>
  <c r="Q937"/>
  <c r="Q943" i="38"/>
  <c r="R943"/>
  <c r="M948" i="28" l="1"/>
  <c r="L948"/>
  <c r="O948" s="1"/>
  <c r="R947"/>
  <c r="Q947"/>
  <c r="K948" i="29"/>
  <c r="N947"/>
  <c r="P947" s="1"/>
  <c r="S947"/>
  <c r="L923" i="30"/>
  <c r="M923"/>
  <c r="S923" s="1"/>
  <c r="R922"/>
  <c r="Q922"/>
  <c r="Q947" i="31"/>
  <c r="R947"/>
  <c r="M948"/>
  <c r="S948" s="1"/>
  <c r="L948"/>
  <c r="R937" i="33"/>
  <c r="Q937"/>
  <c r="M944" i="35"/>
  <c r="S944" s="1"/>
  <c r="L944"/>
  <c r="M945" i="39"/>
  <c r="S945" s="1"/>
  <c r="L945"/>
  <c r="N937" i="32"/>
  <c r="P937" s="1"/>
  <c r="K938"/>
  <c r="M945" i="40"/>
  <c r="S945" s="1"/>
  <c r="L945"/>
  <c r="O945" s="1"/>
  <c r="L945" i="41"/>
  <c r="O945" s="1"/>
  <c r="M945"/>
  <c r="S945" s="1"/>
  <c r="Q944" i="40"/>
  <c r="R944"/>
  <c r="R944" i="41"/>
  <c r="Q944"/>
  <c r="O933" i="37"/>
  <c r="K934"/>
  <c r="N933"/>
  <c r="P933" s="1"/>
  <c r="N944" i="38"/>
  <c r="P944" s="1"/>
  <c r="K945"/>
  <c r="S938" i="36"/>
  <c r="L938" i="33"/>
  <c r="M938"/>
  <c r="S938" s="1"/>
  <c r="R943" i="35"/>
  <c r="Q943"/>
  <c r="M945" i="42"/>
  <c r="L945"/>
  <c r="O945" s="1"/>
  <c r="N938" i="36"/>
  <c r="P938" s="1"/>
  <c r="K939"/>
  <c r="R944" i="42"/>
  <c r="Q944"/>
  <c r="R944" i="39"/>
  <c r="Q944"/>
  <c r="N930" i="43"/>
  <c r="P930" s="1"/>
  <c r="K931"/>
  <c r="M946" i="27"/>
  <c r="L946"/>
  <c r="R945"/>
  <c r="Q945"/>
  <c r="R938" i="26"/>
  <c r="Q938"/>
  <c r="O918" i="34"/>
  <c r="N918"/>
  <c r="P918" s="1"/>
  <c r="K919"/>
  <c r="L939" i="26"/>
  <c r="O939" s="1"/>
  <c r="M939"/>
  <c r="Q947" i="29" l="1"/>
  <c r="R947"/>
  <c r="L948"/>
  <c r="O948" s="1"/>
  <c r="M948"/>
  <c r="S948" s="1"/>
  <c r="N948" i="28"/>
  <c r="P948" s="1"/>
  <c r="K949"/>
  <c r="S948"/>
  <c r="O948" i="31"/>
  <c r="K949"/>
  <c r="N948"/>
  <c r="P948" s="1"/>
  <c r="O923" i="30"/>
  <c r="K924"/>
  <c r="N923"/>
  <c r="P923" s="1"/>
  <c r="R938" i="36"/>
  <c r="Q938"/>
  <c r="R918" i="34"/>
  <c r="Q918"/>
  <c r="M931" i="43"/>
  <c r="S931" s="1"/>
  <c r="L931"/>
  <c r="O931" s="1"/>
  <c r="N945" i="42"/>
  <c r="P945" s="1"/>
  <c r="K946"/>
  <c r="L938" i="32"/>
  <c r="M938"/>
  <c r="S938" s="1"/>
  <c r="R937"/>
  <c r="Q937"/>
  <c r="R944" i="38"/>
  <c r="Q944"/>
  <c r="O945" i="39"/>
  <c r="K946"/>
  <c r="N945"/>
  <c r="P945" s="1"/>
  <c r="R933" i="37"/>
  <c r="Q933"/>
  <c r="S946" i="27"/>
  <c r="M945" i="38"/>
  <c r="S945" s="1"/>
  <c r="L945"/>
  <c r="M934" i="37"/>
  <c r="S934" s="1"/>
  <c r="L934"/>
  <c r="N945" i="41"/>
  <c r="P945" s="1"/>
  <c r="K946"/>
  <c r="O944" i="35"/>
  <c r="N944"/>
  <c r="P944" s="1"/>
  <c r="K945"/>
  <c r="M919" i="34"/>
  <c r="L919"/>
  <c r="S945" i="42"/>
  <c r="S939" i="26"/>
  <c r="R930" i="43"/>
  <c r="Q930"/>
  <c r="K940" i="26"/>
  <c r="N939"/>
  <c r="P939" s="1"/>
  <c r="O946" i="27"/>
  <c r="K947"/>
  <c r="N946"/>
  <c r="P946" s="1"/>
  <c r="M939" i="36"/>
  <c r="S939" s="1"/>
  <c r="L939"/>
  <c r="O938" i="33"/>
  <c r="N938"/>
  <c r="P938" s="1"/>
  <c r="K939"/>
  <c r="K946" i="40"/>
  <c r="N945"/>
  <c r="P945" s="1"/>
  <c r="Q948" i="28" l="1"/>
  <c r="R948"/>
  <c r="L949"/>
  <c r="M949"/>
  <c r="K949" i="29"/>
  <c r="N948"/>
  <c r="P948" s="1"/>
  <c r="L924" i="30"/>
  <c r="M924"/>
  <c r="S924" s="1"/>
  <c r="Q923"/>
  <c r="R923"/>
  <c r="R948" i="31"/>
  <c r="Q948"/>
  <c r="M949"/>
  <c r="S949" s="1"/>
  <c r="L949"/>
  <c r="O949" s="1"/>
  <c r="R939" i="26"/>
  <c r="Q939"/>
  <c r="R938" i="33"/>
  <c r="Q938"/>
  <c r="L940" i="26"/>
  <c r="O940" s="1"/>
  <c r="M940"/>
  <c r="S940" s="1"/>
  <c r="S919" i="34"/>
  <c r="O945" i="38"/>
  <c r="K946"/>
  <c r="N945"/>
  <c r="P945" s="1"/>
  <c r="R945" i="42"/>
  <c r="Q945"/>
  <c r="L946" i="40"/>
  <c r="O946" s="1"/>
  <c r="M946"/>
  <c r="S946" s="1"/>
  <c r="M945" i="35"/>
  <c r="S945" s="1"/>
  <c r="L945"/>
  <c r="R944"/>
  <c r="Q944"/>
  <c r="K932" i="43"/>
  <c r="N931"/>
  <c r="P931" s="1"/>
  <c r="Q946" i="27"/>
  <c r="R946"/>
  <c r="L946" i="41"/>
  <c r="M946"/>
  <c r="S946" s="1"/>
  <c r="R945"/>
  <c r="Q945"/>
  <c r="O939" i="36"/>
  <c r="K940"/>
  <c r="N939"/>
  <c r="P939" s="1"/>
  <c r="Q945" i="39"/>
  <c r="R945"/>
  <c r="O938" i="32"/>
  <c r="N938"/>
  <c r="P938" s="1"/>
  <c r="K939"/>
  <c r="R945" i="40"/>
  <c r="Q945"/>
  <c r="L947" i="27"/>
  <c r="M947"/>
  <c r="O934" i="37"/>
  <c r="N934"/>
  <c r="P934" s="1"/>
  <c r="K935"/>
  <c r="L939" i="33"/>
  <c r="O939" s="1"/>
  <c r="M939"/>
  <c r="O919" i="34"/>
  <c r="K920"/>
  <c r="N919"/>
  <c r="P919" s="1"/>
  <c r="M946" i="39"/>
  <c r="S946" s="1"/>
  <c r="L946"/>
  <c r="M946" i="42"/>
  <c r="S946" s="1"/>
  <c r="L946"/>
  <c r="O946" s="1"/>
  <c r="Q948" i="29" l="1"/>
  <c r="R948"/>
  <c r="M949"/>
  <c r="L949"/>
  <c r="O949" s="1"/>
  <c r="S949" i="28"/>
  <c r="O949"/>
  <c r="N949"/>
  <c r="P949" s="1"/>
  <c r="K950"/>
  <c r="K950" i="31"/>
  <c r="N949"/>
  <c r="P949" s="1"/>
  <c r="O924" i="30"/>
  <c r="K925"/>
  <c r="N924"/>
  <c r="P924" s="1"/>
  <c r="R919" i="34"/>
  <c r="Q919"/>
  <c r="Q931" i="43"/>
  <c r="R931"/>
  <c r="K947" i="40"/>
  <c r="N946"/>
  <c r="P946" s="1"/>
  <c r="R939" i="36"/>
  <c r="Q939"/>
  <c r="S939" i="33"/>
  <c r="O946" i="39"/>
  <c r="K947"/>
  <c r="N946"/>
  <c r="P946" s="1"/>
  <c r="M935" i="37"/>
  <c r="S935" s="1"/>
  <c r="L935"/>
  <c r="O947" i="27"/>
  <c r="N947"/>
  <c r="P947" s="1"/>
  <c r="K948"/>
  <c r="L940" i="36"/>
  <c r="O940" s="1"/>
  <c r="M940"/>
  <c r="S940" s="1"/>
  <c r="K947" i="42"/>
  <c r="N946"/>
  <c r="P946" s="1"/>
  <c r="M932" i="43"/>
  <c r="S932" s="1"/>
  <c r="L932"/>
  <c r="O932" s="1"/>
  <c r="N939" i="33"/>
  <c r="P939" s="1"/>
  <c r="K940"/>
  <c r="M939" i="32"/>
  <c r="L939"/>
  <c r="O939" s="1"/>
  <c r="K941" i="26"/>
  <c r="N940"/>
  <c r="P940" s="1"/>
  <c r="Q945" i="38"/>
  <c r="R945"/>
  <c r="R938" i="32"/>
  <c r="Q938"/>
  <c r="O945" i="35"/>
  <c r="K946"/>
  <c r="N945"/>
  <c r="P945" s="1"/>
  <c r="M946" i="38"/>
  <c r="S946" s="1"/>
  <c r="L946"/>
  <c r="O946" s="1"/>
  <c r="R934" i="37"/>
  <c r="Q934"/>
  <c r="O946" i="41"/>
  <c r="N946"/>
  <c r="P946" s="1"/>
  <c r="K947"/>
  <c r="M920" i="34"/>
  <c r="S920" s="1"/>
  <c r="L920"/>
  <c r="S947" i="27"/>
  <c r="L950" i="28" l="1"/>
  <c r="O950" s="1"/>
  <c r="M950"/>
  <c r="R949"/>
  <c r="Q949"/>
  <c r="K950" i="29"/>
  <c r="N949"/>
  <c r="P949" s="1"/>
  <c r="S949"/>
  <c r="R924" i="30"/>
  <c r="Q924"/>
  <c r="L925"/>
  <c r="M925"/>
  <c r="S925" s="1"/>
  <c r="R949" i="31"/>
  <c r="Q949"/>
  <c r="M950"/>
  <c r="S950" s="1"/>
  <c r="L950"/>
  <c r="R947" i="27"/>
  <c r="Q947"/>
  <c r="R939" i="33"/>
  <c r="Q939"/>
  <c r="R945" i="35"/>
  <c r="Q945"/>
  <c r="L941" i="26"/>
  <c r="M941"/>
  <c r="R946" i="42"/>
  <c r="Q946"/>
  <c r="O935" i="37"/>
  <c r="K936"/>
  <c r="N935"/>
  <c r="P935" s="1"/>
  <c r="Q946" i="40"/>
  <c r="R946"/>
  <c r="R946" i="39"/>
  <c r="Q946"/>
  <c r="L947" i="40"/>
  <c r="O947" s="1"/>
  <c r="M947"/>
  <c r="S947" s="1"/>
  <c r="Q946" i="41"/>
  <c r="R946"/>
  <c r="L946" i="35"/>
  <c r="O946" s="1"/>
  <c r="M946"/>
  <c r="N939" i="32"/>
  <c r="P939" s="1"/>
  <c r="K940"/>
  <c r="M947" i="42"/>
  <c r="L947"/>
  <c r="M947" i="39"/>
  <c r="S947" s="1"/>
  <c r="L947"/>
  <c r="O947" s="1"/>
  <c r="M947" i="41"/>
  <c r="S947" s="1"/>
  <c r="L947"/>
  <c r="O947" s="1"/>
  <c r="M940" i="33"/>
  <c r="S940" s="1"/>
  <c r="L940"/>
  <c r="O940" s="1"/>
  <c r="K941" i="36"/>
  <c r="N940"/>
  <c r="P940" s="1"/>
  <c r="Q940" i="26"/>
  <c r="R940"/>
  <c r="S939" i="32"/>
  <c r="O920" i="34"/>
  <c r="N920"/>
  <c r="P920" s="1"/>
  <c r="K921"/>
  <c r="K947" i="38"/>
  <c r="N946"/>
  <c r="P946" s="1"/>
  <c r="N932" i="43"/>
  <c r="P932" s="1"/>
  <c r="K933"/>
  <c r="L948" i="27"/>
  <c r="M948"/>
  <c r="S948" s="1"/>
  <c r="O948"/>
  <c r="Q949" i="29" l="1"/>
  <c r="R949"/>
  <c r="M950"/>
  <c r="S950" s="1"/>
  <c r="L950"/>
  <c r="O950" s="1"/>
  <c r="S950" i="28"/>
  <c r="K951"/>
  <c r="N950"/>
  <c r="P950" s="1"/>
  <c r="N950" i="31"/>
  <c r="P950" s="1"/>
  <c r="K951"/>
  <c r="O925" i="30"/>
  <c r="N925"/>
  <c r="P925" s="1"/>
  <c r="K926"/>
  <c r="O950" i="31"/>
  <c r="Q946" i="38"/>
  <c r="R946"/>
  <c r="M947"/>
  <c r="L947"/>
  <c r="O947" s="1"/>
  <c r="L921" i="34"/>
  <c r="M921"/>
  <c r="S921" s="1"/>
  <c r="M941" i="36"/>
  <c r="S941" s="1"/>
  <c r="L941"/>
  <c r="O941" s="1"/>
  <c r="K948" i="39"/>
  <c r="N947"/>
  <c r="P947" s="1"/>
  <c r="N946" i="35"/>
  <c r="K947"/>
  <c r="S941" i="26"/>
  <c r="R920" i="34"/>
  <c r="Q920"/>
  <c r="K941" i="33"/>
  <c r="N940"/>
  <c r="P940" s="1"/>
  <c r="K942" i="26"/>
  <c r="N941"/>
  <c r="P941" s="1"/>
  <c r="Q935" i="37"/>
  <c r="R935"/>
  <c r="S947" i="42"/>
  <c r="L936" i="37"/>
  <c r="M936"/>
  <c r="S936" s="1"/>
  <c r="R939" i="32"/>
  <c r="Q939"/>
  <c r="L940"/>
  <c r="M940"/>
  <c r="S940" s="1"/>
  <c r="R932" i="43"/>
  <c r="Q932"/>
  <c r="N947" i="41"/>
  <c r="P947" s="1"/>
  <c r="K948"/>
  <c r="N947" i="40"/>
  <c r="P947" s="1"/>
  <c r="K948"/>
  <c r="O947" i="42"/>
  <c r="K948"/>
  <c r="N947"/>
  <c r="P947" s="1"/>
  <c r="N948" i="27"/>
  <c r="P948" s="1"/>
  <c r="K949"/>
  <c r="M933" i="43"/>
  <c r="S933" s="1"/>
  <c r="L933"/>
  <c r="O933" s="1"/>
  <c r="R940" i="36"/>
  <c r="Q940"/>
  <c r="S946" i="35"/>
  <c r="P946"/>
  <c r="O941" i="26"/>
  <c r="L951" i="28" l="1"/>
  <c r="O951" s="1"/>
  <c r="M951"/>
  <c r="S951" s="1"/>
  <c r="R950"/>
  <c r="Q950"/>
  <c r="K951" i="29"/>
  <c r="N950"/>
  <c r="P950" s="1"/>
  <c r="M926" i="30"/>
  <c r="L926"/>
  <c r="R925"/>
  <c r="Q925"/>
  <c r="M951" i="31"/>
  <c r="L951"/>
  <c r="Q950"/>
  <c r="R950"/>
  <c r="Q947" i="42"/>
  <c r="R947"/>
  <c r="Q941" i="26"/>
  <c r="R941"/>
  <c r="R940" i="33"/>
  <c r="Q940"/>
  <c r="M949" i="27"/>
  <c r="S949" s="1"/>
  <c r="L949"/>
  <c r="M948" i="42"/>
  <c r="S948" s="1"/>
  <c r="L948"/>
  <c r="O948" s="1"/>
  <c r="Q946" i="35"/>
  <c r="R946"/>
  <c r="O940" i="32"/>
  <c r="N940"/>
  <c r="P940" s="1"/>
  <c r="K941"/>
  <c r="K934" i="43"/>
  <c r="N933"/>
  <c r="P933" s="1"/>
  <c r="L948" i="40"/>
  <c r="O948" s="1"/>
  <c r="M948"/>
  <c r="M947" i="35"/>
  <c r="S947" s="1"/>
  <c r="L947"/>
  <c r="O921" i="34"/>
  <c r="K922"/>
  <c r="N921"/>
  <c r="P921" s="1"/>
  <c r="Q947" i="40"/>
  <c r="R947"/>
  <c r="L942" i="26"/>
  <c r="O942" s="1"/>
  <c r="M942"/>
  <c r="S942" s="1"/>
  <c r="Q947" i="39"/>
  <c r="R947"/>
  <c r="N947" i="38"/>
  <c r="P947" s="1"/>
  <c r="K948"/>
  <c r="R947" i="41"/>
  <c r="Q947"/>
  <c r="O936" i="37"/>
  <c r="K937"/>
  <c r="N936"/>
  <c r="P936" s="1"/>
  <c r="M941" i="33"/>
  <c r="S941" s="1"/>
  <c r="L941"/>
  <c r="M948" i="39"/>
  <c r="S948" s="1"/>
  <c r="L948"/>
  <c r="S947" i="38"/>
  <c r="R948" i="27"/>
  <c r="Q948"/>
  <c r="K942" i="36"/>
  <c r="N941"/>
  <c r="P941" s="1"/>
  <c r="L948" i="41"/>
  <c r="O948" s="1"/>
  <c r="M948"/>
  <c r="R950" i="29" l="1"/>
  <c r="Q950"/>
  <c r="L951"/>
  <c r="O951" s="1"/>
  <c r="M951"/>
  <c r="S951" s="1"/>
  <c r="N951" i="28"/>
  <c r="P951" s="1"/>
  <c r="K952"/>
  <c r="S951" i="31"/>
  <c r="O951"/>
  <c r="K952"/>
  <c r="N951"/>
  <c r="P951" s="1"/>
  <c r="N926" i="30"/>
  <c r="P926" s="1"/>
  <c r="K927"/>
  <c r="O926"/>
  <c r="S926"/>
  <c r="Q947" i="38"/>
  <c r="R947"/>
  <c r="R940" i="32"/>
  <c r="Q940"/>
  <c r="N949" i="27"/>
  <c r="P949" s="1"/>
  <c r="K950"/>
  <c r="R921" i="34"/>
  <c r="Q921"/>
  <c r="K943" i="26"/>
  <c r="N942"/>
  <c r="P942" s="1"/>
  <c r="O941" i="33"/>
  <c r="K942"/>
  <c r="N941"/>
  <c r="P941" s="1"/>
  <c r="M942" i="36"/>
  <c r="S942" s="1"/>
  <c r="L942"/>
  <c r="O942" s="1"/>
  <c r="S948" i="41"/>
  <c r="O948" i="39"/>
  <c r="N948"/>
  <c r="P948" s="1"/>
  <c r="K949"/>
  <c r="S948" i="40"/>
  <c r="R941" i="36"/>
  <c r="Q941"/>
  <c r="M937" i="37"/>
  <c r="L937"/>
  <c r="O937" s="1"/>
  <c r="O947" i="35"/>
  <c r="N947"/>
  <c r="P947" s="1"/>
  <c r="K948"/>
  <c r="N948" i="41"/>
  <c r="P948" s="1"/>
  <c r="K949"/>
  <c r="L948" i="38"/>
  <c r="M948"/>
  <c r="S948" s="1"/>
  <c r="K949" i="40"/>
  <c r="N948"/>
  <c r="P948" s="1"/>
  <c r="Q933" i="43"/>
  <c r="R933"/>
  <c r="N948" i="42"/>
  <c r="P948" s="1"/>
  <c r="K949"/>
  <c r="L922" i="34"/>
  <c r="O922" s="1"/>
  <c r="M922"/>
  <c r="S922" s="1"/>
  <c r="M934" i="43"/>
  <c r="S934" s="1"/>
  <c r="L934"/>
  <c r="O934" s="1"/>
  <c r="R936" i="37"/>
  <c r="Q936"/>
  <c r="L941" i="32"/>
  <c r="O941" s="1"/>
  <c r="M941"/>
  <c r="S941" s="1"/>
  <c r="O949" i="27"/>
  <c r="L952" i="28" l="1"/>
  <c r="O952" s="1"/>
  <c r="M952"/>
  <c r="Q951"/>
  <c r="R951"/>
  <c r="K952" i="29"/>
  <c r="N951"/>
  <c r="P951" s="1"/>
  <c r="R926" i="30"/>
  <c r="Q926"/>
  <c r="Q951" i="31"/>
  <c r="R951"/>
  <c r="L927" i="30"/>
  <c r="O927" s="1"/>
  <c r="M927"/>
  <c r="S927" s="1"/>
  <c r="L952" i="31"/>
  <c r="M952"/>
  <c r="S952" s="1"/>
  <c r="Q948" i="41"/>
  <c r="R948"/>
  <c r="R948" i="40"/>
  <c r="Q948"/>
  <c r="R948" i="42"/>
  <c r="Q948"/>
  <c r="L949" i="39"/>
  <c r="O949" s="1"/>
  <c r="M949"/>
  <c r="S949" s="1"/>
  <c r="N941" i="32"/>
  <c r="P941" s="1"/>
  <c r="K942"/>
  <c r="N922" i="34"/>
  <c r="P922" s="1"/>
  <c r="K923"/>
  <c r="O948" i="38"/>
  <c r="N948"/>
  <c r="P948" s="1"/>
  <c r="K949"/>
  <c r="S937" i="37"/>
  <c r="N934" i="43"/>
  <c r="P934" s="1"/>
  <c r="K935"/>
  <c r="M948" i="35"/>
  <c r="L948"/>
  <c r="O948"/>
  <c r="N942" i="36"/>
  <c r="P942" s="1"/>
  <c r="K943"/>
  <c r="R947" i="35"/>
  <c r="Q947"/>
  <c r="M950" i="27"/>
  <c r="L950"/>
  <c r="R949"/>
  <c r="Q949"/>
  <c r="R948" i="39"/>
  <c r="Q948"/>
  <c r="L942" i="33"/>
  <c r="M942"/>
  <c r="S942" s="1"/>
  <c r="K938" i="37"/>
  <c r="N937"/>
  <c r="P937" s="1"/>
  <c r="R942" i="26"/>
  <c r="Q942"/>
  <c r="R941" i="33"/>
  <c r="Q941"/>
  <c r="M949" i="40"/>
  <c r="S949" s="1"/>
  <c r="L949"/>
  <c r="O949" s="1"/>
  <c r="L949" i="42"/>
  <c r="O949" s="1"/>
  <c r="M949"/>
  <c r="L949" i="41"/>
  <c r="O949" s="1"/>
  <c r="M949"/>
  <c r="S949" s="1"/>
  <c r="M943" i="26"/>
  <c r="S943" s="1"/>
  <c r="L943"/>
  <c r="O943" s="1"/>
  <c r="Q951" i="29" l="1"/>
  <c r="R951"/>
  <c r="L952"/>
  <c r="M952"/>
  <c r="S952" s="1"/>
  <c r="S952" i="28"/>
  <c r="K953"/>
  <c r="N952"/>
  <c r="P952" s="1"/>
  <c r="K928" i="30"/>
  <c r="N927"/>
  <c r="P927" s="1"/>
  <c r="O952" i="31"/>
  <c r="N952"/>
  <c r="P952" s="1"/>
  <c r="K953"/>
  <c r="N949" i="40"/>
  <c r="P949" s="1"/>
  <c r="K950"/>
  <c r="R948" i="38"/>
  <c r="Q948"/>
  <c r="N949" i="39"/>
  <c r="P949" s="1"/>
  <c r="K950"/>
  <c r="R937" i="37"/>
  <c r="Q937"/>
  <c r="M943" i="36"/>
  <c r="S943" s="1"/>
  <c r="L943"/>
  <c r="O943" s="1"/>
  <c r="N949" i="41"/>
  <c r="P949" s="1"/>
  <c r="K950"/>
  <c r="L949" i="38"/>
  <c r="O949" s="1"/>
  <c r="M949"/>
  <c r="S949" s="1"/>
  <c r="K950" i="42"/>
  <c r="N949"/>
  <c r="P949" s="1"/>
  <c r="K949" i="35"/>
  <c r="N948"/>
  <c r="P948" s="1"/>
  <c r="Q942" i="36"/>
  <c r="R942"/>
  <c r="S949" i="42"/>
  <c r="O950" i="27"/>
  <c r="N950"/>
  <c r="P950" s="1"/>
  <c r="K951"/>
  <c r="S948" i="35"/>
  <c r="M923" i="34"/>
  <c r="L923"/>
  <c r="O923" s="1"/>
  <c r="N943" i="26"/>
  <c r="P943" s="1"/>
  <c r="K944"/>
  <c r="M938" i="37"/>
  <c r="S938" s="1"/>
  <c r="L938"/>
  <c r="O938" s="1"/>
  <c r="M935" i="43"/>
  <c r="S935" s="1"/>
  <c r="L935"/>
  <c r="O935" s="1"/>
  <c r="R922" i="34"/>
  <c r="Q922"/>
  <c r="R934" i="43"/>
  <c r="Q934"/>
  <c r="L942" i="32"/>
  <c r="M942"/>
  <c r="S942" s="1"/>
  <c r="S950" i="27"/>
  <c r="R941" i="32"/>
  <c r="Q941"/>
  <c r="O942" i="33"/>
  <c r="N942"/>
  <c r="P942" s="1"/>
  <c r="K943"/>
  <c r="L953" i="28" l="1"/>
  <c r="M953"/>
  <c r="S953" s="1"/>
  <c r="R952"/>
  <c r="Q952"/>
  <c r="O952" i="29"/>
  <c r="N952"/>
  <c r="P952" s="1"/>
  <c r="K953"/>
  <c r="L953" i="31"/>
  <c r="M953"/>
  <c r="S953" s="1"/>
  <c r="R952"/>
  <c r="Q952"/>
  <c r="R927" i="30"/>
  <c r="Q927"/>
  <c r="L928"/>
  <c r="M928"/>
  <c r="S928" s="1"/>
  <c r="Q948" i="35"/>
  <c r="R948"/>
  <c r="M950" i="42"/>
  <c r="L950"/>
  <c r="O950" s="1"/>
  <c r="Q949"/>
  <c r="R949"/>
  <c r="Q950" i="27"/>
  <c r="R950"/>
  <c r="K936" i="43"/>
  <c r="N935"/>
  <c r="P935" s="1"/>
  <c r="K924" i="34"/>
  <c r="N923"/>
  <c r="P923" s="1"/>
  <c r="S923"/>
  <c r="N949" i="38"/>
  <c r="P949" s="1"/>
  <c r="K950"/>
  <c r="M950" i="39"/>
  <c r="S950" s="1"/>
  <c r="L950"/>
  <c r="Q949"/>
  <c r="R949"/>
  <c r="Q949" i="41"/>
  <c r="R949"/>
  <c r="M943" i="33"/>
  <c r="L943"/>
  <c r="O943" s="1"/>
  <c r="O942" i="32"/>
  <c r="K943"/>
  <c r="N942"/>
  <c r="P942" s="1"/>
  <c r="L950" i="41"/>
  <c r="O950" s="1"/>
  <c r="M950"/>
  <c r="S950" s="1"/>
  <c r="N938" i="37"/>
  <c r="P938" s="1"/>
  <c r="K939"/>
  <c r="L951" i="27"/>
  <c r="O951" s="1"/>
  <c r="M951"/>
  <c r="S951" s="1"/>
  <c r="M949" i="35"/>
  <c r="S949" s="1"/>
  <c r="L949"/>
  <c r="N943" i="36"/>
  <c r="P943" s="1"/>
  <c r="K944"/>
  <c r="R942" i="33"/>
  <c r="Q942"/>
  <c r="M944" i="26"/>
  <c r="S944" s="1"/>
  <c r="L944"/>
  <c r="O944" s="1"/>
  <c r="M950" i="40"/>
  <c r="S950" s="1"/>
  <c r="L950"/>
  <c r="R943" i="26"/>
  <c r="Q943"/>
  <c r="R949" i="40"/>
  <c r="Q949"/>
  <c r="L953" i="29" l="1"/>
  <c r="O953" s="1"/>
  <c r="M953"/>
  <c r="S953" s="1"/>
  <c r="R952"/>
  <c r="Q952"/>
  <c r="O953" i="28"/>
  <c r="K954"/>
  <c r="N953"/>
  <c r="P953" s="1"/>
  <c r="O928" i="30"/>
  <c r="N928"/>
  <c r="P928" s="1"/>
  <c r="K929"/>
  <c r="O953" i="31"/>
  <c r="N953"/>
  <c r="P953" s="1"/>
  <c r="K954"/>
  <c r="Q949" i="38"/>
  <c r="R949"/>
  <c r="O949" i="35"/>
  <c r="N949"/>
  <c r="P949" s="1"/>
  <c r="K950"/>
  <c r="Q923" i="34"/>
  <c r="R923"/>
  <c r="Q942" i="32"/>
  <c r="R942"/>
  <c r="K951" i="42"/>
  <c r="N950"/>
  <c r="P950" s="1"/>
  <c r="R943" i="36"/>
  <c r="Q943"/>
  <c r="S943" i="33"/>
  <c r="M943" i="32"/>
  <c r="S943" s="1"/>
  <c r="L943"/>
  <c r="O943" s="1"/>
  <c r="M924" i="34"/>
  <c r="S924" s="1"/>
  <c r="L924"/>
  <c r="O924" s="1"/>
  <c r="M944" i="36"/>
  <c r="S944" s="1"/>
  <c r="L944"/>
  <c r="O944" s="1"/>
  <c r="R935" i="43"/>
  <c r="Q935"/>
  <c r="S950" i="42"/>
  <c r="O950" i="40"/>
  <c r="K951"/>
  <c r="N950"/>
  <c r="P950" s="1"/>
  <c r="K951" i="41"/>
  <c r="N950"/>
  <c r="P950" s="1"/>
  <c r="K945" i="26"/>
  <c r="N944"/>
  <c r="P944" s="1"/>
  <c r="K952" i="27"/>
  <c r="N951"/>
  <c r="P951" s="1"/>
  <c r="O950" i="39"/>
  <c r="K951"/>
  <c r="N950"/>
  <c r="P950" s="1"/>
  <c r="L939" i="37"/>
  <c r="O939" s="1"/>
  <c r="M939"/>
  <c r="S939" s="1"/>
  <c r="M936" i="43"/>
  <c r="S936" s="1"/>
  <c r="L936"/>
  <c r="Q938" i="37"/>
  <c r="R938"/>
  <c r="N943" i="33"/>
  <c r="P943" s="1"/>
  <c r="K944"/>
  <c r="M950" i="38"/>
  <c r="S950" s="1"/>
  <c r="L950"/>
  <c r="O950" s="1"/>
  <c r="R953" i="28" l="1"/>
  <c r="Q953"/>
  <c r="M954"/>
  <c r="L954"/>
  <c r="O954" s="1"/>
  <c r="K954" i="29"/>
  <c r="N953"/>
  <c r="P953" s="1"/>
  <c r="L954" i="31"/>
  <c r="M954"/>
  <c r="R953"/>
  <c r="Q953"/>
  <c r="L929" i="30"/>
  <c r="O929" s="1"/>
  <c r="M929"/>
  <c r="R928"/>
  <c r="Q928"/>
  <c r="Q943" i="33"/>
  <c r="R943"/>
  <c r="R950" i="39"/>
  <c r="Q950"/>
  <c r="M951" i="41"/>
  <c r="S951" s="1"/>
  <c r="L951"/>
  <c r="Q950" i="40"/>
  <c r="R950"/>
  <c r="N944" i="36"/>
  <c r="P944" s="1"/>
  <c r="K945"/>
  <c r="Q950" i="42"/>
  <c r="R950"/>
  <c r="L944" i="33"/>
  <c r="M944"/>
  <c r="S944" s="1"/>
  <c r="K940" i="37"/>
  <c r="N939"/>
  <c r="P939" s="1"/>
  <c r="M951" i="39"/>
  <c r="S951" s="1"/>
  <c r="L951"/>
  <c r="O951" s="1"/>
  <c r="M951" i="40"/>
  <c r="S951" s="1"/>
  <c r="L951"/>
  <c r="O951" s="1"/>
  <c r="Q951" i="27"/>
  <c r="R951"/>
  <c r="N924" i="34"/>
  <c r="P924" s="1"/>
  <c r="K925"/>
  <c r="M950" i="35"/>
  <c r="S950" s="1"/>
  <c r="L950"/>
  <c r="O950" s="1"/>
  <c r="L952" i="27"/>
  <c r="O952" s="1"/>
  <c r="M952"/>
  <c r="S952" s="1"/>
  <c r="R949" i="35"/>
  <c r="Q949"/>
  <c r="R944" i="26"/>
  <c r="Q944"/>
  <c r="M945"/>
  <c r="S945" s="1"/>
  <c r="L945"/>
  <c r="L951" i="42"/>
  <c r="M951"/>
  <c r="S951" s="1"/>
  <c r="O936" i="43"/>
  <c r="N936"/>
  <c r="P936" s="1"/>
  <c r="K937"/>
  <c r="K951" i="38"/>
  <c r="N950"/>
  <c r="P950" s="1"/>
  <c r="Q950" i="41"/>
  <c r="R950"/>
  <c r="N943" i="32"/>
  <c r="P943" s="1"/>
  <c r="K944"/>
  <c r="Q953" i="29" l="1"/>
  <c r="R953"/>
  <c r="M954"/>
  <c r="S954" s="1"/>
  <c r="L954"/>
  <c r="K955" i="28"/>
  <c r="N954"/>
  <c r="P954" s="1"/>
  <c r="S954"/>
  <c r="N929" i="30"/>
  <c r="P929" s="1"/>
  <c r="K930"/>
  <c r="S929"/>
  <c r="S954" i="31"/>
  <c r="O954"/>
  <c r="N954"/>
  <c r="P954" s="1"/>
  <c r="K955"/>
  <c r="R939" i="37"/>
  <c r="Q939"/>
  <c r="L940"/>
  <c r="M940"/>
  <c r="S940" s="1"/>
  <c r="R924" i="34"/>
  <c r="Q924"/>
  <c r="O951" i="42"/>
  <c r="N951"/>
  <c r="P951" s="1"/>
  <c r="K952"/>
  <c r="K953" i="27"/>
  <c r="N952"/>
  <c r="P952" s="1"/>
  <c r="O951" i="41"/>
  <c r="N951"/>
  <c r="P951" s="1"/>
  <c r="K952"/>
  <c r="K946" i="26"/>
  <c r="N945"/>
  <c r="P945" s="1"/>
  <c r="O945"/>
  <c r="M951" i="38"/>
  <c r="S951" s="1"/>
  <c r="L951"/>
  <c r="K951" i="35"/>
  <c r="N950"/>
  <c r="P950" s="1"/>
  <c r="N951" i="40"/>
  <c r="P951" s="1"/>
  <c r="K952"/>
  <c r="O944" i="33"/>
  <c r="N944"/>
  <c r="P944" s="1"/>
  <c r="K945"/>
  <c r="R943" i="32"/>
  <c r="Q943"/>
  <c r="M937" i="43"/>
  <c r="S937" s="1"/>
  <c r="L937"/>
  <c r="O937" s="1"/>
  <c r="R936"/>
  <c r="Q936"/>
  <c r="R950" i="38"/>
  <c r="Q950"/>
  <c r="L944" i="32"/>
  <c r="M944"/>
  <c r="L925" i="34"/>
  <c r="M925"/>
  <c r="S925" s="1"/>
  <c r="N951" i="39"/>
  <c r="P951" s="1"/>
  <c r="K952"/>
  <c r="M945" i="36"/>
  <c r="S945" s="1"/>
  <c r="L945"/>
  <c r="R944"/>
  <c r="Q944"/>
  <c r="R954" i="28" l="1"/>
  <c r="Q954"/>
  <c r="M955"/>
  <c r="S955" s="1"/>
  <c r="L955"/>
  <c r="O955" s="1"/>
  <c r="O954" i="29"/>
  <c r="K955"/>
  <c r="N954"/>
  <c r="P954" s="1"/>
  <c r="Q954" i="31"/>
  <c r="R954"/>
  <c r="Q929" i="30"/>
  <c r="R929"/>
  <c r="L930"/>
  <c r="M930"/>
  <c r="M955" i="31"/>
  <c r="S955" s="1"/>
  <c r="L955"/>
  <c r="Q951" i="39"/>
  <c r="R951"/>
  <c r="Q951" i="42"/>
  <c r="R951"/>
  <c r="Q945" i="26"/>
  <c r="R945"/>
  <c r="L952" i="40"/>
  <c r="O952" s="1"/>
  <c r="M952"/>
  <c r="S952" s="1"/>
  <c r="L946" i="26"/>
  <c r="O946" s="1"/>
  <c r="M946"/>
  <c r="R951" i="40"/>
  <c r="Q951"/>
  <c r="L952" i="41"/>
  <c r="O952" s="1"/>
  <c r="M952"/>
  <c r="S952" s="1"/>
  <c r="K938" i="43"/>
  <c r="N937"/>
  <c r="P937" s="1"/>
  <c r="S944" i="32"/>
  <c r="Q951" i="41"/>
  <c r="R951"/>
  <c r="R950" i="35"/>
  <c r="Q950"/>
  <c r="O944" i="32"/>
  <c r="K945"/>
  <c r="N944"/>
  <c r="P944" s="1"/>
  <c r="M951" i="35"/>
  <c r="S951" s="1"/>
  <c r="L951"/>
  <c r="O951" s="1"/>
  <c r="Q952" i="27"/>
  <c r="R952"/>
  <c r="O940" i="37"/>
  <c r="K941"/>
  <c r="N940"/>
  <c r="P940" s="1"/>
  <c r="O945" i="36"/>
  <c r="N945"/>
  <c r="P945" s="1"/>
  <c r="K946"/>
  <c r="O951" i="38"/>
  <c r="K952"/>
  <c r="N951"/>
  <c r="P951" s="1"/>
  <c r="M945" i="33"/>
  <c r="S945" s="1"/>
  <c r="L945"/>
  <c r="M953" i="27"/>
  <c r="S953" s="1"/>
  <c r="L953"/>
  <c r="O953" s="1"/>
  <c r="O925" i="34"/>
  <c r="N925"/>
  <c r="P925" s="1"/>
  <c r="K926"/>
  <c r="M952" i="39"/>
  <c r="S952" s="1"/>
  <c r="L952"/>
  <c r="O952" s="1"/>
  <c r="Q944" i="33"/>
  <c r="R944"/>
  <c r="L952" i="42"/>
  <c r="O952" s="1"/>
  <c r="M952"/>
  <c r="S952" s="1"/>
  <c r="R954" i="29" l="1"/>
  <c r="Q954"/>
  <c r="L955"/>
  <c r="O955" s="1"/>
  <c r="M955"/>
  <c r="S955" s="1"/>
  <c r="N955" i="28"/>
  <c r="P955" s="1"/>
  <c r="K956"/>
  <c r="S930" i="30"/>
  <c r="N930"/>
  <c r="P930" s="1"/>
  <c r="K931"/>
  <c r="O930"/>
  <c r="O955" i="31"/>
  <c r="K956"/>
  <c r="N955"/>
  <c r="P955" s="1"/>
  <c r="R944" i="32"/>
  <c r="Q944"/>
  <c r="L941" i="37"/>
  <c r="O941" s="1"/>
  <c r="M941"/>
  <c r="S941" s="1"/>
  <c r="M945" i="32"/>
  <c r="S945" s="1"/>
  <c r="L945"/>
  <c r="O945" s="1"/>
  <c r="L926" i="34"/>
  <c r="M926"/>
  <c r="S926" s="1"/>
  <c r="N952" i="40"/>
  <c r="P952" s="1"/>
  <c r="K953"/>
  <c r="Q925" i="34"/>
  <c r="R925"/>
  <c r="L952" i="38"/>
  <c r="M952"/>
  <c r="S952" s="1"/>
  <c r="K953" i="42"/>
  <c r="N952"/>
  <c r="P952" s="1"/>
  <c r="M946" i="36"/>
  <c r="L946"/>
  <c r="O946" s="1"/>
  <c r="N952" i="41"/>
  <c r="P952" s="1"/>
  <c r="K953"/>
  <c r="Q945" i="36"/>
  <c r="R945"/>
  <c r="N951" i="35"/>
  <c r="P951" s="1"/>
  <c r="K952"/>
  <c r="N953" i="27"/>
  <c r="P953" s="1"/>
  <c r="K954"/>
  <c r="K953" i="39"/>
  <c r="N952"/>
  <c r="P952" s="1"/>
  <c r="R940" i="37"/>
  <c r="Q940"/>
  <c r="Q937" i="43"/>
  <c r="R937"/>
  <c r="S946" i="26"/>
  <c r="Q951" i="38"/>
  <c r="R951"/>
  <c r="M938" i="43"/>
  <c r="S938" s="1"/>
  <c r="L938"/>
  <c r="O938" s="1"/>
  <c r="K947" i="26"/>
  <c r="N946"/>
  <c r="P946" s="1"/>
  <c r="O945" i="33"/>
  <c r="N945"/>
  <c r="P945" s="1"/>
  <c r="K946"/>
  <c r="M956" i="28" l="1"/>
  <c r="S956" s="1"/>
  <c r="L956"/>
  <c r="O956" s="1"/>
  <c r="Q955"/>
  <c r="R955"/>
  <c r="K956" i="29"/>
  <c r="N955"/>
  <c r="P955" s="1"/>
  <c r="R930" i="30"/>
  <c r="Q930"/>
  <c r="R955" i="31"/>
  <c r="Q955"/>
  <c r="M956"/>
  <c r="S956" s="1"/>
  <c r="L956"/>
  <c r="L931" i="30"/>
  <c r="M931"/>
  <c r="S931" s="1"/>
  <c r="Q946" i="26"/>
  <c r="R946"/>
  <c r="L946" i="33"/>
  <c r="M946"/>
  <c r="S946" s="1"/>
  <c r="L947" i="26"/>
  <c r="O947" s="1"/>
  <c r="M947"/>
  <c r="M952" i="35"/>
  <c r="S952" s="1"/>
  <c r="L952"/>
  <c r="O952" s="1"/>
  <c r="S946" i="36"/>
  <c r="N938" i="43"/>
  <c r="P938" s="1"/>
  <c r="K939"/>
  <c r="R952" i="39"/>
  <c r="Q952"/>
  <c r="M953" i="41"/>
  <c r="S953" s="1"/>
  <c r="L953"/>
  <c r="O953" s="1"/>
  <c r="O952" i="38"/>
  <c r="K953"/>
  <c r="N952"/>
  <c r="P952" s="1"/>
  <c r="K946" i="32"/>
  <c r="N945"/>
  <c r="P945" s="1"/>
  <c r="R952" i="41"/>
  <c r="Q952"/>
  <c r="R945" i="33"/>
  <c r="Q945"/>
  <c r="M953" i="39"/>
  <c r="S953" s="1"/>
  <c r="L953"/>
  <c r="O953" s="1"/>
  <c r="L954" i="27"/>
  <c r="O954" s="1"/>
  <c r="M954"/>
  <c r="S954" s="1"/>
  <c r="R953"/>
  <c r="Q953"/>
  <c r="K947" i="36"/>
  <c r="N946"/>
  <c r="P946" s="1"/>
  <c r="M953" i="40"/>
  <c r="S953" s="1"/>
  <c r="L953"/>
  <c r="O953" s="1"/>
  <c r="K942" i="37"/>
  <c r="N941"/>
  <c r="P941" s="1"/>
  <c r="Q952" i="40"/>
  <c r="R952"/>
  <c r="R952" i="42"/>
  <c r="Q952"/>
  <c r="R951" i="35"/>
  <c r="Q951"/>
  <c r="L953" i="42"/>
  <c r="O953" s="1"/>
  <c r="M953"/>
  <c r="S953" s="1"/>
  <c r="O926" i="34"/>
  <c r="N926"/>
  <c r="P926" s="1"/>
  <c r="K927"/>
  <c r="Q955" i="29" l="1"/>
  <c r="R955"/>
  <c r="L956"/>
  <c r="O956" s="1"/>
  <c r="M956"/>
  <c r="S956" s="1"/>
  <c r="K957" i="28"/>
  <c r="N956"/>
  <c r="P956" s="1"/>
  <c r="K932" i="30"/>
  <c r="N931"/>
  <c r="P931" s="1"/>
  <c r="O956" i="31"/>
  <c r="K957"/>
  <c r="N956"/>
  <c r="P956" s="1"/>
  <c r="O931" i="30"/>
  <c r="Q946" i="36"/>
  <c r="R946"/>
  <c r="R945" i="32"/>
  <c r="Q945"/>
  <c r="R926" i="34"/>
  <c r="Q926"/>
  <c r="K954" i="39"/>
  <c r="N953"/>
  <c r="P953" s="1"/>
  <c r="L947" i="36"/>
  <c r="O947" s="1"/>
  <c r="M947"/>
  <c r="S947" s="1"/>
  <c r="N953" i="40"/>
  <c r="P953" s="1"/>
  <c r="K954"/>
  <c r="N954" i="27"/>
  <c r="P954" s="1"/>
  <c r="K955"/>
  <c r="L927" i="34"/>
  <c r="O927" s="1"/>
  <c r="M927"/>
  <c r="L946" i="32"/>
  <c r="O946" s="1"/>
  <c r="M946"/>
  <c r="S946" s="1"/>
  <c r="Q952" i="38"/>
  <c r="R952"/>
  <c r="M939" i="43"/>
  <c r="S939" s="1"/>
  <c r="L939"/>
  <c r="O939"/>
  <c r="S947" i="26"/>
  <c r="R938" i="43"/>
  <c r="Q938"/>
  <c r="N947" i="26"/>
  <c r="P947" s="1"/>
  <c r="K948"/>
  <c r="L953" i="38"/>
  <c r="O953" s="1"/>
  <c r="M953"/>
  <c r="S953" s="1"/>
  <c r="Q941" i="37"/>
  <c r="R941"/>
  <c r="N953" i="41"/>
  <c r="P953" s="1"/>
  <c r="K954"/>
  <c r="O946" i="33"/>
  <c r="N946"/>
  <c r="P946" s="1"/>
  <c r="K947"/>
  <c r="K954" i="42"/>
  <c r="N953"/>
  <c r="P953" s="1"/>
  <c r="M942" i="37"/>
  <c r="S942" s="1"/>
  <c r="L942"/>
  <c r="O942" s="1"/>
  <c r="N952" i="35"/>
  <c r="P952" s="1"/>
  <c r="K953"/>
  <c r="Q956" i="28" l="1"/>
  <c r="R956"/>
  <c r="L957"/>
  <c r="O957" s="1"/>
  <c r="M957"/>
  <c r="S957" s="1"/>
  <c r="K957" i="29"/>
  <c r="N956"/>
  <c r="P956" s="1"/>
  <c r="Q956" i="31"/>
  <c r="R956"/>
  <c r="M957"/>
  <c r="S957" s="1"/>
  <c r="L957"/>
  <c r="Q931" i="30"/>
  <c r="R931"/>
  <c r="L932"/>
  <c r="M932"/>
  <c r="R947" i="26"/>
  <c r="Q947"/>
  <c r="Q953" i="39"/>
  <c r="R953"/>
  <c r="R952" i="35"/>
  <c r="Q952"/>
  <c r="L948" i="26"/>
  <c r="M948"/>
  <c r="S948" s="1"/>
  <c r="K928" i="34"/>
  <c r="N927"/>
  <c r="P927" s="1"/>
  <c r="L954" i="41"/>
  <c r="O954" s="1"/>
  <c r="M954"/>
  <c r="S954" s="1"/>
  <c r="L955" i="27"/>
  <c r="O955" s="1"/>
  <c r="M955"/>
  <c r="S955" s="1"/>
  <c r="M954" i="39"/>
  <c r="S954" s="1"/>
  <c r="L954"/>
  <c r="O954" s="1"/>
  <c r="Q954" i="27"/>
  <c r="R954"/>
  <c r="Q953" i="41"/>
  <c r="R953"/>
  <c r="L954" i="40"/>
  <c r="O954" s="1"/>
  <c r="M954"/>
  <c r="R953"/>
  <c r="Q953"/>
  <c r="M953" i="35"/>
  <c r="S953" s="1"/>
  <c r="L953"/>
  <c r="O953" s="1"/>
  <c r="N942" i="37"/>
  <c r="P942" s="1"/>
  <c r="K943"/>
  <c r="L954" i="42"/>
  <c r="M954"/>
  <c r="S954" s="1"/>
  <c r="N946" i="32"/>
  <c r="P946" s="1"/>
  <c r="K947"/>
  <c r="Q953" i="42"/>
  <c r="R953"/>
  <c r="M947" i="33"/>
  <c r="S947" s="1"/>
  <c r="L947"/>
  <c r="O947" s="1"/>
  <c r="Q946"/>
  <c r="R946"/>
  <c r="N953" i="38"/>
  <c r="P953" s="1"/>
  <c r="K954"/>
  <c r="K940" i="43"/>
  <c r="N939"/>
  <c r="P939" s="1"/>
  <c r="S927" i="34"/>
  <c r="K948" i="36"/>
  <c r="N947"/>
  <c r="P947" s="1"/>
  <c r="Q956" i="29" l="1"/>
  <c r="R956"/>
  <c r="M957"/>
  <c r="L957"/>
  <c r="O957" s="1"/>
  <c r="N957" i="28"/>
  <c r="P957" s="1"/>
  <c r="K958"/>
  <c r="S932" i="30"/>
  <c r="O932"/>
  <c r="N932"/>
  <c r="P932" s="1"/>
  <c r="K933"/>
  <c r="O957" i="31"/>
  <c r="N957"/>
  <c r="P957" s="1"/>
  <c r="K958"/>
  <c r="Q939" i="43"/>
  <c r="R939"/>
  <c r="Q942" i="37"/>
  <c r="R942"/>
  <c r="N954" i="40"/>
  <c r="P954" s="1"/>
  <c r="K955"/>
  <c r="M940" i="43"/>
  <c r="S940" s="1"/>
  <c r="L940"/>
  <c r="L954" i="38"/>
  <c r="O954" s="1"/>
  <c r="M954"/>
  <c r="S954" s="1"/>
  <c r="K954" i="35"/>
  <c r="N953"/>
  <c r="P953" s="1"/>
  <c r="N955" i="27"/>
  <c r="P955" s="1"/>
  <c r="K956"/>
  <c r="K949" i="26"/>
  <c r="N948"/>
  <c r="P948" s="1"/>
  <c r="R946" i="32"/>
  <c r="Q946"/>
  <c r="Q947" i="36"/>
  <c r="R947"/>
  <c r="M948"/>
  <c r="L948"/>
  <c r="N954" i="39"/>
  <c r="P954" s="1"/>
  <c r="K955"/>
  <c r="K955" i="41"/>
  <c r="N954"/>
  <c r="P954" s="1"/>
  <c r="M947" i="32"/>
  <c r="S947" s="1"/>
  <c r="L947"/>
  <c r="O947" s="1"/>
  <c r="O954" i="42"/>
  <c r="K955"/>
  <c r="N954"/>
  <c r="P954" s="1"/>
  <c r="R927" i="34"/>
  <c r="Q927"/>
  <c r="N947" i="33"/>
  <c r="P947" s="1"/>
  <c r="K948"/>
  <c r="L943" i="37"/>
  <c r="M943"/>
  <c r="S943" s="1"/>
  <c r="S954" i="40"/>
  <c r="L928" i="34"/>
  <c r="O928" s="1"/>
  <c r="M928"/>
  <c r="S928" s="1"/>
  <c r="Q953" i="38"/>
  <c r="R953"/>
  <c r="O948" i="26"/>
  <c r="L958" i="28" l="1"/>
  <c r="O958" s="1"/>
  <c r="M958"/>
  <c r="S958" s="1"/>
  <c r="Q957"/>
  <c r="R957"/>
  <c r="K958" i="29"/>
  <c r="N957"/>
  <c r="P957" s="1"/>
  <c r="S957"/>
  <c r="R932" i="30"/>
  <c r="Q932"/>
  <c r="L958" i="31"/>
  <c r="M958"/>
  <c r="S958" s="1"/>
  <c r="R957"/>
  <c r="Q957"/>
  <c r="L933" i="30"/>
  <c r="M933"/>
  <c r="R954" i="39"/>
  <c r="Q954"/>
  <c r="M949" i="26"/>
  <c r="S949" s="1"/>
  <c r="L949"/>
  <c r="O940" i="43"/>
  <c r="N940"/>
  <c r="P940" s="1"/>
  <c r="K941"/>
  <c r="Q954" i="40"/>
  <c r="R954"/>
  <c r="M955" i="42"/>
  <c r="S955" s="1"/>
  <c r="L955"/>
  <c r="O955" s="1"/>
  <c r="O948" i="36"/>
  <c r="N948"/>
  <c r="P948" s="1"/>
  <c r="K949"/>
  <c r="M956" i="27"/>
  <c r="L956"/>
  <c r="O956" s="1"/>
  <c r="Q955"/>
  <c r="R955"/>
  <c r="M955" i="40"/>
  <c r="S955" s="1"/>
  <c r="L955"/>
  <c r="N947" i="32"/>
  <c r="P947" s="1"/>
  <c r="K948"/>
  <c r="M948" i="33"/>
  <c r="S948" s="1"/>
  <c r="L948"/>
  <c r="O948" s="1"/>
  <c r="R953" i="35"/>
  <c r="Q953"/>
  <c r="O943" i="37"/>
  <c r="K944"/>
  <c r="N943"/>
  <c r="P943" s="1"/>
  <c r="Q947" i="33"/>
  <c r="R947"/>
  <c r="L954" i="35"/>
  <c r="O954" s="1"/>
  <c r="M954"/>
  <c r="S954" s="1"/>
  <c r="R954" i="42"/>
  <c r="Q954"/>
  <c r="S948" i="36"/>
  <c r="R954" i="41"/>
  <c r="Q954"/>
  <c r="N928" i="34"/>
  <c r="P928" s="1"/>
  <c r="K929"/>
  <c r="L955" i="41"/>
  <c r="O955" s="1"/>
  <c r="M955"/>
  <c r="S955" s="1"/>
  <c r="M955" i="39"/>
  <c r="L955"/>
  <c r="O955" s="1"/>
  <c r="R948" i="26"/>
  <c r="Q948"/>
  <c r="K955" i="38"/>
  <c r="N954"/>
  <c r="P954" s="1"/>
  <c r="Q957" i="29" l="1"/>
  <c r="R957"/>
  <c r="L958"/>
  <c r="O958" s="1"/>
  <c r="M958"/>
  <c r="S958" s="1"/>
  <c r="K959" i="28"/>
  <c r="N958"/>
  <c r="P958" s="1"/>
  <c r="S933" i="30"/>
  <c r="O933"/>
  <c r="N933"/>
  <c r="P933" s="1"/>
  <c r="K934"/>
  <c r="O958" i="31"/>
  <c r="N958"/>
  <c r="P958" s="1"/>
  <c r="K959"/>
  <c r="Q948" i="36"/>
  <c r="R948"/>
  <c r="R947" i="32"/>
  <c r="Q947"/>
  <c r="M949" i="36"/>
  <c r="S949" s="1"/>
  <c r="L949"/>
  <c r="O949" s="1"/>
  <c r="M941" i="43"/>
  <c r="S941" s="1"/>
  <c r="L941"/>
  <c r="O941" s="1"/>
  <c r="R940"/>
  <c r="Q940"/>
  <c r="N955" i="41"/>
  <c r="P955" s="1"/>
  <c r="K956"/>
  <c r="O955" i="40"/>
  <c r="K956"/>
  <c r="N955"/>
  <c r="P955" s="1"/>
  <c r="L929" i="34"/>
  <c r="O929" s="1"/>
  <c r="M929"/>
  <c r="R928"/>
  <c r="Q928"/>
  <c r="K950" i="26"/>
  <c r="N949"/>
  <c r="P949" s="1"/>
  <c r="R954" i="38"/>
  <c r="Q954"/>
  <c r="M955"/>
  <c r="S955" s="1"/>
  <c r="L955"/>
  <c r="K955" i="35"/>
  <c r="N954"/>
  <c r="P954" s="1"/>
  <c r="N955" i="42"/>
  <c r="P955" s="1"/>
  <c r="K956"/>
  <c r="O949" i="26"/>
  <c r="M944" i="37"/>
  <c r="S944" s="1"/>
  <c r="L944"/>
  <c r="K956" i="39"/>
  <c r="N955"/>
  <c r="P955" s="1"/>
  <c r="K949" i="33"/>
  <c r="N948"/>
  <c r="P948" s="1"/>
  <c r="S955" i="39"/>
  <c r="K957" i="27"/>
  <c r="N956"/>
  <c r="P956" s="1"/>
  <c r="Q943" i="37"/>
  <c r="R943"/>
  <c r="M948" i="32"/>
  <c r="S948" s="1"/>
  <c r="L948"/>
  <c r="O948" s="1"/>
  <c r="S956" i="27"/>
  <c r="R958" i="28" l="1"/>
  <c r="Q958"/>
  <c r="L959"/>
  <c r="O959" s="1"/>
  <c r="M959"/>
  <c r="S959" s="1"/>
  <c r="K959" i="29"/>
  <c r="N958"/>
  <c r="P958" s="1"/>
  <c r="Q933" i="30"/>
  <c r="R933"/>
  <c r="M959" i="31"/>
  <c r="S959" s="1"/>
  <c r="L959"/>
  <c r="O959" s="1"/>
  <c r="R958"/>
  <c r="Q958"/>
  <c r="L934" i="30"/>
  <c r="M934"/>
  <c r="Q956" i="27"/>
  <c r="R956"/>
  <c r="R954" i="35"/>
  <c r="Q954"/>
  <c r="L956" i="41"/>
  <c r="O956" s="1"/>
  <c r="M956"/>
  <c r="S956" s="1"/>
  <c r="K950" i="36"/>
  <c r="N949"/>
  <c r="P949" s="1"/>
  <c r="R955" i="42"/>
  <c r="Q955"/>
  <c r="M950" i="26"/>
  <c r="L950"/>
  <c r="O950" s="1"/>
  <c r="M949" i="33"/>
  <c r="S949" s="1"/>
  <c r="L949"/>
  <c r="M955" i="35"/>
  <c r="L955"/>
  <c r="O955" s="1"/>
  <c r="Q955" i="39"/>
  <c r="R955"/>
  <c r="M956" i="42"/>
  <c r="S956" s="1"/>
  <c r="L956"/>
  <c r="O956" s="1"/>
  <c r="R955" i="41"/>
  <c r="Q955"/>
  <c r="L956" i="39"/>
  <c r="O956" s="1"/>
  <c r="M956"/>
  <c r="S956" s="1"/>
  <c r="O955" i="38"/>
  <c r="K956"/>
  <c r="N955"/>
  <c r="P955" s="1"/>
  <c r="R949" i="26"/>
  <c r="Q949"/>
  <c r="L956" i="40"/>
  <c r="O956" s="1"/>
  <c r="M956"/>
  <c r="S956" s="1"/>
  <c r="N948" i="32"/>
  <c r="P948" s="1"/>
  <c r="K949"/>
  <c r="O944" i="37"/>
  <c r="N944"/>
  <c r="P944" s="1"/>
  <c r="K945"/>
  <c r="S929" i="34"/>
  <c r="Q948" i="33"/>
  <c r="R948"/>
  <c r="M957" i="27"/>
  <c r="S957" s="1"/>
  <c r="L957"/>
  <c r="O957" s="1"/>
  <c r="N929" i="34"/>
  <c r="P929" s="1"/>
  <c r="K930"/>
  <c r="R955" i="40"/>
  <c r="Q955"/>
  <c r="K942" i="43"/>
  <c r="N941"/>
  <c r="P941" s="1"/>
  <c r="R958" i="29" l="1"/>
  <c r="Q958"/>
  <c r="M959"/>
  <c r="S959" s="1"/>
  <c r="L959"/>
  <c r="O959" s="1"/>
  <c r="K960" i="28"/>
  <c r="N959"/>
  <c r="P959" s="1"/>
  <c r="N934" i="30"/>
  <c r="P934" s="1"/>
  <c r="K935"/>
  <c r="K960" i="31"/>
  <c r="N959"/>
  <c r="P959" s="1"/>
  <c r="S934" i="30"/>
  <c r="O934"/>
  <c r="R929" i="34"/>
  <c r="Q929"/>
  <c r="Q955" i="38"/>
  <c r="R955"/>
  <c r="O949" i="33"/>
  <c r="K950"/>
  <c r="N949"/>
  <c r="P949" s="1"/>
  <c r="L950" i="36"/>
  <c r="O950" s="1"/>
  <c r="M950"/>
  <c r="S950" s="1"/>
  <c r="L956" i="38"/>
  <c r="M956"/>
  <c r="S956" s="1"/>
  <c r="Q941" i="43"/>
  <c r="R941"/>
  <c r="M949" i="32"/>
  <c r="L949"/>
  <c r="N956" i="42"/>
  <c r="P956" s="1"/>
  <c r="K957"/>
  <c r="K951" i="26"/>
  <c r="N950"/>
  <c r="P950" s="1"/>
  <c r="K957" i="41"/>
  <c r="N956"/>
  <c r="P956" s="1"/>
  <c r="K958" i="27"/>
  <c r="N957"/>
  <c r="P957" s="1"/>
  <c r="S955" i="35"/>
  <c r="M942" i="43"/>
  <c r="S942" s="1"/>
  <c r="L942"/>
  <c r="O942" s="1"/>
  <c r="S950" i="26"/>
  <c r="Q944" i="37"/>
  <c r="R944"/>
  <c r="L930" i="34"/>
  <c r="O930" s="1"/>
  <c r="M930"/>
  <c r="S930" s="1"/>
  <c r="N956" i="40"/>
  <c r="P956" s="1"/>
  <c r="K957"/>
  <c r="N956" i="39"/>
  <c r="P956" s="1"/>
  <c r="K957"/>
  <c r="Q948" i="32"/>
  <c r="R948"/>
  <c r="M945" i="37"/>
  <c r="S945" s="1"/>
  <c r="L945"/>
  <c r="O945" s="1"/>
  <c r="K956" i="35"/>
  <c r="N955"/>
  <c r="P955" s="1"/>
  <c r="Q949" i="36"/>
  <c r="R949"/>
  <c r="R959" i="28" l="1"/>
  <c r="Q959"/>
  <c r="L960"/>
  <c r="O960" s="1"/>
  <c r="M960"/>
  <c r="S960" s="1"/>
  <c r="K960" i="29"/>
  <c r="N959"/>
  <c r="P959" s="1"/>
  <c r="Q934" i="30"/>
  <c r="R934"/>
  <c r="Q959" i="31"/>
  <c r="R959"/>
  <c r="L960"/>
  <c r="M960"/>
  <c r="S960" s="1"/>
  <c r="L935" i="30"/>
  <c r="M935"/>
  <c r="S935" s="1"/>
  <c r="R957" i="27"/>
  <c r="Q957"/>
  <c r="O949" i="32"/>
  <c r="K950"/>
  <c r="N949"/>
  <c r="P949" s="1"/>
  <c r="N950" i="36"/>
  <c r="P950" s="1"/>
  <c r="K951"/>
  <c r="Q956" i="41"/>
  <c r="R956"/>
  <c r="M950" i="33"/>
  <c r="S950" s="1"/>
  <c r="L950"/>
  <c r="O950" s="1"/>
  <c r="R955" i="35"/>
  <c r="Q955"/>
  <c r="M957" i="39"/>
  <c r="S957" s="1"/>
  <c r="L957"/>
  <c r="O957" s="1"/>
  <c r="Q956" i="40"/>
  <c r="R956"/>
  <c r="N942" i="43"/>
  <c r="P942" s="1"/>
  <c r="K943"/>
  <c r="L957" i="41"/>
  <c r="O957" s="1"/>
  <c r="M957"/>
  <c r="S957" s="1"/>
  <c r="R949" i="33"/>
  <c r="Q949"/>
  <c r="L956" i="35"/>
  <c r="M956"/>
  <c r="S956" s="1"/>
  <c r="L957" i="40"/>
  <c r="O957" s="1"/>
  <c r="M957"/>
  <c r="S957" s="1"/>
  <c r="R950" i="26"/>
  <c r="Q950"/>
  <c r="M958" i="27"/>
  <c r="L958"/>
  <c r="O958" s="1"/>
  <c r="S949" i="32"/>
  <c r="L951" i="26"/>
  <c r="M951"/>
  <c r="S951" s="1"/>
  <c r="O956" i="38"/>
  <c r="K957"/>
  <c r="N956"/>
  <c r="P956" s="1"/>
  <c r="R956" i="39"/>
  <c r="Q956"/>
  <c r="N945" i="37"/>
  <c r="P945" s="1"/>
  <c r="K946"/>
  <c r="N930" i="34"/>
  <c r="P930" s="1"/>
  <c r="K931"/>
  <c r="M957" i="42"/>
  <c r="S957" s="1"/>
  <c r="L957"/>
  <c r="O957" s="1"/>
  <c r="R956"/>
  <c r="Q956"/>
  <c r="Q959" i="29" l="1"/>
  <c r="R959"/>
  <c r="M960"/>
  <c r="S960" s="1"/>
  <c r="L960"/>
  <c r="K961" i="28"/>
  <c r="N960"/>
  <c r="P960" s="1"/>
  <c r="O935" i="30"/>
  <c r="N935"/>
  <c r="P935" s="1"/>
  <c r="K936"/>
  <c r="O960" i="31"/>
  <c r="N960"/>
  <c r="P960" s="1"/>
  <c r="K961"/>
  <c r="R949" i="32"/>
  <c r="Q949"/>
  <c r="K958" i="42"/>
  <c r="N957"/>
  <c r="P957" s="1"/>
  <c r="M946" i="37"/>
  <c r="S946" s="1"/>
  <c r="L946"/>
  <c r="O946" s="1"/>
  <c r="K958" i="39"/>
  <c r="N957"/>
  <c r="P957" s="1"/>
  <c r="Q950" i="36"/>
  <c r="R950"/>
  <c r="N957" i="41"/>
  <c r="P957" s="1"/>
  <c r="K958"/>
  <c r="K958" i="40"/>
  <c r="N957"/>
  <c r="P957" s="1"/>
  <c r="M943" i="43"/>
  <c r="S943" s="1"/>
  <c r="L943"/>
  <c r="O943" s="1"/>
  <c r="Q945" i="37"/>
  <c r="R945"/>
  <c r="R942" i="43"/>
  <c r="Q942"/>
  <c r="L950" i="32"/>
  <c r="M950"/>
  <c r="S950" s="1"/>
  <c r="L951" i="36"/>
  <c r="M951"/>
  <c r="S951" s="1"/>
  <c r="M957" i="38"/>
  <c r="L957"/>
  <c r="O957" s="1"/>
  <c r="N958" i="27"/>
  <c r="P958" s="1"/>
  <c r="K959"/>
  <c r="O956" i="35"/>
  <c r="N956"/>
  <c r="P956" s="1"/>
  <c r="K957"/>
  <c r="K951" i="33"/>
  <c r="N950"/>
  <c r="P950" s="1"/>
  <c r="R956" i="38"/>
  <c r="Q956"/>
  <c r="L931" i="34"/>
  <c r="M931"/>
  <c r="S931" s="1"/>
  <c r="S958" i="27"/>
  <c r="K952" i="26"/>
  <c r="N951"/>
  <c r="P951" s="1"/>
  <c r="R930" i="34"/>
  <c r="Q930"/>
  <c r="O951" i="26"/>
  <c r="R960" i="28" l="1"/>
  <c r="Q960"/>
  <c r="L961"/>
  <c r="O961" s="1"/>
  <c r="M961"/>
  <c r="O960" i="29"/>
  <c r="N960"/>
  <c r="P960" s="1"/>
  <c r="K961"/>
  <c r="Q960" i="31"/>
  <c r="R960"/>
  <c r="M961"/>
  <c r="S961" s="1"/>
  <c r="L961"/>
  <c r="O961" s="1"/>
  <c r="L936" i="30"/>
  <c r="O936" s="1"/>
  <c r="M936"/>
  <c r="S936" s="1"/>
  <c r="R935"/>
  <c r="Q935"/>
  <c r="M958" i="39"/>
  <c r="S958" s="1"/>
  <c r="L958"/>
  <c r="O958" s="1"/>
  <c r="Q957" i="40"/>
  <c r="R957"/>
  <c r="M958"/>
  <c r="S958" s="1"/>
  <c r="L958"/>
  <c r="N946" i="37"/>
  <c r="P946" s="1"/>
  <c r="K947"/>
  <c r="Q958" i="27"/>
  <c r="R958"/>
  <c r="O931" i="34"/>
  <c r="K932"/>
  <c r="N931"/>
  <c r="P931" s="1"/>
  <c r="M959" i="27"/>
  <c r="S959" s="1"/>
  <c r="L959"/>
  <c r="O959" s="1"/>
  <c r="O950" i="32"/>
  <c r="N950"/>
  <c r="P950" s="1"/>
  <c r="K951"/>
  <c r="L958" i="41"/>
  <c r="O958" s="1"/>
  <c r="M958"/>
  <c r="R951" i="26"/>
  <c r="Q951"/>
  <c r="Q957" i="42"/>
  <c r="R957"/>
  <c r="Q957" i="41"/>
  <c r="R957"/>
  <c r="L952" i="26"/>
  <c r="O952" s="1"/>
  <c r="M952"/>
  <c r="S952" s="1"/>
  <c r="M951" i="33"/>
  <c r="S951" s="1"/>
  <c r="L951"/>
  <c r="S957" i="38"/>
  <c r="L958" i="42"/>
  <c r="O958" s="1"/>
  <c r="M958"/>
  <c r="S958" s="1"/>
  <c r="Q950" i="33"/>
  <c r="R950"/>
  <c r="K958" i="38"/>
  <c r="N957"/>
  <c r="P957" s="1"/>
  <c r="M957" i="35"/>
  <c r="S957" s="1"/>
  <c r="L957"/>
  <c r="O957" s="1"/>
  <c r="R956"/>
  <c r="Q956"/>
  <c r="O951" i="36"/>
  <c r="N951"/>
  <c r="P951" s="1"/>
  <c r="K952"/>
  <c r="K944" i="43"/>
  <c r="N943"/>
  <c r="P943" s="1"/>
  <c r="R957" i="39"/>
  <c r="Q957"/>
  <c r="M961" i="29" l="1"/>
  <c r="S961" s="1"/>
  <c r="L961"/>
  <c r="Q960"/>
  <c r="R960"/>
  <c r="S961" i="28"/>
  <c r="N961"/>
  <c r="P961" s="1"/>
  <c r="K962"/>
  <c r="K962" i="31"/>
  <c r="N961"/>
  <c r="P961" s="1"/>
  <c r="N936" i="30"/>
  <c r="P936" s="1"/>
  <c r="K937"/>
  <c r="Q957" i="38"/>
  <c r="R957"/>
  <c r="Q943" i="43"/>
  <c r="R943"/>
  <c r="N957" i="35"/>
  <c r="P957" s="1"/>
  <c r="K958"/>
  <c r="K959" i="42"/>
  <c r="N958"/>
  <c r="P958" s="1"/>
  <c r="N958" i="41"/>
  <c r="P958" s="1"/>
  <c r="K959"/>
  <c r="L932" i="34"/>
  <c r="M932"/>
  <c r="S932" s="1"/>
  <c r="R931"/>
  <c r="Q931"/>
  <c r="M944" i="43"/>
  <c r="S944" s="1"/>
  <c r="L944"/>
  <c r="O944" s="1"/>
  <c r="L951" i="32"/>
  <c r="M951"/>
  <c r="Q950"/>
  <c r="R950"/>
  <c r="N958" i="39"/>
  <c r="P958" s="1"/>
  <c r="K959"/>
  <c r="R951" i="36"/>
  <c r="Q951"/>
  <c r="L958" i="38"/>
  <c r="O958" s="1"/>
  <c r="M958"/>
  <c r="S958" s="1"/>
  <c r="O951" i="33"/>
  <c r="K952"/>
  <c r="N951"/>
  <c r="P951" s="1"/>
  <c r="Q946" i="37"/>
  <c r="R946"/>
  <c r="O958" i="40"/>
  <c r="N958"/>
  <c r="P958" s="1"/>
  <c r="K959"/>
  <c r="K953" i="26"/>
  <c r="N952"/>
  <c r="P952" s="1"/>
  <c r="S958" i="41"/>
  <c r="L952" i="36"/>
  <c r="M952"/>
  <c r="S952" s="1"/>
  <c r="N959" i="27"/>
  <c r="P959" s="1"/>
  <c r="K960"/>
  <c r="M947" i="37"/>
  <c r="S947" s="1"/>
  <c r="L947"/>
  <c r="L962" i="28" l="1"/>
  <c r="O962" s="1"/>
  <c r="M962"/>
  <c r="Q961"/>
  <c r="R961"/>
  <c r="O961" i="29"/>
  <c r="K962"/>
  <c r="N961"/>
  <c r="P961" s="1"/>
  <c r="L937" i="30"/>
  <c r="O937" s="1"/>
  <c r="M937"/>
  <c r="S937" s="1"/>
  <c r="Q936"/>
  <c r="R936"/>
  <c r="Q961" i="31"/>
  <c r="R961"/>
  <c r="L962"/>
  <c r="O962" s="1"/>
  <c r="M962"/>
  <c r="S962" s="1"/>
  <c r="Q958" i="42"/>
  <c r="R958"/>
  <c r="Q951" i="33"/>
  <c r="R951"/>
  <c r="M959" i="39"/>
  <c r="S959" s="1"/>
  <c r="L959"/>
  <c r="O959" s="1"/>
  <c r="L959" i="42"/>
  <c r="O959" s="1"/>
  <c r="M959"/>
  <c r="S959" s="1"/>
  <c r="R958" i="39"/>
  <c r="Q958"/>
  <c r="M958" i="35"/>
  <c r="L958"/>
  <c r="R957"/>
  <c r="Q957"/>
  <c r="R958" i="41"/>
  <c r="Q958"/>
  <c r="O947" i="37"/>
  <c r="K948"/>
  <c r="N947"/>
  <c r="P947" s="1"/>
  <c r="M953" i="26"/>
  <c r="S953" s="1"/>
  <c r="L953"/>
  <c r="O953" s="1"/>
  <c r="M959" i="40"/>
  <c r="S959" s="1"/>
  <c r="L959"/>
  <c r="O959" s="1"/>
  <c r="Q958"/>
  <c r="R958"/>
  <c r="S951" i="32"/>
  <c r="O932" i="34"/>
  <c r="N932"/>
  <c r="P932" s="1"/>
  <c r="K933"/>
  <c r="R959" i="27"/>
  <c r="Q959"/>
  <c r="K959" i="38"/>
  <c r="N958"/>
  <c r="P958" s="1"/>
  <c r="O951" i="32"/>
  <c r="N951"/>
  <c r="P951" s="1"/>
  <c r="K952"/>
  <c r="M959" i="41"/>
  <c r="S959" s="1"/>
  <c r="L959"/>
  <c r="O959" s="1"/>
  <c r="Q952" i="26"/>
  <c r="R952"/>
  <c r="M952" i="33"/>
  <c r="L952"/>
  <c r="O952" s="1"/>
  <c r="M960" i="27"/>
  <c r="S960" s="1"/>
  <c r="L960"/>
  <c r="O960" s="1"/>
  <c r="O952" i="36"/>
  <c r="K953"/>
  <c r="N952"/>
  <c r="P952" s="1"/>
  <c r="N944" i="43"/>
  <c r="P944" s="1"/>
  <c r="K945"/>
  <c r="Q961" i="29" l="1"/>
  <c r="R961"/>
  <c r="L962"/>
  <c r="M962"/>
  <c r="S962" i="28"/>
  <c r="K963"/>
  <c r="N962"/>
  <c r="P962" s="1"/>
  <c r="K963" i="31"/>
  <c r="N962"/>
  <c r="P962" s="1"/>
  <c r="N937" i="30"/>
  <c r="P937" s="1"/>
  <c r="K938"/>
  <c r="R944" i="43"/>
  <c r="Q944"/>
  <c r="K953" i="33"/>
  <c r="N952"/>
  <c r="P952" s="1"/>
  <c r="N959" i="42"/>
  <c r="P959" s="1"/>
  <c r="K960"/>
  <c r="Q932" i="34"/>
  <c r="R932"/>
  <c r="S952" i="33"/>
  <c r="N953" i="26"/>
  <c r="P953" s="1"/>
  <c r="K954"/>
  <c r="R952" i="36"/>
  <c r="Q952"/>
  <c r="M953"/>
  <c r="L953"/>
  <c r="O953" s="1"/>
  <c r="O958" i="35"/>
  <c r="N958"/>
  <c r="P958" s="1"/>
  <c r="K959"/>
  <c r="K960" i="39"/>
  <c r="N959"/>
  <c r="P959" s="1"/>
  <c r="Q958" i="38"/>
  <c r="R958"/>
  <c r="Q947" i="37"/>
  <c r="R947"/>
  <c r="N959" i="41"/>
  <c r="P959" s="1"/>
  <c r="K960"/>
  <c r="L948" i="37"/>
  <c r="M948"/>
  <c r="O948"/>
  <c r="Q951" i="32"/>
  <c r="R951"/>
  <c r="L959" i="38"/>
  <c r="O959" s="1"/>
  <c r="M959"/>
  <c r="S959" s="1"/>
  <c r="S958" i="35"/>
  <c r="N960" i="27"/>
  <c r="P960" s="1"/>
  <c r="K961"/>
  <c r="L933" i="34"/>
  <c r="M933"/>
  <c r="S933" s="1"/>
  <c r="K960" i="40"/>
  <c r="N959"/>
  <c r="P959" s="1"/>
  <c r="M945" i="43"/>
  <c r="S945" s="1"/>
  <c r="L945"/>
  <c r="O945" s="1"/>
  <c r="L952" i="32"/>
  <c r="M952"/>
  <c r="S952" s="1"/>
  <c r="L963" i="28" l="1"/>
  <c r="O963" s="1"/>
  <c r="M963"/>
  <c r="S963" s="1"/>
  <c r="Q962"/>
  <c r="R962"/>
  <c r="S962" i="29"/>
  <c r="O962"/>
  <c r="K963"/>
  <c r="N962"/>
  <c r="P962" s="1"/>
  <c r="L938" i="30"/>
  <c r="O938" s="1"/>
  <c r="M938"/>
  <c r="S938" s="1"/>
  <c r="R937"/>
  <c r="Q937"/>
  <c r="Q962" i="31"/>
  <c r="R962"/>
  <c r="L963"/>
  <c r="M963"/>
  <c r="Q952" i="33"/>
  <c r="R952"/>
  <c r="S948" i="37"/>
  <c r="O933" i="34"/>
  <c r="K934"/>
  <c r="N933"/>
  <c r="P933" s="1"/>
  <c r="O952" i="32"/>
  <c r="N952"/>
  <c r="P952" s="1"/>
  <c r="K953"/>
  <c r="M961" i="27"/>
  <c r="S961" s="1"/>
  <c r="L961"/>
  <c r="N953" i="36"/>
  <c r="P953" s="1"/>
  <c r="K954"/>
  <c r="R960" i="27"/>
  <c r="Q960"/>
  <c r="S953" i="36"/>
  <c r="Q959" i="39"/>
  <c r="R959"/>
  <c r="M960" i="42"/>
  <c r="S960" s="1"/>
  <c r="L960"/>
  <c r="O960" s="1"/>
  <c r="K946" i="43"/>
  <c r="N945"/>
  <c r="P945" s="1"/>
  <c r="R959" i="42"/>
  <c r="Q959"/>
  <c r="R959" i="40"/>
  <c r="Q959"/>
  <c r="L960" i="41"/>
  <c r="M960"/>
  <c r="S960" s="1"/>
  <c r="L959" i="35"/>
  <c r="M959"/>
  <c r="S959" s="1"/>
  <c r="O959"/>
  <c r="M954" i="26"/>
  <c r="S954" s="1"/>
  <c r="L954"/>
  <c r="O954" s="1"/>
  <c r="R953"/>
  <c r="Q953"/>
  <c r="M953" i="33"/>
  <c r="S953" s="1"/>
  <c r="L953"/>
  <c r="O953" s="1"/>
  <c r="R958" i="35"/>
  <c r="Q958"/>
  <c r="K949" i="37"/>
  <c r="N948"/>
  <c r="P948" s="1"/>
  <c r="M960" i="39"/>
  <c r="S960" s="1"/>
  <c r="L960"/>
  <c r="M960" i="40"/>
  <c r="S960" s="1"/>
  <c r="L960"/>
  <c r="K960" i="38"/>
  <c r="N959"/>
  <c r="P959" s="1"/>
  <c r="R959" i="41"/>
  <c r="Q959"/>
  <c r="L963" i="29" l="1"/>
  <c r="O963" s="1"/>
  <c r="M963"/>
  <c r="S963" s="1"/>
  <c r="R962"/>
  <c r="Q962"/>
  <c r="K964" i="28"/>
  <c r="N963"/>
  <c r="P963" s="1"/>
  <c r="O963" i="31"/>
  <c r="N963"/>
  <c r="P963" s="1"/>
  <c r="K964"/>
  <c r="S963"/>
  <c r="K939" i="30"/>
  <c r="N938"/>
  <c r="P938" s="1"/>
  <c r="Q948" i="37"/>
  <c r="R948"/>
  <c r="Q945" i="43"/>
  <c r="R945"/>
  <c r="N959" i="35"/>
  <c r="P959" s="1"/>
  <c r="K960"/>
  <c r="M946" i="43"/>
  <c r="S946" s="1"/>
  <c r="L946"/>
  <c r="O946" s="1"/>
  <c r="Q933" i="34"/>
  <c r="R933"/>
  <c r="O960" i="41"/>
  <c r="N960"/>
  <c r="P960" s="1"/>
  <c r="K961"/>
  <c r="K961" i="42"/>
  <c r="N960"/>
  <c r="P960" s="1"/>
  <c r="L954" i="36"/>
  <c r="O954" s="1"/>
  <c r="M954"/>
  <c r="S954" s="1"/>
  <c r="M934" i="34"/>
  <c r="S934" s="1"/>
  <c r="L934"/>
  <c r="M949" i="37"/>
  <c r="S949" s="1"/>
  <c r="L949"/>
  <c r="R959" i="38"/>
  <c r="Q959"/>
  <c r="N954" i="26"/>
  <c r="P954" s="1"/>
  <c r="K955"/>
  <c r="O961" i="27"/>
  <c r="N961"/>
  <c r="P961" s="1"/>
  <c r="K962"/>
  <c r="Q953" i="36"/>
  <c r="R953"/>
  <c r="O960" i="39"/>
  <c r="K961"/>
  <c r="N960"/>
  <c r="P960" s="1"/>
  <c r="M960" i="38"/>
  <c r="S960" s="1"/>
  <c r="L960"/>
  <c r="O960" s="1"/>
  <c r="O960" i="40"/>
  <c r="N960"/>
  <c r="P960" s="1"/>
  <c r="K961"/>
  <c r="N953" i="33"/>
  <c r="P953" s="1"/>
  <c r="K954"/>
  <c r="L953" i="32"/>
  <c r="O953" s="1"/>
  <c r="M953"/>
  <c r="S953" s="1"/>
  <c r="R952"/>
  <c r="Q952"/>
  <c r="Q963" i="28" l="1"/>
  <c r="R963"/>
  <c r="M964"/>
  <c r="S964" s="1"/>
  <c r="L964"/>
  <c r="O964" s="1"/>
  <c r="K964" i="29"/>
  <c r="N963"/>
  <c r="P963" s="1"/>
  <c r="R938" i="30"/>
  <c r="Q938"/>
  <c r="L939"/>
  <c r="O939" s="1"/>
  <c r="M939"/>
  <c r="Q963" i="31"/>
  <c r="R963"/>
  <c r="L964"/>
  <c r="M964"/>
  <c r="S964" s="1"/>
  <c r="R960" i="42"/>
  <c r="Q960"/>
  <c r="R960" i="41"/>
  <c r="Q960"/>
  <c r="N953" i="32"/>
  <c r="P953" s="1"/>
  <c r="K954"/>
  <c r="M954" i="33"/>
  <c r="S954" s="1"/>
  <c r="L954"/>
  <c r="O954" s="1"/>
  <c r="O949" i="37"/>
  <c r="N949"/>
  <c r="P949" s="1"/>
  <c r="K950"/>
  <c r="M961" i="42"/>
  <c r="L961"/>
  <c r="O961" s="1"/>
  <c r="Q960" i="40"/>
  <c r="R960"/>
  <c r="M962" i="27"/>
  <c r="S962" s="1"/>
  <c r="L962"/>
  <c r="O962" s="1"/>
  <c r="M961" i="41"/>
  <c r="S961" s="1"/>
  <c r="L961"/>
  <c r="O961" s="1"/>
  <c r="L960" i="35"/>
  <c r="M960"/>
  <c r="S960" s="1"/>
  <c r="K961" i="38"/>
  <c r="N960"/>
  <c r="P960" s="1"/>
  <c r="R959" i="35"/>
  <c r="Q959"/>
  <c r="Q961" i="27"/>
  <c r="R961"/>
  <c r="O934" i="34"/>
  <c r="K935"/>
  <c r="N934"/>
  <c r="P934" s="1"/>
  <c r="R960" i="39"/>
  <c r="Q960"/>
  <c r="M955" i="26"/>
  <c r="S955" s="1"/>
  <c r="L955"/>
  <c r="O955" s="1"/>
  <c r="R953" i="33"/>
  <c r="Q953"/>
  <c r="M961" i="39"/>
  <c r="S961" s="1"/>
  <c r="L961"/>
  <c r="O961" s="1"/>
  <c r="R954" i="26"/>
  <c r="Q954"/>
  <c r="L961" i="40"/>
  <c r="O961" s="1"/>
  <c r="M961"/>
  <c r="N954" i="36"/>
  <c r="P954" s="1"/>
  <c r="K955"/>
  <c r="N946" i="43"/>
  <c r="P946" s="1"/>
  <c r="K947"/>
  <c r="Q963" i="29" l="1"/>
  <c r="R963"/>
  <c r="L964"/>
  <c r="M964"/>
  <c r="S964" s="1"/>
  <c r="K965" i="28"/>
  <c r="N964"/>
  <c r="P964" s="1"/>
  <c r="O964" i="31"/>
  <c r="K965"/>
  <c r="N964"/>
  <c r="P964" s="1"/>
  <c r="K940" i="30"/>
  <c r="N939"/>
  <c r="P939" s="1"/>
  <c r="S939"/>
  <c r="Q934" i="34"/>
  <c r="R934"/>
  <c r="M961" i="38"/>
  <c r="S961" s="1"/>
  <c r="L961"/>
  <c r="O961" s="1"/>
  <c r="L935" i="34"/>
  <c r="M935"/>
  <c r="O935"/>
  <c r="S961" i="40"/>
  <c r="O960" i="35"/>
  <c r="N960"/>
  <c r="P960" s="1"/>
  <c r="K961"/>
  <c r="K955" i="33"/>
  <c r="N954"/>
  <c r="P954" s="1"/>
  <c r="M947" i="43"/>
  <c r="L947"/>
  <c r="O947" s="1"/>
  <c r="S961" i="42"/>
  <c r="L955" i="36"/>
  <c r="O955" s="1"/>
  <c r="M955"/>
  <c r="S955" s="1"/>
  <c r="K962" i="39"/>
  <c r="N961"/>
  <c r="P961" s="1"/>
  <c r="Q954" i="36"/>
  <c r="R954"/>
  <c r="N961" i="40"/>
  <c r="P961" s="1"/>
  <c r="K962"/>
  <c r="K956" i="26"/>
  <c r="N955"/>
  <c r="P955" s="1"/>
  <c r="N961" i="41"/>
  <c r="P961" s="1"/>
  <c r="K962"/>
  <c r="N961" i="42"/>
  <c r="P961" s="1"/>
  <c r="K962"/>
  <c r="L954" i="32"/>
  <c r="O954" s="1"/>
  <c r="M954"/>
  <c r="S954" s="1"/>
  <c r="Q953"/>
  <c r="R953"/>
  <c r="R946" i="43"/>
  <c r="Q946"/>
  <c r="M950" i="37"/>
  <c r="S950" s="1"/>
  <c r="L950"/>
  <c r="R949"/>
  <c r="Q949"/>
  <c r="R960" i="38"/>
  <c r="Q960"/>
  <c r="K963" i="27"/>
  <c r="N962"/>
  <c r="P962" s="1"/>
  <c r="R964" i="28" l="1"/>
  <c r="Q964"/>
  <c r="L965"/>
  <c r="M965"/>
  <c r="O964" i="29"/>
  <c r="K965"/>
  <c r="N964"/>
  <c r="P964" s="1"/>
  <c r="R939" i="30"/>
  <c r="Q939"/>
  <c r="L940"/>
  <c r="O940" s="1"/>
  <c r="M940"/>
  <c r="S940" s="1"/>
  <c r="R964" i="31"/>
  <c r="Q964"/>
  <c r="L965"/>
  <c r="M965"/>
  <c r="R961" i="40"/>
  <c r="Q961"/>
  <c r="Q961" i="41"/>
  <c r="R961"/>
  <c r="M962" i="39"/>
  <c r="S962" s="1"/>
  <c r="L962"/>
  <c r="O962" s="1"/>
  <c r="S947" i="43"/>
  <c r="Q954" i="33"/>
  <c r="R954"/>
  <c r="S935" i="34"/>
  <c r="Q955" i="26"/>
  <c r="R955"/>
  <c r="M956"/>
  <c r="L956"/>
  <c r="O956" s="1"/>
  <c r="M955" i="33"/>
  <c r="S955" s="1"/>
  <c r="L955"/>
  <c r="K936" i="34"/>
  <c r="N935"/>
  <c r="P935" s="1"/>
  <c r="Q961" i="42"/>
  <c r="R961"/>
  <c r="L962"/>
  <c r="M962"/>
  <c r="S962" s="1"/>
  <c r="M963" i="27"/>
  <c r="S963" s="1"/>
  <c r="L963"/>
  <c r="L962" i="41"/>
  <c r="M962"/>
  <c r="S962" s="1"/>
  <c r="M962" i="40"/>
  <c r="S962" s="1"/>
  <c r="L962"/>
  <c r="O962" s="1"/>
  <c r="N955" i="36"/>
  <c r="P955" s="1"/>
  <c r="K956"/>
  <c r="L961" i="35"/>
  <c r="O961" s="1"/>
  <c r="M961"/>
  <c r="S961" s="1"/>
  <c r="O950" i="37"/>
  <c r="K951"/>
  <c r="N950"/>
  <c r="P950" s="1"/>
  <c r="R960" i="35"/>
  <c r="Q960"/>
  <c r="K962" i="38"/>
  <c r="N961"/>
  <c r="P961" s="1"/>
  <c r="N954" i="32"/>
  <c r="P954" s="1"/>
  <c r="K955"/>
  <c r="R962" i="27"/>
  <c r="Q962"/>
  <c r="Q961" i="39"/>
  <c r="R961"/>
  <c r="K948" i="43"/>
  <c r="N947"/>
  <c r="P947" s="1"/>
  <c r="Q964" i="29" l="1"/>
  <c r="R964"/>
  <c r="M965"/>
  <c r="S965" s="1"/>
  <c r="L965"/>
  <c r="O965" s="1"/>
  <c r="S965" i="28"/>
  <c r="O965"/>
  <c r="N965"/>
  <c r="P965" s="1"/>
  <c r="K966"/>
  <c r="O965" i="31"/>
  <c r="K966"/>
  <c r="N965"/>
  <c r="P965" s="1"/>
  <c r="N940" i="30"/>
  <c r="P940" s="1"/>
  <c r="K941"/>
  <c r="S965" i="31"/>
  <c r="Q947" i="43"/>
  <c r="R947"/>
  <c r="Q935" i="34"/>
  <c r="R935"/>
  <c r="M955" i="32"/>
  <c r="L955"/>
  <c r="S956" i="26"/>
  <c r="K963" i="39"/>
  <c r="N962"/>
  <c r="P962" s="1"/>
  <c r="O962" i="41"/>
  <c r="K963"/>
  <c r="N962"/>
  <c r="P962" s="1"/>
  <c r="Q961" i="38"/>
  <c r="R961"/>
  <c r="M948" i="43"/>
  <c r="S948" s="1"/>
  <c r="L948"/>
  <c r="O948" s="1"/>
  <c r="L962" i="38"/>
  <c r="O962" s="1"/>
  <c r="M962"/>
  <c r="K962" i="35"/>
  <c r="N961"/>
  <c r="P961" s="1"/>
  <c r="K964" i="27"/>
  <c r="N963"/>
  <c r="P963" s="1"/>
  <c r="L936" i="34"/>
  <c r="O936" s="1"/>
  <c r="M936"/>
  <c r="R954" i="32"/>
  <c r="Q954"/>
  <c r="O955" i="33"/>
  <c r="N955"/>
  <c r="P955" s="1"/>
  <c r="K956"/>
  <c r="Q955" i="36"/>
  <c r="R955"/>
  <c r="O963" i="27"/>
  <c r="Q950" i="37"/>
  <c r="R950"/>
  <c r="L956" i="36"/>
  <c r="O956" s="1"/>
  <c r="M956"/>
  <c r="M951" i="37"/>
  <c r="S951" s="1"/>
  <c r="L951"/>
  <c r="O951" s="1"/>
  <c r="N962" i="40"/>
  <c r="P962" s="1"/>
  <c r="K963"/>
  <c r="O962" i="42"/>
  <c r="K963"/>
  <c r="N962"/>
  <c r="P962" s="1"/>
  <c r="K957" i="26"/>
  <c r="N956"/>
  <c r="P956" s="1"/>
  <c r="M966" i="28" l="1"/>
  <c r="L966"/>
  <c r="R965"/>
  <c r="Q965"/>
  <c r="K966" i="29"/>
  <c r="N965"/>
  <c r="P965" s="1"/>
  <c r="Q965" i="31"/>
  <c r="R965"/>
  <c r="L941" i="30"/>
  <c r="O941" s="1"/>
  <c r="M941"/>
  <c r="S941" s="1"/>
  <c r="Q940"/>
  <c r="R940"/>
  <c r="L966" i="31"/>
  <c r="M966"/>
  <c r="S966" s="1"/>
  <c r="Q956" i="26"/>
  <c r="R956"/>
  <c r="M957"/>
  <c r="L957"/>
  <c r="O957" s="1"/>
  <c r="N936" i="34"/>
  <c r="P936" s="1"/>
  <c r="K937"/>
  <c r="N948" i="43"/>
  <c r="P948" s="1"/>
  <c r="K949"/>
  <c r="R961" i="35"/>
  <c r="Q961"/>
  <c r="R963" i="27"/>
  <c r="Q963"/>
  <c r="M963" i="42"/>
  <c r="S963" s="1"/>
  <c r="L963"/>
  <c r="O963" s="1"/>
  <c r="N956" i="36"/>
  <c r="P956" s="1"/>
  <c r="K957"/>
  <c r="M964" i="27"/>
  <c r="S964" s="1"/>
  <c r="L964"/>
  <c r="O964" s="1"/>
  <c r="M962" i="35"/>
  <c r="S962" s="1"/>
  <c r="L962"/>
  <c r="O962" s="1"/>
  <c r="O955" i="32"/>
  <c r="K956"/>
  <c r="N955"/>
  <c r="P955" s="1"/>
  <c r="R962" i="41"/>
  <c r="Q962"/>
  <c r="S955" i="32"/>
  <c r="R955" i="33"/>
  <c r="Q955"/>
  <c r="M963" i="40"/>
  <c r="L963"/>
  <c r="S962" i="38"/>
  <c r="M963" i="41"/>
  <c r="S963" s="1"/>
  <c r="L963"/>
  <c r="Q962" i="40"/>
  <c r="R962"/>
  <c r="N951" i="37"/>
  <c r="P951" s="1"/>
  <c r="K952"/>
  <c r="S936" i="34"/>
  <c r="K963" i="38"/>
  <c r="N962"/>
  <c r="P962" s="1"/>
  <c r="R962" i="39"/>
  <c r="Q962"/>
  <c r="R962" i="42"/>
  <c r="Q962"/>
  <c r="S956" i="36"/>
  <c r="M956" i="33"/>
  <c r="S956" s="1"/>
  <c r="L956"/>
  <c r="O956" s="1"/>
  <c r="M963" i="39"/>
  <c r="S963" s="1"/>
  <c r="L963"/>
  <c r="O963" s="1"/>
  <c r="Q965" i="29" l="1"/>
  <c r="R965"/>
  <c r="L966"/>
  <c r="O966" s="1"/>
  <c r="M966"/>
  <c r="O966" i="28"/>
  <c r="K967"/>
  <c r="N966"/>
  <c r="P966" s="1"/>
  <c r="S966"/>
  <c r="O966" i="31"/>
  <c r="N966"/>
  <c r="P966" s="1"/>
  <c r="K967"/>
  <c r="N941" i="30"/>
  <c r="P941" s="1"/>
  <c r="K942"/>
  <c r="R936" i="34"/>
  <c r="Q936"/>
  <c r="R955" i="32"/>
  <c r="Q955"/>
  <c r="R962" i="38"/>
  <c r="Q962"/>
  <c r="R948" i="43"/>
  <c r="Q948"/>
  <c r="L952" i="37"/>
  <c r="O952" s="1"/>
  <c r="M952"/>
  <c r="S952" s="1"/>
  <c r="O963" i="40"/>
  <c r="K964"/>
  <c r="N963"/>
  <c r="P963" s="1"/>
  <c r="K964" i="39"/>
  <c r="N963"/>
  <c r="P963" s="1"/>
  <c r="N956" i="33"/>
  <c r="P956" s="1"/>
  <c r="K957"/>
  <c r="O963" i="41"/>
  <c r="N963"/>
  <c r="P963" s="1"/>
  <c r="K964"/>
  <c r="N962" i="35"/>
  <c r="P962" s="1"/>
  <c r="K963"/>
  <c r="N963" i="42"/>
  <c r="P963" s="1"/>
  <c r="K964"/>
  <c r="L937" i="34"/>
  <c r="M937"/>
  <c r="S937" s="1"/>
  <c r="M963" i="38"/>
  <c r="S963" s="1"/>
  <c r="L963"/>
  <c r="O963"/>
  <c r="R956" i="36"/>
  <c r="Q956"/>
  <c r="N964" i="27"/>
  <c r="P964" s="1"/>
  <c r="K965"/>
  <c r="K958" i="26"/>
  <c r="N957"/>
  <c r="P957" s="1"/>
  <c r="S957"/>
  <c r="Q951" i="37"/>
  <c r="R951"/>
  <c r="S963" i="40"/>
  <c r="M956" i="32"/>
  <c r="S956" s="1"/>
  <c r="L956"/>
  <c r="O956" s="1"/>
  <c r="M957" i="36"/>
  <c r="S957" s="1"/>
  <c r="L957"/>
  <c r="O957" s="1"/>
  <c r="M949" i="43"/>
  <c r="S949" s="1"/>
  <c r="L949"/>
  <c r="O949" s="1"/>
  <c r="Q966" i="28" l="1"/>
  <c r="R966"/>
  <c r="M967"/>
  <c r="S967" s="1"/>
  <c r="L967"/>
  <c r="S966" i="29"/>
  <c r="K967"/>
  <c r="N966"/>
  <c r="P966" s="1"/>
  <c r="M942" i="30"/>
  <c r="L942"/>
  <c r="Q941"/>
  <c r="R941"/>
  <c r="M967" i="31"/>
  <c r="S967" s="1"/>
  <c r="L967"/>
  <c r="O967" s="1"/>
  <c r="R966"/>
  <c r="Q966"/>
  <c r="Q957" i="26"/>
  <c r="R957"/>
  <c r="R963" i="39"/>
  <c r="Q963"/>
  <c r="Q963" i="42"/>
  <c r="R963"/>
  <c r="K958" i="36"/>
  <c r="N957"/>
  <c r="P957" s="1"/>
  <c r="M963" i="35"/>
  <c r="S963" s="1"/>
  <c r="L963"/>
  <c r="O963" s="1"/>
  <c r="M964" i="39"/>
  <c r="S964" s="1"/>
  <c r="L964"/>
  <c r="O964" s="1"/>
  <c r="R962" i="35"/>
  <c r="Q962"/>
  <c r="R963" i="40"/>
  <c r="Q963"/>
  <c r="L964" i="42"/>
  <c r="O964" s="1"/>
  <c r="M964"/>
  <c r="S964" s="1"/>
  <c r="N963" i="38"/>
  <c r="P963" s="1"/>
  <c r="K964"/>
  <c r="L964" i="41"/>
  <c r="O964" s="1"/>
  <c r="M964"/>
  <c r="S964" s="1"/>
  <c r="M964" i="40"/>
  <c r="L964"/>
  <c r="Q963" i="41"/>
  <c r="R963"/>
  <c r="Q964" i="27"/>
  <c r="R964"/>
  <c r="N956" i="32"/>
  <c r="P956" s="1"/>
  <c r="K957"/>
  <c r="M958" i="26"/>
  <c r="L958"/>
  <c r="O958" s="1"/>
  <c r="K950" i="43"/>
  <c r="N949"/>
  <c r="P949" s="1"/>
  <c r="M965" i="27"/>
  <c r="S965" s="1"/>
  <c r="L965"/>
  <c r="O965" s="1"/>
  <c r="O937" i="34"/>
  <c r="N937"/>
  <c r="P937" s="1"/>
  <c r="K938"/>
  <c r="M957" i="33"/>
  <c r="S957" s="1"/>
  <c r="L957"/>
  <c r="K953" i="37"/>
  <c r="N952"/>
  <c r="P952" s="1"/>
  <c r="Q956" i="33"/>
  <c r="R956"/>
  <c r="M967" i="29" l="1"/>
  <c r="S967" s="1"/>
  <c r="L967"/>
  <c r="O967" s="1"/>
  <c r="R966"/>
  <c r="Q966"/>
  <c r="O967" i="28"/>
  <c r="K968"/>
  <c r="N967"/>
  <c r="P967" s="1"/>
  <c r="K968" i="31"/>
  <c r="N967"/>
  <c r="P967" s="1"/>
  <c r="O942" i="30"/>
  <c r="N942"/>
  <c r="P942" s="1"/>
  <c r="K943"/>
  <c r="S942"/>
  <c r="R957" i="36"/>
  <c r="Q957"/>
  <c r="Q949" i="43"/>
  <c r="R949"/>
  <c r="L964" i="38"/>
  <c r="O964" s="1"/>
  <c r="M964"/>
  <c r="S964" s="1"/>
  <c r="L958" i="36"/>
  <c r="M958"/>
  <c r="Q963" i="38"/>
  <c r="R963"/>
  <c r="N964" i="39"/>
  <c r="P964" s="1"/>
  <c r="K965"/>
  <c r="R956" i="32"/>
  <c r="Q956"/>
  <c r="O957" i="33"/>
  <c r="N957"/>
  <c r="P957" s="1"/>
  <c r="K958"/>
  <c r="M953" i="37"/>
  <c r="S953" s="1"/>
  <c r="L953"/>
  <c r="K965" i="41"/>
  <c r="N964"/>
  <c r="P964" s="1"/>
  <c r="R952" i="37"/>
  <c r="Q952"/>
  <c r="M950" i="43"/>
  <c r="S950" s="1"/>
  <c r="L950"/>
  <c r="O950" s="1"/>
  <c r="M938" i="34"/>
  <c r="S938" s="1"/>
  <c r="L938"/>
  <c r="K959" i="26"/>
  <c r="N958"/>
  <c r="P958" s="1"/>
  <c r="S958"/>
  <c r="S964" i="40"/>
  <c r="K965" i="42"/>
  <c r="N964"/>
  <c r="P964" s="1"/>
  <c r="R937" i="34"/>
  <c r="Q937"/>
  <c r="O964" i="40"/>
  <c r="N964"/>
  <c r="P964" s="1"/>
  <c r="K965"/>
  <c r="N965" i="27"/>
  <c r="P965" s="1"/>
  <c r="K966"/>
  <c r="M957" i="32"/>
  <c r="S957" s="1"/>
  <c r="L957"/>
  <c r="K964" i="35"/>
  <c r="N963"/>
  <c r="P963" s="1"/>
  <c r="Q967" i="28" l="1"/>
  <c r="R967"/>
  <c r="M968"/>
  <c r="L968"/>
  <c r="O968" s="1"/>
  <c r="K968" i="29"/>
  <c r="N967"/>
  <c r="P967" s="1"/>
  <c r="L943" i="30"/>
  <c r="M943"/>
  <c r="S943" s="1"/>
  <c r="R942"/>
  <c r="Q942"/>
  <c r="R967" i="31"/>
  <c r="Q967"/>
  <c r="M968"/>
  <c r="S968" s="1"/>
  <c r="L968"/>
  <c r="O968" s="1"/>
  <c r="Q964" i="40"/>
  <c r="R964"/>
  <c r="R958" i="26"/>
  <c r="Q958"/>
  <c r="R963" i="35"/>
  <c r="Q963"/>
  <c r="O958" i="36"/>
  <c r="K959"/>
  <c r="N958"/>
  <c r="P958" s="1"/>
  <c r="M965" i="42"/>
  <c r="L965"/>
  <c r="O965" s="1"/>
  <c r="L964" i="35"/>
  <c r="M964"/>
  <c r="Q964" i="41"/>
  <c r="R964"/>
  <c r="R964" i="42"/>
  <c r="Q964"/>
  <c r="O938" i="34"/>
  <c r="N938"/>
  <c r="P938" s="1"/>
  <c r="K939"/>
  <c r="L965" i="41"/>
  <c r="M965"/>
  <c r="S965" s="1"/>
  <c r="M965" i="39"/>
  <c r="S965" s="1"/>
  <c r="L965"/>
  <c r="O965" s="1"/>
  <c r="N964" i="38"/>
  <c r="P964" s="1"/>
  <c r="K965"/>
  <c r="R964" i="39"/>
  <c r="Q964"/>
  <c r="Q965" i="27"/>
  <c r="R965"/>
  <c r="N950" i="43"/>
  <c r="P950" s="1"/>
  <c r="K951"/>
  <c r="O953" i="37"/>
  <c r="N953"/>
  <c r="P953" s="1"/>
  <c r="K954"/>
  <c r="M965" i="40"/>
  <c r="S965" s="1"/>
  <c r="L965"/>
  <c r="O965" s="1"/>
  <c r="M958" i="33"/>
  <c r="S958" s="1"/>
  <c r="L958"/>
  <c r="O958" s="1"/>
  <c r="O957" i="32"/>
  <c r="N957"/>
  <c r="P957" s="1"/>
  <c r="K958"/>
  <c r="M959" i="26"/>
  <c r="L959"/>
  <c r="O959" s="1"/>
  <c r="M966" i="27"/>
  <c r="S966" s="1"/>
  <c r="L966"/>
  <c r="O966" s="1"/>
  <c r="R957" i="33"/>
  <c r="Q957"/>
  <c r="S958" i="36"/>
  <c r="Q967" i="29" l="1"/>
  <c r="R967"/>
  <c r="L968"/>
  <c r="M968"/>
  <c r="N968" i="28"/>
  <c r="P968" s="1"/>
  <c r="K969"/>
  <c r="S968"/>
  <c r="K969" i="31"/>
  <c r="N968"/>
  <c r="P968" s="1"/>
  <c r="O943" i="30"/>
  <c r="N943"/>
  <c r="P943" s="1"/>
  <c r="K944"/>
  <c r="K960" i="26"/>
  <c r="N959"/>
  <c r="K966" i="40"/>
  <c r="N965"/>
  <c r="P965" s="1"/>
  <c r="L959" i="36"/>
  <c r="O959" s="1"/>
  <c r="M959"/>
  <c r="S959" s="1"/>
  <c r="Q958"/>
  <c r="R958"/>
  <c r="S959" i="26"/>
  <c r="P959"/>
  <c r="L958" i="32"/>
  <c r="O958" s="1"/>
  <c r="M958"/>
  <c r="O965" i="41"/>
  <c r="N965"/>
  <c r="P965" s="1"/>
  <c r="K966"/>
  <c r="S964" i="35"/>
  <c r="R957" i="32"/>
  <c r="Q957"/>
  <c r="L954" i="37"/>
  <c r="O954" s="1"/>
  <c r="M954"/>
  <c r="L939" i="34"/>
  <c r="M939"/>
  <c r="O964" i="35"/>
  <c r="N964"/>
  <c r="P964" s="1"/>
  <c r="K965"/>
  <c r="R938" i="34"/>
  <c r="Q938"/>
  <c r="R964" i="38"/>
  <c r="Q964"/>
  <c r="K966" i="42"/>
  <c r="N965"/>
  <c r="P965" s="1"/>
  <c r="Q953" i="37"/>
  <c r="R953"/>
  <c r="L965" i="38"/>
  <c r="O965" s="1"/>
  <c r="M965"/>
  <c r="S965" s="1"/>
  <c r="N966" i="27"/>
  <c r="P966" s="1"/>
  <c r="K967"/>
  <c r="K959" i="33"/>
  <c r="N958"/>
  <c r="P958" s="1"/>
  <c r="M951" i="43"/>
  <c r="S951" s="1"/>
  <c r="L951"/>
  <c r="O951" s="1"/>
  <c r="S965" i="42"/>
  <c r="R950" i="43"/>
  <c r="Q950"/>
  <c r="N965" i="39"/>
  <c r="P965" s="1"/>
  <c r="K966"/>
  <c r="R968" i="28" l="1"/>
  <c r="Q968"/>
  <c r="M969"/>
  <c r="S969" s="1"/>
  <c r="L969"/>
  <c r="S968" i="29"/>
  <c r="O968"/>
  <c r="N968"/>
  <c r="P968" s="1"/>
  <c r="K969"/>
  <c r="M944" i="30"/>
  <c r="S944" s="1"/>
  <c r="L944"/>
  <c r="Q943"/>
  <c r="R943"/>
  <c r="R968" i="31"/>
  <c r="Q968"/>
  <c r="M969"/>
  <c r="S969" s="1"/>
  <c r="L969"/>
  <c r="Q965" i="42"/>
  <c r="R965"/>
  <c r="Q964" i="35"/>
  <c r="R964"/>
  <c r="Q965" i="41"/>
  <c r="R965"/>
  <c r="S954" i="37"/>
  <c r="Q958" i="33"/>
  <c r="R958"/>
  <c r="K959" i="32"/>
  <c r="N958"/>
  <c r="P958" s="1"/>
  <c r="L959" i="33"/>
  <c r="M959"/>
  <c r="S959" s="1"/>
  <c r="K966" i="38"/>
  <c r="N965"/>
  <c r="P965" s="1"/>
  <c r="N954" i="37"/>
  <c r="P954" s="1"/>
  <c r="K955"/>
  <c r="R965" i="39"/>
  <c r="Q965"/>
  <c r="K952" i="43"/>
  <c r="N951"/>
  <c r="P951" s="1"/>
  <c r="M966" i="39"/>
  <c r="S966" s="1"/>
  <c r="L966"/>
  <c r="O966" s="1"/>
  <c r="M965" i="35"/>
  <c r="L965"/>
  <c r="O965" s="1"/>
  <c r="S958" i="32"/>
  <c r="N959" i="36"/>
  <c r="P959" s="1"/>
  <c r="K960"/>
  <c r="Q965" i="40"/>
  <c r="R965"/>
  <c r="R959" i="26"/>
  <c r="Q959"/>
  <c r="M966" i="40"/>
  <c r="S966" s="1"/>
  <c r="L966"/>
  <c r="O966" s="1"/>
  <c r="L967" i="27"/>
  <c r="M967"/>
  <c r="S967" s="1"/>
  <c r="L966" i="42"/>
  <c r="O966" s="1"/>
  <c r="M966"/>
  <c r="S966" s="1"/>
  <c r="S939" i="34"/>
  <c r="Q966" i="27"/>
  <c r="R966"/>
  <c r="O939" i="34"/>
  <c r="N939"/>
  <c r="P939" s="1"/>
  <c r="K940"/>
  <c r="L966" i="41"/>
  <c r="O966" s="1"/>
  <c r="M966"/>
  <c r="S966" s="1"/>
  <c r="L960" i="26"/>
  <c r="O960" s="1"/>
  <c r="M960"/>
  <c r="S960" s="1"/>
  <c r="L969" i="29" l="1"/>
  <c r="O969" s="1"/>
  <c r="M969"/>
  <c r="S969" s="1"/>
  <c r="Q968"/>
  <c r="R968"/>
  <c r="O969" i="28"/>
  <c r="N969"/>
  <c r="P969" s="1"/>
  <c r="K970"/>
  <c r="O969" i="31"/>
  <c r="K970"/>
  <c r="N969"/>
  <c r="P969" s="1"/>
  <c r="O944" i="30"/>
  <c r="N944"/>
  <c r="P944" s="1"/>
  <c r="K945"/>
  <c r="R954" i="37"/>
  <c r="Q954"/>
  <c r="R959" i="36"/>
  <c r="Q959"/>
  <c r="M966" i="38"/>
  <c r="S966" s="1"/>
  <c r="L966"/>
  <c r="Q951" i="43"/>
  <c r="R951"/>
  <c r="Q958" i="32"/>
  <c r="R958"/>
  <c r="K967" i="41"/>
  <c r="N966"/>
  <c r="P966" s="1"/>
  <c r="L952" i="43"/>
  <c r="M952"/>
  <c r="S952" s="1"/>
  <c r="O959" i="33"/>
  <c r="N959"/>
  <c r="P959" s="1"/>
  <c r="K960"/>
  <c r="K968" i="27"/>
  <c r="N967"/>
  <c r="P967" s="1"/>
  <c r="L960" i="36"/>
  <c r="M960"/>
  <c r="S960" s="1"/>
  <c r="N966" i="40"/>
  <c r="P966" s="1"/>
  <c r="K967"/>
  <c r="M940" i="34"/>
  <c r="S940" s="1"/>
  <c r="L940"/>
  <c r="K967" i="42"/>
  <c r="N966"/>
  <c r="P966" s="1"/>
  <c r="N965" i="35"/>
  <c r="P965" s="1"/>
  <c r="K966"/>
  <c r="L959" i="32"/>
  <c r="M959"/>
  <c r="S959" s="1"/>
  <c r="R939" i="34"/>
  <c r="Q939"/>
  <c r="S965" i="35"/>
  <c r="M955" i="37"/>
  <c r="S955" s="1"/>
  <c r="L955"/>
  <c r="Q965" i="38"/>
  <c r="R965"/>
  <c r="K961" i="26"/>
  <c r="N960"/>
  <c r="P960" s="1"/>
  <c r="O967" i="27"/>
  <c r="N966" i="39"/>
  <c r="P966" s="1"/>
  <c r="K967"/>
  <c r="L970" i="28" l="1"/>
  <c r="O970" s="1"/>
  <c r="M970"/>
  <c r="R969"/>
  <c r="Q969"/>
  <c r="N969" i="29"/>
  <c r="P969" s="1"/>
  <c r="K970"/>
  <c r="L945" i="30"/>
  <c r="O945" s="1"/>
  <c r="M945"/>
  <c r="S945" s="1"/>
  <c r="R944"/>
  <c r="Q944"/>
  <c r="Q969" i="31"/>
  <c r="R969"/>
  <c r="M970"/>
  <c r="L970"/>
  <c r="R965" i="35"/>
  <c r="Q965"/>
  <c r="R959" i="33"/>
  <c r="Q959"/>
  <c r="R966" i="39"/>
  <c r="Q966"/>
  <c r="M967" i="40"/>
  <c r="L967"/>
  <c r="O967" s="1"/>
  <c r="R966"/>
  <c r="Q966"/>
  <c r="O966" i="38"/>
  <c r="K967"/>
  <c r="N966"/>
  <c r="P966" s="1"/>
  <c r="M961" i="26"/>
  <c r="S961" s="1"/>
  <c r="L961"/>
  <c r="O959" i="32"/>
  <c r="N959"/>
  <c r="P959" s="1"/>
  <c r="K960"/>
  <c r="O955" i="37"/>
  <c r="N955"/>
  <c r="P955" s="1"/>
  <c r="K956"/>
  <c r="L966" i="35"/>
  <c r="O966" s="1"/>
  <c r="M966"/>
  <c r="O952" i="43"/>
  <c r="K953"/>
  <c r="N952"/>
  <c r="P952" s="1"/>
  <c r="M967" i="39"/>
  <c r="L967"/>
  <c r="O967" s="1"/>
  <c r="O960" i="36"/>
  <c r="K961"/>
  <c r="N960"/>
  <c r="P960" s="1"/>
  <c r="R966" i="41"/>
  <c r="Q966"/>
  <c r="R967" i="27"/>
  <c r="Q967"/>
  <c r="M967" i="41"/>
  <c r="S967" s="1"/>
  <c r="L967"/>
  <c r="O967" s="1"/>
  <c r="R966" i="42"/>
  <c r="Q966"/>
  <c r="M967"/>
  <c r="S967" s="1"/>
  <c r="L967"/>
  <c r="O967" s="1"/>
  <c r="L968" i="27"/>
  <c r="O968" s="1"/>
  <c r="M968"/>
  <c r="S968" s="1"/>
  <c r="Q960" i="26"/>
  <c r="R960"/>
  <c r="O940" i="34"/>
  <c r="N940"/>
  <c r="P940" s="1"/>
  <c r="K941"/>
  <c r="M960" i="33"/>
  <c r="L960"/>
  <c r="O960" s="1"/>
  <c r="L970" i="29" l="1"/>
  <c r="O970" s="1"/>
  <c r="M970"/>
  <c r="S970" s="1"/>
  <c r="R969"/>
  <c r="Q969"/>
  <c r="S970" i="28"/>
  <c r="K971"/>
  <c r="N970"/>
  <c r="P970" s="1"/>
  <c r="S970" i="31"/>
  <c r="O970"/>
  <c r="N970"/>
  <c r="P970" s="1"/>
  <c r="K971"/>
  <c r="N945" i="30"/>
  <c r="P945" s="1"/>
  <c r="K946"/>
  <c r="N967" i="42"/>
  <c r="P967" s="1"/>
  <c r="K968"/>
  <c r="S960" i="33"/>
  <c r="K967" i="35"/>
  <c r="N966"/>
  <c r="K962" i="26"/>
  <c r="N961"/>
  <c r="P961" s="1"/>
  <c r="N967" i="40"/>
  <c r="P967" s="1"/>
  <c r="K968"/>
  <c r="L941" i="34"/>
  <c r="O941" s="1"/>
  <c r="M941"/>
  <c r="S941" s="1"/>
  <c r="K968" i="39"/>
  <c r="N967"/>
  <c r="P967" s="1"/>
  <c r="L956" i="37"/>
  <c r="O956" s="1"/>
  <c r="M956"/>
  <c r="S967" i="40"/>
  <c r="R966" i="38"/>
  <c r="Q966"/>
  <c r="R952" i="43"/>
  <c r="Q952"/>
  <c r="L967" i="38"/>
  <c r="O967" s="1"/>
  <c r="M967"/>
  <c r="S967" s="1"/>
  <c r="R955" i="37"/>
  <c r="Q955"/>
  <c r="M953" i="43"/>
  <c r="S953" s="1"/>
  <c r="L953"/>
  <c r="M960" i="32"/>
  <c r="S960" s="1"/>
  <c r="L960"/>
  <c r="O960" s="1"/>
  <c r="R959"/>
  <c r="Q959"/>
  <c r="Q940" i="34"/>
  <c r="R940"/>
  <c r="S967" i="39"/>
  <c r="L961" i="36"/>
  <c r="O961" s="1"/>
  <c r="M961"/>
  <c r="S961" s="1"/>
  <c r="P966" i="35"/>
  <c r="S966"/>
  <c r="R960" i="36"/>
  <c r="Q960"/>
  <c r="N960" i="33"/>
  <c r="P960" s="1"/>
  <c r="K961"/>
  <c r="K969" i="27"/>
  <c r="N968"/>
  <c r="P968" s="1"/>
  <c r="N967" i="41"/>
  <c r="P967" s="1"/>
  <c r="K968"/>
  <c r="O961" i="26"/>
  <c r="L971" i="28" l="1"/>
  <c r="O971" s="1"/>
  <c r="M971"/>
  <c r="S971" s="1"/>
  <c r="R970"/>
  <c r="Q970"/>
  <c r="N970" i="29"/>
  <c r="P970" s="1"/>
  <c r="K971"/>
  <c r="R970" i="31"/>
  <c r="Q970"/>
  <c r="M946" i="30"/>
  <c r="S946" s="1"/>
  <c r="L946"/>
  <c r="O946" s="1"/>
  <c r="L971" i="31"/>
  <c r="O971" s="1"/>
  <c r="M971"/>
  <c r="R945" i="30"/>
  <c r="Q945"/>
  <c r="R967" i="40"/>
  <c r="Q967"/>
  <c r="Q960" i="33"/>
  <c r="R960"/>
  <c r="Q961" i="26"/>
  <c r="R961"/>
  <c r="Q967" i="39"/>
  <c r="R967"/>
  <c r="O953" i="43"/>
  <c r="N953"/>
  <c r="P953" s="1"/>
  <c r="K954"/>
  <c r="L962" i="26"/>
  <c r="O962" s="1"/>
  <c r="M962"/>
  <c r="K962" i="36"/>
  <c r="N961"/>
  <c r="P961" s="1"/>
  <c r="N967" i="38"/>
  <c r="P967" s="1"/>
  <c r="K968"/>
  <c r="S956" i="37"/>
  <c r="L968" i="39"/>
  <c r="O968" s="1"/>
  <c r="M968"/>
  <c r="S968" s="1"/>
  <c r="L961" i="33"/>
  <c r="O961" s="1"/>
  <c r="M961"/>
  <c r="S961" s="1"/>
  <c r="N960" i="32"/>
  <c r="P960" s="1"/>
  <c r="K961"/>
  <c r="K957" i="37"/>
  <c r="N956"/>
  <c r="P956" s="1"/>
  <c r="L968" i="41"/>
  <c r="O968" s="1"/>
  <c r="M968"/>
  <c r="S968" s="1"/>
  <c r="M967" i="35"/>
  <c r="S967" s="1"/>
  <c r="L967"/>
  <c r="O967" s="1"/>
  <c r="Q966"/>
  <c r="R966"/>
  <c r="Q968" i="27"/>
  <c r="R968"/>
  <c r="K942" i="34"/>
  <c r="N941"/>
  <c r="P941" s="1"/>
  <c r="R967" i="41"/>
  <c r="Q967"/>
  <c r="L969" i="27"/>
  <c r="O969" s="1"/>
  <c r="M969"/>
  <c r="M968" i="40"/>
  <c r="L968"/>
  <c r="O968" s="1"/>
  <c r="M968" i="42"/>
  <c r="L968"/>
  <c r="R967"/>
  <c r="Q967"/>
  <c r="L971" i="29" l="1"/>
  <c r="O971" s="1"/>
  <c r="M971"/>
  <c r="S971" s="1"/>
  <c r="R970"/>
  <c r="Q970"/>
  <c r="N971" i="28"/>
  <c r="P971" s="1"/>
  <c r="K972"/>
  <c r="S971" i="31"/>
  <c r="K972"/>
  <c r="N971"/>
  <c r="P971" s="1"/>
  <c r="N946" i="30"/>
  <c r="P946" s="1"/>
  <c r="K947"/>
  <c r="Q956" i="37"/>
  <c r="R956"/>
  <c r="Q961" i="36"/>
  <c r="R961"/>
  <c r="L968" i="38"/>
  <c r="M968"/>
  <c r="S968" s="1"/>
  <c r="M942" i="34"/>
  <c r="S942" s="1"/>
  <c r="L942"/>
  <c r="L962" i="36"/>
  <c r="O962" s="1"/>
  <c r="M962"/>
  <c r="S962" s="1"/>
  <c r="Q941" i="34"/>
  <c r="R941"/>
  <c r="S968" i="42"/>
  <c r="K968" i="35"/>
  <c r="N967"/>
  <c r="P967" s="1"/>
  <c r="K970" i="27"/>
  <c r="N969"/>
  <c r="P969" s="1"/>
  <c r="M957" i="37"/>
  <c r="S957" s="1"/>
  <c r="L957"/>
  <c r="N968" i="39"/>
  <c r="P968" s="1"/>
  <c r="K969"/>
  <c r="S962" i="26"/>
  <c r="N968" i="40"/>
  <c r="P968" s="1"/>
  <c r="K969"/>
  <c r="S968"/>
  <c r="N961" i="33"/>
  <c r="P961" s="1"/>
  <c r="K962"/>
  <c r="K969" i="41"/>
  <c r="N968"/>
  <c r="P968" s="1"/>
  <c r="S969" i="27"/>
  <c r="O968" i="42"/>
  <c r="K969"/>
  <c r="N968"/>
  <c r="P968" s="1"/>
  <c r="M961" i="32"/>
  <c r="S961" s="1"/>
  <c r="L961"/>
  <c r="O961" s="1"/>
  <c r="K963" i="26"/>
  <c r="N962"/>
  <c r="P962" s="1"/>
  <c r="Q960" i="32"/>
  <c r="R960"/>
  <c r="L954" i="43"/>
  <c r="M954"/>
  <c r="R953"/>
  <c r="Q953"/>
  <c r="R967" i="38"/>
  <c r="Q967"/>
  <c r="L972" i="28" l="1"/>
  <c r="O972" s="1"/>
  <c r="M972"/>
  <c r="S972" s="1"/>
  <c r="Q971"/>
  <c r="R971"/>
  <c r="N971" i="29"/>
  <c r="P971" s="1"/>
  <c r="K972"/>
  <c r="Q971" i="31"/>
  <c r="R971"/>
  <c r="L947" i="30"/>
  <c r="O947" s="1"/>
  <c r="M947"/>
  <c r="R946"/>
  <c r="Q946"/>
  <c r="M972" i="31"/>
  <c r="S972" s="1"/>
  <c r="L972"/>
  <c r="Q968" i="42"/>
  <c r="R968"/>
  <c r="R969" i="27"/>
  <c r="Q969"/>
  <c r="Q962" i="26"/>
  <c r="R962"/>
  <c r="N961" i="32"/>
  <c r="P961" s="1"/>
  <c r="K962"/>
  <c r="M969" i="41"/>
  <c r="S969" s="1"/>
  <c r="L969"/>
  <c r="O969" s="1"/>
  <c r="L968" i="35"/>
  <c r="O968" s="1"/>
  <c r="M968"/>
  <c r="S968" s="1"/>
  <c r="O942" i="34"/>
  <c r="N942"/>
  <c r="P942" s="1"/>
  <c r="K943"/>
  <c r="R968" i="39"/>
  <c r="Q968"/>
  <c r="R968" i="40"/>
  <c r="Q968"/>
  <c r="O957" i="37"/>
  <c r="K958"/>
  <c r="N957"/>
  <c r="P957" s="1"/>
  <c r="O968" i="38"/>
  <c r="K969"/>
  <c r="N968"/>
  <c r="P968" s="1"/>
  <c r="R968" i="41"/>
  <c r="Q968"/>
  <c r="S954" i="43"/>
  <c r="R961" i="33"/>
  <c r="Q961"/>
  <c r="M969" i="42"/>
  <c r="L969"/>
  <c r="O969" s="1"/>
  <c r="M962" i="33"/>
  <c r="S962" s="1"/>
  <c r="L962"/>
  <c r="O962" s="1"/>
  <c r="L969" i="39"/>
  <c r="M969"/>
  <c r="S969" s="1"/>
  <c r="O954" i="43"/>
  <c r="N954"/>
  <c r="P954" s="1"/>
  <c r="K955"/>
  <c r="M969" i="40"/>
  <c r="S969" s="1"/>
  <c r="L969"/>
  <c r="M963" i="26"/>
  <c r="L963"/>
  <c r="L970" i="27"/>
  <c r="O970" s="1"/>
  <c r="M970"/>
  <c r="S970" s="1"/>
  <c r="R967" i="35"/>
  <c r="Q967"/>
  <c r="N962" i="36"/>
  <c r="P962" s="1"/>
  <c r="K963"/>
  <c r="M972" i="29" l="1"/>
  <c r="L972"/>
  <c r="R971"/>
  <c r="Q971"/>
  <c r="K973" i="28"/>
  <c r="N972"/>
  <c r="P972" s="1"/>
  <c r="S947" i="30"/>
  <c r="K948"/>
  <c r="N947"/>
  <c r="P947" s="1"/>
  <c r="O972" i="31"/>
  <c r="N972"/>
  <c r="P972" s="1"/>
  <c r="K973"/>
  <c r="R954" i="43"/>
  <c r="Q954"/>
  <c r="Q942" i="34"/>
  <c r="R942"/>
  <c r="L962" i="32"/>
  <c r="O962" s="1"/>
  <c r="M962"/>
  <c r="S962" s="1"/>
  <c r="R961"/>
  <c r="Q961"/>
  <c r="M963" i="36"/>
  <c r="L963"/>
  <c r="O963" s="1"/>
  <c r="K964" i="26"/>
  <c r="N963"/>
  <c r="P963" s="1"/>
  <c r="O969" i="39"/>
  <c r="K970"/>
  <c r="N969"/>
  <c r="P969" s="1"/>
  <c r="M958" i="37"/>
  <c r="S958" s="1"/>
  <c r="L958"/>
  <c r="O958" s="1"/>
  <c r="O969" i="40"/>
  <c r="N969"/>
  <c r="P969" s="1"/>
  <c r="K970"/>
  <c r="N962" i="33"/>
  <c r="P962" s="1"/>
  <c r="K963"/>
  <c r="R962" i="36"/>
  <c r="Q962"/>
  <c r="M955" i="43"/>
  <c r="L955"/>
  <c r="O955"/>
  <c r="N968" i="35"/>
  <c r="P968" s="1"/>
  <c r="K969"/>
  <c r="R968" i="38"/>
  <c r="Q968"/>
  <c r="N969" i="41"/>
  <c r="P969" s="1"/>
  <c r="K970"/>
  <c r="R957" i="37"/>
  <c r="Q957"/>
  <c r="S963" i="26"/>
  <c r="N969" i="42"/>
  <c r="P969" s="1"/>
  <c r="K970"/>
  <c r="S969"/>
  <c r="M969" i="38"/>
  <c r="S969" s="1"/>
  <c r="L969"/>
  <c r="K971" i="27"/>
  <c r="N970"/>
  <c r="P970" s="1"/>
  <c r="O963" i="26"/>
  <c r="L943" i="34"/>
  <c r="M943"/>
  <c r="S943" s="1"/>
  <c r="Q972" i="28" l="1"/>
  <c r="R972"/>
  <c r="M973"/>
  <c r="S973" s="1"/>
  <c r="L973"/>
  <c r="O973" s="1"/>
  <c r="O972" i="29"/>
  <c r="N972"/>
  <c r="P972" s="1"/>
  <c r="K973"/>
  <c r="S972"/>
  <c r="R947" i="30"/>
  <c r="Q947"/>
  <c r="M973" i="31"/>
  <c r="S973" s="1"/>
  <c r="L973"/>
  <c r="Q972"/>
  <c r="R972"/>
  <c r="M948" i="30"/>
  <c r="S948" s="1"/>
  <c r="L948"/>
  <c r="O948" s="1"/>
  <c r="Q969" i="42"/>
  <c r="R969"/>
  <c r="Q962" i="33"/>
  <c r="R962"/>
  <c r="L970" i="39"/>
  <c r="M970"/>
  <c r="R968" i="35"/>
  <c r="Q968"/>
  <c r="M970" i="40"/>
  <c r="L970"/>
  <c r="O970" s="1"/>
  <c r="Q970" i="27"/>
  <c r="R970"/>
  <c r="O969" i="38"/>
  <c r="K970"/>
  <c r="N969"/>
  <c r="P969" s="1"/>
  <c r="R963" i="26"/>
  <c r="Q963"/>
  <c r="M969" i="35"/>
  <c r="S969" s="1"/>
  <c r="L969"/>
  <c r="O969" s="1"/>
  <c r="M971" i="27"/>
  <c r="S971" s="1"/>
  <c r="L971"/>
  <c r="O971"/>
  <c r="N955" i="43"/>
  <c r="P955" s="1"/>
  <c r="K956"/>
  <c r="M964" i="26"/>
  <c r="S964" s="1"/>
  <c r="L964"/>
  <c r="O964" s="1"/>
  <c r="N962" i="32"/>
  <c r="P962" s="1"/>
  <c r="K963"/>
  <c r="R969" i="40"/>
  <c r="Q969"/>
  <c r="M970" i="41"/>
  <c r="S970" s="1"/>
  <c r="L970"/>
  <c r="O970" s="1"/>
  <c r="S955" i="43"/>
  <c r="R969" i="41"/>
  <c r="Q969"/>
  <c r="K959" i="37"/>
  <c r="N958"/>
  <c r="P958" s="1"/>
  <c r="N963" i="36"/>
  <c r="K964"/>
  <c r="O943" i="34"/>
  <c r="K944"/>
  <c r="N943"/>
  <c r="P943" s="1"/>
  <c r="L970" i="42"/>
  <c r="M970"/>
  <c r="S963" i="36"/>
  <c r="P963"/>
  <c r="M963" i="33"/>
  <c r="S963" s="1"/>
  <c r="L963"/>
  <c r="O963" s="1"/>
  <c r="R969" i="39"/>
  <c r="Q969"/>
  <c r="R972" i="29" l="1"/>
  <c r="Q972"/>
  <c r="M973"/>
  <c r="S973" s="1"/>
  <c r="L973"/>
  <c r="N973" i="28"/>
  <c r="P973" s="1"/>
  <c r="K974"/>
  <c r="O973" i="31"/>
  <c r="K974"/>
  <c r="N973"/>
  <c r="P973" s="1"/>
  <c r="N948" i="30"/>
  <c r="P948" s="1"/>
  <c r="K949"/>
  <c r="R969" i="38"/>
  <c r="Q969"/>
  <c r="R943" i="34"/>
  <c r="Q943"/>
  <c r="M963" i="32"/>
  <c r="S963" s="1"/>
  <c r="L963"/>
  <c r="O963" s="1"/>
  <c r="N971" i="27"/>
  <c r="P971" s="1"/>
  <c r="K972"/>
  <c r="L970" i="38"/>
  <c r="O970" s="1"/>
  <c r="M970"/>
  <c r="S970" s="1"/>
  <c r="R963" i="36"/>
  <c r="Q963"/>
  <c r="K971" i="41"/>
  <c r="N970"/>
  <c r="P970" s="1"/>
  <c r="O970" i="42"/>
  <c r="K971"/>
  <c r="N970"/>
  <c r="P970" s="1"/>
  <c r="N963" i="33"/>
  <c r="P963" s="1"/>
  <c r="K964"/>
  <c r="L944" i="34"/>
  <c r="O944" s="1"/>
  <c r="M944"/>
  <c r="S944" s="1"/>
  <c r="S970" i="39"/>
  <c r="R962" i="32"/>
  <c r="Q962"/>
  <c r="O970" i="39"/>
  <c r="N970"/>
  <c r="P970" s="1"/>
  <c r="K971"/>
  <c r="R955" i="43"/>
  <c r="Q955"/>
  <c r="M964" i="36"/>
  <c r="S964" s="1"/>
  <c r="L964"/>
  <c r="N964" i="26"/>
  <c r="P964" s="1"/>
  <c r="K965"/>
  <c r="N969" i="35"/>
  <c r="P969" s="1"/>
  <c r="K970"/>
  <c r="L956" i="43"/>
  <c r="O956" s="1"/>
  <c r="M956"/>
  <c r="N970" i="40"/>
  <c r="P970" s="1"/>
  <c r="K971"/>
  <c r="Q958" i="37"/>
  <c r="R958"/>
  <c r="S970" i="42"/>
  <c r="L959" i="37"/>
  <c r="M959"/>
  <c r="S959" s="1"/>
  <c r="S970" i="40"/>
  <c r="M974" i="28" l="1"/>
  <c r="S974" s="1"/>
  <c r="L974"/>
  <c r="O974" s="1"/>
  <c r="Q973"/>
  <c r="R973"/>
  <c r="O973" i="29"/>
  <c r="N973"/>
  <c r="P973" s="1"/>
  <c r="K974"/>
  <c r="M949" i="30"/>
  <c r="S949" s="1"/>
  <c r="L949"/>
  <c r="Q948"/>
  <c r="R948"/>
  <c r="Q973" i="31"/>
  <c r="R973"/>
  <c r="M974"/>
  <c r="S974" s="1"/>
  <c r="L974"/>
  <c r="O974" s="1"/>
  <c r="R970" i="39"/>
  <c r="Q970"/>
  <c r="R971" i="27"/>
  <c r="Q971"/>
  <c r="Q970" i="41"/>
  <c r="R970"/>
  <c r="L971"/>
  <c r="O971" s="1"/>
  <c r="M971"/>
  <c r="R969" i="35"/>
  <c r="Q969"/>
  <c r="N944" i="34"/>
  <c r="P944" s="1"/>
  <c r="K945"/>
  <c r="K964" i="32"/>
  <c r="N963"/>
  <c r="P963" s="1"/>
  <c r="R970" i="42"/>
  <c r="Q970"/>
  <c r="L970" i="35"/>
  <c r="M970"/>
  <c r="S970" s="1"/>
  <c r="L971" i="39"/>
  <c r="M971"/>
  <c r="S971" s="1"/>
  <c r="M965" i="26"/>
  <c r="S965" s="1"/>
  <c r="L965"/>
  <c r="O965" s="1"/>
  <c r="L964" i="33"/>
  <c r="O964" s="1"/>
  <c r="M964"/>
  <c r="S964" s="1"/>
  <c r="Q963"/>
  <c r="R963"/>
  <c r="R964" i="26"/>
  <c r="Q964"/>
  <c r="O964" i="36"/>
  <c r="N964"/>
  <c r="P964" s="1"/>
  <c r="K965"/>
  <c r="N956" i="43"/>
  <c r="P956" s="1"/>
  <c r="K957"/>
  <c r="L971" i="40"/>
  <c r="O971" s="1"/>
  <c r="M971"/>
  <c r="S971" s="1"/>
  <c r="S956" i="43"/>
  <c r="L971" i="42"/>
  <c r="M971"/>
  <c r="S971" s="1"/>
  <c r="N970" i="38"/>
  <c r="P970" s="1"/>
  <c r="K971"/>
  <c r="R970" i="40"/>
  <c r="Q970"/>
  <c r="O959" i="37"/>
  <c r="N959"/>
  <c r="P959" s="1"/>
  <c r="K960"/>
  <c r="M972" i="27"/>
  <c r="S972" s="1"/>
  <c r="L972"/>
  <c r="O972" s="1"/>
  <c r="L974" i="29" l="1"/>
  <c r="M974"/>
  <c r="R973"/>
  <c r="Q973"/>
  <c r="K975" i="28"/>
  <c r="N974"/>
  <c r="P974" s="1"/>
  <c r="N974" i="31"/>
  <c r="P974" s="1"/>
  <c r="K975"/>
  <c r="K950" i="30"/>
  <c r="N949"/>
  <c r="P949" s="1"/>
  <c r="O949"/>
  <c r="R956" i="43"/>
  <c r="Q956"/>
  <c r="R959" i="37"/>
  <c r="Q959"/>
  <c r="K966" i="26"/>
  <c r="N965"/>
  <c r="P965" s="1"/>
  <c r="S971" i="41"/>
  <c r="R963" i="32"/>
  <c r="Q963"/>
  <c r="K972" i="41"/>
  <c r="N971"/>
  <c r="P971" s="1"/>
  <c r="M964" i="32"/>
  <c r="S964" s="1"/>
  <c r="L964"/>
  <c r="O964" s="1"/>
  <c r="Q970" i="38"/>
  <c r="R970"/>
  <c r="M957" i="43"/>
  <c r="L957"/>
  <c r="O971" i="39"/>
  <c r="K972"/>
  <c r="N971"/>
  <c r="P971" s="1"/>
  <c r="N971" i="40"/>
  <c r="P971" s="1"/>
  <c r="K972"/>
  <c r="L971" i="38"/>
  <c r="O971" s="1"/>
  <c r="M971"/>
  <c r="S971" s="1"/>
  <c r="L945" i="34"/>
  <c r="O945" s="1"/>
  <c r="M945"/>
  <c r="R944"/>
  <c r="Q944"/>
  <c r="N972" i="27"/>
  <c r="P972" s="1"/>
  <c r="K973"/>
  <c r="M960" i="37"/>
  <c r="L960"/>
  <c r="O960" s="1"/>
  <c r="O971" i="42"/>
  <c r="N971"/>
  <c r="P971" s="1"/>
  <c r="K972"/>
  <c r="L965" i="36"/>
  <c r="O965" s="1"/>
  <c r="M965"/>
  <c r="S965" s="1"/>
  <c r="O970" i="35"/>
  <c r="K971"/>
  <c r="N970"/>
  <c r="P970" s="1"/>
  <c r="R964" i="36"/>
  <c r="Q964"/>
  <c r="K965" i="33"/>
  <c r="N964"/>
  <c r="P964" s="1"/>
  <c r="Q974" i="28" l="1"/>
  <c r="R974"/>
  <c r="L975"/>
  <c r="O975" s="1"/>
  <c r="M975"/>
  <c r="S975" s="1"/>
  <c r="S974" i="29"/>
  <c r="O974"/>
  <c r="N974"/>
  <c r="P974" s="1"/>
  <c r="K975"/>
  <c r="R949" i="30"/>
  <c r="Q949"/>
  <c r="M950"/>
  <c r="S950" s="1"/>
  <c r="L950"/>
  <c r="L975" i="31"/>
  <c r="O975" s="1"/>
  <c r="M975"/>
  <c r="S975" s="1"/>
  <c r="R974"/>
  <c r="Q974"/>
  <c r="M972" i="42"/>
  <c r="S972" s="1"/>
  <c r="L972"/>
  <c r="O972" s="1"/>
  <c r="M972" i="40"/>
  <c r="S972" s="1"/>
  <c r="L972"/>
  <c r="O972" s="1"/>
  <c r="R971" i="41"/>
  <c r="Q971"/>
  <c r="R971" i="42"/>
  <c r="Q971"/>
  <c r="R965" i="26"/>
  <c r="Q965"/>
  <c r="R971" i="40"/>
  <c r="Q971"/>
  <c r="L966" i="26"/>
  <c r="O966" s="1"/>
  <c r="M966"/>
  <c r="R970" i="35"/>
  <c r="Q970"/>
  <c r="N964" i="32"/>
  <c r="P964" s="1"/>
  <c r="K965"/>
  <c r="S945" i="34"/>
  <c r="K961" i="37"/>
  <c r="N960"/>
  <c r="P960" s="1"/>
  <c r="K946" i="34"/>
  <c r="N945"/>
  <c r="P945" s="1"/>
  <c r="R971" i="39"/>
  <c r="Q971"/>
  <c r="M971" i="35"/>
  <c r="S971" s="1"/>
  <c r="L971"/>
  <c r="L972" i="39"/>
  <c r="M972"/>
  <c r="S972" s="1"/>
  <c r="S960" i="37"/>
  <c r="O957" i="43"/>
  <c r="N957"/>
  <c r="P957" s="1"/>
  <c r="K958"/>
  <c r="M972" i="41"/>
  <c r="S972" s="1"/>
  <c r="L972"/>
  <c r="Q964" i="33"/>
  <c r="R964"/>
  <c r="M973" i="27"/>
  <c r="S973" s="1"/>
  <c r="L973"/>
  <c r="O973" s="1"/>
  <c r="S957" i="43"/>
  <c r="L965" i="33"/>
  <c r="O965" s="1"/>
  <c r="M965"/>
  <c r="S965" s="1"/>
  <c r="K966" i="36"/>
  <c r="N965"/>
  <c r="P965" s="1"/>
  <c r="Q972" i="27"/>
  <c r="R972"/>
  <c r="N971" i="38"/>
  <c r="P971" s="1"/>
  <c r="K972"/>
  <c r="M975" i="29" l="1"/>
  <c r="L975"/>
  <c r="O975" s="1"/>
  <c r="R974"/>
  <c r="Q974"/>
  <c r="N975" i="28"/>
  <c r="P975" s="1"/>
  <c r="K976"/>
  <c r="K976" i="31"/>
  <c r="N975"/>
  <c r="P975" s="1"/>
  <c r="O950" i="30"/>
  <c r="N950"/>
  <c r="P950" s="1"/>
  <c r="K951"/>
  <c r="R960" i="37"/>
  <c r="Q960"/>
  <c r="R971" i="38"/>
  <c r="Q971"/>
  <c r="M972"/>
  <c r="S972" s="1"/>
  <c r="L972"/>
  <c r="O972" s="1"/>
  <c r="N965" i="33"/>
  <c r="P965" s="1"/>
  <c r="K966"/>
  <c r="O972" i="41"/>
  <c r="K973"/>
  <c r="N972"/>
  <c r="P972" s="1"/>
  <c r="O972" i="39"/>
  <c r="K973"/>
  <c r="N972"/>
  <c r="P972" s="1"/>
  <c r="M961" i="37"/>
  <c r="S961" s="1"/>
  <c r="L961"/>
  <c r="S966" i="26"/>
  <c r="Q945" i="34"/>
  <c r="R945"/>
  <c r="K967" i="26"/>
  <c r="N966"/>
  <c r="P966" s="1"/>
  <c r="R957" i="43"/>
  <c r="Q957"/>
  <c r="L958"/>
  <c r="O958" s="1"/>
  <c r="M958"/>
  <c r="L965" i="32"/>
  <c r="O965" s="1"/>
  <c r="M965"/>
  <c r="N972" i="40"/>
  <c r="P972" s="1"/>
  <c r="K973"/>
  <c r="R964" i="32"/>
  <c r="Q964"/>
  <c r="O971" i="35"/>
  <c r="N971"/>
  <c r="P971" s="1"/>
  <c r="K972"/>
  <c r="K974" i="27"/>
  <c r="N973"/>
  <c r="P973" s="1"/>
  <c r="L946" i="34"/>
  <c r="O946" s="1"/>
  <c r="M946"/>
  <c r="S946" s="1"/>
  <c r="K973" i="42"/>
  <c r="N972"/>
  <c r="P972" s="1"/>
  <c r="R965" i="36"/>
  <c r="Q965"/>
  <c r="L966"/>
  <c r="M966"/>
  <c r="L976" i="28" l="1"/>
  <c r="O976" s="1"/>
  <c r="M976"/>
  <c r="S976" s="1"/>
  <c r="R975"/>
  <c r="Q975"/>
  <c r="N975" i="29"/>
  <c r="P975" s="1"/>
  <c r="K976"/>
  <c r="S975"/>
  <c r="L951" i="30"/>
  <c r="O951" s="1"/>
  <c r="M951"/>
  <c r="S951" s="1"/>
  <c r="R950"/>
  <c r="Q950"/>
  <c r="R975" i="31"/>
  <c r="Q975"/>
  <c r="L976"/>
  <c r="M976"/>
  <c r="R966" i="26"/>
  <c r="Q966"/>
  <c r="R965" i="33"/>
  <c r="Q965"/>
  <c r="Q972" i="39"/>
  <c r="R972"/>
  <c r="O966" i="36"/>
  <c r="N966"/>
  <c r="P966" s="1"/>
  <c r="K967"/>
  <c r="M974" i="27"/>
  <c r="S974" s="1"/>
  <c r="L974"/>
  <c r="O974" s="1"/>
  <c r="S965" i="32"/>
  <c r="M972" i="35"/>
  <c r="S972" s="1"/>
  <c r="L972"/>
  <c r="O972" s="1"/>
  <c r="K966" i="32"/>
  <c r="N965"/>
  <c r="P965" s="1"/>
  <c r="M967" i="26"/>
  <c r="S967" s="1"/>
  <c r="L967"/>
  <c r="O967" s="1"/>
  <c r="L973" i="39"/>
  <c r="O973"/>
  <c r="M973"/>
  <c r="S973" s="1"/>
  <c r="K973" i="38"/>
  <c r="N972"/>
  <c r="P972" s="1"/>
  <c r="Q972" i="42"/>
  <c r="R972"/>
  <c r="Q972" i="41"/>
  <c r="R972"/>
  <c r="R971" i="35"/>
  <c r="Q971"/>
  <c r="M973" i="42"/>
  <c r="S973" s="1"/>
  <c r="L973"/>
  <c r="O973" s="1"/>
  <c r="S958" i="43"/>
  <c r="L973" i="41"/>
  <c r="M973"/>
  <c r="S973" s="1"/>
  <c r="Q972" i="40"/>
  <c r="R972"/>
  <c r="Q973" i="27"/>
  <c r="R973"/>
  <c r="N958" i="43"/>
  <c r="P958" s="1"/>
  <c r="K959"/>
  <c r="S966" i="36"/>
  <c r="K947" i="34"/>
  <c r="N946"/>
  <c r="P946" s="1"/>
  <c r="L973" i="40"/>
  <c r="O973" s="1"/>
  <c r="M973"/>
  <c r="S973" s="1"/>
  <c r="O961" i="37"/>
  <c r="K962"/>
  <c r="N961"/>
  <c r="P961" s="1"/>
  <c r="M966" i="33"/>
  <c r="S966" s="1"/>
  <c r="L966"/>
  <c r="O966" s="1"/>
  <c r="Q975" i="29" l="1"/>
  <c r="R975"/>
  <c r="L976"/>
  <c r="O976" s="1"/>
  <c r="M976"/>
  <c r="S976" s="1"/>
  <c r="K977" i="28"/>
  <c r="N976"/>
  <c r="P976" s="1"/>
  <c r="N976" i="31"/>
  <c r="K977"/>
  <c r="O976"/>
  <c r="S976"/>
  <c r="P976"/>
  <c r="K952" i="30"/>
  <c r="N951"/>
  <c r="P951" s="1"/>
  <c r="R958" i="43"/>
  <c r="Q958"/>
  <c r="R961" i="37"/>
  <c r="Q961"/>
  <c r="K973" i="35"/>
  <c r="N972"/>
  <c r="P972" s="1"/>
  <c r="R966" i="36"/>
  <c r="Q966"/>
  <c r="O973" i="41"/>
  <c r="K974"/>
  <c r="N973"/>
  <c r="P973" s="1"/>
  <c r="N973" i="39"/>
  <c r="P973" s="1"/>
  <c r="K974"/>
  <c r="L962" i="37"/>
  <c r="O962" s="1"/>
  <c r="M962"/>
  <c r="S962" s="1"/>
  <c r="M959" i="43"/>
  <c r="L959"/>
  <c r="O959" s="1"/>
  <c r="R965" i="32"/>
  <c r="Q965"/>
  <c r="K968" i="26"/>
  <c r="N967"/>
  <c r="P967" s="1"/>
  <c r="Q972" i="38"/>
  <c r="R972"/>
  <c r="K975" i="27"/>
  <c r="N974"/>
  <c r="P974" s="1"/>
  <c r="N973" i="40"/>
  <c r="P973" s="1"/>
  <c r="K974"/>
  <c r="N973" i="42"/>
  <c r="P973" s="1"/>
  <c r="K974"/>
  <c r="K967" i="33"/>
  <c r="N966"/>
  <c r="P966" s="1"/>
  <c r="L973" i="38"/>
  <c r="O973" s="1"/>
  <c r="M973"/>
  <c r="S973" s="1"/>
  <c r="M966" i="32"/>
  <c r="L966"/>
  <c r="O966" s="1"/>
  <c r="Q946" i="34"/>
  <c r="R946"/>
  <c r="M947"/>
  <c r="S947" s="1"/>
  <c r="L947"/>
  <c r="O947" s="1"/>
  <c r="M967" i="36"/>
  <c r="S967" s="1"/>
  <c r="L967"/>
  <c r="O967" s="1"/>
  <c r="R976" i="28" l="1"/>
  <c r="Q976"/>
  <c r="L977"/>
  <c r="O977" s="1"/>
  <c r="M977"/>
  <c r="K977" i="29"/>
  <c r="N976"/>
  <c r="P976" s="1"/>
  <c r="Q951" i="30"/>
  <c r="R951"/>
  <c r="L952"/>
  <c r="M952"/>
  <c r="S952" s="1"/>
  <c r="R976" i="31"/>
  <c r="Q976"/>
  <c r="M977"/>
  <c r="S977" s="1"/>
  <c r="L977"/>
  <c r="Q974" i="27"/>
  <c r="R974"/>
  <c r="M967" i="33"/>
  <c r="S967" s="1"/>
  <c r="L967"/>
  <c r="Q967" i="26"/>
  <c r="R967"/>
  <c r="N966" i="32"/>
  <c r="P966" s="1"/>
  <c r="K967"/>
  <c r="R972" i="35"/>
  <c r="Q972"/>
  <c r="R973" i="42"/>
  <c r="Q973"/>
  <c r="M968" i="26"/>
  <c r="S968" s="1"/>
  <c r="L968"/>
  <c r="K963" i="37"/>
  <c r="N962"/>
  <c r="P962" s="1"/>
  <c r="S966" i="32"/>
  <c r="L974" i="40"/>
  <c r="O974" s="1"/>
  <c r="M974"/>
  <c r="S974" s="1"/>
  <c r="M974" i="39"/>
  <c r="S974" s="1"/>
  <c r="L974"/>
  <c r="O974" s="1"/>
  <c r="L973" i="35"/>
  <c r="M973"/>
  <c r="S973" s="1"/>
  <c r="M974" i="42"/>
  <c r="L974"/>
  <c r="O974" s="1"/>
  <c r="R973" i="39"/>
  <c r="Q973"/>
  <c r="R973" i="41"/>
  <c r="Q973"/>
  <c r="R973" i="40"/>
  <c r="Q973"/>
  <c r="K948" i="34"/>
  <c r="N947"/>
  <c r="P947" s="1"/>
  <c r="K974" i="38"/>
  <c r="N973"/>
  <c r="P973" s="1"/>
  <c r="L975" i="27"/>
  <c r="O975" s="1"/>
  <c r="M975"/>
  <c r="S975" s="1"/>
  <c r="N959" i="43"/>
  <c r="P959" s="1"/>
  <c r="K960"/>
  <c r="M974" i="41"/>
  <c r="S974" s="1"/>
  <c r="L974"/>
  <c r="O974" s="1"/>
  <c r="N967" i="36"/>
  <c r="P967" s="1"/>
  <c r="K968"/>
  <c r="Q966" i="33"/>
  <c r="R966"/>
  <c r="S959" i="43"/>
  <c r="R976" i="29" l="1"/>
  <c r="Q976"/>
  <c r="M977"/>
  <c r="S977" s="1"/>
  <c r="L977"/>
  <c r="S977" i="28"/>
  <c r="N977"/>
  <c r="P977" s="1"/>
  <c r="K978"/>
  <c r="N977" i="31"/>
  <c r="P977" s="1"/>
  <c r="K978"/>
  <c r="O952" i="30"/>
  <c r="K953"/>
  <c r="N952"/>
  <c r="P952" s="1"/>
  <c r="O977" i="31"/>
  <c r="R966" i="32"/>
  <c r="Q966"/>
  <c r="R973" i="38"/>
  <c r="Q973"/>
  <c r="K975" i="39"/>
  <c r="N974"/>
  <c r="P974" s="1"/>
  <c r="M963" i="37"/>
  <c r="S963" s="1"/>
  <c r="L963"/>
  <c r="M967" i="32"/>
  <c r="S967" s="1"/>
  <c r="L967"/>
  <c r="R967" i="36"/>
  <c r="Q967"/>
  <c r="K976" i="27"/>
  <c r="N975"/>
  <c r="P975" s="1"/>
  <c r="K975" i="41"/>
  <c r="N974"/>
  <c r="P974" s="1"/>
  <c r="L974" i="38"/>
  <c r="O974" s="1"/>
  <c r="M974"/>
  <c r="S974" s="1"/>
  <c r="K969" i="26"/>
  <c r="N968"/>
  <c r="P968" s="1"/>
  <c r="Q947" i="34"/>
  <c r="R947"/>
  <c r="O968" i="26"/>
  <c r="R959" i="43"/>
  <c r="Q959"/>
  <c r="L960"/>
  <c r="O960" s="1"/>
  <c r="M960"/>
  <c r="L948" i="34"/>
  <c r="M948"/>
  <c r="S948" s="1"/>
  <c r="K975" i="42"/>
  <c r="N974"/>
  <c r="P974" s="1"/>
  <c r="S974"/>
  <c r="N974" i="40"/>
  <c r="P974" s="1"/>
  <c r="K975"/>
  <c r="O967" i="33"/>
  <c r="N967"/>
  <c r="P967" s="1"/>
  <c r="K968"/>
  <c r="L968" i="36"/>
  <c r="O968" s="1"/>
  <c r="M968"/>
  <c r="S968" s="1"/>
  <c r="O973" i="35"/>
  <c r="N973"/>
  <c r="P973" s="1"/>
  <c r="K974"/>
  <c r="Q962" i="37"/>
  <c r="R962"/>
  <c r="L978" i="28" l="1"/>
  <c r="M978"/>
  <c r="S978" s="1"/>
  <c r="R977"/>
  <c r="Q977"/>
  <c r="O977" i="29"/>
  <c r="K978"/>
  <c r="N977"/>
  <c r="P977" s="1"/>
  <c r="R952" i="30"/>
  <c r="Q952"/>
  <c r="M953"/>
  <c r="L953"/>
  <c r="O953" s="1"/>
  <c r="L978" i="31"/>
  <c r="O978" s="1"/>
  <c r="M978"/>
  <c r="S978" s="1"/>
  <c r="Q977"/>
  <c r="R977"/>
  <c r="L968" i="33"/>
  <c r="O968" s="1"/>
  <c r="M968"/>
  <c r="Q974" i="41"/>
  <c r="R974"/>
  <c r="O963" i="37"/>
  <c r="N963"/>
  <c r="P963" s="1"/>
  <c r="K964"/>
  <c r="R967" i="33"/>
  <c r="Q967"/>
  <c r="L975" i="41"/>
  <c r="O975" s="1"/>
  <c r="M975"/>
  <c r="S975" s="1"/>
  <c r="M975" i="42"/>
  <c r="S975" s="1"/>
  <c r="L975"/>
  <c r="O975" s="1"/>
  <c r="O948" i="34"/>
  <c r="K949"/>
  <c r="N948"/>
  <c r="P948" s="1"/>
  <c r="Q974" i="39"/>
  <c r="R974"/>
  <c r="M974" i="35"/>
  <c r="S974" s="1"/>
  <c r="L974"/>
  <c r="O974" s="1"/>
  <c r="Q968" i="26"/>
  <c r="R968"/>
  <c r="L976" i="27"/>
  <c r="M976"/>
  <c r="S976" s="1"/>
  <c r="L975" i="39"/>
  <c r="O975" s="1"/>
  <c r="M975"/>
  <c r="S975" s="1"/>
  <c r="R974" i="40"/>
  <c r="Q974"/>
  <c r="L969" i="26"/>
  <c r="O969" s="1"/>
  <c r="M969"/>
  <c r="S969" s="1"/>
  <c r="R973" i="35"/>
  <c r="Q973"/>
  <c r="L975" i="40"/>
  <c r="O975" s="1"/>
  <c r="M975"/>
  <c r="S975" s="1"/>
  <c r="S960" i="43"/>
  <c r="K961"/>
  <c r="N960"/>
  <c r="P960" s="1"/>
  <c r="Q974" i="42"/>
  <c r="R974"/>
  <c r="O967" i="32"/>
  <c r="N967"/>
  <c r="P967" s="1"/>
  <c r="K968"/>
  <c r="Q975" i="27"/>
  <c r="R975"/>
  <c r="K969" i="36"/>
  <c r="N968"/>
  <c r="P968" s="1"/>
  <c r="K975" i="38"/>
  <c r="N974"/>
  <c r="P974" s="1"/>
  <c r="R977" i="29" l="1"/>
  <c r="Q977"/>
  <c r="L978"/>
  <c r="O978" s="1"/>
  <c r="M978"/>
  <c r="O978" i="28"/>
  <c r="K979"/>
  <c r="N978"/>
  <c r="P978" s="1"/>
  <c r="K979" i="31"/>
  <c r="N978"/>
  <c r="P978" s="1"/>
  <c r="N953" i="30"/>
  <c r="P953" s="1"/>
  <c r="K954"/>
  <c r="S953"/>
  <c r="R960" i="43"/>
  <c r="Q960"/>
  <c r="K970" i="26"/>
  <c r="N969"/>
  <c r="P969" s="1"/>
  <c r="K977" i="27"/>
  <c r="N976"/>
  <c r="P976" s="1"/>
  <c r="M975" i="38"/>
  <c r="S975" s="1"/>
  <c r="L975"/>
  <c r="K976" i="40"/>
  <c r="N975"/>
  <c r="P975" s="1"/>
  <c r="M964" i="37"/>
  <c r="S964" s="1"/>
  <c r="L964"/>
  <c r="O964" s="1"/>
  <c r="R963"/>
  <c r="Q963"/>
  <c r="M968" i="32"/>
  <c r="L968"/>
  <c r="Q968" i="36"/>
  <c r="R968"/>
  <c r="K976" i="39"/>
  <c r="N975"/>
  <c r="P975" s="1"/>
  <c r="K975" i="35"/>
  <c r="N974"/>
  <c r="P974" s="1"/>
  <c r="N975" i="42"/>
  <c r="P975" s="1"/>
  <c r="K976"/>
  <c r="M969" i="36"/>
  <c r="S969" s="1"/>
  <c r="L969"/>
  <c r="O969" s="1"/>
  <c r="M961" i="43"/>
  <c r="S961" s="1"/>
  <c r="L961"/>
  <c r="O961" s="1"/>
  <c r="O976" i="27"/>
  <c r="R948" i="34"/>
  <c r="Q948"/>
  <c r="K976" i="41"/>
  <c r="N975"/>
  <c r="P975" s="1"/>
  <c r="Q967" i="32"/>
  <c r="R967"/>
  <c r="M949" i="34"/>
  <c r="S949" s="1"/>
  <c r="L949"/>
  <c r="S968" i="33"/>
  <c r="Q974" i="38"/>
  <c r="R974"/>
  <c r="N968" i="33"/>
  <c r="P968" s="1"/>
  <c r="K969"/>
  <c r="Q978" i="28" l="1"/>
  <c r="R978"/>
  <c r="M979"/>
  <c r="S979" s="1"/>
  <c r="L979"/>
  <c r="O979" s="1"/>
  <c r="S978" i="29"/>
  <c r="K979"/>
  <c r="N978"/>
  <c r="P978" s="1"/>
  <c r="Q953" i="30"/>
  <c r="R953"/>
  <c r="M954"/>
  <c r="S954" s="1"/>
  <c r="L954"/>
  <c r="Q978" i="31"/>
  <c r="R978"/>
  <c r="M979"/>
  <c r="S979" s="1"/>
  <c r="L979"/>
  <c r="R968" i="33"/>
  <c r="Q968"/>
  <c r="R975" i="42"/>
  <c r="Q975"/>
  <c r="S968" i="32"/>
  <c r="O975" i="38"/>
  <c r="K976"/>
  <c r="N975"/>
  <c r="P975" s="1"/>
  <c r="Q974" i="35"/>
  <c r="R974"/>
  <c r="Q976" i="27"/>
  <c r="R976"/>
  <c r="M969" i="33"/>
  <c r="S969" s="1"/>
  <c r="L969"/>
  <c r="O969" s="1"/>
  <c r="M975" i="35"/>
  <c r="S975" s="1"/>
  <c r="L975"/>
  <c r="R975" i="39"/>
  <c r="Q975"/>
  <c r="M977" i="27"/>
  <c r="S977" s="1"/>
  <c r="L977"/>
  <c r="Q969" i="26"/>
  <c r="R969"/>
  <c r="R975" i="41"/>
  <c r="Q975"/>
  <c r="M976" i="39"/>
  <c r="S976" s="1"/>
  <c r="L976"/>
  <c r="O976"/>
  <c r="N964" i="37"/>
  <c r="P964" s="1"/>
  <c r="K965"/>
  <c r="M976" i="41"/>
  <c r="S976" s="1"/>
  <c r="L976"/>
  <c r="O976" s="1"/>
  <c r="N969" i="36"/>
  <c r="P969" s="1"/>
  <c r="K970"/>
  <c r="M970" i="26"/>
  <c r="S970" s="1"/>
  <c r="L970"/>
  <c r="O970" s="1"/>
  <c r="O949" i="34"/>
  <c r="K950"/>
  <c r="N949"/>
  <c r="P949" s="1"/>
  <c r="N961" i="43"/>
  <c r="P961" s="1"/>
  <c r="K962"/>
  <c r="Q975" i="40"/>
  <c r="R975"/>
  <c r="M976" i="42"/>
  <c r="S976" s="1"/>
  <c r="L976"/>
  <c r="O976" s="1"/>
  <c r="O968" i="32"/>
  <c r="K969"/>
  <c r="N968"/>
  <c r="P968" s="1"/>
  <c r="M976" i="40"/>
  <c r="S976" s="1"/>
  <c r="L976"/>
  <c r="O976" s="1"/>
  <c r="L979" i="29" l="1"/>
  <c r="O979" s="1"/>
  <c r="M979"/>
  <c r="S979" s="1"/>
  <c r="Q978"/>
  <c r="R978"/>
  <c r="K980" i="28"/>
  <c r="N979"/>
  <c r="P979" s="1"/>
  <c r="O979" i="31"/>
  <c r="N979"/>
  <c r="P979" s="1"/>
  <c r="K980"/>
  <c r="O954" i="30"/>
  <c r="N954"/>
  <c r="P954" s="1"/>
  <c r="K955"/>
  <c r="Q968" i="32"/>
  <c r="R968"/>
  <c r="M965" i="37"/>
  <c r="S965" s="1"/>
  <c r="L965"/>
  <c r="K970" i="33"/>
  <c r="N969"/>
  <c r="P969" s="1"/>
  <c r="M976" i="38"/>
  <c r="L976"/>
  <c r="O976" s="1"/>
  <c r="R964" i="37"/>
  <c r="Q964"/>
  <c r="N977" i="27"/>
  <c r="P977" s="1"/>
  <c r="K978"/>
  <c r="N976" i="42"/>
  <c r="P976" s="1"/>
  <c r="K977"/>
  <c r="N976" i="40"/>
  <c r="P976" s="1"/>
  <c r="K977"/>
  <c r="K971" i="26"/>
  <c r="N970"/>
  <c r="P970" s="1"/>
  <c r="M969" i="32"/>
  <c r="S969" s="1"/>
  <c r="L969"/>
  <c r="L962" i="43"/>
  <c r="M962"/>
  <c r="L970" i="36"/>
  <c r="O970" s="1"/>
  <c r="M970"/>
  <c r="S970" s="1"/>
  <c r="K977" i="39"/>
  <c r="N976"/>
  <c r="P976" s="1"/>
  <c r="O977" i="27"/>
  <c r="R961" i="43"/>
  <c r="Q961"/>
  <c r="R949" i="34"/>
  <c r="Q949"/>
  <c r="R969" i="36"/>
  <c r="Q969"/>
  <c r="M950" i="34"/>
  <c r="S950" s="1"/>
  <c r="L950"/>
  <c r="K977" i="41"/>
  <c r="N976"/>
  <c r="P976" s="1"/>
  <c r="O975" i="35"/>
  <c r="N975"/>
  <c r="P975" s="1"/>
  <c r="K976"/>
  <c r="R975" i="38"/>
  <c r="Q975"/>
  <c r="Q979" i="28" l="1"/>
  <c r="R979"/>
  <c r="M980"/>
  <c r="S980" s="1"/>
  <c r="L980"/>
  <c r="O980" s="1"/>
  <c r="K980" i="29"/>
  <c r="N979"/>
  <c r="P979" s="1"/>
  <c r="L955" i="30"/>
  <c r="O955" s="1"/>
  <c r="M955"/>
  <c r="R954"/>
  <c r="Q954"/>
  <c r="L980" i="31"/>
  <c r="O980" s="1"/>
  <c r="M980"/>
  <c r="Q979"/>
  <c r="R979"/>
  <c r="K971" i="36"/>
  <c r="N970"/>
  <c r="P970" s="1"/>
  <c r="R976" i="40"/>
  <c r="Q976"/>
  <c r="N976" i="38"/>
  <c r="P976" s="1"/>
  <c r="K977"/>
  <c r="Q976" i="41"/>
  <c r="R976"/>
  <c r="S962" i="43"/>
  <c r="L977" i="42"/>
  <c r="O977" s="1"/>
  <c r="M977"/>
  <c r="S977" s="1"/>
  <c r="S976" i="38"/>
  <c r="M977" i="41"/>
  <c r="S977" s="1"/>
  <c r="L977"/>
  <c r="O962" i="43"/>
  <c r="N962"/>
  <c r="P962" s="1"/>
  <c r="K963"/>
  <c r="R969" i="33"/>
  <c r="Q969"/>
  <c r="Q976" i="42"/>
  <c r="R976"/>
  <c r="O950" i="34"/>
  <c r="N950"/>
  <c r="P950" s="1"/>
  <c r="K951"/>
  <c r="O969" i="32"/>
  <c r="N969"/>
  <c r="P969" s="1"/>
  <c r="K970"/>
  <c r="M978" i="27"/>
  <c r="S978" s="1"/>
  <c r="L978"/>
  <c r="M970" i="33"/>
  <c r="L970"/>
  <c r="O970" s="1"/>
  <c r="R977" i="27"/>
  <c r="Q977"/>
  <c r="O965" i="37"/>
  <c r="N965"/>
  <c r="P965" s="1"/>
  <c r="K966"/>
  <c r="Q976" i="39"/>
  <c r="R976"/>
  <c r="M977"/>
  <c r="S977" s="1"/>
  <c r="L977"/>
  <c r="O977" s="1"/>
  <c r="Q970" i="26"/>
  <c r="R970"/>
  <c r="M976" i="35"/>
  <c r="S976" s="1"/>
  <c r="L976"/>
  <c r="O976" s="1"/>
  <c r="L971" i="26"/>
  <c r="O971" s="1"/>
  <c r="M971"/>
  <c r="S971" s="1"/>
  <c r="R975" i="35"/>
  <c r="Q975"/>
  <c r="M977" i="40"/>
  <c r="S977" s="1"/>
  <c r="L977"/>
  <c r="R979" i="29" l="1"/>
  <c r="Q979"/>
  <c r="M980"/>
  <c r="S980" s="1"/>
  <c r="L980"/>
  <c r="O980" s="1"/>
  <c r="K981" i="28"/>
  <c r="N980"/>
  <c r="P980" s="1"/>
  <c r="S980" i="31"/>
  <c r="N980"/>
  <c r="P980" s="1"/>
  <c r="K981"/>
  <c r="S955" i="30"/>
  <c r="K956"/>
  <c r="N955"/>
  <c r="P955" s="1"/>
  <c r="R962" i="43"/>
  <c r="Q962"/>
  <c r="R965" i="37"/>
  <c r="Q965"/>
  <c r="K979" i="27"/>
  <c r="N978"/>
  <c r="P978" s="1"/>
  <c r="Q976" i="38"/>
  <c r="R976"/>
  <c r="M977"/>
  <c r="S977" s="1"/>
  <c r="L977"/>
  <c r="Q969" i="32"/>
  <c r="R969"/>
  <c r="R950" i="34"/>
  <c r="Q950"/>
  <c r="N977" i="39"/>
  <c r="P977" s="1"/>
  <c r="K978"/>
  <c r="L970" i="32"/>
  <c r="O970" s="1"/>
  <c r="M970"/>
  <c r="N971" i="26"/>
  <c r="P971" s="1"/>
  <c r="K972"/>
  <c r="M963" i="43"/>
  <c r="L963"/>
  <c r="O963" s="1"/>
  <c r="K971" i="33"/>
  <c r="N970"/>
  <c r="P970" s="1"/>
  <c r="M951" i="34"/>
  <c r="S951" s="1"/>
  <c r="L951"/>
  <c r="N977" i="42"/>
  <c r="P977" s="1"/>
  <c r="K978"/>
  <c r="R970" i="36"/>
  <c r="Q970"/>
  <c r="O977" i="40"/>
  <c r="N977"/>
  <c r="P977" s="1"/>
  <c r="K978"/>
  <c r="N976" i="35"/>
  <c r="P976" s="1"/>
  <c r="K977"/>
  <c r="S970" i="33"/>
  <c r="M966" i="37"/>
  <c r="S966" s="1"/>
  <c r="L966"/>
  <c r="O966" s="1"/>
  <c r="O978" i="27"/>
  <c r="O977" i="41"/>
  <c r="N977"/>
  <c r="P977" s="1"/>
  <c r="K978"/>
  <c r="L971" i="36"/>
  <c r="M971"/>
  <c r="S971" s="1"/>
  <c r="Q980" i="28" l="1"/>
  <c r="R980"/>
  <c r="M981"/>
  <c r="S981" s="1"/>
  <c r="L981"/>
  <c r="K981" i="29"/>
  <c r="N980"/>
  <c r="P980" s="1"/>
  <c r="Q955" i="30"/>
  <c r="R955"/>
  <c r="R980" i="31"/>
  <c r="Q980"/>
  <c r="M956" i="30"/>
  <c r="S956" s="1"/>
  <c r="L956"/>
  <c r="M981" i="31"/>
  <c r="S981" s="1"/>
  <c r="L981"/>
  <c r="O981"/>
  <c r="R970" i="33"/>
  <c r="Q970"/>
  <c r="M978" i="42"/>
  <c r="S978" s="1"/>
  <c r="L978"/>
  <c r="O978" s="1"/>
  <c r="S963" i="43"/>
  <c r="M978" i="39"/>
  <c r="L978"/>
  <c r="O978" s="1"/>
  <c r="R977"/>
  <c r="Q977"/>
  <c r="R978" i="27"/>
  <c r="Q978"/>
  <c r="M978" i="41"/>
  <c r="S978" s="1"/>
  <c r="L978"/>
  <c r="O978" s="1"/>
  <c r="R977" i="42"/>
  <c r="Q977"/>
  <c r="L972" i="26"/>
  <c r="O972" s="1"/>
  <c r="M972"/>
  <c r="S972" s="1"/>
  <c r="L979" i="27"/>
  <c r="O979" s="1"/>
  <c r="M979"/>
  <c r="S979" s="1"/>
  <c r="O971" i="36"/>
  <c r="K972"/>
  <c r="N971"/>
  <c r="P971" s="1"/>
  <c r="R971" i="26"/>
  <c r="Q971"/>
  <c r="R977" i="41"/>
  <c r="Q977"/>
  <c r="M977" i="35"/>
  <c r="S977" s="1"/>
  <c r="L977"/>
  <c r="O977" s="1"/>
  <c r="O951" i="34"/>
  <c r="K952"/>
  <c r="N951"/>
  <c r="P951" s="1"/>
  <c r="M978" i="40"/>
  <c r="S978" s="1"/>
  <c r="L978"/>
  <c r="O978" s="1"/>
  <c r="N963" i="43"/>
  <c r="P963" s="1"/>
  <c r="K964"/>
  <c r="Q977" i="40"/>
  <c r="R977"/>
  <c r="S970" i="32"/>
  <c r="O977" i="38"/>
  <c r="N977"/>
  <c r="P977" s="1"/>
  <c r="K978"/>
  <c r="Q976" i="35"/>
  <c r="R976"/>
  <c r="K967" i="37"/>
  <c r="N966"/>
  <c r="P966" s="1"/>
  <c r="L971" i="33"/>
  <c r="M971"/>
  <c r="S971" s="1"/>
  <c r="K971" i="32"/>
  <c r="N970"/>
  <c r="P970" s="1"/>
  <c r="Q980" i="29" l="1"/>
  <c r="R980"/>
  <c r="L981"/>
  <c r="O981" s="1"/>
  <c r="M981"/>
  <c r="S981" s="1"/>
  <c r="O981" i="28"/>
  <c r="K982"/>
  <c r="N981"/>
  <c r="P981" s="1"/>
  <c r="N956" i="30"/>
  <c r="P956" s="1"/>
  <c r="K957"/>
  <c r="O956"/>
  <c r="N981" i="31"/>
  <c r="P981" s="1"/>
  <c r="K982"/>
  <c r="R963" i="43"/>
  <c r="Q963"/>
  <c r="O971" i="33"/>
  <c r="K972"/>
  <c r="N971"/>
  <c r="P971" s="1"/>
  <c r="M971" i="32"/>
  <c r="L971"/>
  <c r="K979" i="40"/>
  <c r="N978"/>
  <c r="P978" s="1"/>
  <c r="K979" i="41"/>
  <c r="N978"/>
  <c r="P978" s="1"/>
  <c r="S978" i="39"/>
  <c r="N979" i="27"/>
  <c r="P979" s="1"/>
  <c r="K980"/>
  <c r="Q951" i="34"/>
  <c r="R951"/>
  <c r="M967" i="37"/>
  <c r="S967" s="1"/>
  <c r="L967"/>
  <c r="M952" i="34"/>
  <c r="S952" s="1"/>
  <c r="L952"/>
  <c r="R971" i="36"/>
  <c r="Q971"/>
  <c r="K973" i="26"/>
  <c r="N972"/>
  <c r="P972" s="1"/>
  <c r="N978" i="42"/>
  <c r="P978" s="1"/>
  <c r="K979"/>
  <c r="Q970" i="32"/>
  <c r="R970"/>
  <c r="L964" i="43"/>
  <c r="M964"/>
  <c r="N977" i="35"/>
  <c r="P977" s="1"/>
  <c r="K978"/>
  <c r="L972" i="36"/>
  <c r="O972" s="1"/>
  <c r="M972"/>
  <c r="R966" i="37"/>
  <c r="Q966"/>
  <c r="M978" i="38"/>
  <c r="S978" s="1"/>
  <c r="L978"/>
  <c r="O978" s="1"/>
  <c r="R977"/>
  <c r="Q977"/>
  <c r="K979" i="39"/>
  <c r="N978"/>
  <c r="P978" s="1"/>
  <c r="Q981" i="28" l="1"/>
  <c r="R981"/>
  <c r="M982"/>
  <c r="S982" s="1"/>
  <c r="L982"/>
  <c r="O982" s="1"/>
  <c r="N981" i="29"/>
  <c r="P981" s="1"/>
  <c r="K982"/>
  <c r="L982" i="31"/>
  <c r="O982" s="1"/>
  <c r="M982"/>
  <c r="S982" s="1"/>
  <c r="Q981"/>
  <c r="R981"/>
  <c r="M957" i="30"/>
  <c r="S957" s="1"/>
  <c r="L957"/>
  <c r="O957" s="1"/>
  <c r="R956"/>
  <c r="Q956"/>
  <c r="Q978" i="39"/>
  <c r="R978"/>
  <c r="R977" i="35"/>
  <c r="Q977"/>
  <c r="M973" i="26"/>
  <c r="S973" s="1"/>
  <c r="L973"/>
  <c r="O973" s="1"/>
  <c r="L979" i="40"/>
  <c r="O979" s="1"/>
  <c r="M979"/>
  <c r="Q972" i="26"/>
  <c r="R972"/>
  <c r="N978" i="38"/>
  <c r="P978" s="1"/>
  <c r="K979"/>
  <c r="S964" i="43"/>
  <c r="L980" i="27"/>
  <c r="O980" s="1"/>
  <c r="M980"/>
  <c r="S980" s="1"/>
  <c r="O971" i="32"/>
  <c r="N971"/>
  <c r="P971" s="1"/>
  <c r="K972"/>
  <c r="Q979" i="27"/>
  <c r="R979"/>
  <c r="S971" i="32"/>
  <c r="R971" i="33"/>
  <c r="Q971"/>
  <c r="S972" i="36"/>
  <c r="L979" i="42"/>
  <c r="M979"/>
  <c r="S979" s="1"/>
  <c r="O967" i="37"/>
  <c r="N967"/>
  <c r="P967" s="1"/>
  <c r="K968"/>
  <c r="N972" i="36"/>
  <c r="P972" s="1"/>
  <c r="K973"/>
  <c r="M978" i="35"/>
  <c r="S978" s="1"/>
  <c r="L978"/>
  <c r="O978" s="1"/>
  <c r="O964" i="43"/>
  <c r="N964"/>
  <c r="P964" s="1"/>
  <c r="K965"/>
  <c r="O952" i="34"/>
  <c r="K953"/>
  <c r="N952"/>
  <c r="P952" s="1"/>
  <c r="M979" i="39"/>
  <c r="S979" s="1"/>
  <c r="L979"/>
  <c r="O979" s="1"/>
  <c r="M972" i="33"/>
  <c r="L972"/>
  <c r="Q978" i="41"/>
  <c r="R978"/>
  <c r="Q978" i="42"/>
  <c r="R978"/>
  <c r="L979" i="41"/>
  <c r="M979"/>
  <c r="S979" s="1"/>
  <c r="Q978" i="40"/>
  <c r="R978"/>
  <c r="M982" i="29" l="1"/>
  <c r="S982" s="1"/>
  <c r="L982"/>
  <c r="O982" s="1"/>
  <c r="R981"/>
  <c r="Q981"/>
  <c r="K983" i="28"/>
  <c r="N982"/>
  <c r="P982" s="1"/>
  <c r="K958" i="30"/>
  <c r="N957"/>
  <c r="P957" s="1"/>
  <c r="N982" i="31"/>
  <c r="P982" s="1"/>
  <c r="K983"/>
  <c r="R964" i="43"/>
  <c r="Q964"/>
  <c r="N979" i="40"/>
  <c r="P979" s="1"/>
  <c r="K980"/>
  <c r="Q967" i="37"/>
  <c r="R967"/>
  <c r="O979" i="41"/>
  <c r="K980"/>
  <c r="N979"/>
  <c r="P979" s="1"/>
  <c r="N978" i="35"/>
  <c r="P978" s="1"/>
  <c r="K979"/>
  <c r="O979" i="42"/>
  <c r="N979"/>
  <c r="P979" s="1"/>
  <c r="K980"/>
  <c r="Q972" i="36"/>
  <c r="R972"/>
  <c r="L972" i="32"/>
  <c r="O972" s="1"/>
  <c r="M972"/>
  <c r="S972" s="1"/>
  <c r="L979" i="38"/>
  <c r="M979"/>
  <c r="S979" s="1"/>
  <c r="K974" i="26"/>
  <c r="N973"/>
  <c r="P973" s="1"/>
  <c r="L953" i="34"/>
  <c r="O953" s="1"/>
  <c r="M953"/>
  <c r="S953" s="1"/>
  <c r="M973" i="36"/>
  <c r="S973" s="1"/>
  <c r="L973"/>
  <c r="R978" i="38"/>
  <c r="Q978"/>
  <c r="Q952" i="34"/>
  <c r="R952"/>
  <c r="O972" i="33"/>
  <c r="K973"/>
  <c r="N972"/>
  <c r="P972" s="1"/>
  <c r="M965" i="43"/>
  <c r="L965"/>
  <c r="M968" i="37"/>
  <c r="S968" s="1"/>
  <c r="L968"/>
  <c r="O968" s="1"/>
  <c r="Q971" i="32"/>
  <c r="R971"/>
  <c r="S972" i="33"/>
  <c r="N979" i="39"/>
  <c r="P979" s="1"/>
  <c r="K980"/>
  <c r="K981" i="27"/>
  <c r="N980"/>
  <c r="P980" s="1"/>
  <c r="S979" i="40"/>
  <c r="Q982" i="28" l="1"/>
  <c r="R982"/>
  <c r="M983"/>
  <c r="S983" s="1"/>
  <c r="L983"/>
  <c r="K983" i="29"/>
  <c r="N982"/>
  <c r="P982" s="1"/>
  <c r="M983" i="31"/>
  <c r="S983" s="1"/>
  <c r="L983"/>
  <c r="Q982"/>
  <c r="R982"/>
  <c r="Q957" i="30"/>
  <c r="R957"/>
  <c r="M958"/>
  <c r="S958" s="1"/>
  <c r="L958"/>
  <c r="Q980" i="27"/>
  <c r="R980"/>
  <c r="K954" i="34"/>
  <c r="N953"/>
  <c r="P953" s="1"/>
  <c r="M980" i="41"/>
  <c r="S980" s="1"/>
  <c r="L980"/>
  <c r="O980" s="1"/>
  <c r="Q973" i="26"/>
  <c r="R973"/>
  <c r="N972" i="32"/>
  <c r="P972" s="1"/>
  <c r="K973"/>
  <c r="L981" i="27"/>
  <c r="O981" s="1"/>
  <c r="M981"/>
  <c r="S981" s="1"/>
  <c r="K969" i="37"/>
  <c r="N968"/>
  <c r="P968" s="1"/>
  <c r="M980" i="39"/>
  <c r="S980" s="1"/>
  <c r="L980"/>
  <c r="O980" s="1"/>
  <c r="M974" i="26"/>
  <c r="S974" s="1"/>
  <c r="L974"/>
  <c r="O974" s="1"/>
  <c r="L980" i="42"/>
  <c r="M980"/>
  <c r="S980" s="1"/>
  <c r="O980"/>
  <c r="Q979" i="40"/>
  <c r="R979"/>
  <c r="R979" i="42"/>
  <c r="Q979"/>
  <c r="R979" i="39"/>
  <c r="Q979"/>
  <c r="O965" i="43"/>
  <c r="N965"/>
  <c r="P965" s="1"/>
  <c r="K966"/>
  <c r="S965"/>
  <c r="O973" i="36"/>
  <c r="K974"/>
  <c r="N973"/>
  <c r="P973" s="1"/>
  <c r="O979" i="38"/>
  <c r="N979"/>
  <c r="P979" s="1"/>
  <c r="K980"/>
  <c r="L980" i="40"/>
  <c r="O980" s="1"/>
  <c r="M980"/>
  <c r="S980" s="1"/>
  <c r="R972" i="33"/>
  <c r="Q972"/>
  <c r="M979" i="35"/>
  <c r="S979" s="1"/>
  <c r="L979"/>
  <c r="O979" s="1"/>
  <c r="Q978"/>
  <c r="R978"/>
  <c r="L973" i="33"/>
  <c r="M973"/>
  <c r="S973" s="1"/>
  <c r="R979" i="41"/>
  <c r="Q979"/>
  <c r="Q982" i="29" l="1"/>
  <c r="R982"/>
  <c r="L983"/>
  <c r="O983" s="1"/>
  <c r="M983"/>
  <c r="S983" s="1"/>
  <c r="O983" i="28"/>
  <c r="N983"/>
  <c r="P983" s="1"/>
  <c r="K984"/>
  <c r="O958" i="30"/>
  <c r="K959"/>
  <c r="N958"/>
  <c r="P958" s="1"/>
  <c r="O983" i="31"/>
  <c r="K984"/>
  <c r="N983"/>
  <c r="P983" s="1"/>
  <c r="R965" i="43"/>
  <c r="Q965"/>
  <c r="R968" i="37"/>
  <c r="Q968"/>
  <c r="R973" i="36"/>
  <c r="Q973"/>
  <c r="N980" i="42"/>
  <c r="P980" s="1"/>
  <c r="K981"/>
  <c r="M969" i="37"/>
  <c r="S969" s="1"/>
  <c r="L969"/>
  <c r="N979" i="35"/>
  <c r="P979" s="1"/>
  <c r="K980"/>
  <c r="L966" i="43"/>
  <c r="M966"/>
  <c r="K981" i="39"/>
  <c r="N980"/>
  <c r="P980" s="1"/>
  <c r="K981" i="41"/>
  <c r="N980"/>
  <c r="P980" s="1"/>
  <c r="M974" i="36"/>
  <c r="S974" s="1"/>
  <c r="L974"/>
  <c r="O974" s="1"/>
  <c r="O973" i="33"/>
  <c r="N973"/>
  <c r="P973" s="1"/>
  <c r="K974"/>
  <c r="K975" i="26"/>
  <c r="N974"/>
  <c r="P974" s="1"/>
  <c r="Q953" i="34"/>
  <c r="R953"/>
  <c r="K982" i="27"/>
  <c r="N981"/>
  <c r="P981" s="1"/>
  <c r="K981" i="40"/>
  <c r="N980"/>
  <c r="P980" s="1"/>
  <c r="M973" i="32"/>
  <c r="S973" s="1"/>
  <c r="L973"/>
  <c r="O973" s="1"/>
  <c r="L954" i="34"/>
  <c r="O954" s="1"/>
  <c r="M954"/>
  <c r="S954" s="1"/>
  <c r="M980" i="38"/>
  <c r="S980" s="1"/>
  <c r="L980"/>
  <c r="O980" s="1"/>
  <c r="Q972" i="32"/>
  <c r="R972"/>
  <c r="R979" i="38"/>
  <c r="Q979"/>
  <c r="M984" i="28" l="1"/>
  <c r="L984"/>
  <c r="O984" s="1"/>
  <c r="Q983"/>
  <c r="R983"/>
  <c r="N983" i="29"/>
  <c r="P983" s="1"/>
  <c r="K984"/>
  <c r="R983" i="31"/>
  <c r="Q983"/>
  <c r="M984"/>
  <c r="S984" s="1"/>
  <c r="L984"/>
  <c r="O984" s="1"/>
  <c r="Q958" i="30"/>
  <c r="R958"/>
  <c r="M959"/>
  <c r="S959" s="1"/>
  <c r="L959"/>
  <c r="O959" s="1"/>
  <c r="N980" i="38"/>
  <c r="P980" s="1"/>
  <c r="K981"/>
  <c r="R980" i="39"/>
  <c r="Q980"/>
  <c r="L981" i="42"/>
  <c r="O981" s="1"/>
  <c r="M981"/>
  <c r="S981" s="1"/>
  <c r="Q980"/>
  <c r="R980"/>
  <c r="Q973" i="33"/>
  <c r="R973"/>
  <c r="M981" i="39"/>
  <c r="S981" s="1"/>
  <c r="L981"/>
  <c r="S966" i="43"/>
  <c r="Q981" i="27"/>
  <c r="R981"/>
  <c r="M982"/>
  <c r="S982" s="1"/>
  <c r="L982"/>
  <c r="O982" s="1"/>
  <c r="O966" i="43"/>
  <c r="N966"/>
  <c r="P966" s="1"/>
  <c r="K967"/>
  <c r="R980" i="40"/>
  <c r="Q980"/>
  <c r="L974" i="33"/>
  <c r="M974"/>
  <c r="S974" s="1"/>
  <c r="M981" i="40"/>
  <c r="S981" s="1"/>
  <c r="L981"/>
  <c r="K955" i="34"/>
  <c r="N954"/>
  <c r="P954" s="1"/>
  <c r="N974" i="36"/>
  <c r="P974" s="1"/>
  <c r="K975"/>
  <c r="M980" i="35"/>
  <c r="S980" s="1"/>
  <c r="L980"/>
  <c r="O980" s="1"/>
  <c r="R979"/>
  <c r="Q979"/>
  <c r="K974" i="32"/>
  <c r="N973"/>
  <c r="P973" s="1"/>
  <c r="R980" i="41"/>
  <c r="Q980"/>
  <c r="O969" i="37"/>
  <c r="N969"/>
  <c r="P969" s="1"/>
  <c r="K970"/>
  <c r="Q974" i="26"/>
  <c r="R974"/>
  <c r="M975"/>
  <c r="S975" s="1"/>
  <c r="L975"/>
  <c r="L981" i="41"/>
  <c r="M981"/>
  <c r="S981" s="1"/>
  <c r="L984" i="29" l="1"/>
  <c r="O984" s="1"/>
  <c r="M984"/>
  <c r="S984" s="1"/>
  <c r="R983"/>
  <c r="Q983"/>
  <c r="K985" i="28"/>
  <c r="N984"/>
  <c r="P984" s="1"/>
  <c r="S984"/>
  <c r="N984" i="31"/>
  <c r="P984" s="1"/>
  <c r="K985"/>
  <c r="K960" i="30"/>
  <c r="N959"/>
  <c r="P959" s="1"/>
  <c r="R966" i="43"/>
  <c r="Q966"/>
  <c r="R974" i="36"/>
  <c r="Q974"/>
  <c r="M975"/>
  <c r="L975"/>
  <c r="R973" i="32"/>
  <c r="Q973"/>
  <c r="M974"/>
  <c r="L974"/>
  <c r="O974" s="1"/>
  <c r="Q954" i="34"/>
  <c r="R954"/>
  <c r="M967" i="43"/>
  <c r="L967"/>
  <c r="O967" s="1"/>
  <c r="M955" i="34"/>
  <c r="S955" s="1"/>
  <c r="L955"/>
  <c r="O955" s="1"/>
  <c r="M970" i="37"/>
  <c r="L970"/>
  <c r="O970" s="1"/>
  <c r="O981" i="40"/>
  <c r="N981"/>
  <c r="P981" s="1"/>
  <c r="K982"/>
  <c r="O981" i="39"/>
  <c r="N981"/>
  <c r="P981" s="1"/>
  <c r="K982"/>
  <c r="K982" i="42"/>
  <c r="N981"/>
  <c r="P981" s="1"/>
  <c r="Q969" i="37"/>
  <c r="R969"/>
  <c r="O981" i="41"/>
  <c r="K982"/>
  <c r="N981"/>
  <c r="P981" s="1"/>
  <c r="N980" i="35"/>
  <c r="P980" s="1"/>
  <c r="K981"/>
  <c r="K983" i="27"/>
  <c r="N982"/>
  <c r="P982" s="1"/>
  <c r="K976" i="26"/>
  <c r="N975"/>
  <c r="P975" s="1"/>
  <c r="O975"/>
  <c r="O974" i="33"/>
  <c r="K975"/>
  <c r="N974"/>
  <c r="P974" s="1"/>
  <c r="L981" i="38"/>
  <c r="M981"/>
  <c r="S981" s="1"/>
  <c r="R980"/>
  <c r="Q980"/>
  <c r="Q984" i="28" l="1"/>
  <c r="R984"/>
  <c r="L985"/>
  <c r="O985" s="1"/>
  <c r="M985"/>
  <c r="K985" i="29"/>
  <c r="N984"/>
  <c r="P984" s="1"/>
  <c r="Q959" i="30"/>
  <c r="R959"/>
  <c r="M960"/>
  <c r="S960" s="1"/>
  <c r="L960"/>
  <c r="L985" i="31"/>
  <c r="M985"/>
  <c r="S985" s="1"/>
  <c r="Q984"/>
  <c r="R984"/>
  <c r="R981" i="40"/>
  <c r="Q981"/>
  <c r="R982" i="27"/>
  <c r="Q982"/>
  <c r="N967" i="43"/>
  <c r="P967" s="1"/>
  <c r="K968"/>
  <c r="Q981" i="42"/>
  <c r="R981"/>
  <c r="S967" i="43"/>
  <c r="O975" i="36"/>
  <c r="N975"/>
  <c r="P975" s="1"/>
  <c r="K976"/>
  <c r="M976" i="26"/>
  <c r="S976" s="1"/>
  <c r="L976"/>
  <c r="O976" s="1"/>
  <c r="R974" i="33"/>
  <c r="Q974"/>
  <c r="M981" i="35"/>
  <c r="S981" s="1"/>
  <c r="L981"/>
  <c r="O981" s="1"/>
  <c r="L982" i="42"/>
  <c r="M982"/>
  <c r="S982" s="1"/>
  <c r="O982"/>
  <c r="N970" i="37"/>
  <c r="P970" s="1"/>
  <c r="K971"/>
  <c r="S975" i="36"/>
  <c r="O981" i="38"/>
  <c r="K982"/>
  <c r="N981"/>
  <c r="P981" s="1"/>
  <c r="Q980" i="35"/>
  <c r="R980"/>
  <c r="M982" i="39"/>
  <c r="S982" s="1"/>
  <c r="L982"/>
  <c r="O982" s="1"/>
  <c r="S970" i="37"/>
  <c r="L983" i="27"/>
  <c r="M983"/>
  <c r="S983" s="1"/>
  <c r="M975" i="33"/>
  <c r="S975" s="1"/>
  <c r="L975"/>
  <c r="R981" i="39"/>
  <c r="Q981"/>
  <c r="R981" i="41"/>
  <c r="Q981"/>
  <c r="M982"/>
  <c r="L982"/>
  <c r="O982" s="1"/>
  <c r="K956" i="34"/>
  <c r="N955"/>
  <c r="P955" s="1"/>
  <c r="N974" i="32"/>
  <c r="P974" s="1"/>
  <c r="K975"/>
  <c r="R975" i="26"/>
  <c r="Q975"/>
  <c r="M982" i="40"/>
  <c r="S982" s="1"/>
  <c r="L982"/>
  <c r="O982" s="1"/>
  <c r="S974" i="32"/>
  <c r="Q984" i="29" l="1"/>
  <c r="R984"/>
  <c r="L985"/>
  <c r="O985" s="1"/>
  <c r="M985"/>
  <c r="S985" s="1"/>
  <c r="S985" i="28"/>
  <c r="N985"/>
  <c r="P985" s="1"/>
  <c r="K986"/>
  <c r="O985" i="31"/>
  <c r="K986"/>
  <c r="N985"/>
  <c r="P985" s="1"/>
  <c r="O960" i="30"/>
  <c r="N960"/>
  <c r="P960" s="1"/>
  <c r="K961"/>
  <c r="R967" i="43"/>
  <c r="Q967"/>
  <c r="R974" i="32"/>
  <c r="Q974"/>
  <c r="K983" i="41"/>
  <c r="N982"/>
  <c r="P982" s="1"/>
  <c r="R981" i="38"/>
  <c r="Q981"/>
  <c r="K977" i="26"/>
  <c r="N976"/>
  <c r="P976" s="1"/>
  <c r="N982" i="40"/>
  <c r="P982" s="1"/>
  <c r="K983"/>
  <c r="S982" i="41"/>
  <c r="O983" i="27"/>
  <c r="K984"/>
  <c r="N983"/>
  <c r="P983" s="1"/>
  <c r="M982" i="38"/>
  <c r="S982" s="1"/>
  <c r="L982"/>
  <c r="O982" s="1"/>
  <c r="L968" i="43"/>
  <c r="O968" s="1"/>
  <c r="M968"/>
  <c r="S968" s="1"/>
  <c r="Q970" i="37"/>
  <c r="R970"/>
  <c r="N982" i="42"/>
  <c r="P982" s="1"/>
  <c r="K983"/>
  <c r="M975" i="32"/>
  <c r="S975" s="1"/>
  <c r="L975"/>
  <c r="K982" i="35"/>
  <c r="N981"/>
  <c r="P981" s="1"/>
  <c r="L976" i="36"/>
  <c r="O976" s="1"/>
  <c r="M976"/>
  <c r="S976" s="1"/>
  <c r="R975"/>
  <c r="Q975"/>
  <c r="R955" i="34"/>
  <c r="Q955"/>
  <c r="N982" i="39"/>
  <c r="P982" s="1"/>
  <c r="K983"/>
  <c r="M956" i="34"/>
  <c r="S956" s="1"/>
  <c r="L956"/>
  <c r="O975" i="33"/>
  <c r="N975"/>
  <c r="P975" s="1"/>
  <c r="K976"/>
  <c r="M971" i="37"/>
  <c r="S971" s="1"/>
  <c r="L971"/>
  <c r="O971" s="1"/>
  <c r="L986" i="28" l="1"/>
  <c r="O986" s="1"/>
  <c r="M986"/>
  <c r="R985"/>
  <c r="Q985"/>
  <c r="N985" i="29"/>
  <c r="P985" s="1"/>
  <c r="K986"/>
  <c r="L961" i="30"/>
  <c r="O961" s="1"/>
  <c r="M961"/>
  <c r="S961" s="1"/>
  <c r="Q960"/>
  <c r="R960"/>
  <c r="R985" i="31"/>
  <c r="Q985"/>
  <c r="M986"/>
  <c r="S986" s="1"/>
  <c r="L986"/>
  <c r="O986" s="1"/>
  <c r="Q982" i="41"/>
  <c r="R982"/>
  <c r="Q982" i="42"/>
  <c r="R982"/>
  <c r="N971" i="37"/>
  <c r="P971" s="1"/>
  <c r="K972"/>
  <c r="L983" i="39"/>
  <c r="O983" s="1"/>
  <c r="M983"/>
  <c r="S983" s="1"/>
  <c r="K977" i="36"/>
  <c r="N976"/>
  <c r="P976" s="1"/>
  <c r="L984" i="27"/>
  <c r="O984" s="1"/>
  <c r="M984"/>
  <c r="S984" s="1"/>
  <c r="R981" i="35"/>
  <c r="Q981"/>
  <c r="Q982" i="39"/>
  <c r="R982"/>
  <c r="M982" i="35"/>
  <c r="L982"/>
  <c r="O982" s="1"/>
  <c r="L976" i="33"/>
  <c r="M976"/>
  <c r="O975" i="32"/>
  <c r="K976"/>
  <c r="N975"/>
  <c r="P975" s="1"/>
  <c r="K969" i="43"/>
  <c r="N968"/>
  <c r="P968" s="1"/>
  <c r="L983" i="41"/>
  <c r="O983" s="1"/>
  <c r="M983"/>
  <c r="R975" i="33"/>
  <c r="Q975"/>
  <c r="L983" i="40"/>
  <c r="M983"/>
  <c r="L983" i="42"/>
  <c r="O983" s="1"/>
  <c r="M983"/>
  <c r="S983" s="1"/>
  <c r="N982" i="38"/>
  <c r="P982" s="1"/>
  <c r="K983"/>
  <c r="Q982" i="40"/>
  <c r="R982"/>
  <c r="O956" i="34"/>
  <c r="K957"/>
  <c r="N956"/>
  <c r="P956" s="1"/>
  <c r="Q976" i="26"/>
  <c r="R976"/>
  <c r="R983" i="27"/>
  <c r="Q983"/>
  <c r="M977" i="26"/>
  <c r="S977" s="1"/>
  <c r="L977"/>
  <c r="O977" s="1"/>
  <c r="M986" i="29" l="1"/>
  <c r="S986" s="1"/>
  <c r="L986"/>
  <c r="O986" s="1"/>
  <c r="R985"/>
  <c r="Q985"/>
  <c r="S986" i="28"/>
  <c r="K987"/>
  <c r="N986"/>
  <c r="P986" s="1"/>
  <c r="K987" i="31"/>
  <c r="N986"/>
  <c r="P986" s="1"/>
  <c r="N961" i="30"/>
  <c r="P961" s="1"/>
  <c r="K962"/>
  <c r="O983" i="40"/>
  <c r="K984"/>
  <c r="N983"/>
  <c r="P983" s="1"/>
  <c r="M976" i="32"/>
  <c r="S976" s="1"/>
  <c r="L976"/>
  <c r="O976"/>
  <c r="M983" i="38"/>
  <c r="S983" s="1"/>
  <c r="L983"/>
  <c r="Q982"/>
  <c r="R982"/>
  <c r="S976" i="33"/>
  <c r="N983" i="39"/>
  <c r="P983" s="1"/>
  <c r="K984"/>
  <c r="Q956" i="34"/>
  <c r="R956"/>
  <c r="K984" i="41"/>
  <c r="N983"/>
  <c r="P983" s="1"/>
  <c r="S983"/>
  <c r="O976" i="33"/>
  <c r="N976"/>
  <c r="P976" s="1"/>
  <c r="K977"/>
  <c r="L972" i="37"/>
  <c r="M972"/>
  <c r="S972" s="1"/>
  <c r="O972"/>
  <c r="R971"/>
  <c r="Q971"/>
  <c r="R968" i="43"/>
  <c r="Q968"/>
  <c r="K983" i="35"/>
  <c r="N982"/>
  <c r="P982" s="1"/>
  <c r="K985" i="27"/>
  <c r="N984"/>
  <c r="P984" s="1"/>
  <c r="Q976" i="36"/>
  <c r="R976"/>
  <c r="R975" i="32"/>
  <c r="Q975"/>
  <c r="M977" i="36"/>
  <c r="S977" s="1"/>
  <c r="L977"/>
  <c r="M957" i="34"/>
  <c r="S957" s="1"/>
  <c r="L957"/>
  <c r="N983" i="42"/>
  <c r="P983" s="1"/>
  <c r="K984"/>
  <c r="N977" i="26"/>
  <c r="P977" s="1"/>
  <c r="K978"/>
  <c r="S983" i="40"/>
  <c r="M969" i="43"/>
  <c r="L969"/>
  <c r="O969" s="1"/>
  <c r="S982" i="35"/>
  <c r="M987" i="28" l="1"/>
  <c r="S987" s="1"/>
  <c r="L987"/>
  <c r="Q986"/>
  <c r="R986"/>
  <c r="K987" i="29"/>
  <c r="N986"/>
  <c r="P986" s="1"/>
  <c r="M962" i="30"/>
  <c r="S962" s="1"/>
  <c r="L962"/>
  <c r="O962" s="1"/>
  <c r="Q961"/>
  <c r="R961"/>
  <c r="Q986" i="31"/>
  <c r="R986"/>
  <c r="L987"/>
  <c r="M987"/>
  <c r="S987" s="1"/>
  <c r="R983" i="40"/>
  <c r="Q983"/>
  <c r="O977" i="36"/>
  <c r="K978"/>
  <c r="N977"/>
  <c r="P977" s="1"/>
  <c r="K973" i="37"/>
  <c r="N972"/>
  <c r="P972" s="1"/>
  <c r="O983" i="38"/>
  <c r="N983"/>
  <c r="P983" s="1"/>
  <c r="K984"/>
  <c r="R977" i="26"/>
  <c r="Q977"/>
  <c r="R983" i="42"/>
  <c r="Q983"/>
  <c r="N969" i="43"/>
  <c r="P969" s="1"/>
  <c r="K970"/>
  <c r="O957" i="34"/>
  <c r="K958"/>
  <c r="N957"/>
  <c r="P957" s="1"/>
  <c r="S969" i="43"/>
  <c r="M983" i="35"/>
  <c r="S983" s="1"/>
  <c r="L983"/>
  <c r="M977" i="33"/>
  <c r="S977" s="1"/>
  <c r="L977"/>
  <c r="O977" s="1"/>
  <c r="M978" i="26"/>
  <c r="S978" s="1"/>
  <c r="L978"/>
  <c r="O978" s="1"/>
  <c r="M984" i="39"/>
  <c r="S984" s="1"/>
  <c r="L984"/>
  <c r="O984" s="1"/>
  <c r="Q982" i="35"/>
  <c r="R982"/>
  <c r="Q983" i="39"/>
  <c r="R983"/>
  <c r="K977" i="32"/>
  <c r="N976"/>
  <c r="P976" s="1"/>
  <c r="Q976" i="33"/>
  <c r="R976"/>
  <c r="R983" i="41"/>
  <c r="Q983"/>
  <c r="Q984" i="27"/>
  <c r="R984"/>
  <c r="M984" i="40"/>
  <c r="S984" s="1"/>
  <c r="L984"/>
  <c r="O984" s="1"/>
  <c r="M984" i="42"/>
  <c r="S984" s="1"/>
  <c r="L984"/>
  <c r="L985" i="27"/>
  <c r="M985"/>
  <c r="S985" s="1"/>
  <c r="L984" i="41"/>
  <c r="O984" s="1"/>
  <c r="M984"/>
  <c r="S984" s="1"/>
  <c r="Q986" i="29" l="1"/>
  <c r="R986"/>
  <c r="L987"/>
  <c r="O987" s="1"/>
  <c r="M987"/>
  <c r="S987" s="1"/>
  <c r="O987" i="28"/>
  <c r="N987"/>
  <c r="P987" s="1"/>
  <c r="K988"/>
  <c r="O987" i="31"/>
  <c r="N987"/>
  <c r="P987" s="1"/>
  <c r="K988"/>
  <c r="K963" i="30"/>
  <c r="N962"/>
  <c r="P962" s="1"/>
  <c r="R969" i="43"/>
  <c r="Q969"/>
  <c r="K985" i="39"/>
  <c r="N984"/>
  <c r="P984" s="1"/>
  <c r="O983" i="35"/>
  <c r="K984"/>
  <c r="N983"/>
  <c r="P983" s="1"/>
  <c r="O984" i="42"/>
  <c r="N984"/>
  <c r="P984" s="1"/>
  <c r="K985"/>
  <c r="L970" i="43"/>
  <c r="O970" s="1"/>
  <c r="M970"/>
  <c r="R972" i="37"/>
  <c r="Q972"/>
  <c r="Q976" i="32"/>
  <c r="R976"/>
  <c r="M973" i="37"/>
  <c r="L973"/>
  <c r="O973" s="1"/>
  <c r="Q977" i="36"/>
  <c r="R977"/>
  <c r="N984" i="40"/>
  <c r="P984" s="1"/>
  <c r="K985"/>
  <c r="K985" i="41"/>
  <c r="N984"/>
  <c r="P984" s="1"/>
  <c r="K979" i="26"/>
  <c r="N978"/>
  <c r="P978" s="1"/>
  <c r="M978" i="36"/>
  <c r="L978"/>
  <c r="O978" s="1"/>
  <c r="Q957" i="34"/>
  <c r="R957"/>
  <c r="L977" i="32"/>
  <c r="M977"/>
  <c r="S977" s="1"/>
  <c r="N985" i="27"/>
  <c r="P985" s="1"/>
  <c r="K986"/>
  <c r="O985"/>
  <c r="K978" i="33"/>
  <c r="N977"/>
  <c r="P977" s="1"/>
  <c r="L958" i="34"/>
  <c r="O958" s="1"/>
  <c r="M958"/>
  <c r="M984" i="38"/>
  <c r="S984" s="1"/>
  <c r="L984"/>
  <c r="O984" s="1"/>
  <c r="R983"/>
  <c r="Q983"/>
  <c r="M988" i="28" l="1"/>
  <c r="S988" s="1"/>
  <c r="L988"/>
  <c r="O988" s="1"/>
  <c r="Q987"/>
  <c r="R987"/>
  <c r="N987" i="29"/>
  <c r="P987" s="1"/>
  <c r="K988"/>
  <c r="Q962" i="30"/>
  <c r="R962"/>
  <c r="M963"/>
  <c r="L963"/>
  <c r="O963" s="1"/>
  <c r="M988" i="31"/>
  <c r="S988" s="1"/>
  <c r="L988"/>
  <c r="O988" s="1"/>
  <c r="R987"/>
  <c r="Q987"/>
  <c r="R977" i="33"/>
  <c r="Q977"/>
  <c r="L985" i="40"/>
  <c r="M985"/>
  <c r="S985" s="1"/>
  <c r="R983" i="35"/>
  <c r="Q983"/>
  <c r="Q984" i="40"/>
  <c r="R984"/>
  <c r="N978" i="36"/>
  <c r="P978" s="1"/>
  <c r="K979"/>
  <c r="L984" i="35"/>
  <c r="O984" s="1"/>
  <c r="M984"/>
  <c r="S984" s="1"/>
  <c r="Q978" i="26"/>
  <c r="R978"/>
  <c r="S970" i="43"/>
  <c r="S958" i="34"/>
  <c r="O977" i="32"/>
  <c r="N977"/>
  <c r="P977" s="1"/>
  <c r="K978"/>
  <c r="K959" i="34"/>
  <c r="N958"/>
  <c r="P958" s="1"/>
  <c r="M985" i="41"/>
  <c r="S985" s="1"/>
  <c r="L985"/>
  <c r="M978" i="33"/>
  <c r="L978"/>
  <c r="O978" s="1"/>
  <c r="N984" i="38"/>
  <c r="P984" s="1"/>
  <c r="K985"/>
  <c r="L986" i="27"/>
  <c r="M986"/>
  <c r="S978" i="36"/>
  <c r="R984" i="39"/>
  <c r="Q984"/>
  <c r="R985" i="27"/>
  <c r="Q985"/>
  <c r="M979" i="26"/>
  <c r="S979" s="1"/>
  <c r="L979"/>
  <c r="O979" s="1"/>
  <c r="N973" i="37"/>
  <c r="P973" s="1"/>
  <c r="K974"/>
  <c r="N970" i="43"/>
  <c r="P970" s="1"/>
  <c r="K971"/>
  <c r="M985" i="39"/>
  <c r="S985" s="1"/>
  <c r="L985"/>
  <c r="R984" i="41"/>
  <c r="Q984"/>
  <c r="S973" i="37"/>
  <c r="L985" i="42"/>
  <c r="O985" s="1"/>
  <c r="M985"/>
  <c r="S985" s="1"/>
  <c r="R984"/>
  <c r="Q984"/>
  <c r="M988" i="29" l="1"/>
  <c r="S988" s="1"/>
  <c r="L988"/>
  <c r="O988" s="1"/>
  <c r="R987"/>
  <c r="Q987"/>
  <c r="K989" i="28"/>
  <c r="N988"/>
  <c r="P988" s="1"/>
  <c r="K989" i="31"/>
  <c r="N988"/>
  <c r="P988" s="1"/>
  <c r="N963" i="30"/>
  <c r="P963" s="1"/>
  <c r="K964"/>
  <c r="S963"/>
  <c r="R958" i="34"/>
  <c r="Q958"/>
  <c r="R970" i="43"/>
  <c r="Q970"/>
  <c r="N986" i="27"/>
  <c r="P986" s="1"/>
  <c r="K987"/>
  <c r="M971" i="43"/>
  <c r="S971" s="1"/>
  <c r="L971"/>
  <c r="O971" s="1"/>
  <c r="L985" i="38"/>
  <c r="M985"/>
  <c r="S985" s="1"/>
  <c r="M959" i="34"/>
  <c r="S959" s="1"/>
  <c r="L959"/>
  <c r="O959" s="1"/>
  <c r="R984" i="38"/>
  <c r="Q984"/>
  <c r="M978" i="32"/>
  <c r="S978" s="1"/>
  <c r="L978"/>
  <c r="O978" s="1"/>
  <c r="R977"/>
  <c r="Q977"/>
  <c r="R973" i="37"/>
  <c r="Q973"/>
  <c r="M974"/>
  <c r="L974"/>
  <c r="O974" s="1"/>
  <c r="O985" i="39"/>
  <c r="N985"/>
  <c r="P985" s="1"/>
  <c r="K986"/>
  <c r="K986" i="42"/>
  <c r="N985"/>
  <c r="P985" s="1"/>
  <c r="K979" i="33"/>
  <c r="N978"/>
  <c r="P978" s="1"/>
  <c r="S978"/>
  <c r="K985" i="35"/>
  <c r="N984"/>
  <c r="P984" s="1"/>
  <c r="O985" i="40"/>
  <c r="N985"/>
  <c r="P985" s="1"/>
  <c r="K986"/>
  <c r="R978" i="36"/>
  <c r="Q978"/>
  <c r="K980" i="26"/>
  <c r="N979"/>
  <c r="P979" s="1"/>
  <c r="O986" i="27"/>
  <c r="O985" i="41"/>
  <c r="N985"/>
  <c r="P985" s="1"/>
  <c r="K986"/>
  <c r="L979" i="36"/>
  <c r="M979"/>
  <c r="S979" s="1"/>
  <c r="S986" i="27"/>
  <c r="Q988" i="28" l="1"/>
  <c r="R988"/>
  <c r="M989"/>
  <c r="S989" s="1"/>
  <c r="L989"/>
  <c r="K989" i="29"/>
  <c r="N988"/>
  <c r="P988" s="1"/>
  <c r="Q963" i="30"/>
  <c r="R963"/>
  <c r="L964"/>
  <c r="M964"/>
  <c r="S964" s="1"/>
  <c r="Q988" i="31"/>
  <c r="R988"/>
  <c r="M989"/>
  <c r="S989" s="1"/>
  <c r="L989"/>
  <c r="Q978" i="33"/>
  <c r="R978"/>
  <c r="M986" i="41"/>
  <c r="L986"/>
  <c r="O986" s="1"/>
  <c r="L986" i="40"/>
  <c r="O986" s="1"/>
  <c r="M986"/>
  <c r="S986" s="1"/>
  <c r="M979" i="33"/>
  <c r="S979" s="1"/>
  <c r="L979"/>
  <c r="S974" i="37"/>
  <c r="R985" i="42"/>
  <c r="Q985"/>
  <c r="Q985" i="40"/>
  <c r="R985"/>
  <c r="M986" i="42"/>
  <c r="L986"/>
  <c r="O986" s="1"/>
  <c r="M987" i="27"/>
  <c r="S987" s="1"/>
  <c r="L987"/>
  <c r="R984" i="35"/>
  <c r="Q984"/>
  <c r="M986" i="39"/>
  <c r="L986"/>
  <c r="O986" s="1"/>
  <c r="K960" i="34"/>
  <c r="N959"/>
  <c r="P959" s="1"/>
  <c r="R985" i="39"/>
  <c r="Q985"/>
  <c r="Q986" i="27"/>
  <c r="R986"/>
  <c r="M980" i="26"/>
  <c r="S980" s="1"/>
  <c r="L980"/>
  <c r="O980" s="1"/>
  <c r="R985" i="41"/>
  <c r="Q985"/>
  <c r="K975" i="37"/>
  <c r="N974"/>
  <c r="P974" s="1"/>
  <c r="N978" i="32"/>
  <c r="P978" s="1"/>
  <c r="K979"/>
  <c r="O985" i="38"/>
  <c r="K986"/>
  <c r="N985"/>
  <c r="P985" s="1"/>
  <c r="R979" i="26"/>
  <c r="Q979"/>
  <c r="M985" i="35"/>
  <c r="S985" s="1"/>
  <c r="L985"/>
  <c r="O979" i="36"/>
  <c r="K980"/>
  <c r="N979"/>
  <c r="P979" s="1"/>
  <c r="N971" i="43"/>
  <c r="P971" s="1"/>
  <c r="K972"/>
  <c r="Q988" i="29" l="1"/>
  <c r="R988"/>
  <c r="L989"/>
  <c r="O989" s="1"/>
  <c r="M989"/>
  <c r="S989" s="1"/>
  <c r="O989" i="28"/>
  <c r="K990"/>
  <c r="N989"/>
  <c r="P989" s="1"/>
  <c r="O989" i="31"/>
  <c r="K990"/>
  <c r="N989"/>
  <c r="P989" s="1"/>
  <c r="O964" i="30"/>
  <c r="K965"/>
  <c r="N964"/>
  <c r="P964" s="1"/>
  <c r="Q974" i="37"/>
  <c r="R974"/>
  <c r="R985" i="38"/>
  <c r="Q985"/>
  <c r="R978" i="32"/>
  <c r="Q978"/>
  <c r="S986" i="42"/>
  <c r="L975" i="37"/>
  <c r="M975"/>
  <c r="S975" s="1"/>
  <c r="M972" i="43"/>
  <c r="L972"/>
  <c r="O972" s="1"/>
  <c r="K988" i="27"/>
  <c r="N987"/>
  <c r="P987" s="1"/>
  <c r="N986" i="40"/>
  <c r="P986" s="1"/>
  <c r="K987"/>
  <c r="R979" i="36"/>
  <c r="Q979"/>
  <c r="M986" i="38"/>
  <c r="S986" s="1"/>
  <c r="L986"/>
  <c r="O986" s="1"/>
  <c r="M960" i="34"/>
  <c r="S960" s="1"/>
  <c r="L960"/>
  <c r="O960" s="1"/>
  <c r="O987" i="27"/>
  <c r="K987" i="41"/>
  <c r="N986"/>
  <c r="P986" s="1"/>
  <c r="R971" i="43"/>
  <c r="Q971"/>
  <c r="M980" i="36"/>
  <c r="S980" s="1"/>
  <c r="L980"/>
  <c r="O980" s="1"/>
  <c r="K981" i="26"/>
  <c r="N980"/>
  <c r="P980" s="1"/>
  <c r="S986" i="41"/>
  <c r="K987" i="39"/>
  <c r="N986"/>
  <c r="P986" s="1"/>
  <c r="K987" i="42"/>
  <c r="N986"/>
  <c r="P986" s="1"/>
  <c r="O979" i="33"/>
  <c r="N979"/>
  <c r="P979" s="1"/>
  <c r="K980"/>
  <c r="Q959" i="34"/>
  <c r="R959"/>
  <c r="M979" i="32"/>
  <c r="S979" s="1"/>
  <c r="L979"/>
  <c r="O979" s="1"/>
  <c r="O985" i="35"/>
  <c r="N985"/>
  <c r="P985" s="1"/>
  <c r="K986"/>
  <c r="S986" i="39"/>
  <c r="Q989" i="28" l="1"/>
  <c r="R989"/>
  <c r="M990"/>
  <c r="S990" s="1"/>
  <c r="L990"/>
  <c r="O990" s="1"/>
  <c r="N989" i="29"/>
  <c r="P989" s="1"/>
  <c r="K990"/>
  <c r="R964" i="30"/>
  <c r="Q964"/>
  <c r="M965"/>
  <c r="S965" s="1"/>
  <c r="L965"/>
  <c r="O965" s="1"/>
  <c r="Q989" i="31"/>
  <c r="R989"/>
  <c r="M990"/>
  <c r="L990"/>
  <c r="O990" s="1"/>
  <c r="R986" i="39"/>
  <c r="Q986"/>
  <c r="Q986" i="40"/>
  <c r="R986"/>
  <c r="R986" i="42"/>
  <c r="Q986"/>
  <c r="M987" i="39"/>
  <c r="S987" s="1"/>
  <c r="L987"/>
  <c r="O987" s="1"/>
  <c r="L988" i="27"/>
  <c r="O988" s="1"/>
  <c r="M988"/>
  <c r="S988" s="1"/>
  <c r="Q987"/>
  <c r="R987"/>
  <c r="K987" i="38"/>
  <c r="N986"/>
  <c r="P986" s="1"/>
  <c r="R986" i="41"/>
  <c r="Q986"/>
  <c r="K973" i="43"/>
  <c r="N972"/>
  <c r="P972" s="1"/>
  <c r="K981" i="36"/>
  <c r="N980"/>
  <c r="P980" s="1"/>
  <c r="M986" i="35"/>
  <c r="S986" s="1"/>
  <c r="L986"/>
  <c r="O986" s="1"/>
  <c r="Q980" i="26"/>
  <c r="R980"/>
  <c r="L987" i="41"/>
  <c r="O987" s="1"/>
  <c r="M987"/>
  <c r="S987" s="1"/>
  <c r="S972" i="43"/>
  <c r="Q985" i="35"/>
  <c r="R985"/>
  <c r="L987" i="42"/>
  <c r="O987" s="1"/>
  <c r="M987"/>
  <c r="S987" s="1"/>
  <c r="K961" i="34"/>
  <c r="N960"/>
  <c r="P960" s="1"/>
  <c r="L980" i="33"/>
  <c r="O980" s="1"/>
  <c r="M980"/>
  <c r="S980" s="1"/>
  <c r="R979"/>
  <c r="Q979"/>
  <c r="L981" i="26"/>
  <c r="O981" s="1"/>
  <c r="M981"/>
  <c r="S981" s="1"/>
  <c r="K980" i="32"/>
  <c r="N979"/>
  <c r="P979" s="1"/>
  <c r="M987" i="40"/>
  <c r="S987" s="1"/>
  <c r="L987"/>
  <c r="O975" i="37"/>
  <c r="K976"/>
  <c r="N975"/>
  <c r="P975" s="1"/>
  <c r="M990" i="29" l="1"/>
  <c r="S990" s="1"/>
  <c r="L990"/>
  <c r="O990" s="1"/>
  <c r="R989"/>
  <c r="Q989"/>
  <c r="K991" i="28"/>
  <c r="N990"/>
  <c r="P990" s="1"/>
  <c r="S990" i="31"/>
  <c r="N965" i="30"/>
  <c r="P965" s="1"/>
  <c r="K966"/>
  <c r="N990" i="31"/>
  <c r="P990" s="1"/>
  <c r="K991"/>
  <c r="R986" i="38"/>
  <c r="Q986"/>
  <c r="K981" i="33"/>
  <c r="N980"/>
  <c r="P980" s="1"/>
  <c r="K987" i="35"/>
  <c r="N986"/>
  <c r="P986" s="1"/>
  <c r="M987" i="38"/>
  <c r="S987" s="1"/>
  <c r="L987"/>
  <c r="R980" i="36"/>
  <c r="Q980"/>
  <c r="Q975" i="37"/>
  <c r="R975"/>
  <c r="M961" i="34"/>
  <c r="S961" s="1"/>
  <c r="L961"/>
  <c r="O961" s="1"/>
  <c r="L976" i="37"/>
  <c r="O976" s="1"/>
  <c r="M976"/>
  <c r="S976" s="1"/>
  <c r="K982" i="26"/>
  <c r="N981"/>
  <c r="P981" s="1"/>
  <c r="L981" i="36"/>
  <c r="M981"/>
  <c r="S981" s="1"/>
  <c r="M980" i="32"/>
  <c r="S980" s="1"/>
  <c r="L980"/>
  <c r="O980" s="1"/>
  <c r="K988" i="41"/>
  <c r="N987"/>
  <c r="P987" s="1"/>
  <c r="Q972" i="43"/>
  <c r="R972"/>
  <c r="N987" i="42"/>
  <c r="P987" s="1"/>
  <c r="K988"/>
  <c r="M973" i="43"/>
  <c r="S973" s="1"/>
  <c r="L973"/>
  <c r="O973" s="1"/>
  <c r="Q960" i="34"/>
  <c r="R960"/>
  <c r="O987" i="40"/>
  <c r="K988"/>
  <c r="N987"/>
  <c r="P987" s="1"/>
  <c r="N988" i="27"/>
  <c r="P988" s="1"/>
  <c r="K989"/>
  <c r="R979" i="32"/>
  <c r="Q979"/>
  <c r="K988" i="39"/>
  <c r="N987"/>
  <c r="P987" s="1"/>
  <c r="Q990" i="28" l="1"/>
  <c r="R990"/>
  <c r="L991"/>
  <c r="O991" s="1"/>
  <c r="M991"/>
  <c r="S991" s="1"/>
  <c r="K991" i="29"/>
  <c r="N990"/>
  <c r="P990" s="1"/>
  <c r="Q990" i="31"/>
  <c r="R990"/>
  <c r="M991"/>
  <c r="S991" s="1"/>
  <c r="L991"/>
  <c r="M966" i="30"/>
  <c r="S966" s="1"/>
  <c r="L966"/>
  <c r="R965"/>
  <c r="Q965"/>
  <c r="Q988" i="27"/>
  <c r="R988"/>
  <c r="K981" i="32"/>
  <c r="N980"/>
  <c r="P980" s="1"/>
  <c r="N976" i="37"/>
  <c r="P976" s="1"/>
  <c r="K977"/>
  <c r="O987" i="38"/>
  <c r="N987"/>
  <c r="P987" s="1"/>
  <c r="K988"/>
  <c r="Q987" i="40"/>
  <c r="R987"/>
  <c r="M988" i="42"/>
  <c r="L988"/>
  <c r="O988" s="1"/>
  <c r="N961" i="34"/>
  <c r="P961" s="1"/>
  <c r="K962"/>
  <c r="Q986" i="35"/>
  <c r="R986"/>
  <c r="R987" i="39"/>
  <c r="Q987"/>
  <c r="O981" i="36"/>
  <c r="N981"/>
  <c r="P981" s="1"/>
  <c r="K982"/>
  <c r="L987" i="35"/>
  <c r="O987" s="1"/>
  <c r="M987"/>
  <c r="S987" s="1"/>
  <c r="L988" i="40"/>
  <c r="O988" s="1"/>
  <c r="M988"/>
  <c r="S988" s="1"/>
  <c r="Q980" i="33"/>
  <c r="R980"/>
  <c r="R987" i="42"/>
  <c r="Q987"/>
  <c r="R987" i="41"/>
  <c r="Q987"/>
  <c r="L982" i="26"/>
  <c r="O982" s="1"/>
  <c r="M982"/>
  <c r="S982" s="1"/>
  <c r="L981" i="33"/>
  <c r="M981"/>
  <c r="S981" s="1"/>
  <c r="Q981" i="26"/>
  <c r="R981"/>
  <c r="N973" i="43"/>
  <c r="P973" s="1"/>
  <c r="K974"/>
  <c r="M988" i="41"/>
  <c r="S988" s="1"/>
  <c r="L988"/>
  <c r="O988" s="1"/>
  <c r="M988" i="39"/>
  <c r="S988" s="1"/>
  <c r="L988"/>
  <c r="O988" s="1"/>
  <c r="M989" i="27"/>
  <c r="S989" s="1"/>
  <c r="L989"/>
  <c r="Q990" i="29" l="1"/>
  <c r="R990"/>
  <c r="M991"/>
  <c r="S991" s="1"/>
  <c r="L991"/>
  <c r="N991" i="28"/>
  <c r="P991" s="1"/>
  <c r="K992"/>
  <c r="N966" i="30"/>
  <c r="P966" s="1"/>
  <c r="K967"/>
  <c r="O966"/>
  <c r="O991" i="31"/>
  <c r="N991"/>
  <c r="P991" s="1"/>
  <c r="K992"/>
  <c r="R987" i="38"/>
  <c r="Q987"/>
  <c r="R961" i="34"/>
  <c r="Q961"/>
  <c r="R981" i="36"/>
  <c r="Q981"/>
  <c r="L977" i="37"/>
  <c r="M977"/>
  <c r="S977" s="1"/>
  <c r="N987" i="35"/>
  <c r="P987" s="1"/>
  <c r="K988"/>
  <c r="M982" i="36"/>
  <c r="L982"/>
  <c r="O982" s="1"/>
  <c r="R976" i="37"/>
  <c r="Q976"/>
  <c r="L962" i="34"/>
  <c r="O962" s="1"/>
  <c r="M962"/>
  <c r="S962" s="1"/>
  <c r="K989" i="41"/>
  <c r="N988"/>
  <c r="P988" s="1"/>
  <c r="R980" i="32"/>
  <c r="Q980"/>
  <c r="R973" i="43"/>
  <c r="Q973"/>
  <c r="K989" i="40"/>
  <c r="N988"/>
  <c r="P988" s="1"/>
  <c r="L981" i="32"/>
  <c r="M981"/>
  <c r="S981" s="1"/>
  <c r="S988" i="42"/>
  <c r="O981" i="33"/>
  <c r="N981"/>
  <c r="P981" s="1"/>
  <c r="K982"/>
  <c r="N988" i="42"/>
  <c r="P988" s="1"/>
  <c r="K989"/>
  <c r="O989" i="27"/>
  <c r="N989"/>
  <c r="P989" s="1"/>
  <c r="K990"/>
  <c r="M974" i="43"/>
  <c r="L974"/>
  <c r="O974" s="1"/>
  <c r="K983" i="26"/>
  <c r="N982"/>
  <c r="P982" s="1"/>
  <c r="K989" i="39"/>
  <c r="N988"/>
  <c r="P988" s="1"/>
  <c r="M988" i="38"/>
  <c r="L988"/>
  <c r="O988" s="1"/>
  <c r="M992" i="28" l="1"/>
  <c r="L992"/>
  <c r="O992" s="1"/>
  <c r="Q991"/>
  <c r="R991"/>
  <c r="O991" i="29"/>
  <c r="N991"/>
  <c r="P991" s="1"/>
  <c r="K992"/>
  <c r="L992" i="31"/>
  <c r="O992" s="1"/>
  <c r="M992"/>
  <c r="S992" s="1"/>
  <c r="R991"/>
  <c r="Q991"/>
  <c r="L967" i="30"/>
  <c r="O967" s="1"/>
  <c r="M967"/>
  <c r="S967" s="1"/>
  <c r="R966"/>
  <c r="Q966"/>
  <c r="R988" i="42"/>
  <c r="Q988"/>
  <c r="R988" i="39"/>
  <c r="Q988"/>
  <c r="M989"/>
  <c r="S989" s="1"/>
  <c r="L989"/>
  <c r="O989" s="1"/>
  <c r="K975" i="43"/>
  <c r="N974"/>
  <c r="P974" s="1"/>
  <c r="R981" i="33"/>
  <c r="Q981"/>
  <c r="K963" i="34"/>
  <c r="N962"/>
  <c r="P962" s="1"/>
  <c r="K989" i="38"/>
  <c r="N988"/>
  <c r="P988" s="1"/>
  <c r="S974" i="43"/>
  <c r="O977" i="37"/>
  <c r="N977"/>
  <c r="P977" s="1"/>
  <c r="K978"/>
  <c r="M983" i="26"/>
  <c r="S983" s="1"/>
  <c r="L983"/>
  <c r="O983" s="1"/>
  <c r="M982" i="33"/>
  <c r="L982"/>
  <c r="O982" s="1"/>
  <c r="M989" i="40"/>
  <c r="S989" s="1"/>
  <c r="L989"/>
  <c r="S988" i="38"/>
  <c r="L990" i="27"/>
  <c r="O990" s="1"/>
  <c r="M990"/>
  <c r="S990" s="1"/>
  <c r="R989"/>
  <c r="Q989"/>
  <c r="R988" i="41"/>
  <c r="Q988"/>
  <c r="K983" i="36"/>
  <c r="N982"/>
  <c r="P982" s="1"/>
  <c r="R982" i="26"/>
  <c r="Q982"/>
  <c r="L989" i="42"/>
  <c r="O989" s="1"/>
  <c r="M989"/>
  <c r="S989" s="1"/>
  <c r="O981" i="32"/>
  <c r="N981"/>
  <c r="P981" s="1"/>
  <c r="K982"/>
  <c r="M989" i="41"/>
  <c r="S989" s="1"/>
  <c r="L989"/>
  <c r="S982" i="36"/>
  <c r="Q988" i="40"/>
  <c r="R988"/>
  <c r="M988" i="35"/>
  <c r="S988" s="1"/>
  <c r="L988"/>
  <c r="O988" s="1"/>
  <c r="Q987"/>
  <c r="R987"/>
  <c r="M992" i="29" l="1"/>
  <c r="S992" s="1"/>
  <c r="L992"/>
  <c r="O992" s="1"/>
  <c r="R991"/>
  <c r="Q991"/>
  <c r="K993" i="28"/>
  <c r="N992"/>
  <c r="P992" s="1"/>
  <c r="S992"/>
  <c r="K968" i="30"/>
  <c r="N967"/>
  <c r="P967" s="1"/>
  <c r="N992" i="31"/>
  <c r="P992" s="1"/>
  <c r="K993"/>
  <c r="Q974" i="43"/>
  <c r="R974"/>
  <c r="M975"/>
  <c r="S975" s="1"/>
  <c r="L975"/>
  <c r="O975" s="1"/>
  <c r="S982" i="33"/>
  <c r="N988" i="35"/>
  <c r="P988" s="1"/>
  <c r="K989"/>
  <c r="M982" i="32"/>
  <c r="S982" s="1"/>
  <c r="L982"/>
  <c r="O982" s="1"/>
  <c r="N990" i="27"/>
  <c r="P990" s="1"/>
  <c r="K991"/>
  <c r="K990" i="39"/>
  <c r="N989"/>
  <c r="P989" s="1"/>
  <c r="Q988" i="38"/>
  <c r="R988"/>
  <c r="K984" i="26"/>
  <c r="N983"/>
  <c r="P983" s="1"/>
  <c r="L989" i="38"/>
  <c r="M989"/>
  <c r="S989" s="1"/>
  <c r="Q962" i="34"/>
  <c r="R962"/>
  <c r="Q981" i="32"/>
  <c r="R981"/>
  <c r="L983" i="36"/>
  <c r="M983"/>
  <c r="S983" s="1"/>
  <c r="O989" i="40"/>
  <c r="K990"/>
  <c r="N989"/>
  <c r="P989" s="1"/>
  <c r="L978" i="37"/>
  <c r="O978" s="1"/>
  <c r="M978"/>
  <c r="S978" s="1"/>
  <c r="M963" i="34"/>
  <c r="L963"/>
  <c r="O963" s="1"/>
  <c r="R977" i="37"/>
  <c r="Q977"/>
  <c r="K990" i="42"/>
  <c r="N989"/>
  <c r="P989" s="1"/>
  <c r="R982" i="36"/>
  <c r="Q982"/>
  <c r="O989" i="41"/>
  <c r="N989"/>
  <c r="P989" s="1"/>
  <c r="K990"/>
  <c r="K983" i="33"/>
  <c r="N982"/>
  <c r="P982" s="1"/>
  <c r="Q992" i="28" l="1"/>
  <c r="R992"/>
  <c r="L993"/>
  <c r="O993" s="1"/>
  <c r="M993"/>
  <c r="K993" i="29"/>
  <c r="N992"/>
  <c r="P992" s="1"/>
  <c r="L993" i="31"/>
  <c r="M993"/>
  <c r="S993" s="1"/>
  <c r="R992"/>
  <c r="Q992"/>
  <c r="R967" i="30"/>
  <c r="Q967"/>
  <c r="M968"/>
  <c r="L968"/>
  <c r="R982" i="33"/>
  <c r="Q982"/>
  <c r="Q988" i="35"/>
  <c r="R988"/>
  <c r="R989" i="39"/>
  <c r="Q989"/>
  <c r="M983" i="33"/>
  <c r="S983" s="1"/>
  <c r="L983"/>
  <c r="M990" i="39"/>
  <c r="S990" s="1"/>
  <c r="L990"/>
  <c r="O990" s="1"/>
  <c r="R989" i="40"/>
  <c r="Q989"/>
  <c r="M990" i="41"/>
  <c r="L990"/>
  <c r="O990" s="1"/>
  <c r="L990" i="40"/>
  <c r="O990" s="1"/>
  <c r="M990"/>
  <c r="S990" s="1"/>
  <c r="L991" i="27"/>
  <c r="O991" s="1"/>
  <c r="M991"/>
  <c r="S991" s="1"/>
  <c r="R990"/>
  <c r="Q990"/>
  <c r="N975" i="43"/>
  <c r="P975" s="1"/>
  <c r="K976"/>
  <c r="M990" i="42"/>
  <c r="L990"/>
  <c r="O990" s="1"/>
  <c r="N978" i="37"/>
  <c r="P978" s="1"/>
  <c r="K979"/>
  <c r="R983" i="26"/>
  <c r="Q983"/>
  <c r="S963" i="34"/>
  <c r="O983" i="36"/>
  <c r="K984"/>
  <c r="N983"/>
  <c r="P983" s="1"/>
  <c r="M984" i="26"/>
  <c r="L984"/>
  <c r="O984" s="1"/>
  <c r="N982" i="32"/>
  <c r="P982" s="1"/>
  <c r="K983"/>
  <c r="R989" i="41"/>
  <c r="Q989"/>
  <c r="O989" i="38"/>
  <c r="K990"/>
  <c r="N989"/>
  <c r="P989" s="1"/>
  <c r="K964" i="34"/>
  <c r="N963"/>
  <c r="P963" s="1"/>
  <c r="R989" i="42"/>
  <c r="Q989"/>
  <c r="M989" i="35"/>
  <c r="S989" s="1"/>
  <c r="L989"/>
  <c r="Q992" i="29" l="1"/>
  <c r="R992"/>
  <c r="M993"/>
  <c r="S993" s="1"/>
  <c r="L993"/>
  <c r="S993" i="28"/>
  <c r="N993"/>
  <c r="P993" s="1"/>
  <c r="K994"/>
  <c r="K969" i="30"/>
  <c r="N968"/>
  <c r="P968" s="1"/>
  <c r="S968"/>
  <c r="O968"/>
  <c r="O993" i="31"/>
  <c r="K994"/>
  <c r="N993"/>
  <c r="P993" s="1"/>
  <c r="Q963" i="34"/>
  <c r="R963"/>
  <c r="R989" i="38"/>
  <c r="Q989"/>
  <c r="K985" i="26"/>
  <c r="N984"/>
  <c r="P984" s="1"/>
  <c r="O983" i="33"/>
  <c r="K984"/>
  <c r="N983"/>
  <c r="P983" s="1"/>
  <c r="M979" i="37"/>
  <c r="S979" s="1"/>
  <c r="L979"/>
  <c r="K991" i="41"/>
  <c r="N990"/>
  <c r="P990" s="1"/>
  <c r="R983" i="36"/>
  <c r="Q983"/>
  <c r="S990" i="41"/>
  <c r="M964" i="34"/>
  <c r="S964" s="1"/>
  <c r="L964"/>
  <c r="O964" s="1"/>
  <c r="M990" i="38"/>
  <c r="S990" s="1"/>
  <c r="L990"/>
  <c r="O990" s="1"/>
  <c r="S984" i="26"/>
  <c r="O989" i="35"/>
  <c r="N989"/>
  <c r="P989" s="1"/>
  <c r="K990"/>
  <c r="L984" i="36"/>
  <c r="O984" s="1"/>
  <c r="M984"/>
  <c r="S984" s="1"/>
  <c r="Q978" i="37"/>
  <c r="R978"/>
  <c r="K991" i="42"/>
  <c r="N990"/>
  <c r="P990" s="1"/>
  <c r="K992" i="27"/>
  <c r="N991"/>
  <c r="P991" s="1"/>
  <c r="R982" i="32"/>
  <c r="Q982"/>
  <c r="M983"/>
  <c r="S983" s="1"/>
  <c r="L983"/>
  <c r="O983" s="1"/>
  <c r="S990" i="42"/>
  <c r="M976" i="43"/>
  <c r="S976" s="1"/>
  <c r="L976"/>
  <c r="O976" s="1"/>
  <c r="K991" i="39"/>
  <c r="N990"/>
  <c r="P990" s="1"/>
  <c r="R975" i="43"/>
  <c r="Q975"/>
  <c r="K991" i="40"/>
  <c r="N990"/>
  <c r="P990" s="1"/>
  <c r="L994" i="28" l="1"/>
  <c r="O994" s="1"/>
  <c r="M994"/>
  <c r="S994" s="1"/>
  <c r="R993"/>
  <c r="Q993"/>
  <c r="O993" i="29"/>
  <c r="N993"/>
  <c r="P993" s="1"/>
  <c r="K994"/>
  <c r="R993" i="31"/>
  <c r="Q993"/>
  <c r="M994"/>
  <c r="S994" s="1"/>
  <c r="L994"/>
  <c r="O994" s="1"/>
  <c r="Q968" i="30"/>
  <c r="R968"/>
  <c r="L969"/>
  <c r="M969"/>
  <c r="S969" s="1"/>
  <c r="Q990" i="41"/>
  <c r="R990"/>
  <c r="M984" i="33"/>
  <c r="S984" s="1"/>
  <c r="L984"/>
  <c r="O984" s="1"/>
  <c r="Q984" i="26"/>
  <c r="R984"/>
  <c r="M991" i="39"/>
  <c r="S991" s="1"/>
  <c r="L991"/>
  <c r="O991" s="1"/>
  <c r="K977" i="43"/>
  <c r="N976"/>
  <c r="P976" s="1"/>
  <c r="N990" i="38"/>
  <c r="P990" s="1"/>
  <c r="K991"/>
  <c r="Q991" i="27"/>
  <c r="R991"/>
  <c r="K985" i="36"/>
  <c r="N984"/>
  <c r="P984" s="1"/>
  <c r="M985" i="26"/>
  <c r="S985" s="1"/>
  <c r="L985"/>
  <c r="O985" s="1"/>
  <c r="R990" i="40"/>
  <c r="Q990"/>
  <c r="L991"/>
  <c r="O991" s="1"/>
  <c r="M991"/>
  <c r="S991" s="1"/>
  <c r="L992" i="27"/>
  <c r="O992" s="1"/>
  <c r="M992"/>
  <c r="S992" s="1"/>
  <c r="M990" i="35"/>
  <c r="L990"/>
  <c r="O990" s="1"/>
  <c r="K965" i="34"/>
  <c r="N964"/>
  <c r="P964" s="1"/>
  <c r="L991" i="41"/>
  <c r="O991" s="1"/>
  <c r="M991"/>
  <c r="Q989" i="35"/>
  <c r="R989"/>
  <c r="O979" i="37"/>
  <c r="N979"/>
  <c r="P979" s="1"/>
  <c r="K980"/>
  <c r="Q990" i="42"/>
  <c r="R990"/>
  <c r="N983" i="32"/>
  <c r="P983" s="1"/>
  <c r="K984"/>
  <c r="L991" i="42"/>
  <c r="O991" s="1"/>
  <c r="M991"/>
  <c r="S991" s="1"/>
  <c r="Q990" i="39"/>
  <c r="R990"/>
  <c r="R983" i="33"/>
  <c r="Q983"/>
  <c r="M994" i="29" l="1"/>
  <c r="S994" s="1"/>
  <c r="L994"/>
  <c r="O994" s="1"/>
  <c r="R993"/>
  <c r="Q993"/>
  <c r="K995" i="28"/>
  <c r="N994"/>
  <c r="P994" s="1"/>
  <c r="O969" i="30"/>
  <c r="N969"/>
  <c r="P969" s="1"/>
  <c r="K970"/>
  <c r="K995" i="31"/>
  <c r="N994"/>
  <c r="P994" s="1"/>
  <c r="N991" i="41"/>
  <c r="P991" s="1"/>
  <c r="K992"/>
  <c r="K993" i="27"/>
  <c r="N992"/>
  <c r="P992" s="1"/>
  <c r="L980" i="37"/>
  <c r="O980" s="1"/>
  <c r="M980"/>
  <c r="S980" s="1"/>
  <c r="N991" i="40"/>
  <c r="P991" s="1"/>
  <c r="K992"/>
  <c r="R983" i="32"/>
  <c r="Q983"/>
  <c r="S991" i="41"/>
  <c r="N985" i="26"/>
  <c r="P985" s="1"/>
  <c r="K986"/>
  <c r="M965" i="34"/>
  <c r="S965" s="1"/>
  <c r="L965"/>
  <c r="O965" s="1"/>
  <c r="N991" i="42"/>
  <c r="P991" s="1"/>
  <c r="K992"/>
  <c r="N990" i="35"/>
  <c r="P990" s="1"/>
  <c r="K991"/>
  <c r="Q979" i="37"/>
  <c r="R979"/>
  <c r="L985" i="36"/>
  <c r="M985"/>
  <c r="S985" s="1"/>
  <c r="L984" i="32"/>
  <c r="O984" s="1"/>
  <c r="M984"/>
  <c r="S990" i="35"/>
  <c r="M991" i="38"/>
  <c r="L991"/>
  <c r="Q990"/>
  <c r="R990"/>
  <c r="Q976" i="43"/>
  <c r="R976"/>
  <c r="K985" i="33"/>
  <c r="N984"/>
  <c r="P984" s="1"/>
  <c r="M977" i="43"/>
  <c r="S977" s="1"/>
  <c r="L977"/>
  <c r="O977" s="1"/>
  <c r="Q984" i="36"/>
  <c r="R984"/>
  <c r="N991" i="39"/>
  <c r="P991" s="1"/>
  <c r="K992"/>
  <c r="R964" i="34"/>
  <c r="Q964"/>
  <c r="Q994" i="28" l="1"/>
  <c r="R994"/>
  <c r="M995"/>
  <c r="S995" s="1"/>
  <c r="L995"/>
  <c r="K995" i="29"/>
  <c r="N994"/>
  <c r="P994" s="1"/>
  <c r="R994" i="31"/>
  <c r="Q994"/>
  <c r="M995"/>
  <c r="S995" s="1"/>
  <c r="L995"/>
  <c r="O995" s="1"/>
  <c r="L970" i="30"/>
  <c r="O970" s="1"/>
  <c r="M970"/>
  <c r="Q969"/>
  <c r="R969"/>
  <c r="Q991" i="40"/>
  <c r="R991"/>
  <c r="R984" i="33"/>
  <c r="Q984"/>
  <c r="M986" i="26"/>
  <c r="S986" s="1"/>
  <c r="L986"/>
  <c r="O986" s="1"/>
  <c r="R985"/>
  <c r="Q985"/>
  <c r="Q991" i="39"/>
  <c r="R991"/>
  <c r="K981" i="37"/>
  <c r="N980"/>
  <c r="P980" s="1"/>
  <c r="Q992" i="27"/>
  <c r="R992"/>
  <c r="S991" i="38"/>
  <c r="M992" i="39"/>
  <c r="S992" s="1"/>
  <c r="L992"/>
  <c r="O992" s="1"/>
  <c r="L985" i="33"/>
  <c r="M985"/>
  <c r="S985" s="1"/>
  <c r="Q991" i="42"/>
  <c r="R991"/>
  <c r="M993" i="27"/>
  <c r="S993" s="1"/>
  <c r="L993"/>
  <c r="Q990" i="35"/>
  <c r="R990"/>
  <c r="L991"/>
  <c r="O991" s="1"/>
  <c r="M991"/>
  <c r="S991" s="1"/>
  <c r="S984" i="32"/>
  <c r="M992" i="42"/>
  <c r="S992" s="1"/>
  <c r="L992"/>
  <c r="O992" s="1"/>
  <c r="N984" i="32"/>
  <c r="P984" s="1"/>
  <c r="K985"/>
  <c r="L992" i="41"/>
  <c r="O992" s="1"/>
  <c r="M992"/>
  <c r="S992" s="1"/>
  <c r="R991"/>
  <c r="Q991"/>
  <c r="N977" i="43"/>
  <c r="P977" s="1"/>
  <c r="K978"/>
  <c r="O991" i="38"/>
  <c r="N991"/>
  <c r="P991" s="1"/>
  <c r="K992"/>
  <c r="O985" i="36"/>
  <c r="N985"/>
  <c r="P985" s="1"/>
  <c r="K986"/>
  <c r="K966" i="34"/>
  <c r="N965"/>
  <c r="P965" s="1"/>
  <c r="M992" i="40"/>
  <c r="S992" s="1"/>
  <c r="L992"/>
  <c r="O992" s="1"/>
  <c r="Q994" i="29" l="1"/>
  <c r="R994"/>
  <c r="L995"/>
  <c r="O995" s="1"/>
  <c r="M995"/>
  <c r="S995" s="1"/>
  <c r="O995" i="28"/>
  <c r="K996"/>
  <c r="N995"/>
  <c r="P995" s="1"/>
  <c r="S970" i="30"/>
  <c r="K971"/>
  <c r="N970"/>
  <c r="P970" s="1"/>
  <c r="K996" i="31"/>
  <c r="N995"/>
  <c r="P995" s="1"/>
  <c r="R991" i="38"/>
  <c r="Q991"/>
  <c r="R984" i="32"/>
  <c r="Q984"/>
  <c r="L992" i="38"/>
  <c r="O992" s="1"/>
  <c r="M992"/>
  <c r="S992" s="1"/>
  <c r="N992" i="40"/>
  <c r="P992" s="1"/>
  <c r="K993"/>
  <c r="K993" i="41"/>
  <c r="N992"/>
  <c r="P992" s="1"/>
  <c r="L985" i="32"/>
  <c r="O985" s="1"/>
  <c r="M985"/>
  <c r="S985" s="1"/>
  <c r="R965" i="34"/>
  <c r="Q965"/>
  <c r="M978" i="43"/>
  <c r="S978" s="1"/>
  <c r="L978"/>
  <c r="O978" s="1"/>
  <c r="N991" i="35"/>
  <c r="P991" s="1"/>
  <c r="K992"/>
  <c r="K987" i="26"/>
  <c r="N986"/>
  <c r="P986" s="1"/>
  <c r="R977" i="43"/>
  <c r="Q977"/>
  <c r="O985" i="33"/>
  <c r="K986"/>
  <c r="N985"/>
  <c r="P985" s="1"/>
  <c r="Q980" i="37"/>
  <c r="R980"/>
  <c r="M986" i="36"/>
  <c r="S986" s="1"/>
  <c r="L986"/>
  <c r="O986" s="1"/>
  <c r="N992" i="42"/>
  <c r="P992" s="1"/>
  <c r="K993"/>
  <c r="M981" i="37"/>
  <c r="S981" s="1"/>
  <c r="L981"/>
  <c r="Q985" i="36"/>
  <c r="R985"/>
  <c r="N993" i="27"/>
  <c r="P993" s="1"/>
  <c r="K994"/>
  <c r="K993" i="39"/>
  <c r="N992"/>
  <c r="P992" s="1"/>
  <c r="M966" i="34"/>
  <c r="S966" s="1"/>
  <c r="L966"/>
  <c r="O966" s="1"/>
  <c r="O993" i="27"/>
  <c r="Q995" i="28" l="1"/>
  <c r="R995"/>
  <c r="M996"/>
  <c r="S996" s="1"/>
  <c r="L996"/>
  <c r="O996" s="1"/>
  <c r="N995" i="29"/>
  <c r="P995" s="1"/>
  <c r="K996"/>
  <c r="Q970" i="30"/>
  <c r="R970"/>
  <c r="L996" i="31"/>
  <c r="O996" s="1"/>
  <c r="M996"/>
  <c r="Q995"/>
  <c r="R995"/>
  <c r="M971" i="30"/>
  <c r="S971" s="1"/>
  <c r="L971"/>
  <c r="R992" i="40"/>
  <c r="Q992"/>
  <c r="R985" i="33"/>
  <c r="Q985"/>
  <c r="K987" i="36"/>
  <c r="N986"/>
  <c r="P986" s="1"/>
  <c r="Q986" i="26"/>
  <c r="R986"/>
  <c r="N966" i="34"/>
  <c r="P966" s="1"/>
  <c r="K967"/>
  <c r="M987" i="26"/>
  <c r="S987" s="1"/>
  <c r="L987"/>
  <c r="O987" s="1"/>
  <c r="R993" i="27"/>
  <c r="Q993"/>
  <c r="O981" i="37"/>
  <c r="K982"/>
  <c r="N981"/>
  <c r="P981" s="1"/>
  <c r="L992" i="35"/>
  <c r="O992" s="1"/>
  <c r="M992"/>
  <c r="S992" s="1"/>
  <c r="N992" i="38"/>
  <c r="P992" s="1"/>
  <c r="K993"/>
  <c r="R991" i="35"/>
  <c r="Q991"/>
  <c r="N985" i="32"/>
  <c r="P985" s="1"/>
  <c r="K986"/>
  <c r="R992" i="41"/>
  <c r="Q992"/>
  <c r="Q992" i="42"/>
  <c r="R992"/>
  <c r="K979" i="43"/>
  <c r="N978"/>
  <c r="P978" s="1"/>
  <c r="M993" i="41"/>
  <c r="S993" s="1"/>
  <c r="L993"/>
  <c r="Q992" i="39"/>
  <c r="R992"/>
  <c r="L993" i="42"/>
  <c r="O993" s="1"/>
  <c r="M993"/>
  <c r="S993" s="1"/>
  <c r="M986" i="33"/>
  <c r="L986"/>
  <c r="O986" s="1"/>
  <c r="M993" i="39"/>
  <c r="S993" s="1"/>
  <c r="L993"/>
  <c r="L994" i="27"/>
  <c r="O994" s="1"/>
  <c r="M994"/>
  <c r="S994" s="1"/>
  <c r="M993" i="40"/>
  <c r="S993" s="1"/>
  <c r="L993"/>
  <c r="O993" s="1"/>
  <c r="M996" i="29" l="1"/>
  <c r="L996"/>
  <c r="O996" s="1"/>
  <c r="R995"/>
  <c r="Q995"/>
  <c r="K997" i="28"/>
  <c r="N996"/>
  <c r="P996" s="1"/>
  <c r="S996" i="31"/>
  <c r="K997"/>
  <c r="N996"/>
  <c r="P996" s="1"/>
  <c r="O971" i="30"/>
  <c r="N971"/>
  <c r="P971" s="1"/>
  <c r="K972"/>
  <c r="Q978" i="43"/>
  <c r="R978"/>
  <c r="M982" i="37"/>
  <c r="S982" s="1"/>
  <c r="L982"/>
  <c r="O982" s="1"/>
  <c r="M979" i="43"/>
  <c r="S979" s="1"/>
  <c r="L979"/>
  <c r="O979" s="1"/>
  <c r="Q985" i="32"/>
  <c r="R985"/>
  <c r="L993" i="38"/>
  <c r="M993"/>
  <c r="S993" s="1"/>
  <c r="Q986" i="36"/>
  <c r="R986"/>
  <c r="R992" i="38"/>
  <c r="Q992"/>
  <c r="O993" i="39"/>
  <c r="K994"/>
  <c r="N993"/>
  <c r="P993" s="1"/>
  <c r="M987" i="36"/>
  <c r="S987" s="1"/>
  <c r="L987"/>
  <c r="N987" i="26"/>
  <c r="P987" s="1"/>
  <c r="K988"/>
  <c r="N993" i="40"/>
  <c r="P993" s="1"/>
  <c r="K994"/>
  <c r="K987" i="33"/>
  <c r="N986"/>
  <c r="P986" s="1"/>
  <c r="S986"/>
  <c r="K995" i="27"/>
  <c r="N994"/>
  <c r="P994" s="1"/>
  <c r="N993" i="42"/>
  <c r="P993" s="1"/>
  <c r="K994"/>
  <c r="O993" i="41"/>
  <c r="N993"/>
  <c r="P993" s="1"/>
  <c r="K994"/>
  <c r="M986" i="32"/>
  <c r="S986" s="1"/>
  <c r="L986"/>
  <c r="O986" s="1"/>
  <c r="K993" i="35"/>
  <c r="N992"/>
  <c r="P992" s="1"/>
  <c r="Q981" i="37"/>
  <c r="R981"/>
  <c r="L967" i="34"/>
  <c r="O967" s="1"/>
  <c r="M967"/>
  <c r="S967" s="1"/>
  <c r="Q966"/>
  <c r="R966"/>
  <c r="Q996" i="28" l="1"/>
  <c r="R996"/>
  <c r="M997"/>
  <c r="S997" s="1"/>
  <c r="L997"/>
  <c r="O997" s="1"/>
  <c r="K997" i="29"/>
  <c r="N996"/>
  <c r="P996" s="1"/>
  <c r="S996"/>
  <c r="R996" i="31"/>
  <c r="Q996"/>
  <c r="M972" i="30"/>
  <c r="L972"/>
  <c r="O972" s="1"/>
  <c r="Q971"/>
  <c r="R971"/>
  <c r="M997" i="31"/>
  <c r="S997" s="1"/>
  <c r="L997"/>
  <c r="Q986" i="33"/>
  <c r="R986"/>
  <c r="Q993" i="40"/>
  <c r="R993"/>
  <c r="N979" i="43"/>
  <c r="P979" s="1"/>
  <c r="K980"/>
  <c r="Q994" i="27"/>
  <c r="R994"/>
  <c r="M988" i="26"/>
  <c r="S988" s="1"/>
  <c r="L988"/>
  <c r="O988" s="1"/>
  <c r="R987"/>
  <c r="Q987"/>
  <c r="R993" i="42"/>
  <c r="Q993"/>
  <c r="K987" i="32"/>
  <c r="N986"/>
  <c r="P986" s="1"/>
  <c r="L995" i="27"/>
  <c r="O995" s="1"/>
  <c r="M995"/>
  <c r="S995" s="1"/>
  <c r="O987" i="36"/>
  <c r="K988"/>
  <c r="N987"/>
  <c r="P987" s="1"/>
  <c r="M994" i="41"/>
  <c r="L994"/>
  <c r="O994" s="1"/>
  <c r="K983" i="37"/>
  <c r="N982"/>
  <c r="P982" s="1"/>
  <c r="R993" i="41"/>
  <c r="Q993"/>
  <c r="R993" i="39"/>
  <c r="Q993"/>
  <c r="O993" i="38"/>
  <c r="N993"/>
  <c r="P993" s="1"/>
  <c r="K994"/>
  <c r="M987" i="33"/>
  <c r="S987" s="1"/>
  <c r="L987"/>
  <c r="M994" i="39"/>
  <c r="S994" s="1"/>
  <c r="L994"/>
  <c r="O994"/>
  <c r="M993" i="35"/>
  <c r="S993" s="1"/>
  <c r="L993"/>
  <c r="K968" i="34"/>
  <c r="N967"/>
  <c r="P967" s="1"/>
  <c r="Q992" i="35"/>
  <c r="R992"/>
  <c r="M994" i="42"/>
  <c r="L994"/>
  <c r="O994" s="1"/>
  <c r="L994" i="40"/>
  <c r="O994" s="1"/>
  <c r="M994"/>
  <c r="S994" s="1"/>
  <c r="Q996" i="29" l="1"/>
  <c r="R996"/>
  <c r="M997"/>
  <c r="S997" s="1"/>
  <c r="L997"/>
  <c r="N997" i="28"/>
  <c r="P997" s="1"/>
  <c r="K998"/>
  <c r="K973" i="30"/>
  <c r="N972"/>
  <c r="P972" s="1"/>
  <c r="S972"/>
  <c r="O997" i="31"/>
  <c r="K998"/>
  <c r="N997"/>
  <c r="P997" s="1"/>
  <c r="R986" i="32"/>
  <c r="Q986"/>
  <c r="N994" i="42"/>
  <c r="P994" s="1"/>
  <c r="K995"/>
  <c r="S994" i="41"/>
  <c r="M987" i="32"/>
  <c r="S987" s="1"/>
  <c r="L987"/>
  <c r="R987" i="36"/>
  <c r="Q987"/>
  <c r="Q967" i="34"/>
  <c r="R967"/>
  <c r="K995" i="40"/>
  <c r="N994"/>
  <c r="P994" s="1"/>
  <c r="O993" i="35"/>
  <c r="N993"/>
  <c r="P993" s="1"/>
  <c r="K994"/>
  <c r="S994" i="42"/>
  <c r="K995" i="39"/>
  <c r="N994"/>
  <c r="P994" s="1"/>
  <c r="M988" i="36"/>
  <c r="S988" s="1"/>
  <c r="L988"/>
  <c r="O988" s="1"/>
  <c r="M980" i="43"/>
  <c r="S980" s="1"/>
  <c r="L980"/>
  <c r="O980" s="1"/>
  <c r="R979"/>
  <c r="Q979"/>
  <c r="Q982" i="37"/>
  <c r="R982"/>
  <c r="O987" i="33"/>
  <c r="K988"/>
  <c r="N987"/>
  <c r="P987" s="1"/>
  <c r="L968" i="34"/>
  <c r="O968" s="1"/>
  <c r="M968"/>
  <c r="S968" s="1"/>
  <c r="M994" i="38"/>
  <c r="L994"/>
  <c r="O994" s="1"/>
  <c r="L983" i="37"/>
  <c r="O983" s="1"/>
  <c r="M983"/>
  <c r="S983" s="1"/>
  <c r="R993" i="38"/>
  <c r="Q993"/>
  <c r="K996" i="27"/>
  <c r="N995"/>
  <c r="P995" s="1"/>
  <c r="K989" i="26"/>
  <c r="N988"/>
  <c r="P988" s="1"/>
  <c r="K995" i="41"/>
  <c r="N994"/>
  <c r="P994" s="1"/>
  <c r="M998" i="28" l="1"/>
  <c r="S998" s="1"/>
  <c r="L998"/>
  <c r="O998" s="1"/>
  <c r="Q997"/>
  <c r="R997"/>
  <c r="O997" i="29"/>
  <c r="N997"/>
  <c r="P997" s="1"/>
  <c r="K998"/>
  <c r="R997" i="31"/>
  <c r="Q997"/>
  <c r="M998"/>
  <c r="L998"/>
  <c r="O998" s="1"/>
  <c r="Q972" i="30"/>
  <c r="R972"/>
  <c r="L973"/>
  <c r="M973"/>
  <c r="S973" s="1"/>
  <c r="Q994" i="42"/>
  <c r="R994"/>
  <c r="Q994" i="41"/>
  <c r="R994"/>
  <c r="Q993" i="35"/>
  <c r="R993"/>
  <c r="O987" i="32"/>
  <c r="N987"/>
  <c r="P987" s="1"/>
  <c r="K988"/>
  <c r="Q995" i="27"/>
  <c r="R995"/>
  <c r="N988" i="36"/>
  <c r="P988" s="1"/>
  <c r="K989"/>
  <c r="R994" i="40"/>
  <c r="Q994"/>
  <c r="Q994" i="39"/>
  <c r="R994"/>
  <c r="M995" i="40"/>
  <c r="S995" s="1"/>
  <c r="L995"/>
  <c r="M989" i="26"/>
  <c r="S989" s="1"/>
  <c r="L989"/>
  <c r="O989" s="1"/>
  <c r="K995" i="38"/>
  <c r="N994"/>
  <c r="P994" s="1"/>
  <c r="M996" i="27"/>
  <c r="S996" s="1"/>
  <c r="L996"/>
  <c r="O996" s="1"/>
  <c r="S994" i="38"/>
  <c r="M995" i="39"/>
  <c r="S995" s="1"/>
  <c r="L995"/>
  <c r="L995" i="42"/>
  <c r="O995" s="1"/>
  <c r="M995"/>
  <c r="S995" s="1"/>
  <c r="L995" i="41"/>
  <c r="O995" s="1"/>
  <c r="M995"/>
  <c r="K969" i="34"/>
  <c r="N968"/>
  <c r="P968" s="1"/>
  <c r="R987" i="33"/>
  <c r="Q987"/>
  <c r="K981" i="43"/>
  <c r="N980"/>
  <c r="P980" s="1"/>
  <c r="Q988" i="26"/>
  <c r="R988"/>
  <c r="N983" i="37"/>
  <c r="P983" s="1"/>
  <c r="K984"/>
  <c r="L988" i="33"/>
  <c r="O988" s="1"/>
  <c r="M988"/>
  <c r="S988" s="1"/>
  <c r="M994" i="35"/>
  <c r="S994" s="1"/>
  <c r="L994"/>
  <c r="O994" s="1"/>
  <c r="M998" i="29" l="1"/>
  <c r="L998"/>
  <c r="O998" s="1"/>
  <c r="R997"/>
  <c r="Q997"/>
  <c r="K999" i="28"/>
  <c r="N998"/>
  <c r="P998" s="1"/>
  <c r="K974" i="30"/>
  <c r="N973"/>
  <c r="P973" s="1"/>
  <c r="K999" i="31"/>
  <c r="N998"/>
  <c r="P998" s="1"/>
  <c r="S998"/>
  <c r="O973" i="30"/>
  <c r="Q994" i="38"/>
  <c r="R994"/>
  <c r="Q987" i="32"/>
  <c r="R987"/>
  <c r="Q968" i="34"/>
  <c r="R968"/>
  <c r="O995" i="39"/>
  <c r="N995"/>
  <c r="P995" s="1"/>
  <c r="K996"/>
  <c r="M995" i="38"/>
  <c r="S995" s="1"/>
  <c r="L995"/>
  <c r="N994" i="35"/>
  <c r="P994" s="1"/>
  <c r="K995"/>
  <c r="S995" i="41"/>
  <c r="M981" i="43"/>
  <c r="S981" s="1"/>
  <c r="L981"/>
  <c r="K989" i="33"/>
  <c r="N988"/>
  <c r="P988" s="1"/>
  <c r="K996" i="42"/>
  <c r="N995"/>
  <c r="P995" s="1"/>
  <c r="L984" i="37"/>
  <c r="M984"/>
  <c r="S984" s="1"/>
  <c r="O984"/>
  <c r="R983"/>
  <c r="Q983"/>
  <c r="L969" i="34"/>
  <c r="O969" s="1"/>
  <c r="M969"/>
  <c r="N989" i="26"/>
  <c r="P989" s="1"/>
  <c r="K990"/>
  <c r="M989" i="36"/>
  <c r="S989" s="1"/>
  <c r="L989"/>
  <c r="R988"/>
  <c r="Q988"/>
  <c r="Q980" i="43"/>
  <c r="R980"/>
  <c r="K996" i="41"/>
  <c r="N995"/>
  <c r="P995" s="1"/>
  <c r="O995" i="40"/>
  <c r="K996"/>
  <c r="N995"/>
  <c r="P995" s="1"/>
  <c r="N996" i="27"/>
  <c r="P996" s="1"/>
  <c r="K997"/>
  <c r="M988" i="32"/>
  <c r="S988" s="1"/>
  <c r="L988"/>
  <c r="O988" s="1"/>
  <c r="Q998" i="28" l="1"/>
  <c r="R998"/>
  <c r="M999"/>
  <c r="S999" s="1"/>
  <c r="L999"/>
  <c r="O999" s="1"/>
  <c r="K999" i="29"/>
  <c r="N998"/>
  <c r="P998" s="1"/>
  <c r="S998"/>
  <c r="R998" i="31"/>
  <c r="Q998"/>
  <c r="L999"/>
  <c r="M999"/>
  <c r="S999" s="1"/>
  <c r="R973" i="30"/>
  <c r="Q973"/>
  <c r="L974"/>
  <c r="M974"/>
  <c r="S974" s="1"/>
  <c r="R995" i="41"/>
  <c r="Q995"/>
  <c r="R995" i="39"/>
  <c r="Q995"/>
  <c r="M990" i="26"/>
  <c r="S990" s="1"/>
  <c r="L990"/>
  <c r="O990" s="1"/>
  <c r="Q989"/>
  <c r="R989"/>
  <c r="K985" i="37"/>
  <c r="N984"/>
  <c r="P984" s="1"/>
  <c r="M996" i="41"/>
  <c r="S996" s="1"/>
  <c r="L996"/>
  <c r="O996" s="1"/>
  <c r="S969" i="34"/>
  <c r="R995" i="42"/>
  <c r="Q995"/>
  <c r="L995" i="35"/>
  <c r="M995"/>
  <c r="S995" s="1"/>
  <c r="N988" i="32"/>
  <c r="P988" s="1"/>
  <c r="K989"/>
  <c r="L997" i="27"/>
  <c r="M997"/>
  <c r="S997" s="1"/>
  <c r="Q994" i="35"/>
  <c r="R994"/>
  <c r="M996" i="42"/>
  <c r="S996" s="1"/>
  <c r="L996"/>
  <c r="O996" s="1"/>
  <c r="R988" i="33"/>
  <c r="Q988"/>
  <c r="O995" i="38"/>
  <c r="N995"/>
  <c r="P995" s="1"/>
  <c r="K996"/>
  <c r="Q996" i="27"/>
  <c r="R996"/>
  <c r="N969" i="34"/>
  <c r="P969" s="1"/>
  <c r="K970"/>
  <c r="R995" i="40"/>
  <c r="Q995"/>
  <c r="M989" i="33"/>
  <c r="S989" s="1"/>
  <c r="L989"/>
  <c r="M996" i="40"/>
  <c r="S996" s="1"/>
  <c r="L996"/>
  <c r="O996" s="1"/>
  <c r="O989" i="36"/>
  <c r="K990"/>
  <c r="N989"/>
  <c r="P989" s="1"/>
  <c r="O981" i="43"/>
  <c r="N981"/>
  <c r="P981" s="1"/>
  <c r="K982"/>
  <c r="M996" i="39"/>
  <c r="S996" s="1"/>
  <c r="L996"/>
  <c r="O996" s="1"/>
  <c r="Q998" i="29" l="1"/>
  <c r="R998"/>
  <c r="L999"/>
  <c r="O999" s="1"/>
  <c r="M999"/>
  <c r="S999" s="1"/>
  <c r="K1000" i="28"/>
  <c r="N999"/>
  <c r="P999" s="1"/>
  <c r="N974" i="30"/>
  <c r="P974" s="1"/>
  <c r="K975"/>
  <c r="O999" i="31"/>
  <c r="K1000"/>
  <c r="N999"/>
  <c r="P999" s="1"/>
  <c r="O974" i="30"/>
  <c r="Q969" i="34"/>
  <c r="R969"/>
  <c r="M982" i="43"/>
  <c r="S982" s="1"/>
  <c r="L982"/>
  <c r="O982" s="1"/>
  <c r="O995" i="35"/>
  <c r="K996"/>
  <c r="N995"/>
  <c r="P995" s="1"/>
  <c r="R989" i="36"/>
  <c r="Q989"/>
  <c r="L990"/>
  <c r="O990" s="1"/>
  <c r="M990"/>
  <c r="S990" s="1"/>
  <c r="O997" i="27"/>
  <c r="N997"/>
  <c r="P997" s="1"/>
  <c r="K998"/>
  <c r="L970" i="34"/>
  <c r="O970" s="1"/>
  <c r="M970"/>
  <c r="S970" s="1"/>
  <c r="M989" i="32"/>
  <c r="S989" s="1"/>
  <c r="L989"/>
  <c r="K991" i="26"/>
  <c r="N990"/>
  <c r="P990" s="1"/>
  <c r="Q988" i="32"/>
  <c r="R988"/>
  <c r="K997" i="41"/>
  <c r="N996"/>
  <c r="P996" s="1"/>
  <c r="N996" i="40"/>
  <c r="P996" s="1"/>
  <c r="K997"/>
  <c r="N996" i="42"/>
  <c r="P996" s="1"/>
  <c r="K997"/>
  <c r="Q984" i="37"/>
  <c r="R984"/>
  <c r="R981" i="43"/>
  <c r="Q981"/>
  <c r="O989" i="33"/>
  <c r="N989"/>
  <c r="P989" s="1"/>
  <c r="K990"/>
  <c r="L996" i="38"/>
  <c r="O996" s="1"/>
  <c r="M996"/>
  <c r="M985" i="37"/>
  <c r="S985" s="1"/>
  <c r="L985"/>
  <c r="N996" i="39"/>
  <c r="P996" s="1"/>
  <c r="K997"/>
  <c r="R995" i="38"/>
  <c r="Q995"/>
  <c r="Q999" i="28" l="1"/>
  <c r="R999"/>
  <c r="M1000"/>
  <c r="S1000" s="1"/>
  <c r="L1000"/>
  <c r="O1000" s="1"/>
  <c r="N999" i="29"/>
  <c r="P999" s="1"/>
  <c r="K1000"/>
  <c r="Q999" i="31"/>
  <c r="R999"/>
  <c r="L1000"/>
  <c r="O1000" s="1"/>
  <c r="M1000"/>
  <c r="S1000" s="1"/>
  <c r="L975" i="30"/>
  <c r="M975"/>
  <c r="S975" s="1"/>
  <c r="Q974"/>
  <c r="R974"/>
  <c r="S996" i="38"/>
  <c r="M998" i="27"/>
  <c r="L998"/>
  <c r="O998" s="1"/>
  <c r="Q995" i="35"/>
  <c r="R995"/>
  <c r="Q997" i="27"/>
  <c r="R997"/>
  <c r="M996" i="35"/>
  <c r="S996" s="1"/>
  <c r="L996"/>
  <c r="O996" s="1"/>
  <c r="Q996" i="42"/>
  <c r="R996"/>
  <c r="M991" i="26"/>
  <c r="S991" s="1"/>
  <c r="L991"/>
  <c r="N996" i="38"/>
  <c r="P996" s="1"/>
  <c r="K997"/>
  <c r="M997" i="42"/>
  <c r="S997" s="1"/>
  <c r="L997"/>
  <c r="O997" s="1"/>
  <c r="R989" i="33"/>
  <c r="Q989"/>
  <c r="L997" i="40"/>
  <c r="O997" s="1"/>
  <c r="M997"/>
  <c r="S997" s="1"/>
  <c r="O989" i="32"/>
  <c r="N989"/>
  <c r="P989" s="1"/>
  <c r="K990"/>
  <c r="Q990" i="26"/>
  <c r="R990"/>
  <c r="M990" i="33"/>
  <c r="S990" s="1"/>
  <c r="L990"/>
  <c r="O990" s="1"/>
  <c r="L997" i="39"/>
  <c r="O997" s="1"/>
  <c r="M997"/>
  <c r="S997" s="1"/>
  <c r="K983" i="43"/>
  <c r="N982"/>
  <c r="P982" s="1"/>
  <c r="Q996" i="40"/>
  <c r="R996"/>
  <c r="O985" i="37"/>
  <c r="N985"/>
  <c r="P985" s="1"/>
  <c r="K986"/>
  <c r="K991" i="36"/>
  <c r="N990"/>
  <c r="P990" s="1"/>
  <c r="Q996" i="41"/>
  <c r="R996"/>
  <c r="Q996" i="39"/>
  <c r="R996"/>
  <c r="L997" i="41"/>
  <c r="O997" s="1"/>
  <c r="M997"/>
  <c r="K971" i="34"/>
  <c r="N970"/>
  <c r="P970" s="1"/>
  <c r="M1000" i="29" l="1"/>
  <c r="S1000" s="1"/>
  <c r="L1000"/>
  <c r="O1000" s="1"/>
  <c r="R999"/>
  <c r="Q999"/>
  <c r="K1001" i="28"/>
  <c r="N1000"/>
  <c r="P1000" s="1"/>
  <c r="O975" i="30"/>
  <c r="N975"/>
  <c r="P975" s="1"/>
  <c r="K976"/>
  <c r="K1001" i="31"/>
  <c r="N1000"/>
  <c r="P1000" s="1"/>
  <c r="Q996" i="38"/>
  <c r="R996"/>
  <c r="Q982" i="43"/>
  <c r="R982"/>
  <c r="K992" i="26"/>
  <c r="N991"/>
  <c r="P991" s="1"/>
  <c r="N990" i="33"/>
  <c r="P990" s="1"/>
  <c r="K991"/>
  <c r="L971" i="34"/>
  <c r="M971"/>
  <c r="S971" s="1"/>
  <c r="R970"/>
  <c r="Q970"/>
  <c r="L983" i="43"/>
  <c r="O983" s="1"/>
  <c r="M983"/>
  <c r="S983" s="1"/>
  <c r="M990" i="32"/>
  <c r="S990" s="1"/>
  <c r="L990"/>
  <c r="O990" s="1"/>
  <c r="Q989"/>
  <c r="R989"/>
  <c r="K998" i="42"/>
  <c r="N997"/>
  <c r="P997" s="1"/>
  <c r="R990" i="36"/>
  <c r="Q990"/>
  <c r="M991"/>
  <c r="S991" s="1"/>
  <c r="L991"/>
  <c r="O991" s="1"/>
  <c r="S997" i="41"/>
  <c r="M986" i="37"/>
  <c r="S986" s="1"/>
  <c r="L986"/>
  <c r="O986" s="1"/>
  <c r="K998" i="41"/>
  <c r="N997"/>
  <c r="P997" s="1"/>
  <c r="K999" i="27"/>
  <c r="N998"/>
  <c r="P998" s="1"/>
  <c r="R985" i="37"/>
  <c r="Q985"/>
  <c r="N997" i="39"/>
  <c r="P997" s="1"/>
  <c r="K998"/>
  <c r="M997" i="38"/>
  <c r="S997" s="1"/>
  <c r="L997"/>
  <c r="N996" i="35"/>
  <c r="P996" s="1"/>
  <c r="K997"/>
  <c r="S998" i="27"/>
  <c r="N997" i="40"/>
  <c r="P997" s="1"/>
  <c r="K998"/>
  <c r="O991" i="26"/>
  <c r="Q1000" i="28" l="1"/>
  <c r="R1000"/>
  <c r="L1001"/>
  <c r="N1001" s="1"/>
  <c r="M1001"/>
  <c r="K1001" i="29"/>
  <c r="N1000"/>
  <c r="P1000" s="1"/>
  <c r="Q1000" i="31"/>
  <c r="R1000"/>
  <c r="L1001"/>
  <c r="N1001" s="1"/>
  <c r="M1001"/>
  <c r="M976" i="30"/>
  <c r="L976"/>
  <c r="O976" s="1"/>
  <c r="Q975"/>
  <c r="R975"/>
  <c r="R998" i="27"/>
  <c r="Q998"/>
  <c r="R997" i="41"/>
  <c r="Q997"/>
  <c r="M998" i="40"/>
  <c r="S998" s="1"/>
  <c r="L998"/>
  <c r="O998" s="1"/>
  <c r="M998" i="39"/>
  <c r="S998" s="1"/>
  <c r="L998"/>
  <c r="O998"/>
  <c r="M991" i="33"/>
  <c r="S991" s="1"/>
  <c r="L991"/>
  <c r="O991" s="1"/>
  <c r="Q990"/>
  <c r="R990"/>
  <c r="Q991" i="26"/>
  <c r="R991"/>
  <c r="R997" i="42"/>
  <c r="Q997"/>
  <c r="M998"/>
  <c r="S998" s="1"/>
  <c r="L998"/>
  <c r="O998" s="1"/>
  <c r="N983" i="43"/>
  <c r="P983" s="1"/>
  <c r="K984"/>
  <c r="M992" i="26"/>
  <c r="S992" s="1"/>
  <c r="L992"/>
  <c r="O992" s="1"/>
  <c r="R997" i="39"/>
  <c r="Q997"/>
  <c r="M997" i="35"/>
  <c r="S997" s="1"/>
  <c r="L997"/>
  <c r="O997"/>
  <c r="Q996"/>
  <c r="R996"/>
  <c r="M999" i="27"/>
  <c r="S999" s="1"/>
  <c r="L999"/>
  <c r="N991" i="36"/>
  <c r="P991" s="1"/>
  <c r="K992"/>
  <c r="Q997" i="40"/>
  <c r="R997"/>
  <c r="N986" i="37"/>
  <c r="P986" s="1"/>
  <c r="K987"/>
  <c r="O997" i="38"/>
  <c r="K998"/>
  <c r="N997"/>
  <c r="P997" s="1"/>
  <c r="M998" i="41"/>
  <c r="S998" s="1"/>
  <c r="L998"/>
  <c r="O998" s="1"/>
  <c r="K991" i="32"/>
  <c r="N990"/>
  <c r="P990" s="1"/>
  <c r="O971" i="34"/>
  <c r="N971"/>
  <c r="P971" s="1"/>
  <c r="K972"/>
  <c r="O1001" i="28" l="1"/>
  <c r="Q1000" i="29"/>
  <c r="R1000"/>
  <c r="L1001"/>
  <c r="N1001" s="1"/>
  <c r="M1001"/>
  <c r="S1001" i="28"/>
  <c r="P1001"/>
  <c r="P1" s="1"/>
  <c r="O1001" i="31"/>
  <c r="N976" i="30"/>
  <c r="P976" s="1"/>
  <c r="K977"/>
  <c r="S976"/>
  <c r="S1001" i="31"/>
  <c r="P1001"/>
  <c r="R971" i="34"/>
  <c r="Q971"/>
  <c r="M991" i="32"/>
  <c r="S991" s="1"/>
  <c r="L991"/>
  <c r="M984" i="43"/>
  <c r="S984" s="1"/>
  <c r="L984"/>
  <c r="O984" s="1"/>
  <c r="R983"/>
  <c r="Q983"/>
  <c r="L992" i="36"/>
  <c r="O992" s="1"/>
  <c r="M992"/>
  <c r="N998" i="40"/>
  <c r="P998" s="1"/>
  <c r="K999"/>
  <c r="Q991" i="36"/>
  <c r="R991"/>
  <c r="N998" i="42"/>
  <c r="P998" s="1"/>
  <c r="K999"/>
  <c r="N991" i="33"/>
  <c r="P991" s="1"/>
  <c r="K992"/>
  <c r="K999" i="41"/>
  <c r="N998"/>
  <c r="P998" s="1"/>
  <c r="K998" i="35"/>
  <c r="N997"/>
  <c r="P997" s="1"/>
  <c r="L972" i="34"/>
  <c r="O972" s="1"/>
  <c r="M972"/>
  <c r="S972" s="1"/>
  <c r="R997" i="38"/>
  <c r="Q997"/>
  <c r="L998"/>
  <c r="O998" s="1"/>
  <c r="M998"/>
  <c r="O999" i="27"/>
  <c r="K1000"/>
  <c r="N999"/>
  <c r="P999" s="1"/>
  <c r="R990" i="32"/>
  <c r="Q990"/>
  <c r="L987" i="37"/>
  <c r="O987" s="1"/>
  <c r="M987"/>
  <c r="S987" s="1"/>
  <c r="K993" i="26"/>
  <c r="N992"/>
  <c r="P992" s="1"/>
  <c r="Q986" i="37"/>
  <c r="R986"/>
  <c r="K999" i="39"/>
  <c r="N998"/>
  <c r="P998" s="1"/>
  <c r="O1001" i="29" l="1"/>
  <c r="R1001" i="28"/>
  <c r="Q1001"/>
  <c r="Q1" s="1"/>
  <c r="S1001" i="29"/>
  <c r="P1001"/>
  <c r="P1" s="1"/>
  <c r="R1001" i="31"/>
  <c r="Q1001"/>
  <c r="Q1" s="1"/>
  <c r="P1"/>
  <c r="Q976" i="30"/>
  <c r="R976"/>
  <c r="L977"/>
  <c r="M977"/>
  <c r="S977" s="1"/>
  <c r="R997" i="35"/>
  <c r="Q997"/>
  <c r="R999" i="27"/>
  <c r="Q999"/>
  <c r="M993" i="26"/>
  <c r="S993" s="1"/>
  <c r="L993"/>
  <c r="O993" s="1"/>
  <c r="N972" i="34"/>
  <c r="P972" s="1"/>
  <c r="K973"/>
  <c r="S998" i="38"/>
  <c r="M998" i="35"/>
  <c r="S998" s="1"/>
  <c r="L998"/>
  <c r="O998" s="1"/>
  <c r="R998" i="41"/>
  <c r="Q998"/>
  <c r="M999" i="40"/>
  <c r="S999" s="1"/>
  <c r="L999"/>
  <c r="K985" i="43"/>
  <c r="N984"/>
  <c r="P984" s="1"/>
  <c r="R998" i="39"/>
  <c r="Q998"/>
  <c r="N987" i="37"/>
  <c r="P987" s="1"/>
  <c r="K988"/>
  <c r="N998" i="38"/>
  <c r="P998" s="1"/>
  <c r="K999"/>
  <c r="M999" i="39"/>
  <c r="S999" s="1"/>
  <c r="L999"/>
  <c r="M999" i="41"/>
  <c r="S999" s="1"/>
  <c r="L999"/>
  <c r="Q998" i="40"/>
  <c r="R998"/>
  <c r="M992" i="33"/>
  <c r="S992" s="1"/>
  <c r="L992"/>
  <c r="O992" s="1"/>
  <c r="O991" i="32"/>
  <c r="N991"/>
  <c r="P991" s="1"/>
  <c r="K992"/>
  <c r="Q991" i="33"/>
  <c r="R991"/>
  <c r="S992" i="36"/>
  <c r="R992" i="26"/>
  <c r="Q992"/>
  <c r="L1000" i="27"/>
  <c r="O1000" s="1"/>
  <c r="M1000"/>
  <c r="S1000" s="1"/>
  <c r="L999" i="42"/>
  <c r="O999" s="1"/>
  <c r="M999"/>
  <c r="S999" s="1"/>
  <c r="N992" i="36"/>
  <c r="P992" s="1"/>
  <c r="K993"/>
  <c r="Q998" i="42"/>
  <c r="R998"/>
  <c r="R1001" i="29" l="1"/>
  <c r="Q1001"/>
  <c r="Q1" s="1"/>
  <c r="O977" i="30"/>
  <c r="N977"/>
  <c r="P977" s="1"/>
  <c r="K978"/>
  <c r="R992" i="36"/>
  <c r="Q992"/>
  <c r="Q998" i="38"/>
  <c r="R998"/>
  <c r="R972" i="34"/>
  <c r="Q972"/>
  <c r="R987" i="37"/>
  <c r="Q987"/>
  <c r="M993" i="36"/>
  <c r="S993" s="1"/>
  <c r="L993"/>
  <c r="N999" i="42"/>
  <c r="P999" s="1"/>
  <c r="K1000"/>
  <c r="M988" i="37"/>
  <c r="S988" s="1"/>
  <c r="L988"/>
  <c r="O988"/>
  <c r="L992" i="32"/>
  <c r="O992" s="1"/>
  <c r="M992"/>
  <c r="S992" s="1"/>
  <c r="O999" i="41"/>
  <c r="N999"/>
  <c r="P999" s="1"/>
  <c r="K1000"/>
  <c r="K994" i="26"/>
  <c r="N993"/>
  <c r="P993" s="1"/>
  <c r="N998" i="35"/>
  <c r="P998" s="1"/>
  <c r="K999"/>
  <c r="Q984" i="43"/>
  <c r="R984"/>
  <c r="O999" i="39"/>
  <c r="K1000"/>
  <c r="N999"/>
  <c r="P999" s="1"/>
  <c r="M985" i="43"/>
  <c r="S985" s="1"/>
  <c r="L985"/>
  <c r="R991" i="32"/>
  <c r="Q991"/>
  <c r="K993" i="33"/>
  <c r="N992"/>
  <c r="P992" s="1"/>
  <c r="L999" i="38"/>
  <c r="M999"/>
  <c r="S999" s="1"/>
  <c r="O999" i="40"/>
  <c r="N999"/>
  <c r="P999" s="1"/>
  <c r="K1000"/>
  <c r="K1001" i="27"/>
  <c r="N1000"/>
  <c r="P1000" s="1"/>
  <c r="M973" i="34"/>
  <c r="S973" s="1"/>
  <c r="L973"/>
  <c r="M978" i="30" l="1"/>
  <c r="L978"/>
  <c r="O978" s="1"/>
  <c r="R977"/>
  <c r="Q977"/>
  <c r="Q998" i="35"/>
  <c r="R998"/>
  <c r="K993" i="32"/>
  <c r="N992"/>
  <c r="P992" s="1"/>
  <c r="Q993" i="26"/>
  <c r="R993"/>
  <c r="R999" i="39"/>
  <c r="Q999"/>
  <c r="M994" i="26"/>
  <c r="L994"/>
  <c r="O994" s="1"/>
  <c r="K989" i="37"/>
  <c r="N988"/>
  <c r="P988" s="1"/>
  <c r="O973" i="34"/>
  <c r="N973"/>
  <c r="P973" s="1"/>
  <c r="K974"/>
  <c r="O999" i="38"/>
  <c r="N999"/>
  <c r="P999" s="1"/>
  <c r="K1000"/>
  <c r="M1000" i="39"/>
  <c r="S1000" s="1"/>
  <c r="L1000"/>
  <c r="O1000" s="1"/>
  <c r="M1000" i="41"/>
  <c r="S1000" s="1"/>
  <c r="L1000"/>
  <c r="O1000" s="1"/>
  <c r="Q999" i="40"/>
  <c r="R999"/>
  <c r="O985" i="43"/>
  <c r="N985"/>
  <c r="P985" s="1"/>
  <c r="K986"/>
  <c r="R999" i="41"/>
  <c r="Q999"/>
  <c r="M1000" i="42"/>
  <c r="L1000"/>
  <c r="O1000" s="1"/>
  <c r="Q999"/>
  <c r="R999"/>
  <c r="Q1000" i="27"/>
  <c r="R1000"/>
  <c r="M993" i="33"/>
  <c r="S993" s="1"/>
  <c r="L993"/>
  <c r="O993" s="1"/>
  <c r="M1001" i="27"/>
  <c r="L1001"/>
  <c r="N1001" s="1"/>
  <c r="O993" i="36"/>
  <c r="N993"/>
  <c r="P993" s="1"/>
  <c r="K994"/>
  <c r="Q992" i="33"/>
  <c r="R992"/>
  <c r="L1000" i="40"/>
  <c r="M1000"/>
  <c r="L999" i="35"/>
  <c r="O999" s="1"/>
  <c r="M999"/>
  <c r="S999" s="1"/>
  <c r="K979" i="30" l="1"/>
  <c r="N978"/>
  <c r="P978" s="1"/>
  <c r="S978"/>
  <c r="N999" i="35"/>
  <c r="P999" s="1"/>
  <c r="K1000"/>
  <c r="M994" i="36"/>
  <c r="S994" s="1"/>
  <c r="L994"/>
  <c r="O994" s="1"/>
  <c r="K1001" i="41"/>
  <c r="N1000"/>
  <c r="P1000" s="1"/>
  <c r="L974" i="34"/>
  <c r="O974" s="1"/>
  <c r="M974"/>
  <c r="Q973"/>
  <c r="R973"/>
  <c r="M986" i="43"/>
  <c r="S986" s="1"/>
  <c r="L986"/>
  <c r="O986" s="1"/>
  <c r="Q988" i="37"/>
  <c r="R988"/>
  <c r="Q992" i="32"/>
  <c r="R992"/>
  <c r="R985" i="43"/>
  <c r="Q985"/>
  <c r="K1001" i="39"/>
  <c r="N1000"/>
  <c r="P1000" s="1"/>
  <c r="S1000" i="40"/>
  <c r="P1001" i="27"/>
  <c r="S1001"/>
  <c r="L989" i="37"/>
  <c r="O989" s="1"/>
  <c r="M989"/>
  <c r="S989" s="1"/>
  <c r="O1000" i="40"/>
  <c r="K1001"/>
  <c r="N1000"/>
  <c r="P1000" s="1"/>
  <c r="O1001" i="27"/>
  <c r="M1000" i="38"/>
  <c r="S1000" s="1"/>
  <c r="L1000"/>
  <c r="O1000" s="1"/>
  <c r="L993" i="32"/>
  <c r="O993" s="1"/>
  <c r="M993"/>
  <c r="S993" s="1"/>
  <c r="R999" i="38"/>
  <c r="Q999"/>
  <c r="K995" i="26"/>
  <c r="N994"/>
  <c r="P994" s="1"/>
  <c r="Q993" i="36"/>
  <c r="R993"/>
  <c r="K1001" i="42"/>
  <c r="N1000"/>
  <c r="P1000" s="1"/>
  <c r="K994" i="33"/>
  <c r="N993"/>
  <c r="P993" s="1"/>
  <c r="S1000" i="42"/>
  <c r="S994" i="26"/>
  <c r="Q978" i="30" l="1"/>
  <c r="R978"/>
  <c r="L979"/>
  <c r="M979"/>
  <c r="S979" s="1"/>
  <c r="Q1000" i="40"/>
  <c r="R1000"/>
  <c r="R993" i="33"/>
  <c r="Q993"/>
  <c r="S974" i="34"/>
  <c r="L1001" i="40"/>
  <c r="N1001" s="1"/>
  <c r="M1001"/>
  <c r="K975" i="34"/>
  <c r="N974"/>
  <c r="P974" s="1"/>
  <c r="Q1000" i="41"/>
  <c r="R1000"/>
  <c r="Q1000" i="39"/>
  <c r="R1000"/>
  <c r="L1001"/>
  <c r="N1001" s="1"/>
  <c r="M1001"/>
  <c r="K987" i="43"/>
  <c r="N986"/>
  <c r="P986" s="1"/>
  <c r="M1001" i="41"/>
  <c r="L1001"/>
  <c r="N1001" s="1"/>
  <c r="Q1000" i="42"/>
  <c r="R1000"/>
  <c r="M1001"/>
  <c r="L1001"/>
  <c r="N1001" s="1"/>
  <c r="K994" i="32"/>
  <c r="N993"/>
  <c r="P993" s="1"/>
  <c r="N989" i="37"/>
  <c r="P989" s="1"/>
  <c r="K990"/>
  <c r="Q994" i="26"/>
  <c r="R994"/>
  <c r="N1000" i="38"/>
  <c r="P1000" s="1"/>
  <c r="K1001"/>
  <c r="N994" i="36"/>
  <c r="P994" s="1"/>
  <c r="K995"/>
  <c r="R1001" i="27"/>
  <c r="Q1001"/>
  <c r="Q1" s="1"/>
  <c r="P1"/>
  <c r="M1000" i="35"/>
  <c r="S1000" s="1"/>
  <c r="L1000"/>
  <c r="O1000" s="1"/>
  <c r="M995" i="26"/>
  <c r="S995" s="1"/>
  <c r="L995"/>
  <c r="O995" s="1"/>
  <c r="L994" i="33"/>
  <c r="O994" s="1"/>
  <c r="M994"/>
  <c r="S994" s="1"/>
  <c r="R999" i="35"/>
  <c r="Q999"/>
  <c r="O1001" i="40" l="1"/>
  <c r="O979" i="30"/>
  <c r="K980"/>
  <c r="N979"/>
  <c r="P979" s="1"/>
  <c r="O1001" i="41"/>
  <c r="O1001" i="42"/>
  <c r="O1001" i="39"/>
  <c r="K996" i="26"/>
  <c r="N995"/>
  <c r="P995" s="1"/>
  <c r="N994" i="33"/>
  <c r="P994" s="1"/>
  <c r="K995"/>
  <c r="M990" i="37"/>
  <c r="L990"/>
  <c r="O990" s="1"/>
  <c r="P1001" i="40"/>
  <c r="S1001"/>
  <c r="R989" i="37"/>
  <c r="Q989"/>
  <c r="M995" i="36"/>
  <c r="S995" s="1"/>
  <c r="L995"/>
  <c r="Q974" i="34"/>
  <c r="R974"/>
  <c r="R994" i="36"/>
  <c r="Q994"/>
  <c r="M994" i="32"/>
  <c r="S994" s="1"/>
  <c r="L994"/>
  <c r="O994" s="1"/>
  <c r="S1001" i="41"/>
  <c r="P1001"/>
  <c r="Q986" i="43"/>
  <c r="R986"/>
  <c r="Q1000" i="38"/>
  <c r="R1000"/>
  <c r="M987" i="43"/>
  <c r="S987" s="1"/>
  <c r="L987"/>
  <c r="R993" i="32"/>
  <c r="Q993"/>
  <c r="M1001" i="38"/>
  <c r="L1001"/>
  <c r="N1001" s="1"/>
  <c r="N1000" i="35"/>
  <c r="P1000" s="1"/>
  <c r="K1001"/>
  <c r="P1001" i="42"/>
  <c r="S1001"/>
  <c r="M975" i="34"/>
  <c r="S975" s="1"/>
  <c r="L975"/>
  <c r="S1001" i="39"/>
  <c r="P1001"/>
  <c r="O1001" i="38" l="1"/>
  <c r="R979" i="30"/>
  <c r="Q979"/>
  <c r="L980"/>
  <c r="O980" s="1"/>
  <c r="M980"/>
  <c r="M1001" i="35"/>
  <c r="L1001"/>
  <c r="N1001" s="1"/>
  <c r="R1001" i="40"/>
  <c r="Q1001"/>
  <c r="Q1" s="1"/>
  <c r="P1"/>
  <c r="Q1000" i="35"/>
  <c r="R1000"/>
  <c r="O975" i="34"/>
  <c r="N975"/>
  <c r="P975" s="1"/>
  <c r="K976"/>
  <c r="S1001" i="38"/>
  <c r="P1001"/>
  <c r="R1001" i="41"/>
  <c r="Q1001"/>
  <c r="Q1" s="1"/>
  <c r="P1"/>
  <c r="K991" i="37"/>
  <c r="N990"/>
  <c r="P990" s="1"/>
  <c r="O995" i="36"/>
  <c r="K996"/>
  <c r="N995"/>
  <c r="P995" s="1"/>
  <c r="S990" i="37"/>
  <c r="R1001" i="42"/>
  <c r="Q1001"/>
  <c r="Q1" s="1"/>
  <c r="P1"/>
  <c r="O987" i="43"/>
  <c r="N987"/>
  <c r="P987" s="1"/>
  <c r="K988"/>
  <c r="M995" i="33"/>
  <c r="S995" s="1"/>
  <c r="L995"/>
  <c r="K995" i="32"/>
  <c r="N994"/>
  <c r="P994" s="1"/>
  <c r="Q994" i="33"/>
  <c r="R994"/>
  <c r="R995" i="26"/>
  <c r="Q995"/>
  <c r="R1001" i="39"/>
  <c r="Q1001"/>
  <c r="Q1" s="1"/>
  <c r="P1"/>
  <c r="M996" i="26"/>
  <c r="S996" s="1"/>
  <c r="L996"/>
  <c r="O996" s="1"/>
  <c r="S980" i="30" l="1"/>
  <c r="K981"/>
  <c r="N980"/>
  <c r="P980" s="1"/>
  <c r="O1001" i="35"/>
  <c r="M995" i="32"/>
  <c r="S995" s="1"/>
  <c r="L995"/>
  <c r="O995" s="1"/>
  <c r="Q990" i="37"/>
  <c r="R990"/>
  <c r="O995" i="33"/>
  <c r="N995"/>
  <c r="P995" s="1"/>
  <c r="K996"/>
  <c r="M988" i="43"/>
  <c r="S988" s="1"/>
  <c r="L988"/>
  <c r="O988" s="1"/>
  <c r="Q1001" i="38"/>
  <c r="Q1" s="1"/>
  <c r="R1001"/>
  <c r="P1"/>
  <c r="R995" i="36"/>
  <c r="Q995"/>
  <c r="R987" i="43"/>
  <c r="Q987"/>
  <c r="M996" i="36"/>
  <c r="L996"/>
  <c r="O996" s="1"/>
  <c r="L976" i="34"/>
  <c r="O976" s="1"/>
  <c r="M976"/>
  <c r="S976" s="1"/>
  <c r="Q975"/>
  <c r="R975"/>
  <c r="K997" i="26"/>
  <c r="N996"/>
  <c r="P996" s="1"/>
  <c r="Q994" i="32"/>
  <c r="R994"/>
  <c r="M991" i="37"/>
  <c r="S991" s="1"/>
  <c r="L991"/>
  <c r="S1001" i="35"/>
  <c r="P1001"/>
  <c r="R980" i="30" l="1"/>
  <c r="Q980"/>
  <c r="L981"/>
  <c r="O981" s="1"/>
  <c r="M981"/>
  <c r="S981" s="1"/>
  <c r="M996" i="33"/>
  <c r="L996"/>
  <c r="O996" s="1"/>
  <c r="K977" i="34"/>
  <c r="N976"/>
  <c r="P976" s="1"/>
  <c r="Q996" i="26"/>
  <c r="R996"/>
  <c r="Q995" i="33"/>
  <c r="R995"/>
  <c r="K997" i="36"/>
  <c r="N996"/>
  <c r="P996" s="1"/>
  <c r="L997" i="26"/>
  <c r="O997" s="1"/>
  <c r="M997"/>
  <c r="S997" s="1"/>
  <c r="S996" i="36"/>
  <c r="N995" i="32"/>
  <c r="P995" s="1"/>
  <c r="K996"/>
  <c r="R1001" i="35"/>
  <c r="Q1001"/>
  <c r="Q1" s="1"/>
  <c r="P1"/>
  <c r="K989" i="43"/>
  <c r="N988"/>
  <c r="P988" s="1"/>
  <c r="O991" i="37"/>
  <c r="K992"/>
  <c r="N991"/>
  <c r="P991" s="1"/>
  <c r="N981" i="30" l="1"/>
  <c r="P981" s="1"/>
  <c r="K982"/>
  <c r="L992" i="37"/>
  <c r="O992" s="1"/>
  <c r="M992"/>
  <c r="S992" s="1"/>
  <c r="R996" i="36"/>
  <c r="Q996"/>
  <c r="Q988" i="43"/>
  <c r="R988"/>
  <c r="M989"/>
  <c r="S989" s="1"/>
  <c r="L989"/>
  <c r="Q976" i="34"/>
  <c r="R976"/>
  <c r="K998" i="26"/>
  <c r="N997"/>
  <c r="P997" s="1"/>
  <c r="M977" i="34"/>
  <c r="S977" s="1"/>
  <c r="L977"/>
  <c r="R991" i="37"/>
  <c r="Q991"/>
  <c r="M996" i="32"/>
  <c r="S996" s="1"/>
  <c r="L996"/>
  <c r="O996" s="1"/>
  <c r="M997" i="36"/>
  <c r="S997" s="1"/>
  <c r="L997"/>
  <c r="O997" s="1"/>
  <c r="K997" i="33"/>
  <c r="N996"/>
  <c r="P996" s="1"/>
  <c r="R995" i="32"/>
  <c r="Q995"/>
  <c r="S996" i="33"/>
  <c r="L982" i="30" l="1"/>
  <c r="O982" s="1"/>
  <c r="M982"/>
  <c r="S982" s="1"/>
  <c r="Q981"/>
  <c r="R981"/>
  <c r="Q996" i="33"/>
  <c r="R996"/>
  <c r="N997" i="36"/>
  <c r="P997" s="1"/>
  <c r="K998"/>
  <c r="M997" i="33"/>
  <c r="S997" s="1"/>
  <c r="L997"/>
  <c r="O997" s="1"/>
  <c r="O977" i="34"/>
  <c r="N977"/>
  <c r="P977" s="1"/>
  <c r="K978"/>
  <c r="R997" i="26"/>
  <c r="Q997"/>
  <c r="L998"/>
  <c r="O998" s="1"/>
  <c r="M998"/>
  <c r="S998" s="1"/>
  <c r="K997" i="32"/>
  <c r="N996"/>
  <c r="P996" s="1"/>
  <c r="O989" i="43"/>
  <c r="N989"/>
  <c r="P989" s="1"/>
  <c r="K990"/>
  <c r="N992" i="37"/>
  <c r="P992" s="1"/>
  <c r="K993"/>
  <c r="K983" i="30" l="1"/>
  <c r="N982"/>
  <c r="P982" s="1"/>
  <c r="R996" i="32"/>
  <c r="Q996"/>
  <c r="M997"/>
  <c r="S997" s="1"/>
  <c r="L997"/>
  <c r="L993" i="37"/>
  <c r="M993"/>
  <c r="S993" s="1"/>
  <c r="K998" i="33"/>
  <c r="N997"/>
  <c r="P997" s="1"/>
  <c r="K999" i="26"/>
  <c r="N998"/>
  <c r="P998" s="1"/>
  <c r="R992" i="37"/>
  <c r="Q992"/>
  <c r="M990" i="43"/>
  <c r="S990" s="1"/>
  <c r="L990"/>
  <c r="O990" s="1"/>
  <c r="L998" i="36"/>
  <c r="O998" s="1"/>
  <c r="M998"/>
  <c r="S998" s="1"/>
  <c r="R997"/>
  <c r="Q997"/>
  <c r="R989" i="43"/>
  <c r="Q989"/>
  <c r="M978" i="34"/>
  <c r="S978" s="1"/>
  <c r="L978"/>
  <c r="O978" s="1"/>
  <c r="R977"/>
  <c r="Q977"/>
  <c r="R982" i="30" l="1"/>
  <c r="Q982"/>
  <c r="M983"/>
  <c r="S983" s="1"/>
  <c r="L983"/>
  <c r="R997" i="33"/>
  <c r="Q997"/>
  <c r="K979" i="34"/>
  <c r="N978"/>
  <c r="P978" s="1"/>
  <c r="N998" i="36"/>
  <c r="P998" s="1"/>
  <c r="K999"/>
  <c r="O993" i="37"/>
  <c r="N993"/>
  <c r="P993" s="1"/>
  <c r="K994"/>
  <c r="L998" i="33"/>
  <c r="O998" s="1"/>
  <c r="M998"/>
  <c r="S998" s="1"/>
  <c r="K991" i="43"/>
  <c r="N990"/>
  <c r="P990" s="1"/>
  <c r="O997" i="32"/>
  <c r="K998"/>
  <c r="N997"/>
  <c r="P997" s="1"/>
  <c r="Q998" i="26"/>
  <c r="R998"/>
  <c r="M999"/>
  <c r="S999" s="1"/>
  <c r="L999"/>
  <c r="O999" s="1"/>
  <c r="O983" i="30" l="1"/>
  <c r="N983"/>
  <c r="P983" s="1"/>
  <c r="K984"/>
  <c r="Q993" i="37"/>
  <c r="R993"/>
  <c r="N999" i="26"/>
  <c r="P999" s="1"/>
  <c r="K1000"/>
  <c r="M991" i="43"/>
  <c r="S991" s="1"/>
  <c r="L991"/>
  <c r="O991" s="1"/>
  <c r="M998" i="32"/>
  <c r="S998" s="1"/>
  <c r="L998"/>
  <c r="O998" s="1"/>
  <c r="Q990" i="43"/>
  <c r="R990"/>
  <c r="M999" i="36"/>
  <c r="S999" s="1"/>
  <c r="L999"/>
  <c r="O999" s="1"/>
  <c r="R998"/>
  <c r="Q998"/>
  <c r="Q978" i="34"/>
  <c r="R978"/>
  <c r="M979"/>
  <c r="S979" s="1"/>
  <c r="L979"/>
  <c r="K999" i="33"/>
  <c r="N998"/>
  <c r="P998" s="1"/>
  <c r="R997" i="32"/>
  <c r="Q997"/>
  <c r="M994" i="37"/>
  <c r="L994"/>
  <c r="O994" s="1"/>
  <c r="L984" i="30" l="1"/>
  <c r="O984" s="1"/>
  <c r="M984"/>
  <c r="S984" s="1"/>
  <c r="R983"/>
  <c r="Q983"/>
  <c r="N991" i="43"/>
  <c r="P991" s="1"/>
  <c r="K992"/>
  <c r="L1000" i="26"/>
  <c r="O1000" s="1"/>
  <c r="M1000"/>
  <c r="S1000" s="1"/>
  <c r="Q999"/>
  <c r="R999"/>
  <c r="N999" i="36"/>
  <c r="P999" s="1"/>
  <c r="K1000"/>
  <c r="S994" i="37"/>
  <c r="R998" i="33"/>
  <c r="Q998"/>
  <c r="L999"/>
  <c r="M999"/>
  <c r="S999" s="1"/>
  <c r="O979" i="34"/>
  <c r="N979"/>
  <c r="P979" s="1"/>
  <c r="K980"/>
  <c r="N994" i="37"/>
  <c r="P994" s="1"/>
  <c r="K995"/>
  <c r="N998" i="32"/>
  <c r="P998" s="1"/>
  <c r="K999"/>
  <c r="K985" i="30" l="1"/>
  <c r="N984"/>
  <c r="P984" s="1"/>
  <c r="Q994" i="37"/>
  <c r="R994"/>
  <c r="Q999" i="36"/>
  <c r="R999"/>
  <c r="L980" i="34"/>
  <c r="O980" s="1"/>
  <c r="M980"/>
  <c r="M1000" i="36"/>
  <c r="S1000" s="1"/>
  <c r="L1000"/>
  <c r="O1000" s="1"/>
  <c r="O999" i="33"/>
  <c r="N999"/>
  <c r="P999" s="1"/>
  <c r="K1000"/>
  <c r="Q998" i="32"/>
  <c r="R998"/>
  <c r="R979" i="34"/>
  <c r="Q979"/>
  <c r="M999" i="32"/>
  <c r="S999" s="1"/>
  <c r="L999"/>
  <c r="L995" i="37"/>
  <c r="O995" s="1"/>
  <c r="M995"/>
  <c r="S995" s="1"/>
  <c r="K1001" i="26"/>
  <c r="N1000"/>
  <c r="P1000" s="1"/>
  <c r="M992" i="43"/>
  <c r="S992" s="1"/>
  <c r="L992"/>
  <c r="O992" s="1"/>
  <c r="R991"/>
  <c r="Q991"/>
  <c r="R984" i="30" l="1"/>
  <c r="Q984"/>
  <c r="M985"/>
  <c r="S985" s="1"/>
  <c r="L985"/>
  <c r="K993" i="43"/>
  <c r="N992"/>
  <c r="P992" s="1"/>
  <c r="M1001" i="26"/>
  <c r="L1001"/>
  <c r="N1001" s="1"/>
  <c r="S980" i="34"/>
  <c r="M1000" i="33"/>
  <c r="S1000" s="1"/>
  <c r="L1000"/>
  <c r="O1000" s="1"/>
  <c r="K981" i="34"/>
  <c r="N980"/>
  <c r="P980" s="1"/>
  <c r="R999" i="33"/>
  <c r="Q999"/>
  <c r="R1000" i="26"/>
  <c r="Q1000"/>
  <c r="N995" i="37"/>
  <c r="P995" s="1"/>
  <c r="K996"/>
  <c r="O999" i="32"/>
  <c r="N999"/>
  <c r="P999" s="1"/>
  <c r="K1000"/>
  <c r="K1001" i="36"/>
  <c r="N1000"/>
  <c r="P1000" s="1"/>
  <c r="O1001" i="26" l="1"/>
  <c r="O985" i="30"/>
  <c r="N985"/>
  <c r="P985" s="1"/>
  <c r="K986"/>
  <c r="M996" i="37"/>
  <c r="S996" s="1"/>
  <c r="L996"/>
  <c r="O996" s="1"/>
  <c r="Q1000" i="36"/>
  <c r="R1000"/>
  <c r="L1001"/>
  <c r="N1001" s="1"/>
  <c r="M1001"/>
  <c r="M1000" i="32"/>
  <c r="S1000" s="1"/>
  <c r="L1000"/>
  <c r="O1000" s="1"/>
  <c r="Q980" i="34"/>
  <c r="R980"/>
  <c r="Q999" i="32"/>
  <c r="R999"/>
  <c r="M981" i="34"/>
  <c r="S981" s="1"/>
  <c r="L981"/>
  <c r="P1001" i="26"/>
  <c r="S1001"/>
  <c r="Q992" i="43"/>
  <c r="R992"/>
  <c r="R995" i="37"/>
  <c r="Q995"/>
  <c r="K1001" i="33"/>
  <c r="N1000"/>
  <c r="P1000" s="1"/>
  <c r="M993" i="43"/>
  <c r="S993" s="1"/>
  <c r="L993"/>
  <c r="M986" i="30" l="1"/>
  <c r="L986"/>
  <c r="O986" s="1"/>
  <c r="R985"/>
  <c r="Q985"/>
  <c r="O1001" i="36"/>
  <c r="O993" i="43"/>
  <c r="N993"/>
  <c r="P993" s="1"/>
  <c r="K994"/>
  <c r="O981" i="34"/>
  <c r="K982"/>
  <c r="N981"/>
  <c r="P981" s="1"/>
  <c r="Q1000" i="33"/>
  <c r="R1000"/>
  <c r="L1001"/>
  <c r="N1001" s="1"/>
  <c r="M1001"/>
  <c r="P1001" i="36"/>
  <c r="S1001"/>
  <c r="R1001" i="26"/>
  <c r="Q1001"/>
  <c r="Q1" s="1"/>
  <c r="P1"/>
  <c r="N1000" i="32"/>
  <c r="P1000" s="1"/>
  <c r="K1001"/>
  <c r="K997" i="37"/>
  <c r="N996"/>
  <c r="P996" s="1"/>
  <c r="K987" i="30" l="1"/>
  <c r="N986"/>
  <c r="P986" s="1"/>
  <c r="S986"/>
  <c r="O1001" i="33"/>
  <c r="R981" i="34"/>
  <c r="Q981"/>
  <c r="L1001" i="32"/>
  <c r="N1001" s="1"/>
  <c r="M1001"/>
  <c r="S1001" i="33"/>
  <c r="P1001"/>
  <c r="M982" i="34"/>
  <c r="S982" s="1"/>
  <c r="L982"/>
  <c r="O982" s="1"/>
  <c r="Q1001" i="36"/>
  <c r="Q1" s="1"/>
  <c r="R1001"/>
  <c r="P1"/>
  <c r="R996" i="37"/>
  <c r="Q996"/>
  <c r="M997"/>
  <c r="S997" s="1"/>
  <c r="L997"/>
  <c r="O997" s="1"/>
  <c r="M994" i="43"/>
  <c r="S994" s="1"/>
  <c r="L994"/>
  <c r="O994" s="1"/>
  <c r="R993"/>
  <c r="Q993"/>
  <c r="Q1000" i="32"/>
  <c r="R1000"/>
  <c r="O1001" l="1"/>
  <c r="Q986" i="30"/>
  <c r="R986"/>
  <c r="M987"/>
  <c r="S987" s="1"/>
  <c r="L987"/>
  <c r="Q1001" i="33"/>
  <c r="Q1" s="1"/>
  <c r="R1001"/>
  <c r="P1"/>
  <c r="K995" i="43"/>
  <c r="N994"/>
  <c r="P994" s="1"/>
  <c r="S1001" i="32"/>
  <c r="P1001"/>
  <c r="K998" i="37"/>
  <c r="N997"/>
  <c r="P997" s="1"/>
  <c r="K983" i="34"/>
  <c r="N982"/>
  <c r="P982" s="1"/>
  <c r="O987" i="30" l="1"/>
  <c r="K988"/>
  <c r="N987"/>
  <c r="P987" s="1"/>
  <c r="M998" i="37"/>
  <c r="L998"/>
  <c r="O998" s="1"/>
  <c r="Q1001" i="32"/>
  <c r="Q1" s="1"/>
  <c r="R1001"/>
  <c r="P1"/>
  <c r="Q994" i="43"/>
  <c r="R994"/>
  <c r="M995"/>
  <c r="S995" s="1"/>
  <c r="L995"/>
  <c r="O995" s="1"/>
  <c r="Q982" i="34"/>
  <c r="R982"/>
  <c r="M983"/>
  <c r="S983" s="1"/>
  <c r="L983"/>
  <c r="R997" i="37"/>
  <c r="Q997"/>
  <c r="Q987" i="30" l="1"/>
  <c r="R987"/>
  <c r="M988"/>
  <c r="S988" s="1"/>
  <c r="L988"/>
  <c r="O988" s="1"/>
  <c r="O983" i="34"/>
  <c r="N983"/>
  <c r="P983" s="1"/>
  <c r="K984"/>
  <c r="N995" i="43"/>
  <c r="P995" s="1"/>
  <c r="K996"/>
  <c r="K999" i="37"/>
  <c r="N998"/>
  <c r="P998" s="1"/>
  <c r="S998"/>
  <c r="K989" i="30" l="1"/>
  <c r="N988"/>
  <c r="P988" s="1"/>
  <c r="M999" i="37"/>
  <c r="S999" s="1"/>
  <c r="L999"/>
  <c r="R995" i="43"/>
  <c r="Q995"/>
  <c r="Q998" i="37"/>
  <c r="R998"/>
  <c r="M996" i="43"/>
  <c r="L996"/>
  <c r="O996" s="1"/>
  <c r="M984" i="34"/>
  <c r="L984"/>
  <c r="O984" s="1"/>
  <c r="Q983"/>
  <c r="R983"/>
  <c r="Q988" i="30" l="1"/>
  <c r="R988"/>
  <c r="M989"/>
  <c r="S989" s="1"/>
  <c r="L989"/>
  <c r="S996" i="43"/>
  <c r="K997"/>
  <c r="N996"/>
  <c r="P996" s="1"/>
  <c r="N984" i="34"/>
  <c r="P984" s="1"/>
  <c r="K985"/>
  <c r="S984"/>
  <c r="O999" i="37"/>
  <c r="N999"/>
  <c r="P999" s="1"/>
  <c r="K1000"/>
  <c r="O989" i="30" l="1"/>
  <c r="N989"/>
  <c r="P989" s="1"/>
  <c r="K990"/>
  <c r="Q996" i="43"/>
  <c r="R996"/>
  <c r="Q984" i="34"/>
  <c r="R984"/>
  <c r="M985"/>
  <c r="S985" s="1"/>
  <c r="L985"/>
  <c r="L1000" i="37"/>
  <c r="O1000" s="1"/>
  <c r="M1000"/>
  <c r="S1000" s="1"/>
  <c r="M997" i="43"/>
  <c r="S997" s="1"/>
  <c r="L997"/>
  <c r="O997" s="1"/>
  <c r="R999" i="37"/>
  <c r="Q999"/>
  <c r="L990" i="30" l="1"/>
  <c r="O990" s="1"/>
  <c r="M990"/>
  <c r="S990" s="1"/>
  <c r="Q989"/>
  <c r="R989"/>
  <c r="N1000" i="37"/>
  <c r="P1000" s="1"/>
  <c r="K1001"/>
  <c r="N997" i="43"/>
  <c r="P997" s="1"/>
  <c r="K998"/>
  <c r="O985" i="34"/>
  <c r="K986"/>
  <c r="N985"/>
  <c r="P985" s="1"/>
  <c r="N990" i="30" l="1"/>
  <c r="P990" s="1"/>
  <c r="K991"/>
  <c r="L986" i="34"/>
  <c r="O986" s="1"/>
  <c r="M986"/>
  <c r="S986" s="1"/>
  <c r="R997" i="43"/>
  <c r="Q997"/>
  <c r="Q985" i="34"/>
  <c r="R985"/>
  <c r="M998" i="43"/>
  <c r="S998" s="1"/>
  <c r="L998"/>
  <c r="O998" s="1"/>
  <c r="L1001" i="37"/>
  <c r="N1001" s="1"/>
  <c r="M1001"/>
  <c r="Q1000"/>
  <c r="R1000"/>
  <c r="L991" i="30" l="1"/>
  <c r="M991"/>
  <c r="S991" s="1"/>
  <c r="Q990"/>
  <c r="R990"/>
  <c r="O1001" i="37"/>
  <c r="S1001"/>
  <c r="P1001"/>
  <c r="K999" i="43"/>
  <c r="N998"/>
  <c r="P998" s="1"/>
  <c r="K987" i="34"/>
  <c r="N986"/>
  <c r="P986" s="1"/>
  <c r="O991" i="30" l="1"/>
  <c r="K992"/>
  <c r="N991"/>
  <c r="P991" s="1"/>
  <c r="R986" i="34"/>
  <c r="Q986"/>
  <c r="Q998" i="43"/>
  <c r="R998"/>
  <c r="M987" i="34"/>
  <c r="S987" s="1"/>
  <c r="L987"/>
  <c r="M999" i="43"/>
  <c r="S999" s="1"/>
  <c r="L999"/>
  <c r="R1001" i="37"/>
  <c r="Q1001"/>
  <c r="Q1" s="1"/>
  <c r="P1"/>
  <c r="R991" i="30" l="1"/>
  <c r="Q991"/>
  <c r="M992"/>
  <c r="S992" s="1"/>
  <c r="L992"/>
  <c r="O992" s="1"/>
  <c r="O987" i="34"/>
  <c r="N987"/>
  <c r="P987" s="1"/>
  <c r="K988"/>
  <c r="O999" i="43"/>
  <c r="N999"/>
  <c r="P999" s="1"/>
  <c r="K1000"/>
  <c r="K993" i="30" l="1"/>
  <c r="N992"/>
  <c r="P992" s="1"/>
  <c r="R999" i="43"/>
  <c r="Q999"/>
  <c r="M1000"/>
  <c r="S1000" s="1"/>
  <c r="L1000"/>
  <c r="O1000" s="1"/>
  <c r="Q987" i="34"/>
  <c r="R987"/>
  <c r="L988"/>
  <c r="O988" s="1"/>
  <c r="M988"/>
  <c r="S988" s="1"/>
  <c r="Q992" i="30" l="1"/>
  <c r="R992"/>
  <c r="M993"/>
  <c r="S993" s="1"/>
  <c r="L993"/>
  <c r="K1001" i="43"/>
  <c r="N1000"/>
  <c r="P1000" s="1"/>
  <c r="K989" i="34"/>
  <c r="N988"/>
  <c r="P988" s="1"/>
  <c r="O993" i="30" l="1"/>
  <c r="N993"/>
  <c r="P993" s="1"/>
  <c r="K994"/>
  <c r="L989" i="34"/>
  <c r="M989"/>
  <c r="S989" s="1"/>
  <c r="Q1000" i="43"/>
  <c r="R1000"/>
  <c r="Q988" i="34"/>
  <c r="R988"/>
  <c r="M1001" i="43"/>
  <c r="L1001"/>
  <c r="N1001" s="1"/>
  <c r="O1001" l="1"/>
  <c r="L994" i="30"/>
  <c r="O994" s="1"/>
  <c r="M994"/>
  <c r="Q993"/>
  <c r="R993"/>
  <c r="S1001" i="43"/>
  <c r="P1001"/>
  <c r="O989" i="34"/>
  <c r="N989"/>
  <c r="P989" s="1"/>
  <c r="K990"/>
  <c r="N994" i="30" l="1"/>
  <c r="P994" s="1"/>
  <c r="K995"/>
  <c r="S994"/>
  <c r="L990" i="34"/>
  <c r="O990" s="1"/>
  <c r="M990"/>
  <c r="S990" s="1"/>
  <c r="R989"/>
  <c r="Q989"/>
  <c r="R1001" i="43"/>
  <c r="Q1001"/>
  <c r="Q1" s="1"/>
  <c r="P1"/>
  <c r="M995" i="30" l="1"/>
  <c r="S995" s="1"/>
  <c r="L995"/>
  <c r="Q994"/>
  <c r="R994"/>
  <c r="K991" i="34"/>
  <c r="N990"/>
  <c r="P990" s="1"/>
  <c r="O995" i="30" l="1"/>
  <c r="N995"/>
  <c r="P995" s="1"/>
  <c r="K996"/>
  <c r="R990" i="34"/>
  <c r="Q990"/>
  <c r="L991"/>
  <c r="M991"/>
  <c r="S991" s="1"/>
  <c r="Q995" i="30" l="1"/>
  <c r="R995"/>
  <c r="M996"/>
  <c r="S996" s="1"/>
  <c r="L996"/>
  <c r="O996" s="1"/>
  <c r="O991" i="34"/>
  <c r="N991"/>
  <c r="P991" s="1"/>
  <c r="K992"/>
  <c r="K997" i="30" l="1"/>
  <c r="N996"/>
  <c r="P996" s="1"/>
  <c r="Q991" i="34"/>
  <c r="R991"/>
  <c r="M992"/>
  <c r="S992" s="1"/>
  <c r="L992"/>
  <c r="O992" s="1"/>
  <c r="R996" i="30" l="1"/>
  <c r="Q996"/>
  <c r="M997"/>
  <c r="S997" s="1"/>
  <c r="L997"/>
  <c r="K993" i="34"/>
  <c r="N992"/>
  <c r="P992" s="1"/>
  <c r="O997" i="30" l="1"/>
  <c r="N997"/>
  <c r="P997" s="1"/>
  <c r="K998"/>
  <c r="Q992" i="34"/>
  <c r="R992"/>
  <c r="M993"/>
  <c r="S993" s="1"/>
  <c r="L993"/>
  <c r="R997" i="30" l="1"/>
  <c r="Q997"/>
  <c r="M998"/>
  <c r="L998"/>
  <c r="O993" i="34"/>
  <c r="N993"/>
  <c r="P993" s="1"/>
  <c r="K994"/>
  <c r="K999" i="30" l="1"/>
  <c r="N998"/>
  <c r="P998" s="1"/>
  <c r="O998"/>
  <c r="S998"/>
  <c r="M994" i="34"/>
  <c r="S994" s="1"/>
  <c r="L994"/>
  <c r="O994" s="1"/>
  <c r="R993"/>
  <c r="Q993"/>
  <c r="R998" i="30" l="1"/>
  <c r="Q998"/>
  <c r="M999"/>
  <c r="S999" s="1"/>
  <c r="L999"/>
  <c r="K995" i="34"/>
  <c r="N994"/>
  <c r="P994" s="1"/>
  <c r="O999" i="30" l="1"/>
  <c r="N999"/>
  <c r="P999" s="1"/>
  <c r="K1000"/>
  <c r="Q994" i="34"/>
  <c r="R994"/>
  <c r="L995"/>
  <c r="M995"/>
  <c r="S995" s="1"/>
  <c r="R999" i="30" l="1"/>
  <c r="Q999"/>
  <c r="M1000"/>
  <c r="S1000" s="1"/>
  <c r="L1000"/>
  <c r="O1000" s="1"/>
  <c r="O995" i="34"/>
  <c r="N995"/>
  <c r="P995" s="1"/>
  <c r="K996"/>
  <c r="K1001" i="30" l="1"/>
  <c r="N1000"/>
  <c r="P1000" s="1"/>
  <c r="Q995" i="34"/>
  <c r="R995"/>
  <c r="L996"/>
  <c r="O996" s="1"/>
  <c r="M996"/>
  <c r="S996" s="1"/>
  <c r="Q1000" i="30" l="1"/>
  <c r="R1000"/>
  <c r="L1001"/>
  <c r="N1001" s="1"/>
  <c r="M1001"/>
  <c r="K997" i="34"/>
  <c r="N996"/>
  <c r="P996" s="1"/>
  <c r="O1001" i="30" l="1"/>
  <c r="S1001"/>
  <c r="P1001"/>
  <c r="Q996" i="34"/>
  <c r="R996"/>
  <c r="M997"/>
  <c r="S997" s="1"/>
  <c r="L997"/>
  <c r="R1001" i="30" l="1"/>
  <c r="Q1001"/>
  <c r="Q1" s="1"/>
  <c r="P1"/>
  <c r="O997" i="34"/>
  <c r="N997"/>
  <c r="P997" s="1"/>
  <c r="K998"/>
  <c r="Q997" l="1"/>
  <c r="R997"/>
  <c r="L998"/>
  <c r="O998" s="1"/>
  <c r="M998"/>
  <c r="S998" s="1"/>
  <c r="K999" l="1"/>
  <c r="N998"/>
  <c r="P998" s="1"/>
  <c r="Q998" l="1"/>
  <c r="R998"/>
  <c r="M999"/>
  <c r="S999" s="1"/>
  <c r="L999"/>
  <c r="O999" l="1"/>
  <c r="K1000"/>
  <c r="N999"/>
  <c r="P999" s="1"/>
  <c r="L1000" l="1"/>
  <c r="O1000" s="1"/>
  <c r="M1000"/>
  <c r="S1000" s="1"/>
  <c r="R999"/>
  <c r="Q999"/>
  <c r="K1001" l="1"/>
  <c r="N1000"/>
  <c r="P1000" s="1"/>
  <c r="Q1000" l="1"/>
  <c r="R1000"/>
  <c r="M1001"/>
  <c r="L1001"/>
  <c r="N1001" s="1"/>
  <c r="O1001" l="1"/>
  <c r="S1001"/>
  <c r="P1001"/>
  <c r="Q1001" l="1"/>
  <c r="Q1" s="1"/>
  <c r="R1001"/>
  <c r="P1"/>
</calcChain>
</file>

<file path=xl/sharedStrings.xml><?xml version="1.0" encoding="utf-8"?>
<sst xmlns="http://schemas.openxmlformats.org/spreadsheetml/2006/main" count="736" uniqueCount="120">
  <si>
    <t>INGRESO DE DATOS</t>
  </si>
  <si>
    <t xml:space="preserve">   </t>
  </si>
  <si>
    <t xml:space="preserve">yk es el lobservado </t>
  </si>
  <si>
    <t xml:space="preserve">yk1 es el modelado </t>
  </si>
  <si>
    <t xml:space="preserve"> </t>
  </si>
  <si>
    <t>minimos cuadrados</t>
  </si>
  <si>
    <t xml:space="preserve">se editan los valores </t>
  </si>
  <si>
    <t xml:space="preserve">para no tener un reflejo </t>
  </si>
  <si>
    <t xml:space="preserve">se saca un promedio entre los 2 datos que hacen el refloejo </t>
  </si>
  <si>
    <t xml:space="preserve">la data tirnr que formar una funcion </t>
  </si>
  <si>
    <t>relacion es cuando hay 2 puntos en 1 punto en x</t>
  </si>
  <si>
    <t xml:space="preserve">Dato a evaluar: </t>
  </si>
  <si>
    <t>PROMEDIO PONDERADO</t>
  </si>
  <si>
    <t>MODELO EXPONENCIAL</t>
  </si>
  <si>
    <t>MODELO POTENCIAL</t>
  </si>
  <si>
    <t>NIVEL DE CONFIANZA</t>
  </si>
  <si>
    <t>NIVEL DE CONFIANZA:</t>
  </si>
  <si>
    <t>MODELO 3:</t>
  </si>
  <si>
    <t>MODELO 4:</t>
  </si>
  <si>
    <t>MODELO 5:</t>
  </si>
  <si>
    <t>MODELO 6:</t>
  </si>
  <si>
    <t>MODELO 7:</t>
  </si>
  <si>
    <t>MODELO 8:</t>
  </si>
  <si>
    <t>MODELO 9:</t>
  </si>
  <si>
    <t>MODELO 11:</t>
  </si>
  <si>
    <t>MODELO 12:</t>
  </si>
  <si>
    <t xml:space="preserve">Días observados </t>
  </si>
  <si>
    <t xml:space="preserve">Ventas del Artículo 1 </t>
  </si>
  <si>
    <t xml:space="preserve">Ventas del Artículo 2 </t>
  </si>
  <si>
    <t xml:space="preserve">dia 2 </t>
  </si>
  <si>
    <t xml:space="preserve">del 98 al 100 </t>
  </si>
  <si>
    <t xml:space="preserve">se hace 1 por cada uno </t>
  </si>
  <si>
    <t>Proximo dia de clases la hoja #1</t>
  </si>
  <si>
    <t>el unico modelo 1ue se ajusta a la data de las ventas del articulo 2 hasta almenos 08</t>
  </si>
  <si>
    <t>98% es el que se muestra a cobtinuacion y7k</t>
  </si>
  <si>
    <t xml:space="preserve">Tabla a llenar a mano </t>
  </si>
  <si>
    <t>Resultados que yo tuve</t>
  </si>
  <si>
    <t>dias pronosticados</t>
  </si>
  <si>
    <t>hacer la tabla para responder al inciso 2</t>
  </si>
  <si>
    <t>INCISO 1</t>
  </si>
  <si>
    <t xml:space="preserve">INCISO 2 </t>
  </si>
  <si>
    <t>poner el promedio ponderado 4</t>
  </si>
  <si>
    <t>dias observados xk2</t>
  </si>
  <si>
    <t>ventas art2 Xk1</t>
  </si>
  <si>
    <t>ventas art 1 Zk</t>
  </si>
  <si>
    <t>MODELO CUADRATICO</t>
  </si>
  <si>
    <t>MODELO LINEAL</t>
  </si>
  <si>
    <t>yk</t>
  </si>
  <si>
    <t>inciso 1 completar la tabla con los valores faltantes</t>
  </si>
  <si>
    <t>MODELO 1:</t>
  </si>
  <si>
    <t>MODELO 2:</t>
  </si>
  <si>
    <t>MODELO 10:</t>
  </si>
  <si>
    <t>salida</t>
  </si>
  <si>
    <t xml:space="preserve">     SALIDA:</t>
  </si>
  <si>
    <t>SALIDA FINAL:</t>
  </si>
  <si>
    <t>^</t>
  </si>
  <si>
    <t>MODELO MULTIPLE LINEAL</t>
  </si>
  <si>
    <t>MODELO MULTIPLE LINEAL INVERSO</t>
  </si>
  <si>
    <t>MODELO MULTIPLE CUADRATICO</t>
  </si>
  <si>
    <t>MODELO 1</t>
  </si>
  <si>
    <t>MODELO 2</t>
  </si>
  <si>
    <t>MODELO 3</t>
  </si>
  <si>
    <t>MODELO 4</t>
  </si>
  <si>
    <t>MODELO 5</t>
  </si>
  <si>
    <t>MODELO 6</t>
  </si>
  <si>
    <t>MODELO 7</t>
  </si>
  <si>
    <t>MODELO 8</t>
  </si>
  <si>
    <t>MODELO 9</t>
  </si>
  <si>
    <t>MODELO 10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</si>
  <si>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</si>
  <si>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</si>
  <si>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</si>
  <si>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</si>
  <si>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</si>
  <si>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</si>
  <si>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</si>
  <si>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</si>
  <si>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</si>
  <si>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</si>
  <si>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</si>
  <si>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</si>
  <si>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MODELO 11</t>
  </si>
  <si>
    <t>MODELO 12</t>
  </si>
  <si>
    <t>CONTEO</t>
  </si>
  <si>
    <t>DATOS ORDENADOS</t>
  </si>
  <si>
    <t>DATO MAYOR</t>
  </si>
  <si>
    <t>TOTAL</t>
  </si>
  <si>
    <t>PRUEBA DE NORMALIDAD</t>
  </si>
  <si>
    <t>DECIMALES</t>
  </si>
  <si>
    <t>DATO MENOR</t>
  </si>
  <si>
    <t>INTERVALOS</t>
  </si>
  <si>
    <t>Limite Real Inferior</t>
  </si>
  <si>
    <t>Limite Real Superior</t>
  </si>
  <si>
    <t>Marca de Clase</t>
  </si>
  <si>
    <t>Frecuencia</t>
  </si>
  <si>
    <t>Probabilidad (Frecuencia Relativa)</t>
  </si>
  <si>
    <t>Frecuencia Acumulada</t>
  </si>
  <si>
    <t>Datos menores o iguales al limite real inferior</t>
  </si>
  <si>
    <t>PRUEBA 1</t>
  </si>
  <si>
    <t>PRUEBA 2</t>
  </si>
  <si>
    <t>PRUEBA 3</t>
  </si>
  <si>
    <t>CIFRAS SIGNIFICATIVAS</t>
  </si>
  <si>
    <t>Limite Inferior</t>
  </si>
  <si>
    <t>Limite Superior</t>
  </si>
  <si>
    <t>RESUMEN ESTADISTICO</t>
  </si>
  <si>
    <t>SESGO</t>
  </si>
  <si>
    <t>PRUEBA DE NORMALIDAD DE JAQUER-BERA</t>
  </si>
  <si>
    <t>MEDIA</t>
  </si>
  <si>
    <t>KURTOSIS</t>
  </si>
  <si>
    <t>MEDIANA</t>
  </si>
  <si>
    <t>TAMAÑO REAL DEL INTERVALO</t>
  </si>
  <si>
    <t>MODA</t>
  </si>
  <si>
    <t>Estadistico de Prueba</t>
  </si>
  <si>
    <t>Nivel de Confianza</t>
  </si>
  <si>
    <t>Distribucion inversa chi-cuadrado</t>
  </si>
  <si>
    <t>La muestra sigue una distribucion normal</t>
  </si>
  <si>
    <t>La muestra NO sigue una distribucion normal</t>
  </si>
  <si>
    <t>Peso</t>
  </si>
  <si>
    <t>Estatura</t>
  </si>
  <si>
    <t>Edad</t>
  </si>
</sst>
</file>

<file path=xl/styles.xml><?xml version="1.0" encoding="utf-8"?>
<styleSheet xmlns="http://schemas.openxmlformats.org/spreadsheetml/2006/main">
  <numFmts count="9">
    <numFmt numFmtId="164" formatCode="0.0000000000E+00"/>
    <numFmt numFmtId="165" formatCode="0.0000%"/>
    <numFmt numFmtId="166" formatCode="0.0000000"/>
    <numFmt numFmtId="167" formatCode="0.000%"/>
    <numFmt numFmtId="168" formatCode="0.000"/>
    <numFmt numFmtId="169" formatCode="&quot;-&quot;0.00000000"/>
    <numFmt numFmtId="170" formatCode="0.000000000"/>
    <numFmt numFmtId="171" formatCode="0.0000000000000000%"/>
    <numFmt numFmtId="172" formatCode="0.000000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Times New Roman"/>
      <family val="1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000000"/>
      <name val="Times New Roman"/>
      <family val="1"/>
    </font>
    <font>
      <b/>
      <i/>
      <sz val="11"/>
      <color rgb="FF000000"/>
      <name val="Times New Roman"/>
      <family val="1"/>
    </font>
    <font>
      <sz val="11"/>
      <name val="Times New Roman"/>
      <family val="1"/>
    </font>
    <font>
      <b/>
      <sz val="20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62">
    <xf numFmtId="0" fontId="0" fillId="0" borderId="0" xfId="0"/>
    <xf numFmtId="0" fontId="3" fillId="0" borderId="1" xfId="0" applyFont="1" applyBorder="1" applyAlignment="1">
      <alignment vertical="center" wrapText="1"/>
    </xf>
    <xf numFmtId="0" fontId="0" fillId="0" borderId="0" xfId="0" applyAlignment="1">
      <alignment horizontal="center"/>
    </xf>
    <xf numFmtId="0" fontId="0" fillId="0" borderId="1" xfId="0" applyBorder="1"/>
    <xf numFmtId="0" fontId="2" fillId="0" borderId="0" xfId="0" applyFont="1"/>
    <xf numFmtId="0" fontId="4" fillId="0" borderId="0" xfId="0" applyFont="1"/>
    <xf numFmtId="0" fontId="0" fillId="0" borderId="0" xfId="0" applyAlignment="1">
      <alignment horizontal="center" vertical="center"/>
    </xf>
    <xf numFmtId="0" fontId="5" fillId="0" borderId="0" xfId="0" applyFont="1"/>
    <xf numFmtId="0" fontId="6" fillId="0" borderId="0" xfId="0" applyFont="1"/>
    <xf numFmtId="2" fontId="0" fillId="0" borderId="0" xfId="0" applyNumberFormat="1"/>
    <xf numFmtId="10" fontId="0" fillId="0" borderId="0" xfId="1" applyNumberFormat="1" applyFont="1"/>
    <xf numFmtId="2" fontId="2" fillId="0" borderId="0" xfId="0" applyNumberFormat="1" applyFont="1"/>
    <xf numFmtId="2" fontId="0" fillId="0" borderId="0" xfId="0" applyNumberFormat="1" applyAlignment="1">
      <alignment horizontal="center" vertical="center"/>
    </xf>
    <xf numFmtId="2" fontId="0" fillId="0" borderId="0" xfId="0" applyNumberFormat="1" applyFill="1"/>
    <xf numFmtId="2" fontId="0" fillId="0" borderId="0" xfId="0" applyNumberFormat="1" applyFill="1" applyAlignment="1">
      <alignment horizontal="center" vertical="center"/>
    </xf>
    <xf numFmtId="10" fontId="0" fillId="0" borderId="0" xfId="0" applyNumberFormat="1"/>
    <xf numFmtId="0" fontId="7" fillId="0" borderId="0" xfId="0" applyFont="1"/>
    <xf numFmtId="164" fontId="0" fillId="0" borderId="0" xfId="0" applyNumberFormat="1" applyAlignment="1">
      <alignment horizontal="center" vertical="center"/>
    </xf>
    <xf numFmtId="9" fontId="0" fillId="0" borderId="0" xfId="1" applyFont="1"/>
    <xf numFmtId="9" fontId="7" fillId="0" borderId="0" xfId="1" applyFont="1"/>
    <xf numFmtId="0" fontId="8" fillId="0" borderId="0" xfId="0" applyFont="1"/>
    <xf numFmtId="10" fontId="2" fillId="0" borderId="0" xfId="0" applyNumberFormat="1" applyFont="1"/>
    <xf numFmtId="0" fontId="9" fillId="0" borderId="0" xfId="0" applyFont="1"/>
    <xf numFmtId="0" fontId="2" fillId="0" borderId="0" xfId="0" applyFont="1" applyAlignment="1">
      <alignment horizontal="center" vertical="center"/>
    </xf>
    <xf numFmtId="0" fontId="10" fillId="0" borderId="0" xfId="0" applyFont="1"/>
    <xf numFmtId="165" fontId="7" fillId="0" borderId="0" xfId="1" applyNumberFormat="1" applyFont="1"/>
    <xf numFmtId="0" fontId="11" fillId="0" borderId="0" xfId="0" applyFont="1"/>
    <xf numFmtId="0" fontId="12" fillId="0" borderId="1" xfId="0" applyFont="1" applyBorder="1" applyAlignment="1">
      <alignment vertical="center" wrapText="1"/>
    </xf>
    <xf numFmtId="0" fontId="12" fillId="0" borderId="0" xfId="0" applyFont="1" applyFill="1" applyBorder="1" applyAlignment="1">
      <alignment vertical="center" wrapText="1"/>
    </xf>
    <xf numFmtId="0" fontId="7" fillId="0" borderId="1" xfId="0" applyFont="1" applyBorder="1"/>
    <xf numFmtId="0" fontId="11" fillId="0" borderId="1" xfId="0" applyFont="1" applyBorder="1"/>
    <xf numFmtId="0" fontId="13" fillId="0" borderId="0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10" fontId="2" fillId="0" borderId="0" xfId="1" applyNumberFormat="1" applyFont="1"/>
    <xf numFmtId="10" fontId="10" fillId="0" borderId="0" xfId="1" applyNumberFormat="1" applyFont="1"/>
    <xf numFmtId="166" fontId="7" fillId="0" borderId="0" xfId="0" applyNumberFormat="1" applyFont="1"/>
    <xf numFmtId="0" fontId="3" fillId="0" borderId="1" xfId="0" applyFont="1" applyFill="1" applyBorder="1" applyAlignment="1">
      <alignment vertical="center" wrapText="1"/>
    </xf>
    <xf numFmtId="10" fontId="9" fillId="0" borderId="0" xfId="1" applyNumberFormat="1" applyFont="1"/>
    <xf numFmtId="0" fontId="0" fillId="0" borderId="0" xfId="0" applyBorder="1"/>
    <xf numFmtId="0" fontId="0" fillId="0" borderId="0" xfId="0" applyBorder="1" applyAlignment="1">
      <alignment horizontal="center" vertical="center"/>
    </xf>
    <xf numFmtId="10" fontId="0" fillId="0" borderId="0" xfId="0" applyNumberForma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0" fillId="0" borderId="1" xfId="0" applyBorder="1" applyAlignment="1">
      <alignment vertical="center"/>
    </xf>
    <xf numFmtId="10" fontId="0" fillId="0" borderId="1" xfId="0" applyNumberFormat="1" applyBorder="1" applyAlignment="1">
      <alignment vertical="center"/>
    </xf>
    <xf numFmtId="167" fontId="0" fillId="0" borderId="0" xfId="1" applyNumberFormat="1" applyFont="1"/>
    <xf numFmtId="167" fontId="2" fillId="0" borderId="0" xfId="1" applyNumberFormat="1" applyFont="1"/>
    <xf numFmtId="0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/>
    <xf numFmtId="0" fontId="0" fillId="2" borderId="1" xfId="0" applyFill="1" applyBorder="1" applyAlignment="1">
      <alignment vertical="center"/>
    </xf>
    <xf numFmtId="0" fontId="0" fillId="2" borderId="1" xfId="0" quotePrefix="1" applyFill="1" applyBorder="1" applyAlignment="1">
      <alignment horizontal="center" vertical="center"/>
    </xf>
    <xf numFmtId="0" fontId="0" fillId="2" borderId="0" xfId="0" applyFill="1" applyAlignment="1">
      <alignment horizontal="right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2" fillId="0" borderId="0" xfId="0" applyFont="1" applyAlignment="1">
      <alignment horizontal="center"/>
    </xf>
    <xf numFmtId="0" fontId="15" fillId="0" borderId="0" xfId="0" applyFont="1" applyAlignment="1"/>
    <xf numFmtId="0" fontId="0" fillId="0" borderId="0" xfId="0" applyFill="1"/>
    <xf numFmtId="0" fontId="10" fillId="0" borderId="0" xfId="0" applyFont="1" applyBorder="1"/>
    <xf numFmtId="0" fontId="14" fillId="0" borderId="0" xfId="0" applyFont="1" applyBorder="1" applyAlignment="1">
      <alignment vertical="center" wrapText="1"/>
    </xf>
    <xf numFmtId="0" fontId="0" fillId="2" borderId="0" xfId="0" applyFill="1" applyBorder="1"/>
    <xf numFmtId="0" fontId="13" fillId="0" borderId="3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/>
    </xf>
    <xf numFmtId="0" fontId="0" fillId="2" borderId="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9" fontId="2" fillId="2" borderId="0" xfId="1" applyFont="1" applyFill="1"/>
    <xf numFmtId="10" fontId="2" fillId="2" borderId="0" xfId="0" applyNumberFormat="1" applyFont="1" applyFill="1"/>
    <xf numFmtId="0" fontId="0" fillId="0" borderId="6" xfId="0" applyBorder="1"/>
    <xf numFmtId="0" fontId="0" fillId="2" borderId="6" xfId="0" applyFill="1" applyBorder="1"/>
    <xf numFmtId="10" fontId="9" fillId="2" borderId="0" xfId="0" applyNumberFormat="1" applyFont="1" applyFill="1"/>
    <xf numFmtId="0" fontId="2" fillId="0" borderId="0" xfId="0" applyFont="1" applyBorder="1"/>
    <xf numFmtId="0" fontId="2" fillId="2" borderId="0" xfId="0" applyFont="1" applyFill="1" applyBorder="1"/>
    <xf numFmtId="10" fontId="2" fillId="2" borderId="0" xfId="1" applyNumberFormat="1" applyFont="1" applyFill="1"/>
    <xf numFmtId="2" fontId="0" fillId="2" borderId="0" xfId="0" applyNumberFormat="1" applyFill="1" applyAlignment="1">
      <alignment horizontal="center"/>
    </xf>
    <xf numFmtId="2" fontId="0" fillId="0" borderId="0" xfId="0" applyNumberFormat="1" applyAlignment="1">
      <alignment horizontal="center"/>
    </xf>
    <xf numFmtId="2" fontId="0" fillId="2" borderId="6" xfId="0" applyNumberForma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10" fontId="2" fillId="2" borderId="0" xfId="0" applyNumberFormat="1" applyFont="1" applyFill="1" applyAlignment="1">
      <alignment horizontal="center" vertical="center"/>
    </xf>
    <xf numFmtId="1" fontId="6" fillId="0" borderId="0" xfId="0" applyNumberFormat="1" applyFont="1"/>
    <xf numFmtId="0" fontId="2" fillId="3" borderId="2" xfId="0" applyFont="1" applyFill="1" applyBorder="1" applyAlignment="1">
      <alignment horizontal="center"/>
    </xf>
    <xf numFmtId="0" fontId="2" fillId="3" borderId="7" xfId="0" applyFont="1" applyFill="1" applyBorder="1"/>
    <xf numFmtId="0" fontId="2" fillId="0" borderId="8" xfId="0" applyFont="1" applyBorder="1"/>
    <xf numFmtId="0" fontId="0" fillId="3" borderId="7" xfId="0" applyFill="1" applyBorder="1" applyAlignment="1">
      <alignment horizontal="center"/>
    </xf>
    <xf numFmtId="0" fontId="0" fillId="0" borderId="8" xfId="0" applyBorder="1" applyAlignment="1">
      <alignment horizontal="center"/>
    </xf>
    <xf numFmtId="10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7" xfId="0" applyBorder="1" applyAlignment="1">
      <alignment horizontal="center"/>
    </xf>
    <xf numFmtId="0" fontId="2" fillId="3" borderId="13" xfId="0" applyFont="1" applyFill="1" applyBorder="1"/>
    <xf numFmtId="0" fontId="2" fillId="0" borderId="14" xfId="0" applyFont="1" applyBorder="1"/>
    <xf numFmtId="0" fontId="2" fillId="0" borderId="7" xfId="0" applyFont="1" applyBorder="1"/>
    <xf numFmtId="0" fontId="0" fillId="0" borderId="8" xfId="0" applyBorder="1"/>
    <xf numFmtId="0" fontId="0" fillId="0" borderId="15" xfId="0" applyBorder="1"/>
    <xf numFmtId="0" fontId="2" fillId="3" borderId="3" xfId="0" applyFont="1" applyFill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3" borderId="13" xfId="0" applyFill="1" applyBorder="1"/>
    <xf numFmtId="0" fontId="0" fillId="3" borderId="13" xfId="0" applyFill="1" applyBorder="1" applyAlignment="1">
      <alignment wrapText="1"/>
    </xf>
    <xf numFmtId="0" fontId="0" fillId="3" borderId="14" xfId="0" applyFill="1" applyBorder="1" applyAlignment="1">
      <alignment wrapText="1"/>
    </xf>
    <xf numFmtId="0" fontId="2" fillId="0" borderId="13" xfId="0" applyFont="1" applyBorder="1"/>
    <xf numFmtId="0" fontId="0" fillId="0" borderId="14" xfId="0" applyBorder="1"/>
    <xf numFmtId="168" fontId="0" fillId="0" borderId="14" xfId="0" applyNumberFormat="1" applyBorder="1"/>
    <xf numFmtId="0" fontId="0" fillId="3" borderId="16" xfId="0" applyFill="1" applyBorder="1"/>
    <xf numFmtId="0" fontId="7" fillId="0" borderId="17" xfId="0" applyFont="1" applyBorder="1"/>
    <xf numFmtId="0" fontId="0" fillId="0" borderId="7" xfId="0" applyBorder="1"/>
    <xf numFmtId="169" fontId="0" fillId="0" borderId="15" xfId="0" applyNumberFormat="1" applyBorder="1" applyAlignment="1">
      <alignment horizontal="left"/>
    </xf>
    <xf numFmtId="0" fontId="0" fillId="0" borderId="15" xfId="0" applyBorder="1" applyAlignment="1">
      <alignment horizontal="center"/>
    </xf>
    <xf numFmtId="1" fontId="0" fillId="0" borderId="7" xfId="0" applyNumberFormat="1" applyBorder="1" applyAlignment="1">
      <alignment horizontal="center"/>
    </xf>
    <xf numFmtId="10" fontId="0" fillId="0" borderId="7" xfId="0" applyNumberFormat="1" applyBorder="1" applyAlignment="1">
      <alignment horizontal="center"/>
    </xf>
    <xf numFmtId="1" fontId="0" fillId="0" borderId="14" xfId="0" applyNumberFormat="1" applyBorder="1"/>
    <xf numFmtId="170" fontId="0" fillId="0" borderId="13" xfId="0" applyNumberFormat="1" applyBorder="1"/>
    <xf numFmtId="169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center"/>
    </xf>
    <xf numFmtId="1" fontId="0" fillId="0" borderId="13" xfId="0" applyNumberFormat="1" applyBorder="1" applyAlignment="1">
      <alignment horizontal="center"/>
    </xf>
    <xf numFmtId="10" fontId="0" fillId="0" borderId="13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/>
    <xf numFmtId="0" fontId="2" fillId="3" borderId="16" xfId="0" applyFont="1" applyFill="1" applyBorder="1"/>
    <xf numFmtId="0" fontId="0" fillId="0" borderId="17" xfId="0" applyBorder="1"/>
    <xf numFmtId="0" fontId="0" fillId="0" borderId="16" xfId="0" applyBorder="1"/>
    <xf numFmtId="168" fontId="0" fillId="0" borderId="0" xfId="0" applyNumberFormat="1"/>
    <xf numFmtId="166" fontId="0" fillId="0" borderId="0" xfId="0" applyNumberFormat="1" applyBorder="1"/>
    <xf numFmtId="171" fontId="7" fillId="0" borderId="0" xfId="1" applyNumberFormat="1" applyFont="1" applyBorder="1"/>
    <xf numFmtId="0" fontId="2" fillId="0" borderId="14" xfId="0" applyFont="1" applyBorder="1" applyAlignment="1">
      <alignment horizontal="left"/>
    </xf>
    <xf numFmtId="0" fontId="0" fillId="0" borderId="3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3" fillId="4" borderId="1" xfId="0" applyFont="1" applyFill="1" applyBorder="1" applyAlignment="1">
      <alignment vertical="center" wrapText="1"/>
    </xf>
    <xf numFmtId="10" fontId="8" fillId="0" borderId="0" xfId="1" applyNumberFormat="1" applyFont="1"/>
    <xf numFmtId="172" fontId="6" fillId="0" borderId="0" xfId="0" applyNumberFormat="1" applyFont="1"/>
    <xf numFmtId="0" fontId="2" fillId="0" borderId="1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6" fillId="3" borderId="13" xfId="0" applyFont="1" applyFill="1" applyBorder="1" applyAlignment="1">
      <alignment horizontal="center" vertical="center"/>
    </xf>
    <xf numFmtId="0" fontId="16" fillId="3" borderId="0" xfId="0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/>
    </xf>
    <xf numFmtId="0" fontId="2" fillId="3" borderId="8" xfId="0" applyFont="1" applyFill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3" borderId="9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2" xfId="0" applyFill="1" applyBorder="1" applyAlignment="1">
      <alignment horizontal="center" vertical="center" wrapText="1"/>
    </xf>
    <xf numFmtId="0" fontId="0" fillId="3" borderId="12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wrapText="1"/>
    </xf>
    <xf numFmtId="0" fontId="0" fillId="3" borderId="12" xfId="0" applyFill="1" applyBorder="1" applyAlignment="1">
      <alignment horizontal="center" wrapText="1"/>
    </xf>
    <xf numFmtId="0" fontId="0" fillId="2" borderId="1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0" fontId="0" fillId="2" borderId="5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</cellXfs>
  <cellStyles count="2">
    <cellStyle name="Normal" xfId="0" builtinId="0"/>
    <cellStyle name="Porcentual" xfId="1" builtinId="5"/>
  </cellStyles>
  <dxfs count="126"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42EEC5"/>
      <color rgb="FFA86ED4"/>
      <color rgb="FFDCDC54"/>
      <color rgb="FFFF315D"/>
      <color rgb="FF7BB586"/>
      <color rgb="FFF5B33B"/>
      <color rgb="FFF977B2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 de Frecuencias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exp"/>
            <c:dispRSqr val="1"/>
            <c:dispEq val="1"/>
            <c:trendlineLbl>
              <c:layout>
                <c:manualLayout>
                  <c:x val="-0.14540026246719184"/>
                  <c:y val="-0.1145679281439301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b="1" baseline="0"/>
                      <a:t>y = 0.47637795275590500000x + 35.82480314960630000000</a:t>
                    </a:r>
                    <a:br>
                      <a:rPr lang="en-US" b="1" baseline="0"/>
                    </a:br>
                    <a:r>
                      <a:rPr lang="en-US" b="1" baseline="0"/>
                      <a:t>R² = 0.49371933433374400000</a:t>
                    </a:r>
                    <a:endParaRPr lang="en-US" b="1"/>
                  </a:p>
                </c:rich>
              </c:tx>
              <c:numFmt formatCode="#,##0.00000000000000000000" sourceLinked="0"/>
              <c:spPr>
                <a:noFill/>
                <a:ln>
                  <a:noFill/>
                </a:ln>
                <a:effectLst/>
              </c:sp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3372462817147859"/>
                  <c:y val="0.47673923112552075"/>
                </c:manualLayout>
              </c:layout>
              <c:numFmt formatCode="#,##0.00000000000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1" i="0" u="none" strike="noStrike" kern="1200" baseline="0">
                      <a:solidFill>
                        <a:srgbClr val="0070C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trendline>
            <c:spPr>
              <a:ln w="19050" cap="rnd">
                <a:solidFill>
                  <a:schemeClr val="tx1"/>
                </a:solidFill>
                <a:prstDash val="solid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44912248468941407"/>
                  <c:y val="4.984043084579835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</c:trendline>
          <c:trendline>
            <c:spPr>
              <a:ln w="19050" cap="rnd" cmpd="sng">
                <a:solidFill>
                  <a:srgbClr val="FF0000"/>
                </a:solidFill>
                <a:prstDash val="solid"/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6.3558231691626804E-2"/>
                  <c:y val="-0.12062278933625982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800" baseline="0">
                        <a:solidFill>
                          <a:srgbClr val="FF0000"/>
                        </a:solidFill>
                      </a:rPr>
                      <a:t>y = -0.0007x</a:t>
                    </a:r>
                    <a:r>
                      <a:rPr lang="en-US" sz="800" baseline="30000">
                        <a:solidFill>
                          <a:srgbClr val="FF0000"/>
                        </a:solidFill>
                      </a:rPr>
                      <a:t>6</a:t>
                    </a:r>
                    <a:r>
                      <a:rPr lang="en-US" sz="800" baseline="0">
                        <a:solidFill>
                          <a:srgbClr val="FF0000"/>
                        </a:solidFill>
                      </a:rPr>
                      <a:t> + 0.1854x</a:t>
                    </a:r>
                    <a:r>
                      <a:rPr lang="en-US" sz="800" baseline="30000">
                        <a:solidFill>
                          <a:srgbClr val="FF0000"/>
                        </a:solidFill>
                      </a:rPr>
                      <a:t>5</a:t>
                    </a:r>
                    <a:r>
                      <a:rPr lang="en-US" sz="800" baseline="0">
                        <a:solidFill>
                          <a:srgbClr val="FF0000"/>
                        </a:solidFill>
                      </a:rPr>
                      <a:t> - 14.872x</a:t>
                    </a:r>
                    <a:r>
                      <a:rPr lang="en-US" sz="800" baseline="30000">
                        <a:solidFill>
                          <a:srgbClr val="FF0000"/>
                        </a:solidFill>
                      </a:rPr>
                      <a:t>4</a:t>
                    </a:r>
                    <a:r>
                      <a:rPr lang="en-US" sz="800" baseline="0">
                        <a:solidFill>
                          <a:srgbClr val="FF0000"/>
                        </a:solidFill>
                      </a:rPr>
                      <a:t> - 160.47x</a:t>
                    </a:r>
                    <a:r>
                      <a:rPr lang="en-US" sz="800" baseline="30000">
                        <a:solidFill>
                          <a:srgbClr val="FF0000"/>
                        </a:solidFill>
                      </a:rPr>
                      <a:t>3</a:t>
                    </a:r>
                    <a:r>
                      <a:rPr lang="en-US" sz="800" baseline="0">
                        <a:solidFill>
                          <a:srgbClr val="FF0000"/>
                        </a:solidFill>
                      </a:rPr>
                      <a:t> + 85044x</a:t>
                    </a:r>
                    <a:r>
                      <a:rPr lang="en-US" sz="800" baseline="30000">
                        <a:solidFill>
                          <a:srgbClr val="FF0000"/>
                        </a:solidFill>
                      </a:rPr>
                      <a:t>2</a:t>
                    </a:r>
                    <a:r>
                      <a:rPr lang="en-US" sz="800" baseline="0">
                        <a:solidFill>
                          <a:srgbClr val="FF0000"/>
                        </a:solidFill>
                      </a:rPr>
                      <a:t> - 4E+06x + 7E+07</a:t>
                    </a:r>
                    <a:br>
                      <a:rPr lang="en-US" sz="800" baseline="0">
                        <a:solidFill>
                          <a:srgbClr val="FF0000"/>
                        </a:solidFill>
                      </a:rPr>
                    </a:br>
                    <a:r>
                      <a:rPr lang="en-US" sz="800" baseline="0">
                        <a:solidFill>
                          <a:srgbClr val="FF0000"/>
                        </a:solidFill>
                      </a:rPr>
                      <a:t>R² = 1</a:t>
                    </a:r>
                    <a:endParaRPr lang="en-US" sz="800">
                      <a:solidFill>
                        <a:srgbClr val="FF0000"/>
                      </a:solidFill>
                    </a:endParaRPr>
                  </a:p>
                </c:rich>
              </c:tx>
              <c:numFmt formatCode="General" sourceLinked="0"/>
              <c:spPr>
                <a:noFill/>
                <a:ln>
                  <a:noFill/>
                </a:ln>
                <a:effectLst/>
              </c:spPr>
            </c:trendlineLbl>
          </c:trendline>
          <c:xVal>
            <c:numRef>
              <c:f>'INGRESO DE DATOS'!$A$4:$A$15</c:f>
              <c:numCache>
                <c:formatCode>General</c:formatCode>
                <c:ptCount val="12"/>
                <c:pt idx="0">
                  <c:v>64</c:v>
                </c:pt>
                <c:pt idx="1">
                  <c:v>71</c:v>
                </c:pt>
                <c:pt idx="2">
                  <c:v>53</c:v>
                </c:pt>
                <c:pt idx="3">
                  <c:v>67</c:v>
                </c:pt>
                <c:pt idx="4">
                  <c:v>55</c:v>
                </c:pt>
                <c:pt idx="5">
                  <c:v>58</c:v>
                </c:pt>
                <c:pt idx="6">
                  <c:v>77</c:v>
                </c:pt>
                <c:pt idx="7">
                  <c:v>57</c:v>
                </c:pt>
                <c:pt idx="8">
                  <c:v>56</c:v>
                </c:pt>
                <c:pt idx="9">
                  <c:v>51</c:v>
                </c:pt>
                <c:pt idx="10">
                  <c:v>76</c:v>
                </c:pt>
              </c:numCache>
            </c:numRef>
          </c:xVal>
          <c:yVal>
            <c:numRef>
              <c:f>'INGRESO DE DATOS'!$B$4:$B$15</c:f>
              <c:numCache>
                <c:formatCode>General</c:formatCode>
                <c:ptCount val="12"/>
                <c:pt idx="0">
                  <c:v>8</c:v>
                </c:pt>
                <c:pt idx="1">
                  <c:v>10</c:v>
                </c:pt>
                <c:pt idx="2">
                  <c:v>6</c:v>
                </c:pt>
                <c:pt idx="3">
                  <c:v>11</c:v>
                </c:pt>
                <c:pt idx="4">
                  <c:v>8</c:v>
                </c:pt>
                <c:pt idx="5">
                  <c:v>7</c:v>
                </c:pt>
                <c:pt idx="6">
                  <c:v>10</c:v>
                </c:pt>
                <c:pt idx="7">
                  <c:v>9</c:v>
                </c:pt>
                <c:pt idx="8">
                  <c:v>10</c:v>
                </c:pt>
                <c:pt idx="9">
                  <c:v>6</c:v>
                </c:pt>
                <c:pt idx="10">
                  <c:v>12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104B-4C24-B7BF-3FA44416BF5D}"/>
            </c:ext>
          </c:extLst>
        </c:ser>
        <c:axId val="112481792"/>
        <c:axId val="112483328"/>
      </c:scatterChart>
      <c:valAx>
        <c:axId val="112481792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2483328"/>
        <c:crosses val="autoZero"/>
        <c:crossBetween val="midCat"/>
      </c:valAx>
      <c:valAx>
        <c:axId val="11248332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2481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Exponencial</a:t>
            </a:r>
          </a:p>
        </c:rich>
      </c:tx>
      <c:layout/>
      <c:spPr>
        <a:noFill/>
        <a:ln>
          <a:noFill/>
        </a:ln>
        <a:effectLst/>
      </c:spPr>
    </c:title>
    <c:plotArea>
      <c:layout/>
      <c:scatterChart>
        <c:scatterStyle val="lineMarker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 cmpd="sng">
                <a:solidFill>
                  <a:schemeClr val="tx1"/>
                </a:solidFill>
                <a:prstDash val="solid"/>
              </a:ln>
              <a:effectLst/>
            </c:spPr>
            <c:trendlineType val="exp"/>
            <c:dispRSqr val="1"/>
            <c:dispEq val="1"/>
            <c:trendlineLbl>
              <c:layout/>
              <c:numFmt formatCode="#,##0.00000000000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trendline>
            <c:spPr>
              <a:ln w="25400" cap="rnd">
                <a:solidFill>
                  <a:srgbClr val="FF0000"/>
                </a:solidFill>
                <a:prstDash val="solid"/>
              </a:ln>
              <a:effectLst/>
            </c:spPr>
            <c:trendlineType val="power"/>
          </c:trendline>
          <c:xVal>
            <c:numRef>
              <c:f>'INGRESO DE DATOS'!$A$4:$A$10</c:f>
              <c:numCache>
                <c:formatCode>General</c:formatCode>
                <c:ptCount val="7"/>
                <c:pt idx="0">
                  <c:v>64</c:v>
                </c:pt>
                <c:pt idx="1">
                  <c:v>71</c:v>
                </c:pt>
                <c:pt idx="2">
                  <c:v>53</c:v>
                </c:pt>
                <c:pt idx="3">
                  <c:v>67</c:v>
                </c:pt>
                <c:pt idx="4">
                  <c:v>55</c:v>
                </c:pt>
                <c:pt idx="5">
                  <c:v>58</c:v>
                </c:pt>
                <c:pt idx="6">
                  <c:v>77</c:v>
                </c:pt>
              </c:numCache>
            </c:numRef>
          </c:xVal>
          <c:yVal>
            <c:numRef>
              <c:f>'INGRESO DE DATOS'!$B$4:$B$10</c:f>
              <c:numCache>
                <c:formatCode>General</c:formatCode>
                <c:ptCount val="7"/>
                <c:pt idx="0">
                  <c:v>8</c:v>
                </c:pt>
                <c:pt idx="1">
                  <c:v>10</c:v>
                </c:pt>
                <c:pt idx="2">
                  <c:v>6</c:v>
                </c:pt>
                <c:pt idx="3">
                  <c:v>11</c:v>
                </c:pt>
                <c:pt idx="4">
                  <c:v>8</c:v>
                </c:pt>
                <c:pt idx="5">
                  <c:v>7</c:v>
                </c:pt>
                <c:pt idx="6">
                  <c:v>10</c:v>
                </c:pt>
              </c:numCache>
            </c:numRef>
          </c:yVal>
          <c:extLst xmlns:c16r2="http://schemas.microsoft.com/office/drawing/2015/06/chart">
            <c:ext xmlns:c16="http://schemas.microsoft.com/office/drawing/2014/chart" uri="{C3380CC4-5D6E-409C-BE32-E72D297353CC}">
              <c16:uniqueId val="{00000000-2E22-4620-B03A-9AA062532AD6}"/>
            </c:ext>
          </c:extLst>
        </c:ser>
        <c:axId val="112558848"/>
        <c:axId val="112560384"/>
      </c:scatterChart>
      <c:valAx>
        <c:axId val="112558848"/>
        <c:scaling>
          <c:orientation val="minMax"/>
        </c:scaling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2560384"/>
        <c:crosses val="autoZero"/>
        <c:crossBetween val="midCat"/>
      </c:valAx>
      <c:valAx>
        <c:axId val="11256038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25588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</a:t>
            </a:r>
            <a:r>
              <a:rPr lang="es-GT" baseline="0"/>
              <a:t> de Frecuencias</a:t>
            </a:r>
            <a:endParaRPr lang="es-GT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EXPONENCIAL'!$P$4:$P$102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</c:ser>
        <c:marker val="1"/>
        <c:axId val="138822016"/>
        <c:axId val="138823552"/>
      </c:lineChart>
      <c:catAx>
        <c:axId val="138822016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8823552"/>
        <c:crosses val="autoZero"/>
        <c:auto val="1"/>
        <c:lblAlgn val="ctr"/>
        <c:lblOffset val="100"/>
      </c:catAx>
      <c:valAx>
        <c:axId val="138823552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882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Distribucion de Frecuencias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1"/>
          <c:order val="0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EXPONENCIAL'!$P$4:$P$103</c:f>
              <c:numCache>
                <c:formatCode>General</c:formatCode>
                <c:ptCount val="10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</c:ser>
        <c:marker val="1"/>
        <c:axId val="140872704"/>
        <c:axId val="140882688"/>
      </c:lineChart>
      <c:catAx>
        <c:axId val="140872704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882688"/>
        <c:crosses val="autoZero"/>
        <c:auto val="1"/>
        <c:lblAlgn val="ctr"/>
        <c:lblOffset val="100"/>
      </c:catAx>
      <c:valAx>
        <c:axId val="140882688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0872704"/>
        <c:crossesAt val="1"/>
        <c:crossBetween val="midCat"/>
      </c:valAx>
      <c:spPr>
        <a:noFill/>
        <a:ln>
          <a:noFill/>
        </a:ln>
        <a:effectLst/>
      </c:spPr>
    </c:plotArea>
    <c:legend>
      <c:legendPos val="t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</a:t>
            </a:r>
            <a:r>
              <a:rPr lang="es-GT" baseline="0"/>
              <a:t>n de Frecuencias</a:t>
            </a:r>
            <a:endParaRPr lang="es-GT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1"/>
          <c:order val="0"/>
          <c:spPr>
            <a:ln w="22225" cap="rnd">
              <a:solidFill>
                <a:srgbClr val="FFFF00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ML'!$P$4:$P$88</c:f>
              <c:numCache>
                <c:formatCode>General</c:formatCode>
                <c:ptCount val="85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val>
        </c:ser>
        <c:marker val="1"/>
        <c:axId val="141688192"/>
        <c:axId val="141812864"/>
      </c:lineChart>
      <c:catAx>
        <c:axId val="141688192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812864"/>
        <c:crosses val="autoZero"/>
        <c:auto val="1"/>
        <c:lblAlgn val="ctr"/>
        <c:lblOffset val="100"/>
      </c:catAx>
      <c:valAx>
        <c:axId val="141812864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68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</a:t>
            </a:r>
            <a:r>
              <a:rPr lang="es-GT" baseline="0"/>
              <a:t> de Frecuencias</a:t>
            </a:r>
            <a:endParaRPr lang="es-GT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ML INVERSO'!$P$4:$P$88</c:f>
              <c:numCache>
                <c:formatCode>General</c:formatCode>
                <c:ptCount val="8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</c:numCache>
            </c:numRef>
          </c:val>
        </c:ser>
        <c:marker val="1"/>
        <c:axId val="141974912"/>
        <c:axId val="142611584"/>
      </c:lineChart>
      <c:catAx>
        <c:axId val="141974912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2611584"/>
        <c:crosses val="autoZero"/>
        <c:auto val="1"/>
        <c:lblAlgn val="ctr"/>
        <c:lblOffset val="100"/>
      </c:catAx>
      <c:valAx>
        <c:axId val="142611584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197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</a:t>
            </a:r>
            <a:r>
              <a:rPr lang="es-GT" baseline="0"/>
              <a:t> de Frecuencias</a:t>
            </a:r>
            <a:endParaRPr lang="es-GT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rgbClr val="FF000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MC'!$P$4:$P$35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marker val="1"/>
        <c:axId val="139022720"/>
        <c:axId val="139024256"/>
      </c:lineChart>
      <c:catAx>
        <c:axId val="139022720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9024256"/>
        <c:crosses val="autoZero"/>
        <c:auto val="1"/>
        <c:lblAlgn val="ctr"/>
        <c:lblOffset val="100"/>
      </c:catAx>
      <c:valAx>
        <c:axId val="139024256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39022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 de Frecuencias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rgbClr val="92D05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MC INVERSO'!$P$4:$P$35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marker val="1"/>
        <c:axId val="144618624"/>
        <c:axId val="144620160"/>
      </c:lineChart>
      <c:catAx>
        <c:axId val="144618624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620160"/>
        <c:crosses val="autoZero"/>
        <c:auto val="1"/>
        <c:lblAlgn val="ctr"/>
        <c:lblOffset val="100"/>
      </c:catAx>
      <c:valAx>
        <c:axId val="144620160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4618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Distribuión de Frecuencias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chemeClr val="bg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1'!$P$4:$P$36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</c:ser>
        <c:marker val="1"/>
        <c:axId val="147556992"/>
        <c:axId val="147558784"/>
      </c:lineChart>
      <c:catAx>
        <c:axId val="147556992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558784"/>
        <c:crosses val="autoZero"/>
        <c:auto val="1"/>
        <c:lblAlgn val="ctr"/>
        <c:lblOffset val="100"/>
      </c:catAx>
      <c:valAx>
        <c:axId val="147558784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556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</a:t>
            </a:r>
            <a:r>
              <a:rPr lang="es-GT" baseline="0"/>
              <a:t> de Frecuenias</a:t>
            </a:r>
            <a:endParaRPr lang="es-GT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rgbClr val="A86ED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2'!$P$4:$P$38</c:f>
              <c:numCache>
                <c:formatCode>General</c:formatCode>
                <c:ptCount val="3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</c:numCache>
            </c:numRef>
          </c:val>
        </c:ser>
        <c:marker val="1"/>
        <c:axId val="148470016"/>
        <c:axId val="148471808"/>
      </c:lineChart>
      <c:catAx>
        <c:axId val="148470016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8471808"/>
        <c:crosses val="autoZero"/>
        <c:auto val="1"/>
        <c:lblAlgn val="ctr"/>
        <c:lblOffset val="100"/>
      </c:catAx>
      <c:valAx>
        <c:axId val="148471808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8470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 de Frecuencias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rgbClr val="00B0F0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3'!$P$4:$P$41</c:f>
              <c:numCache>
                <c:formatCode>General</c:formatCode>
                <c:ptCount val="3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</c:ser>
        <c:marker val="1"/>
        <c:axId val="148794752"/>
        <c:axId val="149509248"/>
      </c:lineChart>
      <c:catAx>
        <c:axId val="148794752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9509248"/>
        <c:crosses val="autoZero"/>
        <c:auto val="1"/>
        <c:lblAlgn val="ctr"/>
        <c:lblOffset val="100"/>
      </c:catAx>
      <c:valAx>
        <c:axId val="149509248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87947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</a:t>
            </a:r>
            <a:r>
              <a:rPr lang="es-GT" baseline="0"/>
              <a:t> de Frecuencias</a:t>
            </a:r>
            <a:endParaRPr lang="es-GT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rgbClr val="F977B2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4'!$P$4:$P$35</c:f>
              <c:numCache>
                <c:formatCode>General</c:formatCode>
                <c:ptCount val="3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val>
        </c:ser>
        <c:marker val="1"/>
        <c:axId val="150299776"/>
        <c:axId val="150301312"/>
      </c:lineChart>
      <c:catAx>
        <c:axId val="150299776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301312"/>
        <c:crosses val="autoZero"/>
        <c:auto val="1"/>
        <c:lblAlgn val="ctr"/>
        <c:lblOffset val="100"/>
      </c:catAx>
      <c:valAx>
        <c:axId val="150301312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299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</a:t>
            </a:r>
            <a:r>
              <a:rPr lang="es-GT" baseline="0"/>
              <a:t> de Frecuencias</a:t>
            </a:r>
            <a:endParaRPr lang="es-GT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rgbClr val="F5B33B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5'!$P$4:$P$33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</c:ser>
        <c:marker val="1"/>
        <c:axId val="150711296"/>
        <c:axId val="151429888"/>
      </c:lineChart>
      <c:catAx>
        <c:axId val="150711296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1429888"/>
        <c:crosses val="autoZero"/>
        <c:auto val="1"/>
        <c:lblAlgn val="ctr"/>
        <c:lblOffset val="100"/>
      </c:catAx>
      <c:valAx>
        <c:axId val="151429888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711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 de Frecuencias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rgbClr val="7BB586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6'!$P$4:$P$8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</c:ser>
        <c:marker val="1"/>
        <c:axId val="152386560"/>
        <c:axId val="152429312"/>
      </c:lineChart>
      <c:catAx>
        <c:axId val="152386560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2429312"/>
        <c:crosses val="autoZero"/>
        <c:auto val="1"/>
        <c:lblAlgn val="ctr"/>
        <c:lblOffset val="100"/>
      </c:catAx>
      <c:valAx>
        <c:axId val="152429312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2386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</a:t>
            </a:r>
            <a:r>
              <a:rPr lang="es-GT" baseline="0"/>
              <a:t> de Frecuencias</a:t>
            </a:r>
            <a:endParaRPr lang="es-GT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rgbClr val="42EEC5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7'!$P$4:$P$6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</c:ser>
        <c:marker val="1"/>
        <c:axId val="152960384"/>
        <c:axId val="153527424"/>
      </c:lineChart>
      <c:catAx>
        <c:axId val="152960384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3527424"/>
        <c:crosses val="autoZero"/>
        <c:auto val="1"/>
        <c:lblAlgn val="ctr"/>
        <c:lblOffset val="100"/>
      </c:catAx>
      <c:valAx>
        <c:axId val="153527424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2960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Distribuión de Frecuencias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rgbClr val="FF315D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8'!$P$4:$P$6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</c:ser>
        <c:marker val="1"/>
        <c:axId val="153996288"/>
        <c:axId val="154764032"/>
      </c:lineChart>
      <c:catAx>
        <c:axId val="153996288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4764032"/>
        <c:crosses val="autoZero"/>
        <c:auto val="1"/>
        <c:lblAlgn val="ctr"/>
        <c:lblOffset val="100"/>
      </c:catAx>
      <c:valAx>
        <c:axId val="154764032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3996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 de Frecuencias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chemeClr val="accent6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9'!$P$4:$P$6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</c:ser>
        <c:marker val="1"/>
        <c:axId val="155867776"/>
        <c:axId val="155898240"/>
      </c:lineChart>
      <c:catAx>
        <c:axId val="155867776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5898240"/>
        <c:crosses val="autoZero"/>
        <c:auto val="1"/>
        <c:lblAlgn val="ctr"/>
        <c:lblOffset val="100"/>
      </c:catAx>
      <c:valAx>
        <c:axId val="155898240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5867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</a:t>
            </a:r>
            <a:r>
              <a:rPr lang="es-GT" baseline="0"/>
              <a:t> de Frecuencias</a:t>
            </a:r>
            <a:endParaRPr lang="es-GT"/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rgbClr val="DCDC5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10'!$P$4:$P$88</c:f>
              <c:numCache>
                <c:formatCode>General</c:formatCode>
                <c:ptCount val="8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</c:numCache>
            </c:numRef>
          </c:val>
        </c:ser>
        <c:marker val="1"/>
        <c:axId val="156614016"/>
        <c:axId val="161506432"/>
      </c:lineChart>
      <c:catAx>
        <c:axId val="156614016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1506432"/>
        <c:crosses val="autoZero"/>
        <c:auto val="1"/>
        <c:lblAlgn val="ctr"/>
        <c:lblOffset val="100"/>
      </c:catAx>
      <c:valAx>
        <c:axId val="161506432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661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 de Frecuencias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rgbClr val="A86ED4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11'!$P$4:$P$6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2</c:v>
                </c:pt>
              </c:numCache>
            </c:numRef>
          </c:val>
        </c:ser>
        <c:marker val="1"/>
        <c:axId val="88714624"/>
        <c:axId val="161416320"/>
      </c:lineChart>
      <c:catAx>
        <c:axId val="88714624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1416320"/>
        <c:crosses val="autoZero"/>
        <c:auto val="1"/>
        <c:lblAlgn val="ctr"/>
        <c:lblOffset val="100"/>
      </c:catAx>
      <c:valAx>
        <c:axId val="161416320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8714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s-ES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GT"/>
              <a:t>Distribución de Frecuencias</a:t>
            </a:r>
          </a:p>
        </c:rich>
      </c:tx>
      <c:spPr>
        <a:noFill/>
        <a:ln>
          <a:noFill/>
        </a:ln>
        <a:effectLst/>
      </c:spPr>
    </c:title>
    <c:plotArea>
      <c:layout/>
      <c:lineChart>
        <c:grouping val="standard"/>
        <c:ser>
          <c:idx val="0"/>
          <c:order val="0"/>
          <c:spPr>
            <a:ln w="22225" cap="rnd">
              <a:solidFill>
                <a:srgbClr val="42EEC5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val>
            <c:numRef>
              <c:f>'RUIDO 12'!$P$4:$P$6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</c:ser>
        <c:marker val="1"/>
        <c:axId val="90196992"/>
        <c:axId val="90206976"/>
      </c:lineChart>
      <c:catAx>
        <c:axId val="90196992"/>
        <c:scaling>
          <c:orientation val="minMax"/>
        </c:scaling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206976"/>
        <c:crosses val="autoZero"/>
        <c:auto val="1"/>
        <c:lblAlgn val="ctr"/>
        <c:lblOffset val="100"/>
      </c:catAx>
      <c:valAx>
        <c:axId val="90206976"/>
        <c:scaling>
          <c:orientation val="minMax"/>
        </c:scaling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0196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9.png"/><Relationship Id="rId7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1.png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10" Type="http://schemas.openxmlformats.org/officeDocument/2006/relationships/image" Target="../media/image8.png"/><Relationship Id="rId4" Type="http://schemas.openxmlformats.org/officeDocument/2006/relationships/image" Target="../media/image3.png"/><Relationship Id="rId9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9.png"/><Relationship Id="rId4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9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9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png"/><Relationship Id="rId3" Type="http://schemas.openxmlformats.org/officeDocument/2006/relationships/image" Target="../media/image7.png"/><Relationship Id="rId7" Type="http://schemas.openxmlformats.org/officeDocument/2006/relationships/image" Target="../media/image26.png"/><Relationship Id="rId2" Type="http://schemas.openxmlformats.org/officeDocument/2006/relationships/image" Target="../media/image23.png"/><Relationship Id="rId1" Type="http://schemas.openxmlformats.org/officeDocument/2006/relationships/image" Target="../media/image11.png"/><Relationship Id="rId6" Type="http://schemas.openxmlformats.org/officeDocument/2006/relationships/image" Target="../media/image25.png"/><Relationship Id="rId5" Type="http://schemas.openxmlformats.org/officeDocument/2006/relationships/image" Target="../media/image9.png"/><Relationship Id="rId4" Type="http://schemas.openxmlformats.org/officeDocument/2006/relationships/image" Target="../media/image24.png"/><Relationship Id="rId9" Type="http://schemas.openxmlformats.org/officeDocument/2006/relationships/image" Target="../media/image27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13" Type="http://schemas.openxmlformats.org/officeDocument/2006/relationships/image" Target="../media/image34.png"/><Relationship Id="rId3" Type="http://schemas.openxmlformats.org/officeDocument/2006/relationships/image" Target="../media/image7.png"/><Relationship Id="rId7" Type="http://schemas.openxmlformats.org/officeDocument/2006/relationships/image" Target="../media/image29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" Type="http://schemas.openxmlformats.org/officeDocument/2006/relationships/image" Target="../media/image11.png"/><Relationship Id="rId6" Type="http://schemas.openxmlformats.org/officeDocument/2006/relationships/image" Target="../media/image28.png"/><Relationship Id="rId11" Type="http://schemas.openxmlformats.org/officeDocument/2006/relationships/image" Target="../media/image32.png"/><Relationship Id="rId5" Type="http://schemas.openxmlformats.org/officeDocument/2006/relationships/image" Target="../media/image9.png"/><Relationship Id="rId10" Type="http://schemas.openxmlformats.org/officeDocument/2006/relationships/image" Target="../media/image27.png"/><Relationship Id="rId4" Type="http://schemas.openxmlformats.org/officeDocument/2006/relationships/image" Target="../media/image2.png"/><Relationship Id="rId9" Type="http://schemas.openxmlformats.org/officeDocument/2006/relationships/image" Target="../media/image31.png"/><Relationship Id="rId14" Type="http://schemas.openxmlformats.org/officeDocument/2006/relationships/image" Target="../media/image3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3" Type="http://schemas.openxmlformats.org/officeDocument/2006/relationships/image" Target="../media/image2.png"/><Relationship Id="rId7" Type="http://schemas.openxmlformats.org/officeDocument/2006/relationships/image" Target="../media/image39.png"/><Relationship Id="rId2" Type="http://schemas.openxmlformats.org/officeDocument/2006/relationships/image" Target="../media/image36.png"/><Relationship Id="rId1" Type="http://schemas.openxmlformats.org/officeDocument/2006/relationships/image" Target="../media/image9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2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.png"/><Relationship Id="rId3" Type="http://schemas.openxmlformats.org/officeDocument/2006/relationships/image" Target="../media/image27.png"/><Relationship Id="rId7" Type="http://schemas.openxmlformats.org/officeDocument/2006/relationships/image" Target="../media/image44.png"/><Relationship Id="rId2" Type="http://schemas.openxmlformats.org/officeDocument/2006/relationships/image" Target="../media/image2.png"/><Relationship Id="rId1" Type="http://schemas.openxmlformats.org/officeDocument/2006/relationships/image" Target="../media/image9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9.png"/><Relationship Id="rId6" Type="http://schemas.openxmlformats.org/officeDocument/2006/relationships/image" Target="../media/image51.png"/><Relationship Id="rId5" Type="http://schemas.openxmlformats.org/officeDocument/2006/relationships/image" Target="../media/image50.png"/><Relationship Id="rId10" Type="http://schemas.openxmlformats.org/officeDocument/2006/relationships/image" Target="../media/image27.png"/><Relationship Id="rId4" Type="http://schemas.openxmlformats.org/officeDocument/2006/relationships/image" Target="../media/image49.png"/><Relationship Id="rId9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.png"/><Relationship Id="rId13" Type="http://schemas.openxmlformats.org/officeDocument/2006/relationships/image" Target="../media/image63.png"/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12" Type="http://schemas.openxmlformats.org/officeDocument/2006/relationships/image" Target="../media/image27.png"/><Relationship Id="rId2" Type="http://schemas.openxmlformats.org/officeDocument/2006/relationships/image" Target="../media/image54.png"/><Relationship Id="rId1" Type="http://schemas.openxmlformats.org/officeDocument/2006/relationships/image" Target="../media/image9.png"/><Relationship Id="rId6" Type="http://schemas.openxmlformats.org/officeDocument/2006/relationships/image" Target="../media/image58.png"/><Relationship Id="rId11" Type="http://schemas.openxmlformats.org/officeDocument/2006/relationships/image" Target="../media/image2.png"/><Relationship Id="rId5" Type="http://schemas.openxmlformats.org/officeDocument/2006/relationships/image" Target="../media/image57.png"/><Relationship Id="rId10" Type="http://schemas.openxmlformats.org/officeDocument/2006/relationships/image" Target="../media/image62.png"/><Relationship Id="rId4" Type="http://schemas.openxmlformats.org/officeDocument/2006/relationships/image" Target="../media/image56.png"/><Relationship Id="rId9" Type="http://schemas.openxmlformats.org/officeDocument/2006/relationships/image" Target="../media/image6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13" Type="http://schemas.openxmlformats.org/officeDocument/2006/relationships/image" Target="../media/image27.png"/><Relationship Id="rId3" Type="http://schemas.openxmlformats.org/officeDocument/2006/relationships/image" Target="../media/image55.png"/><Relationship Id="rId7" Type="http://schemas.openxmlformats.org/officeDocument/2006/relationships/image" Target="../media/image67.png"/><Relationship Id="rId12" Type="http://schemas.openxmlformats.org/officeDocument/2006/relationships/image" Target="../media/image2.png"/><Relationship Id="rId2" Type="http://schemas.openxmlformats.org/officeDocument/2006/relationships/image" Target="../media/image54.png"/><Relationship Id="rId1" Type="http://schemas.openxmlformats.org/officeDocument/2006/relationships/image" Target="../media/image9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Relationship Id="rId14" Type="http://schemas.openxmlformats.org/officeDocument/2006/relationships/image" Target="../media/image72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9.png"/><Relationship Id="rId13" Type="http://schemas.openxmlformats.org/officeDocument/2006/relationships/image" Target="../media/image82.png"/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12" Type="http://schemas.openxmlformats.org/officeDocument/2006/relationships/image" Target="../media/image27.png"/><Relationship Id="rId2" Type="http://schemas.openxmlformats.org/officeDocument/2006/relationships/image" Target="../media/image73.png"/><Relationship Id="rId1" Type="http://schemas.openxmlformats.org/officeDocument/2006/relationships/image" Target="../media/image9.png"/><Relationship Id="rId6" Type="http://schemas.openxmlformats.org/officeDocument/2006/relationships/image" Target="../media/image77.png"/><Relationship Id="rId11" Type="http://schemas.openxmlformats.org/officeDocument/2006/relationships/image" Target="../media/image2.png"/><Relationship Id="rId5" Type="http://schemas.openxmlformats.org/officeDocument/2006/relationships/image" Target="../media/image76.png"/><Relationship Id="rId10" Type="http://schemas.openxmlformats.org/officeDocument/2006/relationships/image" Target="../media/image81.png"/><Relationship Id="rId4" Type="http://schemas.openxmlformats.org/officeDocument/2006/relationships/image" Target="../media/image75.png"/><Relationship Id="rId9" Type="http://schemas.openxmlformats.org/officeDocument/2006/relationships/image" Target="../media/image80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87.png"/><Relationship Id="rId13" Type="http://schemas.openxmlformats.org/officeDocument/2006/relationships/image" Target="../media/image92.png"/><Relationship Id="rId3" Type="http://schemas.openxmlformats.org/officeDocument/2006/relationships/image" Target="../media/image27.png"/><Relationship Id="rId7" Type="http://schemas.openxmlformats.org/officeDocument/2006/relationships/image" Target="../media/image86.png"/><Relationship Id="rId12" Type="http://schemas.openxmlformats.org/officeDocument/2006/relationships/image" Target="../media/image91.png"/><Relationship Id="rId2" Type="http://schemas.openxmlformats.org/officeDocument/2006/relationships/image" Target="../media/image2.png"/><Relationship Id="rId1" Type="http://schemas.openxmlformats.org/officeDocument/2006/relationships/image" Target="../media/image9.png"/><Relationship Id="rId6" Type="http://schemas.openxmlformats.org/officeDocument/2006/relationships/image" Target="../media/image85.png"/><Relationship Id="rId11" Type="http://schemas.openxmlformats.org/officeDocument/2006/relationships/image" Target="../media/image90.png"/><Relationship Id="rId5" Type="http://schemas.openxmlformats.org/officeDocument/2006/relationships/image" Target="../media/image84.png"/><Relationship Id="rId10" Type="http://schemas.openxmlformats.org/officeDocument/2006/relationships/image" Target="../media/image89.png"/><Relationship Id="rId4" Type="http://schemas.openxmlformats.org/officeDocument/2006/relationships/image" Target="../media/image83.png"/><Relationship Id="rId9" Type="http://schemas.openxmlformats.org/officeDocument/2006/relationships/image" Target="../media/image88.png"/><Relationship Id="rId14" Type="http://schemas.openxmlformats.org/officeDocument/2006/relationships/image" Target="../media/image93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13" Type="http://schemas.openxmlformats.org/officeDocument/2006/relationships/image" Target="../media/image103.png"/><Relationship Id="rId3" Type="http://schemas.openxmlformats.org/officeDocument/2006/relationships/image" Target="../media/image27.png"/><Relationship Id="rId7" Type="http://schemas.openxmlformats.org/officeDocument/2006/relationships/image" Target="../media/image97.png"/><Relationship Id="rId12" Type="http://schemas.openxmlformats.org/officeDocument/2006/relationships/image" Target="../media/image102.png"/><Relationship Id="rId2" Type="http://schemas.openxmlformats.org/officeDocument/2006/relationships/image" Target="../media/image2.png"/><Relationship Id="rId1" Type="http://schemas.openxmlformats.org/officeDocument/2006/relationships/image" Target="../media/image9.png"/><Relationship Id="rId6" Type="http://schemas.openxmlformats.org/officeDocument/2006/relationships/image" Target="../media/image96.png"/><Relationship Id="rId11" Type="http://schemas.openxmlformats.org/officeDocument/2006/relationships/image" Target="../media/image101.png"/><Relationship Id="rId5" Type="http://schemas.openxmlformats.org/officeDocument/2006/relationships/image" Target="../media/image95.png"/><Relationship Id="rId15" Type="http://schemas.openxmlformats.org/officeDocument/2006/relationships/image" Target="../media/image105.png"/><Relationship Id="rId10" Type="http://schemas.openxmlformats.org/officeDocument/2006/relationships/image" Target="../media/image100.png"/><Relationship Id="rId4" Type="http://schemas.openxmlformats.org/officeDocument/2006/relationships/image" Target="../media/image94.png"/><Relationship Id="rId9" Type="http://schemas.openxmlformats.org/officeDocument/2006/relationships/image" Target="../media/image99.png"/><Relationship Id="rId14" Type="http://schemas.openxmlformats.org/officeDocument/2006/relationships/image" Target="../media/image104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.png"/><Relationship Id="rId1" Type="http://schemas.openxmlformats.org/officeDocument/2006/relationships/image" Target="../media/image9.png"/><Relationship Id="rId4" Type="http://schemas.openxmlformats.org/officeDocument/2006/relationships/image" Target="../media/image106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07.png"/><Relationship Id="rId1" Type="http://schemas.openxmlformats.org/officeDocument/2006/relationships/image" Target="../media/image9.png"/><Relationship Id="rId4" Type="http://schemas.openxmlformats.org/officeDocument/2006/relationships/image" Target="../media/image2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10</xdr:row>
      <xdr:rowOff>119062</xdr:rowOff>
    </xdr:from>
    <xdr:ext cx="65" cy="172227"/>
    <xdr:sp macro="" textlink="">
      <xdr:nvSpPr>
        <xdr:cNvPr id="2" name="CuadroTexto 1"/>
        <xdr:cNvSpPr txBox="1"/>
      </xdr:nvSpPr>
      <xdr:spPr>
        <a:xfrm>
          <a:off x="5943600" y="2024062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 sz="1100"/>
        </a:p>
      </xdr:txBody>
    </xdr:sp>
    <xdr:clientData/>
  </xdr:oneCellAnchor>
  <xdr:oneCellAnchor>
    <xdr:from>
      <xdr:col>0</xdr:col>
      <xdr:colOff>390525</xdr:colOff>
      <xdr:row>2</xdr:row>
      <xdr:rowOff>23812</xdr:rowOff>
    </xdr:from>
    <xdr:ext cx="168701" cy="164404"/>
    <xdr:sp macro="" textlink="">
      <xdr:nvSpPr>
        <xdr:cNvPr id="4" name="CuadroTexto 3"/>
        <xdr:cNvSpPr txBox="1"/>
      </xdr:nvSpPr>
      <xdr:spPr>
        <a:xfrm>
          <a:off x="390525" y="404812"/>
          <a:ext cx="168701" cy="1644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050" b="0" i="0">
              <a:latin typeface="Cambria Math" panose="02040503050406030204" pitchFamily="18" charset="0"/>
            </a:rPr>
            <a:t>𝑥</a:t>
          </a:r>
          <a:r>
            <a:rPr lang="es-GT" sz="1050" b="0" i="0">
              <a:latin typeface="Cambria Math" panose="02040503050406030204" pitchFamily="18" charset="0"/>
            </a:rPr>
            <a:t>_</a:t>
          </a:r>
          <a:r>
            <a:rPr lang="en-US" sz="1050" b="0" i="0">
              <a:latin typeface="Cambria Math" panose="02040503050406030204" pitchFamily="18" charset="0"/>
            </a:rPr>
            <a:t>𝑘</a:t>
          </a:r>
          <a:endParaRPr lang="es-GT" sz="1050"/>
        </a:p>
      </xdr:txBody>
    </xdr:sp>
    <xdr:clientData/>
  </xdr:oneCellAnchor>
  <xdr:oneCellAnchor>
    <xdr:from>
      <xdr:col>1</xdr:col>
      <xdr:colOff>276225</xdr:colOff>
      <xdr:row>2</xdr:row>
      <xdr:rowOff>14287</xdr:rowOff>
    </xdr:from>
    <xdr:ext cx="177677" cy="172227"/>
    <xdr:sp macro="" textlink="">
      <xdr:nvSpPr>
        <xdr:cNvPr id="5" name="CuadroTexto 4"/>
        <xdr:cNvSpPr txBox="1"/>
      </xdr:nvSpPr>
      <xdr:spPr>
        <a:xfrm>
          <a:off x="1038225" y="395287"/>
          <a:ext cx="1776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𝑦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4</xdr:col>
      <xdr:colOff>0</xdr:colOff>
      <xdr:row>1</xdr:row>
      <xdr:rowOff>185737</xdr:rowOff>
    </xdr:from>
    <xdr:to>
      <xdr:col>9</xdr:col>
      <xdr:colOff>76200</xdr:colOff>
      <xdr:row>14</xdr:row>
      <xdr:rowOff>171450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10</xdr:col>
      <xdr:colOff>400050</xdr:colOff>
      <xdr:row>4</xdr:row>
      <xdr:rowOff>133350</xdr:rowOff>
    </xdr:from>
    <xdr:ext cx="65" cy="172227"/>
    <xdr:sp macro="" textlink="">
      <xdr:nvSpPr>
        <xdr:cNvPr id="9" name="CuadroTexto 8"/>
        <xdr:cNvSpPr txBox="1"/>
      </xdr:nvSpPr>
      <xdr:spPr>
        <a:xfrm>
          <a:off x="7296150" y="895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GT" sz="1100"/>
        </a:p>
      </xdr:txBody>
    </xdr:sp>
    <xdr:clientData/>
  </xdr:oneCellAnchor>
  <xdr:oneCellAnchor>
    <xdr:from>
      <xdr:col>12</xdr:col>
      <xdr:colOff>304800</xdr:colOff>
      <xdr:row>5</xdr:row>
      <xdr:rowOff>0</xdr:rowOff>
    </xdr:from>
    <xdr:ext cx="176779" cy="172227"/>
    <xdr:sp macro="" textlink="">
      <xdr:nvSpPr>
        <xdr:cNvPr id="7" name="CuadroTexto 6"/>
        <xdr:cNvSpPr txBox="1"/>
      </xdr:nvSpPr>
      <xdr:spPr>
        <a:xfrm>
          <a:off x="4876800" y="3438525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13</xdr:col>
      <xdr:colOff>276225</xdr:colOff>
      <xdr:row>4</xdr:row>
      <xdr:rowOff>180975</xdr:rowOff>
    </xdr:from>
    <xdr:ext cx="177677" cy="172227"/>
    <xdr:sp macro="" textlink="">
      <xdr:nvSpPr>
        <xdr:cNvPr id="8" name="CuadroTexto 7"/>
        <xdr:cNvSpPr txBox="1"/>
      </xdr:nvSpPr>
      <xdr:spPr>
        <a:xfrm>
          <a:off x="5610225" y="3429000"/>
          <a:ext cx="17767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𝑦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14</xdr:col>
      <xdr:colOff>257175</xdr:colOff>
      <xdr:row>5</xdr:row>
      <xdr:rowOff>0</xdr:rowOff>
    </xdr:from>
    <xdr:to>
      <xdr:col>14</xdr:col>
      <xdr:colOff>390525</xdr:colOff>
      <xdr:row>5</xdr:row>
      <xdr:rowOff>180975</xdr:rowOff>
    </xdr:to>
    <xdr:pic>
      <xdr:nvPicPr>
        <xdr:cNvPr id="10" name="Imagen 9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3175" y="3438525"/>
          <a:ext cx="13335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0</xdr:colOff>
      <xdr:row>17</xdr:row>
      <xdr:rowOff>0</xdr:rowOff>
    </xdr:from>
    <xdr:to>
      <xdr:col>9</xdr:col>
      <xdr:colOff>38100</xdr:colOff>
      <xdr:row>31</xdr:row>
      <xdr:rowOff>47625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104775</xdr:colOff>
      <xdr:row>2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8753475" y="4238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11</xdr:col>
      <xdr:colOff>333375</xdr:colOff>
      <xdr:row>5</xdr:row>
      <xdr:rowOff>0</xdr:rowOff>
    </xdr:from>
    <xdr:ext cx="176779" cy="172227"/>
    <xdr:sp macro="" textlink="">
      <xdr:nvSpPr>
        <xdr:cNvPr id="4" name="CuadroTexto 3"/>
        <xdr:cNvSpPr txBox="1"/>
      </xdr:nvSpPr>
      <xdr:spPr>
        <a:xfrm>
          <a:off x="8982075" y="1543050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17</xdr:col>
      <xdr:colOff>66675</xdr:colOff>
      <xdr:row>4</xdr:row>
      <xdr:rowOff>200025</xdr:rowOff>
    </xdr:from>
    <xdr:to>
      <xdr:col>17</xdr:col>
      <xdr:colOff>704850</xdr:colOff>
      <xdr:row>5</xdr:row>
      <xdr:rowOff>180975</xdr:rowOff>
    </xdr:to>
    <xdr:pic>
      <xdr:nvPicPr>
        <xdr:cNvPr id="17" name="Imagen 1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87400" y="1133475"/>
          <a:ext cx="638175" cy="190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523875</xdr:colOff>
      <xdr:row>3</xdr:row>
      <xdr:rowOff>38100</xdr:rowOff>
    </xdr:from>
    <xdr:to>
      <xdr:col>3</xdr:col>
      <xdr:colOff>552450</xdr:colOff>
      <xdr:row>7</xdr:row>
      <xdr:rowOff>28575</xdr:rowOff>
    </xdr:to>
    <xdr:pic>
      <xdr:nvPicPr>
        <xdr:cNvPr id="25" name="Imagen 2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619125"/>
          <a:ext cx="2171700" cy="762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581025</xdr:colOff>
      <xdr:row>8</xdr:row>
      <xdr:rowOff>38100</xdr:rowOff>
    </xdr:from>
    <xdr:to>
      <xdr:col>3</xdr:col>
      <xdr:colOff>333375</xdr:colOff>
      <xdr:row>11</xdr:row>
      <xdr:rowOff>104775</xdr:rowOff>
    </xdr:to>
    <xdr:pic>
      <xdr:nvPicPr>
        <xdr:cNvPr id="26" name="Imagen 2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1581150"/>
          <a:ext cx="1895475" cy="647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542925</xdr:colOff>
      <xdr:row>1</xdr:row>
      <xdr:rowOff>9525</xdr:rowOff>
    </xdr:from>
    <xdr:to>
      <xdr:col>1</xdr:col>
      <xdr:colOff>619125</xdr:colOff>
      <xdr:row>2</xdr:row>
      <xdr:rowOff>9525</xdr:rowOff>
    </xdr:to>
    <xdr:pic>
      <xdr:nvPicPr>
        <xdr:cNvPr id="27" name="Imagen 2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342900"/>
          <a:ext cx="838200" cy="190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295275</xdr:colOff>
      <xdr:row>4</xdr:row>
      <xdr:rowOff>171450</xdr:rowOff>
    </xdr:from>
    <xdr:to>
      <xdr:col>16</xdr:col>
      <xdr:colOff>485775</xdr:colOff>
      <xdr:row>5</xdr:row>
      <xdr:rowOff>180975</xdr:rowOff>
    </xdr:to>
    <xdr:pic>
      <xdr:nvPicPr>
        <xdr:cNvPr id="32" name="Imagen 3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15800" y="1524000"/>
          <a:ext cx="190500" cy="2000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285750</xdr:colOff>
      <xdr:row>5</xdr:row>
      <xdr:rowOff>0</xdr:rowOff>
    </xdr:from>
    <xdr:to>
      <xdr:col>15</xdr:col>
      <xdr:colOff>428625</xdr:colOff>
      <xdr:row>5</xdr:row>
      <xdr:rowOff>180975</xdr:rowOff>
    </xdr:to>
    <xdr:pic>
      <xdr:nvPicPr>
        <xdr:cNvPr id="33" name="Imagen 32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06275" y="1543050"/>
          <a:ext cx="142875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104775</xdr:colOff>
      <xdr:row>4</xdr:row>
      <xdr:rowOff>171450</xdr:rowOff>
    </xdr:from>
    <xdr:to>
      <xdr:col>19</xdr:col>
      <xdr:colOff>0</xdr:colOff>
      <xdr:row>6</xdr:row>
      <xdr:rowOff>28575</xdr:rowOff>
    </xdr:to>
    <xdr:pic>
      <xdr:nvPicPr>
        <xdr:cNvPr id="44" name="Imagen 43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49400" y="1524000"/>
          <a:ext cx="666750" cy="238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742950</xdr:colOff>
      <xdr:row>1</xdr:row>
      <xdr:rowOff>0</xdr:rowOff>
    </xdr:from>
    <xdr:to>
      <xdr:col>7</xdr:col>
      <xdr:colOff>1028700</xdr:colOff>
      <xdr:row>1</xdr:row>
      <xdr:rowOff>180975</xdr:rowOff>
    </xdr:to>
    <xdr:pic>
      <xdr:nvPicPr>
        <xdr:cNvPr id="31" name="Imagen 3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5" y="190500"/>
          <a:ext cx="28575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38100</xdr:colOff>
      <xdr:row>1</xdr:row>
      <xdr:rowOff>4762</xdr:rowOff>
    </xdr:from>
    <xdr:ext cx="104516" cy="172227"/>
    <xdr:sp macro="" textlink="">
      <xdr:nvSpPr>
        <xdr:cNvPr id="8" name="CuadroTexto 7"/>
        <xdr:cNvSpPr txBox="1"/>
      </xdr:nvSpPr>
      <xdr:spPr>
        <a:xfrm>
          <a:off x="2181225" y="195262"/>
          <a:ext cx="10451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ℯ</a:t>
          </a:r>
          <a:endParaRPr lang="es-GT" sz="1100"/>
        </a:p>
      </xdr:txBody>
    </xdr:sp>
    <xdr:clientData/>
  </xdr:oneCellAnchor>
  <xdr:twoCellAnchor>
    <xdr:from>
      <xdr:col>5</xdr:col>
      <xdr:colOff>0</xdr:colOff>
      <xdr:row>1</xdr:row>
      <xdr:rowOff>0</xdr:rowOff>
    </xdr:from>
    <xdr:to>
      <xdr:col>5</xdr:col>
      <xdr:colOff>142875</xdr:colOff>
      <xdr:row>1</xdr:row>
      <xdr:rowOff>180975</xdr:rowOff>
    </xdr:to>
    <xdr:pic>
      <xdr:nvPicPr>
        <xdr:cNvPr id="34" name="Imagen 33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24275" y="190500"/>
          <a:ext cx="142875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20</xdr:col>
      <xdr:colOff>171450</xdr:colOff>
      <xdr:row>5</xdr:row>
      <xdr:rowOff>0</xdr:rowOff>
    </xdr:from>
    <xdr:ext cx="405176" cy="172227"/>
    <xdr:sp macro="" textlink="">
      <xdr:nvSpPr>
        <xdr:cNvPr id="37" name="CuadroTexto 36"/>
        <xdr:cNvSpPr txBox="1"/>
      </xdr:nvSpPr>
      <xdr:spPr>
        <a:xfrm>
          <a:off x="16935450" y="1543050"/>
          <a:ext cx="40517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ln⁡〖</a:t>
          </a:r>
          <a:r>
            <a:rPr lang="es-GT" sz="1100" b="0" i="0">
              <a:latin typeface="Cambria Math" panose="02040503050406030204" pitchFamily="18" charset="0"/>
            </a:rPr>
            <a:t>𝑦_𝑘𝑒  〗</a:t>
          </a:r>
          <a:endParaRPr lang="es-GT" sz="1100"/>
        </a:p>
      </xdr:txBody>
    </xdr:sp>
    <xdr:clientData/>
  </xdr:oneCellAnchor>
  <xdr:oneCellAnchor>
    <xdr:from>
      <xdr:col>19</xdr:col>
      <xdr:colOff>9524</xdr:colOff>
      <xdr:row>4</xdr:row>
      <xdr:rowOff>152400</xdr:rowOff>
    </xdr:from>
    <xdr:ext cx="1095375" cy="234680"/>
    <xdr:sp macro="" textlink="">
      <xdr:nvSpPr>
        <xdr:cNvPr id="40" name="CuadroTexto 39"/>
        <xdr:cNvSpPr txBox="1"/>
      </xdr:nvSpPr>
      <xdr:spPr>
        <a:xfrm>
          <a:off x="15716249" y="1504950"/>
          <a:ext cx="1095375" cy="2346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(ln⁡〖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𝑦_𝑘−</a:t>
          </a:r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ln⁡〖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𝑦_(𝑘 𝑝𝑟𝑜𝑚)  〗  〗 )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^</a:t>
          </a:r>
          <a:r>
            <a:rPr lang="es-GT" sz="900" b="0" i="0">
              <a:latin typeface="Cambria Math" panose="02040503050406030204" pitchFamily="18" charset="0"/>
            </a:rPr>
            <a:t>2</a:t>
          </a:r>
          <a:endParaRPr lang="es-GT" sz="900"/>
        </a:p>
      </xdr:txBody>
    </xdr:sp>
    <xdr:clientData/>
  </xdr:oneCellAnchor>
  <xdr:oneCellAnchor>
    <xdr:from>
      <xdr:col>21</xdr:col>
      <xdr:colOff>200025</xdr:colOff>
      <xdr:row>4</xdr:row>
      <xdr:rowOff>161925</xdr:rowOff>
    </xdr:from>
    <xdr:ext cx="1095375" cy="234680"/>
    <xdr:sp macro="" textlink="">
      <xdr:nvSpPr>
        <xdr:cNvPr id="41" name="CuadroTexto 40"/>
        <xdr:cNvSpPr txBox="1"/>
      </xdr:nvSpPr>
      <xdr:spPr>
        <a:xfrm>
          <a:off x="17135475" y="1666875"/>
          <a:ext cx="1095375" cy="2346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(ln⁡〖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𝑦_𝑘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𝑒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</a:t>
          </a:r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ln⁡〖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𝑦_(𝑘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𝑒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𝑝𝑟𝑜𝑚)  〗  〗 )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^</a:t>
          </a:r>
          <a:r>
            <a:rPr lang="es-GT" sz="900" b="0" i="0">
              <a:latin typeface="Cambria Math" panose="02040503050406030204" pitchFamily="18" charset="0"/>
            </a:rPr>
            <a:t>2</a:t>
          </a:r>
          <a:endParaRPr lang="es-GT" sz="900"/>
        </a:p>
      </xdr:txBody>
    </xdr:sp>
    <xdr:clientData/>
  </xdr:oneCellAnchor>
  <xdr:twoCellAnchor>
    <xdr:from>
      <xdr:col>12</xdr:col>
      <xdr:colOff>247650</xdr:colOff>
      <xdr:row>5</xdr:row>
      <xdr:rowOff>0</xdr:rowOff>
    </xdr:from>
    <xdr:to>
      <xdr:col>12</xdr:col>
      <xdr:colOff>444818</xdr:colOff>
      <xdr:row>5</xdr:row>
      <xdr:rowOff>171450</xdr:rowOff>
    </xdr:to>
    <xdr:pic>
      <xdr:nvPicPr>
        <xdr:cNvPr id="42" name="Imagen 41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34550" y="1552575"/>
          <a:ext cx="197168" cy="1714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285750</xdr:colOff>
      <xdr:row>5</xdr:row>
      <xdr:rowOff>0</xdr:rowOff>
    </xdr:from>
    <xdr:to>
      <xdr:col>13</xdr:col>
      <xdr:colOff>499110</xdr:colOff>
      <xdr:row>5</xdr:row>
      <xdr:rowOff>152400</xdr:rowOff>
    </xdr:to>
    <xdr:pic>
      <xdr:nvPicPr>
        <xdr:cNvPr id="43" name="Imagen 42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34650" y="1552575"/>
          <a:ext cx="213360" cy="1524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180975</xdr:colOff>
      <xdr:row>5</xdr:row>
      <xdr:rowOff>0</xdr:rowOff>
    </xdr:from>
    <xdr:to>
      <xdr:col>14</xdr:col>
      <xdr:colOff>570071</xdr:colOff>
      <xdr:row>5</xdr:row>
      <xdr:rowOff>180975</xdr:rowOff>
    </xdr:to>
    <xdr:pic>
      <xdr:nvPicPr>
        <xdr:cNvPr id="45" name="Imagen 4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15700" y="1143000"/>
          <a:ext cx="389096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133350</xdr:colOff>
      <xdr:row>1</xdr:row>
      <xdr:rowOff>176212</xdr:rowOff>
    </xdr:from>
    <xdr:ext cx="534313" cy="182614"/>
    <xdr:sp macro="" textlink="">
      <xdr:nvSpPr>
        <xdr:cNvPr id="10" name="CuadroTexto 9"/>
        <xdr:cNvSpPr txBox="1"/>
      </xdr:nvSpPr>
      <xdr:spPr>
        <a:xfrm>
          <a:off x="12030075" y="366712"/>
          <a:ext cx="534313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𝑦_(𝑘𝑒 𝑝𝑟𝑜𝑚)</a:t>
          </a:r>
          <a:endParaRPr lang="es-GT" sz="1100"/>
        </a:p>
      </xdr:txBody>
    </xdr:sp>
    <xdr:clientData/>
  </xdr:oneCellAnchor>
  <xdr:oneCellAnchor>
    <xdr:from>
      <xdr:col>15</xdr:col>
      <xdr:colOff>123825</xdr:colOff>
      <xdr:row>1</xdr:row>
      <xdr:rowOff>0</xdr:rowOff>
    </xdr:from>
    <xdr:ext cx="478400" cy="182614"/>
    <xdr:sp macro="" textlink="">
      <xdr:nvSpPr>
        <xdr:cNvPr id="48" name="CuadroTexto 47"/>
        <xdr:cNvSpPr txBox="1"/>
      </xdr:nvSpPr>
      <xdr:spPr>
        <a:xfrm>
          <a:off x="12020550" y="333375"/>
          <a:ext cx="478400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22</xdr:col>
      <xdr:colOff>295275</xdr:colOff>
      <xdr:row>5</xdr:row>
      <xdr:rowOff>0</xdr:rowOff>
    </xdr:from>
    <xdr:ext cx="162289" cy="172227"/>
    <xdr:sp macro="" textlink="">
      <xdr:nvSpPr>
        <xdr:cNvPr id="23" name="CuadroTexto 22"/>
        <xdr:cNvSpPr txBox="1"/>
      </xdr:nvSpPr>
      <xdr:spPr>
        <a:xfrm>
          <a:off x="18726150" y="114300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23</xdr:col>
      <xdr:colOff>190500</xdr:colOff>
      <xdr:row>5</xdr:row>
      <xdr:rowOff>0</xdr:rowOff>
    </xdr:from>
    <xdr:ext cx="227691" cy="175369"/>
    <xdr:sp macro="" textlink="">
      <xdr:nvSpPr>
        <xdr:cNvPr id="24" name="CuadroTexto 23"/>
        <xdr:cNvSpPr txBox="1"/>
      </xdr:nvSpPr>
      <xdr:spPr>
        <a:xfrm>
          <a:off x="19383375" y="114300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  <xdr:twoCellAnchor>
    <xdr:from>
      <xdr:col>17</xdr:col>
      <xdr:colOff>66675</xdr:colOff>
      <xdr:row>8</xdr:row>
      <xdr:rowOff>28575</xdr:rowOff>
    </xdr:from>
    <xdr:to>
      <xdr:col>17</xdr:col>
      <xdr:colOff>704850</xdr:colOff>
      <xdr:row>9</xdr:row>
      <xdr:rowOff>19050</xdr:rowOff>
    </xdr:to>
    <xdr:pic>
      <xdr:nvPicPr>
        <xdr:cNvPr id="61" name="Imagen 6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87400" y="1371600"/>
          <a:ext cx="638175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9600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85837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6688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3836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104775</xdr:colOff>
      <xdr:row>2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8791575" y="4238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8</xdr:col>
      <xdr:colOff>333375</xdr:colOff>
      <xdr:row>6</xdr:row>
      <xdr:rowOff>0</xdr:rowOff>
    </xdr:from>
    <xdr:ext cx="176779" cy="172227"/>
    <xdr:sp macro="" textlink="">
      <xdr:nvSpPr>
        <xdr:cNvPr id="4" name="CuadroTexto 3"/>
        <xdr:cNvSpPr txBox="1"/>
      </xdr:nvSpPr>
      <xdr:spPr>
        <a:xfrm>
          <a:off x="9020175" y="1543050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9</xdr:col>
      <xdr:colOff>419100</xdr:colOff>
      <xdr:row>6</xdr:row>
      <xdr:rowOff>28575</xdr:rowOff>
    </xdr:from>
    <xdr:to>
      <xdr:col>9</xdr:col>
      <xdr:colOff>638175</xdr:colOff>
      <xdr:row>7</xdr:row>
      <xdr:rowOff>19050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0" y="1571625"/>
          <a:ext cx="219075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66675</xdr:colOff>
      <xdr:row>6</xdr:row>
      <xdr:rowOff>28575</xdr:rowOff>
    </xdr:from>
    <xdr:to>
      <xdr:col>16</xdr:col>
      <xdr:colOff>704850</xdr:colOff>
      <xdr:row>7</xdr:row>
      <xdr:rowOff>19050</xdr:rowOff>
    </xdr:to>
    <xdr:pic>
      <xdr:nvPicPr>
        <xdr:cNvPr id="13" name="Imagen 1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87400" y="1571625"/>
          <a:ext cx="638175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342900</xdr:colOff>
      <xdr:row>1</xdr:row>
      <xdr:rowOff>9525</xdr:rowOff>
    </xdr:from>
    <xdr:to>
      <xdr:col>5</xdr:col>
      <xdr:colOff>628650</xdr:colOff>
      <xdr:row>2</xdr:row>
      <xdr:rowOff>0</xdr:rowOff>
    </xdr:to>
    <xdr:pic>
      <xdr:nvPicPr>
        <xdr:cNvPr id="15" name="Imagen 1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00025"/>
          <a:ext cx="28575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523875</xdr:colOff>
      <xdr:row>3</xdr:row>
      <xdr:rowOff>38100</xdr:rowOff>
    </xdr:from>
    <xdr:to>
      <xdr:col>3</xdr:col>
      <xdr:colOff>552450</xdr:colOff>
      <xdr:row>7</xdr:row>
      <xdr:rowOff>28575</xdr:rowOff>
    </xdr:to>
    <xdr:pic>
      <xdr:nvPicPr>
        <xdr:cNvPr id="17" name="Imagen 1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875" y="619125"/>
          <a:ext cx="2171700" cy="762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581025</xdr:colOff>
      <xdr:row>8</xdr:row>
      <xdr:rowOff>38100</xdr:rowOff>
    </xdr:from>
    <xdr:to>
      <xdr:col>3</xdr:col>
      <xdr:colOff>333375</xdr:colOff>
      <xdr:row>11</xdr:row>
      <xdr:rowOff>104775</xdr:rowOff>
    </xdr:to>
    <xdr:pic>
      <xdr:nvPicPr>
        <xdr:cNvPr id="18" name="Imagen 1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1581150"/>
          <a:ext cx="1895475" cy="647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542925</xdr:colOff>
      <xdr:row>1</xdr:row>
      <xdr:rowOff>9525</xdr:rowOff>
    </xdr:from>
    <xdr:to>
      <xdr:col>1</xdr:col>
      <xdr:colOff>619125</xdr:colOff>
      <xdr:row>2</xdr:row>
      <xdr:rowOff>9525</xdr:rowOff>
    </xdr:to>
    <xdr:pic>
      <xdr:nvPicPr>
        <xdr:cNvPr id="19" name="Imagen 1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925" y="200025"/>
          <a:ext cx="838200" cy="190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390525</xdr:colOff>
      <xdr:row>6</xdr:row>
      <xdr:rowOff>9525</xdr:rowOff>
    </xdr:from>
    <xdr:to>
      <xdr:col>10</xdr:col>
      <xdr:colOff>657225</xdr:colOff>
      <xdr:row>7</xdr:row>
      <xdr:rowOff>0</xdr:rowOff>
    </xdr:to>
    <xdr:pic>
      <xdr:nvPicPr>
        <xdr:cNvPr id="20" name="Imagen 1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39425" y="1552575"/>
          <a:ext cx="26670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323850</xdr:colOff>
      <xdr:row>5</xdr:row>
      <xdr:rowOff>180975</xdr:rowOff>
    </xdr:from>
    <xdr:to>
      <xdr:col>15</xdr:col>
      <xdr:colOff>514350</xdr:colOff>
      <xdr:row>7</xdr:row>
      <xdr:rowOff>0</xdr:rowOff>
    </xdr:to>
    <xdr:pic>
      <xdr:nvPicPr>
        <xdr:cNvPr id="23" name="Imagen 2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53950" y="1552575"/>
          <a:ext cx="190500" cy="2000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285750</xdr:colOff>
      <xdr:row>6</xdr:row>
      <xdr:rowOff>0</xdr:rowOff>
    </xdr:from>
    <xdr:to>
      <xdr:col>14</xdr:col>
      <xdr:colOff>428625</xdr:colOff>
      <xdr:row>6</xdr:row>
      <xdr:rowOff>180975</xdr:rowOff>
    </xdr:to>
    <xdr:pic>
      <xdr:nvPicPr>
        <xdr:cNvPr id="24" name="Imagen 23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82475" y="1543050"/>
          <a:ext cx="142875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104775</xdr:colOff>
      <xdr:row>5</xdr:row>
      <xdr:rowOff>171450</xdr:rowOff>
    </xdr:from>
    <xdr:to>
      <xdr:col>18</xdr:col>
      <xdr:colOff>0</xdr:colOff>
      <xdr:row>7</xdr:row>
      <xdr:rowOff>28575</xdr:rowOff>
    </xdr:to>
    <xdr:pic>
      <xdr:nvPicPr>
        <xdr:cNvPr id="25" name="Imagen 2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500" y="1524000"/>
          <a:ext cx="666750" cy="2381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9</xdr:col>
      <xdr:colOff>133350</xdr:colOff>
      <xdr:row>2</xdr:row>
      <xdr:rowOff>171450</xdr:rowOff>
    </xdr:from>
    <xdr:ext cx="534313" cy="182614"/>
    <xdr:sp macro="" textlink="">
      <xdr:nvSpPr>
        <xdr:cNvPr id="26" name="CuadroTexto 25"/>
        <xdr:cNvSpPr txBox="1"/>
      </xdr:nvSpPr>
      <xdr:spPr>
        <a:xfrm>
          <a:off x="7296150" y="552450"/>
          <a:ext cx="534313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𝑦_(𝑘𝑒 𝑝𝑟𝑜𝑚)</a:t>
          </a:r>
          <a:endParaRPr lang="es-GT" sz="1100"/>
        </a:p>
      </xdr:txBody>
    </xdr:sp>
    <xdr:clientData/>
  </xdr:oneCellAnchor>
  <xdr:oneCellAnchor>
    <xdr:from>
      <xdr:col>9</xdr:col>
      <xdr:colOff>133350</xdr:colOff>
      <xdr:row>2</xdr:row>
      <xdr:rowOff>0</xdr:rowOff>
    </xdr:from>
    <xdr:ext cx="478400" cy="182614"/>
    <xdr:sp macro="" textlink="">
      <xdr:nvSpPr>
        <xdr:cNvPr id="28" name="CuadroTexto 27"/>
        <xdr:cNvSpPr txBox="1"/>
      </xdr:nvSpPr>
      <xdr:spPr>
        <a:xfrm>
          <a:off x="7296150" y="381000"/>
          <a:ext cx="478400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11</xdr:col>
      <xdr:colOff>342900</xdr:colOff>
      <xdr:row>6</xdr:row>
      <xdr:rowOff>0</xdr:rowOff>
    </xdr:from>
    <xdr:ext cx="317331" cy="172227"/>
    <xdr:sp macro="" textlink="">
      <xdr:nvSpPr>
        <xdr:cNvPr id="29" name="CuadroTexto 28"/>
        <xdr:cNvSpPr txBox="1"/>
      </xdr:nvSpPr>
      <xdr:spPr>
        <a:xfrm>
          <a:off x="9153525" y="1562100"/>
          <a:ext cx="317331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ln⁡〖</a:t>
          </a:r>
          <a:r>
            <a:rPr lang="es-GT" sz="1100" b="0" i="0">
              <a:latin typeface="Cambria Math" panose="02040503050406030204" pitchFamily="18" charset="0"/>
            </a:rPr>
            <a:t>𝑥_𝑘 〗</a:t>
          </a:r>
          <a:endParaRPr lang="es-GT" sz="1100"/>
        </a:p>
      </xdr:txBody>
    </xdr:sp>
    <xdr:clientData/>
  </xdr:oneCellAnchor>
  <xdr:oneCellAnchor>
    <xdr:from>
      <xdr:col>12</xdr:col>
      <xdr:colOff>133350</xdr:colOff>
      <xdr:row>6</xdr:row>
      <xdr:rowOff>0</xdr:rowOff>
    </xdr:from>
    <xdr:ext cx="618695" cy="172227"/>
    <xdr:sp macro="" textlink="">
      <xdr:nvSpPr>
        <xdr:cNvPr id="30" name="CuadroTexto 29"/>
        <xdr:cNvSpPr txBox="1"/>
      </xdr:nvSpPr>
      <xdr:spPr>
        <a:xfrm>
          <a:off x="9829800" y="1562100"/>
          <a:ext cx="61869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ln⁡〖</a:t>
          </a:r>
          <a:r>
            <a:rPr lang="es-GT" sz="1100" b="0" i="0">
              <a:latin typeface="Cambria Math" panose="02040503050406030204" pitchFamily="18" charset="0"/>
            </a:rPr>
            <a:t>𝑥_𝑘</a:t>
          </a:r>
          <a:r>
            <a:rPr lang="es-GT" sz="11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ln⁡〖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𝑦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_𝑘 〗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 〗</a:t>
          </a:r>
          <a:endParaRPr lang="es-GT" sz="1100"/>
        </a:p>
      </xdr:txBody>
    </xdr:sp>
    <xdr:clientData/>
  </xdr:oneCellAnchor>
  <xdr:oneCellAnchor>
    <xdr:from>
      <xdr:col>13</xdr:col>
      <xdr:colOff>180975</xdr:colOff>
      <xdr:row>6</xdr:row>
      <xdr:rowOff>0</xdr:rowOff>
    </xdr:from>
    <xdr:ext cx="499817" cy="175369"/>
    <xdr:sp macro="" textlink="">
      <xdr:nvSpPr>
        <xdr:cNvPr id="31" name="CuadroTexto 30"/>
        <xdr:cNvSpPr txBox="1"/>
      </xdr:nvSpPr>
      <xdr:spPr>
        <a:xfrm>
          <a:off x="10763250" y="1562100"/>
          <a:ext cx="499817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(ln⁡〖</a:t>
          </a:r>
          <a:r>
            <a:rPr lang="es-GT" sz="1100" b="0" i="0">
              <a:latin typeface="Cambria Math" panose="02040503050406030204" pitchFamily="18" charset="0"/>
            </a:rPr>
            <a:t>𝑥_𝑘 〗 )^2</a:t>
          </a:r>
          <a:endParaRPr lang="es-GT" sz="1100"/>
        </a:p>
      </xdr:txBody>
    </xdr:sp>
    <xdr:clientData/>
  </xdr:oneCellAnchor>
  <xdr:oneCellAnchor>
    <xdr:from>
      <xdr:col>18</xdr:col>
      <xdr:colOff>38100</xdr:colOff>
      <xdr:row>5</xdr:row>
      <xdr:rowOff>152400</xdr:rowOff>
    </xdr:from>
    <xdr:ext cx="1095375" cy="234680"/>
    <xdr:sp macro="" textlink="">
      <xdr:nvSpPr>
        <xdr:cNvPr id="32" name="CuadroTexto 31"/>
        <xdr:cNvSpPr txBox="1"/>
      </xdr:nvSpPr>
      <xdr:spPr>
        <a:xfrm>
          <a:off x="15459075" y="1524000"/>
          <a:ext cx="1095375" cy="2346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(ln⁡〖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𝑦_𝑘−</a:t>
          </a:r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ln⁡〖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𝑦_(𝑘 𝑝𝑟𝑜𝑚)  〗  〗 )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^</a:t>
          </a:r>
          <a:r>
            <a:rPr lang="es-GT" sz="900" b="0" i="0">
              <a:latin typeface="Cambria Math" panose="02040503050406030204" pitchFamily="18" charset="0"/>
            </a:rPr>
            <a:t>2</a:t>
          </a:r>
          <a:endParaRPr lang="es-GT" sz="900"/>
        </a:p>
      </xdr:txBody>
    </xdr:sp>
    <xdr:clientData/>
  </xdr:oneCellAnchor>
  <xdr:oneCellAnchor>
    <xdr:from>
      <xdr:col>19</xdr:col>
      <xdr:colOff>180975</xdr:colOff>
      <xdr:row>6</xdr:row>
      <xdr:rowOff>19050</xdr:rowOff>
    </xdr:from>
    <xdr:ext cx="405176" cy="172227"/>
    <xdr:sp macro="" textlink="">
      <xdr:nvSpPr>
        <xdr:cNvPr id="33" name="CuadroTexto 32"/>
        <xdr:cNvSpPr txBox="1"/>
      </xdr:nvSpPr>
      <xdr:spPr>
        <a:xfrm>
          <a:off x="16773525" y="1581150"/>
          <a:ext cx="40517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ln⁡〖</a:t>
          </a:r>
          <a:r>
            <a:rPr lang="es-GT" sz="1100" b="0" i="0">
              <a:latin typeface="Cambria Math" panose="02040503050406030204" pitchFamily="18" charset="0"/>
            </a:rPr>
            <a:t>𝑦_𝑘𝑒  〗</a:t>
          </a:r>
          <a:endParaRPr lang="es-GT" sz="1100"/>
        </a:p>
      </xdr:txBody>
    </xdr:sp>
    <xdr:clientData/>
  </xdr:oneCellAnchor>
  <xdr:oneCellAnchor>
    <xdr:from>
      <xdr:col>20</xdr:col>
      <xdr:colOff>19050</xdr:colOff>
      <xdr:row>5</xdr:row>
      <xdr:rowOff>152400</xdr:rowOff>
    </xdr:from>
    <xdr:ext cx="1095375" cy="234680"/>
    <xdr:sp macro="" textlink="">
      <xdr:nvSpPr>
        <xdr:cNvPr id="34" name="CuadroTexto 33"/>
        <xdr:cNvSpPr txBox="1"/>
      </xdr:nvSpPr>
      <xdr:spPr>
        <a:xfrm>
          <a:off x="17373600" y="1524000"/>
          <a:ext cx="1095375" cy="23468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(ln⁡〖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𝑦_𝑘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𝑒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−</a:t>
          </a:r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ln⁡〖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𝑦_(𝑘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𝑒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𝑝𝑟𝑜𝑚)  〗  〗 )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^</a:t>
          </a:r>
          <a:r>
            <a:rPr lang="es-GT" sz="900" b="0" i="0">
              <a:latin typeface="Cambria Math" panose="02040503050406030204" pitchFamily="18" charset="0"/>
            </a:rPr>
            <a:t>2</a:t>
          </a:r>
          <a:endParaRPr lang="es-GT" sz="900"/>
        </a:p>
      </xdr:txBody>
    </xdr:sp>
    <xdr:clientData/>
  </xdr:oneCellAnchor>
  <xdr:oneCellAnchor>
    <xdr:from>
      <xdr:col>21</xdr:col>
      <xdr:colOff>314325</xdr:colOff>
      <xdr:row>6</xdr:row>
      <xdr:rowOff>0</xdr:rowOff>
    </xdr:from>
    <xdr:ext cx="162289" cy="172227"/>
    <xdr:sp macro="" textlink="">
      <xdr:nvSpPr>
        <xdr:cNvPr id="22" name="CuadroTexto 21"/>
        <xdr:cNvSpPr txBox="1"/>
      </xdr:nvSpPr>
      <xdr:spPr>
        <a:xfrm>
          <a:off x="18097500" y="1323975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22</xdr:col>
      <xdr:colOff>209550</xdr:colOff>
      <xdr:row>6</xdr:row>
      <xdr:rowOff>0</xdr:rowOff>
    </xdr:from>
    <xdr:ext cx="227691" cy="175369"/>
    <xdr:sp macro="" textlink="">
      <xdr:nvSpPr>
        <xdr:cNvPr id="27" name="CuadroTexto 26"/>
        <xdr:cNvSpPr txBox="1"/>
      </xdr:nvSpPr>
      <xdr:spPr>
        <a:xfrm>
          <a:off x="18754725" y="1323975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0</xdr:colOff>
      <xdr:row>3</xdr:row>
      <xdr:rowOff>0</xdr:rowOff>
    </xdr:from>
    <xdr:ext cx="290849" cy="172227"/>
    <xdr:sp macro="" textlink="">
      <xdr:nvSpPr>
        <xdr:cNvPr id="2" name="CuadroTexto 1"/>
        <xdr:cNvSpPr txBox="1"/>
      </xdr:nvSpPr>
      <xdr:spPr>
        <a:xfrm>
          <a:off x="7658100" y="190500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11</xdr:col>
      <xdr:colOff>314325</xdr:colOff>
      <xdr:row>5</xdr:row>
      <xdr:rowOff>142875</xdr:rowOff>
    </xdr:from>
    <xdr:ext cx="167738" cy="172227"/>
    <xdr:sp macro="" textlink="">
      <xdr:nvSpPr>
        <xdr:cNvPr id="3" name="CuadroTexto 2"/>
        <xdr:cNvSpPr txBox="1"/>
      </xdr:nvSpPr>
      <xdr:spPr>
        <a:xfrm>
          <a:off x="8734425" y="1266825"/>
          <a:ext cx="167738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12</xdr:col>
      <xdr:colOff>295275</xdr:colOff>
      <xdr:row>5</xdr:row>
      <xdr:rowOff>152400</xdr:rowOff>
    </xdr:from>
    <xdr:ext cx="233334" cy="172227"/>
    <xdr:sp macro="" textlink="">
      <xdr:nvSpPr>
        <xdr:cNvPr id="4" name="CuadroTexto 3"/>
        <xdr:cNvSpPr txBox="1"/>
      </xdr:nvSpPr>
      <xdr:spPr>
        <a:xfrm>
          <a:off x="9477375" y="733425"/>
          <a:ext cx="23333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1</a:t>
          </a:r>
          <a:endParaRPr lang="es-GT" sz="1100"/>
        </a:p>
      </xdr:txBody>
    </xdr:sp>
    <xdr:clientData/>
  </xdr:oneCellAnchor>
  <xdr:oneCellAnchor>
    <xdr:from>
      <xdr:col>13</xdr:col>
      <xdr:colOff>238125</xdr:colOff>
      <xdr:row>5</xdr:row>
      <xdr:rowOff>142875</xdr:rowOff>
    </xdr:from>
    <xdr:ext cx="233334" cy="172227"/>
    <xdr:sp macro="" textlink="">
      <xdr:nvSpPr>
        <xdr:cNvPr id="5" name="CuadroTexto 4"/>
        <xdr:cNvSpPr txBox="1"/>
      </xdr:nvSpPr>
      <xdr:spPr>
        <a:xfrm>
          <a:off x="10182225" y="723900"/>
          <a:ext cx="23333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0</xdr:col>
      <xdr:colOff>123825</xdr:colOff>
      <xdr:row>7</xdr:row>
      <xdr:rowOff>0</xdr:rowOff>
    </xdr:from>
    <xdr:ext cx="3404394" cy="179729"/>
    <xdr:sp macro="" textlink="">
      <xdr:nvSpPr>
        <xdr:cNvPr id="7" name="CuadroTexto 6"/>
        <xdr:cNvSpPr txBox="1"/>
      </xdr:nvSpPr>
      <xdr:spPr>
        <a:xfrm>
          <a:off x="123825" y="1352550"/>
          <a:ext cx="340439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𝑧_𝑘2=𝑎〗_1 𝑥_𝑘1^2+𝑎_2 𝑥_𝑘2^2+𝑎_3 𝑥_𝑘1 𝑥_𝑘2+𝑎_4 𝑥_𝑘1+𝑎_5 𝑥_𝑘2+𝑎_6</a:t>
          </a:r>
          <a:endParaRPr lang="es-GT" sz="1100"/>
        </a:p>
      </xdr:txBody>
    </xdr:sp>
    <xdr:clientData/>
  </xdr:oneCellAnchor>
  <xdr:oneCellAnchor>
    <xdr:from>
      <xdr:col>0</xdr:col>
      <xdr:colOff>133350</xdr:colOff>
      <xdr:row>6</xdr:row>
      <xdr:rowOff>0</xdr:rowOff>
    </xdr:from>
    <xdr:ext cx="1576009" cy="172227"/>
    <xdr:sp macro="" textlink="">
      <xdr:nvSpPr>
        <xdr:cNvPr id="8" name="CuadroTexto 7"/>
        <xdr:cNvSpPr txBox="1"/>
      </xdr:nvSpPr>
      <xdr:spPr>
        <a:xfrm>
          <a:off x="133350" y="1162050"/>
          <a:ext cx="157600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𝑧_𝑘1=𝑎〗_1 𝑥_𝑘1+𝑎_2 𝑥_𝑘2+𝑎_3</a:t>
          </a:r>
          <a:endParaRPr lang="es-GT" sz="1100"/>
        </a:p>
      </xdr:txBody>
    </xdr:sp>
    <xdr:clientData/>
  </xdr:oneCellAnchor>
  <xdr:oneCellAnchor>
    <xdr:from>
      <xdr:col>15</xdr:col>
      <xdr:colOff>266700</xdr:colOff>
      <xdr:row>5</xdr:row>
      <xdr:rowOff>123825</xdr:rowOff>
    </xdr:from>
    <xdr:ext cx="233334" cy="179729"/>
    <xdr:sp macro="" textlink="">
      <xdr:nvSpPr>
        <xdr:cNvPr id="10" name="CuadroTexto 9"/>
        <xdr:cNvSpPr txBox="1"/>
      </xdr:nvSpPr>
      <xdr:spPr>
        <a:xfrm>
          <a:off x="11734800" y="704850"/>
          <a:ext cx="23333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𝑥_𝑘1^2</a:t>
          </a:r>
          <a:endParaRPr lang="es-GT" sz="1100"/>
        </a:p>
      </xdr:txBody>
    </xdr:sp>
    <xdr:clientData/>
  </xdr:oneCellAnchor>
  <xdr:oneCellAnchor>
    <xdr:from>
      <xdr:col>16</xdr:col>
      <xdr:colOff>219075</xdr:colOff>
      <xdr:row>5</xdr:row>
      <xdr:rowOff>123825</xdr:rowOff>
    </xdr:from>
    <xdr:ext cx="233334" cy="179729"/>
    <xdr:sp macro="" textlink="">
      <xdr:nvSpPr>
        <xdr:cNvPr id="11" name="CuadroTexto 10"/>
        <xdr:cNvSpPr txBox="1"/>
      </xdr:nvSpPr>
      <xdr:spPr>
        <a:xfrm>
          <a:off x="12449175" y="704850"/>
          <a:ext cx="23333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𝑥_𝑘2^2</a:t>
          </a:r>
          <a:endParaRPr lang="es-GT" sz="1100"/>
        </a:p>
      </xdr:txBody>
    </xdr:sp>
    <xdr:clientData/>
  </xdr:oneCellAnchor>
  <xdr:oneCellAnchor>
    <xdr:from>
      <xdr:col>17</xdr:col>
      <xdr:colOff>142875</xdr:colOff>
      <xdr:row>5</xdr:row>
      <xdr:rowOff>133350</xdr:rowOff>
    </xdr:from>
    <xdr:ext cx="434799" cy="172227"/>
    <xdr:sp macro="" textlink="">
      <xdr:nvSpPr>
        <xdr:cNvPr id="13" name="CuadroTexto 12"/>
        <xdr:cNvSpPr txBox="1"/>
      </xdr:nvSpPr>
      <xdr:spPr>
        <a:xfrm>
          <a:off x="13134975" y="714375"/>
          <a:ext cx="43479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 𝑥_𝑘2</a:t>
          </a:r>
          <a:endParaRPr lang="es-GT" sz="1100"/>
        </a:p>
      </xdr:txBody>
    </xdr:sp>
    <xdr:clientData/>
  </xdr:oneCellAnchor>
  <xdr:oneCellAnchor>
    <xdr:from>
      <xdr:col>18</xdr:col>
      <xdr:colOff>142875</xdr:colOff>
      <xdr:row>5</xdr:row>
      <xdr:rowOff>171450</xdr:rowOff>
    </xdr:from>
    <xdr:ext cx="369204" cy="172227"/>
    <xdr:sp macro="" textlink="">
      <xdr:nvSpPr>
        <xdr:cNvPr id="14" name="CuadroTexto 13"/>
        <xdr:cNvSpPr txBox="1"/>
      </xdr:nvSpPr>
      <xdr:spPr>
        <a:xfrm>
          <a:off x="13896975" y="752475"/>
          <a:ext cx="36920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 𝑧_𝑘</a:t>
          </a:r>
          <a:endParaRPr lang="es-GT" sz="1100"/>
        </a:p>
      </xdr:txBody>
    </xdr:sp>
    <xdr:clientData/>
  </xdr:oneCellAnchor>
  <xdr:oneCellAnchor>
    <xdr:from>
      <xdr:col>19</xdr:col>
      <xdr:colOff>200025</xdr:colOff>
      <xdr:row>5</xdr:row>
      <xdr:rowOff>180975</xdr:rowOff>
    </xdr:from>
    <xdr:ext cx="369204" cy="172227"/>
    <xdr:sp macro="" textlink="">
      <xdr:nvSpPr>
        <xdr:cNvPr id="15" name="CuadroTexto 14"/>
        <xdr:cNvSpPr txBox="1"/>
      </xdr:nvSpPr>
      <xdr:spPr>
        <a:xfrm>
          <a:off x="14716125" y="762000"/>
          <a:ext cx="36920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 𝑧_𝑘</a:t>
          </a:r>
          <a:endParaRPr lang="es-GT" sz="1100"/>
        </a:p>
      </xdr:txBody>
    </xdr:sp>
    <xdr:clientData/>
  </xdr:oneCellAnchor>
  <xdr:oneCellAnchor>
    <xdr:from>
      <xdr:col>20</xdr:col>
      <xdr:colOff>266700</xdr:colOff>
      <xdr:row>5</xdr:row>
      <xdr:rowOff>152400</xdr:rowOff>
    </xdr:from>
    <xdr:ext cx="224292" cy="172227"/>
    <xdr:sp macro="" textlink="">
      <xdr:nvSpPr>
        <xdr:cNvPr id="16" name="CuadroTexto 15"/>
        <xdr:cNvSpPr txBox="1"/>
      </xdr:nvSpPr>
      <xdr:spPr>
        <a:xfrm>
          <a:off x="15544800" y="733425"/>
          <a:ext cx="224292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𝑧_𝑘1</a:t>
          </a:r>
          <a:endParaRPr lang="es-GT" sz="1100"/>
        </a:p>
      </xdr:txBody>
    </xdr:sp>
    <xdr:clientData/>
  </xdr:oneCellAnchor>
  <xdr:oneCellAnchor>
    <xdr:from>
      <xdr:col>21</xdr:col>
      <xdr:colOff>0</xdr:colOff>
      <xdr:row>5</xdr:row>
      <xdr:rowOff>161925</xdr:rowOff>
    </xdr:from>
    <xdr:ext cx="1095375" cy="186461"/>
    <xdr:sp macro="" textlink="">
      <xdr:nvSpPr>
        <xdr:cNvPr id="18" name="CuadroTexto 17"/>
        <xdr:cNvSpPr txBox="1"/>
      </xdr:nvSpPr>
      <xdr:spPr>
        <a:xfrm>
          <a:off x="16078200" y="742950"/>
          <a:ext cx="1095375" cy="1864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𝑧_𝑘1−𝑧_(𝑘1 𝑝𝑟𝑜𝑚)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)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^</a:t>
          </a:r>
          <a:r>
            <a:rPr lang="es-GT" sz="900" b="0" i="0">
              <a:latin typeface="Cambria Math" panose="02040503050406030204" pitchFamily="18" charset="0"/>
            </a:rPr>
            <a:t>2</a:t>
          </a:r>
          <a:endParaRPr lang="es-GT" sz="900"/>
        </a:p>
      </xdr:txBody>
    </xdr:sp>
    <xdr:clientData/>
  </xdr:oneCellAnchor>
  <xdr:oneCellAnchor>
    <xdr:from>
      <xdr:col>22</xdr:col>
      <xdr:colOff>0</xdr:colOff>
      <xdr:row>5</xdr:row>
      <xdr:rowOff>152400</xdr:rowOff>
    </xdr:from>
    <xdr:ext cx="1095375" cy="186461"/>
    <xdr:sp macro="" textlink="">
      <xdr:nvSpPr>
        <xdr:cNvPr id="19" name="CuadroTexto 18"/>
        <xdr:cNvSpPr txBox="1"/>
      </xdr:nvSpPr>
      <xdr:spPr>
        <a:xfrm>
          <a:off x="17106900" y="1276350"/>
          <a:ext cx="1095375" cy="1864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s-GT" sz="90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𝑧_𝑘−𝑧_(𝑘 𝑝𝑟𝑜𝑚) )^</a:t>
          </a:r>
          <a:r>
            <a:rPr lang="es-GT" sz="900" b="0" i="0">
              <a:latin typeface="Cambria Math" panose="02040503050406030204" pitchFamily="18" charset="0"/>
            </a:rPr>
            <a:t>2</a:t>
          </a:r>
          <a:endParaRPr lang="es-GT" sz="900"/>
        </a:p>
      </xdr:txBody>
    </xdr:sp>
    <xdr:clientData/>
  </xdr:oneCellAnchor>
  <xdr:oneCellAnchor>
    <xdr:from>
      <xdr:col>14</xdr:col>
      <xdr:colOff>142875</xdr:colOff>
      <xdr:row>0</xdr:row>
      <xdr:rowOff>304800</xdr:rowOff>
    </xdr:from>
    <xdr:ext cx="468462" cy="182614"/>
    <xdr:sp macro="" textlink="">
      <xdr:nvSpPr>
        <xdr:cNvPr id="20" name="CuadroTexto 19"/>
        <xdr:cNvSpPr txBox="1"/>
      </xdr:nvSpPr>
      <xdr:spPr>
        <a:xfrm>
          <a:off x="10848975" y="304800"/>
          <a:ext cx="468462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𝑧_(𝑘 𝑝𝑟𝑜𝑚)</a:t>
          </a:r>
          <a:endParaRPr lang="es-GT" sz="1100"/>
        </a:p>
      </xdr:txBody>
    </xdr:sp>
    <xdr:clientData/>
  </xdr:oneCellAnchor>
  <xdr:oneCellAnchor>
    <xdr:from>
      <xdr:col>14</xdr:col>
      <xdr:colOff>114300</xdr:colOff>
      <xdr:row>1</xdr:row>
      <xdr:rowOff>171450</xdr:rowOff>
    </xdr:from>
    <xdr:ext cx="525016" cy="182614"/>
    <xdr:sp macro="" textlink="">
      <xdr:nvSpPr>
        <xdr:cNvPr id="21" name="CuadroTexto 20"/>
        <xdr:cNvSpPr txBox="1"/>
      </xdr:nvSpPr>
      <xdr:spPr>
        <a:xfrm>
          <a:off x="10820400" y="504825"/>
          <a:ext cx="525016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𝑧_(𝑘1 𝑝𝑟𝑜𝑚)</a:t>
          </a:r>
          <a:endParaRPr lang="es-GT" sz="1100"/>
        </a:p>
      </xdr:txBody>
    </xdr:sp>
    <xdr:clientData/>
  </xdr:oneCellAnchor>
  <xdr:twoCellAnchor>
    <xdr:from>
      <xdr:col>26</xdr:col>
      <xdr:colOff>0</xdr:colOff>
      <xdr:row>6</xdr:row>
      <xdr:rowOff>0</xdr:rowOff>
    </xdr:from>
    <xdr:to>
      <xdr:col>29</xdr:col>
      <xdr:colOff>390525</xdr:colOff>
      <xdr:row>12</xdr:row>
      <xdr:rowOff>9525</xdr:rowOff>
    </xdr:to>
    <xdr:pic>
      <xdr:nvPicPr>
        <xdr:cNvPr id="23" name="Imagen 2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45600" y="1162050"/>
          <a:ext cx="2676525" cy="11525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0</xdr:colOff>
      <xdr:row>14</xdr:row>
      <xdr:rowOff>0</xdr:rowOff>
    </xdr:from>
    <xdr:to>
      <xdr:col>29</xdr:col>
      <xdr:colOff>638175</xdr:colOff>
      <xdr:row>20</xdr:row>
      <xdr:rowOff>19050</xdr:rowOff>
    </xdr:to>
    <xdr:pic>
      <xdr:nvPicPr>
        <xdr:cNvPr id="24" name="Imagen 2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45600" y="2686050"/>
          <a:ext cx="2924175" cy="11525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0</xdr:colOff>
      <xdr:row>22</xdr:row>
      <xdr:rowOff>0</xdr:rowOff>
    </xdr:from>
    <xdr:to>
      <xdr:col>29</xdr:col>
      <xdr:colOff>742950</xdr:colOff>
      <xdr:row>28</xdr:row>
      <xdr:rowOff>19050</xdr:rowOff>
    </xdr:to>
    <xdr:pic>
      <xdr:nvPicPr>
        <xdr:cNvPr id="25" name="Imagen 2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45600" y="4191000"/>
          <a:ext cx="3028950" cy="1162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390525</xdr:colOff>
      <xdr:row>3</xdr:row>
      <xdr:rowOff>0</xdr:rowOff>
    </xdr:from>
    <xdr:to>
      <xdr:col>7</xdr:col>
      <xdr:colOff>676275</xdr:colOff>
      <xdr:row>3</xdr:row>
      <xdr:rowOff>180975</xdr:rowOff>
    </xdr:to>
    <xdr:pic>
      <xdr:nvPicPr>
        <xdr:cNvPr id="26" name="Imagen 2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5" y="523875"/>
          <a:ext cx="28575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304800</xdr:colOff>
      <xdr:row>8</xdr:row>
      <xdr:rowOff>0</xdr:rowOff>
    </xdr:from>
    <xdr:ext cx="167738" cy="172227"/>
    <xdr:sp macro="" textlink="">
      <xdr:nvSpPr>
        <xdr:cNvPr id="28" name="CuadroTexto 27"/>
        <xdr:cNvSpPr txBox="1"/>
      </xdr:nvSpPr>
      <xdr:spPr>
        <a:xfrm>
          <a:off x="1828800" y="1876425"/>
          <a:ext cx="167738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5</xdr:col>
      <xdr:colOff>295275</xdr:colOff>
      <xdr:row>8</xdr:row>
      <xdr:rowOff>0</xdr:rowOff>
    </xdr:from>
    <xdr:ext cx="171201" cy="175369"/>
    <xdr:sp macro="" textlink="">
      <xdr:nvSpPr>
        <xdr:cNvPr id="31" name="CuadroTexto 30"/>
        <xdr:cNvSpPr txBox="1"/>
      </xdr:nvSpPr>
      <xdr:spPr>
        <a:xfrm>
          <a:off x="4143375" y="1876425"/>
          <a:ext cx="17120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𝑟^2</a:t>
          </a:r>
          <a:endParaRPr lang="es-GT" sz="1100"/>
        </a:p>
      </xdr:txBody>
    </xdr:sp>
    <xdr:clientData/>
  </xdr:oneCellAnchor>
  <xdr:oneCellAnchor>
    <xdr:from>
      <xdr:col>3</xdr:col>
      <xdr:colOff>295275</xdr:colOff>
      <xdr:row>8</xdr:row>
      <xdr:rowOff>0</xdr:rowOff>
    </xdr:from>
    <xdr:ext cx="233334" cy="172227"/>
    <xdr:sp macro="" textlink="">
      <xdr:nvSpPr>
        <xdr:cNvPr id="32" name="CuadroTexto 31"/>
        <xdr:cNvSpPr txBox="1"/>
      </xdr:nvSpPr>
      <xdr:spPr>
        <a:xfrm>
          <a:off x="2619375" y="1876425"/>
          <a:ext cx="23333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1</a:t>
          </a:r>
          <a:endParaRPr lang="es-GT" sz="1100"/>
        </a:p>
      </xdr:txBody>
    </xdr:sp>
    <xdr:clientData/>
  </xdr:oneCellAnchor>
  <xdr:oneCellAnchor>
    <xdr:from>
      <xdr:col>4</xdr:col>
      <xdr:colOff>257175</xdr:colOff>
      <xdr:row>8</xdr:row>
      <xdr:rowOff>0</xdr:rowOff>
    </xdr:from>
    <xdr:ext cx="233334" cy="172227"/>
    <xdr:sp macro="" textlink="">
      <xdr:nvSpPr>
        <xdr:cNvPr id="33" name="CuadroTexto 32"/>
        <xdr:cNvSpPr txBox="1"/>
      </xdr:nvSpPr>
      <xdr:spPr>
        <a:xfrm>
          <a:off x="3343275" y="1876425"/>
          <a:ext cx="23333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23</xdr:col>
      <xdr:colOff>323850</xdr:colOff>
      <xdr:row>5</xdr:row>
      <xdr:rowOff>161925</xdr:rowOff>
    </xdr:from>
    <xdr:ext cx="162289" cy="172227"/>
    <xdr:sp macro="" textlink="">
      <xdr:nvSpPr>
        <xdr:cNvPr id="27" name="CuadroTexto 26"/>
        <xdr:cNvSpPr txBox="1"/>
      </xdr:nvSpPr>
      <xdr:spPr>
        <a:xfrm>
          <a:off x="18459450" y="1285875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24</xdr:col>
      <xdr:colOff>219075</xdr:colOff>
      <xdr:row>5</xdr:row>
      <xdr:rowOff>171450</xdr:rowOff>
    </xdr:from>
    <xdr:ext cx="227691" cy="175369"/>
    <xdr:sp macro="" textlink="">
      <xdr:nvSpPr>
        <xdr:cNvPr id="30" name="CuadroTexto 29"/>
        <xdr:cNvSpPr txBox="1"/>
      </xdr:nvSpPr>
      <xdr:spPr>
        <a:xfrm>
          <a:off x="19116675" y="129540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295275</xdr:colOff>
      <xdr:row>8</xdr:row>
      <xdr:rowOff>0</xdr:rowOff>
    </xdr:from>
    <xdr:ext cx="224292" cy="172227"/>
    <xdr:sp macro="" textlink="">
      <xdr:nvSpPr>
        <xdr:cNvPr id="2" name="CuadroTexto 1"/>
        <xdr:cNvSpPr txBox="1"/>
      </xdr:nvSpPr>
      <xdr:spPr>
        <a:xfrm>
          <a:off x="1819275" y="1714500"/>
          <a:ext cx="224292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1</a:t>
          </a:r>
          <a:endParaRPr lang="es-GT" sz="1100"/>
        </a:p>
      </xdr:txBody>
    </xdr:sp>
    <xdr:clientData/>
  </xdr:oneCellAnchor>
  <xdr:oneCellAnchor>
    <xdr:from>
      <xdr:col>3</xdr:col>
      <xdr:colOff>276225</xdr:colOff>
      <xdr:row>8</xdr:row>
      <xdr:rowOff>0</xdr:rowOff>
    </xdr:from>
    <xdr:ext cx="233334" cy="172227"/>
    <xdr:sp macro="" textlink="">
      <xdr:nvSpPr>
        <xdr:cNvPr id="3" name="CuadroTexto 2"/>
        <xdr:cNvSpPr txBox="1"/>
      </xdr:nvSpPr>
      <xdr:spPr>
        <a:xfrm>
          <a:off x="2600325" y="1714500"/>
          <a:ext cx="23333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1</a:t>
          </a:r>
          <a:endParaRPr lang="es-GT" sz="1100"/>
        </a:p>
      </xdr:txBody>
    </xdr:sp>
    <xdr:clientData/>
  </xdr:oneCellAnchor>
  <xdr:oneCellAnchor>
    <xdr:from>
      <xdr:col>4</xdr:col>
      <xdr:colOff>276225</xdr:colOff>
      <xdr:row>8</xdr:row>
      <xdr:rowOff>0</xdr:rowOff>
    </xdr:from>
    <xdr:ext cx="233334" cy="172227"/>
    <xdr:sp macro="" textlink="">
      <xdr:nvSpPr>
        <xdr:cNvPr id="4" name="CuadroTexto 3"/>
        <xdr:cNvSpPr txBox="1"/>
      </xdr:nvSpPr>
      <xdr:spPr>
        <a:xfrm>
          <a:off x="3362325" y="1714500"/>
          <a:ext cx="23333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5</xdr:col>
      <xdr:colOff>266700</xdr:colOff>
      <xdr:row>8</xdr:row>
      <xdr:rowOff>0</xdr:rowOff>
    </xdr:from>
    <xdr:ext cx="171201" cy="175369"/>
    <xdr:sp macro="" textlink="">
      <xdr:nvSpPr>
        <xdr:cNvPr id="5" name="CuadroTexto 4"/>
        <xdr:cNvSpPr txBox="1"/>
      </xdr:nvSpPr>
      <xdr:spPr>
        <a:xfrm>
          <a:off x="4114800" y="1714500"/>
          <a:ext cx="17120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𝑟^2</a:t>
          </a:r>
          <a:endParaRPr lang="es-GT" sz="1100"/>
        </a:p>
      </xdr:txBody>
    </xdr:sp>
    <xdr:clientData/>
  </xdr:oneCellAnchor>
  <xdr:oneCellAnchor>
    <xdr:from>
      <xdr:col>11</xdr:col>
      <xdr:colOff>314325</xdr:colOff>
      <xdr:row>5</xdr:row>
      <xdr:rowOff>180975</xdr:rowOff>
    </xdr:from>
    <xdr:ext cx="167738" cy="172227"/>
    <xdr:sp macro="" textlink="">
      <xdr:nvSpPr>
        <xdr:cNvPr id="6" name="CuadroTexto 5"/>
        <xdr:cNvSpPr txBox="1"/>
      </xdr:nvSpPr>
      <xdr:spPr>
        <a:xfrm>
          <a:off x="8734425" y="1095375"/>
          <a:ext cx="167738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12</xdr:col>
      <xdr:colOff>295275</xdr:colOff>
      <xdr:row>5</xdr:row>
      <xdr:rowOff>152400</xdr:rowOff>
    </xdr:from>
    <xdr:ext cx="233334" cy="172227"/>
    <xdr:sp macro="" textlink="">
      <xdr:nvSpPr>
        <xdr:cNvPr id="7" name="CuadroTexto 6"/>
        <xdr:cNvSpPr txBox="1"/>
      </xdr:nvSpPr>
      <xdr:spPr>
        <a:xfrm>
          <a:off x="9477375" y="1066800"/>
          <a:ext cx="23333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1</a:t>
          </a:r>
          <a:endParaRPr lang="es-GT" sz="1100"/>
        </a:p>
      </xdr:txBody>
    </xdr:sp>
    <xdr:clientData/>
  </xdr:oneCellAnchor>
  <xdr:oneCellAnchor>
    <xdr:from>
      <xdr:col>13</xdr:col>
      <xdr:colOff>238125</xdr:colOff>
      <xdr:row>5</xdr:row>
      <xdr:rowOff>142875</xdr:rowOff>
    </xdr:from>
    <xdr:ext cx="233334" cy="172227"/>
    <xdr:sp macro="" textlink="">
      <xdr:nvSpPr>
        <xdr:cNvPr id="8" name="CuadroTexto 7"/>
        <xdr:cNvSpPr txBox="1"/>
      </xdr:nvSpPr>
      <xdr:spPr>
        <a:xfrm>
          <a:off x="10182225" y="1057275"/>
          <a:ext cx="23333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15</xdr:col>
      <xdr:colOff>266700</xdr:colOff>
      <xdr:row>5</xdr:row>
      <xdr:rowOff>123825</xdr:rowOff>
    </xdr:from>
    <xdr:ext cx="233334" cy="179729"/>
    <xdr:sp macro="" textlink="">
      <xdr:nvSpPr>
        <xdr:cNvPr id="9" name="CuadroTexto 8"/>
        <xdr:cNvSpPr txBox="1"/>
      </xdr:nvSpPr>
      <xdr:spPr>
        <a:xfrm>
          <a:off x="11734800" y="1038225"/>
          <a:ext cx="23333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𝑥_𝑘1^2</a:t>
          </a:r>
          <a:endParaRPr lang="es-GT" sz="1100"/>
        </a:p>
      </xdr:txBody>
    </xdr:sp>
    <xdr:clientData/>
  </xdr:oneCellAnchor>
  <xdr:oneCellAnchor>
    <xdr:from>
      <xdr:col>16</xdr:col>
      <xdr:colOff>219075</xdr:colOff>
      <xdr:row>5</xdr:row>
      <xdr:rowOff>123825</xdr:rowOff>
    </xdr:from>
    <xdr:ext cx="233334" cy="179729"/>
    <xdr:sp macro="" textlink="">
      <xdr:nvSpPr>
        <xdr:cNvPr id="10" name="CuadroTexto 9"/>
        <xdr:cNvSpPr txBox="1"/>
      </xdr:nvSpPr>
      <xdr:spPr>
        <a:xfrm>
          <a:off x="12449175" y="1038225"/>
          <a:ext cx="23333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𝑥_𝑘2^2</a:t>
          </a:r>
          <a:endParaRPr lang="es-GT" sz="1100"/>
        </a:p>
      </xdr:txBody>
    </xdr:sp>
    <xdr:clientData/>
  </xdr:oneCellAnchor>
  <xdr:oneCellAnchor>
    <xdr:from>
      <xdr:col>17</xdr:col>
      <xdr:colOff>142875</xdr:colOff>
      <xdr:row>5</xdr:row>
      <xdr:rowOff>133350</xdr:rowOff>
    </xdr:from>
    <xdr:ext cx="434799" cy="172227"/>
    <xdr:sp macro="" textlink="">
      <xdr:nvSpPr>
        <xdr:cNvPr id="11" name="CuadroTexto 10"/>
        <xdr:cNvSpPr txBox="1"/>
      </xdr:nvSpPr>
      <xdr:spPr>
        <a:xfrm>
          <a:off x="13134975" y="1047750"/>
          <a:ext cx="43479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 𝑥_𝑘2</a:t>
          </a:r>
          <a:endParaRPr lang="es-GT" sz="1100"/>
        </a:p>
      </xdr:txBody>
    </xdr:sp>
    <xdr:clientData/>
  </xdr:oneCellAnchor>
  <xdr:oneCellAnchor>
    <xdr:from>
      <xdr:col>18</xdr:col>
      <xdr:colOff>142875</xdr:colOff>
      <xdr:row>5</xdr:row>
      <xdr:rowOff>171450</xdr:rowOff>
    </xdr:from>
    <xdr:ext cx="369204" cy="172227"/>
    <xdr:sp macro="" textlink="">
      <xdr:nvSpPr>
        <xdr:cNvPr id="12" name="CuadroTexto 11"/>
        <xdr:cNvSpPr txBox="1"/>
      </xdr:nvSpPr>
      <xdr:spPr>
        <a:xfrm>
          <a:off x="13896975" y="1085850"/>
          <a:ext cx="36920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 𝑧_𝑘</a:t>
          </a:r>
          <a:endParaRPr lang="es-GT" sz="1100"/>
        </a:p>
      </xdr:txBody>
    </xdr:sp>
    <xdr:clientData/>
  </xdr:oneCellAnchor>
  <xdr:oneCellAnchor>
    <xdr:from>
      <xdr:col>19</xdr:col>
      <xdr:colOff>200025</xdr:colOff>
      <xdr:row>5</xdr:row>
      <xdr:rowOff>180975</xdr:rowOff>
    </xdr:from>
    <xdr:ext cx="369204" cy="172227"/>
    <xdr:sp macro="" textlink="">
      <xdr:nvSpPr>
        <xdr:cNvPr id="13" name="CuadroTexto 12"/>
        <xdr:cNvSpPr txBox="1"/>
      </xdr:nvSpPr>
      <xdr:spPr>
        <a:xfrm>
          <a:off x="14716125" y="1095375"/>
          <a:ext cx="36920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 𝑧_𝑘</a:t>
          </a:r>
          <a:endParaRPr lang="es-GT" sz="1100"/>
        </a:p>
      </xdr:txBody>
    </xdr:sp>
    <xdr:clientData/>
  </xdr:oneCellAnchor>
  <xdr:oneCellAnchor>
    <xdr:from>
      <xdr:col>20</xdr:col>
      <xdr:colOff>266700</xdr:colOff>
      <xdr:row>5</xdr:row>
      <xdr:rowOff>152400</xdr:rowOff>
    </xdr:from>
    <xdr:ext cx="224292" cy="172227"/>
    <xdr:sp macro="" textlink="">
      <xdr:nvSpPr>
        <xdr:cNvPr id="14" name="CuadroTexto 13"/>
        <xdr:cNvSpPr txBox="1"/>
      </xdr:nvSpPr>
      <xdr:spPr>
        <a:xfrm>
          <a:off x="15544800" y="1066800"/>
          <a:ext cx="224292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𝑧_𝑘1</a:t>
          </a:r>
          <a:endParaRPr lang="es-GT" sz="1100"/>
        </a:p>
      </xdr:txBody>
    </xdr:sp>
    <xdr:clientData/>
  </xdr:oneCellAnchor>
  <xdr:oneCellAnchor>
    <xdr:from>
      <xdr:col>21</xdr:col>
      <xdr:colOff>0</xdr:colOff>
      <xdr:row>5</xdr:row>
      <xdr:rowOff>161925</xdr:rowOff>
    </xdr:from>
    <xdr:ext cx="1095375" cy="186461"/>
    <xdr:sp macro="" textlink="">
      <xdr:nvSpPr>
        <xdr:cNvPr id="15" name="CuadroTexto 14"/>
        <xdr:cNvSpPr txBox="1"/>
      </xdr:nvSpPr>
      <xdr:spPr>
        <a:xfrm>
          <a:off x="16078200" y="1076325"/>
          <a:ext cx="1095375" cy="1864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𝑧_𝑘1−𝑧_(𝑘1 𝑝𝑟𝑜𝑚)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)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^</a:t>
          </a:r>
          <a:r>
            <a:rPr lang="es-GT" sz="900" b="0" i="0">
              <a:latin typeface="Cambria Math" panose="02040503050406030204" pitchFamily="18" charset="0"/>
            </a:rPr>
            <a:t>2</a:t>
          </a:r>
          <a:endParaRPr lang="es-GT" sz="900"/>
        </a:p>
      </xdr:txBody>
    </xdr:sp>
    <xdr:clientData/>
  </xdr:oneCellAnchor>
  <xdr:oneCellAnchor>
    <xdr:from>
      <xdr:col>22</xdr:col>
      <xdr:colOff>0</xdr:colOff>
      <xdr:row>5</xdr:row>
      <xdr:rowOff>180975</xdr:rowOff>
    </xdr:from>
    <xdr:ext cx="1095375" cy="186461"/>
    <xdr:sp macro="" textlink="">
      <xdr:nvSpPr>
        <xdr:cNvPr id="16" name="CuadroTexto 15"/>
        <xdr:cNvSpPr txBox="1"/>
      </xdr:nvSpPr>
      <xdr:spPr>
        <a:xfrm>
          <a:off x="17106900" y="1095375"/>
          <a:ext cx="1095375" cy="1864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𝑧_𝑘−𝑧_(𝑘 𝑝𝑟𝑜𝑚)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)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^</a:t>
          </a:r>
          <a:r>
            <a:rPr lang="es-GT" sz="900" b="0" i="0">
              <a:latin typeface="Cambria Math" panose="02040503050406030204" pitchFamily="18" charset="0"/>
            </a:rPr>
            <a:t>2</a:t>
          </a:r>
          <a:endParaRPr lang="es-GT" sz="900"/>
        </a:p>
      </xdr:txBody>
    </xdr:sp>
    <xdr:clientData/>
  </xdr:oneCellAnchor>
  <xdr:twoCellAnchor>
    <xdr:from>
      <xdr:col>7</xdr:col>
      <xdr:colOff>352425</xdr:colOff>
      <xdr:row>3</xdr:row>
      <xdr:rowOff>0</xdr:rowOff>
    </xdr:from>
    <xdr:to>
      <xdr:col>7</xdr:col>
      <xdr:colOff>638175</xdr:colOff>
      <xdr:row>3</xdr:row>
      <xdr:rowOff>180975</xdr:rowOff>
    </xdr:to>
    <xdr:pic>
      <xdr:nvPicPr>
        <xdr:cNvPr id="17" name="Imagen 1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2625" y="381000"/>
          <a:ext cx="28575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10</xdr:col>
      <xdr:colOff>0</xdr:colOff>
      <xdr:row>3</xdr:row>
      <xdr:rowOff>0</xdr:rowOff>
    </xdr:from>
    <xdr:ext cx="290849" cy="172227"/>
    <xdr:sp macro="" textlink="">
      <xdr:nvSpPr>
        <xdr:cNvPr id="18" name="CuadroTexto 17"/>
        <xdr:cNvSpPr txBox="1"/>
      </xdr:nvSpPr>
      <xdr:spPr>
        <a:xfrm>
          <a:off x="7658100" y="381000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14</xdr:col>
      <xdr:colOff>180975</xdr:colOff>
      <xdr:row>2</xdr:row>
      <xdr:rowOff>0</xdr:rowOff>
    </xdr:from>
    <xdr:ext cx="525016" cy="182614"/>
    <xdr:sp macro="" textlink="">
      <xdr:nvSpPr>
        <xdr:cNvPr id="21" name="CuadroTexto 20"/>
        <xdr:cNvSpPr txBox="1"/>
      </xdr:nvSpPr>
      <xdr:spPr>
        <a:xfrm>
          <a:off x="10887075" y="523875"/>
          <a:ext cx="525016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𝑧_(𝑘1 𝑝𝑟𝑜𝑚)</a:t>
          </a:r>
          <a:endParaRPr lang="es-GT" sz="1100"/>
        </a:p>
      </xdr:txBody>
    </xdr:sp>
    <xdr:clientData/>
  </xdr:oneCellAnchor>
  <xdr:oneCellAnchor>
    <xdr:from>
      <xdr:col>14</xdr:col>
      <xdr:colOff>180975</xdr:colOff>
      <xdr:row>0</xdr:row>
      <xdr:rowOff>323850</xdr:rowOff>
    </xdr:from>
    <xdr:ext cx="468462" cy="182614"/>
    <xdr:sp macro="" textlink="">
      <xdr:nvSpPr>
        <xdr:cNvPr id="22" name="CuadroTexto 21"/>
        <xdr:cNvSpPr txBox="1"/>
      </xdr:nvSpPr>
      <xdr:spPr>
        <a:xfrm>
          <a:off x="10887075" y="323850"/>
          <a:ext cx="468462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𝑧_(𝑘 𝑝𝑟𝑜𝑚)</a:t>
          </a:r>
          <a:endParaRPr lang="es-GT" sz="1100"/>
        </a:p>
      </xdr:txBody>
    </xdr:sp>
    <xdr:clientData/>
  </xdr:oneCellAnchor>
  <xdr:oneCellAnchor>
    <xdr:from>
      <xdr:col>0</xdr:col>
      <xdr:colOff>123825</xdr:colOff>
      <xdr:row>7</xdr:row>
      <xdr:rowOff>0</xdr:rowOff>
    </xdr:from>
    <xdr:ext cx="3404394" cy="179729"/>
    <xdr:sp macro="" textlink="">
      <xdr:nvSpPr>
        <xdr:cNvPr id="23" name="CuadroTexto 22"/>
        <xdr:cNvSpPr txBox="1"/>
      </xdr:nvSpPr>
      <xdr:spPr>
        <a:xfrm>
          <a:off x="123825" y="1685925"/>
          <a:ext cx="340439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𝑧_𝑘2=𝑎〗_1 𝑥_𝑘1^2+𝑎_2 𝑥_𝑘2^2+𝑎_3 𝑥_𝑘1 𝑥_𝑘2+𝑎_4 𝑥_𝑘1+𝑎_5 𝑥_𝑘2+𝑎_6</a:t>
          </a:r>
          <a:endParaRPr lang="es-GT" sz="1100"/>
        </a:p>
      </xdr:txBody>
    </xdr:sp>
    <xdr:clientData/>
  </xdr:oneCellAnchor>
  <xdr:oneCellAnchor>
    <xdr:from>
      <xdr:col>0</xdr:col>
      <xdr:colOff>133350</xdr:colOff>
      <xdr:row>6</xdr:row>
      <xdr:rowOff>0</xdr:rowOff>
    </xdr:from>
    <xdr:ext cx="1576009" cy="172227"/>
    <xdr:sp macro="" textlink="">
      <xdr:nvSpPr>
        <xdr:cNvPr id="24" name="CuadroTexto 23"/>
        <xdr:cNvSpPr txBox="1"/>
      </xdr:nvSpPr>
      <xdr:spPr>
        <a:xfrm>
          <a:off x="133350" y="1495425"/>
          <a:ext cx="157600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𝑧_𝑘1=𝑎〗_1 𝑥_𝑘1+𝑎_2 𝑥_𝑘2+𝑎_3</a:t>
          </a:r>
          <a:endParaRPr lang="es-GT" sz="1100"/>
        </a:p>
      </xdr:txBody>
    </xdr:sp>
    <xdr:clientData/>
  </xdr:oneCellAnchor>
  <xdr:twoCellAnchor>
    <xdr:from>
      <xdr:col>26</xdr:col>
      <xdr:colOff>0</xdr:colOff>
      <xdr:row>6</xdr:row>
      <xdr:rowOff>0</xdr:rowOff>
    </xdr:from>
    <xdr:to>
      <xdr:col>29</xdr:col>
      <xdr:colOff>390525</xdr:colOff>
      <xdr:row>12</xdr:row>
      <xdr:rowOff>9525</xdr:rowOff>
    </xdr:to>
    <xdr:pic>
      <xdr:nvPicPr>
        <xdr:cNvPr id="25" name="Imagen 2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64450" y="1352550"/>
          <a:ext cx="2676525" cy="11525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0</xdr:colOff>
      <xdr:row>14</xdr:row>
      <xdr:rowOff>0</xdr:rowOff>
    </xdr:from>
    <xdr:to>
      <xdr:col>29</xdr:col>
      <xdr:colOff>638175</xdr:colOff>
      <xdr:row>20</xdr:row>
      <xdr:rowOff>19050</xdr:rowOff>
    </xdr:to>
    <xdr:pic>
      <xdr:nvPicPr>
        <xdr:cNvPr id="26" name="Imagen 2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64450" y="2876550"/>
          <a:ext cx="2924175" cy="11525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26</xdr:col>
      <xdr:colOff>0</xdr:colOff>
      <xdr:row>25</xdr:row>
      <xdr:rowOff>0</xdr:rowOff>
    </xdr:from>
    <xdr:to>
      <xdr:col>29</xdr:col>
      <xdr:colOff>742950</xdr:colOff>
      <xdr:row>31</xdr:row>
      <xdr:rowOff>19050</xdr:rowOff>
    </xdr:to>
    <xdr:pic>
      <xdr:nvPicPr>
        <xdr:cNvPr id="27" name="Imagen 2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364450" y="4924425"/>
          <a:ext cx="3028950" cy="11620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23</xdr:col>
      <xdr:colOff>257175</xdr:colOff>
      <xdr:row>5</xdr:row>
      <xdr:rowOff>190500</xdr:rowOff>
    </xdr:from>
    <xdr:ext cx="162289" cy="172227"/>
    <xdr:sp macro="" textlink="">
      <xdr:nvSpPr>
        <xdr:cNvPr id="28" name="CuadroTexto 27"/>
        <xdr:cNvSpPr txBox="1"/>
      </xdr:nvSpPr>
      <xdr:spPr>
        <a:xfrm>
          <a:off x="18335625" y="131445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24</xdr:col>
      <xdr:colOff>219075</xdr:colOff>
      <xdr:row>5</xdr:row>
      <xdr:rowOff>190500</xdr:rowOff>
    </xdr:from>
    <xdr:ext cx="227691" cy="175369"/>
    <xdr:sp macro="" textlink="">
      <xdr:nvSpPr>
        <xdr:cNvPr id="29" name="CuadroTexto 28"/>
        <xdr:cNvSpPr txBox="1"/>
      </xdr:nvSpPr>
      <xdr:spPr>
        <a:xfrm>
          <a:off x="19059525" y="131445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219075</xdr:colOff>
      <xdr:row>3</xdr:row>
      <xdr:rowOff>0</xdr:rowOff>
    </xdr:from>
    <xdr:to>
      <xdr:col>1</xdr:col>
      <xdr:colOff>504825</xdr:colOff>
      <xdr:row>3</xdr:row>
      <xdr:rowOff>180975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1075" y="381000"/>
          <a:ext cx="28575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0</xdr:colOff>
      <xdr:row>3</xdr:row>
      <xdr:rowOff>0</xdr:rowOff>
    </xdr:from>
    <xdr:ext cx="290849" cy="172227"/>
    <xdr:sp macro="" textlink="">
      <xdr:nvSpPr>
        <xdr:cNvPr id="3" name="CuadroTexto 2"/>
        <xdr:cNvSpPr txBox="1"/>
      </xdr:nvSpPr>
      <xdr:spPr>
        <a:xfrm>
          <a:off x="3009900" y="381000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5</xdr:col>
      <xdr:colOff>314325</xdr:colOff>
      <xdr:row>5</xdr:row>
      <xdr:rowOff>161925</xdr:rowOff>
    </xdr:from>
    <xdr:ext cx="167738" cy="172227"/>
    <xdr:sp macro="" textlink="">
      <xdr:nvSpPr>
        <xdr:cNvPr id="4" name="CuadroTexto 3"/>
        <xdr:cNvSpPr txBox="1"/>
      </xdr:nvSpPr>
      <xdr:spPr>
        <a:xfrm>
          <a:off x="4086225" y="923925"/>
          <a:ext cx="167738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6</xdr:col>
      <xdr:colOff>247650</xdr:colOff>
      <xdr:row>5</xdr:row>
      <xdr:rowOff>180975</xdr:rowOff>
    </xdr:from>
    <xdr:ext cx="233334" cy="172227"/>
    <xdr:sp macro="" textlink="">
      <xdr:nvSpPr>
        <xdr:cNvPr id="7" name="CuadroTexto 6"/>
        <xdr:cNvSpPr txBox="1"/>
      </xdr:nvSpPr>
      <xdr:spPr>
        <a:xfrm>
          <a:off x="4781550" y="942975"/>
          <a:ext cx="23333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1</a:t>
          </a:r>
          <a:endParaRPr lang="es-GT" sz="1100"/>
        </a:p>
      </xdr:txBody>
    </xdr:sp>
    <xdr:clientData/>
  </xdr:oneCellAnchor>
  <xdr:oneCellAnchor>
    <xdr:from>
      <xdr:col>7</xdr:col>
      <xdr:colOff>247650</xdr:colOff>
      <xdr:row>5</xdr:row>
      <xdr:rowOff>190500</xdr:rowOff>
    </xdr:from>
    <xdr:ext cx="233334" cy="172227"/>
    <xdr:sp macro="" textlink="">
      <xdr:nvSpPr>
        <xdr:cNvPr id="8" name="CuadroTexto 7"/>
        <xdr:cNvSpPr txBox="1"/>
      </xdr:nvSpPr>
      <xdr:spPr>
        <a:xfrm>
          <a:off x="5543550" y="952500"/>
          <a:ext cx="23333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9</xdr:col>
      <xdr:colOff>200025</xdr:colOff>
      <xdr:row>5</xdr:row>
      <xdr:rowOff>152400</xdr:rowOff>
    </xdr:from>
    <xdr:ext cx="233334" cy="179729"/>
    <xdr:sp macro="" textlink="">
      <xdr:nvSpPr>
        <xdr:cNvPr id="9" name="CuadroTexto 8"/>
        <xdr:cNvSpPr txBox="1"/>
      </xdr:nvSpPr>
      <xdr:spPr>
        <a:xfrm>
          <a:off x="7019925" y="923925"/>
          <a:ext cx="23333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𝑥_𝑘1^2</a:t>
          </a:r>
          <a:endParaRPr lang="es-GT" sz="1100"/>
        </a:p>
      </xdr:txBody>
    </xdr:sp>
    <xdr:clientData/>
  </xdr:oneCellAnchor>
  <xdr:oneCellAnchor>
    <xdr:from>
      <xdr:col>10</xdr:col>
      <xdr:colOff>209550</xdr:colOff>
      <xdr:row>5</xdr:row>
      <xdr:rowOff>133350</xdr:rowOff>
    </xdr:from>
    <xdr:ext cx="233334" cy="179023"/>
    <xdr:sp macro="" textlink="">
      <xdr:nvSpPr>
        <xdr:cNvPr id="10" name="CuadroTexto 9"/>
        <xdr:cNvSpPr txBox="1"/>
      </xdr:nvSpPr>
      <xdr:spPr>
        <a:xfrm>
          <a:off x="7791450" y="904875"/>
          <a:ext cx="23333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𝑥_𝑘1^4</a:t>
          </a:r>
          <a:endParaRPr lang="es-GT" sz="1100"/>
        </a:p>
      </xdr:txBody>
    </xdr:sp>
    <xdr:clientData/>
  </xdr:oneCellAnchor>
  <xdr:oneCellAnchor>
    <xdr:from>
      <xdr:col>11</xdr:col>
      <xdr:colOff>219075</xdr:colOff>
      <xdr:row>5</xdr:row>
      <xdr:rowOff>161925</xdr:rowOff>
    </xdr:from>
    <xdr:ext cx="233334" cy="180178"/>
    <xdr:sp macro="" textlink="">
      <xdr:nvSpPr>
        <xdr:cNvPr id="11" name="CuadroTexto 10"/>
        <xdr:cNvSpPr txBox="1"/>
      </xdr:nvSpPr>
      <xdr:spPr>
        <a:xfrm>
          <a:off x="8562975" y="933450"/>
          <a:ext cx="23333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𝑥_𝑘1^3</a:t>
          </a:r>
          <a:endParaRPr lang="es-GT" sz="1100"/>
        </a:p>
      </xdr:txBody>
    </xdr:sp>
    <xdr:clientData/>
  </xdr:oneCellAnchor>
  <xdr:oneCellAnchor>
    <xdr:from>
      <xdr:col>12</xdr:col>
      <xdr:colOff>276225</xdr:colOff>
      <xdr:row>5</xdr:row>
      <xdr:rowOff>152400</xdr:rowOff>
    </xdr:from>
    <xdr:ext cx="233334" cy="179729"/>
    <xdr:sp macro="" textlink="">
      <xdr:nvSpPr>
        <xdr:cNvPr id="12" name="CuadroTexto 11"/>
        <xdr:cNvSpPr txBox="1"/>
      </xdr:nvSpPr>
      <xdr:spPr>
        <a:xfrm>
          <a:off x="9382125" y="923925"/>
          <a:ext cx="23333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𝑥_𝑘2^2</a:t>
          </a:r>
          <a:endParaRPr lang="es-GT" sz="1100"/>
        </a:p>
      </xdr:txBody>
    </xdr:sp>
    <xdr:clientData/>
  </xdr:oneCellAnchor>
  <xdr:oneCellAnchor>
    <xdr:from>
      <xdr:col>13</xdr:col>
      <xdr:colOff>219075</xdr:colOff>
      <xdr:row>5</xdr:row>
      <xdr:rowOff>142875</xdr:rowOff>
    </xdr:from>
    <xdr:ext cx="233334" cy="180178"/>
    <xdr:sp macro="" textlink="">
      <xdr:nvSpPr>
        <xdr:cNvPr id="13" name="CuadroTexto 12"/>
        <xdr:cNvSpPr txBox="1"/>
      </xdr:nvSpPr>
      <xdr:spPr>
        <a:xfrm>
          <a:off x="10086975" y="914400"/>
          <a:ext cx="23333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𝑥_𝑘2^3</a:t>
          </a:r>
          <a:endParaRPr lang="es-GT" sz="1100"/>
        </a:p>
      </xdr:txBody>
    </xdr:sp>
    <xdr:clientData/>
  </xdr:oneCellAnchor>
  <xdr:oneCellAnchor>
    <xdr:from>
      <xdr:col>14</xdr:col>
      <xdr:colOff>257175</xdr:colOff>
      <xdr:row>5</xdr:row>
      <xdr:rowOff>171450</xdr:rowOff>
    </xdr:from>
    <xdr:ext cx="233334" cy="179023"/>
    <xdr:sp macro="" textlink="">
      <xdr:nvSpPr>
        <xdr:cNvPr id="14" name="CuadroTexto 13"/>
        <xdr:cNvSpPr txBox="1"/>
      </xdr:nvSpPr>
      <xdr:spPr>
        <a:xfrm>
          <a:off x="10887075" y="942975"/>
          <a:ext cx="23333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𝑥_𝑘2^4</a:t>
          </a:r>
          <a:endParaRPr lang="es-GT" sz="1100"/>
        </a:p>
      </xdr:txBody>
    </xdr:sp>
    <xdr:clientData/>
  </xdr:oneCellAnchor>
  <xdr:oneCellAnchor>
    <xdr:from>
      <xdr:col>15</xdr:col>
      <xdr:colOff>190500</xdr:colOff>
      <xdr:row>5</xdr:row>
      <xdr:rowOff>166687</xdr:rowOff>
    </xdr:from>
    <xdr:ext cx="421334" cy="185692"/>
    <xdr:sp macro="" textlink="">
      <xdr:nvSpPr>
        <xdr:cNvPr id="15" name="CuadroTexto 14"/>
        <xdr:cNvSpPr txBox="1"/>
      </xdr:nvSpPr>
      <xdr:spPr>
        <a:xfrm>
          <a:off x="11582400" y="938212"/>
          <a:ext cx="421334" cy="1856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𝑥_𝑘1^2 𝑥_𝑘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^2</a:t>
          </a:r>
          <a:endParaRPr lang="es-GT" sz="1100"/>
        </a:p>
      </xdr:txBody>
    </xdr:sp>
    <xdr:clientData/>
  </xdr:oneCellAnchor>
  <xdr:oneCellAnchor>
    <xdr:from>
      <xdr:col>17</xdr:col>
      <xdr:colOff>133350</xdr:colOff>
      <xdr:row>5</xdr:row>
      <xdr:rowOff>161925</xdr:rowOff>
    </xdr:from>
    <xdr:ext cx="434799" cy="179729"/>
    <xdr:sp macro="" textlink="">
      <xdr:nvSpPr>
        <xdr:cNvPr id="19" name="CuadroTexto 18"/>
        <xdr:cNvSpPr txBox="1"/>
      </xdr:nvSpPr>
      <xdr:spPr>
        <a:xfrm>
          <a:off x="13049250" y="933450"/>
          <a:ext cx="434799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𝑥_𝑘1^2 𝑥_𝑘2</a:t>
          </a:r>
          <a:endParaRPr lang="es-GT" sz="1100"/>
        </a:p>
      </xdr:txBody>
    </xdr:sp>
    <xdr:clientData/>
  </xdr:oneCellAnchor>
  <xdr:oneCellAnchor>
    <xdr:from>
      <xdr:col>18</xdr:col>
      <xdr:colOff>142875</xdr:colOff>
      <xdr:row>5</xdr:row>
      <xdr:rowOff>152400</xdr:rowOff>
    </xdr:from>
    <xdr:ext cx="428066" cy="181781"/>
    <xdr:sp macro="" textlink="">
      <xdr:nvSpPr>
        <xdr:cNvPr id="20" name="CuadroTexto 19"/>
        <xdr:cNvSpPr txBox="1"/>
      </xdr:nvSpPr>
      <xdr:spPr>
        <a:xfrm>
          <a:off x="13820775" y="923925"/>
          <a:ext cx="428066" cy="1817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𝑥_𝑘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^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3</a:t>
          </a:r>
          <a:endParaRPr lang="es-GT" sz="1100"/>
        </a:p>
      </xdr:txBody>
    </xdr:sp>
    <xdr:clientData/>
  </xdr:oneCellAnchor>
  <xdr:oneCellAnchor>
    <xdr:from>
      <xdr:col>19</xdr:col>
      <xdr:colOff>152400</xdr:colOff>
      <xdr:row>5</xdr:row>
      <xdr:rowOff>142875</xdr:rowOff>
    </xdr:from>
    <xdr:ext cx="428066" cy="185692"/>
    <xdr:sp macro="" textlink="">
      <xdr:nvSpPr>
        <xdr:cNvPr id="21" name="CuadroTexto 20"/>
        <xdr:cNvSpPr txBox="1"/>
      </xdr:nvSpPr>
      <xdr:spPr>
        <a:xfrm>
          <a:off x="14592300" y="914400"/>
          <a:ext cx="428066" cy="1856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𝑥_𝑘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^2</a:t>
          </a:r>
          <a:endParaRPr lang="es-GT" sz="1100"/>
        </a:p>
      </xdr:txBody>
    </xdr:sp>
    <xdr:clientData/>
  </xdr:oneCellAnchor>
  <xdr:oneCellAnchor>
    <xdr:from>
      <xdr:col>23</xdr:col>
      <xdr:colOff>171450</xdr:colOff>
      <xdr:row>5</xdr:row>
      <xdr:rowOff>161925</xdr:rowOff>
    </xdr:from>
    <xdr:ext cx="369204" cy="172227"/>
    <xdr:sp macro="" textlink="">
      <xdr:nvSpPr>
        <xdr:cNvPr id="24" name="CuadroTexto 23"/>
        <xdr:cNvSpPr txBox="1"/>
      </xdr:nvSpPr>
      <xdr:spPr>
        <a:xfrm>
          <a:off x="17659350" y="933450"/>
          <a:ext cx="36920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 𝑧_𝑘</a:t>
          </a:r>
          <a:endParaRPr lang="es-GT" sz="1100"/>
        </a:p>
      </xdr:txBody>
    </xdr:sp>
    <xdr:clientData/>
  </xdr:oneCellAnchor>
  <xdr:oneCellAnchor>
    <xdr:from>
      <xdr:col>24</xdr:col>
      <xdr:colOff>228600</xdr:colOff>
      <xdr:row>5</xdr:row>
      <xdr:rowOff>171450</xdr:rowOff>
    </xdr:from>
    <xdr:ext cx="369204" cy="172227"/>
    <xdr:sp macro="" textlink="">
      <xdr:nvSpPr>
        <xdr:cNvPr id="25" name="CuadroTexto 24"/>
        <xdr:cNvSpPr txBox="1"/>
      </xdr:nvSpPr>
      <xdr:spPr>
        <a:xfrm>
          <a:off x="18478500" y="942975"/>
          <a:ext cx="36920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 𝑧_𝑘</a:t>
          </a:r>
          <a:endParaRPr lang="es-GT" sz="1100"/>
        </a:p>
      </xdr:txBody>
    </xdr:sp>
    <xdr:clientData/>
  </xdr:oneCellAnchor>
  <xdr:oneCellAnchor>
    <xdr:from>
      <xdr:col>25</xdr:col>
      <xdr:colOff>133350</xdr:colOff>
      <xdr:row>5</xdr:row>
      <xdr:rowOff>142875</xdr:rowOff>
    </xdr:from>
    <xdr:ext cx="434799" cy="172227"/>
    <xdr:sp macro="" textlink="">
      <xdr:nvSpPr>
        <xdr:cNvPr id="26" name="CuadroTexto 25"/>
        <xdr:cNvSpPr txBox="1"/>
      </xdr:nvSpPr>
      <xdr:spPr>
        <a:xfrm>
          <a:off x="19145250" y="914400"/>
          <a:ext cx="43479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 𝑥_𝑘2</a:t>
          </a:r>
          <a:endParaRPr lang="es-GT" sz="1100"/>
        </a:p>
      </xdr:txBody>
    </xdr:sp>
    <xdr:clientData/>
  </xdr:oneCellAnchor>
  <xdr:oneCellAnchor>
    <xdr:from>
      <xdr:col>20</xdr:col>
      <xdr:colOff>152400</xdr:colOff>
      <xdr:row>5</xdr:row>
      <xdr:rowOff>142875</xdr:rowOff>
    </xdr:from>
    <xdr:ext cx="369204" cy="179729"/>
    <xdr:sp macro="" textlink="">
      <xdr:nvSpPr>
        <xdr:cNvPr id="27" name="CuadroTexto 26"/>
        <xdr:cNvSpPr txBox="1"/>
      </xdr:nvSpPr>
      <xdr:spPr>
        <a:xfrm>
          <a:off x="15354300" y="914400"/>
          <a:ext cx="36920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𝑥_𝑘1^2 𝑧_𝑘</a:t>
          </a:r>
          <a:endParaRPr lang="es-GT" sz="1100"/>
        </a:p>
      </xdr:txBody>
    </xdr:sp>
    <xdr:clientData/>
  </xdr:oneCellAnchor>
  <xdr:oneCellAnchor>
    <xdr:from>
      <xdr:col>21</xdr:col>
      <xdr:colOff>190500</xdr:colOff>
      <xdr:row>5</xdr:row>
      <xdr:rowOff>142875</xdr:rowOff>
    </xdr:from>
    <xdr:ext cx="369204" cy="179729"/>
    <xdr:sp macro="" textlink="">
      <xdr:nvSpPr>
        <xdr:cNvPr id="28" name="CuadroTexto 27"/>
        <xdr:cNvSpPr txBox="1"/>
      </xdr:nvSpPr>
      <xdr:spPr>
        <a:xfrm>
          <a:off x="16154400" y="914400"/>
          <a:ext cx="36920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𝑥_𝑘2^2 𝑧_𝑘</a:t>
          </a:r>
          <a:endParaRPr lang="es-GT" sz="1100"/>
        </a:p>
      </xdr:txBody>
    </xdr:sp>
    <xdr:clientData/>
  </xdr:oneCellAnchor>
  <xdr:oneCellAnchor>
    <xdr:from>
      <xdr:col>22</xdr:col>
      <xdr:colOff>76200</xdr:colOff>
      <xdr:row>5</xdr:row>
      <xdr:rowOff>152400</xdr:rowOff>
    </xdr:from>
    <xdr:ext cx="570669" cy="172227"/>
    <xdr:sp macro="" textlink="">
      <xdr:nvSpPr>
        <xdr:cNvPr id="29" name="CuadroTexto 28"/>
        <xdr:cNvSpPr txBox="1"/>
      </xdr:nvSpPr>
      <xdr:spPr>
        <a:xfrm>
          <a:off x="16802100" y="923925"/>
          <a:ext cx="57066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 𝑥_𝑘2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𝑧_𝑘</a:t>
          </a:r>
          <a:endParaRPr lang="es-GT" sz="1100"/>
        </a:p>
      </xdr:txBody>
    </xdr:sp>
    <xdr:clientData/>
  </xdr:oneCellAnchor>
  <xdr:oneCellAnchor>
    <xdr:from>
      <xdr:col>26</xdr:col>
      <xdr:colOff>409575</xdr:colOff>
      <xdr:row>5</xdr:row>
      <xdr:rowOff>142875</xdr:rowOff>
    </xdr:from>
    <xdr:ext cx="224292" cy="172227"/>
    <xdr:sp macro="" textlink="">
      <xdr:nvSpPr>
        <xdr:cNvPr id="31" name="CuadroTexto 30"/>
        <xdr:cNvSpPr txBox="1"/>
      </xdr:nvSpPr>
      <xdr:spPr>
        <a:xfrm>
          <a:off x="20183475" y="914400"/>
          <a:ext cx="224292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𝑧_𝑘2</a:t>
          </a:r>
          <a:endParaRPr lang="es-GT" sz="1100"/>
        </a:p>
      </xdr:txBody>
    </xdr:sp>
    <xdr:clientData/>
  </xdr:oneCellAnchor>
  <xdr:oneCellAnchor>
    <xdr:from>
      <xdr:col>27</xdr:col>
      <xdr:colOff>0</xdr:colOff>
      <xdr:row>5</xdr:row>
      <xdr:rowOff>161925</xdr:rowOff>
    </xdr:from>
    <xdr:ext cx="1095375" cy="186461"/>
    <xdr:sp macro="" textlink="">
      <xdr:nvSpPr>
        <xdr:cNvPr id="32" name="CuadroTexto 31"/>
        <xdr:cNvSpPr txBox="1"/>
      </xdr:nvSpPr>
      <xdr:spPr>
        <a:xfrm>
          <a:off x="20774025" y="933450"/>
          <a:ext cx="1095375" cy="1864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𝑧_𝑘2−𝑧_(𝑘2 𝑝𝑟𝑜𝑚)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)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^</a:t>
          </a:r>
          <a:r>
            <a:rPr lang="es-GT" sz="900" b="0" i="0">
              <a:latin typeface="Cambria Math" panose="02040503050406030204" pitchFamily="18" charset="0"/>
            </a:rPr>
            <a:t>2</a:t>
          </a:r>
          <a:endParaRPr lang="es-GT" sz="900"/>
        </a:p>
      </xdr:txBody>
    </xdr:sp>
    <xdr:clientData/>
  </xdr:oneCellAnchor>
  <xdr:oneCellAnchor>
    <xdr:from>
      <xdr:col>28</xdr:col>
      <xdr:colOff>0</xdr:colOff>
      <xdr:row>5</xdr:row>
      <xdr:rowOff>171450</xdr:rowOff>
    </xdr:from>
    <xdr:ext cx="1095375" cy="186461"/>
    <xdr:sp macro="" textlink="">
      <xdr:nvSpPr>
        <xdr:cNvPr id="33" name="CuadroTexto 32"/>
        <xdr:cNvSpPr txBox="1"/>
      </xdr:nvSpPr>
      <xdr:spPr>
        <a:xfrm>
          <a:off x="21764625" y="942975"/>
          <a:ext cx="1095375" cy="1864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𝑧_𝑘−𝑧_(𝑘 𝑝𝑟𝑜𝑚)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)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^</a:t>
          </a:r>
          <a:r>
            <a:rPr lang="es-GT" sz="900" b="0" i="0">
              <a:latin typeface="Cambria Math" panose="02040503050406030204" pitchFamily="18" charset="0"/>
            </a:rPr>
            <a:t>2</a:t>
          </a:r>
          <a:endParaRPr lang="es-GT" sz="900"/>
        </a:p>
      </xdr:txBody>
    </xdr:sp>
    <xdr:clientData/>
  </xdr:oneCellAnchor>
  <xdr:oneCellAnchor>
    <xdr:from>
      <xdr:col>8</xdr:col>
      <xdr:colOff>38100</xdr:colOff>
      <xdr:row>1</xdr:row>
      <xdr:rowOff>0</xdr:rowOff>
    </xdr:from>
    <xdr:ext cx="468462" cy="182614"/>
    <xdr:sp macro="" textlink="">
      <xdr:nvSpPr>
        <xdr:cNvPr id="34" name="CuadroTexto 33"/>
        <xdr:cNvSpPr txBox="1"/>
      </xdr:nvSpPr>
      <xdr:spPr>
        <a:xfrm>
          <a:off x="6096000" y="0"/>
          <a:ext cx="468462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𝑧_(𝑘 𝑝𝑟𝑜𝑚)</a:t>
          </a:r>
          <a:endParaRPr lang="es-GT" sz="1100"/>
        </a:p>
      </xdr:txBody>
    </xdr:sp>
    <xdr:clientData/>
  </xdr:oneCellAnchor>
  <xdr:oneCellAnchor>
    <xdr:from>
      <xdr:col>8</xdr:col>
      <xdr:colOff>28575</xdr:colOff>
      <xdr:row>1</xdr:row>
      <xdr:rowOff>180975</xdr:rowOff>
    </xdr:from>
    <xdr:ext cx="525016" cy="182614"/>
    <xdr:sp macro="" textlink="">
      <xdr:nvSpPr>
        <xdr:cNvPr id="35" name="CuadroTexto 34"/>
        <xdr:cNvSpPr txBox="1"/>
      </xdr:nvSpPr>
      <xdr:spPr>
        <a:xfrm>
          <a:off x="6086475" y="180975"/>
          <a:ext cx="525016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𝑧_(𝑘2 𝑝𝑟𝑜𝑚)</a:t>
          </a:r>
          <a:endParaRPr lang="es-GT" sz="1100"/>
        </a:p>
      </xdr:txBody>
    </xdr:sp>
    <xdr:clientData/>
  </xdr:oneCellAnchor>
  <xdr:twoCellAnchor>
    <xdr:from>
      <xdr:col>32</xdr:col>
      <xdr:colOff>0</xdr:colOff>
      <xdr:row>6</xdr:row>
      <xdr:rowOff>0</xdr:rowOff>
    </xdr:from>
    <xdr:to>
      <xdr:col>39</xdr:col>
      <xdr:colOff>76200</xdr:colOff>
      <xdr:row>18</xdr:row>
      <xdr:rowOff>95250</xdr:rowOff>
    </xdr:to>
    <xdr:pic>
      <xdr:nvPicPr>
        <xdr:cNvPr id="38" name="Imagen 3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55425" y="1685925"/>
          <a:ext cx="5410200" cy="2390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0</xdr:colOff>
      <xdr:row>21</xdr:row>
      <xdr:rowOff>0</xdr:rowOff>
    </xdr:from>
    <xdr:to>
      <xdr:col>39</xdr:col>
      <xdr:colOff>76200</xdr:colOff>
      <xdr:row>33</xdr:row>
      <xdr:rowOff>95250</xdr:rowOff>
    </xdr:to>
    <xdr:pic>
      <xdr:nvPicPr>
        <xdr:cNvPr id="39" name="Imagen 3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55425" y="4552950"/>
          <a:ext cx="5410200" cy="2390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0</xdr:colOff>
      <xdr:row>37</xdr:row>
      <xdr:rowOff>0</xdr:rowOff>
    </xdr:from>
    <xdr:to>
      <xdr:col>39</xdr:col>
      <xdr:colOff>76200</xdr:colOff>
      <xdr:row>49</xdr:row>
      <xdr:rowOff>95250</xdr:rowOff>
    </xdr:to>
    <xdr:pic>
      <xdr:nvPicPr>
        <xdr:cNvPr id="40" name="Imagen 3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55425" y="7610475"/>
          <a:ext cx="5410200" cy="2390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0</xdr:colOff>
      <xdr:row>53</xdr:row>
      <xdr:rowOff>0</xdr:rowOff>
    </xdr:from>
    <xdr:to>
      <xdr:col>39</xdr:col>
      <xdr:colOff>76200</xdr:colOff>
      <xdr:row>65</xdr:row>
      <xdr:rowOff>95250</xdr:rowOff>
    </xdr:to>
    <xdr:pic>
      <xdr:nvPicPr>
        <xdr:cNvPr id="41" name="Imagen 4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55425" y="10668000"/>
          <a:ext cx="5410200" cy="2390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0</xdr:colOff>
      <xdr:row>68</xdr:row>
      <xdr:rowOff>0</xdr:rowOff>
    </xdr:from>
    <xdr:to>
      <xdr:col>39</xdr:col>
      <xdr:colOff>76200</xdr:colOff>
      <xdr:row>80</xdr:row>
      <xdr:rowOff>95250</xdr:rowOff>
    </xdr:to>
    <xdr:pic>
      <xdr:nvPicPr>
        <xdr:cNvPr id="42" name="Imagen 4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55425" y="13535025"/>
          <a:ext cx="5410200" cy="2390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0</xdr:colOff>
      <xdr:row>84</xdr:row>
      <xdr:rowOff>0</xdr:rowOff>
    </xdr:from>
    <xdr:to>
      <xdr:col>39</xdr:col>
      <xdr:colOff>76200</xdr:colOff>
      <xdr:row>96</xdr:row>
      <xdr:rowOff>95250</xdr:rowOff>
    </xdr:to>
    <xdr:pic>
      <xdr:nvPicPr>
        <xdr:cNvPr id="43" name="Imagen 4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55425" y="16592550"/>
          <a:ext cx="5410200" cy="2390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16</xdr:col>
      <xdr:colOff>133350</xdr:colOff>
      <xdr:row>5</xdr:row>
      <xdr:rowOff>142875</xdr:rowOff>
    </xdr:from>
    <xdr:ext cx="434798" cy="180178"/>
    <xdr:sp macro="" textlink="">
      <xdr:nvSpPr>
        <xdr:cNvPr id="44" name="CuadroTexto 43"/>
        <xdr:cNvSpPr txBox="1"/>
      </xdr:nvSpPr>
      <xdr:spPr>
        <a:xfrm>
          <a:off x="12287250" y="1247775"/>
          <a:ext cx="434798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𝑥_𝑘1^3 𝑥_𝑘2</a:t>
          </a:r>
          <a:endParaRPr lang="es-GT" sz="1100"/>
        </a:p>
      </xdr:txBody>
    </xdr:sp>
    <xdr:clientData/>
  </xdr:oneCellAnchor>
  <xdr:oneCellAnchor>
    <xdr:from>
      <xdr:col>29</xdr:col>
      <xdr:colOff>266700</xdr:colOff>
      <xdr:row>5</xdr:row>
      <xdr:rowOff>152400</xdr:rowOff>
    </xdr:from>
    <xdr:ext cx="162289" cy="172227"/>
    <xdr:sp macro="" textlink="">
      <xdr:nvSpPr>
        <xdr:cNvPr id="36" name="CuadroTexto 35"/>
        <xdr:cNvSpPr txBox="1"/>
      </xdr:nvSpPr>
      <xdr:spPr>
        <a:xfrm>
          <a:off x="23098125" y="127635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30</xdr:col>
      <xdr:colOff>161925</xdr:colOff>
      <xdr:row>5</xdr:row>
      <xdr:rowOff>152400</xdr:rowOff>
    </xdr:from>
    <xdr:ext cx="227691" cy="175369"/>
    <xdr:sp macro="" textlink="">
      <xdr:nvSpPr>
        <xdr:cNvPr id="37" name="CuadroTexto 36"/>
        <xdr:cNvSpPr txBox="1"/>
      </xdr:nvSpPr>
      <xdr:spPr>
        <a:xfrm>
          <a:off x="23755350" y="127635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390525</xdr:colOff>
      <xdr:row>3</xdr:row>
      <xdr:rowOff>0</xdr:rowOff>
    </xdr:from>
    <xdr:to>
      <xdr:col>1</xdr:col>
      <xdr:colOff>676275</xdr:colOff>
      <xdr:row>3</xdr:row>
      <xdr:rowOff>180975</xdr:rowOff>
    </xdr:to>
    <xdr:pic>
      <xdr:nvPicPr>
        <xdr:cNvPr id="2" name="Imagen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" y="190500"/>
          <a:ext cx="28575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</xdr:col>
      <xdr:colOff>466725</xdr:colOff>
      <xdr:row>3</xdr:row>
      <xdr:rowOff>0</xdr:rowOff>
    </xdr:from>
    <xdr:ext cx="290849" cy="172227"/>
    <xdr:sp macro="" textlink="">
      <xdr:nvSpPr>
        <xdr:cNvPr id="3" name="CuadroTexto 2"/>
        <xdr:cNvSpPr txBox="1"/>
      </xdr:nvSpPr>
      <xdr:spPr>
        <a:xfrm>
          <a:off x="2714625" y="190500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5</xdr:col>
      <xdr:colOff>276225</xdr:colOff>
      <xdr:row>5</xdr:row>
      <xdr:rowOff>123825</xdr:rowOff>
    </xdr:from>
    <xdr:ext cx="167738" cy="172227"/>
    <xdr:sp macro="" textlink="">
      <xdr:nvSpPr>
        <xdr:cNvPr id="4" name="CuadroTexto 3"/>
        <xdr:cNvSpPr txBox="1"/>
      </xdr:nvSpPr>
      <xdr:spPr>
        <a:xfrm>
          <a:off x="4048125" y="704850"/>
          <a:ext cx="167738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6</xdr:col>
      <xdr:colOff>276225</xdr:colOff>
      <xdr:row>5</xdr:row>
      <xdr:rowOff>123825</xdr:rowOff>
    </xdr:from>
    <xdr:ext cx="233334" cy="172227"/>
    <xdr:sp macro="" textlink="">
      <xdr:nvSpPr>
        <xdr:cNvPr id="5" name="CuadroTexto 4"/>
        <xdr:cNvSpPr txBox="1"/>
      </xdr:nvSpPr>
      <xdr:spPr>
        <a:xfrm>
          <a:off x="4810125" y="704850"/>
          <a:ext cx="23333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1</a:t>
          </a:r>
          <a:endParaRPr lang="es-GT" sz="1100"/>
        </a:p>
      </xdr:txBody>
    </xdr:sp>
    <xdr:clientData/>
  </xdr:oneCellAnchor>
  <xdr:oneCellAnchor>
    <xdr:from>
      <xdr:col>7</xdr:col>
      <xdr:colOff>200025</xdr:colOff>
      <xdr:row>5</xdr:row>
      <xdr:rowOff>152400</xdr:rowOff>
    </xdr:from>
    <xdr:ext cx="233334" cy="172227"/>
    <xdr:sp macro="" textlink="">
      <xdr:nvSpPr>
        <xdr:cNvPr id="6" name="CuadroTexto 5"/>
        <xdr:cNvSpPr txBox="1"/>
      </xdr:nvSpPr>
      <xdr:spPr>
        <a:xfrm>
          <a:off x="5495925" y="733425"/>
          <a:ext cx="23333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9</xdr:col>
      <xdr:colOff>257175</xdr:colOff>
      <xdr:row>5</xdr:row>
      <xdr:rowOff>171450</xdr:rowOff>
    </xdr:from>
    <xdr:ext cx="233334" cy="179729"/>
    <xdr:sp macro="" textlink="">
      <xdr:nvSpPr>
        <xdr:cNvPr id="7" name="CuadroTexto 6"/>
        <xdr:cNvSpPr txBox="1"/>
      </xdr:nvSpPr>
      <xdr:spPr>
        <a:xfrm>
          <a:off x="7077075" y="752475"/>
          <a:ext cx="23333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𝑥_𝑘1^2</a:t>
          </a:r>
          <a:endParaRPr lang="es-GT" sz="1100"/>
        </a:p>
      </xdr:txBody>
    </xdr:sp>
    <xdr:clientData/>
  </xdr:oneCellAnchor>
  <xdr:oneCellAnchor>
    <xdr:from>
      <xdr:col>10</xdr:col>
      <xdr:colOff>266700</xdr:colOff>
      <xdr:row>5</xdr:row>
      <xdr:rowOff>152400</xdr:rowOff>
    </xdr:from>
    <xdr:ext cx="233334" cy="179023"/>
    <xdr:sp macro="" textlink="">
      <xdr:nvSpPr>
        <xdr:cNvPr id="8" name="CuadroTexto 7"/>
        <xdr:cNvSpPr txBox="1"/>
      </xdr:nvSpPr>
      <xdr:spPr>
        <a:xfrm>
          <a:off x="7848600" y="733425"/>
          <a:ext cx="23333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𝑥_𝑘1^4</a:t>
          </a:r>
          <a:endParaRPr lang="es-GT" sz="1100"/>
        </a:p>
      </xdr:txBody>
    </xdr:sp>
    <xdr:clientData/>
  </xdr:oneCellAnchor>
  <xdr:oneCellAnchor>
    <xdr:from>
      <xdr:col>11</xdr:col>
      <xdr:colOff>276225</xdr:colOff>
      <xdr:row>5</xdr:row>
      <xdr:rowOff>180975</xdr:rowOff>
    </xdr:from>
    <xdr:ext cx="233334" cy="180178"/>
    <xdr:sp macro="" textlink="">
      <xdr:nvSpPr>
        <xdr:cNvPr id="9" name="CuadroTexto 8"/>
        <xdr:cNvSpPr txBox="1"/>
      </xdr:nvSpPr>
      <xdr:spPr>
        <a:xfrm>
          <a:off x="8620125" y="762000"/>
          <a:ext cx="23333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𝑥_𝑘1^3</a:t>
          </a:r>
          <a:endParaRPr lang="es-GT" sz="1100"/>
        </a:p>
      </xdr:txBody>
    </xdr:sp>
    <xdr:clientData/>
  </xdr:oneCellAnchor>
  <xdr:oneCellAnchor>
    <xdr:from>
      <xdr:col>12</xdr:col>
      <xdr:colOff>333375</xdr:colOff>
      <xdr:row>5</xdr:row>
      <xdr:rowOff>171450</xdr:rowOff>
    </xdr:from>
    <xdr:ext cx="233334" cy="179729"/>
    <xdr:sp macro="" textlink="">
      <xdr:nvSpPr>
        <xdr:cNvPr id="10" name="CuadroTexto 9"/>
        <xdr:cNvSpPr txBox="1"/>
      </xdr:nvSpPr>
      <xdr:spPr>
        <a:xfrm>
          <a:off x="9439275" y="752475"/>
          <a:ext cx="23333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𝑥_𝑘2^2</a:t>
          </a:r>
          <a:endParaRPr lang="es-GT" sz="1100"/>
        </a:p>
      </xdr:txBody>
    </xdr:sp>
    <xdr:clientData/>
  </xdr:oneCellAnchor>
  <xdr:oneCellAnchor>
    <xdr:from>
      <xdr:col>13</xdr:col>
      <xdr:colOff>276225</xdr:colOff>
      <xdr:row>5</xdr:row>
      <xdr:rowOff>161925</xdr:rowOff>
    </xdr:from>
    <xdr:ext cx="233334" cy="180178"/>
    <xdr:sp macro="" textlink="">
      <xdr:nvSpPr>
        <xdr:cNvPr id="11" name="CuadroTexto 10"/>
        <xdr:cNvSpPr txBox="1"/>
      </xdr:nvSpPr>
      <xdr:spPr>
        <a:xfrm>
          <a:off x="10144125" y="742950"/>
          <a:ext cx="23333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𝑥_𝑘2^3</a:t>
          </a:r>
          <a:endParaRPr lang="es-GT" sz="1100"/>
        </a:p>
      </xdr:txBody>
    </xdr:sp>
    <xdr:clientData/>
  </xdr:oneCellAnchor>
  <xdr:oneCellAnchor>
    <xdr:from>
      <xdr:col>14</xdr:col>
      <xdr:colOff>314325</xdr:colOff>
      <xdr:row>5</xdr:row>
      <xdr:rowOff>190500</xdr:rowOff>
    </xdr:from>
    <xdr:ext cx="233334" cy="179023"/>
    <xdr:sp macro="" textlink="">
      <xdr:nvSpPr>
        <xdr:cNvPr id="12" name="CuadroTexto 11"/>
        <xdr:cNvSpPr txBox="1"/>
      </xdr:nvSpPr>
      <xdr:spPr>
        <a:xfrm>
          <a:off x="10944225" y="771525"/>
          <a:ext cx="23333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𝑥_𝑘2^4</a:t>
          </a:r>
          <a:endParaRPr lang="es-GT" sz="1100"/>
        </a:p>
      </xdr:txBody>
    </xdr:sp>
    <xdr:clientData/>
  </xdr:oneCellAnchor>
  <xdr:oneCellAnchor>
    <xdr:from>
      <xdr:col>15</xdr:col>
      <xdr:colOff>247650</xdr:colOff>
      <xdr:row>5</xdr:row>
      <xdr:rowOff>185737</xdr:rowOff>
    </xdr:from>
    <xdr:ext cx="421334" cy="185692"/>
    <xdr:sp macro="" textlink="">
      <xdr:nvSpPr>
        <xdr:cNvPr id="13" name="CuadroTexto 12"/>
        <xdr:cNvSpPr txBox="1"/>
      </xdr:nvSpPr>
      <xdr:spPr>
        <a:xfrm>
          <a:off x="11639550" y="766762"/>
          <a:ext cx="421334" cy="1856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𝑥_𝑘1^2 𝑥_𝑘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^2</a:t>
          </a:r>
          <a:endParaRPr lang="es-GT" sz="1100"/>
        </a:p>
      </xdr:txBody>
    </xdr:sp>
    <xdr:clientData/>
  </xdr:oneCellAnchor>
  <xdr:oneCellAnchor>
    <xdr:from>
      <xdr:col>17</xdr:col>
      <xdr:colOff>190500</xdr:colOff>
      <xdr:row>5</xdr:row>
      <xdr:rowOff>180975</xdr:rowOff>
    </xdr:from>
    <xdr:ext cx="434799" cy="179729"/>
    <xdr:sp macro="" textlink="">
      <xdr:nvSpPr>
        <xdr:cNvPr id="15" name="CuadroTexto 14"/>
        <xdr:cNvSpPr txBox="1"/>
      </xdr:nvSpPr>
      <xdr:spPr>
        <a:xfrm>
          <a:off x="13106400" y="762000"/>
          <a:ext cx="434799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𝑥_𝑘1^2 𝑥_𝑘2</a:t>
          </a:r>
          <a:endParaRPr lang="es-GT" sz="1100"/>
        </a:p>
      </xdr:txBody>
    </xdr:sp>
    <xdr:clientData/>
  </xdr:oneCellAnchor>
  <xdr:oneCellAnchor>
    <xdr:from>
      <xdr:col>18</xdr:col>
      <xdr:colOff>200025</xdr:colOff>
      <xdr:row>5</xdr:row>
      <xdr:rowOff>171450</xdr:rowOff>
    </xdr:from>
    <xdr:ext cx="428066" cy="181781"/>
    <xdr:sp macro="" textlink="">
      <xdr:nvSpPr>
        <xdr:cNvPr id="16" name="CuadroTexto 15"/>
        <xdr:cNvSpPr txBox="1"/>
      </xdr:nvSpPr>
      <xdr:spPr>
        <a:xfrm>
          <a:off x="13877925" y="752475"/>
          <a:ext cx="428066" cy="1817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𝑥_𝑘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^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3</a:t>
          </a:r>
          <a:endParaRPr lang="es-GT" sz="1100"/>
        </a:p>
      </xdr:txBody>
    </xdr:sp>
    <xdr:clientData/>
  </xdr:oneCellAnchor>
  <xdr:oneCellAnchor>
    <xdr:from>
      <xdr:col>19</xdr:col>
      <xdr:colOff>209550</xdr:colOff>
      <xdr:row>5</xdr:row>
      <xdr:rowOff>161925</xdr:rowOff>
    </xdr:from>
    <xdr:ext cx="428066" cy="185692"/>
    <xdr:sp macro="" textlink="">
      <xdr:nvSpPr>
        <xdr:cNvPr id="17" name="CuadroTexto 16"/>
        <xdr:cNvSpPr txBox="1"/>
      </xdr:nvSpPr>
      <xdr:spPr>
        <a:xfrm>
          <a:off x="14649450" y="742950"/>
          <a:ext cx="428066" cy="1856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𝑥_𝑘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^2</a:t>
          </a:r>
          <a:endParaRPr lang="es-GT" sz="1100"/>
        </a:p>
      </xdr:txBody>
    </xdr:sp>
    <xdr:clientData/>
  </xdr:oneCellAnchor>
  <xdr:oneCellAnchor>
    <xdr:from>
      <xdr:col>23</xdr:col>
      <xdr:colOff>228600</xdr:colOff>
      <xdr:row>5</xdr:row>
      <xdr:rowOff>180975</xdr:rowOff>
    </xdr:from>
    <xdr:ext cx="369204" cy="172227"/>
    <xdr:sp macro="" textlink="">
      <xdr:nvSpPr>
        <xdr:cNvPr id="18" name="CuadroTexto 17"/>
        <xdr:cNvSpPr txBox="1"/>
      </xdr:nvSpPr>
      <xdr:spPr>
        <a:xfrm>
          <a:off x="17716500" y="762000"/>
          <a:ext cx="36920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 𝑧_𝑘</a:t>
          </a:r>
          <a:endParaRPr lang="es-GT" sz="1100"/>
        </a:p>
      </xdr:txBody>
    </xdr:sp>
    <xdr:clientData/>
  </xdr:oneCellAnchor>
  <xdr:oneCellAnchor>
    <xdr:from>
      <xdr:col>24</xdr:col>
      <xdr:colOff>285750</xdr:colOff>
      <xdr:row>5</xdr:row>
      <xdr:rowOff>190500</xdr:rowOff>
    </xdr:from>
    <xdr:ext cx="369204" cy="172227"/>
    <xdr:sp macro="" textlink="">
      <xdr:nvSpPr>
        <xdr:cNvPr id="19" name="CuadroTexto 18"/>
        <xdr:cNvSpPr txBox="1"/>
      </xdr:nvSpPr>
      <xdr:spPr>
        <a:xfrm>
          <a:off x="18535650" y="771525"/>
          <a:ext cx="369204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 𝑧_𝑘</a:t>
          </a:r>
          <a:endParaRPr lang="es-GT" sz="1100"/>
        </a:p>
      </xdr:txBody>
    </xdr:sp>
    <xdr:clientData/>
  </xdr:oneCellAnchor>
  <xdr:oneCellAnchor>
    <xdr:from>
      <xdr:col>25</xdr:col>
      <xdr:colOff>190500</xdr:colOff>
      <xdr:row>5</xdr:row>
      <xdr:rowOff>161925</xdr:rowOff>
    </xdr:from>
    <xdr:ext cx="434799" cy="172227"/>
    <xdr:sp macro="" textlink="">
      <xdr:nvSpPr>
        <xdr:cNvPr id="20" name="CuadroTexto 19"/>
        <xdr:cNvSpPr txBox="1"/>
      </xdr:nvSpPr>
      <xdr:spPr>
        <a:xfrm>
          <a:off x="19202400" y="742950"/>
          <a:ext cx="43479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 𝑥_𝑘2</a:t>
          </a:r>
          <a:endParaRPr lang="es-GT" sz="1100"/>
        </a:p>
      </xdr:txBody>
    </xdr:sp>
    <xdr:clientData/>
  </xdr:oneCellAnchor>
  <xdr:oneCellAnchor>
    <xdr:from>
      <xdr:col>20</xdr:col>
      <xdr:colOff>209550</xdr:colOff>
      <xdr:row>5</xdr:row>
      <xdr:rowOff>161925</xdr:rowOff>
    </xdr:from>
    <xdr:ext cx="369204" cy="179729"/>
    <xdr:sp macro="" textlink="">
      <xdr:nvSpPr>
        <xdr:cNvPr id="21" name="CuadroTexto 20"/>
        <xdr:cNvSpPr txBox="1"/>
      </xdr:nvSpPr>
      <xdr:spPr>
        <a:xfrm>
          <a:off x="15411450" y="742950"/>
          <a:ext cx="36920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𝑥_𝑘1^2 𝑧_𝑘</a:t>
          </a:r>
          <a:endParaRPr lang="es-GT" sz="1100"/>
        </a:p>
      </xdr:txBody>
    </xdr:sp>
    <xdr:clientData/>
  </xdr:oneCellAnchor>
  <xdr:oneCellAnchor>
    <xdr:from>
      <xdr:col>21</xdr:col>
      <xdr:colOff>247650</xdr:colOff>
      <xdr:row>5</xdr:row>
      <xdr:rowOff>161925</xdr:rowOff>
    </xdr:from>
    <xdr:ext cx="369204" cy="179729"/>
    <xdr:sp macro="" textlink="">
      <xdr:nvSpPr>
        <xdr:cNvPr id="22" name="CuadroTexto 21"/>
        <xdr:cNvSpPr txBox="1"/>
      </xdr:nvSpPr>
      <xdr:spPr>
        <a:xfrm>
          <a:off x="16211550" y="742950"/>
          <a:ext cx="36920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𝑥_𝑘2^2 𝑧_𝑘</a:t>
          </a:r>
          <a:endParaRPr lang="es-GT" sz="1100"/>
        </a:p>
      </xdr:txBody>
    </xdr:sp>
    <xdr:clientData/>
  </xdr:oneCellAnchor>
  <xdr:oneCellAnchor>
    <xdr:from>
      <xdr:col>22</xdr:col>
      <xdr:colOff>133350</xdr:colOff>
      <xdr:row>5</xdr:row>
      <xdr:rowOff>171450</xdr:rowOff>
    </xdr:from>
    <xdr:ext cx="570669" cy="172227"/>
    <xdr:sp macro="" textlink="">
      <xdr:nvSpPr>
        <xdr:cNvPr id="23" name="CuadroTexto 22"/>
        <xdr:cNvSpPr txBox="1"/>
      </xdr:nvSpPr>
      <xdr:spPr>
        <a:xfrm>
          <a:off x="16859250" y="752475"/>
          <a:ext cx="57066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 𝑥_𝑘2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𝑧_𝑘</a:t>
          </a:r>
          <a:endParaRPr lang="es-GT" sz="1100"/>
        </a:p>
      </xdr:txBody>
    </xdr:sp>
    <xdr:clientData/>
  </xdr:oneCellAnchor>
  <xdr:oneCellAnchor>
    <xdr:from>
      <xdr:col>16</xdr:col>
      <xdr:colOff>190500</xdr:colOff>
      <xdr:row>5</xdr:row>
      <xdr:rowOff>180975</xdr:rowOff>
    </xdr:from>
    <xdr:ext cx="434798" cy="180178"/>
    <xdr:sp macro="" textlink="">
      <xdr:nvSpPr>
        <xdr:cNvPr id="27" name="CuadroTexto 26"/>
        <xdr:cNvSpPr txBox="1"/>
      </xdr:nvSpPr>
      <xdr:spPr>
        <a:xfrm>
          <a:off x="12344400" y="762000"/>
          <a:ext cx="434798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𝑥_𝑘1^3 𝑥_𝑘2</a:t>
          </a:r>
          <a:endParaRPr lang="es-GT" sz="1100"/>
        </a:p>
      </xdr:txBody>
    </xdr:sp>
    <xdr:clientData/>
  </xdr:oneCellAnchor>
  <xdr:oneCellAnchor>
    <xdr:from>
      <xdr:col>26</xdr:col>
      <xdr:colOff>333375</xdr:colOff>
      <xdr:row>5</xdr:row>
      <xdr:rowOff>180975</xdr:rowOff>
    </xdr:from>
    <xdr:ext cx="224292" cy="172227"/>
    <xdr:sp macro="" textlink="">
      <xdr:nvSpPr>
        <xdr:cNvPr id="28" name="CuadroTexto 27"/>
        <xdr:cNvSpPr txBox="1"/>
      </xdr:nvSpPr>
      <xdr:spPr>
        <a:xfrm>
          <a:off x="20107275" y="762000"/>
          <a:ext cx="224292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𝑧_𝑘2</a:t>
          </a:r>
          <a:endParaRPr lang="es-GT" sz="1100"/>
        </a:p>
      </xdr:txBody>
    </xdr:sp>
    <xdr:clientData/>
  </xdr:oneCellAnchor>
  <xdr:oneCellAnchor>
    <xdr:from>
      <xdr:col>26</xdr:col>
      <xdr:colOff>923925</xdr:colOff>
      <xdr:row>5</xdr:row>
      <xdr:rowOff>200025</xdr:rowOff>
    </xdr:from>
    <xdr:ext cx="1095375" cy="186461"/>
    <xdr:sp macro="" textlink="">
      <xdr:nvSpPr>
        <xdr:cNvPr id="29" name="CuadroTexto 28"/>
        <xdr:cNvSpPr txBox="1"/>
      </xdr:nvSpPr>
      <xdr:spPr>
        <a:xfrm>
          <a:off x="20697825" y="781050"/>
          <a:ext cx="1095375" cy="1864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𝑧_𝑘2−𝑧_(𝑘2 𝑝𝑟𝑜𝑚)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)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^</a:t>
          </a:r>
          <a:r>
            <a:rPr lang="es-GT" sz="900" b="0" i="0">
              <a:latin typeface="Cambria Math" panose="02040503050406030204" pitchFamily="18" charset="0"/>
            </a:rPr>
            <a:t>2</a:t>
          </a:r>
          <a:endParaRPr lang="es-GT" sz="900"/>
        </a:p>
      </xdr:txBody>
    </xdr:sp>
    <xdr:clientData/>
  </xdr:oneCellAnchor>
  <xdr:oneCellAnchor>
    <xdr:from>
      <xdr:col>27</xdr:col>
      <xdr:colOff>914400</xdr:colOff>
      <xdr:row>5</xdr:row>
      <xdr:rowOff>209550</xdr:rowOff>
    </xdr:from>
    <xdr:ext cx="1095375" cy="186461"/>
    <xdr:sp macro="" textlink="">
      <xdr:nvSpPr>
        <xdr:cNvPr id="30" name="CuadroTexto 29"/>
        <xdr:cNvSpPr txBox="1"/>
      </xdr:nvSpPr>
      <xdr:spPr>
        <a:xfrm>
          <a:off x="21688425" y="790575"/>
          <a:ext cx="1095375" cy="18646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r>
            <a:rPr lang="es-GT" sz="90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𝑧_𝑘−𝑧_(𝑘 𝑝𝑟𝑜𝑚)</a:t>
          </a:r>
          <a:r>
            <a:rPr lang="es-GT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)</a:t>
          </a:r>
          <a:r>
            <a:rPr lang="es-GT" sz="9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^</a:t>
          </a:r>
          <a:r>
            <a:rPr lang="es-GT" sz="900" b="0" i="0">
              <a:latin typeface="Cambria Math" panose="02040503050406030204" pitchFamily="18" charset="0"/>
            </a:rPr>
            <a:t>2</a:t>
          </a:r>
          <a:endParaRPr lang="es-GT" sz="900"/>
        </a:p>
      </xdr:txBody>
    </xdr:sp>
    <xdr:clientData/>
  </xdr:oneCellAnchor>
  <xdr:oneCellAnchor>
    <xdr:from>
      <xdr:col>8</xdr:col>
      <xdr:colOff>0</xdr:colOff>
      <xdr:row>1</xdr:row>
      <xdr:rowOff>0</xdr:rowOff>
    </xdr:from>
    <xdr:ext cx="468462" cy="182614"/>
    <xdr:sp macro="" textlink="">
      <xdr:nvSpPr>
        <xdr:cNvPr id="32" name="CuadroTexto 31"/>
        <xdr:cNvSpPr txBox="1"/>
      </xdr:nvSpPr>
      <xdr:spPr>
        <a:xfrm>
          <a:off x="6057900" y="0"/>
          <a:ext cx="468462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𝑧_(𝑘 𝑝𝑟𝑜𝑚)</a:t>
          </a:r>
          <a:endParaRPr lang="es-GT" sz="1100"/>
        </a:p>
      </xdr:txBody>
    </xdr:sp>
    <xdr:clientData/>
  </xdr:oneCellAnchor>
  <xdr:oneCellAnchor>
    <xdr:from>
      <xdr:col>8</xdr:col>
      <xdr:colOff>0</xdr:colOff>
      <xdr:row>2</xdr:row>
      <xdr:rowOff>0</xdr:rowOff>
    </xdr:from>
    <xdr:ext cx="525016" cy="182614"/>
    <xdr:sp macro="" textlink="">
      <xdr:nvSpPr>
        <xdr:cNvPr id="33" name="CuadroTexto 32"/>
        <xdr:cNvSpPr txBox="1"/>
      </xdr:nvSpPr>
      <xdr:spPr>
        <a:xfrm>
          <a:off x="6057900" y="190500"/>
          <a:ext cx="525016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𝑧_(𝑘2 𝑝𝑟𝑜𝑚)</a:t>
          </a:r>
          <a:endParaRPr lang="es-GT" sz="1100"/>
        </a:p>
      </xdr:txBody>
    </xdr:sp>
    <xdr:clientData/>
  </xdr:oneCellAnchor>
  <xdr:twoCellAnchor>
    <xdr:from>
      <xdr:col>32</xdr:col>
      <xdr:colOff>0</xdr:colOff>
      <xdr:row>6</xdr:row>
      <xdr:rowOff>0</xdr:rowOff>
    </xdr:from>
    <xdr:to>
      <xdr:col>39</xdr:col>
      <xdr:colOff>76200</xdr:colOff>
      <xdr:row>18</xdr:row>
      <xdr:rowOff>104775</xdr:rowOff>
    </xdr:to>
    <xdr:pic>
      <xdr:nvPicPr>
        <xdr:cNvPr id="36" name="Imagen 3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1352550"/>
          <a:ext cx="5410200" cy="2390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0</xdr:colOff>
      <xdr:row>22</xdr:row>
      <xdr:rowOff>0</xdr:rowOff>
    </xdr:from>
    <xdr:to>
      <xdr:col>39</xdr:col>
      <xdr:colOff>76200</xdr:colOff>
      <xdr:row>34</xdr:row>
      <xdr:rowOff>104775</xdr:rowOff>
    </xdr:to>
    <xdr:pic>
      <xdr:nvPicPr>
        <xdr:cNvPr id="37" name="Imagen 3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4400550"/>
          <a:ext cx="5410200" cy="2390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0</xdr:colOff>
      <xdr:row>38</xdr:row>
      <xdr:rowOff>0</xdr:rowOff>
    </xdr:from>
    <xdr:to>
      <xdr:col>39</xdr:col>
      <xdr:colOff>76200</xdr:colOff>
      <xdr:row>50</xdr:row>
      <xdr:rowOff>104775</xdr:rowOff>
    </xdr:to>
    <xdr:pic>
      <xdr:nvPicPr>
        <xdr:cNvPr id="38" name="Imagen 3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7448550"/>
          <a:ext cx="5410200" cy="2390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0</xdr:colOff>
      <xdr:row>54</xdr:row>
      <xdr:rowOff>0</xdr:rowOff>
    </xdr:from>
    <xdr:to>
      <xdr:col>39</xdr:col>
      <xdr:colOff>76200</xdr:colOff>
      <xdr:row>66</xdr:row>
      <xdr:rowOff>104775</xdr:rowOff>
    </xdr:to>
    <xdr:pic>
      <xdr:nvPicPr>
        <xdr:cNvPr id="39" name="Imagen 3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10496550"/>
          <a:ext cx="5410200" cy="2390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0</xdr:colOff>
      <xdr:row>69</xdr:row>
      <xdr:rowOff>0</xdr:rowOff>
    </xdr:from>
    <xdr:to>
      <xdr:col>39</xdr:col>
      <xdr:colOff>76200</xdr:colOff>
      <xdr:row>81</xdr:row>
      <xdr:rowOff>104775</xdr:rowOff>
    </xdr:to>
    <xdr:pic>
      <xdr:nvPicPr>
        <xdr:cNvPr id="40" name="Imagen 3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13354050"/>
          <a:ext cx="5410200" cy="2390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0</xdr:colOff>
      <xdr:row>85</xdr:row>
      <xdr:rowOff>0</xdr:rowOff>
    </xdr:from>
    <xdr:to>
      <xdr:col>39</xdr:col>
      <xdr:colOff>76200</xdr:colOff>
      <xdr:row>97</xdr:row>
      <xdr:rowOff>104775</xdr:rowOff>
    </xdr:to>
    <xdr:pic>
      <xdr:nvPicPr>
        <xdr:cNvPr id="41" name="Imagen 4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45975" y="16402050"/>
          <a:ext cx="5410200" cy="23907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29</xdr:col>
      <xdr:colOff>266700</xdr:colOff>
      <xdr:row>5</xdr:row>
      <xdr:rowOff>219075</xdr:rowOff>
    </xdr:from>
    <xdr:ext cx="162289" cy="172227"/>
    <xdr:sp macro="" textlink="">
      <xdr:nvSpPr>
        <xdr:cNvPr id="35" name="CuadroTexto 34"/>
        <xdr:cNvSpPr txBox="1"/>
      </xdr:nvSpPr>
      <xdr:spPr>
        <a:xfrm>
          <a:off x="22926675" y="1343025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30</xdr:col>
      <xdr:colOff>161925</xdr:colOff>
      <xdr:row>5</xdr:row>
      <xdr:rowOff>219075</xdr:rowOff>
    </xdr:from>
    <xdr:ext cx="227691" cy="175369"/>
    <xdr:sp macro="" textlink="">
      <xdr:nvSpPr>
        <xdr:cNvPr id="42" name="CuadroTexto 41"/>
        <xdr:cNvSpPr txBox="1"/>
      </xdr:nvSpPr>
      <xdr:spPr>
        <a:xfrm>
          <a:off x="23583900" y="1343025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104775</xdr:colOff>
      <xdr:row>2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8401050" y="4238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9</xdr:col>
      <xdr:colOff>333375</xdr:colOff>
      <xdr:row>5</xdr:row>
      <xdr:rowOff>0</xdr:rowOff>
    </xdr:from>
    <xdr:ext cx="176779" cy="172227"/>
    <xdr:sp macro="" textlink="">
      <xdr:nvSpPr>
        <xdr:cNvPr id="4" name="CuadroTexto 3"/>
        <xdr:cNvSpPr txBox="1"/>
      </xdr:nvSpPr>
      <xdr:spPr>
        <a:xfrm>
          <a:off x="8715375" y="1343025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10</xdr:col>
      <xdr:colOff>342900</xdr:colOff>
      <xdr:row>5</xdr:row>
      <xdr:rowOff>19050</xdr:rowOff>
    </xdr:from>
    <xdr:to>
      <xdr:col>10</xdr:col>
      <xdr:colOff>561975</xdr:colOff>
      <xdr:row>6</xdr:row>
      <xdr:rowOff>9525</xdr:rowOff>
    </xdr:to>
    <xdr:pic>
      <xdr:nvPicPr>
        <xdr:cNvPr id="8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1562100"/>
          <a:ext cx="219075" cy="2667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314325</xdr:colOff>
      <xdr:row>5</xdr:row>
      <xdr:rowOff>9525</xdr:rowOff>
    </xdr:from>
    <xdr:to>
      <xdr:col>12</xdr:col>
      <xdr:colOff>571500</xdr:colOff>
      <xdr:row>5</xdr:row>
      <xdr:rowOff>249555</xdr:rowOff>
    </xdr:to>
    <xdr:pic>
      <xdr:nvPicPr>
        <xdr:cNvPr id="11" name="Imagen 1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372850" y="1552575"/>
          <a:ext cx="257175" cy="24003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457200</xdr:colOff>
      <xdr:row>5</xdr:row>
      <xdr:rowOff>9525</xdr:rowOff>
    </xdr:from>
    <xdr:to>
      <xdr:col>11</xdr:col>
      <xdr:colOff>581025</xdr:colOff>
      <xdr:row>5</xdr:row>
      <xdr:rowOff>240665</xdr:rowOff>
    </xdr:to>
    <xdr:pic>
      <xdr:nvPicPr>
        <xdr:cNvPr id="12" name="Imagen 1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9900" y="1552575"/>
          <a:ext cx="123825" cy="23114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466725</xdr:colOff>
      <xdr:row>1</xdr:row>
      <xdr:rowOff>19050</xdr:rowOff>
    </xdr:from>
    <xdr:to>
      <xdr:col>1</xdr:col>
      <xdr:colOff>676275</xdr:colOff>
      <xdr:row>2</xdr:row>
      <xdr:rowOff>19050</xdr:rowOff>
    </xdr:to>
    <xdr:pic>
      <xdr:nvPicPr>
        <xdr:cNvPr id="13" name="Imagen 1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725" y="209550"/>
          <a:ext cx="971550" cy="190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342900</xdr:colOff>
      <xdr:row>1</xdr:row>
      <xdr:rowOff>9525</xdr:rowOff>
    </xdr:from>
    <xdr:to>
      <xdr:col>5</xdr:col>
      <xdr:colOff>628650</xdr:colOff>
      <xdr:row>2</xdr:row>
      <xdr:rowOff>0</xdr:rowOff>
    </xdr:to>
    <xdr:pic>
      <xdr:nvPicPr>
        <xdr:cNvPr id="49" name="Imagen 4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00025"/>
          <a:ext cx="28575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581025</xdr:colOff>
      <xdr:row>3</xdr:row>
      <xdr:rowOff>38100</xdr:rowOff>
    </xdr:from>
    <xdr:to>
      <xdr:col>3</xdr:col>
      <xdr:colOff>485775</xdr:colOff>
      <xdr:row>7</xdr:row>
      <xdr:rowOff>0</xdr:rowOff>
    </xdr:to>
    <xdr:pic>
      <xdr:nvPicPr>
        <xdr:cNvPr id="28" name="Imagen 2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619125"/>
          <a:ext cx="2047875" cy="7334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609600</xdr:colOff>
      <xdr:row>8</xdr:row>
      <xdr:rowOff>180975</xdr:rowOff>
    </xdr:from>
    <xdr:to>
      <xdr:col>3</xdr:col>
      <xdr:colOff>609600</xdr:colOff>
      <xdr:row>12</xdr:row>
      <xdr:rowOff>171450</xdr:rowOff>
    </xdr:to>
    <xdr:pic>
      <xdr:nvPicPr>
        <xdr:cNvPr id="30" name="Imagen 2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4025"/>
          <a:ext cx="2143125" cy="7620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57150</xdr:colOff>
      <xdr:row>5</xdr:row>
      <xdr:rowOff>0</xdr:rowOff>
    </xdr:from>
    <xdr:to>
      <xdr:col>14</xdr:col>
      <xdr:colOff>695325</xdr:colOff>
      <xdr:row>5</xdr:row>
      <xdr:rowOff>180975</xdr:rowOff>
    </xdr:to>
    <xdr:pic>
      <xdr:nvPicPr>
        <xdr:cNvPr id="33" name="Imagen 3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39675" y="1543050"/>
          <a:ext cx="638175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0</xdr:colOff>
      <xdr:row>5</xdr:row>
      <xdr:rowOff>0</xdr:rowOff>
    </xdr:from>
    <xdr:to>
      <xdr:col>15</xdr:col>
      <xdr:colOff>742950</xdr:colOff>
      <xdr:row>5</xdr:row>
      <xdr:rowOff>180975</xdr:rowOff>
    </xdr:to>
    <xdr:pic>
      <xdr:nvPicPr>
        <xdr:cNvPr id="34" name="Imagen 33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44525" y="1543050"/>
          <a:ext cx="74295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13</xdr:col>
      <xdr:colOff>295275</xdr:colOff>
      <xdr:row>5</xdr:row>
      <xdr:rowOff>0</xdr:rowOff>
    </xdr:from>
    <xdr:ext cx="234230" cy="172227"/>
    <xdr:sp macro="" textlink="">
      <xdr:nvSpPr>
        <xdr:cNvPr id="35" name="CuadroTexto 34"/>
        <xdr:cNvSpPr txBox="1"/>
      </xdr:nvSpPr>
      <xdr:spPr>
        <a:xfrm>
          <a:off x="12115800" y="1543050"/>
          <a:ext cx="234230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1</a:t>
          </a:r>
          <a:endParaRPr lang="es-GT" sz="1100"/>
        </a:p>
      </xdr:txBody>
    </xdr:sp>
    <xdr:clientData/>
  </xdr:oneCellAnchor>
  <xdr:oneCellAnchor>
    <xdr:from>
      <xdr:col>11</xdr:col>
      <xdr:colOff>0</xdr:colOff>
      <xdr:row>1</xdr:row>
      <xdr:rowOff>0</xdr:rowOff>
    </xdr:from>
    <xdr:ext cx="478401" cy="182614"/>
    <xdr:sp macro="" textlink="">
      <xdr:nvSpPr>
        <xdr:cNvPr id="39" name="CuadroTexto 38"/>
        <xdr:cNvSpPr txBox="1"/>
      </xdr:nvSpPr>
      <xdr:spPr>
        <a:xfrm>
          <a:off x="8648700" y="333375"/>
          <a:ext cx="478401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11</xdr:col>
      <xdr:colOff>0</xdr:colOff>
      <xdr:row>2</xdr:row>
      <xdr:rowOff>0</xdr:rowOff>
    </xdr:from>
    <xdr:ext cx="534955" cy="182614"/>
    <xdr:sp macro="" textlink="">
      <xdr:nvSpPr>
        <xdr:cNvPr id="40" name="CuadroTexto 39"/>
        <xdr:cNvSpPr txBox="1"/>
      </xdr:nvSpPr>
      <xdr:spPr>
        <a:xfrm>
          <a:off x="8648700" y="533400"/>
          <a:ext cx="534955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𝑦_(𝑘1 𝑝𝑟𝑜𝑚)</a:t>
          </a:r>
          <a:endParaRPr lang="es-GT" sz="1100"/>
        </a:p>
      </xdr:txBody>
    </xdr:sp>
    <xdr:clientData/>
  </xdr:oneCellAnchor>
  <xdr:oneCellAnchor>
    <xdr:from>
      <xdr:col>16</xdr:col>
      <xdr:colOff>266700</xdr:colOff>
      <xdr:row>5</xdr:row>
      <xdr:rowOff>0</xdr:rowOff>
    </xdr:from>
    <xdr:ext cx="162289" cy="172227"/>
    <xdr:sp macro="" textlink="">
      <xdr:nvSpPr>
        <xdr:cNvPr id="16" name="CuadroTexto 15"/>
        <xdr:cNvSpPr txBox="1"/>
      </xdr:nvSpPr>
      <xdr:spPr>
        <a:xfrm>
          <a:off x="12849225" y="112395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17</xdr:col>
      <xdr:colOff>161925</xdr:colOff>
      <xdr:row>5</xdr:row>
      <xdr:rowOff>0</xdr:rowOff>
    </xdr:from>
    <xdr:ext cx="227691" cy="175369"/>
    <xdr:sp macro="" textlink="">
      <xdr:nvSpPr>
        <xdr:cNvPr id="17" name="CuadroTexto 16"/>
        <xdr:cNvSpPr txBox="1"/>
      </xdr:nvSpPr>
      <xdr:spPr>
        <a:xfrm>
          <a:off x="13506450" y="112395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104775</xdr:colOff>
      <xdr:row>2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8401050" y="4238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11</xdr:col>
      <xdr:colOff>333375</xdr:colOff>
      <xdr:row>5</xdr:row>
      <xdr:rowOff>0</xdr:rowOff>
    </xdr:from>
    <xdr:ext cx="176779" cy="172227"/>
    <xdr:sp macro="" textlink="">
      <xdr:nvSpPr>
        <xdr:cNvPr id="4" name="CuadroTexto 3"/>
        <xdr:cNvSpPr txBox="1"/>
      </xdr:nvSpPr>
      <xdr:spPr>
        <a:xfrm>
          <a:off x="8743950" y="1352550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12</xdr:col>
      <xdr:colOff>371475</xdr:colOff>
      <xdr:row>5</xdr:row>
      <xdr:rowOff>38100</xdr:rowOff>
    </xdr:from>
    <xdr:to>
      <xdr:col>12</xdr:col>
      <xdr:colOff>590550</xdr:colOff>
      <xdr:row>6</xdr:row>
      <xdr:rowOff>28575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4050" y="1390650"/>
          <a:ext cx="219075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314325</xdr:colOff>
      <xdr:row>5</xdr:row>
      <xdr:rowOff>9525</xdr:rowOff>
    </xdr:from>
    <xdr:to>
      <xdr:col>16</xdr:col>
      <xdr:colOff>600075</xdr:colOff>
      <xdr:row>6</xdr:row>
      <xdr:rowOff>0</xdr:rowOff>
    </xdr:to>
    <xdr:pic>
      <xdr:nvPicPr>
        <xdr:cNvPr id="8" name="Imagen 7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0425" y="1352550"/>
          <a:ext cx="28575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457200</xdr:colOff>
      <xdr:row>5</xdr:row>
      <xdr:rowOff>9525</xdr:rowOff>
    </xdr:from>
    <xdr:to>
      <xdr:col>15</xdr:col>
      <xdr:colOff>600075</xdr:colOff>
      <xdr:row>6</xdr:row>
      <xdr:rowOff>0</xdr:rowOff>
    </xdr:to>
    <xdr:pic>
      <xdr:nvPicPr>
        <xdr:cNvPr id="9" name="Imagen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4825" y="1362075"/>
          <a:ext cx="142875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76200</xdr:colOff>
      <xdr:row>5</xdr:row>
      <xdr:rowOff>19050</xdr:rowOff>
    </xdr:from>
    <xdr:to>
      <xdr:col>19</xdr:col>
      <xdr:colOff>714375</xdr:colOff>
      <xdr:row>6</xdr:row>
      <xdr:rowOff>9525</xdr:rowOff>
    </xdr:to>
    <xdr:pic>
      <xdr:nvPicPr>
        <xdr:cNvPr id="18" name="Imagen 1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5650" y="1371600"/>
          <a:ext cx="638175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342900</xdr:colOff>
      <xdr:row>1</xdr:row>
      <xdr:rowOff>9525</xdr:rowOff>
    </xdr:from>
    <xdr:to>
      <xdr:col>5</xdr:col>
      <xdr:colOff>628650</xdr:colOff>
      <xdr:row>2</xdr:row>
      <xdr:rowOff>0</xdr:rowOff>
    </xdr:to>
    <xdr:pic>
      <xdr:nvPicPr>
        <xdr:cNvPr id="21" name="Imagen 2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7175" y="200025"/>
          <a:ext cx="28575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342900</xdr:colOff>
      <xdr:row>4</xdr:row>
      <xdr:rowOff>180975</xdr:rowOff>
    </xdr:from>
    <xdr:to>
      <xdr:col>13</xdr:col>
      <xdr:colOff>561975</xdr:colOff>
      <xdr:row>5</xdr:row>
      <xdr:rowOff>171450</xdr:rowOff>
    </xdr:to>
    <xdr:pic>
      <xdr:nvPicPr>
        <xdr:cNvPr id="26" name="Imagen 2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7475" y="1343025"/>
          <a:ext cx="219075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361950</xdr:colOff>
      <xdr:row>4</xdr:row>
      <xdr:rowOff>180975</xdr:rowOff>
    </xdr:from>
    <xdr:to>
      <xdr:col>14</xdr:col>
      <xdr:colOff>581025</xdr:colOff>
      <xdr:row>5</xdr:row>
      <xdr:rowOff>171450</xdr:rowOff>
    </xdr:to>
    <xdr:pic>
      <xdr:nvPicPr>
        <xdr:cNvPr id="27" name="Imagen 26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1343025"/>
          <a:ext cx="219075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247650</xdr:colOff>
      <xdr:row>5</xdr:row>
      <xdr:rowOff>0</xdr:rowOff>
    </xdr:from>
    <xdr:to>
      <xdr:col>17</xdr:col>
      <xdr:colOff>609600</xdr:colOff>
      <xdr:row>5</xdr:row>
      <xdr:rowOff>180975</xdr:rowOff>
    </xdr:to>
    <xdr:pic>
      <xdr:nvPicPr>
        <xdr:cNvPr id="49" name="Imagen 4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58800" y="1343025"/>
          <a:ext cx="36195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18</xdr:col>
      <xdr:colOff>314325</xdr:colOff>
      <xdr:row>4</xdr:row>
      <xdr:rowOff>180975</xdr:rowOff>
    </xdr:from>
    <xdr:to>
      <xdr:col>18</xdr:col>
      <xdr:colOff>523875</xdr:colOff>
      <xdr:row>6</xdr:row>
      <xdr:rowOff>0</xdr:rowOff>
    </xdr:to>
    <xdr:pic>
      <xdr:nvPicPr>
        <xdr:cNvPr id="51" name="Imagen 5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1775" y="1333500"/>
          <a:ext cx="209550" cy="2000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19050</xdr:colOff>
      <xdr:row>5</xdr:row>
      <xdr:rowOff>0</xdr:rowOff>
    </xdr:from>
    <xdr:to>
      <xdr:col>20</xdr:col>
      <xdr:colOff>762000</xdr:colOff>
      <xdr:row>5</xdr:row>
      <xdr:rowOff>180975</xdr:rowOff>
    </xdr:to>
    <xdr:pic>
      <xdr:nvPicPr>
        <xdr:cNvPr id="29" name="Imagen 28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00" y="1123950"/>
          <a:ext cx="74295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13</xdr:row>
      <xdr:rowOff>0</xdr:rowOff>
    </xdr:from>
    <xdr:to>
      <xdr:col>4</xdr:col>
      <xdr:colOff>111074</xdr:colOff>
      <xdr:row>18</xdr:row>
      <xdr:rowOff>0</xdr:rowOff>
    </xdr:to>
    <xdr:pic>
      <xdr:nvPicPr>
        <xdr:cNvPr id="31" name="Imagen 3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505075"/>
          <a:ext cx="2311349" cy="9715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4</xdr:col>
      <xdr:colOff>61332</xdr:colOff>
      <xdr:row>7</xdr:row>
      <xdr:rowOff>161925</xdr:rowOff>
    </xdr:to>
    <xdr:pic>
      <xdr:nvPicPr>
        <xdr:cNvPr id="32" name="Imagen 31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581025"/>
          <a:ext cx="2261607" cy="942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0</xdr:colOff>
      <xdr:row>22</xdr:row>
      <xdr:rowOff>0</xdr:rowOff>
    </xdr:from>
    <xdr:to>
      <xdr:col>4</xdr:col>
      <xdr:colOff>111073</xdr:colOff>
      <xdr:row>27</xdr:row>
      <xdr:rowOff>0</xdr:rowOff>
    </xdr:to>
    <xdr:pic>
      <xdr:nvPicPr>
        <xdr:cNvPr id="33" name="Imagen 3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238625"/>
          <a:ext cx="2311348" cy="97155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13</xdr:col>
      <xdr:colOff>0</xdr:colOff>
      <xdr:row>1</xdr:row>
      <xdr:rowOff>0</xdr:rowOff>
    </xdr:from>
    <xdr:ext cx="478401" cy="182614"/>
    <xdr:sp macro="" textlink="">
      <xdr:nvSpPr>
        <xdr:cNvPr id="36" name="CuadroTexto 35"/>
        <xdr:cNvSpPr txBox="1"/>
      </xdr:nvSpPr>
      <xdr:spPr>
        <a:xfrm>
          <a:off x="9934575" y="190500"/>
          <a:ext cx="478401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13</xdr:col>
      <xdr:colOff>0</xdr:colOff>
      <xdr:row>2</xdr:row>
      <xdr:rowOff>0</xdr:rowOff>
    </xdr:from>
    <xdr:ext cx="534955" cy="182614"/>
    <xdr:sp macro="" textlink="">
      <xdr:nvSpPr>
        <xdr:cNvPr id="37" name="CuadroTexto 36"/>
        <xdr:cNvSpPr txBox="1"/>
      </xdr:nvSpPr>
      <xdr:spPr>
        <a:xfrm>
          <a:off x="9934575" y="533400"/>
          <a:ext cx="534955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𝑦_(𝑘2 𝑝𝑟𝑜𝑚)</a:t>
          </a:r>
          <a:endParaRPr lang="es-GT" sz="1100"/>
        </a:p>
      </xdr:txBody>
    </xdr:sp>
    <xdr:clientData/>
  </xdr:oneCellAnchor>
  <xdr:twoCellAnchor>
    <xdr:from>
      <xdr:col>0</xdr:col>
      <xdr:colOff>0</xdr:colOff>
      <xdr:row>1</xdr:row>
      <xdr:rowOff>0</xdr:rowOff>
    </xdr:from>
    <xdr:to>
      <xdr:col>1</xdr:col>
      <xdr:colOff>666750</xdr:colOff>
      <xdr:row>1</xdr:row>
      <xdr:rowOff>190500</xdr:rowOff>
    </xdr:to>
    <xdr:pic>
      <xdr:nvPicPr>
        <xdr:cNvPr id="38" name="Imagen 37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375"/>
          <a:ext cx="1428750" cy="190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21</xdr:col>
      <xdr:colOff>361950</xdr:colOff>
      <xdr:row>5</xdr:row>
      <xdr:rowOff>0</xdr:rowOff>
    </xdr:from>
    <xdr:ext cx="162289" cy="172227"/>
    <xdr:sp macro="" textlink="">
      <xdr:nvSpPr>
        <xdr:cNvPr id="20" name="CuadroTexto 19"/>
        <xdr:cNvSpPr txBox="1"/>
      </xdr:nvSpPr>
      <xdr:spPr>
        <a:xfrm>
          <a:off x="16602075" y="112395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22</xdr:col>
      <xdr:colOff>257175</xdr:colOff>
      <xdr:row>5</xdr:row>
      <xdr:rowOff>0</xdr:rowOff>
    </xdr:from>
    <xdr:ext cx="227691" cy="175369"/>
    <xdr:sp macro="" textlink="">
      <xdr:nvSpPr>
        <xdr:cNvPr id="22" name="CuadroTexto 21"/>
        <xdr:cNvSpPr txBox="1"/>
      </xdr:nvSpPr>
      <xdr:spPr>
        <a:xfrm>
          <a:off x="17259300" y="112395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66675</xdr:colOff>
      <xdr:row>1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8448675" y="2333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twoCellAnchor>
    <xdr:from>
      <xdr:col>6</xdr:col>
      <xdr:colOff>457200</xdr:colOff>
      <xdr:row>1</xdr:row>
      <xdr:rowOff>9525</xdr:rowOff>
    </xdr:from>
    <xdr:to>
      <xdr:col>6</xdr:col>
      <xdr:colOff>742950</xdr:colOff>
      <xdr:row>1</xdr:row>
      <xdr:rowOff>190500</xdr:rowOff>
    </xdr:to>
    <xdr:pic>
      <xdr:nvPicPr>
        <xdr:cNvPr id="32" name="Imagen 3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200025"/>
          <a:ext cx="28575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2</xdr:col>
      <xdr:colOff>666750</xdr:colOff>
      <xdr:row>2</xdr:row>
      <xdr:rowOff>0</xdr:rowOff>
    </xdr:to>
    <xdr:pic>
      <xdr:nvPicPr>
        <xdr:cNvPr id="44" name="Imagen 4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2190750" cy="2000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0</xdr:colOff>
      <xdr:row>1</xdr:row>
      <xdr:rowOff>0</xdr:rowOff>
    </xdr:from>
    <xdr:ext cx="478401" cy="182614"/>
    <xdr:sp macro="" textlink="">
      <xdr:nvSpPr>
        <xdr:cNvPr id="39" name="CuadroTexto 38"/>
        <xdr:cNvSpPr txBox="1"/>
      </xdr:nvSpPr>
      <xdr:spPr>
        <a:xfrm>
          <a:off x="10086975" y="190500"/>
          <a:ext cx="478401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15</xdr:col>
      <xdr:colOff>0</xdr:colOff>
      <xdr:row>2</xdr:row>
      <xdr:rowOff>9525</xdr:rowOff>
    </xdr:from>
    <xdr:ext cx="534955" cy="182614"/>
    <xdr:sp macro="" textlink="">
      <xdr:nvSpPr>
        <xdr:cNvPr id="43" name="CuadroTexto 42"/>
        <xdr:cNvSpPr txBox="1"/>
      </xdr:nvSpPr>
      <xdr:spPr>
        <a:xfrm>
          <a:off x="10086975" y="390525"/>
          <a:ext cx="534955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𝑦_(𝑘3 𝑝𝑟𝑜𝑚)</a:t>
          </a:r>
          <a:endParaRPr lang="es-GT" sz="1100"/>
        </a:p>
      </xdr:txBody>
    </xdr:sp>
    <xdr:clientData/>
  </xdr:oneCellAnchor>
  <xdr:oneCellAnchor>
    <xdr:from>
      <xdr:col>13</xdr:col>
      <xdr:colOff>276225</xdr:colOff>
      <xdr:row>5</xdr:row>
      <xdr:rowOff>0</xdr:rowOff>
    </xdr:from>
    <xdr:ext cx="176779" cy="172227"/>
    <xdr:sp macro="" textlink="">
      <xdr:nvSpPr>
        <xdr:cNvPr id="45" name="CuadroTexto 44"/>
        <xdr:cNvSpPr txBox="1"/>
      </xdr:nvSpPr>
      <xdr:spPr>
        <a:xfrm>
          <a:off x="8791575" y="1533525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14</xdr:col>
      <xdr:colOff>361950</xdr:colOff>
      <xdr:row>5</xdr:row>
      <xdr:rowOff>0</xdr:rowOff>
    </xdr:from>
    <xdr:ext cx="180114" cy="179729"/>
    <xdr:sp macro="" textlink="">
      <xdr:nvSpPr>
        <xdr:cNvPr id="47" name="CuadroTexto 46"/>
        <xdr:cNvSpPr txBox="1"/>
      </xdr:nvSpPr>
      <xdr:spPr>
        <a:xfrm>
          <a:off x="9639300" y="1533525"/>
          <a:ext cx="18011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15</xdr:col>
      <xdr:colOff>276225</xdr:colOff>
      <xdr:row>5</xdr:row>
      <xdr:rowOff>0</xdr:rowOff>
    </xdr:from>
    <xdr:ext cx="180114" cy="180178"/>
    <xdr:sp macro="" textlink="">
      <xdr:nvSpPr>
        <xdr:cNvPr id="48" name="CuadroTexto 47"/>
        <xdr:cNvSpPr txBox="1"/>
      </xdr:nvSpPr>
      <xdr:spPr>
        <a:xfrm>
          <a:off x="10363200" y="1533525"/>
          <a:ext cx="18011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endParaRPr lang="es-GT" sz="1100"/>
        </a:p>
      </xdr:txBody>
    </xdr:sp>
    <xdr:clientData/>
  </xdr:oneCellAnchor>
  <xdr:oneCellAnchor>
    <xdr:from>
      <xdr:col>16</xdr:col>
      <xdr:colOff>257175</xdr:colOff>
      <xdr:row>5</xdr:row>
      <xdr:rowOff>0</xdr:rowOff>
    </xdr:from>
    <xdr:ext cx="180114" cy="179023"/>
    <xdr:sp macro="" textlink="">
      <xdr:nvSpPr>
        <xdr:cNvPr id="49" name="CuadroTexto 48"/>
        <xdr:cNvSpPr txBox="1"/>
      </xdr:nvSpPr>
      <xdr:spPr>
        <a:xfrm>
          <a:off x="11172825" y="1533525"/>
          <a:ext cx="18011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endParaRPr lang="es-GT" sz="1100"/>
        </a:p>
      </xdr:txBody>
    </xdr:sp>
    <xdr:clientData/>
  </xdr:oneCellAnchor>
  <xdr:oneCellAnchor>
    <xdr:from>
      <xdr:col>17</xdr:col>
      <xdr:colOff>295275</xdr:colOff>
      <xdr:row>5</xdr:row>
      <xdr:rowOff>0</xdr:rowOff>
    </xdr:from>
    <xdr:ext cx="180114" cy="182679"/>
    <xdr:sp macro="" textlink="">
      <xdr:nvSpPr>
        <xdr:cNvPr id="50" name="CuadroTexto 49"/>
        <xdr:cNvSpPr txBox="1"/>
      </xdr:nvSpPr>
      <xdr:spPr>
        <a:xfrm>
          <a:off x="11972925" y="1533525"/>
          <a:ext cx="180114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endParaRPr lang="es-GT" sz="1100"/>
        </a:p>
      </xdr:txBody>
    </xdr:sp>
    <xdr:clientData/>
  </xdr:oneCellAnchor>
  <xdr:oneCellAnchor>
    <xdr:from>
      <xdr:col>18</xdr:col>
      <xdr:colOff>342900</xdr:colOff>
      <xdr:row>5</xdr:row>
      <xdr:rowOff>0</xdr:rowOff>
    </xdr:from>
    <xdr:ext cx="180114" cy="180242"/>
    <xdr:sp macro="" textlink="">
      <xdr:nvSpPr>
        <xdr:cNvPr id="51" name="CuadroTexto 50"/>
        <xdr:cNvSpPr txBox="1"/>
      </xdr:nvSpPr>
      <xdr:spPr>
        <a:xfrm>
          <a:off x="12820650" y="1533525"/>
          <a:ext cx="180114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endParaRPr lang="es-GT" sz="1100"/>
        </a:p>
      </xdr:txBody>
    </xdr:sp>
    <xdr:clientData/>
  </xdr:oneCellAnchor>
  <xdr:oneCellAnchor>
    <xdr:from>
      <xdr:col>19</xdr:col>
      <xdr:colOff>219075</xdr:colOff>
      <xdr:row>5</xdr:row>
      <xdr:rowOff>0</xdr:rowOff>
    </xdr:from>
    <xdr:ext cx="177676" cy="172227"/>
    <xdr:sp macro="" textlink="">
      <xdr:nvSpPr>
        <xdr:cNvPr id="52" name="CuadroTexto 51"/>
        <xdr:cNvSpPr txBox="1"/>
      </xdr:nvSpPr>
      <xdr:spPr>
        <a:xfrm>
          <a:off x="13496925" y="1533525"/>
          <a:ext cx="17767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20</xdr:col>
      <xdr:colOff>209550</xdr:colOff>
      <xdr:row>5</xdr:row>
      <xdr:rowOff>0</xdr:rowOff>
    </xdr:from>
    <xdr:ext cx="322589" cy="172227"/>
    <xdr:sp macro="" textlink="">
      <xdr:nvSpPr>
        <xdr:cNvPr id="53" name="CuadroTexto 52"/>
        <xdr:cNvSpPr txBox="1"/>
      </xdr:nvSpPr>
      <xdr:spPr>
        <a:xfrm>
          <a:off x="14249400" y="1533525"/>
          <a:ext cx="3225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𝑥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21</xdr:col>
      <xdr:colOff>257175</xdr:colOff>
      <xdr:row>5</xdr:row>
      <xdr:rowOff>0</xdr:rowOff>
    </xdr:from>
    <xdr:ext cx="321691" cy="194797"/>
    <xdr:sp macro="" textlink="">
      <xdr:nvSpPr>
        <xdr:cNvPr id="54" name="CuadroTexto 53"/>
        <xdr:cNvSpPr txBox="1"/>
      </xdr:nvSpPr>
      <xdr:spPr>
        <a:xfrm>
          <a:off x="15059025" y="1533525"/>
          <a:ext cx="321691" cy="1947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22</xdr:col>
      <xdr:colOff>209550</xdr:colOff>
      <xdr:row>5</xdr:row>
      <xdr:rowOff>0</xdr:rowOff>
    </xdr:from>
    <xdr:ext cx="321690" cy="195246"/>
    <xdr:sp macro="" textlink="">
      <xdr:nvSpPr>
        <xdr:cNvPr id="56" name="CuadroTexto 55"/>
        <xdr:cNvSpPr txBox="1"/>
      </xdr:nvSpPr>
      <xdr:spPr>
        <a:xfrm>
          <a:off x="15773400" y="1533525"/>
          <a:ext cx="321690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23</xdr:col>
      <xdr:colOff>238125</xdr:colOff>
      <xdr:row>5</xdr:row>
      <xdr:rowOff>0</xdr:rowOff>
    </xdr:from>
    <xdr:ext cx="234231" cy="172227"/>
    <xdr:sp macro="" textlink="">
      <xdr:nvSpPr>
        <xdr:cNvPr id="57" name="CuadroTexto 56"/>
        <xdr:cNvSpPr txBox="1"/>
      </xdr:nvSpPr>
      <xdr:spPr>
        <a:xfrm>
          <a:off x="16563975" y="1533525"/>
          <a:ext cx="234231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3</a:t>
          </a:r>
          <a:endParaRPr lang="es-GT" sz="1100"/>
        </a:p>
      </xdr:txBody>
    </xdr:sp>
    <xdr:clientData/>
  </xdr:oneCellAnchor>
  <xdr:twoCellAnchor>
    <xdr:from>
      <xdr:col>24</xdr:col>
      <xdr:colOff>95250</xdr:colOff>
      <xdr:row>5</xdr:row>
      <xdr:rowOff>19050</xdr:rowOff>
    </xdr:from>
    <xdr:to>
      <xdr:col>24</xdr:col>
      <xdr:colOff>733425</xdr:colOff>
      <xdr:row>6</xdr:row>
      <xdr:rowOff>9525</xdr:rowOff>
    </xdr:to>
    <xdr:pic>
      <xdr:nvPicPr>
        <xdr:cNvPr id="58" name="Imagen 5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83100" y="1552575"/>
          <a:ext cx="638175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19050</xdr:colOff>
      <xdr:row>5</xdr:row>
      <xdr:rowOff>9525</xdr:rowOff>
    </xdr:from>
    <xdr:to>
      <xdr:col>25</xdr:col>
      <xdr:colOff>762000</xdr:colOff>
      <xdr:row>6</xdr:row>
      <xdr:rowOff>0</xdr:rowOff>
    </xdr:to>
    <xdr:pic>
      <xdr:nvPicPr>
        <xdr:cNvPr id="59" name="Imagen 5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54625" y="1543050"/>
          <a:ext cx="74295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4</xdr:col>
      <xdr:colOff>266700</xdr:colOff>
      <xdr:row>13</xdr:row>
      <xdr:rowOff>112939</xdr:rowOff>
    </xdr:to>
    <xdr:pic>
      <xdr:nvPicPr>
        <xdr:cNvPr id="61" name="Imagen 6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425"/>
          <a:ext cx="3314700" cy="1646464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4</xdr:col>
      <xdr:colOff>276225</xdr:colOff>
      <xdr:row>24</xdr:row>
      <xdr:rowOff>108858</xdr:rowOff>
    </xdr:to>
    <xdr:pic>
      <xdr:nvPicPr>
        <xdr:cNvPr id="62" name="Imagen 6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9450"/>
          <a:ext cx="3324225" cy="164238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4</xdr:col>
      <xdr:colOff>276225</xdr:colOff>
      <xdr:row>35</xdr:row>
      <xdr:rowOff>108857</xdr:rowOff>
    </xdr:to>
    <xdr:pic>
      <xdr:nvPicPr>
        <xdr:cNvPr id="63" name="Imagen 6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4475"/>
          <a:ext cx="3324225" cy="164238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4</xdr:col>
      <xdr:colOff>276225</xdr:colOff>
      <xdr:row>46</xdr:row>
      <xdr:rowOff>108857</xdr:rowOff>
    </xdr:to>
    <xdr:pic>
      <xdr:nvPicPr>
        <xdr:cNvPr id="64" name="Imagen 63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0"/>
          <a:ext cx="3324225" cy="164238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26</xdr:col>
      <xdr:colOff>314325</xdr:colOff>
      <xdr:row>5</xdr:row>
      <xdr:rowOff>0</xdr:rowOff>
    </xdr:from>
    <xdr:ext cx="162289" cy="172227"/>
    <xdr:sp macro="" textlink="">
      <xdr:nvSpPr>
        <xdr:cNvPr id="24" name="CuadroTexto 23"/>
        <xdr:cNvSpPr txBox="1"/>
      </xdr:nvSpPr>
      <xdr:spPr>
        <a:xfrm>
          <a:off x="20307300" y="1114425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27</xdr:col>
      <xdr:colOff>209550</xdr:colOff>
      <xdr:row>5</xdr:row>
      <xdr:rowOff>0</xdr:rowOff>
    </xdr:from>
    <xdr:ext cx="227691" cy="175369"/>
    <xdr:sp macro="" textlink="">
      <xdr:nvSpPr>
        <xdr:cNvPr id="25" name="CuadroTexto 24"/>
        <xdr:cNvSpPr txBox="1"/>
      </xdr:nvSpPr>
      <xdr:spPr>
        <a:xfrm>
          <a:off x="20964525" y="1114425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66675</xdr:colOff>
      <xdr:row>1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8582025" y="2333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17</xdr:col>
      <xdr:colOff>314325</xdr:colOff>
      <xdr:row>5</xdr:row>
      <xdr:rowOff>9525</xdr:rowOff>
    </xdr:from>
    <xdr:ext cx="176779" cy="172227"/>
    <xdr:sp macro="" textlink="">
      <xdr:nvSpPr>
        <xdr:cNvPr id="4" name="CuadroTexto 3"/>
        <xdr:cNvSpPr txBox="1"/>
      </xdr:nvSpPr>
      <xdr:spPr>
        <a:xfrm>
          <a:off x="8877300" y="1552575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10</xdr:col>
      <xdr:colOff>419100</xdr:colOff>
      <xdr:row>1</xdr:row>
      <xdr:rowOff>0</xdr:rowOff>
    </xdr:from>
    <xdr:to>
      <xdr:col>10</xdr:col>
      <xdr:colOff>704850</xdr:colOff>
      <xdr:row>1</xdr:row>
      <xdr:rowOff>180975</xdr:rowOff>
    </xdr:to>
    <xdr:pic>
      <xdr:nvPicPr>
        <xdr:cNvPr id="30" name="Imagen 2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5300" y="190500"/>
          <a:ext cx="28575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18</xdr:col>
      <xdr:colOff>0</xdr:colOff>
      <xdr:row>1</xdr:row>
      <xdr:rowOff>0</xdr:rowOff>
    </xdr:from>
    <xdr:ext cx="478401" cy="182614"/>
    <xdr:sp macro="" textlink="">
      <xdr:nvSpPr>
        <xdr:cNvPr id="46" name="CuadroTexto 45"/>
        <xdr:cNvSpPr txBox="1"/>
      </xdr:nvSpPr>
      <xdr:spPr>
        <a:xfrm>
          <a:off x="9324975" y="190500"/>
          <a:ext cx="478401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18</xdr:col>
      <xdr:colOff>0</xdr:colOff>
      <xdr:row>2</xdr:row>
      <xdr:rowOff>0</xdr:rowOff>
    </xdr:from>
    <xdr:ext cx="534955" cy="182614"/>
    <xdr:sp macro="" textlink="">
      <xdr:nvSpPr>
        <xdr:cNvPr id="50" name="CuadroTexto 49"/>
        <xdr:cNvSpPr txBox="1"/>
      </xdr:nvSpPr>
      <xdr:spPr>
        <a:xfrm>
          <a:off x="9324975" y="390525"/>
          <a:ext cx="534955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𝑦_(𝑘4 𝑝𝑟𝑜𝑚)</a:t>
          </a:r>
          <a:endParaRPr lang="es-GT" sz="1100"/>
        </a:p>
      </xdr:txBody>
    </xdr:sp>
    <xdr:clientData/>
  </xdr:oneCellAnchor>
  <xdr:oneCellAnchor>
    <xdr:from>
      <xdr:col>18</xdr:col>
      <xdr:colOff>333375</xdr:colOff>
      <xdr:row>5</xdr:row>
      <xdr:rowOff>0</xdr:rowOff>
    </xdr:from>
    <xdr:ext cx="180114" cy="179729"/>
    <xdr:sp macro="" textlink="">
      <xdr:nvSpPr>
        <xdr:cNvPr id="51" name="CuadroTexto 50"/>
        <xdr:cNvSpPr txBox="1"/>
      </xdr:nvSpPr>
      <xdr:spPr>
        <a:xfrm>
          <a:off x="9658350" y="971550"/>
          <a:ext cx="18011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19</xdr:col>
      <xdr:colOff>247650</xdr:colOff>
      <xdr:row>5</xdr:row>
      <xdr:rowOff>0</xdr:rowOff>
    </xdr:from>
    <xdr:ext cx="180114" cy="180178"/>
    <xdr:sp macro="" textlink="">
      <xdr:nvSpPr>
        <xdr:cNvPr id="54" name="CuadroTexto 53"/>
        <xdr:cNvSpPr txBox="1"/>
      </xdr:nvSpPr>
      <xdr:spPr>
        <a:xfrm>
          <a:off x="10382250" y="971550"/>
          <a:ext cx="18011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endParaRPr lang="es-GT" sz="1100"/>
        </a:p>
      </xdr:txBody>
    </xdr:sp>
    <xdr:clientData/>
  </xdr:oneCellAnchor>
  <xdr:oneCellAnchor>
    <xdr:from>
      <xdr:col>20</xdr:col>
      <xdr:colOff>228600</xdr:colOff>
      <xdr:row>5</xdr:row>
      <xdr:rowOff>0</xdr:rowOff>
    </xdr:from>
    <xdr:ext cx="180114" cy="179023"/>
    <xdr:sp macro="" textlink="">
      <xdr:nvSpPr>
        <xdr:cNvPr id="55" name="CuadroTexto 54"/>
        <xdr:cNvSpPr txBox="1"/>
      </xdr:nvSpPr>
      <xdr:spPr>
        <a:xfrm>
          <a:off x="11191875" y="971550"/>
          <a:ext cx="18011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endParaRPr lang="es-GT" sz="1100"/>
        </a:p>
      </xdr:txBody>
    </xdr:sp>
    <xdr:clientData/>
  </xdr:oneCellAnchor>
  <xdr:oneCellAnchor>
    <xdr:from>
      <xdr:col>21</xdr:col>
      <xdr:colOff>266700</xdr:colOff>
      <xdr:row>5</xdr:row>
      <xdr:rowOff>0</xdr:rowOff>
    </xdr:from>
    <xdr:ext cx="180114" cy="182679"/>
    <xdr:sp macro="" textlink="">
      <xdr:nvSpPr>
        <xdr:cNvPr id="56" name="CuadroTexto 55"/>
        <xdr:cNvSpPr txBox="1"/>
      </xdr:nvSpPr>
      <xdr:spPr>
        <a:xfrm>
          <a:off x="11991975" y="971550"/>
          <a:ext cx="180114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endParaRPr lang="es-GT" sz="1100"/>
        </a:p>
      </xdr:txBody>
    </xdr:sp>
    <xdr:clientData/>
  </xdr:oneCellAnchor>
  <xdr:oneCellAnchor>
    <xdr:from>
      <xdr:col>22</xdr:col>
      <xdr:colOff>314325</xdr:colOff>
      <xdr:row>5</xdr:row>
      <xdr:rowOff>0</xdr:rowOff>
    </xdr:from>
    <xdr:ext cx="180114" cy="180242"/>
    <xdr:sp macro="" textlink="">
      <xdr:nvSpPr>
        <xdr:cNvPr id="57" name="CuadroTexto 56"/>
        <xdr:cNvSpPr txBox="1"/>
      </xdr:nvSpPr>
      <xdr:spPr>
        <a:xfrm>
          <a:off x="12839700" y="971550"/>
          <a:ext cx="180114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endParaRPr lang="es-GT" sz="1100"/>
        </a:p>
      </xdr:txBody>
    </xdr:sp>
    <xdr:clientData/>
  </xdr:oneCellAnchor>
  <xdr:oneCellAnchor>
    <xdr:from>
      <xdr:col>23</xdr:col>
      <xdr:colOff>390525</xdr:colOff>
      <xdr:row>5</xdr:row>
      <xdr:rowOff>0</xdr:rowOff>
    </xdr:from>
    <xdr:ext cx="180114" cy="178895"/>
    <xdr:sp macro="" textlink="">
      <xdr:nvSpPr>
        <xdr:cNvPr id="58" name="CuadroTexto 57"/>
        <xdr:cNvSpPr txBox="1"/>
      </xdr:nvSpPr>
      <xdr:spPr>
        <a:xfrm>
          <a:off x="13735050" y="971550"/>
          <a:ext cx="180114" cy="1788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endParaRPr lang="es-GT" sz="1100"/>
        </a:p>
      </xdr:txBody>
    </xdr:sp>
    <xdr:clientData/>
  </xdr:oneCellAnchor>
  <xdr:oneCellAnchor>
    <xdr:from>
      <xdr:col>24</xdr:col>
      <xdr:colOff>390525</xdr:colOff>
      <xdr:row>5</xdr:row>
      <xdr:rowOff>0</xdr:rowOff>
    </xdr:from>
    <xdr:ext cx="180114" cy="180306"/>
    <xdr:sp macro="" textlink="">
      <xdr:nvSpPr>
        <xdr:cNvPr id="59" name="CuadroTexto 58"/>
        <xdr:cNvSpPr txBox="1"/>
      </xdr:nvSpPr>
      <xdr:spPr>
        <a:xfrm>
          <a:off x="14535150" y="971550"/>
          <a:ext cx="180114" cy="1803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endParaRPr lang="es-GT" sz="1100"/>
        </a:p>
      </xdr:txBody>
    </xdr:sp>
    <xdr:clientData/>
  </xdr:oneCellAnchor>
  <xdr:oneCellAnchor>
    <xdr:from>
      <xdr:col>25</xdr:col>
      <xdr:colOff>219075</xdr:colOff>
      <xdr:row>5</xdr:row>
      <xdr:rowOff>0</xdr:rowOff>
    </xdr:from>
    <xdr:ext cx="177676" cy="172227"/>
    <xdr:sp macro="" textlink="">
      <xdr:nvSpPr>
        <xdr:cNvPr id="60" name="CuadroTexto 59"/>
        <xdr:cNvSpPr txBox="1"/>
      </xdr:nvSpPr>
      <xdr:spPr>
        <a:xfrm>
          <a:off x="15163800" y="971550"/>
          <a:ext cx="17767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26</xdr:col>
      <xdr:colOff>352425</xdr:colOff>
      <xdr:row>5</xdr:row>
      <xdr:rowOff>0</xdr:rowOff>
    </xdr:from>
    <xdr:ext cx="322589" cy="172227"/>
    <xdr:sp macro="" textlink="">
      <xdr:nvSpPr>
        <xdr:cNvPr id="61" name="CuadroTexto 60"/>
        <xdr:cNvSpPr txBox="1"/>
      </xdr:nvSpPr>
      <xdr:spPr>
        <a:xfrm>
          <a:off x="15916275" y="971550"/>
          <a:ext cx="3225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𝑥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27</xdr:col>
      <xdr:colOff>400050</xdr:colOff>
      <xdr:row>5</xdr:row>
      <xdr:rowOff>0</xdr:rowOff>
    </xdr:from>
    <xdr:ext cx="321691" cy="194797"/>
    <xdr:sp macro="" textlink="">
      <xdr:nvSpPr>
        <xdr:cNvPr id="62" name="CuadroTexto 61"/>
        <xdr:cNvSpPr txBox="1"/>
      </xdr:nvSpPr>
      <xdr:spPr>
        <a:xfrm>
          <a:off x="16725900" y="971550"/>
          <a:ext cx="321691" cy="1947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28</xdr:col>
      <xdr:colOff>352425</xdr:colOff>
      <xdr:row>5</xdr:row>
      <xdr:rowOff>0</xdr:rowOff>
    </xdr:from>
    <xdr:ext cx="321690" cy="195246"/>
    <xdr:sp macro="" textlink="">
      <xdr:nvSpPr>
        <xdr:cNvPr id="63" name="CuadroTexto 62"/>
        <xdr:cNvSpPr txBox="1"/>
      </xdr:nvSpPr>
      <xdr:spPr>
        <a:xfrm>
          <a:off x="17440275" y="971550"/>
          <a:ext cx="321690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29</xdr:col>
      <xdr:colOff>295275</xdr:colOff>
      <xdr:row>5</xdr:row>
      <xdr:rowOff>0</xdr:rowOff>
    </xdr:from>
    <xdr:ext cx="321690" cy="194092"/>
    <xdr:sp macro="" textlink="">
      <xdr:nvSpPr>
        <xdr:cNvPr id="64" name="CuadroTexto 63"/>
        <xdr:cNvSpPr txBox="1"/>
      </xdr:nvSpPr>
      <xdr:spPr>
        <a:xfrm>
          <a:off x="18145125" y="971550"/>
          <a:ext cx="321690" cy="194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30</xdr:col>
      <xdr:colOff>295275</xdr:colOff>
      <xdr:row>5</xdr:row>
      <xdr:rowOff>0</xdr:rowOff>
    </xdr:from>
    <xdr:ext cx="234231" cy="172227"/>
    <xdr:sp macro="" textlink="">
      <xdr:nvSpPr>
        <xdr:cNvPr id="65" name="CuadroTexto 64"/>
        <xdr:cNvSpPr txBox="1"/>
      </xdr:nvSpPr>
      <xdr:spPr>
        <a:xfrm>
          <a:off x="19050000" y="971550"/>
          <a:ext cx="234231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4</a:t>
          </a:r>
          <a:endParaRPr lang="es-GT" sz="1100"/>
        </a:p>
      </xdr:txBody>
    </xdr:sp>
    <xdr:clientData/>
  </xdr:oneCellAnchor>
  <xdr:twoCellAnchor>
    <xdr:from>
      <xdr:col>31</xdr:col>
      <xdr:colOff>152400</xdr:colOff>
      <xdr:row>5</xdr:row>
      <xdr:rowOff>19050</xdr:rowOff>
    </xdr:from>
    <xdr:to>
      <xdr:col>31</xdr:col>
      <xdr:colOff>790575</xdr:colOff>
      <xdr:row>6</xdr:row>
      <xdr:rowOff>19050</xdr:rowOff>
    </xdr:to>
    <xdr:pic>
      <xdr:nvPicPr>
        <xdr:cNvPr id="66" name="Imagen 6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69125" y="990600"/>
          <a:ext cx="638175" cy="190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32</xdr:col>
      <xdr:colOff>19050</xdr:colOff>
      <xdr:row>5</xdr:row>
      <xdr:rowOff>9525</xdr:rowOff>
    </xdr:from>
    <xdr:to>
      <xdr:col>32</xdr:col>
      <xdr:colOff>762000</xdr:colOff>
      <xdr:row>6</xdr:row>
      <xdr:rowOff>9525</xdr:rowOff>
    </xdr:to>
    <xdr:pic>
      <xdr:nvPicPr>
        <xdr:cNvPr id="67" name="Imagen 6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40650" y="981075"/>
          <a:ext cx="742950" cy="190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7</xdr:col>
      <xdr:colOff>224518</xdr:colOff>
      <xdr:row>15</xdr:row>
      <xdr:rowOff>90528</xdr:rowOff>
    </xdr:to>
    <xdr:pic>
      <xdr:nvPicPr>
        <xdr:cNvPr id="70" name="Imagen 6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118"/>
          <a:ext cx="5558518" cy="2017939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7</xdr:col>
      <xdr:colOff>250371</xdr:colOff>
      <xdr:row>28</xdr:row>
      <xdr:rowOff>97652</xdr:rowOff>
    </xdr:to>
    <xdr:pic>
      <xdr:nvPicPr>
        <xdr:cNvPr id="71" name="Imagen 7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5029"/>
          <a:ext cx="5584371" cy="2013858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7</xdr:col>
      <xdr:colOff>231321</xdr:colOff>
      <xdr:row>41</xdr:row>
      <xdr:rowOff>97651</xdr:rowOff>
    </xdr:to>
    <xdr:pic>
      <xdr:nvPicPr>
        <xdr:cNvPr id="72" name="Imagen 7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2735"/>
          <a:ext cx="5565321" cy="2013857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7</xdr:col>
      <xdr:colOff>231321</xdr:colOff>
      <xdr:row>54</xdr:row>
      <xdr:rowOff>97651</xdr:rowOff>
    </xdr:to>
    <xdr:pic>
      <xdr:nvPicPr>
        <xdr:cNvPr id="73" name="Imagen 7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60441"/>
          <a:ext cx="5565321" cy="2013857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6</xdr:col>
      <xdr:colOff>710292</xdr:colOff>
      <xdr:row>69</xdr:row>
      <xdr:rowOff>135752</xdr:rowOff>
    </xdr:to>
    <xdr:pic>
      <xdr:nvPicPr>
        <xdr:cNvPr id="74" name="Imagen 73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48147"/>
          <a:ext cx="5282292" cy="2432958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3</xdr:col>
      <xdr:colOff>426384</xdr:colOff>
      <xdr:row>1</xdr:row>
      <xdr:rowOff>200025</xdr:rowOff>
    </xdr:to>
    <xdr:pic>
      <xdr:nvPicPr>
        <xdr:cNvPr id="75" name="Imagen 7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2712384" cy="2000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33</xdr:col>
      <xdr:colOff>323850</xdr:colOff>
      <xdr:row>5</xdr:row>
      <xdr:rowOff>0</xdr:rowOff>
    </xdr:from>
    <xdr:ext cx="162289" cy="172227"/>
    <xdr:sp macro="" textlink="">
      <xdr:nvSpPr>
        <xdr:cNvPr id="28" name="CuadroTexto 27"/>
        <xdr:cNvSpPr txBox="1"/>
      </xdr:nvSpPr>
      <xdr:spPr>
        <a:xfrm>
          <a:off x="25612725" y="112395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34</xdr:col>
      <xdr:colOff>219075</xdr:colOff>
      <xdr:row>5</xdr:row>
      <xdr:rowOff>0</xdr:rowOff>
    </xdr:from>
    <xdr:ext cx="227691" cy="175369"/>
    <xdr:sp macro="" textlink="">
      <xdr:nvSpPr>
        <xdr:cNvPr id="29" name="CuadroTexto 28"/>
        <xdr:cNvSpPr txBox="1"/>
      </xdr:nvSpPr>
      <xdr:spPr>
        <a:xfrm>
          <a:off x="26269950" y="112395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66675</xdr:colOff>
      <xdr:row>1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8629650" y="2333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17</xdr:col>
      <xdr:colOff>314325</xdr:colOff>
      <xdr:row>4</xdr:row>
      <xdr:rowOff>9525</xdr:rowOff>
    </xdr:from>
    <xdr:ext cx="176779" cy="172227"/>
    <xdr:sp macro="" textlink="">
      <xdr:nvSpPr>
        <xdr:cNvPr id="4" name="CuadroTexto 3"/>
        <xdr:cNvSpPr txBox="1"/>
      </xdr:nvSpPr>
      <xdr:spPr>
        <a:xfrm>
          <a:off x="12363450" y="1543050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8</xdr:col>
      <xdr:colOff>419100</xdr:colOff>
      <xdr:row>1</xdr:row>
      <xdr:rowOff>0</xdr:rowOff>
    </xdr:from>
    <xdr:to>
      <xdr:col>8</xdr:col>
      <xdr:colOff>704850</xdr:colOff>
      <xdr:row>1</xdr:row>
      <xdr:rowOff>180975</xdr:rowOff>
    </xdr:to>
    <xdr:pic>
      <xdr:nvPicPr>
        <xdr:cNvPr id="25" name="Imagen 2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5300" y="190500"/>
          <a:ext cx="28575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6</xdr:col>
      <xdr:colOff>150478</xdr:colOff>
      <xdr:row>18</xdr:row>
      <xdr:rowOff>45302</xdr:rowOff>
    </xdr:to>
    <xdr:pic>
      <xdr:nvPicPr>
        <xdr:cNvPr id="59" name="Imagen 5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025"/>
          <a:ext cx="4722478" cy="267420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6</xdr:col>
      <xdr:colOff>17689</xdr:colOff>
      <xdr:row>32</xdr:row>
      <xdr:rowOff>137433</xdr:rowOff>
    </xdr:to>
    <xdr:pic>
      <xdr:nvPicPr>
        <xdr:cNvPr id="60" name="Imagen 5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1925"/>
          <a:ext cx="4589689" cy="242343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6</xdr:col>
      <xdr:colOff>17689</xdr:colOff>
      <xdr:row>47</xdr:row>
      <xdr:rowOff>137432</xdr:rowOff>
    </xdr:to>
    <xdr:pic>
      <xdr:nvPicPr>
        <xdr:cNvPr id="66" name="Imagen 6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9425"/>
          <a:ext cx="4589689" cy="242343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6</xdr:col>
      <xdr:colOff>17689</xdr:colOff>
      <xdr:row>62</xdr:row>
      <xdr:rowOff>137432</xdr:rowOff>
    </xdr:to>
    <xdr:pic>
      <xdr:nvPicPr>
        <xdr:cNvPr id="67" name="Imagen 6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86925"/>
          <a:ext cx="4589689" cy="242343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6</xdr:col>
      <xdr:colOff>17689</xdr:colOff>
      <xdr:row>77</xdr:row>
      <xdr:rowOff>146957</xdr:rowOff>
    </xdr:to>
    <xdr:pic>
      <xdr:nvPicPr>
        <xdr:cNvPr id="68" name="Imagen 6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44425"/>
          <a:ext cx="4589689" cy="2432957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6</xdr:col>
      <xdr:colOff>17689</xdr:colOff>
      <xdr:row>92</xdr:row>
      <xdr:rowOff>146957</xdr:rowOff>
    </xdr:to>
    <xdr:pic>
      <xdr:nvPicPr>
        <xdr:cNvPr id="69" name="Imagen 6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01925"/>
          <a:ext cx="4589689" cy="2432957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4</xdr:col>
      <xdr:colOff>314325</xdr:colOff>
      <xdr:row>2</xdr:row>
      <xdr:rowOff>0</xdr:rowOff>
    </xdr:to>
    <xdr:pic>
      <xdr:nvPicPr>
        <xdr:cNvPr id="70" name="Imagen 69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3362325" cy="2000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19</xdr:col>
      <xdr:colOff>0</xdr:colOff>
      <xdr:row>1</xdr:row>
      <xdr:rowOff>0</xdr:rowOff>
    </xdr:from>
    <xdr:ext cx="478401" cy="182614"/>
    <xdr:sp macro="" textlink="">
      <xdr:nvSpPr>
        <xdr:cNvPr id="71" name="CuadroTexto 70"/>
        <xdr:cNvSpPr txBox="1"/>
      </xdr:nvSpPr>
      <xdr:spPr>
        <a:xfrm>
          <a:off x="13620750" y="190500"/>
          <a:ext cx="478401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19</xdr:col>
      <xdr:colOff>0</xdr:colOff>
      <xdr:row>2</xdr:row>
      <xdr:rowOff>1681</xdr:rowOff>
    </xdr:from>
    <xdr:ext cx="534955" cy="182614"/>
    <xdr:sp macro="" textlink="">
      <xdr:nvSpPr>
        <xdr:cNvPr id="72" name="CuadroTexto 71"/>
        <xdr:cNvSpPr txBox="1"/>
      </xdr:nvSpPr>
      <xdr:spPr>
        <a:xfrm>
          <a:off x="13620750" y="392206"/>
          <a:ext cx="534955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𝑦_(𝑘5 𝑝𝑟𝑜𝑚)</a:t>
          </a:r>
          <a:endParaRPr lang="es-GT" sz="1100"/>
        </a:p>
      </xdr:txBody>
    </xdr:sp>
    <xdr:clientData/>
  </xdr:oneCellAnchor>
  <xdr:oneCellAnchor>
    <xdr:from>
      <xdr:col>18</xdr:col>
      <xdr:colOff>371475</xdr:colOff>
      <xdr:row>4</xdr:row>
      <xdr:rowOff>0</xdr:rowOff>
    </xdr:from>
    <xdr:ext cx="180114" cy="179729"/>
    <xdr:sp macro="" textlink="">
      <xdr:nvSpPr>
        <xdr:cNvPr id="73" name="CuadroTexto 72"/>
        <xdr:cNvSpPr txBox="1"/>
      </xdr:nvSpPr>
      <xdr:spPr>
        <a:xfrm>
          <a:off x="13182600" y="781050"/>
          <a:ext cx="18011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19</xdr:col>
      <xdr:colOff>282949</xdr:colOff>
      <xdr:row>4</xdr:row>
      <xdr:rowOff>0</xdr:rowOff>
    </xdr:from>
    <xdr:ext cx="180114" cy="180178"/>
    <xdr:sp macro="" textlink="">
      <xdr:nvSpPr>
        <xdr:cNvPr id="74" name="CuadroTexto 73"/>
        <xdr:cNvSpPr txBox="1"/>
      </xdr:nvSpPr>
      <xdr:spPr>
        <a:xfrm>
          <a:off x="13903699" y="781050"/>
          <a:ext cx="18011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endParaRPr lang="es-GT" sz="1100"/>
        </a:p>
      </xdr:txBody>
    </xdr:sp>
    <xdr:clientData/>
  </xdr:oneCellAnchor>
  <xdr:oneCellAnchor>
    <xdr:from>
      <xdr:col>20</xdr:col>
      <xdr:colOff>264459</xdr:colOff>
      <xdr:row>4</xdr:row>
      <xdr:rowOff>0</xdr:rowOff>
    </xdr:from>
    <xdr:ext cx="180114" cy="179023"/>
    <xdr:sp macro="" textlink="">
      <xdr:nvSpPr>
        <xdr:cNvPr id="75" name="CuadroTexto 74"/>
        <xdr:cNvSpPr txBox="1"/>
      </xdr:nvSpPr>
      <xdr:spPr>
        <a:xfrm>
          <a:off x="14713884" y="781050"/>
          <a:ext cx="18011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endParaRPr lang="es-GT" sz="1100"/>
        </a:p>
      </xdr:txBody>
    </xdr:sp>
    <xdr:clientData/>
  </xdr:oneCellAnchor>
  <xdr:oneCellAnchor>
    <xdr:from>
      <xdr:col>21</xdr:col>
      <xdr:colOff>302559</xdr:colOff>
      <xdr:row>4</xdr:row>
      <xdr:rowOff>0</xdr:rowOff>
    </xdr:from>
    <xdr:ext cx="180114" cy="182679"/>
    <xdr:sp macro="" textlink="">
      <xdr:nvSpPr>
        <xdr:cNvPr id="76" name="CuadroTexto 75"/>
        <xdr:cNvSpPr txBox="1"/>
      </xdr:nvSpPr>
      <xdr:spPr>
        <a:xfrm>
          <a:off x="15513984" y="781050"/>
          <a:ext cx="180114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endParaRPr lang="es-GT" sz="1100"/>
        </a:p>
      </xdr:txBody>
    </xdr:sp>
    <xdr:clientData/>
  </xdr:oneCellAnchor>
  <xdr:oneCellAnchor>
    <xdr:from>
      <xdr:col>22</xdr:col>
      <xdr:colOff>345702</xdr:colOff>
      <xdr:row>4</xdr:row>
      <xdr:rowOff>0</xdr:rowOff>
    </xdr:from>
    <xdr:ext cx="180114" cy="180242"/>
    <xdr:sp macro="" textlink="">
      <xdr:nvSpPr>
        <xdr:cNvPr id="77" name="CuadroTexto 76"/>
        <xdr:cNvSpPr txBox="1"/>
      </xdr:nvSpPr>
      <xdr:spPr>
        <a:xfrm>
          <a:off x="16357227" y="781050"/>
          <a:ext cx="180114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endParaRPr lang="es-GT" sz="1100"/>
        </a:p>
      </xdr:txBody>
    </xdr:sp>
    <xdr:clientData/>
  </xdr:oneCellAnchor>
  <xdr:oneCellAnchor>
    <xdr:from>
      <xdr:col>23</xdr:col>
      <xdr:colOff>420781</xdr:colOff>
      <xdr:row>4</xdr:row>
      <xdr:rowOff>0</xdr:rowOff>
    </xdr:from>
    <xdr:ext cx="180114" cy="178895"/>
    <xdr:sp macro="" textlink="">
      <xdr:nvSpPr>
        <xdr:cNvPr id="78" name="CuadroTexto 77"/>
        <xdr:cNvSpPr txBox="1"/>
      </xdr:nvSpPr>
      <xdr:spPr>
        <a:xfrm>
          <a:off x="17251456" y="781050"/>
          <a:ext cx="180114" cy="1788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endParaRPr lang="es-GT" sz="1100"/>
        </a:p>
      </xdr:txBody>
    </xdr:sp>
    <xdr:clientData/>
  </xdr:oneCellAnchor>
  <xdr:oneCellAnchor>
    <xdr:from>
      <xdr:col>24</xdr:col>
      <xdr:colOff>416299</xdr:colOff>
      <xdr:row>4</xdr:row>
      <xdr:rowOff>0</xdr:rowOff>
    </xdr:from>
    <xdr:ext cx="180114" cy="180306"/>
    <xdr:sp macro="" textlink="">
      <xdr:nvSpPr>
        <xdr:cNvPr id="79" name="CuadroTexto 78"/>
        <xdr:cNvSpPr txBox="1"/>
      </xdr:nvSpPr>
      <xdr:spPr>
        <a:xfrm>
          <a:off x="18047074" y="781050"/>
          <a:ext cx="180114" cy="1803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endParaRPr lang="es-GT" sz="1100"/>
        </a:p>
      </xdr:txBody>
    </xdr:sp>
    <xdr:clientData/>
  </xdr:oneCellAnchor>
  <xdr:oneCellAnchor>
    <xdr:from>
      <xdr:col>25</xdr:col>
      <xdr:colOff>285750</xdr:colOff>
      <xdr:row>4</xdr:row>
      <xdr:rowOff>0</xdr:rowOff>
    </xdr:from>
    <xdr:ext cx="177293" cy="180178"/>
    <xdr:sp macro="" textlink="">
      <xdr:nvSpPr>
        <xdr:cNvPr id="80" name="CuadroTexto 79"/>
        <xdr:cNvSpPr txBox="1"/>
      </xdr:nvSpPr>
      <xdr:spPr>
        <a:xfrm>
          <a:off x="18716625" y="781050"/>
          <a:ext cx="177293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9</a:t>
          </a:r>
          <a:endParaRPr lang="es-GT" sz="1100"/>
        </a:p>
      </xdr:txBody>
    </xdr:sp>
    <xdr:clientData/>
  </xdr:oneCellAnchor>
  <xdr:oneCellAnchor>
    <xdr:from>
      <xdr:col>26</xdr:col>
      <xdr:colOff>304800</xdr:colOff>
      <xdr:row>4</xdr:row>
      <xdr:rowOff>0</xdr:rowOff>
    </xdr:from>
    <xdr:ext cx="236668" cy="180242"/>
    <xdr:sp macro="" textlink="">
      <xdr:nvSpPr>
        <xdr:cNvPr id="81" name="CuadroTexto 80"/>
        <xdr:cNvSpPr txBox="1"/>
      </xdr:nvSpPr>
      <xdr:spPr>
        <a:xfrm>
          <a:off x="19535775" y="781050"/>
          <a:ext cx="236668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10</a:t>
          </a:r>
          <a:endParaRPr lang="es-GT" sz="1100"/>
        </a:p>
      </xdr:txBody>
    </xdr:sp>
    <xdr:clientData/>
  </xdr:oneCellAnchor>
  <xdr:oneCellAnchor>
    <xdr:from>
      <xdr:col>27</xdr:col>
      <xdr:colOff>180975</xdr:colOff>
      <xdr:row>4</xdr:row>
      <xdr:rowOff>0</xdr:rowOff>
    </xdr:from>
    <xdr:ext cx="177676" cy="172227"/>
    <xdr:sp macro="" textlink="">
      <xdr:nvSpPr>
        <xdr:cNvPr id="82" name="CuadroTexto 81"/>
        <xdr:cNvSpPr txBox="1"/>
      </xdr:nvSpPr>
      <xdr:spPr>
        <a:xfrm>
          <a:off x="20212050" y="781050"/>
          <a:ext cx="17767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28</xdr:col>
      <xdr:colOff>311523</xdr:colOff>
      <xdr:row>4</xdr:row>
      <xdr:rowOff>0</xdr:rowOff>
    </xdr:from>
    <xdr:ext cx="322589" cy="172227"/>
    <xdr:sp macro="" textlink="">
      <xdr:nvSpPr>
        <xdr:cNvPr id="83" name="CuadroTexto 82"/>
        <xdr:cNvSpPr txBox="1"/>
      </xdr:nvSpPr>
      <xdr:spPr>
        <a:xfrm>
          <a:off x="20961723" y="781050"/>
          <a:ext cx="3225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𝑥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29</xdr:col>
      <xdr:colOff>359148</xdr:colOff>
      <xdr:row>4</xdr:row>
      <xdr:rowOff>0</xdr:rowOff>
    </xdr:from>
    <xdr:ext cx="321691" cy="194797"/>
    <xdr:sp macro="" textlink="">
      <xdr:nvSpPr>
        <xdr:cNvPr id="84" name="CuadroTexto 83"/>
        <xdr:cNvSpPr txBox="1"/>
      </xdr:nvSpPr>
      <xdr:spPr>
        <a:xfrm>
          <a:off x="21771348" y="781050"/>
          <a:ext cx="321691" cy="1947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30</xdr:col>
      <xdr:colOff>311523</xdr:colOff>
      <xdr:row>4</xdr:row>
      <xdr:rowOff>0</xdr:rowOff>
    </xdr:from>
    <xdr:ext cx="321690" cy="195246"/>
    <xdr:sp macro="" textlink="">
      <xdr:nvSpPr>
        <xdr:cNvPr id="85" name="CuadroTexto 84"/>
        <xdr:cNvSpPr txBox="1"/>
      </xdr:nvSpPr>
      <xdr:spPr>
        <a:xfrm>
          <a:off x="22485723" y="781050"/>
          <a:ext cx="321690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31</xdr:col>
      <xdr:colOff>254373</xdr:colOff>
      <xdr:row>4</xdr:row>
      <xdr:rowOff>0</xdr:rowOff>
    </xdr:from>
    <xdr:ext cx="321690" cy="194092"/>
    <xdr:sp macro="" textlink="">
      <xdr:nvSpPr>
        <xdr:cNvPr id="86" name="CuadroTexto 85"/>
        <xdr:cNvSpPr txBox="1"/>
      </xdr:nvSpPr>
      <xdr:spPr>
        <a:xfrm>
          <a:off x="23190573" y="781050"/>
          <a:ext cx="321690" cy="194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32</xdr:col>
      <xdr:colOff>219075</xdr:colOff>
      <xdr:row>4</xdr:row>
      <xdr:rowOff>0</xdr:rowOff>
    </xdr:from>
    <xdr:ext cx="321690" cy="197746"/>
    <xdr:sp macro="" textlink="">
      <xdr:nvSpPr>
        <xdr:cNvPr id="87" name="CuadroTexto 86"/>
        <xdr:cNvSpPr txBox="1"/>
      </xdr:nvSpPr>
      <xdr:spPr>
        <a:xfrm>
          <a:off x="24060150" y="781050"/>
          <a:ext cx="321690" cy="1977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33</xdr:col>
      <xdr:colOff>361950</xdr:colOff>
      <xdr:row>4</xdr:row>
      <xdr:rowOff>0</xdr:rowOff>
    </xdr:from>
    <xdr:ext cx="234231" cy="172227"/>
    <xdr:sp macro="" textlink="">
      <xdr:nvSpPr>
        <xdr:cNvPr id="88" name="CuadroTexto 87"/>
        <xdr:cNvSpPr txBox="1"/>
      </xdr:nvSpPr>
      <xdr:spPr>
        <a:xfrm>
          <a:off x="25003125" y="781050"/>
          <a:ext cx="234231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5</a:t>
          </a:r>
          <a:endParaRPr lang="es-GT" sz="1100"/>
        </a:p>
      </xdr:txBody>
    </xdr:sp>
    <xdr:clientData/>
  </xdr:oneCellAnchor>
  <xdr:twoCellAnchor>
    <xdr:from>
      <xdr:col>34</xdr:col>
      <xdr:colOff>219075</xdr:colOff>
      <xdr:row>4</xdr:row>
      <xdr:rowOff>19050</xdr:rowOff>
    </xdr:from>
    <xdr:to>
      <xdr:col>34</xdr:col>
      <xdr:colOff>857250</xdr:colOff>
      <xdr:row>5</xdr:row>
      <xdr:rowOff>30256</xdr:rowOff>
    </xdr:to>
    <xdr:pic>
      <xdr:nvPicPr>
        <xdr:cNvPr id="89" name="Imagen 88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0" y="800100"/>
          <a:ext cx="638175" cy="201706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88526</xdr:colOff>
      <xdr:row>4</xdr:row>
      <xdr:rowOff>9525</xdr:rowOff>
    </xdr:from>
    <xdr:to>
      <xdr:col>35</xdr:col>
      <xdr:colOff>831476</xdr:colOff>
      <xdr:row>5</xdr:row>
      <xdr:rowOff>20731</xdr:rowOff>
    </xdr:to>
    <xdr:pic>
      <xdr:nvPicPr>
        <xdr:cNvPr id="90" name="Imagen 89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396576" y="790575"/>
          <a:ext cx="742950" cy="201706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36</xdr:col>
      <xdr:colOff>304800</xdr:colOff>
      <xdr:row>4</xdr:row>
      <xdr:rowOff>0</xdr:rowOff>
    </xdr:from>
    <xdr:ext cx="162289" cy="172227"/>
    <xdr:sp macro="" textlink="">
      <xdr:nvSpPr>
        <xdr:cNvPr id="32" name="CuadroTexto 31"/>
        <xdr:cNvSpPr txBox="1"/>
      </xdr:nvSpPr>
      <xdr:spPr>
        <a:xfrm>
          <a:off x="27670125" y="93345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37</xdr:col>
      <xdr:colOff>200025</xdr:colOff>
      <xdr:row>4</xdr:row>
      <xdr:rowOff>0</xdr:rowOff>
    </xdr:from>
    <xdr:ext cx="227691" cy="175369"/>
    <xdr:sp macro="" textlink="">
      <xdr:nvSpPr>
        <xdr:cNvPr id="33" name="CuadroTexto 32"/>
        <xdr:cNvSpPr txBox="1"/>
      </xdr:nvSpPr>
      <xdr:spPr>
        <a:xfrm>
          <a:off x="28327350" y="93345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66675</xdr:colOff>
      <xdr:row>1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10229850" y="2333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17</xdr:col>
      <xdr:colOff>314325</xdr:colOff>
      <xdr:row>5</xdr:row>
      <xdr:rowOff>9525</xdr:rowOff>
    </xdr:from>
    <xdr:ext cx="176779" cy="172227"/>
    <xdr:sp macro="" textlink="">
      <xdr:nvSpPr>
        <xdr:cNvPr id="4" name="CuadroTexto 3"/>
        <xdr:cNvSpPr txBox="1"/>
      </xdr:nvSpPr>
      <xdr:spPr>
        <a:xfrm>
          <a:off x="13563600" y="1552575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9</xdr:col>
      <xdr:colOff>419100</xdr:colOff>
      <xdr:row>1</xdr:row>
      <xdr:rowOff>0</xdr:rowOff>
    </xdr:from>
    <xdr:to>
      <xdr:col>9</xdr:col>
      <xdr:colOff>704850</xdr:colOff>
      <xdr:row>1</xdr:row>
      <xdr:rowOff>180975</xdr:rowOff>
    </xdr:to>
    <xdr:pic>
      <xdr:nvPicPr>
        <xdr:cNvPr id="25" name="Imagen 2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90500"/>
          <a:ext cx="28575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0</xdr:colOff>
      <xdr:row>73</xdr:row>
      <xdr:rowOff>76200</xdr:rowOff>
    </xdr:from>
    <xdr:to>
      <xdr:col>17</xdr:col>
      <xdr:colOff>0</xdr:colOff>
      <xdr:row>74</xdr:row>
      <xdr:rowOff>66675</xdr:rowOff>
    </xdr:to>
    <xdr:pic>
      <xdr:nvPicPr>
        <xdr:cNvPr id="49" name="Imagen 48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8175" y="12811125"/>
          <a:ext cx="28575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17</xdr:col>
      <xdr:colOff>0</xdr:colOff>
      <xdr:row>75</xdr:row>
      <xdr:rowOff>0</xdr:rowOff>
    </xdr:from>
    <xdr:to>
      <xdr:col>17</xdr:col>
      <xdr:colOff>0</xdr:colOff>
      <xdr:row>75</xdr:row>
      <xdr:rowOff>180975</xdr:rowOff>
    </xdr:to>
    <xdr:pic>
      <xdr:nvPicPr>
        <xdr:cNvPr id="50" name="Imagen 4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6625" y="40547925"/>
          <a:ext cx="28575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6</xdr:col>
      <xdr:colOff>723900</xdr:colOff>
      <xdr:row>19</xdr:row>
      <xdr:rowOff>65314</xdr:rowOff>
    </xdr:to>
    <xdr:pic>
      <xdr:nvPicPr>
        <xdr:cNvPr id="70" name="Imagen 69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525"/>
          <a:ext cx="5295900" cy="3075214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6</xdr:col>
      <xdr:colOff>723900</xdr:colOff>
      <xdr:row>38</xdr:row>
      <xdr:rowOff>23133</xdr:rowOff>
    </xdr:to>
    <xdr:pic>
      <xdr:nvPicPr>
        <xdr:cNvPr id="71" name="Imagen 7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2925"/>
          <a:ext cx="5295900" cy="307113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6</xdr:col>
      <xdr:colOff>723900</xdr:colOff>
      <xdr:row>55</xdr:row>
      <xdr:rowOff>23132</xdr:rowOff>
    </xdr:to>
    <xdr:pic>
      <xdr:nvPicPr>
        <xdr:cNvPr id="72" name="Imagen 71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91425"/>
          <a:ext cx="5295900" cy="307113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7</xdr:col>
      <xdr:colOff>19050</xdr:colOff>
      <xdr:row>72</xdr:row>
      <xdr:rowOff>23132</xdr:rowOff>
    </xdr:to>
    <xdr:pic>
      <xdr:nvPicPr>
        <xdr:cNvPr id="73" name="Imagen 7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29925"/>
          <a:ext cx="5353050" cy="307113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7</xdr:col>
      <xdr:colOff>19050</xdr:colOff>
      <xdr:row>89</xdr:row>
      <xdr:rowOff>23132</xdr:rowOff>
    </xdr:to>
    <xdr:pic>
      <xdr:nvPicPr>
        <xdr:cNvPr id="74" name="Imagen 73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68425"/>
          <a:ext cx="5353050" cy="307113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7</xdr:col>
      <xdr:colOff>19050</xdr:colOff>
      <xdr:row>106</xdr:row>
      <xdr:rowOff>23132</xdr:rowOff>
    </xdr:to>
    <xdr:pic>
      <xdr:nvPicPr>
        <xdr:cNvPr id="75" name="Imagen 7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06925"/>
          <a:ext cx="5353050" cy="307113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107</xdr:row>
      <xdr:rowOff>0</xdr:rowOff>
    </xdr:from>
    <xdr:to>
      <xdr:col>7</xdr:col>
      <xdr:colOff>19050</xdr:colOff>
      <xdr:row>123</xdr:row>
      <xdr:rowOff>23132</xdr:rowOff>
    </xdr:to>
    <xdr:pic>
      <xdr:nvPicPr>
        <xdr:cNvPr id="76" name="Imagen 75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45425"/>
          <a:ext cx="5353050" cy="307113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18</xdr:col>
      <xdr:colOff>0</xdr:colOff>
      <xdr:row>1</xdr:row>
      <xdr:rowOff>0</xdr:rowOff>
    </xdr:from>
    <xdr:ext cx="478401" cy="182614"/>
    <xdr:sp macro="" textlink="">
      <xdr:nvSpPr>
        <xdr:cNvPr id="78" name="CuadroTexto 77"/>
        <xdr:cNvSpPr txBox="1"/>
      </xdr:nvSpPr>
      <xdr:spPr>
        <a:xfrm>
          <a:off x="13277850" y="190500"/>
          <a:ext cx="478401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18</xdr:col>
      <xdr:colOff>0</xdr:colOff>
      <xdr:row>2</xdr:row>
      <xdr:rowOff>1681</xdr:rowOff>
    </xdr:from>
    <xdr:ext cx="534955" cy="182614"/>
    <xdr:sp macro="" textlink="">
      <xdr:nvSpPr>
        <xdr:cNvPr id="79" name="CuadroTexto 78"/>
        <xdr:cNvSpPr txBox="1"/>
      </xdr:nvSpPr>
      <xdr:spPr>
        <a:xfrm>
          <a:off x="14011275" y="392206"/>
          <a:ext cx="534955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𝑦_(𝑘6 𝑝𝑟𝑜𝑚)</a:t>
          </a:r>
          <a:endParaRPr lang="es-GT" sz="1100"/>
        </a:p>
      </xdr:txBody>
    </xdr:sp>
    <xdr:clientData/>
  </xdr:oneCellAnchor>
  <xdr:oneCellAnchor>
    <xdr:from>
      <xdr:col>18</xdr:col>
      <xdr:colOff>323850</xdr:colOff>
      <xdr:row>5</xdr:row>
      <xdr:rowOff>0</xdr:rowOff>
    </xdr:from>
    <xdr:ext cx="180114" cy="179729"/>
    <xdr:sp macro="" textlink="">
      <xdr:nvSpPr>
        <xdr:cNvPr id="80" name="CuadroTexto 79"/>
        <xdr:cNvSpPr txBox="1"/>
      </xdr:nvSpPr>
      <xdr:spPr>
        <a:xfrm>
          <a:off x="14335125" y="971550"/>
          <a:ext cx="18011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19</xdr:col>
      <xdr:colOff>235324</xdr:colOff>
      <xdr:row>5</xdr:row>
      <xdr:rowOff>0</xdr:rowOff>
    </xdr:from>
    <xdr:ext cx="180114" cy="180178"/>
    <xdr:sp macro="" textlink="">
      <xdr:nvSpPr>
        <xdr:cNvPr id="81" name="CuadroTexto 80"/>
        <xdr:cNvSpPr txBox="1"/>
      </xdr:nvSpPr>
      <xdr:spPr>
        <a:xfrm>
          <a:off x="15056224" y="971550"/>
          <a:ext cx="18011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endParaRPr lang="es-GT" sz="1100"/>
        </a:p>
      </xdr:txBody>
    </xdr:sp>
    <xdr:clientData/>
  </xdr:oneCellAnchor>
  <xdr:oneCellAnchor>
    <xdr:from>
      <xdr:col>20</xdr:col>
      <xdr:colOff>216834</xdr:colOff>
      <xdr:row>5</xdr:row>
      <xdr:rowOff>0</xdr:rowOff>
    </xdr:from>
    <xdr:ext cx="180114" cy="179023"/>
    <xdr:sp macro="" textlink="">
      <xdr:nvSpPr>
        <xdr:cNvPr id="82" name="CuadroTexto 81"/>
        <xdr:cNvSpPr txBox="1"/>
      </xdr:nvSpPr>
      <xdr:spPr>
        <a:xfrm>
          <a:off x="15866409" y="971550"/>
          <a:ext cx="18011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endParaRPr lang="es-GT" sz="1100"/>
        </a:p>
      </xdr:txBody>
    </xdr:sp>
    <xdr:clientData/>
  </xdr:oneCellAnchor>
  <xdr:oneCellAnchor>
    <xdr:from>
      <xdr:col>21</xdr:col>
      <xdr:colOff>254934</xdr:colOff>
      <xdr:row>5</xdr:row>
      <xdr:rowOff>0</xdr:rowOff>
    </xdr:from>
    <xdr:ext cx="180114" cy="182679"/>
    <xdr:sp macro="" textlink="">
      <xdr:nvSpPr>
        <xdr:cNvPr id="83" name="CuadroTexto 82"/>
        <xdr:cNvSpPr txBox="1"/>
      </xdr:nvSpPr>
      <xdr:spPr>
        <a:xfrm>
          <a:off x="16666509" y="971550"/>
          <a:ext cx="180114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endParaRPr lang="es-GT" sz="1100"/>
        </a:p>
      </xdr:txBody>
    </xdr:sp>
    <xdr:clientData/>
  </xdr:oneCellAnchor>
  <xdr:oneCellAnchor>
    <xdr:from>
      <xdr:col>22</xdr:col>
      <xdr:colOff>298077</xdr:colOff>
      <xdr:row>5</xdr:row>
      <xdr:rowOff>0</xdr:rowOff>
    </xdr:from>
    <xdr:ext cx="180114" cy="180242"/>
    <xdr:sp macro="" textlink="">
      <xdr:nvSpPr>
        <xdr:cNvPr id="84" name="CuadroTexto 83"/>
        <xdr:cNvSpPr txBox="1"/>
      </xdr:nvSpPr>
      <xdr:spPr>
        <a:xfrm>
          <a:off x="17509752" y="971550"/>
          <a:ext cx="180114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endParaRPr lang="es-GT" sz="1100"/>
        </a:p>
      </xdr:txBody>
    </xdr:sp>
    <xdr:clientData/>
  </xdr:oneCellAnchor>
  <xdr:oneCellAnchor>
    <xdr:from>
      <xdr:col>23</xdr:col>
      <xdr:colOff>373156</xdr:colOff>
      <xdr:row>5</xdr:row>
      <xdr:rowOff>0</xdr:rowOff>
    </xdr:from>
    <xdr:ext cx="180114" cy="178895"/>
    <xdr:sp macro="" textlink="">
      <xdr:nvSpPr>
        <xdr:cNvPr id="85" name="CuadroTexto 84"/>
        <xdr:cNvSpPr txBox="1"/>
      </xdr:nvSpPr>
      <xdr:spPr>
        <a:xfrm>
          <a:off x="18403981" y="971550"/>
          <a:ext cx="180114" cy="1788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endParaRPr lang="es-GT" sz="1100"/>
        </a:p>
      </xdr:txBody>
    </xdr:sp>
    <xdr:clientData/>
  </xdr:oneCellAnchor>
  <xdr:oneCellAnchor>
    <xdr:from>
      <xdr:col>24</xdr:col>
      <xdr:colOff>368674</xdr:colOff>
      <xdr:row>5</xdr:row>
      <xdr:rowOff>0</xdr:rowOff>
    </xdr:from>
    <xdr:ext cx="180114" cy="180306"/>
    <xdr:sp macro="" textlink="">
      <xdr:nvSpPr>
        <xdr:cNvPr id="86" name="CuadroTexto 85"/>
        <xdr:cNvSpPr txBox="1"/>
      </xdr:nvSpPr>
      <xdr:spPr>
        <a:xfrm>
          <a:off x="19199599" y="971550"/>
          <a:ext cx="180114" cy="1803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endParaRPr lang="es-GT" sz="1100"/>
        </a:p>
      </xdr:txBody>
    </xdr:sp>
    <xdr:clientData/>
  </xdr:oneCellAnchor>
  <xdr:oneCellAnchor>
    <xdr:from>
      <xdr:col>25</xdr:col>
      <xdr:colOff>238125</xdr:colOff>
      <xdr:row>5</xdr:row>
      <xdr:rowOff>0</xdr:rowOff>
    </xdr:from>
    <xdr:ext cx="177293" cy="180178"/>
    <xdr:sp macro="" textlink="">
      <xdr:nvSpPr>
        <xdr:cNvPr id="87" name="CuadroTexto 86"/>
        <xdr:cNvSpPr txBox="1"/>
      </xdr:nvSpPr>
      <xdr:spPr>
        <a:xfrm>
          <a:off x="19869150" y="971550"/>
          <a:ext cx="177293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9</a:t>
          </a:r>
          <a:endParaRPr lang="es-GT" sz="1100"/>
        </a:p>
      </xdr:txBody>
    </xdr:sp>
    <xdr:clientData/>
  </xdr:oneCellAnchor>
  <xdr:oneCellAnchor>
    <xdr:from>
      <xdr:col>26</xdr:col>
      <xdr:colOff>257175</xdr:colOff>
      <xdr:row>5</xdr:row>
      <xdr:rowOff>0</xdr:rowOff>
    </xdr:from>
    <xdr:ext cx="236668" cy="180242"/>
    <xdr:sp macro="" textlink="">
      <xdr:nvSpPr>
        <xdr:cNvPr id="88" name="CuadroTexto 87"/>
        <xdr:cNvSpPr txBox="1"/>
      </xdr:nvSpPr>
      <xdr:spPr>
        <a:xfrm>
          <a:off x="20688300" y="971550"/>
          <a:ext cx="236668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10</a:t>
          </a:r>
          <a:endParaRPr lang="es-GT" sz="1100"/>
        </a:p>
      </xdr:txBody>
    </xdr:sp>
    <xdr:clientData/>
  </xdr:oneCellAnchor>
  <xdr:oneCellAnchor>
    <xdr:from>
      <xdr:col>27</xdr:col>
      <xdr:colOff>238125</xdr:colOff>
      <xdr:row>5</xdr:row>
      <xdr:rowOff>0</xdr:rowOff>
    </xdr:from>
    <xdr:ext cx="236668" cy="179344"/>
    <xdr:sp macro="" textlink="">
      <xdr:nvSpPr>
        <xdr:cNvPr id="89" name="CuadroTexto 88"/>
        <xdr:cNvSpPr txBox="1"/>
      </xdr:nvSpPr>
      <xdr:spPr>
        <a:xfrm>
          <a:off x="21469350" y="971550"/>
          <a:ext cx="236668" cy="1793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11</a:t>
          </a:r>
          <a:endParaRPr lang="es-GT" sz="1100"/>
        </a:p>
      </xdr:txBody>
    </xdr:sp>
    <xdr:clientData/>
  </xdr:oneCellAnchor>
  <xdr:oneCellAnchor>
    <xdr:from>
      <xdr:col>28</xdr:col>
      <xdr:colOff>257175</xdr:colOff>
      <xdr:row>5</xdr:row>
      <xdr:rowOff>0</xdr:rowOff>
    </xdr:from>
    <xdr:ext cx="236668" cy="179729"/>
    <xdr:sp macro="" textlink="">
      <xdr:nvSpPr>
        <xdr:cNvPr id="90" name="CuadroTexto 89"/>
        <xdr:cNvSpPr txBox="1"/>
      </xdr:nvSpPr>
      <xdr:spPr>
        <a:xfrm>
          <a:off x="22288500" y="971550"/>
          <a:ext cx="236668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12</a:t>
          </a:r>
          <a:endParaRPr lang="es-GT" sz="1100"/>
        </a:p>
      </xdr:txBody>
    </xdr:sp>
    <xdr:clientData/>
  </xdr:oneCellAnchor>
  <xdr:oneCellAnchor>
    <xdr:from>
      <xdr:col>29</xdr:col>
      <xdr:colOff>180975</xdr:colOff>
      <xdr:row>5</xdr:row>
      <xdr:rowOff>0</xdr:rowOff>
    </xdr:from>
    <xdr:ext cx="177676" cy="172227"/>
    <xdr:sp macro="" textlink="">
      <xdr:nvSpPr>
        <xdr:cNvPr id="91" name="CuadroTexto 90"/>
        <xdr:cNvSpPr txBox="1"/>
      </xdr:nvSpPr>
      <xdr:spPr>
        <a:xfrm>
          <a:off x="23012400" y="971550"/>
          <a:ext cx="17767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30</xdr:col>
      <xdr:colOff>311523</xdr:colOff>
      <xdr:row>5</xdr:row>
      <xdr:rowOff>0</xdr:rowOff>
    </xdr:from>
    <xdr:ext cx="322589" cy="172227"/>
    <xdr:sp macro="" textlink="">
      <xdr:nvSpPr>
        <xdr:cNvPr id="92" name="CuadroTexto 91"/>
        <xdr:cNvSpPr txBox="1"/>
      </xdr:nvSpPr>
      <xdr:spPr>
        <a:xfrm>
          <a:off x="23762073" y="971550"/>
          <a:ext cx="3225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𝑥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31</xdr:col>
      <xdr:colOff>359148</xdr:colOff>
      <xdr:row>5</xdr:row>
      <xdr:rowOff>0</xdr:rowOff>
    </xdr:from>
    <xdr:ext cx="321691" cy="194797"/>
    <xdr:sp macro="" textlink="">
      <xdr:nvSpPr>
        <xdr:cNvPr id="93" name="CuadroTexto 92"/>
        <xdr:cNvSpPr txBox="1"/>
      </xdr:nvSpPr>
      <xdr:spPr>
        <a:xfrm>
          <a:off x="24571698" y="971550"/>
          <a:ext cx="321691" cy="1947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32</xdr:col>
      <xdr:colOff>311523</xdr:colOff>
      <xdr:row>5</xdr:row>
      <xdr:rowOff>0</xdr:rowOff>
    </xdr:from>
    <xdr:ext cx="321690" cy="195246"/>
    <xdr:sp macro="" textlink="">
      <xdr:nvSpPr>
        <xdr:cNvPr id="94" name="CuadroTexto 93"/>
        <xdr:cNvSpPr txBox="1"/>
      </xdr:nvSpPr>
      <xdr:spPr>
        <a:xfrm>
          <a:off x="25286073" y="971550"/>
          <a:ext cx="321690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33</xdr:col>
      <xdr:colOff>254373</xdr:colOff>
      <xdr:row>5</xdr:row>
      <xdr:rowOff>0</xdr:rowOff>
    </xdr:from>
    <xdr:ext cx="321690" cy="194092"/>
    <xdr:sp macro="" textlink="">
      <xdr:nvSpPr>
        <xdr:cNvPr id="95" name="CuadroTexto 94"/>
        <xdr:cNvSpPr txBox="1"/>
      </xdr:nvSpPr>
      <xdr:spPr>
        <a:xfrm>
          <a:off x="25990923" y="971550"/>
          <a:ext cx="321690" cy="194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34</xdr:col>
      <xdr:colOff>219075</xdr:colOff>
      <xdr:row>5</xdr:row>
      <xdr:rowOff>0</xdr:rowOff>
    </xdr:from>
    <xdr:ext cx="321690" cy="197746"/>
    <xdr:sp macro="" textlink="">
      <xdr:nvSpPr>
        <xdr:cNvPr id="96" name="CuadroTexto 95"/>
        <xdr:cNvSpPr txBox="1"/>
      </xdr:nvSpPr>
      <xdr:spPr>
        <a:xfrm>
          <a:off x="26860500" y="971550"/>
          <a:ext cx="321690" cy="1977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35</xdr:col>
      <xdr:colOff>342900</xdr:colOff>
      <xdr:row>5</xdr:row>
      <xdr:rowOff>0</xdr:rowOff>
    </xdr:from>
    <xdr:ext cx="321690" cy="195310"/>
    <xdr:sp macro="" textlink="">
      <xdr:nvSpPr>
        <xdr:cNvPr id="97" name="CuadroTexto 96"/>
        <xdr:cNvSpPr txBox="1"/>
      </xdr:nvSpPr>
      <xdr:spPr>
        <a:xfrm>
          <a:off x="27784425" y="971550"/>
          <a:ext cx="321690" cy="1953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36</xdr:col>
      <xdr:colOff>323850</xdr:colOff>
      <xdr:row>5</xdr:row>
      <xdr:rowOff>0</xdr:rowOff>
    </xdr:from>
    <xdr:ext cx="234231" cy="172227"/>
    <xdr:sp macro="" textlink="">
      <xdr:nvSpPr>
        <xdr:cNvPr id="98" name="CuadroTexto 97"/>
        <xdr:cNvSpPr txBox="1"/>
      </xdr:nvSpPr>
      <xdr:spPr>
        <a:xfrm>
          <a:off x="28565475" y="1123950"/>
          <a:ext cx="234231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6</a:t>
          </a:r>
          <a:endParaRPr lang="es-GT" sz="1100"/>
        </a:p>
      </xdr:txBody>
    </xdr:sp>
    <xdr:clientData/>
  </xdr:oneCellAnchor>
  <xdr:twoCellAnchor>
    <xdr:from>
      <xdr:col>37</xdr:col>
      <xdr:colOff>180975</xdr:colOff>
      <xdr:row>5</xdr:row>
      <xdr:rowOff>19050</xdr:rowOff>
    </xdr:from>
    <xdr:to>
      <xdr:col>37</xdr:col>
      <xdr:colOff>819150</xdr:colOff>
      <xdr:row>6</xdr:row>
      <xdr:rowOff>39781</xdr:rowOff>
    </xdr:to>
    <xdr:pic>
      <xdr:nvPicPr>
        <xdr:cNvPr id="99" name="Imagen 9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84600" y="990600"/>
          <a:ext cx="638175" cy="211231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38</xdr:col>
      <xdr:colOff>50426</xdr:colOff>
      <xdr:row>5</xdr:row>
      <xdr:rowOff>9525</xdr:rowOff>
    </xdr:from>
    <xdr:to>
      <xdr:col>38</xdr:col>
      <xdr:colOff>793376</xdr:colOff>
      <xdr:row>6</xdr:row>
      <xdr:rowOff>30256</xdr:rowOff>
    </xdr:to>
    <xdr:pic>
      <xdr:nvPicPr>
        <xdr:cNvPr id="100" name="Imagen 9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58926" y="981075"/>
          <a:ext cx="742950" cy="211231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4</xdr:col>
      <xdr:colOff>200025</xdr:colOff>
      <xdr:row>1</xdr:row>
      <xdr:rowOff>190500</xdr:rowOff>
    </xdr:to>
    <xdr:pic>
      <xdr:nvPicPr>
        <xdr:cNvPr id="101" name="Imagen 10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3248025" cy="190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39</xdr:col>
      <xdr:colOff>323850</xdr:colOff>
      <xdr:row>5</xdr:row>
      <xdr:rowOff>0</xdr:rowOff>
    </xdr:from>
    <xdr:ext cx="162289" cy="172227"/>
    <xdr:sp macro="" textlink="">
      <xdr:nvSpPr>
        <xdr:cNvPr id="38" name="CuadroTexto 37"/>
        <xdr:cNvSpPr txBox="1"/>
      </xdr:nvSpPr>
      <xdr:spPr>
        <a:xfrm>
          <a:off x="31289625" y="112395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40</xdr:col>
      <xdr:colOff>219075</xdr:colOff>
      <xdr:row>5</xdr:row>
      <xdr:rowOff>0</xdr:rowOff>
    </xdr:from>
    <xdr:ext cx="227691" cy="175369"/>
    <xdr:sp macro="" textlink="">
      <xdr:nvSpPr>
        <xdr:cNvPr id="39" name="CuadroTexto 38"/>
        <xdr:cNvSpPr txBox="1"/>
      </xdr:nvSpPr>
      <xdr:spPr>
        <a:xfrm>
          <a:off x="31946850" y="112395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66675</xdr:colOff>
      <xdr:row>1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10267950" y="2333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20</xdr:col>
      <xdr:colOff>314325</xdr:colOff>
      <xdr:row>7</xdr:row>
      <xdr:rowOff>180975</xdr:rowOff>
    </xdr:from>
    <xdr:ext cx="176779" cy="172227"/>
    <xdr:sp macro="" textlink="">
      <xdr:nvSpPr>
        <xdr:cNvPr id="4" name="CuadroTexto 3"/>
        <xdr:cNvSpPr txBox="1"/>
      </xdr:nvSpPr>
      <xdr:spPr>
        <a:xfrm>
          <a:off x="15211425" y="1533525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13</xdr:col>
      <xdr:colOff>419100</xdr:colOff>
      <xdr:row>1</xdr:row>
      <xdr:rowOff>0</xdr:rowOff>
    </xdr:from>
    <xdr:to>
      <xdr:col>13</xdr:col>
      <xdr:colOff>704850</xdr:colOff>
      <xdr:row>1</xdr:row>
      <xdr:rowOff>180975</xdr:rowOff>
    </xdr:to>
    <xdr:pic>
      <xdr:nvPicPr>
        <xdr:cNvPr id="25" name="Imagen 2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05300" y="190500"/>
          <a:ext cx="28575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0</xdr:colOff>
      <xdr:row>77</xdr:row>
      <xdr:rowOff>76200</xdr:rowOff>
    </xdr:from>
    <xdr:to>
      <xdr:col>19</xdr:col>
      <xdr:colOff>0</xdr:colOff>
      <xdr:row>78</xdr:row>
      <xdr:rowOff>66675</xdr:rowOff>
    </xdr:to>
    <xdr:pic>
      <xdr:nvPicPr>
        <xdr:cNvPr id="42" name="Imagen 4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2175" y="14716125"/>
          <a:ext cx="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19</xdr:col>
      <xdr:colOff>0</xdr:colOff>
      <xdr:row>79</xdr:row>
      <xdr:rowOff>0</xdr:rowOff>
    </xdr:from>
    <xdr:to>
      <xdr:col>19</xdr:col>
      <xdr:colOff>0</xdr:colOff>
      <xdr:row>79</xdr:row>
      <xdr:rowOff>180975</xdr:rowOff>
    </xdr:to>
    <xdr:pic>
      <xdr:nvPicPr>
        <xdr:cNvPr id="43" name="Imagen 4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2175" y="15020925"/>
          <a:ext cx="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9</xdr:col>
      <xdr:colOff>382361</xdr:colOff>
      <xdr:row>23</xdr:row>
      <xdr:rowOff>8164</xdr:rowOff>
    </xdr:to>
    <xdr:pic>
      <xdr:nvPicPr>
        <xdr:cNvPr id="71" name="Imagen 7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2025"/>
          <a:ext cx="7240361" cy="3589564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9</xdr:col>
      <xdr:colOff>382361</xdr:colOff>
      <xdr:row>42</xdr:row>
      <xdr:rowOff>156483</xdr:rowOff>
    </xdr:to>
    <xdr:pic>
      <xdr:nvPicPr>
        <xdr:cNvPr id="75" name="Imagen 7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3925"/>
          <a:ext cx="7240361" cy="358548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9</xdr:col>
      <xdr:colOff>382361</xdr:colOff>
      <xdr:row>61</xdr:row>
      <xdr:rowOff>146957</xdr:rowOff>
    </xdr:to>
    <xdr:pic>
      <xdr:nvPicPr>
        <xdr:cNvPr id="80" name="Imagen 79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53425"/>
          <a:ext cx="7240361" cy="3575957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9</xdr:col>
      <xdr:colOff>382361</xdr:colOff>
      <xdr:row>80</xdr:row>
      <xdr:rowOff>146957</xdr:rowOff>
    </xdr:to>
    <xdr:pic>
      <xdr:nvPicPr>
        <xdr:cNvPr id="81" name="Imagen 8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72925"/>
          <a:ext cx="7240361" cy="3575957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9</xdr:col>
      <xdr:colOff>382361</xdr:colOff>
      <xdr:row>99</xdr:row>
      <xdr:rowOff>146957</xdr:rowOff>
    </xdr:to>
    <xdr:pic>
      <xdr:nvPicPr>
        <xdr:cNvPr id="82" name="Imagen 8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92425"/>
          <a:ext cx="7240361" cy="3575957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100</xdr:row>
      <xdr:rowOff>0</xdr:rowOff>
    </xdr:from>
    <xdr:to>
      <xdr:col>9</xdr:col>
      <xdr:colOff>382361</xdr:colOff>
      <xdr:row>118</xdr:row>
      <xdr:rowOff>146957</xdr:rowOff>
    </xdr:to>
    <xdr:pic>
      <xdr:nvPicPr>
        <xdr:cNvPr id="83" name="Imagen 8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11925"/>
          <a:ext cx="7240361" cy="3575957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119</xdr:row>
      <xdr:rowOff>0</xdr:rowOff>
    </xdr:from>
    <xdr:to>
      <xdr:col>9</xdr:col>
      <xdr:colOff>382361</xdr:colOff>
      <xdr:row>137</xdr:row>
      <xdr:rowOff>146957</xdr:rowOff>
    </xdr:to>
    <xdr:pic>
      <xdr:nvPicPr>
        <xdr:cNvPr id="84" name="Imagen 8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31425"/>
          <a:ext cx="7240361" cy="3575957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138</xdr:row>
      <xdr:rowOff>0</xdr:rowOff>
    </xdr:from>
    <xdr:to>
      <xdr:col>9</xdr:col>
      <xdr:colOff>382361</xdr:colOff>
      <xdr:row>156</xdr:row>
      <xdr:rowOff>156482</xdr:rowOff>
    </xdr:to>
    <xdr:pic>
      <xdr:nvPicPr>
        <xdr:cNvPr id="85" name="Imagen 8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50925"/>
          <a:ext cx="7240361" cy="358548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21</xdr:col>
      <xdr:colOff>0</xdr:colOff>
      <xdr:row>1</xdr:row>
      <xdr:rowOff>0</xdr:rowOff>
    </xdr:from>
    <xdr:ext cx="478401" cy="182614"/>
    <xdr:sp macro="" textlink="">
      <xdr:nvSpPr>
        <xdr:cNvPr id="86" name="CuadroTexto 85"/>
        <xdr:cNvSpPr txBox="1"/>
      </xdr:nvSpPr>
      <xdr:spPr>
        <a:xfrm>
          <a:off x="15659100" y="190500"/>
          <a:ext cx="478401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21</xdr:col>
      <xdr:colOff>0</xdr:colOff>
      <xdr:row>2</xdr:row>
      <xdr:rowOff>1681</xdr:rowOff>
    </xdr:from>
    <xdr:ext cx="534955" cy="182614"/>
    <xdr:sp macro="" textlink="">
      <xdr:nvSpPr>
        <xdr:cNvPr id="87" name="CuadroTexto 86"/>
        <xdr:cNvSpPr txBox="1"/>
      </xdr:nvSpPr>
      <xdr:spPr>
        <a:xfrm>
          <a:off x="15659100" y="392206"/>
          <a:ext cx="534955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𝑦_(𝑘7 𝑝𝑟𝑜𝑚)</a:t>
          </a:r>
          <a:endParaRPr lang="es-GT" sz="1100"/>
        </a:p>
      </xdr:txBody>
    </xdr:sp>
    <xdr:clientData/>
  </xdr:oneCellAnchor>
  <xdr:oneCellAnchor>
    <xdr:from>
      <xdr:col>21</xdr:col>
      <xdr:colOff>314325</xdr:colOff>
      <xdr:row>8</xdr:row>
      <xdr:rowOff>0</xdr:rowOff>
    </xdr:from>
    <xdr:ext cx="180114" cy="179729"/>
    <xdr:sp macro="" textlink="">
      <xdr:nvSpPr>
        <xdr:cNvPr id="88" name="CuadroTexto 87"/>
        <xdr:cNvSpPr txBox="1"/>
      </xdr:nvSpPr>
      <xdr:spPr>
        <a:xfrm>
          <a:off x="15973425" y="1543050"/>
          <a:ext cx="18011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22</xdr:col>
      <xdr:colOff>225799</xdr:colOff>
      <xdr:row>8</xdr:row>
      <xdr:rowOff>0</xdr:rowOff>
    </xdr:from>
    <xdr:ext cx="180114" cy="180178"/>
    <xdr:sp macro="" textlink="">
      <xdr:nvSpPr>
        <xdr:cNvPr id="89" name="CuadroTexto 88"/>
        <xdr:cNvSpPr txBox="1"/>
      </xdr:nvSpPr>
      <xdr:spPr>
        <a:xfrm>
          <a:off x="16694524" y="1543050"/>
          <a:ext cx="18011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endParaRPr lang="es-GT" sz="1100"/>
        </a:p>
      </xdr:txBody>
    </xdr:sp>
    <xdr:clientData/>
  </xdr:oneCellAnchor>
  <xdr:oneCellAnchor>
    <xdr:from>
      <xdr:col>23</xdr:col>
      <xdr:colOff>207309</xdr:colOff>
      <xdr:row>8</xdr:row>
      <xdr:rowOff>0</xdr:rowOff>
    </xdr:from>
    <xdr:ext cx="180114" cy="179023"/>
    <xdr:sp macro="" textlink="">
      <xdr:nvSpPr>
        <xdr:cNvPr id="90" name="CuadroTexto 89"/>
        <xdr:cNvSpPr txBox="1"/>
      </xdr:nvSpPr>
      <xdr:spPr>
        <a:xfrm>
          <a:off x="17504709" y="1543050"/>
          <a:ext cx="18011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endParaRPr lang="es-GT" sz="1100"/>
        </a:p>
      </xdr:txBody>
    </xdr:sp>
    <xdr:clientData/>
  </xdr:oneCellAnchor>
  <xdr:oneCellAnchor>
    <xdr:from>
      <xdr:col>24</xdr:col>
      <xdr:colOff>245409</xdr:colOff>
      <xdr:row>8</xdr:row>
      <xdr:rowOff>0</xdr:rowOff>
    </xdr:from>
    <xdr:ext cx="180114" cy="182679"/>
    <xdr:sp macro="" textlink="">
      <xdr:nvSpPr>
        <xdr:cNvPr id="91" name="CuadroTexto 90"/>
        <xdr:cNvSpPr txBox="1"/>
      </xdr:nvSpPr>
      <xdr:spPr>
        <a:xfrm>
          <a:off x="18304809" y="1543050"/>
          <a:ext cx="180114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endParaRPr lang="es-GT" sz="1100"/>
        </a:p>
      </xdr:txBody>
    </xdr:sp>
    <xdr:clientData/>
  </xdr:oneCellAnchor>
  <xdr:oneCellAnchor>
    <xdr:from>
      <xdr:col>25</xdr:col>
      <xdr:colOff>288552</xdr:colOff>
      <xdr:row>8</xdr:row>
      <xdr:rowOff>0</xdr:rowOff>
    </xdr:from>
    <xdr:ext cx="180114" cy="180242"/>
    <xdr:sp macro="" textlink="">
      <xdr:nvSpPr>
        <xdr:cNvPr id="92" name="CuadroTexto 91"/>
        <xdr:cNvSpPr txBox="1"/>
      </xdr:nvSpPr>
      <xdr:spPr>
        <a:xfrm>
          <a:off x="19148052" y="1543050"/>
          <a:ext cx="180114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endParaRPr lang="es-GT" sz="1100"/>
        </a:p>
      </xdr:txBody>
    </xdr:sp>
    <xdr:clientData/>
  </xdr:oneCellAnchor>
  <xdr:oneCellAnchor>
    <xdr:from>
      <xdr:col>26</xdr:col>
      <xdr:colOff>363631</xdr:colOff>
      <xdr:row>8</xdr:row>
      <xdr:rowOff>0</xdr:rowOff>
    </xdr:from>
    <xdr:ext cx="180114" cy="178895"/>
    <xdr:sp macro="" textlink="">
      <xdr:nvSpPr>
        <xdr:cNvPr id="93" name="CuadroTexto 92"/>
        <xdr:cNvSpPr txBox="1"/>
      </xdr:nvSpPr>
      <xdr:spPr>
        <a:xfrm>
          <a:off x="20042281" y="1543050"/>
          <a:ext cx="180114" cy="1788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endParaRPr lang="es-GT" sz="1100"/>
        </a:p>
      </xdr:txBody>
    </xdr:sp>
    <xdr:clientData/>
  </xdr:oneCellAnchor>
  <xdr:oneCellAnchor>
    <xdr:from>
      <xdr:col>27</xdr:col>
      <xdr:colOff>359149</xdr:colOff>
      <xdr:row>8</xdr:row>
      <xdr:rowOff>0</xdr:rowOff>
    </xdr:from>
    <xdr:ext cx="180114" cy="180306"/>
    <xdr:sp macro="" textlink="">
      <xdr:nvSpPr>
        <xdr:cNvPr id="94" name="CuadroTexto 93"/>
        <xdr:cNvSpPr txBox="1"/>
      </xdr:nvSpPr>
      <xdr:spPr>
        <a:xfrm>
          <a:off x="20837899" y="1543050"/>
          <a:ext cx="180114" cy="1803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endParaRPr lang="es-GT" sz="1100"/>
        </a:p>
      </xdr:txBody>
    </xdr:sp>
    <xdr:clientData/>
  </xdr:oneCellAnchor>
  <xdr:oneCellAnchor>
    <xdr:from>
      <xdr:col>28</xdr:col>
      <xdr:colOff>228600</xdr:colOff>
      <xdr:row>8</xdr:row>
      <xdr:rowOff>0</xdr:rowOff>
    </xdr:from>
    <xdr:ext cx="177293" cy="180178"/>
    <xdr:sp macro="" textlink="">
      <xdr:nvSpPr>
        <xdr:cNvPr id="95" name="CuadroTexto 94"/>
        <xdr:cNvSpPr txBox="1"/>
      </xdr:nvSpPr>
      <xdr:spPr>
        <a:xfrm>
          <a:off x="21507450" y="1543050"/>
          <a:ext cx="177293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9</a:t>
          </a:r>
          <a:endParaRPr lang="es-GT" sz="1100"/>
        </a:p>
      </xdr:txBody>
    </xdr:sp>
    <xdr:clientData/>
  </xdr:oneCellAnchor>
  <xdr:oneCellAnchor>
    <xdr:from>
      <xdr:col>29</xdr:col>
      <xdr:colOff>247650</xdr:colOff>
      <xdr:row>8</xdr:row>
      <xdr:rowOff>0</xdr:rowOff>
    </xdr:from>
    <xdr:ext cx="236668" cy="180242"/>
    <xdr:sp macro="" textlink="">
      <xdr:nvSpPr>
        <xdr:cNvPr id="96" name="CuadroTexto 95"/>
        <xdr:cNvSpPr txBox="1"/>
      </xdr:nvSpPr>
      <xdr:spPr>
        <a:xfrm>
          <a:off x="22326600" y="1543050"/>
          <a:ext cx="236668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10</a:t>
          </a:r>
          <a:endParaRPr lang="es-GT" sz="1100"/>
        </a:p>
      </xdr:txBody>
    </xdr:sp>
    <xdr:clientData/>
  </xdr:oneCellAnchor>
  <xdr:oneCellAnchor>
    <xdr:from>
      <xdr:col>30</xdr:col>
      <xdr:colOff>228600</xdr:colOff>
      <xdr:row>8</xdr:row>
      <xdr:rowOff>0</xdr:rowOff>
    </xdr:from>
    <xdr:ext cx="236668" cy="179344"/>
    <xdr:sp macro="" textlink="">
      <xdr:nvSpPr>
        <xdr:cNvPr id="97" name="CuadroTexto 96"/>
        <xdr:cNvSpPr txBox="1"/>
      </xdr:nvSpPr>
      <xdr:spPr>
        <a:xfrm>
          <a:off x="23107650" y="1543050"/>
          <a:ext cx="236668" cy="1793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11</a:t>
          </a:r>
          <a:endParaRPr lang="es-GT" sz="1100"/>
        </a:p>
      </xdr:txBody>
    </xdr:sp>
    <xdr:clientData/>
  </xdr:oneCellAnchor>
  <xdr:oneCellAnchor>
    <xdr:from>
      <xdr:col>31</xdr:col>
      <xdr:colOff>247650</xdr:colOff>
      <xdr:row>8</xdr:row>
      <xdr:rowOff>0</xdr:rowOff>
    </xdr:from>
    <xdr:ext cx="236668" cy="179729"/>
    <xdr:sp macro="" textlink="">
      <xdr:nvSpPr>
        <xdr:cNvPr id="98" name="CuadroTexto 97"/>
        <xdr:cNvSpPr txBox="1"/>
      </xdr:nvSpPr>
      <xdr:spPr>
        <a:xfrm>
          <a:off x="23926800" y="1543050"/>
          <a:ext cx="236668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12</a:t>
          </a:r>
          <a:endParaRPr lang="es-GT" sz="1100"/>
        </a:p>
      </xdr:txBody>
    </xdr:sp>
    <xdr:clientData/>
  </xdr:oneCellAnchor>
  <xdr:oneCellAnchor>
    <xdr:from>
      <xdr:col>32</xdr:col>
      <xdr:colOff>228600</xdr:colOff>
      <xdr:row>8</xdr:row>
      <xdr:rowOff>0</xdr:rowOff>
    </xdr:from>
    <xdr:ext cx="236668" cy="180178"/>
    <xdr:sp macro="" textlink="">
      <xdr:nvSpPr>
        <xdr:cNvPr id="99" name="CuadroTexto 98"/>
        <xdr:cNvSpPr txBox="1"/>
      </xdr:nvSpPr>
      <xdr:spPr>
        <a:xfrm>
          <a:off x="24707850" y="1543050"/>
          <a:ext cx="236668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13</a:t>
          </a:r>
          <a:endParaRPr lang="es-GT" sz="1100"/>
        </a:p>
      </xdr:txBody>
    </xdr:sp>
    <xdr:clientData/>
  </xdr:oneCellAnchor>
  <xdr:oneCellAnchor>
    <xdr:from>
      <xdr:col>33</xdr:col>
      <xdr:colOff>238125</xdr:colOff>
      <xdr:row>8</xdr:row>
      <xdr:rowOff>0</xdr:rowOff>
    </xdr:from>
    <xdr:ext cx="236668" cy="179344"/>
    <xdr:sp macro="" textlink="">
      <xdr:nvSpPr>
        <xdr:cNvPr id="100" name="CuadroTexto 99"/>
        <xdr:cNvSpPr txBox="1"/>
      </xdr:nvSpPr>
      <xdr:spPr>
        <a:xfrm>
          <a:off x="25517475" y="1543050"/>
          <a:ext cx="236668" cy="1793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14</a:t>
          </a:r>
          <a:endParaRPr lang="es-GT" sz="1100"/>
        </a:p>
      </xdr:txBody>
    </xdr:sp>
    <xdr:clientData/>
  </xdr:oneCellAnchor>
  <xdr:oneCellAnchor>
    <xdr:from>
      <xdr:col>34</xdr:col>
      <xdr:colOff>133350</xdr:colOff>
      <xdr:row>8</xdr:row>
      <xdr:rowOff>0</xdr:rowOff>
    </xdr:from>
    <xdr:ext cx="177676" cy="172227"/>
    <xdr:sp macro="" textlink="">
      <xdr:nvSpPr>
        <xdr:cNvPr id="101" name="CuadroTexto 100"/>
        <xdr:cNvSpPr txBox="1"/>
      </xdr:nvSpPr>
      <xdr:spPr>
        <a:xfrm>
          <a:off x="26212800" y="1543050"/>
          <a:ext cx="17767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35</xdr:col>
      <xdr:colOff>263898</xdr:colOff>
      <xdr:row>8</xdr:row>
      <xdr:rowOff>0</xdr:rowOff>
    </xdr:from>
    <xdr:ext cx="322589" cy="172227"/>
    <xdr:sp macro="" textlink="">
      <xdr:nvSpPr>
        <xdr:cNvPr id="102" name="CuadroTexto 101"/>
        <xdr:cNvSpPr txBox="1"/>
      </xdr:nvSpPr>
      <xdr:spPr>
        <a:xfrm>
          <a:off x="26962473" y="1543050"/>
          <a:ext cx="3225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𝑥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36</xdr:col>
      <xdr:colOff>311523</xdr:colOff>
      <xdr:row>8</xdr:row>
      <xdr:rowOff>0</xdr:rowOff>
    </xdr:from>
    <xdr:ext cx="321691" cy="194797"/>
    <xdr:sp macro="" textlink="">
      <xdr:nvSpPr>
        <xdr:cNvPr id="103" name="CuadroTexto 102"/>
        <xdr:cNvSpPr txBox="1"/>
      </xdr:nvSpPr>
      <xdr:spPr>
        <a:xfrm>
          <a:off x="27772098" y="1543050"/>
          <a:ext cx="321691" cy="1947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37</xdr:col>
      <xdr:colOff>263898</xdr:colOff>
      <xdr:row>8</xdr:row>
      <xdr:rowOff>0</xdr:rowOff>
    </xdr:from>
    <xdr:ext cx="321690" cy="195246"/>
    <xdr:sp macro="" textlink="">
      <xdr:nvSpPr>
        <xdr:cNvPr id="104" name="CuadroTexto 103"/>
        <xdr:cNvSpPr txBox="1"/>
      </xdr:nvSpPr>
      <xdr:spPr>
        <a:xfrm>
          <a:off x="28486473" y="1543050"/>
          <a:ext cx="321690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38</xdr:col>
      <xdr:colOff>206748</xdr:colOff>
      <xdr:row>8</xdr:row>
      <xdr:rowOff>0</xdr:rowOff>
    </xdr:from>
    <xdr:ext cx="321690" cy="194092"/>
    <xdr:sp macro="" textlink="">
      <xdr:nvSpPr>
        <xdr:cNvPr id="105" name="CuadroTexto 104"/>
        <xdr:cNvSpPr txBox="1"/>
      </xdr:nvSpPr>
      <xdr:spPr>
        <a:xfrm>
          <a:off x="29191323" y="1543050"/>
          <a:ext cx="321690" cy="194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39</xdr:col>
      <xdr:colOff>171450</xdr:colOff>
      <xdr:row>8</xdr:row>
      <xdr:rowOff>0</xdr:rowOff>
    </xdr:from>
    <xdr:ext cx="321690" cy="197746"/>
    <xdr:sp macro="" textlink="">
      <xdr:nvSpPr>
        <xdr:cNvPr id="106" name="CuadroTexto 105"/>
        <xdr:cNvSpPr txBox="1"/>
      </xdr:nvSpPr>
      <xdr:spPr>
        <a:xfrm>
          <a:off x="30060900" y="1543050"/>
          <a:ext cx="321690" cy="1977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40</xdr:col>
      <xdr:colOff>295275</xdr:colOff>
      <xdr:row>8</xdr:row>
      <xdr:rowOff>0</xdr:rowOff>
    </xdr:from>
    <xdr:ext cx="321690" cy="195310"/>
    <xdr:sp macro="" textlink="">
      <xdr:nvSpPr>
        <xdr:cNvPr id="107" name="CuadroTexto 106"/>
        <xdr:cNvSpPr txBox="1"/>
      </xdr:nvSpPr>
      <xdr:spPr>
        <a:xfrm>
          <a:off x="30984825" y="1543050"/>
          <a:ext cx="321690" cy="1953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41</xdr:col>
      <xdr:colOff>200025</xdr:colOff>
      <xdr:row>8</xdr:row>
      <xdr:rowOff>0</xdr:rowOff>
    </xdr:from>
    <xdr:ext cx="321690" cy="193964"/>
    <xdr:sp macro="" textlink="">
      <xdr:nvSpPr>
        <xdr:cNvPr id="108" name="CuadroTexto 107"/>
        <xdr:cNvSpPr txBox="1"/>
      </xdr:nvSpPr>
      <xdr:spPr>
        <a:xfrm>
          <a:off x="31689675" y="1543050"/>
          <a:ext cx="321690" cy="19396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42</xdr:col>
      <xdr:colOff>276225</xdr:colOff>
      <xdr:row>8</xdr:row>
      <xdr:rowOff>0</xdr:rowOff>
    </xdr:from>
    <xdr:ext cx="234231" cy="172227"/>
    <xdr:sp macro="" textlink="">
      <xdr:nvSpPr>
        <xdr:cNvPr id="109" name="CuadroTexto 108"/>
        <xdr:cNvSpPr txBox="1"/>
      </xdr:nvSpPr>
      <xdr:spPr>
        <a:xfrm>
          <a:off x="32565975" y="1543050"/>
          <a:ext cx="234231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7</a:t>
          </a:r>
          <a:endParaRPr lang="es-GT" sz="1100"/>
        </a:p>
      </xdr:txBody>
    </xdr:sp>
    <xdr:clientData/>
  </xdr:oneCellAnchor>
  <xdr:twoCellAnchor>
    <xdr:from>
      <xdr:col>43</xdr:col>
      <xdr:colOff>133350</xdr:colOff>
      <xdr:row>8</xdr:row>
      <xdr:rowOff>19050</xdr:rowOff>
    </xdr:from>
    <xdr:to>
      <xdr:col>43</xdr:col>
      <xdr:colOff>771525</xdr:colOff>
      <xdr:row>9</xdr:row>
      <xdr:rowOff>49306</xdr:rowOff>
    </xdr:to>
    <xdr:pic>
      <xdr:nvPicPr>
        <xdr:cNvPr id="110" name="Imagen 109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85100" y="1562100"/>
          <a:ext cx="638175" cy="220756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44</xdr:col>
      <xdr:colOff>126626</xdr:colOff>
      <xdr:row>8</xdr:row>
      <xdr:rowOff>9525</xdr:rowOff>
    </xdr:from>
    <xdr:to>
      <xdr:col>44</xdr:col>
      <xdr:colOff>869576</xdr:colOff>
      <xdr:row>9</xdr:row>
      <xdr:rowOff>39781</xdr:rowOff>
    </xdr:to>
    <xdr:pic>
      <xdr:nvPicPr>
        <xdr:cNvPr id="111" name="Imagen 110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83251" y="1704975"/>
          <a:ext cx="742950" cy="220756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4</xdr:col>
      <xdr:colOff>657225</xdr:colOff>
      <xdr:row>1</xdr:row>
      <xdr:rowOff>190500</xdr:rowOff>
    </xdr:to>
    <xdr:pic>
      <xdr:nvPicPr>
        <xdr:cNvPr id="112" name="Imagen 111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375"/>
          <a:ext cx="3705225" cy="190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45</xdr:col>
      <xdr:colOff>352425</xdr:colOff>
      <xdr:row>8</xdr:row>
      <xdr:rowOff>0</xdr:rowOff>
    </xdr:from>
    <xdr:ext cx="162289" cy="172227"/>
    <xdr:sp macro="" textlink="">
      <xdr:nvSpPr>
        <xdr:cNvPr id="44" name="CuadroTexto 43"/>
        <xdr:cNvSpPr txBox="1"/>
      </xdr:nvSpPr>
      <xdr:spPr>
        <a:xfrm>
          <a:off x="35366325" y="169545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46</xdr:col>
      <xdr:colOff>247650</xdr:colOff>
      <xdr:row>8</xdr:row>
      <xdr:rowOff>0</xdr:rowOff>
    </xdr:from>
    <xdr:ext cx="227691" cy="175369"/>
    <xdr:sp macro="" textlink="">
      <xdr:nvSpPr>
        <xdr:cNvPr id="45" name="CuadroTexto 44"/>
        <xdr:cNvSpPr txBox="1"/>
      </xdr:nvSpPr>
      <xdr:spPr>
        <a:xfrm>
          <a:off x="36023550" y="169545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66675</xdr:colOff>
      <xdr:row>1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10306050" y="2333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22</xdr:col>
      <xdr:colOff>314325</xdr:colOff>
      <xdr:row>5</xdr:row>
      <xdr:rowOff>0</xdr:rowOff>
    </xdr:from>
    <xdr:ext cx="176779" cy="172227"/>
    <xdr:sp macro="" textlink="">
      <xdr:nvSpPr>
        <xdr:cNvPr id="4" name="CuadroTexto 3"/>
        <xdr:cNvSpPr txBox="1"/>
      </xdr:nvSpPr>
      <xdr:spPr>
        <a:xfrm>
          <a:off x="16687800" y="1543050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13</xdr:col>
      <xdr:colOff>419100</xdr:colOff>
      <xdr:row>1</xdr:row>
      <xdr:rowOff>0</xdr:rowOff>
    </xdr:from>
    <xdr:to>
      <xdr:col>13</xdr:col>
      <xdr:colOff>704850</xdr:colOff>
      <xdr:row>1</xdr:row>
      <xdr:rowOff>180975</xdr:rowOff>
    </xdr:to>
    <xdr:pic>
      <xdr:nvPicPr>
        <xdr:cNvPr id="25" name="Imagen 2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190500"/>
          <a:ext cx="28575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23</xdr:col>
      <xdr:colOff>76200</xdr:colOff>
      <xdr:row>1</xdr:row>
      <xdr:rowOff>0</xdr:rowOff>
    </xdr:from>
    <xdr:ext cx="478401" cy="182614"/>
    <xdr:sp macro="" textlink="">
      <xdr:nvSpPr>
        <xdr:cNvPr id="81" name="CuadroTexto 80"/>
        <xdr:cNvSpPr txBox="1"/>
      </xdr:nvSpPr>
      <xdr:spPr>
        <a:xfrm>
          <a:off x="11877675" y="190500"/>
          <a:ext cx="478401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23</xdr:col>
      <xdr:colOff>76200</xdr:colOff>
      <xdr:row>2</xdr:row>
      <xdr:rowOff>1681</xdr:rowOff>
    </xdr:from>
    <xdr:ext cx="534955" cy="182614"/>
    <xdr:sp macro="" textlink="">
      <xdr:nvSpPr>
        <xdr:cNvPr id="82" name="CuadroTexto 81"/>
        <xdr:cNvSpPr txBox="1"/>
      </xdr:nvSpPr>
      <xdr:spPr>
        <a:xfrm>
          <a:off x="11877675" y="392206"/>
          <a:ext cx="534955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𝑦_(𝑘8 𝑝𝑟𝑜𝑚)</a:t>
          </a:r>
          <a:endParaRPr lang="es-GT" sz="1100"/>
        </a:p>
      </xdr:txBody>
    </xdr:sp>
    <xdr:clientData/>
  </xdr:oneCellAnchor>
  <xdr:twoCellAnchor>
    <xdr:from>
      <xdr:col>0</xdr:col>
      <xdr:colOff>0</xdr:colOff>
      <xdr:row>5</xdr:row>
      <xdr:rowOff>0</xdr:rowOff>
    </xdr:from>
    <xdr:to>
      <xdr:col>8</xdr:col>
      <xdr:colOff>476250</xdr:colOff>
      <xdr:row>25</xdr:row>
      <xdr:rowOff>0</xdr:rowOff>
    </xdr:to>
    <xdr:pic>
      <xdr:nvPicPr>
        <xdr:cNvPr id="83" name="Imagen 8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"/>
          <a:ext cx="6572250" cy="39624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8</xdr:col>
      <xdr:colOff>476250</xdr:colOff>
      <xdr:row>46</xdr:row>
      <xdr:rowOff>161925</xdr:rowOff>
    </xdr:to>
    <xdr:pic>
      <xdr:nvPicPr>
        <xdr:cNvPr id="84" name="Imagen 8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4450"/>
          <a:ext cx="6572250" cy="3971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8</xdr:col>
      <xdr:colOff>476250</xdr:colOff>
      <xdr:row>67</xdr:row>
      <xdr:rowOff>161925</xdr:rowOff>
    </xdr:to>
    <xdr:pic>
      <xdr:nvPicPr>
        <xdr:cNvPr id="85" name="Imagen 8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4950"/>
          <a:ext cx="6572250" cy="3971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8</xdr:col>
      <xdr:colOff>476250</xdr:colOff>
      <xdr:row>88</xdr:row>
      <xdr:rowOff>161925</xdr:rowOff>
    </xdr:to>
    <xdr:pic>
      <xdr:nvPicPr>
        <xdr:cNvPr id="86" name="Imagen 8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5450"/>
          <a:ext cx="6572250" cy="3971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8</xdr:col>
      <xdr:colOff>476250</xdr:colOff>
      <xdr:row>109</xdr:row>
      <xdr:rowOff>161925</xdr:rowOff>
    </xdr:to>
    <xdr:pic>
      <xdr:nvPicPr>
        <xdr:cNvPr id="87" name="Imagen 8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25950"/>
          <a:ext cx="6572250" cy="3971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110</xdr:row>
      <xdr:rowOff>0</xdr:rowOff>
    </xdr:from>
    <xdr:to>
      <xdr:col>8</xdr:col>
      <xdr:colOff>476250</xdr:colOff>
      <xdr:row>130</xdr:row>
      <xdr:rowOff>161925</xdr:rowOff>
    </xdr:to>
    <xdr:pic>
      <xdr:nvPicPr>
        <xdr:cNvPr id="88" name="Imagen 8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26450"/>
          <a:ext cx="6572250" cy="3971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131</xdr:row>
      <xdr:rowOff>0</xdr:rowOff>
    </xdr:from>
    <xdr:to>
      <xdr:col>8</xdr:col>
      <xdr:colOff>476250</xdr:colOff>
      <xdr:row>151</xdr:row>
      <xdr:rowOff>161925</xdr:rowOff>
    </xdr:to>
    <xdr:pic>
      <xdr:nvPicPr>
        <xdr:cNvPr id="89" name="Imagen 8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26950"/>
          <a:ext cx="6572250" cy="3971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152</xdr:row>
      <xdr:rowOff>0</xdr:rowOff>
    </xdr:from>
    <xdr:to>
      <xdr:col>8</xdr:col>
      <xdr:colOff>523875</xdr:colOff>
      <xdr:row>172</xdr:row>
      <xdr:rowOff>161925</xdr:rowOff>
    </xdr:to>
    <xdr:pic>
      <xdr:nvPicPr>
        <xdr:cNvPr id="90" name="Imagen 8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27450"/>
          <a:ext cx="6619875" cy="3971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173</xdr:row>
      <xdr:rowOff>0</xdr:rowOff>
    </xdr:from>
    <xdr:to>
      <xdr:col>8</xdr:col>
      <xdr:colOff>523875</xdr:colOff>
      <xdr:row>193</xdr:row>
      <xdr:rowOff>161925</xdr:rowOff>
    </xdr:to>
    <xdr:pic>
      <xdr:nvPicPr>
        <xdr:cNvPr id="91" name="Imagen 9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27950"/>
          <a:ext cx="6619875" cy="39719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23</xdr:col>
      <xdr:colOff>304800</xdr:colOff>
      <xdr:row>5</xdr:row>
      <xdr:rowOff>0</xdr:rowOff>
    </xdr:from>
    <xdr:ext cx="180114" cy="179729"/>
    <xdr:sp macro="" textlink="">
      <xdr:nvSpPr>
        <xdr:cNvPr id="92" name="CuadroTexto 91"/>
        <xdr:cNvSpPr txBox="1"/>
      </xdr:nvSpPr>
      <xdr:spPr>
        <a:xfrm>
          <a:off x="17440275" y="1543050"/>
          <a:ext cx="18011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24</xdr:col>
      <xdr:colOff>216274</xdr:colOff>
      <xdr:row>5</xdr:row>
      <xdr:rowOff>0</xdr:rowOff>
    </xdr:from>
    <xdr:ext cx="180114" cy="180178"/>
    <xdr:sp macro="" textlink="">
      <xdr:nvSpPr>
        <xdr:cNvPr id="93" name="CuadroTexto 92"/>
        <xdr:cNvSpPr txBox="1"/>
      </xdr:nvSpPr>
      <xdr:spPr>
        <a:xfrm>
          <a:off x="18161374" y="1543050"/>
          <a:ext cx="18011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endParaRPr lang="es-GT" sz="1100"/>
        </a:p>
      </xdr:txBody>
    </xdr:sp>
    <xdr:clientData/>
  </xdr:oneCellAnchor>
  <xdr:oneCellAnchor>
    <xdr:from>
      <xdr:col>25</xdr:col>
      <xdr:colOff>197784</xdr:colOff>
      <xdr:row>5</xdr:row>
      <xdr:rowOff>0</xdr:rowOff>
    </xdr:from>
    <xdr:ext cx="180114" cy="179023"/>
    <xdr:sp macro="" textlink="">
      <xdr:nvSpPr>
        <xdr:cNvPr id="94" name="CuadroTexto 93"/>
        <xdr:cNvSpPr txBox="1"/>
      </xdr:nvSpPr>
      <xdr:spPr>
        <a:xfrm>
          <a:off x="18971559" y="1543050"/>
          <a:ext cx="18011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endParaRPr lang="es-GT" sz="1100"/>
        </a:p>
      </xdr:txBody>
    </xdr:sp>
    <xdr:clientData/>
  </xdr:oneCellAnchor>
  <xdr:oneCellAnchor>
    <xdr:from>
      <xdr:col>26</xdr:col>
      <xdr:colOff>235884</xdr:colOff>
      <xdr:row>5</xdr:row>
      <xdr:rowOff>0</xdr:rowOff>
    </xdr:from>
    <xdr:ext cx="180114" cy="182679"/>
    <xdr:sp macro="" textlink="">
      <xdr:nvSpPr>
        <xdr:cNvPr id="95" name="CuadroTexto 94"/>
        <xdr:cNvSpPr txBox="1"/>
      </xdr:nvSpPr>
      <xdr:spPr>
        <a:xfrm>
          <a:off x="19771659" y="1543050"/>
          <a:ext cx="180114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endParaRPr lang="es-GT" sz="1100"/>
        </a:p>
      </xdr:txBody>
    </xdr:sp>
    <xdr:clientData/>
  </xdr:oneCellAnchor>
  <xdr:oneCellAnchor>
    <xdr:from>
      <xdr:col>27</xdr:col>
      <xdr:colOff>279027</xdr:colOff>
      <xdr:row>5</xdr:row>
      <xdr:rowOff>0</xdr:rowOff>
    </xdr:from>
    <xdr:ext cx="180114" cy="180242"/>
    <xdr:sp macro="" textlink="">
      <xdr:nvSpPr>
        <xdr:cNvPr id="96" name="CuadroTexto 95"/>
        <xdr:cNvSpPr txBox="1"/>
      </xdr:nvSpPr>
      <xdr:spPr>
        <a:xfrm>
          <a:off x="20614902" y="1543050"/>
          <a:ext cx="180114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endParaRPr lang="es-GT" sz="1100"/>
        </a:p>
      </xdr:txBody>
    </xdr:sp>
    <xdr:clientData/>
  </xdr:oneCellAnchor>
  <xdr:oneCellAnchor>
    <xdr:from>
      <xdr:col>28</xdr:col>
      <xdr:colOff>354106</xdr:colOff>
      <xdr:row>5</xdr:row>
      <xdr:rowOff>0</xdr:rowOff>
    </xdr:from>
    <xdr:ext cx="180114" cy="178895"/>
    <xdr:sp macro="" textlink="">
      <xdr:nvSpPr>
        <xdr:cNvPr id="97" name="CuadroTexto 96"/>
        <xdr:cNvSpPr txBox="1"/>
      </xdr:nvSpPr>
      <xdr:spPr>
        <a:xfrm>
          <a:off x="21509131" y="1543050"/>
          <a:ext cx="180114" cy="1788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endParaRPr lang="es-GT" sz="1100"/>
        </a:p>
      </xdr:txBody>
    </xdr:sp>
    <xdr:clientData/>
  </xdr:oneCellAnchor>
  <xdr:oneCellAnchor>
    <xdr:from>
      <xdr:col>29</xdr:col>
      <xdr:colOff>349624</xdr:colOff>
      <xdr:row>5</xdr:row>
      <xdr:rowOff>0</xdr:rowOff>
    </xdr:from>
    <xdr:ext cx="180114" cy="180306"/>
    <xdr:sp macro="" textlink="">
      <xdr:nvSpPr>
        <xdr:cNvPr id="98" name="CuadroTexto 97"/>
        <xdr:cNvSpPr txBox="1"/>
      </xdr:nvSpPr>
      <xdr:spPr>
        <a:xfrm>
          <a:off x="22304749" y="1543050"/>
          <a:ext cx="180114" cy="1803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endParaRPr lang="es-GT" sz="1100"/>
        </a:p>
      </xdr:txBody>
    </xdr:sp>
    <xdr:clientData/>
  </xdr:oneCellAnchor>
  <xdr:oneCellAnchor>
    <xdr:from>
      <xdr:col>30</xdr:col>
      <xdr:colOff>219075</xdr:colOff>
      <xdr:row>5</xdr:row>
      <xdr:rowOff>0</xdr:rowOff>
    </xdr:from>
    <xdr:ext cx="177293" cy="180178"/>
    <xdr:sp macro="" textlink="">
      <xdr:nvSpPr>
        <xdr:cNvPr id="99" name="CuadroTexto 98"/>
        <xdr:cNvSpPr txBox="1"/>
      </xdr:nvSpPr>
      <xdr:spPr>
        <a:xfrm>
          <a:off x="22974300" y="1543050"/>
          <a:ext cx="177293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9</a:t>
          </a:r>
          <a:endParaRPr lang="es-GT" sz="1100"/>
        </a:p>
      </xdr:txBody>
    </xdr:sp>
    <xdr:clientData/>
  </xdr:oneCellAnchor>
  <xdr:oneCellAnchor>
    <xdr:from>
      <xdr:col>31</xdr:col>
      <xdr:colOff>238125</xdr:colOff>
      <xdr:row>5</xdr:row>
      <xdr:rowOff>0</xdr:rowOff>
    </xdr:from>
    <xdr:ext cx="236668" cy="180242"/>
    <xdr:sp macro="" textlink="">
      <xdr:nvSpPr>
        <xdr:cNvPr id="100" name="CuadroTexto 99"/>
        <xdr:cNvSpPr txBox="1"/>
      </xdr:nvSpPr>
      <xdr:spPr>
        <a:xfrm>
          <a:off x="23793450" y="1543050"/>
          <a:ext cx="236668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10</a:t>
          </a:r>
          <a:endParaRPr lang="es-GT" sz="1100"/>
        </a:p>
      </xdr:txBody>
    </xdr:sp>
    <xdr:clientData/>
  </xdr:oneCellAnchor>
  <xdr:oneCellAnchor>
    <xdr:from>
      <xdr:col>32</xdr:col>
      <xdr:colOff>219075</xdr:colOff>
      <xdr:row>5</xdr:row>
      <xdr:rowOff>0</xdr:rowOff>
    </xdr:from>
    <xdr:ext cx="236668" cy="179344"/>
    <xdr:sp macro="" textlink="">
      <xdr:nvSpPr>
        <xdr:cNvPr id="101" name="CuadroTexto 100"/>
        <xdr:cNvSpPr txBox="1"/>
      </xdr:nvSpPr>
      <xdr:spPr>
        <a:xfrm>
          <a:off x="24574500" y="1543050"/>
          <a:ext cx="236668" cy="1793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11</a:t>
          </a:r>
          <a:endParaRPr lang="es-GT" sz="1100"/>
        </a:p>
      </xdr:txBody>
    </xdr:sp>
    <xdr:clientData/>
  </xdr:oneCellAnchor>
  <xdr:oneCellAnchor>
    <xdr:from>
      <xdr:col>33</xdr:col>
      <xdr:colOff>238125</xdr:colOff>
      <xdr:row>5</xdr:row>
      <xdr:rowOff>0</xdr:rowOff>
    </xdr:from>
    <xdr:ext cx="236668" cy="179729"/>
    <xdr:sp macro="" textlink="">
      <xdr:nvSpPr>
        <xdr:cNvPr id="102" name="CuadroTexto 101"/>
        <xdr:cNvSpPr txBox="1"/>
      </xdr:nvSpPr>
      <xdr:spPr>
        <a:xfrm>
          <a:off x="25393650" y="1543050"/>
          <a:ext cx="236668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12</a:t>
          </a:r>
          <a:endParaRPr lang="es-GT" sz="1100"/>
        </a:p>
      </xdr:txBody>
    </xdr:sp>
    <xdr:clientData/>
  </xdr:oneCellAnchor>
  <xdr:oneCellAnchor>
    <xdr:from>
      <xdr:col>34</xdr:col>
      <xdr:colOff>219075</xdr:colOff>
      <xdr:row>5</xdr:row>
      <xdr:rowOff>0</xdr:rowOff>
    </xdr:from>
    <xdr:ext cx="236668" cy="180178"/>
    <xdr:sp macro="" textlink="">
      <xdr:nvSpPr>
        <xdr:cNvPr id="103" name="CuadroTexto 102"/>
        <xdr:cNvSpPr txBox="1"/>
      </xdr:nvSpPr>
      <xdr:spPr>
        <a:xfrm>
          <a:off x="26174700" y="1543050"/>
          <a:ext cx="236668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13</a:t>
          </a:r>
          <a:endParaRPr lang="es-GT" sz="1100"/>
        </a:p>
      </xdr:txBody>
    </xdr:sp>
    <xdr:clientData/>
  </xdr:oneCellAnchor>
  <xdr:oneCellAnchor>
    <xdr:from>
      <xdr:col>35</xdr:col>
      <xdr:colOff>228600</xdr:colOff>
      <xdr:row>5</xdr:row>
      <xdr:rowOff>0</xdr:rowOff>
    </xdr:from>
    <xdr:ext cx="236668" cy="179344"/>
    <xdr:sp macro="" textlink="">
      <xdr:nvSpPr>
        <xdr:cNvPr id="104" name="CuadroTexto 103"/>
        <xdr:cNvSpPr txBox="1"/>
      </xdr:nvSpPr>
      <xdr:spPr>
        <a:xfrm>
          <a:off x="26984325" y="1543050"/>
          <a:ext cx="236668" cy="1793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14</a:t>
          </a:r>
          <a:endParaRPr lang="es-GT" sz="1100"/>
        </a:p>
      </xdr:txBody>
    </xdr:sp>
    <xdr:clientData/>
  </xdr:oneCellAnchor>
  <xdr:oneCellAnchor>
    <xdr:from>
      <xdr:col>36</xdr:col>
      <xdr:colOff>257175</xdr:colOff>
      <xdr:row>5</xdr:row>
      <xdr:rowOff>0</xdr:rowOff>
    </xdr:from>
    <xdr:ext cx="236668" cy="182679"/>
    <xdr:sp macro="" textlink="">
      <xdr:nvSpPr>
        <xdr:cNvPr id="105" name="CuadroTexto 104"/>
        <xdr:cNvSpPr txBox="1"/>
      </xdr:nvSpPr>
      <xdr:spPr>
        <a:xfrm>
          <a:off x="27813000" y="1543050"/>
          <a:ext cx="236668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15</a:t>
          </a:r>
          <a:endParaRPr lang="es-GT" sz="1100"/>
        </a:p>
      </xdr:txBody>
    </xdr:sp>
    <xdr:clientData/>
  </xdr:oneCellAnchor>
  <xdr:oneCellAnchor>
    <xdr:from>
      <xdr:col>37</xdr:col>
      <xdr:colOff>219075</xdr:colOff>
      <xdr:row>5</xdr:row>
      <xdr:rowOff>0</xdr:rowOff>
    </xdr:from>
    <xdr:ext cx="236668" cy="180242"/>
    <xdr:sp macro="" textlink="">
      <xdr:nvSpPr>
        <xdr:cNvPr id="106" name="CuadroTexto 105"/>
        <xdr:cNvSpPr txBox="1"/>
      </xdr:nvSpPr>
      <xdr:spPr>
        <a:xfrm>
          <a:off x="28575000" y="1543050"/>
          <a:ext cx="236668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16</a:t>
          </a:r>
          <a:endParaRPr lang="es-GT" sz="1100"/>
        </a:p>
      </xdr:txBody>
    </xdr:sp>
    <xdr:clientData/>
  </xdr:oneCellAnchor>
  <xdr:oneCellAnchor>
    <xdr:from>
      <xdr:col>38</xdr:col>
      <xdr:colOff>209550</xdr:colOff>
      <xdr:row>5</xdr:row>
      <xdr:rowOff>0</xdr:rowOff>
    </xdr:from>
    <xdr:ext cx="177676" cy="172227"/>
    <xdr:sp macro="" textlink="">
      <xdr:nvSpPr>
        <xdr:cNvPr id="107" name="CuadroTexto 106"/>
        <xdr:cNvSpPr txBox="1"/>
      </xdr:nvSpPr>
      <xdr:spPr>
        <a:xfrm>
          <a:off x="29365575" y="1543050"/>
          <a:ext cx="17767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39</xdr:col>
      <xdr:colOff>254373</xdr:colOff>
      <xdr:row>5</xdr:row>
      <xdr:rowOff>0</xdr:rowOff>
    </xdr:from>
    <xdr:ext cx="322589" cy="172227"/>
    <xdr:sp macro="" textlink="">
      <xdr:nvSpPr>
        <xdr:cNvPr id="108" name="CuadroTexto 107"/>
        <xdr:cNvSpPr txBox="1"/>
      </xdr:nvSpPr>
      <xdr:spPr>
        <a:xfrm>
          <a:off x="30029523" y="1123950"/>
          <a:ext cx="3225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𝑥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40</xdr:col>
      <xdr:colOff>301998</xdr:colOff>
      <xdr:row>5</xdr:row>
      <xdr:rowOff>0</xdr:rowOff>
    </xdr:from>
    <xdr:ext cx="321691" cy="194797"/>
    <xdr:sp macro="" textlink="">
      <xdr:nvSpPr>
        <xdr:cNvPr id="109" name="CuadroTexto 108"/>
        <xdr:cNvSpPr txBox="1"/>
      </xdr:nvSpPr>
      <xdr:spPr>
        <a:xfrm>
          <a:off x="30839148" y="1123950"/>
          <a:ext cx="321691" cy="1947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41</xdr:col>
      <xdr:colOff>340098</xdr:colOff>
      <xdr:row>5</xdr:row>
      <xdr:rowOff>0</xdr:rowOff>
    </xdr:from>
    <xdr:ext cx="321690" cy="195246"/>
    <xdr:sp macro="" textlink="">
      <xdr:nvSpPr>
        <xdr:cNvPr id="110" name="CuadroTexto 109"/>
        <xdr:cNvSpPr txBox="1"/>
      </xdr:nvSpPr>
      <xdr:spPr>
        <a:xfrm>
          <a:off x="31639248" y="1543050"/>
          <a:ext cx="321690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42</xdr:col>
      <xdr:colOff>244848</xdr:colOff>
      <xdr:row>5</xdr:row>
      <xdr:rowOff>0</xdr:rowOff>
    </xdr:from>
    <xdr:ext cx="321690" cy="194092"/>
    <xdr:sp macro="" textlink="">
      <xdr:nvSpPr>
        <xdr:cNvPr id="111" name="CuadroTexto 110"/>
        <xdr:cNvSpPr txBox="1"/>
      </xdr:nvSpPr>
      <xdr:spPr>
        <a:xfrm>
          <a:off x="32344098" y="1543050"/>
          <a:ext cx="321690" cy="194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43</xdr:col>
      <xdr:colOff>209550</xdr:colOff>
      <xdr:row>5</xdr:row>
      <xdr:rowOff>0</xdr:rowOff>
    </xdr:from>
    <xdr:ext cx="321690" cy="197746"/>
    <xdr:sp macro="" textlink="">
      <xdr:nvSpPr>
        <xdr:cNvPr id="112" name="CuadroTexto 111"/>
        <xdr:cNvSpPr txBox="1"/>
      </xdr:nvSpPr>
      <xdr:spPr>
        <a:xfrm>
          <a:off x="33213675" y="1543050"/>
          <a:ext cx="321690" cy="1977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44</xdr:col>
      <xdr:colOff>333375</xdr:colOff>
      <xdr:row>5</xdr:row>
      <xdr:rowOff>0</xdr:rowOff>
    </xdr:from>
    <xdr:ext cx="321690" cy="195310"/>
    <xdr:sp macro="" textlink="">
      <xdr:nvSpPr>
        <xdr:cNvPr id="113" name="CuadroTexto 112"/>
        <xdr:cNvSpPr txBox="1"/>
      </xdr:nvSpPr>
      <xdr:spPr>
        <a:xfrm>
          <a:off x="34137600" y="1543050"/>
          <a:ext cx="321690" cy="1953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45</xdr:col>
      <xdr:colOff>238125</xdr:colOff>
      <xdr:row>5</xdr:row>
      <xdr:rowOff>0</xdr:rowOff>
    </xdr:from>
    <xdr:ext cx="321690" cy="193964"/>
    <xdr:sp macro="" textlink="">
      <xdr:nvSpPr>
        <xdr:cNvPr id="114" name="CuadroTexto 113"/>
        <xdr:cNvSpPr txBox="1"/>
      </xdr:nvSpPr>
      <xdr:spPr>
        <a:xfrm>
          <a:off x="34842450" y="1543050"/>
          <a:ext cx="321690" cy="19396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46</xdr:col>
      <xdr:colOff>219075</xdr:colOff>
      <xdr:row>5</xdr:row>
      <xdr:rowOff>0</xdr:rowOff>
    </xdr:from>
    <xdr:ext cx="321690" cy="195375"/>
    <xdr:sp macro="" textlink="">
      <xdr:nvSpPr>
        <xdr:cNvPr id="115" name="CuadroTexto 114"/>
        <xdr:cNvSpPr txBox="1"/>
      </xdr:nvSpPr>
      <xdr:spPr>
        <a:xfrm>
          <a:off x="35623500" y="1543050"/>
          <a:ext cx="321690" cy="1953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47</xdr:col>
      <xdr:colOff>276225</xdr:colOff>
      <xdr:row>5</xdr:row>
      <xdr:rowOff>0</xdr:rowOff>
    </xdr:from>
    <xdr:ext cx="234231" cy="172227"/>
    <xdr:sp macro="" textlink="">
      <xdr:nvSpPr>
        <xdr:cNvPr id="116" name="CuadroTexto 115"/>
        <xdr:cNvSpPr txBox="1"/>
      </xdr:nvSpPr>
      <xdr:spPr>
        <a:xfrm>
          <a:off x="36480750" y="1543050"/>
          <a:ext cx="234231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8</a:t>
          </a:r>
          <a:endParaRPr lang="es-GT" sz="1100"/>
        </a:p>
      </xdr:txBody>
    </xdr:sp>
    <xdr:clientData/>
  </xdr:oneCellAnchor>
  <xdr:twoCellAnchor>
    <xdr:from>
      <xdr:col>48</xdr:col>
      <xdr:colOff>133350</xdr:colOff>
      <xdr:row>5</xdr:row>
      <xdr:rowOff>19050</xdr:rowOff>
    </xdr:from>
    <xdr:to>
      <xdr:col>48</xdr:col>
      <xdr:colOff>771525</xdr:colOff>
      <xdr:row>6</xdr:row>
      <xdr:rowOff>49306</xdr:rowOff>
    </xdr:to>
    <xdr:pic>
      <xdr:nvPicPr>
        <xdr:cNvPr id="117" name="Imagen 116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99875" y="1562100"/>
          <a:ext cx="638175" cy="220756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49</xdr:col>
      <xdr:colOff>155201</xdr:colOff>
      <xdr:row>5</xdr:row>
      <xdr:rowOff>9525</xdr:rowOff>
    </xdr:from>
    <xdr:to>
      <xdr:col>49</xdr:col>
      <xdr:colOff>898151</xdr:colOff>
      <xdr:row>6</xdr:row>
      <xdr:rowOff>39781</xdr:rowOff>
    </xdr:to>
    <xdr:pic>
      <xdr:nvPicPr>
        <xdr:cNvPr id="118" name="Imagen 117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26601" y="1552575"/>
          <a:ext cx="742950" cy="220756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5</xdr:col>
      <xdr:colOff>352425</xdr:colOff>
      <xdr:row>1</xdr:row>
      <xdr:rowOff>190500</xdr:rowOff>
    </xdr:to>
    <xdr:pic>
      <xdr:nvPicPr>
        <xdr:cNvPr id="119" name="Imagen 118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4162425" cy="190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50</xdr:col>
      <xdr:colOff>304800</xdr:colOff>
      <xdr:row>5</xdr:row>
      <xdr:rowOff>0</xdr:rowOff>
    </xdr:from>
    <xdr:ext cx="162289" cy="172227"/>
    <xdr:sp macro="" textlink="">
      <xdr:nvSpPr>
        <xdr:cNvPr id="44" name="CuadroTexto 43"/>
        <xdr:cNvSpPr txBox="1"/>
      </xdr:nvSpPr>
      <xdr:spPr>
        <a:xfrm>
          <a:off x="39233475" y="112395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51</xdr:col>
      <xdr:colOff>200025</xdr:colOff>
      <xdr:row>5</xdr:row>
      <xdr:rowOff>0</xdr:rowOff>
    </xdr:from>
    <xdr:ext cx="227691" cy="175369"/>
    <xdr:sp macro="" textlink="">
      <xdr:nvSpPr>
        <xdr:cNvPr id="45" name="CuadroTexto 44"/>
        <xdr:cNvSpPr txBox="1"/>
      </xdr:nvSpPr>
      <xdr:spPr>
        <a:xfrm>
          <a:off x="39890700" y="112395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23</xdr:col>
      <xdr:colOff>66675</xdr:colOff>
      <xdr:row>1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11106150" y="2333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23</xdr:col>
      <xdr:colOff>314325</xdr:colOff>
      <xdr:row>5</xdr:row>
      <xdr:rowOff>0</xdr:rowOff>
    </xdr:from>
    <xdr:ext cx="176779" cy="172227"/>
    <xdr:sp macro="" textlink="">
      <xdr:nvSpPr>
        <xdr:cNvPr id="4" name="CuadroTexto 3"/>
        <xdr:cNvSpPr txBox="1"/>
      </xdr:nvSpPr>
      <xdr:spPr>
        <a:xfrm>
          <a:off x="12153900" y="971550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14</xdr:col>
      <xdr:colOff>419100</xdr:colOff>
      <xdr:row>1</xdr:row>
      <xdr:rowOff>0</xdr:rowOff>
    </xdr:from>
    <xdr:to>
      <xdr:col>14</xdr:col>
      <xdr:colOff>704850</xdr:colOff>
      <xdr:row>1</xdr:row>
      <xdr:rowOff>180975</xdr:rowOff>
    </xdr:to>
    <xdr:pic>
      <xdr:nvPicPr>
        <xdr:cNvPr id="25" name="Imagen 2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0" y="190500"/>
          <a:ext cx="28575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24</xdr:col>
      <xdr:colOff>0</xdr:colOff>
      <xdr:row>1</xdr:row>
      <xdr:rowOff>0</xdr:rowOff>
    </xdr:from>
    <xdr:ext cx="478401" cy="182614"/>
    <xdr:sp macro="" textlink="">
      <xdr:nvSpPr>
        <xdr:cNvPr id="80" name="CuadroTexto 79"/>
        <xdr:cNvSpPr txBox="1"/>
      </xdr:nvSpPr>
      <xdr:spPr>
        <a:xfrm>
          <a:off x="12601575" y="190500"/>
          <a:ext cx="478401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24</xdr:col>
      <xdr:colOff>0</xdr:colOff>
      <xdr:row>2</xdr:row>
      <xdr:rowOff>1681</xdr:rowOff>
    </xdr:from>
    <xdr:ext cx="532133" cy="182614"/>
    <xdr:sp macro="" textlink="">
      <xdr:nvSpPr>
        <xdr:cNvPr id="86" name="CuadroTexto 85"/>
        <xdr:cNvSpPr txBox="1"/>
      </xdr:nvSpPr>
      <xdr:spPr>
        <a:xfrm>
          <a:off x="12601575" y="392206"/>
          <a:ext cx="532133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𝑦_(𝑘9 𝑝𝑟𝑜𝑚)</a:t>
          </a:r>
          <a:endParaRPr lang="es-GT" sz="1100"/>
        </a:p>
      </xdr:txBody>
    </xdr:sp>
    <xdr:clientData/>
  </xdr:oneCellAnchor>
  <xdr:oneCellAnchor>
    <xdr:from>
      <xdr:col>24</xdr:col>
      <xdr:colOff>295275</xdr:colOff>
      <xdr:row>5</xdr:row>
      <xdr:rowOff>0</xdr:rowOff>
    </xdr:from>
    <xdr:ext cx="180114" cy="179729"/>
    <xdr:sp macro="" textlink="">
      <xdr:nvSpPr>
        <xdr:cNvPr id="87" name="CuadroTexto 86"/>
        <xdr:cNvSpPr txBox="1"/>
      </xdr:nvSpPr>
      <xdr:spPr>
        <a:xfrm>
          <a:off x="12896850" y="971550"/>
          <a:ext cx="18011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25</xdr:col>
      <xdr:colOff>206749</xdr:colOff>
      <xdr:row>5</xdr:row>
      <xdr:rowOff>0</xdr:rowOff>
    </xdr:from>
    <xdr:ext cx="180114" cy="180178"/>
    <xdr:sp macro="" textlink="">
      <xdr:nvSpPr>
        <xdr:cNvPr id="88" name="CuadroTexto 87"/>
        <xdr:cNvSpPr txBox="1"/>
      </xdr:nvSpPr>
      <xdr:spPr>
        <a:xfrm>
          <a:off x="13617949" y="971550"/>
          <a:ext cx="18011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endParaRPr lang="es-GT" sz="1100"/>
        </a:p>
      </xdr:txBody>
    </xdr:sp>
    <xdr:clientData/>
  </xdr:oneCellAnchor>
  <xdr:oneCellAnchor>
    <xdr:from>
      <xdr:col>26</xdr:col>
      <xdr:colOff>188259</xdr:colOff>
      <xdr:row>5</xdr:row>
      <xdr:rowOff>0</xdr:rowOff>
    </xdr:from>
    <xdr:ext cx="180114" cy="179023"/>
    <xdr:sp macro="" textlink="">
      <xdr:nvSpPr>
        <xdr:cNvPr id="89" name="CuadroTexto 88"/>
        <xdr:cNvSpPr txBox="1"/>
      </xdr:nvSpPr>
      <xdr:spPr>
        <a:xfrm>
          <a:off x="14428134" y="971550"/>
          <a:ext cx="18011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endParaRPr lang="es-GT" sz="1100"/>
        </a:p>
      </xdr:txBody>
    </xdr:sp>
    <xdr:clientData/>
  </xdr:oneCellAnchor>
  <xdr:oneCellAnchor>
    <xdr:from>
      <xdr:col>27</xdr:col>
      <xdr:colOff>226359</xdr:colOff>
      <xdr:row>5</xdr:row>
      <xdr:rowOff>0</xdr:rowOff>
    </xdr:from>
    <xdr:ext cx="180114" cy="182679"/>
    <xdr:sp macro="" textlink="">
      <xdr:nvSpPr>
        <xdr:cNvPr id="90" name="CuadroTexto 89"/>
        <xdr:cNvSpPr txBox="1"/>
      </xdr:nvSpPr>
      <xdr:spPr>
        <a:xfrm>
          <a:off x="15228234" y="971550"/>
          <a:ext cx="180114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endParaRPr lang="es-GT" sz="1100"/>
        </a:p>
      </xdr:txBody>
    </xdr:sp>
    <xdr:clientData/>
  </xdr:oneCellAnchor>
  <xdr:oneCellAnchor>
    <xdr:from>
      <xdr:col>28</xdr:col>
      <xdr:colOff>269502</xdr:colOff>
      <xdr:row>5</xdr:row>
      <xdr:rowOff>0</xdr:rowOff>
    </xdr:from>
    <xdr:ext cx="180114" cy="180242"/>
    <xdr:sp macro="" textlink="">
      <xdr:nvSpPr>
        <xdr:cNvPr id="91" name="CuadroTexto 90"/>
        <xdr:cNvSpPr txBox="1"/>
      </xdr:nvSpPr>
      <xdr:spPr>
        <a:xfrm>
          <a:off x="16071477" y="971550"/>
          <a:ext cx="180114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endParaRPr lang="es-GT" sz="1100"/>
        </a:p>
      </xdr:txBody>
    </xdr:sp>
    <xdr:clientData/>
  </xdr:oneCellAnchor>
  <xdr:oneCellAnchor>
    <xdr:from>
      <xdr:col>29</xdr:col>
      <xdr:colOff>344581</xdr:colOff>
      <xdr:row>5</xdr:row>
      <xdr:rowOff>0</xdr:rowOff>
    </xdr:from>
    <xdr:ext cx="180114" cy="178895"/>
    <xdr:sp macro="" textlink="">
      <xdr:nvSpPr>
        <xdr:cNvPr id="92" name="CuadroTexto 91"/>
        <xdr:cNvSpPr txBox="1"/>
      </xdr:nvSpPr>
      <xdr:spPr>
        <a:xfrm>
          <a:off x="16965706" y="971550"/>
          <a:ext cx="180114" cy="1788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endParaRPr lang="es-GT" sz="1100"/>
        </a:p>
      </xdr:txBody>
    </xdr:sp>
    <xdr:clientData/>
  </xdr:oneCellAnchor>
  <xdr:oneCellAnchor>
    <xdr:from>
      <xdr:col>30</xdr:col>
      <xdr:colOff>340099</xdr:colOff>
      <xdr:row>5</xdr:row>
      <xdr:rowOff>0</xdr:rowOff>
    </xdr:from>
    <xdr:ext cx="180114" cy="180306"/>
    <xdr:sp macro="" textlink="">
      <xdr:nvSpPr>
        <xdr:cNvPr id="93" name="CuadroTexto 92"/>
        <xdr:cNvSpPr txBox="1"/>
      </xdr:nvSpPr>
      <xdr:spPr>
        <a:xfrm>
          <a:off x="17761324" y="971550"/>
          <a:ext cx="180114" cy="1803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endParaRPr lang="es-GT" sz="1100"/>
        </a:p>
      </xdr:txBody>
    </xdr:sp>
    <xdr:clientData/>
  </xdr:oneCellAnchor>
  <xdr:oneCellAnchor>
    <xdr:from>
      <xdr:col>31</xdr:col>
      <xdr:colOff>209550</xdr:colOff>
      <xdr:row>5</xdr:row>
      <xdr:rowOff>0</xdr:rowOff>
    </xdr:from>
    <xdr:ext cx="177293" cy="180178"/>
    <xdr:sp macro="" textlink="">
      <xdr:nvSpPr>
        <xdr:cNvPr id="94" name="CuadroTexto 93"/>
        <xdr:cNvSpPr txBox="1"/>
      </xdr:nvSpPr>
      <xdr:spPr>
        <a:xfrm>
          <a:off x="18430875" y="971550"/>
          <a:ext cx="177293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9</a:t>
          </a:r>
          <a:endParaRPr lang="es-GT" sz="1100"/>
        </a:p>
      </xdr:txBody>
    </xdr:sp>
    <xdr:clientData/>
  </xdr:oneCellAnchor>
  <xdr:oneCellAnchor>
    <xdr:from>
      <xdr:col>32</xdr:col>
      <xdr:colOff>228600</xdr:colOff>
      <xdr:row>5</xdr:row>
      <xdr:rowOff>0</xdr:rowOff>
    </xdr:from>
    <xdr:ext cx="236668" cy="180242"/>
    <xdr:sp macro="" textlink="">
      <xdr:nvSpPr>
        <xdr:cNvPr id="95" name="CuadroTexto 94"/>
        <xdr:cNvSpPr txBox="1"/>
      </xdr:nvSpPr>
      <xdr:spPr>
        <a:xfrm>
          <a:off x="19250025" y="971550"/>
          <a:ext cx="236668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10</a:t>
          </a:r>
          <a:endParaRPr lang="es-GT" sz="1100"/>
        </a:p>
      </xdr:txBody>
    </xdr:sp>
    <xdr:clientData/>
  </xdr:oneCellAnchor>
  <xdr:oneCellAnchor>
    <xdr:from>
      <xdr:col>33</xdr:col>
      <xdr:colOff>209550</xdr:colOff>
      <xdr:row>5</xdr:row>
      <xdr:rowOff>0</xdr:rowOff>
    </xdr:from>
    <xdr:ext cx="236668" cy="179344"/>
    <xdr:sp macro="" textlink="">
      <xdr:nvSpPr>
        <xdr:cNvPr id="96" name="CuadroTexto 95"/>
        <xdr:cNvSpPr txBox="1"/>
      </xdr:nvSpPr>
      <xdr:spPr>
        <a:xfrm>
          <a:off x="20031075" y="971550"/>
          <a:ext cx="236668" cy="1793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11</a:t>
          </a:r>
          <a:endParaRPr lang="es-GT" sz="1100"/>
        </a:p>
      </xdr:txBody>
    </xdr:sp>
    <xdr:clientData/>
  </xdr:oneCellAnchor>
  <xdr:oneCellAnchor>
    <xdr:from>
      <xdr:col>34</xdr:col>
      <xdr:colOff>228600</xdr:colOff>
      <xdr:row>5</xdr:row>
      <xdr:rowOff>0</xdr:rowOff>
    </xdr:from>
    <xdr:ext cx="236668" cy="179729"/>
    <xdr:sp macro="" textlink="">
      <xdr:nvSpPr>
        <xdr:cNvPr id="97" name="CuadroTexto 96"/>
        <xdr:cNvSpPr txBox="1"/>
      </xdr:nvSpPr>
      <xdr:spPr>
        <a:xfrm>
          <a:off x="20850225" y="971550"/>
          <a:ext cx="236668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12</a:t>
          </a:r>
          <a:endParaRPr lang="es-GT" sz="1100"/>
        </a:p>
      </xdr:txBody>
    </xdr:sp>
    <xdr:clientData/>
  </xdr:oneCellAnchor>
  <xdr:oneCellAnchor>
    <xdr:from>
      <xdr:col>35</xdr:col>
      <xdr:colOff>209550</xdr:colOff>
      <xdr:row>5</xdr:row>
      <xdr:rowOff>0</xdr:rowOff>
    </xdr:from>
    <xdr:ext cx="236668" cy="180178"/>
    <xdr:sp macro="" textlink="">
      <xdr:nvSpPr>
        <xdr:cNvPr id="98" name="CuadroTexto 97"/>
        <xdr:cNvSpPr txBox="1"/>
      </xdr:nvSpPr>
      <xdr:spPr>
        <a:xfrm>
          <a:off x="21631275" y="971550"/>
          <a:ext cx="236668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13</a:t>
          </a:r>
          <a:endParaRPr lang="es-GT" sz="1100"/>
        </a:p>
      </xdr:txBody>
    </xdr:sp>
    <xdr:clientData/>
  </xdr:oneCellAnchor>
  <xdr:oneCellAnchor>
    <xdr:from>
      <xdr:col>36</xdr:col>
      <xdr:colOff>219075</xdr:colOff>
      <xdr:row>5</xdr:row>
      <xdr:rowOff>0</xdr:rowOff>
    </xdr:from>
    <xdr:ext cx="236668" cy="179344"/>
    <xdr:sp macro="" textlink="">
      <xdr:nvSpPr>
        <xdr:cNvPr id="99" name="CuadroTexto 98"/>
        <xdr:cNvSpPr txBox="1"/>
      </xdr:nvSpPr>
      <xdr:spPr>
        <a:xfrm>
          <a:off x="22440900" y="971550"/>
          <a:ext cx="236668" cy="1793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14</a:t>
          </a:r>
          <a:endParaRPr lang="es-GT" sz="1100"/>
        </a:p>
      </xdr:txBody>
    </xdr:sp>
    <xdr:clientData/>
  </xdr:oneCellAnchor>
  <xdr:oneCellAnchor>
    <xdr:from>
      <xdr:col>37</xdr:col>
      <xdr:colOff>247650</xdr:colOff>
      <xdr:row>5</xdr:row>
      <xdr:rowOff>0</xdr:rowOff>
    </xdr:from>
    <xdr:ext cx="236668" cy="182679"/>
    <xdr:sp macro="" textlink="">
      <xdr:nvSpPr>
        <xdr:cNvPr id="100" name="CuadroTexto 99"/>
        <xdr:cNvSpPr txBox="1"/>
      </xdr:nvSpPr>
      <xdr:spPr>
        <a:xfrm>
          <a:off x="23269575" y="971550"/>
          <a:ext cx="236668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15</a:t>
          </a:r>
          <a:endParaRPr lang="es-GT" sz="1100"/>
        </a:p>
      </xdr:txBody>
    </xdr:sp>
    <xdr:clientData/>
  </xdr:oneCellAnchor>
  <xdr:oneCellAnchor>
    <xdr:from>
      <xdr:col>38</xdr:col>
      <xdr:colOff>209550</xdr:colOff>
      <xdr:row>5</xdr:row>
      <xdr:rowOff>0</xdr:rowOff>
    </xdr:from>
    <xdr:ext cx="236668" cy="180242"/>
    <xdr:sp macro="" textlink="">
      <xdr:nvSpPr>
        <xdr:cNvPr id="101" name="CuadroTexto 100"/>
        <xdr:cNvSpPr txBox="1"/>
      </xdr:nvSpPr>
      <xdr:spPr>
        <a:xfrm>
          <a:off x="24031575" y="971550"/>
          <a:ext cx="236668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16</a:t>
          </a:r>
          <a:endParaRPr lang="es-GT" sz="1100"/>
        </a:p>
      </xdr:txBody>
    </xdr:sp>
    <xdr:clientData/>
  </xdr:oneCellAnchor>
  <xdr:oneCellAnchor>
    <xdr:from>
      <xdr:col>39</xdr:col>
      <xdr:colOff>200025</xdr:colOff>
      <xdr:row>5</xdr:row>
      <xdr:rowOff>0</xdr:rowOff>
    </xdr:from>
    <xdr:ext cx="236668" cy="179473"/>
    <xdr:sp macro="" textlink="">
      <xdr:nvSpPr>
        <xdr:cNvPr id="102" name="CuadroTexto 101"/>
        <xdr:cNvSpPr txBox="1"/>
      </xdr:nvSpPr>
      <xdr:spPr>
        <a:xfrm>
          <a:off x="24822150" y="971550"/>
          <a:ext cx="236668" cy="1794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17</a:t>
          </a:r>
          <a:endParaRPr lang="es-GT" sz="1100"/>
        </a:p>
      </xdr:txBody>
    </xdr:sp>
    <xdr:clientData/>
  </xdr:oneCellAnchor>
  <xdr:oneCellAnchor>
    <xdr:from>
      <xdr:col>40</xdr:col>
      <xdr:colOff>200025</xdr:colOff>
      <xdr:row>5</xdr:row>
      <xdr:rowOff>0</xdr:rowOff>
    </xdr:from>
    <xdr:ext cx="236668" cy="180306"/>
    <xdr:sp macro="" textlink="">
      <xdr:nvSpPr>
        <xdr:cNvPr id="103" name="CuadroTexto 102"/>
        <xdr:cNvSpPr txBox="1"/>
      </xdr:nvSpPr>
      <xdr:spPr>
        <a:xfrm>
          <a:off x="25622250" y="971550"/>
          <a:ext cx="236668" cy="1803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18</a:t>
          </a:r>
          <a:endParaRPr lang="es-GT" sz="1100"/>
        </a:p>
      </xdr:txBody>
    </xdr:sp>
    <xdr:clientData/>
  </xdr:oneCellAnchor>
  <xdr:oneCellAnchor>
    <xdr:from>
      <xdr:col>41</xdr:col>
      <xdr:colOff>200025</xdr:colOff>
      <xdr:row>5</xdr:row>
      <xdr:rowOff>0</xdr:rowOff>
    </xdr:from>
    <xdr:ext cx="177676" cy="172227"/>
    <xdr:sp macro="" textlink="">
      <xdr:nvSpPr>
        <xdr:cNvPr id="104" name="CuadroTexto 103"/>
        <xdr:cNvSpPr txBox="1"/>
      </xdr:nvSpPr>
      <xdr:spPr>
        <a:xfrm>
          <a:off x="26422350" y="971550"/>
          <a:ext cx="17767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42</xdr:col>
      <xdr:colOff>244848</xdr:colOff>
      <xdr:row>5</xdr:row>
      <xdr:rowOff>0</xdr:rowOff>
    </xdr:from>
    <xdr:ext cx="322589" cy="172227"/>
    <xdr:sp macro="" textlink="">
      <xdr:nvSpPr>
        <xdr:cNvPr id="105" name="CuadroTexto 104"/>
        <xdr:cNvSpPr txBox="1"/>
      </xdr:nvSpPr>
      <xdr:spPr>
        <a:xfrm>
          <a:off x="27086298" y="971550"/>
          <a:ext cx="3225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𝑥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43</xdr:col>
      <xdr:colOff>292473</xdr:colOff>
      <xdr:row>5</xdr:row>
      <xdr:rowOff>0</xdr:rowOff>
    </xdr:from>
    <xdr:ext cx="321691" cy="194797"/>
    <xdr:sp macro="" textlink="">
      <xdr:nvSpPr>
        <xdr:cNvPr id="106" name="CuadroTexto 105"/>
        <xdr:cNvSpPr txBox="1"/>
      </xdr:nvSpPr>
      <xdr:spPr>
        <a:xfrm>
          <a:off x="27895923" y="971550"/>
          <a:ext cx="321691" cy="1947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44</xdr:col>
      <xdr:colOff>330573</xdr:colOff>
      <xdr:row>5</xdr:row>
      <xdr:rowOff>0</xdr:rowOff>
    </xdr:from>
    <xdr:ext cx="321690" cy="195246"/>
    <xdr:sp macro="" textlink="">
      <xdr:nvSpPr>
        <xdr:cNvPr id="107" name="CuadroTexto 106"/>
        <xdr:cNvSpPr txBox="1"/>
      </xdr:nvSpPr>
      <xdr:spPr>
        <a:xfrm>
          <a:off x="28696023" y="971550"/>
          <a:ext cx="321690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45</xdr:col>
      <xdr:colOff>273423</xdr:colOff>
      <xdr:row>5</xdr:row>
      <xdr:rowOff>0</xdr:rowOff>
    </xdr:from>
    <xdr:ext cx="321690" cy="194092"/>
    <xdr:sp macro="" textlink="">
      <xdr:nvSpPr>
        <xdr:cNvPr id="108" name="CuadroTexto 107"/>
        <xdr:cNvSpPr txBox="1"/>
      </xdr:nvSpPr>
      <xdr:spPr>
        <a:xfrm>
          <a:off x="29400873" y="971550"/>
          <a:ext cx="321690" cy="194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46</xdr:col>
      <xdr:colOff>238125</xdr:colOff>
      <xdr:row>5</xdr:row>
      <xdr:rowOff>0</xdr:rowOff>
    </xdr:from>
    <xdr:ext cx="321690" cy="197746"/>
    <xdr:sp macro="" textlink="">
      <xdr:nvSpPr>
        <xdr:cNvPr id="109" name="CuadroTexto 108"/>
        <xdr:cNvSpPr txBox="1"/>
      </xdr:nvSpPr>
      <xdr:spPr>
        <a:xfrm>
          <a:off x="30270450" y="971550"/>
          <a:ext cx="321690" cy="1977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47</xdr:col>
      <xdr:colOff>361950</xdr:colOff>
      <xdr:row>5</xdr:row>
      <xdr:rowOff>0</xdr:rowOff>
    </xdr:from>
    <xdr:ext cx="321690" cy="195310"/>
    <xdr:sp macro="" textlink="">
      <xdr:nvSpPr>
        <xdr:cNvPr id="110" name="CuadroTexto 109"/>
        <xdr:cNvSpPr txBox="1"/>
      </xdr:nvSpPr>
      <xdr:spPr>
        <a:xfrm>
          <a:off x="31194375" y="971550"/>
          <a:ext cx="321690" cy="1953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48</xdr:col>
      <xdr:colOff>266700</xdr:colOff>
      <xdr:row>5</xdr:row>
      <xdr:rowOff>0</xdr:rowOff>
    </xdr:from>
    <xdr:ext cx="321690" cy="193964"/>
    <xdr:sp macro="" textlink="">
      <xdr:nvSpPr>
        <xdr:cNvPr id="111" name="CuadroTexto 110"/>
        <xdr:cNvSpPr txBox="1"/>
      </xdr:nvSpPr>
      <xdr:spPr>
        <a:xfrm>
          <a:off x="31899225" y="971550"/>
          <a:ext cx="321690" cy="19396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49</xdr:col>
      <xdr:colOff>247650</xdr:colOff>
      <xdr:row>5</xdr:row>
      <xdr:rowOff>0</xdr:rowOff>
    </xdr:from>
    <xdr:ext cx="321690" cy="195375"/>
    <xdr:sp macro="" textlink="">
      <xdr:nvSpPr>
        <xdr:cNvPr id="112" name="CuadroTexto 111"/>
        <xdr:cNvSpPr txBox="1"/>
      </xdr:nvSpPr>
      <xdr:spPr>
        <a:xfrm>
          <a:off x="32680275" y="971550"/>
          <a:ext cx="321690" cy="1953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50</xdr:col>
      <xdr:colOff>190500</xdr:colOff>
      <xdr:row>5</xdr:row>
      <xdr:rowOff>0</xdr:rowOff>
    </xdr:from>
    <xdr:ext cx="318869" cy="195246"/>
    <xdr:sp macro="" textlink="">
      <xdr:nvSpPr>
        <xdr:cNvPr id="113" name="CuadroTexto 112"/>
        <xdr:cNvSpPr txBox="1"/>
      </xdr:nvSpPr>
      <xdr:spPr>
        <a:xfrm>
          <a:off x="33423225" y="971550"/>
          <a:ext cx="318869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9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51</xdr:col>
      <xdr:colOff>257175</xdr:colOff>
      <xdr:row>5</xdr:row>
      <xdr:rowOff>0</xdr:rowOff>
    </xdr:from>
    <xdr:ext cx="234231" cy="172227"/>
    <xdr:sp macro="" textlink="">
      <xdr:nvSpPr>
        <xdr:cNvPr id="114" name="CuadroTexto 113"/>
        <xdr:cNvSpPr txBox="1"/>
      </xdr:nvSpPr>
      <xdr:spPr>
        <a:xfrm>
          <a:off x="34290000" y="971550"/>
          <a:ext cx="234231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8</a:t>
          </a:r>
          <a:endParaRPr lang="es-GT" sz="1100"/>
        </a:p>
      </xdr:txBody>
    </xdr:sp>
    <xdr:clientData/>
  </xdr:oneCellAnchor>
  <xdr:twoCellAnchor>
    <xdr:from>
      <xdr:col>52</xdr:col>
      <xdr:colOff>114300</xdr:colOff>
      <xdr:row>5</xdr:row>
      <xdr:rowOff>19050</xdr:rowOff>
    </xdr:from>
    <xdr:to>
      <xdr:col>52</xdr:col>
      <xdr:colOff>752475</xdr:colOff>
      <xdr:row>6</xdr:row>
      <xdr:rowOff>58831</xdr:rowOff>
    </xdr:to>
    <xdr:pic>
      <xdr:nvPicPr>
        <xdr:cNvPr id="115" name="Imagen 11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09125" y="990600"/>
          <a:ext cx="638175" cy="230281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53</xdr:col>
      <xdr:colOff>136151</xdr:colOff>
      <xdr:row>5</xdr:row>
      <xdr:rowOff>9525</xdr:rowOff>
    </xdr:from>
    <xdr:to>
      <xdr:col>53</xdr:col>
      <xdr:colOff>879101</xdr:colOff>
      <xdr:row>6</xdr:row>
      <xdr:rowOff>49306</xdr:rowOff>
    </xdr:to>
    <xdr:pic>
      <xdr:nvPicPr>
        <xdr:cNvPr id="116" name="Imagen 11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35851" y="981075"/>
          <a:ext cx="742950" cy="230281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8</xdr:col>
      <xdr:colOff>157163</xdr:colOff>
      <xdr:row>27</xdr:row>
      <xdr:rowOff>28575</xdr:rowOff>
    </xdr:to>
    <xdr:pic>
      <xdr:nvPicPr>
        <xdr:cNvPr id="117" name="Imagen 116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"/>
          <a:ext cx="6253163" cy="421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8</xdr:col>
      <xdr:colOff>157163</xdr:colOff>
      <xdr:row>50</xdr:row>
      <xdr:rowOff>38100</xdr:rowOff>
    </xdr:to>
    <xdr:pic>
      <xdr:nvPicPr>
        <xdr:cNvPr id="118" name="Imagen 11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"/>
          <a:ext cx="6253163" cy="4229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8</xdr:col>
      <xdr:colOff>157163</xdr:colOff>
      <xdr:row>73</xdr:row>
      <xdr:rowOff>28575</xdr:rowOff>
    </xdr:to>
    <xdr:pic>
      <xdr:nvPicPr>
        <xdr:cNvPr id="119" name="Imagen 11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4550"/>
          <a:ext cx="6253163" cy="421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8</xdr:col>
      <xdr:colOff>157163</xdr:colOff>
      <xdr:row>96</xdr:row>
      <xdr:rowOff>38100</xdr:rowOff>
    </xdr:to>
    <xdr:pic>
      <xdr:nvPicPr>
        <xdr:cNvPr id="120" name="Imagen 11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6050"/>
          <a:ext cx="6253163" cy="4229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8</xdr:col>
      <xdr:colOff>157163</xdr:colOff>
      <xdr:row>119</xdr:row>
      <xdr:rowOff>38100</xdr:rowOff>
    </xdr:to>
    <xdr:pic>
      <xdr:nvPicPr>
        <xdr:cNvPr id="121" name="Imagen 12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97550"/>
          <a:ext cx="6253163" cy="4229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120</xdr:row>
      <xdr:rowOff>0</xdr:rowOff>
    </xdr:from>
    <xdr:to>
      <xdr:col>8</xdr:col>
      <xdr:colOff>157163</xdr:colOff>
      <xdr:row>142</xdr:row>
      <xdr:rowOff>38100</xdr:rowOff>
    </xdr:to>
    <xdr:pic>
      <xdr:nvPicPr>
        <xdr:cNvPr id="122" name="Imagen 12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79050"/>
          <a:ext cx="6253163" cy="4229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143</xdr:row>
      <xdr:rowOff>0</xdr:rowOff>
    </xdr:from>
    <xdr:to>
      <xdr:col>8</xdr:col>
      <xdr:colOff>157163</xdr:colOff>
      <xdr:row>165</xdr:row>
      <xdr:rowOff>38100</xdr:rowOff>
    </xdr:to>
    <xdr:pic>
      <xdr:nvPicPr>
        <xdr:cNvPr id="123" name="Imagen 12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60550"/>
          <a:ext cx="6253163" cy="4229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166</xdr:row>
      <xdr:rowOff>0</xdr:rowOff>
    </xdr:from>
    <xdr:to>
      <xdr:col>8</xdr:col>
      <xdr:colOff>157163</xdr:colOff>
      <xdr:row>188</xdr:row>
      <xdr:rowOff>28575</xdr:rowOff>
    </xdr:to>
    <xdr:pic>
      <xdr:nvPicPr>
        <xdr:cNvPr id="124" name="Imagen 123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42050"/>
          <a:ext cx="6253163" cy="421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189</xdr:row>
      <xdr:rowOff>0</xdr:rowOff>
    </xdr:from>
    <xdr:to>
      <xdr:col>8</xdr:col>
      <xdr:colOff>157163</xdr:colOff>
      <xdr:row>211</xdr:row>
      <xdr:rowOff>28575</xdr:rowOff>
    </xdr:to>
    <xdr:pic>
      <xdr:nvPicPr>
        <xdr:cNvPr id="125" name="Imagen 12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23550"/>
          <a:ext cx="6253163" cy="42195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212</xdr:row>
      <xdr:rowOff>0</xdr:rowOff>
    </xdr:from>
    <xdr:to>
      <xdr:col>8</xdr:col>
      <xdr:colOff>204788</xdr:colOff>
      <xdr:row>234</xdr:row>
      <xdr:rowOff>38100</xdr:rowOff>
    </xdr:to>
    <xdr:pic>
      <xdr:nvPicPr>
        <xdr:cNvPr id="126" name="Imagen 12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05050"/>
          <a:ext cx="6300788" cy="42291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6</xdr:col>
      <xdr:colOff>95250</xdr:colOff>
      <xdr:row>1</xdr:row>
      <xdr:rowOff>190500</xdr:rowOff>
    </xdr:to>
    <xdr:pic>
      <xdr:nvPicPr>
        <xdr:cNvPr id="127" name="Imagen 126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4667250" cy="190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54</xdr:col>
      <xdr:colOff>342900</xdr:colOff>
      <xdr:row>5</xdr:row>
      <xdr:rowOff>0</xdr:rowOff>
    </xdr:from>
    <xdr:ext cx="162289" cy="172227"/>
    <xdr:sp macro="" textlink="">
      <xdr:nvSpPr>
        <xdr:cNvPr id="48" name="CuadroTexto 47"/>
        <xdr:cNvSpPr txBox="1"/>
      </xdr:nvSpPr>
      <xdr:spPr>
        <a:xfrm>
          <a:off x="42033825" y="112395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55</xdr:col>
      <xdr:colOff>238125</xdr:colOff>
      <xdr:row>5</xdr:row>
      <xdr:rowOff>0</xdr:rowOff>
    </xdr:from>
    <xdr:ext cx="227691" cy="175369"/>
    <xdr:sp macro="" textlink="">
      <xdr:nvSpPr>
        <xdr:cNvPr id="49" name="CuadroTexto 48"/>
        <xdr:cNvSpPr txBox="1"/>
      </xdr:nvSpPr>
      <xdr:spPr>
        <a:xfrm>
          <a:off x="42691050" y="112395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24</xdr:col>
      <xdr:colOff>66675</xdr:colOff>
      <xdr:row>1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11906250" y="2333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24</xdr:col>
      <xdr:colOff>314325</xdr:colOff>
      <xdr:row>5</xdr:row>
      <xdr:rowOff>9525</xdr:rowOff>
    </xdr:from>
    <xdr:ext cx="176779" cy="172227"/>
    <xdr:sp macro="" textlink="">
      <xdr:nvSpPr>
        <xdr:cNvPr id="4" name="CuadroTexto 3"/>
        <xdr:cNvSpPr txBox="1"/>
      </xdr:nvSpPr>
      <xdr:spPr>
        <a:xfrm>
          <a:off x="12954000" y="981075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15</xdr:col>
      <xdr:colOff>419100</xdr:colOff>
      <xdr:row>1</xdr:row>
      <xdr:rowOff>0</xdr:rowOff>
    </xdr:from>
    <xdr:to>
      <xdr:col>15</xdr:col>
      <xdr:colOff>704850</xdr:colOff>
      <xdr:row>1</xdr:row>
      <xdr:rowOff>180975</xdr:rowOff>
    </xdr:to>
    <xdr:pic>
      <xdr:nvPicPr>
        <xdr:cNvPr id="25" name="Imagen 2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43600" y="190500"/>
          <a:ext cx="28575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25</xdr:col>
      <xdr:colOff>352425</xdr:colOff>
      <xdr:row>5</xdr:row>
      <xdr:rowOff>0</xdr:rowOff>
    </xdr:from>
    <xdr:ext cx="180114" cy="179729"/>
    <xdr:sp macro="" textlink="">
      <xdr:nvSpPr>
        <xdr:cNvPr id="92" name="CuadroTexto 91"/>
        <xdr:cNvSpPr txBox="1"/>
      </xdr:nvSpPr>
      <xdr:spPr>
        <a:xfrm>
          <a:off x="13754100" y="971550"/>
          <a:ext cx="18011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26</xdr:col>
      <xdr:colOff>263899</xdr:colOff>
      <xdr:row>5</xdr:row>
      <xdr:rowOff>0</xdr:rowOff>
    </xdr:from>
    <xdr:ext cx="180114" cy="180178"/>
    <xdr:sp macro="" textlink="">
      <xdr:nvSpPr>
        <xdr:cNvPr id="93" name="CuadroTexto 92"/>
        <xdr:cNvSpPr txBox="1"/>
      </xdr:nvSpPr>
      <xdr:spPr>
        <a:xfrm>
          <a:off x="14475199" y="971550"/>
          <a:ext cx="18011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endParaRPr lang="es-GT" sz="1100"/>
        </a:p>
      </xdr:txBody>
    </xdr:sp>
    <xdr:clientData/>
  </xdr:oneCellAnchor>
  <xdr:oneCellAnchor>
    <xdr:from>
      <xdr:col>27</xdr:col>
      <xdr:colOff>245409</xdr:colOff>
      <xdr:row>5</xdr:row>
      <xdr:rowOff>0</xdr:rowOff>
    </xdr:from>
    <xdr:ext cx="180114" cy="179023"/>
    <xdr:sp macro="" textlink="">
      <xdr:nvSpPr>
        <xdr:cNvPr id="94" name="CuadroTexto 93"/>
        <xdr:cNvSpPr txBox="1"/>
      </xdr:nvSpPr>
      <xdr:spPr>
        <a:xfrm>
          <a:off x="15285384" y="971550"/>
          <a:ext cx="18011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endParaRPr lang="es-GT" sz="1100"/>
        </a:p>
      </xdr:txBody>
    </xdr:sp>
    <xdr:clientData/>
  </xdr:oneCellAnchor>
  <xdr:oneCellAnchor>
    <xdr:from>
      <xdr:col>28</xdr:col>
      <xdr:colOff>283509</xdr:colOff>
      <xdr:row>5</xdr:row>
      <xdr:rowOff>0</xdr:rowOff>
    </xdr:from>
    <xdr:ext cx="180114" cy="182679"/>
    <xdr:sp macro="" textlink="">
      <xdr:nvSpPr>
        <xdr:cNvPr id="95" name="CuadroTexto 94"/>
        <xdr:cNvSpPr txBox="1"/>
      </xdr:nvSpPr>
      <xdr:spPr>
        <a:xfrm>
          <a:off x="16085484" y="971550"/>
          <a:ext cx="180114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endParaRPr lang="es-GT" sz="1100"/>
        </a:p>
      </xdr:txBody>
    </xdr:sp>
    <xdr:clientData/>
  </xdr:oneCellAnchor>
  <xdr:oneCellAnchor>
    <xdr:from>
      <xdr:col>29</xdr:col>
      <xdr:colOff>326652</xdr:colOff>
      <xdr:row>5</xdr:row>
      <xdr:rowOff>0</xdr:rowOff>
    </xdr:from>
    <xdr:ext cx="180114" cy="180242"/>
    <xdr:sp macro="" textlink="">
      <xdr:nvSpPr>
        <xdr:cNvPr id="96" name="CuadroTexto 95"/>
        <xdr:cNvSpPr txBox="1"/>
      </xdr:nvSpPr>
      <xdr:spPr>
        <a:xfrm>
          <a:off x="16928727" y="971550"/>
          <a:ext cx="180114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endParaRPr lang="es-GT" sz="1100"/>
        </a:p>
      </xdr:txBody>
    </xdr:sp>
    <xdr:clientData/>
  </xdr:oneCellAnchor>
  <xdr:oneCellAnchor>
    <xdr:from>
      <xdr:col>30</xdr:col>
      <xdr:colOff>401731</xdr:colOff>
      <xdr:row>5</xdr:row>
      <xdr:rowOff>0</xdr:rowOff>
    </xdr:from>
    <xdr:ext cx="180114" cy="178895"/>
    <xdr:sp macro="" textlink="">
      <xdr:nvSpPr>
        <xdr:cNvPr id="97" name="CuadroTexto 96"/>
        <xdr:cNvSpPr txBox="1"/>
      </xdr:nvSpPr>
      <xdr:spPr>
        <a:xfrm>
          <a:off x="17822956" y="971550"/>
          <a:ext cx="180114" cy="1788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endParaRPr lang="es-GT" sz="1100"/>
        </a:p>
      </xdr:txBody>
    </xdr:sp>
    <xdr:clientData/>
  </xdr:oneCellAnchor>
  <xdr:oneCellAnchor>
    <xdr:from>
      <xdr:col>31</xdr:col>
      <xdr:colOff>397249</xdr:colOff>
      <xdr:row>5</xdr:row>
      <xdr:rowOff>0</xdr:rowOff>
    </xdr:from>
    <xdr:ext cx="180114" cy="180306"/>
    <xdr:sp macro="" textlink="">
      <xdr:nvSpPr>
        <xdr:cNvPr id="98" name="CuadroTexto 97"/>
        <xdr:cNvSpPr txBox="1"/>
      </xdr:nvSpPr>
      <xdr:spPr>
        <a:xfrm>
          <a:off x="18618574" y="971550"/>
          <a:ext cx="180114" cy="1803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endParaRPr lang="es-GT" sz="1100"/>
        </a:p>
      </xdr:txBody>
    </xdr:sp>
    <xdr:clientData/>
  </xdr:oneCellAnchor>
  <xdr:oneCellAnchor>
    <xdr:from>
      <xdr:col>32</xdr:col>
      <xdr:colOff>266700</xdr:colOff>
      <xdr:row>5</xdr:row>
      <xdr:rowOff>0</xdr:rowOff>
    </xdr:from>
    <xdr:ext cx="177293" cy="180178"/>
    <xdr:sp macro="" textlink="">
      <xdr:nvSpPr>
        <xdr:cNvPr id="99" name="CuadroTexto 98"/>
        <xdr:cNvSpPr txBox="1"/>
      </xdr:nvSpPr>
      <xdr:spPr>
        <a:xfrm>
          <a:off x="19288125" y="971550"/>
          <a:ext cx="177293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9</a:t>
          </a:r>
          <a:endParaRPr lang="es-GT" sz="1100"/>
        </a:p>
      </xdr:txBody>
    </xdr:sp>
    <xdr:clientData/>
  </xdr:oneCellAnchor>
  <xdr:oneCellAnchor>
    <xdr:from>
      <xdr:col>33</xdr:col>
      <xdr:colOff>285750</xdr:colOff>
      <xdr:row>5</xdr:row>
      <xdr:rowOff>0</xdr:rowOff>
    </xdr:from>
    <xdr:ext cx="236668" cy="180242"/>
    <xdr:sp macro="" textlink="">
      <xdr:nvSpPr>
        <xdr:cNvPr id="100" name="CuadroTexto 99"/>
        <xdr:cNvSpPr txBox="1"/>
      </xdr:nvSpPr>
      <xdr:spPr>
        <a:xfrm>
          <a:off x="20107275" y="971550"/>
          <a:ext cx="236668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10</a:t>
          </a:r>
          <a:endParaRPr lang="es-GT" sz="1100"/>
        </a:p>
      </xdr:txBody>
    </xdr:sp>
    <xdr:clientData/>
  </xdr:oneCellAnchor>
  <xdr:oneCellAnchor>
    <xdr:from>
      <xdr:col>34</xdr:col>
      <xdr:colOff>266700</xdr:colOff>
      <xdr:row>5</xdr:row>
      <xdr:rowOff>0</xdr:rowOff>
    </xdr:from>
    <xdr:ext cx="236668" cy="179344"/>
    <xdr:sp macro="" textlink="">
      <xdr:nvSpPr>
        <xdr:cNvPr id="101" name="CuadroTexto 100"/>
        <xdr:cNvSpPr txBox="1"/>
      </xdr:nvSpPr>
      <xdr:spPr>
        <a:xfrm>
          <a:off x="20888325" y="971550"/>
          <a:ext cx="236668" cy="1793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11</a:t>
          </a:r>
          <a:endParaRPr lang="es-GT" sz="1100"/>
        </a:p>
      </xdr:txBody>
    </xdr:sp>
    <xdr:clientData/>
  </xdr:oneCellAnchor>
  <xdr:oneCellAnchor>
    <xdr:from>
      <xdr:col>35</xdr:col>
      <xdr:colOff>285750</xdr:colOff>
      <xdr:row>5</xdr:row>
      <xdr:rowOff>0</xdr:rowOff>
    </xdr:from>
    <xdr:ext cx="236668" cy="179729"/>
    <xdr:sp macro="" textlink="">
      <xdr:nvSpPr>
        <xdr:cNvPr id="102" name="CuadroTexto 101"/>
        <xdr:cNvSpPr txBox="1"/>
      </xdr:nvSpPr>
      <xdr:spPr>
        <a:xfrm>
          <a:off x="21707475" y="971550"/>
          <a:ext cx="236668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12</a:t>
          </a:r>
          <a:endParaRPr lang="es-GT" sz="1100"/>
        </a:p>
      </xdr:txBody>
    </xdr:sp>
    <xdr:clientData/>
  </xdr:oneCellAnchor>
  <xdr:oneCellAnchor>
    <xdr:from>
      <xdr:col>36</xdr:col>
      <xdr:colOff>266700</xdr:colOff>
      <xdr:row>5</xdr:row>
      <xdr:rowOff>0</xdr:rowOff>
    </xdr:from>
    <xdr:ext cx="236668" cy="180178"/>
    <xdr:sp macro="" textlink="">
      <xdr:nvSpPr>
        <xdr:cNvPr id="103" name="CuadroTexto 102"/>
        <xdr:cNvSpPr txBox="1"/>
      </xdr:nvSpPr>
      <xdr:spPr>
        <a:xfrm>
          <a:off x="22488525" y="971550"/>
          <a:ext cx="236668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13</a:t>
          </a:r>
          <a:endParaRPr lang="es-GT" sz="1100"/>
        </a:p>
      </xdr:txBody>
    </xdr:sp>
    <xdr:clientData/>
  </xdr:oneCellAnchor>
  <xdr:oneCellAnchor>
    <xdr:from>
      <xdr:col>37</xdr:col>
      <xdr:colOff>276225</xdr:colOff>
      <xdr:row>5</xdr:row>
      <xdr:rowOff>0</xdr:rowOff>
    </xdr:from>
    <xdr:ext cx="236668" cy="179344"/>
    <xdr:sp macro="" textlink="">
      <xdr:nvSpPr>
        <xdr:cNvPr id="104" name="CuadroTexto 103"/>
        <xdr:cNvSpPr txBox="1"/>
      </xdr:nvSpPr>
      <xdr:spPr>
        <a:xfrm>
          <a:off x="23298150" y="971550"/>
          <a:ext cx="236668" cy="1793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14</a:t>
          </a:r>
          <a:endParaRPr lang="es-GT" sz="1100"/>
        </a:p>
      </xdr:txBody>
    </xdr:sp>
    <xdr:clientData/>
  </xdr:oneCellAnchor>
  <xdr:oneCellAnchor>
    <xdr:from>
      <xdr:col>38</xdr:col>
      <xdr:colOff>304800</xdr:colOff>
      <xdr:row>5</xdr:row>
      <xdr:rowOff>0</xdr:rowOff>
    </xdr:from>
    <xdr:ext cx="236668" cy="182679"/>
    <xdr:sp macro="" textlink="">
      <xdr:nvSpPr>
        <xdr:cNvPr id="105" name="CuadroTexto 104"/>
        <xdr:cNvSpPr txBox="1"/>
      </xdr:nvSpPr>
      <xdr:spPr>
        <a:xfrm>
          <a:off x="24126825" y="971550"/>
          <a:ext cx="236668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15</a:t>
          </a:r>
          <a:endParaRPr lang="es-GT" sz="1100"/>
        </a:p>
      </xdr:txBody>
    </xdr:sp>
    <xdr:clientData/>
  </xdr:oneCellAnchor>
  <xdr:oneCellAnchor>
    <xdr:from>
      <xdr:col>39</xdr:col>
      <xdr:colOff>266700</xdr:colOff>
      <xdr:row>5</xdr:row>
      <xdr:rowOff>0</xdr:rowOff>
    </xdr:from>
    <xdr:ext cx="236668" cy="180242"/>
    <xdr:sp macro="" textlink="">
      <xdr:nvSpPr>
        <xdr:cNvPr id="106" name="CuadroTexto 105"/>
        <xdr:cNvSpPr txBox="1"/>
      </xdr:nvSpPr>
      <xdr:spPr>
        <a:xfrm>
          <a:off x="24888825" y="971550"/>
          <a:ext cx="236668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16</a:t>
          </a:r>
          <a:endParaRPr lang="es-GT" sz="1100"/>
        </a:p>
      </xdr:txBody>
    </xdr:sp>
    <xdr:clientData/>
  </xdr:oneCellAnchor>
  <xdr:oneCellAnchor>
    <xdr:from>
      <xdr:col>40</xdr:col>
      <xdr:colOff>257175</xdr:colOff>
      <xdr:row>5</xdr:row>
      <xdr:rowOff>0</xdr:rowOff>
    </xdr:from>
    <xdr:ext cx="236668" cy="179473"/>
    <xdr:sp macro="" textlink="">
      <xdr:nvSpPr>
        <xdr:cNvPr id="107" name="CuadroTexto 106"/>
        <xdr:cNvSpPr txBox="1"/>
      </xdr:nvSpPr>
      <xdr:spPr>
        <a:xfrm>
          <a:off x="25679400" y="971550"/>
          <a:ext cx="236668" cy="1794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17</a:t>
          </a:r>
          <a:endParaRPr lang="es-GT" sz="1100"/>
        </a:p>
      </xdr:txBody>
    </xdr:sp>
    <xdr:clientData/>
  </xdr:oneCellAnchor>
  <xdr:oneCellAnchor>
    <xdr:from>
      <xdr:col>41</xdr:col>
      <xdr:colOff>257175</xdr:colOff>
      <xdr:row>5</xdr:row>
      <xdr:rowOff>0</xdr:rowOff>
    </xdr:from>
    <xdr:ext cx="236668" cy="180306"/>
    <xdr:sp macro="" textlink="">
      <xdr:nvSpPr>
        <xdr:cNvPr id="108" name="CuadroTexto 107"/>
        <xdr:cNvSpPr txBox="1"/>
      </xdr:nvSpPr>
      <xdr:spPr>
        <a:xfrm>
          <a:off x="26479500" y="971550"/>
          <a:ext cx="236668" cy="1803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18</a:t>
          </a:r>
          <a:endParaRPr lang="es-GT" sz="1100"/>
        </a:p>
      </xdr:txBody>
    </xdr:sp>
    <xdr:clientData/>
  </xdr:oneCellAnchor>
  <xdr:oneCellAnchor>
    <xdr:from>
      <xdr:col>42</xdr:col>
      <xdr:colOff>295275</xdr:colOff>
      <xdr:row>5</xdr:row>
      <xdr:rowOff>0</xdr:rowOff>
    </xdr:from>
    <xdr:ext cx="233847" cy="180178"/>
    <xdr:sp macro="" textlink="">
      <xdr:nvSpPr>
        <xdr:cNvPr id="109" name="CuadroTexto 108"/>
        <xdr:cNvSpPr txBox="1"/>
      </xdr:nvSpPr>
      <xdr:spPr>
        <a:xfrm>
          <a:off x="27317700" y="971550"/>
          <a:ext cx="233847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19</a:t>
          </a:r>
          <a:endParaRPr lang="es-GT" sz="1100"/>
        </a:p>
      </xdr:txBody>
    </xdr:sp>
    <xdr:clientData/>
  </xdr:oneCellAnchor>
  <xdr:oneCellAnchor>
    <xdr:from>
      <xdr:col>43</xdr:col>
      <xdr:colOff>295275</xdr:colOff>
      <xdr:row>5</xdr:row>
      <xdr:rowOff>0</xdr:rowOff>
    </xdr:from>
    <xdr:ext cx="239681" cy="180242"/>
    <xdr:sp macro="" textlink="">
      <xdr:nvSpPr>
        <xdr:cNvPr id="110" name="CuadroTexto 109"/>
        <xdr:cNvSpPr txBox="1"/>
      </xdr:nvSpPr>
      <xdr:spPr>
        <a:xfrm>
          <a:off x="28117800" y="971550"/>
          <a:ext cx="239681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20</a:t>
          </a:r>
          <a:endParaRPr lang="es-GT" sz="1100"/>
        </a:p>
      </xdr:txBody>
    </xdr:sp>
    <xdr:clientData/>
  </xdr:oneCellAnchor>
  <xdr:oneCellAnchor>
    <xdr:from>
      <xdr:col>44</xdr:col>
      <xdr:colOff>180975</xdr:colOff>
      <xdr:row>5</xdr:row>
      <xdr:rowOff>0</xdr:rowOff>
    </xdr:from>
    <xdr:ext cx="177676" cy="172227"/>
    <xdr:sp macro="" textlink="">
      <xdr:nvSpPr>
        <xdr:cNvPr id="111" name="CuadroTexto 110"/>
        <xdr:cNvSpPr txBox="1"/>
      </xdr:nvSpPr>
      <xdr:spPr>
        <a:xfrm>
          <a:off x="28803600" y="971550"/>
          <a:ext cx="17767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45</xdr:col>
      <xdr:colOff>225798</xdr:colOff>
      <xdr:row>5</xdr:row>
      <xdr:rowOff>0</xdr:rowOff>
    </xdr:from>
    <xdr:ext cx="322589" cy="172227"/>
    <xdr:sp macro="" textlink="">
      <xdr:nvSpPr>
        <xdr:cNvPr id="112" name="CuadroTexto 111"/>
        <xdr:cNvSpPr txBox="1"/>
      </xdr:nvSpPr>
      <xdr:spPr>
        <a:xfrm>
          <a:off x="29467548" y="971550"/>
          <a:ext cx="3225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𝑥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46</xdr:col>
      <xdr:colOff>273423</xdr:colOff>
      <xdr:row>5</xdr:row>
      <xdr:rowOff>0</xdr:rowOff>
    </xdr:from>
    <xdr:ext cx="321691" cy="194797"/>
    <xdr:sp macro="" textlink="">
      <xdr:nvSpPr>
        <xdr:cNvPr id="113" name="CuadroTexto 112"/>
        <xdr:cNvSpPr txBox="1"/>
      </xdr:nvSpPr>
      <xdr:spPr>
        <a:xfrm>
          <a:off x="30277173" y="971550"/>
          <a:ext cx="321691" cy="1947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47</xdr:col>
      <xdr:colOff>311523</xdr:colOff>
      <xdr:row>5</xdr:row>
      <xdr:rowOff>0</xdr:rowOff>
    </xdr:from>
    <xdr:ext cx="321690" cy="195246"/>
    <xdr:sp macro="" textlink="">
      <xdr:nvSpPr>
        <xdr:cNvPr id="114" name="CuadroTexto 113"/>
        <xdr:cNvSpPr txBox="1"/>
      </xdr:nvSpPr>
      <xdr:spPr>
        <a:xfrm>
          <a:off x="31077273" y="971550"/>
          <a:ext cx="321690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48</xdr:col>
      <xdr:colOff>254373</xdr:colOff>
      <xdr:row>5</xdr:row>
      <xdr:rowOff>0</xdr:rowOff>
    </xdr:from>
    <xdr:ext cx="321690" cy="194092"/>
    <xdr:sp macro="" textlink="">
      <xdr:nvSpPr>
        <xdr:cNvPr id="115" name="CuadroTexto 114"/>
        <xdr:cNvSpPr txBox="1"/>
      </xdr:nvSpPr>
      <xdr:spPr>
        <a:xfrm>
          <a:off x="31782123" y="971550"/>
          <a:ext cx="321690" cy="194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49</xdr:col>
      <xdr:colOff>219075</xdr:colOff>
      <xdr:row>5</xdr:row>
      <xdr:rowOff>0</xdr:rowOff>
    </xdr:from>
    <xdr:ext cx="321690" cy="197746"/>
    <xdr:sp macro="" textlink="">
      <xdr:nvSpPr>
        <xdr:cNvPr id="116" name="CuadroTexto 115"/>
        <xdr:cNvSpPr txBox="1"/>
      </xdr:nvSpPr>
      <xdr:spPr>
        <a:xfrm>
          <a:off x="32651700" y="971550"/>
          <a:ext cx="321690" cy="1977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50</xdr:col>
      <xdr:colOff>342900</xdr:colOff>
      <xdr:row>5</xdr:row>
      <xdr:rowOff>0</xdr:rowOff>
    </xdr:from>
    <xdr:ext cx="321690" cy="195310"/>
    <xdr:sp macro="" textlink="">
      <xdr:nvSpPr>
        <xdr:cNvPr id="117" name="CuadroTexto 116"/>
        <xdr:cNvSpPr txBox="1"/>
      </xdr:nvSpPr>
      <xdr:spPr>
        <a:xfrm>
          <a:off x="33575625" y="971550"/>
          <a:ext cx="321690" cy="1953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51</xdr:col>
      <xdr:colOff>247650</xdr:colOff>
      <xdr:row>5</xdr:row>
      <xdr:rowOff>0</xdr:rowOff>
    </xdr:from>
    <xdr:ext cx="321690" cy="193964"/>
    <xdr:sp macro="" textlink="">
      <xdr:nvSpPr>
        <xdr:cNvPr id="118" name="CuadroTexto 117"/>
        <xdr:cNvSpPr txBox="1"/>
      </xdr:nvSpPr>
      <xdr:spPr>
        <a:xfrm>
          <a:off x="34280475" y="971550"/>
          <a:ext cx="321690" cy="19396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52</xdr:col>
      <xdr:colOff>228600</xdr:colOff>
      <xdr:row>5</xdr:row>
      <xdr:rowOff>0</xdr:rowOff>
    </xdr:from>
    <xdr:ext cx="321690" cy="195375"/>
    <xdr:sp macro="" textlink="">
      <xdr:nvSpPr>
        <xdr:cNvPr id="119" name="CuadroTexto 118"/>
        <xdr:cNvSpPr txBox="1"/>
      </xdr:nvSpPr>
      <xdr:spPr>
        <a:xfrm>
          <a:off x="35061525" y="971550"/>
          <a:ext cx="321690" cy="1953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53</xdr:col>
      <xdr:colOff>171450</xdr:colOff>
      <xdr:row>5</xdr:row>
      <xdr:rowOff>0</xdr:rowOff>
    </xdr:from>
    <xdr:ext cx="318869" cy="195246"/>
    <xdr:sp macro="" textlink="">
      <xdr:nvSpPr>
        <xdr:cNvPr id="120" name="CuadroTexto 119"/>
        <xdr:cNvSpPr txBox="1"/>
      </xdr:nvSpPr>
      <xdr:spPr>
        <a:xfrm>
          <a:off x="35804475" y="971550"/>
          <a:ext cx="318869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9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54</xdr:col>
      <xdr:colOff>209550</xdr:colOff>
      <xdr:row>5</xdr:row>
      <xdr:rowOff>0</xdr:rowOff>
    </xdr:from>
    <xdr:ext cx="378245" cy="195310"/>
    <xdr:sp macro="" textlink="">
      <xdr:nvSpPr>
        <xdr:cNvPr id="121" name="CuadroTexto 120"/>
        <xdr:cNvSpPr txBox="1"/>
      </xdr:nvSpPr>
      <xdr:spPr>
        <a:xfrm>
          <a:off x="36642675" y="971550"/>
          <a:ext cx="378245" cy="1953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10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55</xdr:col>
      <xdr:colOff>352425</xdr:colOff>
      <xdr:row>5</xdr:row>
      <xdr:rowOff>0</xdr:rowOff>
    </xdr:from>
    <xdr:ext cx="293798" cy="172227"/>
    <xdr:sp macro="" textlink="">
      <xdr:nvSpPr>
        <xdr:cNvPr id="122" name="CuadroTexto 121"/>
        <xdr:cNvSpPr txBox="1"/>
      </xdr:nvSpPr>
      <xdr:spPr>
        <a:xfrm>
          <a:off x="42614850" y="1123950"/>
          <a:ext cx="293798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10</a:t>
          </a:r>
          <a:endParaRPr lang="es-GT" sz="1100"/>
        </a:p>
      </xdr:txBody>
    </xdr:sp>
    <xdr:clientData/>
  </xdr:oneCellAnchor>
  <xdr:twoCellAnchor>
    <xdr:from>
      <xdr:col>56</xdr:col>
      <xdr:colOff>171450</xdr:colOff>
      <xdr:row>5</xdr:row>
      <xdr:rowOff>19050</xdr:rowOff>
    </xdr:from>
    <xdr:to>
      <xdr:col>56</xdr:col>
      <xdr:colOff>809625</xdr:colOff>
      <xdr:row>6</xdr:row>
      <xdr:rowOff>68356</xdr:rowOff>
    </xdr:to>
    <xdr:pic>
      <xdr:nvPicPr>
        <xdr:cNvPr id="123" name="Imagen 12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04775" y="990600"/>
          <a:ext cx="638175" cy="239806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57</xdr:col>
      <xdr:colOff>193301</xdr:colOff>
      <xdr:row>5</xdr:row>
      <xdr:rowOff>9525</xdr:rowOff>
    </xdr:from>
    <xdr:to>
      <xdr:col>57</xdr:col>
      <xdr:colOff>936251</xdr:colOff>
      <xdr:row>6</xdr:row>
      <xdr:rowOff>58831</xdr:rowOff>
    </xdr:to>
    <xdr:pic>
      <xdr:nvPicPr>
        <xdr:cNvPr id="124" name="Imagen 12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131501" y="981075"/>
          <a:ext cx="742950" cy="239806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8</xdr:col>
      <xdr:colOff>209550</xdr:colOff>
      <xdr:row>23</xdr:row>
      <xdr:rowOff>112939</xdr:rowOff>
    </xdr:to>
    <xdr:pic>
      <xdr:nvPicPr>
        <xdr:cNvPr id="125" name="Imagen 12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425"/>
          <a:ext cx="6305550" cy="3922939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8</xdr:col>
      <xdr:colOff>209550</xdr:colOff>
      <xdr:row>48</xdr:row>
      <xdr:rowOff>99333</xdr:rowOff>
    </xdr:to>
    <xdr:pic>
      <xdr:nvPicPr>
        <xdr:cNvPr id="126" name="Imagen 12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95925"/>
          <a:ext cx="6305550" cy="3909333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8</xdr:col>
      <xdr:colOff>209550</xdr:colOff>
      <xdr:row>73</xdr:row>
      <xdr:rowOff>99332</xdr:rowOff>
    </xdr:to>
    <xdr:pic>
      <xdr:nvPicPr>
        <xdr:cNvPr id="127" name="Imagen 12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58425"/>
          <a:ext cx="6305550" cy="3909332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8</xdr:col>
      <xdr:colOff>209550</xdr:colOff>
      <xdr:row>98</xdr:row>
      <xdr:rowOff>108857</xdr:rowOff>
    </xdr:to>
    <xdr:pic>
      <xdr:nvPicPr>
        <xdr:cNvPr id="128" name="Imagen 12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20925"/>
          <a:ext cx="6305550" cy="3918857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103</xdr:row>
      <xdr:rowOff>0</xdr:rowOff>
    </xdr:from>
    <xdr:to>
      <xdr:col>8</xdr:col>
      <xdr:colOff>209550</xdr:colOff>
      <xdr:row>123</xdr:row>
      <xdr:rowOff>108857</xdr:rowOff>
    </xdr:to>
    <xdr:pic>
      <xdr:nvPicPr>
        <xdr:cNvPr id="129" name="Imagen 12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83425"/>
          <a:ext cx="6305550" cy="3918857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128</xdr:row>
      <xdr:rowOff>0</xdr:rowOff>
    </xdr:from>
    <xdr:to>
      <xdr:col>8</xdr:col>
      <xdr:colOff>209550</xdr:colOff>
      <xdr:row>148</xdr:row>
      <xdr:rowOff>108857</xdr:rowOff>
    </xdr:to>
    <xdr:pic>
      <xdr:nvPicPr>
        <xdr:cNvPr id="130" name="Imagen 129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45925"/>
          <a:ext cx="6305550" cy="3918857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153</xdr:row>
      <xdr:rowOff>0</xdr:rowOff>
    </xdr:from>
    <xdr:to>
      <xdr:col>8</xdr:col>
      <xdr:colOff>209550</xdr:colOff>
      <xdr:row>173</xdr:row>
      <xdr:rowOff>108857</xdr:rowOff>
    </xdr:to>
    <xdr:pic>
      <xdr:nvPicPr>
        <xdr:cNvPr id="131" name="Imagen 13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08425"/>
          <a:ext cx="6305550" cy="3918857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178</xdr:row>
      <xdr:rowOff>0</xdr:rowOff>
    </xdr:from>
    <xdr:to>
      <xdr:col>8</xdr:col>
      <xdr:colOff>209550</xdr:colOff>
      <xdr:row>198</xdr:row>
      <xdr:rowOff>108857</xdr:rowOff>
    </xdr:to>
    <xdr:pic>
      <xdr:nvPicPr>
        <xdr:cNvPr id="132" name="Imagen 13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70925"/>
          <a:ext cx="6305550" cy="3918857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203</xdr:row>
      <xdr:rowOff>0</xdr:rowOff>
    </xdr:from>
    <xdr:to>
      <xdr:col>8</xdr:col>
      <xdr:colOff>209550</xdr:colOff>
      <xdr:row>223</xdr:row>
      <xdr:rowOff>108858</xdr:rowOff>
    </xdr:to>
    <xdr:pic>
      <xdr:nvPicPr>
        <xdr:cNvPr id="133" name="Imagen 132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33425"/>
          <a:ext cx="6305550" cy="3918858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228</xdr:row>
      <xdr:rowOff>0</xdr:rowOff>
    </xdr:from>
    <xdr:to>
      <xdr:col>8</xdr:col>
      <xdr:colOff>209550</xdr:colOff>
      <xdr:row>248</xdr:row>
      <xdr:rowOff>108857</xdr:rowOff>
    </xdr:to>
    <xdr:pic>
      <xdr:nvPicPr>
        <xdr:cNvPr id="134" name="Imagen 133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95925"/>
          <a:ext cx="6305550" cy="3918857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253</xdr:row>
      <xdr:rowOff>0</xdr:rowOff>
    </xdr:from>
    <xdr:to>
      <xdr:col>8</xdr:col>
      <xdr:colOff>209550</xdr:colOff>
      <xdr:row>273</xdr:row>
      <xdr:rowOff>108857</xdr:rowOff>
    </xdr:to>
    <xdr:pic>
      <xdr:nvPicPr>
        <xdr:cNvPr id="135" name="Imagen 13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58425"/>
          <a:ext cx="6305550" cy="3918857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6</xdr:col>
      <xdr:colOff>723900</xdr:colOff>
      <xdr:row>1</xdr:row>
      <xdr:rowOff>190500</xdr:rowOff>
    </xdr:to>
    <xdr:pic>
      <xdr:nvPicPr>
        <xdr:cNvPr id="136" name="Imagen 135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375"/>
          <a:ext cx="5295900" cy="190500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25</xdr:col>
      <xdr:colOff>0</xdr:colOff>
      <xdr:row>1</xdr:row>
      <xdr:rowOff>0</xdr:rowOff>
    </xdr:from>
    <xdr:ext cx="478401" cy="182614"/>
    <xdr:sp macro="" textlink="">
      <xdr:nvSpPr>
        <xdr:cNvPr id="137" name="CuadroTexto 136"/>
        <xdr:cNvSpPr txBox="1"/>
      </xdr:nvSpPr>
      <xdr:spPr>
        <a:xfrm>
          <a:off x="18430875" y="333375"/>
          <a:ext cx="478401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25</xdr:col>
      <xdr:colOff>0</xdr:colOff>
      <xdr:row>2</xdr:row>
      <xdr:rowOff>1681</xdr:rowOff>
    </xdr:from>
    <xdr:ext cx="594522" cy="182614"/>
    <xdr:sp macro="" textlink="">
      <xdr:nvSpPr>
        <xdr:cNvPr id="138" name="CuadroTexto 137"/>
        <xdr:cNvSpPr txBox="1"/>
      </xdr:nvSpPr>
      <xdr:spPr>
        <a:xfrm>
          <a:off x="18430875" y="535081"/>
          <a:ext cx="594522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𝑦_(𝑘10 𝑝𝑟𝑜𝑚)</a:t>
          </a:r>
          <a:endParaRPr lang="es-GT" sz="1100"/>
        </a:p>
      </xdr:txBody>
    </xdr:sp>
    <xdr:clientData/>
  </xdr:oneCellAnchor>
  <xdr:oneCellAnchor>
    <xdr:from>
      <xdr:col>58</xdr:col>
      <xdr:colOff>304800</xdr:colOff>
      <xdr:row>5</xdr:row>
      <xdr:rowOff>0</xdr:rowOff>
    </xdr:from>
    <xdr:ext cx="162289" cy="172227"/>
    <xdr:sp macro="" textlink="">
      <xdr:nvSpPr>
        <xdr:cNvPr id="52" name="CuadroTexto 51"/>
        <xdr:cNvSpPr txBox="1"/>
      </xdr:nvSpPr>
      <xdr:spPr>
        <a:xfrm>
          <a:off x="45329475" y="112395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59</xdr:col>
      <xdr:colOff>200025</xdr:colOff>
      <xdr:row>5</xdr:row>
      <xdr:rowOff>0</xdr:rowOff>
    </xdr:from>
    <xdr:ext cx="227691" cy="175369"/>
    <xdr:sp macro="" textlink="">
      <xdr:nvSpPr>
        <xdr:cNvPr id="53" name="CuadroTexto 52"/>
        <xdr:cNvSpPr txBox="1"/>
      </xdr:nvSpPr>
      <xdr:spPr>
        <a:xfrm>
          <a:off x="45986700" y="112395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66675</xdr:colOff>
      <xdr:row>1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12706350" y="2333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27</xdr:col>
      <xdr:colOff>314325</xdr:colOff>
      <xdr:row>5</xdr:row>
      <xdr:rowOff>0</xdr:rowOff>
    </xdr:from>
    <xdr:ext cx="176779" cy="172227"/>
    <xdr:sp macro="" textlink="">
      <xdr:nvSpPr>
        <xdr:cNvPr id="4" name="CuadroTexto 3"/>
        <xdr:cNvSpPr txBox="1"/>
      </xdr:nvSpPr>
      <xdr:spPr>
        <a:xfrm>
          <a:off x="13754100" y="971550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18</xdr:col>
      <xdr:colOff>419100</xdr:colOff>
      <xdr:row>1</xdr:row>
      <xdr:rowOff>0</xdr:rowOff>
    </xdr:from>
    <xdr:to>
      <xdr:col>18</xdr:col>
      <xdr:colOff>704850</xdr:colOff>
      <xdr:row>1</xdr:row>
      <xdr:rowOff>180975</xdr:rowOff>
    </xdr:to>
    <xdr:pic>
      <xdr:nvPicPr>
        <xdr:cNvPr id="25" name="Imagen 2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190500"/>
          <a:ext cx="28575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28</xdr:col>
      <xdr:colOff>0</xdr:colOff>
      <xdr:row>1</xdr:row>
      <xdr:rowOff>0</xdr:rowOff>
    </xdr:from>
    <xdr:ext cx="478401" cy="182614"/>
    <xdr:sp macro="" textlink="">
      <xdr:nvSpPr>
        <xdr:cNvPr id="98" name="CuadroTexto 97"/>
        <xdr:cNvSpPr txBox="1"/>
      </xdr:nvSpPr>
      <xdr:spPr>
        <a:xfrm>
          <a:off x="14201775" y="190500"/>
          <a:ext cx="478401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28</xdr:col>
      <xdr:colOff>0</xdr:colOff>
      <xdr:row>2</xdr:row>
      <xdr:rowOff>1681</xdr:rowOff>
    </xdr:from>
    <xdr:ext cx="594522" cy="182614"/>
    <xdr:sp macro="" textlink="">
      <xdr:nvSpPr>
        <xdr:cNvPr id="99" name="CuadroTexto 98"/>
        <xdr:cNvSpPr txBox="1"/>
      </xdr:nvSpPr>
      <xdr:spPr>
        <a:xfrm>
          <a:off x="14201775" y="392206"/>
          <a:ext cx="594522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𝑦_(𝑘11 𝑝𝑟𝑜𝑚)</a:t>
          </a:r>
          <a:endParaRPr lang="es-GT" sz="1100"/>
        </a:p>
      </xdr:txBody>
    </xdr:sp>
    <xdr:clientData/>
  </xdr:oneCellAnchor>
  <xdr:oneCellAnchor>
    <xdr:from>
      <xdr:col>28</xdr:col>
      <xdr:colOff>323850</xdr:colOff>
      <xdr:row>5</xdr:row>
      <xdr:rowOff>0</xdr:rowOff>
    </xdr:from>
    <xdr:ext cx="180114" cy="179729"/>
    <xdr:sp macro="" textlink="">
      <xdr:nvSpPr>
        <xdr:cNvPr id="100" name="CuadroTexto 99"/>
        <xdr:cNvSpPr txBox="1"/>
      </xdr:nvSpPr>
      <xdr:spPr>
        <a:xfrm>
          <a:off x="14525625" y="971550"/>
          <a:ext cx="18011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29</xdr:col>
      <xdr:colOff>235324</xdr:colOff>
      <xdr:row>5</xdr:row>
      <xdr:rowOff>0</xdr:rowOff>
    </xdr:from>
    <xdr:ext cx="180114" cy="180178"/>
    <xdr:sp macro="" textlink="">
      <xdr:nvSpPr>
        <xdr:cNvPr id="101" name="CuadroTexto 100"/>
        <xdr:cNvSpPr txBox="1"/>
      </xdr:nvSpPr>
      <xdr:spPr>
        <a:xfrm>
          <a:off x="15246724" y="971550"/>
          <a:ext cx="18011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endParaRPr lang="es-GT" sz="1100"/>
        </a:p>
      </xdr:txBody>
    </xdr:sp>
    <xdr:clientData/>
  </xdr:oneCellAnchor>
  <xdr:oneCellAnchor>
    <xdr:from>
      <xdr:col>30</xdr:col>
      <xdr:colOff>216834</xdr:colOff>
      <xdr:row>5</xdr:row>
      <xdr:rowOff>0</xdr:rowOff>
    </xdr:from>
    <xdr:ext cx="180114" cy="179023"/>
    <xdr:sp macro="" textlink="">
      <xdr:nvSpPr>
        <xdr:cNvPr id="102" name="CuadroTexto 101"/>
        <xdr:cNvSpPr txBox="1"/>
      </xdr:nvSpPr>
      <xdr:spPr>
        <a:xfrm>
          <a:off x="16056909" y="971550"/>
          <a:ext cx="18011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endParaRPr lang="es-GT" sz="1100"/>
        </a:p>
      </xdr:txBody>
    </xdr:sp>
    <xdr:clientData/>
  </xdr:oneCellAnchor>
  <xdr:oneCellAnchor>
    <xdr:from>
      <xdr:col>31</xdr:col>
      <xdr:colOff>254934</xdr:colOff>
      <xdr:row>5</xdr:row>
      <xdr:rowOff>0</xdr:rowOff>
    </xdr:from>
    <xdr:ext cx="180114" cy="182679"/>
    <xdr:sp macro="" textlink="">
      <xdr:nvSpPr>
        <xdr:cNvPr id="103" name="CuadroTexto 102"/>
        <xdr:cNvSpPr txBox="1"/>
      </xdr:nvSpPr>
      <xdr:spPr>
        <a:xfrm>
          <a:off x="16857009" y="971550"/>
          <a:ext cx="180114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endParaRPr lang="es-GT" sz="1100"/>
        </a:p>
      </xdr:txBody>
    </xdr:sp>
    <xdr:clientData/>
  </xdr:oneCellAnchor>
  <xdr:oneCellAnchor>
    <xdr:from>
      <xdr:col>32</xdr:col>
      <xdr:colOff>298077</xdr:colOff>
      <xdr:row>5</xdr:row>
      <xdr:rowOff>0</xdr:rowOff>
    </xdr:from>
    <xdr:ext cx="180114" cy="180242"/>
    <xdr:sp macro="" textlink="">
      <xdr:nvSpPr>
        <xdr:cNvPr id="104" name="CuadroTexto 103"/>
        <xdr:cNvSpPr txBox="1"/>
      </xdr:nvSpPr>
      <xdr:spPr>
        <a:xfrm>
          <a:off x="17700252" y="971550"/>
          <a:ext cx="180114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endParaRPr lang="es-GT" sz="1100"/>
        </a:p>
      </xdr:txBody>
    </xdr:sp>
    <xdr:clientData/>
  </xdr:oneCellAnchor>
  <xdr:oneCellAnchor>
    <xdr:from>
      <xdr:col>33</xdr:col>
      <xdr:colOff>373156</xdr:colOff>
      <xdr:row>5</xdr:row>
      <xdr:rowOff>0</xdr:rowOff>
    </xdr:from>
    <xdr:ext cx="180114" cy="178895"/>
    <xdr:sp macro="" textlink="">
      <xdr:nvSpPr>
        <xdr:cNvPr id="105" name="CuadroTexto 104"/>
        <xdr:cNvSpPr txBox="1"/>
      </xdr:nvSpPr>
      <xdr:spPr>
        <a:xfrm>
          <a:off x="18594481" y="971550"/>
          <a:ext cx="180114" cy="1788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endParaRPr lang="es-GT" sz="1100"/>
        </a:p>
      </xdr:txBody>
    </xdr:sp>
    <xdr:clientData/>
  </xdr:oneCellAnchor>
  <xdr:oneCellAnchor>
    <xdr:from>
      <xdr:col>34</xdr:col>
      <xdr:colOff>368674</xdr:colOff>
      <xdr:row>5</xdr:row>
      <xdr:rowOff>0</xdr:rowOff>
    </xdr:from>
    <xdr:ext cx="180114" cy="180306"/>
    <xdr:sp macro="" textlink="">
      <xdr:nvSpPr>
        <xdr:cNvPr id="106" name="CuadroTexto 105"/>
        <xdr:cNvSpPr txBox="1"/>
      </xdr:nvSpPr>
      <xdr:spPr>
        <a:xfrm>
          <a:off x="19390099" y="971550"/>
          <a:ext cx="180114" cy="1803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endParaRPr lang="es-GT" sz="1100"/>
        </a:p>
      </xdr:txBody>
    </xdr:sp>
    <xdr:clientData/>
  </xdr:oneCellAnchor>
  <xdr:oneCellAnchor>
    <xdr:from>
      <xdr:col>35</xdr:col>
      <xdr:colOff>238125</xdr:colOff>
      <xdr:row>5</xdr:row>
      <xdr:rowOff>0</xdr:rowOff>
    </xdr:from>
    <xdr:ext cx="177293" cy="180178"/>
    <xdr:sp macro="" textlink="">
      <xdr:nvSpPr>
        <xdr:cNvPr id="107" name="CuadroTexto 106"/>
        <xdr:cNvSpPr txBox="1"/>
      </xdr:nvSpPr>
      <xdr:spPr>
        <a:xfrm>
          <a:off x="20059650" y="971550"/>
          <a:ext cx="177293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9</a:t>
          </a:r>
          <a:endParaRPr lang="es-GT" sz="1100"/>
        </a:p>
      </xdr:txBody>
    </xdr:sp>
    <xdr:clientData/>
  </xdr:oneCellAnchor>
  <xdr:oneCellAnchor>
    <xdr:from>
      <xdr:col>36</xdr:col>
      <xdr:colOff>257175</xdr:colOff>
      <xdr:row>5</xdr:row>
      <xdr:rowOff>0</xdr:rowOff>
    </xdr:from>
    <xdr:ext cx="236668" cy="180242"/>
    <xdr:sp macro="" textlink="">
      <xdr:nvSpPr>
        <xdr:cNvPr id="108" name="CuadroTexto 107"/>
        <xdr:cNvSpPr txBox="1"/>
      </xdr:nvSpPr>
      <xdr:spPr>
        <a:xfrm>
          <a:off x="20878800" y="971550"/>
          <a:ext cx="236668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10</a:t>
          </a:r>
          <a:endParaRPr lang="es-GT" sz="1100"/>
        </a:p>
      </xdr:txBody>
    </xdr:sp>
    <xdr:clientData/>
  </xdr:oneCellAnchor>
  <xdr:oneCellAnchor>
    <xdr:from>
      <xdr:col>37</xdr:col>
      <xdr:colOff>238125</xdr:colOff>
      <xdr:row>5</xdr:row>
      <xdr:rowOff>0</xdr:rowOff>
    </xdr:from>
    <xdr:ext cx="236668" cy="179344"/>
    <xdr:sp macro="" textlink="">
      <xdr:nvSpPr>
        <xdr:cNvPr id="109" name="CuadroTexto 108"/>
        <xdr:cNvSpPr txBox="1"/>
      </xdr:nvSpPr>
      <xdr:spPr>
        <a:xfrm>
          <a:off x="21659850" y="971550"/>
          <a:ext cx="236668" cy="1793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11</a:t>
          </a:r>
          <a:endParaRPr lang="es-GT" sz="1100"/>
        </a:p>
      </xdr:txBody>
    </xdr:sp>
    <xdr:clientData/>
  </xdr:oneCellAnchor>
  <xdr:oneCellAnchor>
    <xdr:from>
      <xdr:col>38</xdr:col>
      <xdr:colOff>257175</xdr:colOff>
      <xdr:row>5</xdr:row>
      <xdr:rowOff>0</xdr:rowOff>
    </xdr:from>
    <xdr:ext cx="236668" cy="179729"/>
    <xdr:sp macro="" textlink="">
      <xdr:nvSpPr>
        <xdr:cNvPr id="110" name="CuadroTexto 109"/>
        <xdr:cNvSpPr txBox="1"/>
      </xdr:nvSpPr>
      <xdr:spPr>
        <a:xfrm>
          <a:off x="22479000" y="971550"/>
          <a:ext cx="236668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12</a:t>
          </a:r>
          <a:endParaRPr lang="es-GT" sz="1100"/>
        </a:p>
      </xdr:txBody>
    </xdr:sp>
    <xdr:clientData/>
  </xdr:oneCellAnchor>
  <xdr:oneCellAnchor>
    <xdr:from>
      <xdr:col>39</xdr:col>
      <xdr:colOff>238125</xdr:colOff>
      <xdr:row>5</xdr:row>
      <xdr:rowOff>0</xdr:rowOff>
    </xdr:from>
    <xdr:ext cx="236668" cy="180178"/>
    <xdr:sp macro="" textlink="">
      <xdr:nvSpPr>
        <xdr:cNvPr id="111" name="CuadroTexto 110"/>
        <xdr:cNvSpPr txBox="1"/>
      </xdr:nvSpPr>
      <xdr:spPr>
        <a:xfrm>
          <a:off x="23260050" y="971550"/>
          <a:ext cx="236668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13</a:t>
          </a:r>
          <a:endParaRPr lang="es-GT" sz="1100"/>
        </a:p>
      </xdr:txBody>
    </xdr:sp>
    <xdr:clientData/>
  </xdr:oneCellAnchor>
  <xdr:oneCellAnchor>
    <xdr:from>
      <xdr:col>40</xdr:col>
      <xdr:colOff>247650</xdr:colOff>
      <xdr:row>5</xdr:row>
      <xdr:rowOff>0</xdr:rowOff>
    </xdr:from>
    <xdr:ext cx="236668" cy="179344"/>
    <xdr:sp macro="" textlink="">
      <xdr:nvSpPr>
        <xdr:cNvPr id="112" name="CuadroTexto 111"/>
        <xdr:cNvSpPr txBox="1"/>
      </xdr:nvSpPr>
      <xdr:spPr>
        <a:xfrm>
          <a:off x="24069675" y="971550"/>
          <a:ext cx="236668" cy="1793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14</a:t>
          </a:r>
          <a:endParaRPr lang="es-GT" sz="1100"/>
        </a:p>
      </xdr:txBody>
    </xdr:sp>
    <xdr:clientData/>
  </xdr:oneCellAnchor>
  <xdr:oneCellAnchor>
    <xdr:from>
      <xdr:col>41</xdr:col>
      <xdr:colOff>276225</xdr:colOff>
      <xdr:row>5</xdr:row>
      <xdr:rowOff>0</xdr:rowOff>
    </xdr:from>
    <xdr:ext cx="236668" cy="182679"/>
    <xdr:sp macro="" textlink="">
      <xdr:nvSpPr>
        <xdr:cNvPr id="113" name="CuadroTexto 112"/>
        <xdr:cNvSpPr txBox="1"/>
      </xdr:nvSpPr>
      <xdr:spPr>
        <a:xfrm>
          <a:off x="24898350" y="971550"/>
          <a:ext cx="236668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15</a:t>
          </a:r>
          <a:endParaRPr lang="es-GT" sz="1100"/>
        </a:p>
      </xdr:txBody>
    </xdr:sp>
    <xdr:clientData/>
  </xdr:oneCellAnchor>
  <xdr:oneCellAnchor>
    <xdr:from>
      <xdr:col>42</xdr:col>
      <xdr:colOff>238125</xdr:colOff>
      <xdr:row>5</xdr:row>
      <xdr:rowOff>0</xdr:rowOff>
    </xdr:from>
    <xdr:ext cx="236668" cy="180242"/>
    <xdr:sp macro="" textlink="">
      <xdr:nvSpPr>
        <xdr:cNvPr id="114" name="CuadroTexto 113"/>
        <xdr:cNvSpPr txBox="1"/>
      </xdr:nvSpPr>
      <xdr:spPr>
        <a:xfrm>
          <a:off x="25660350" y="971550"/>
          <a:ext cx="236668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16</a:t>
          </a:r>
          <a:endParaRPr lang="es-GT" sz="1100"/>
        </a:p>
      </xdr:txBody>
    </xdr:sp>
    <xdr:clientData/>
  </xdr:oneCellAnchor>
  <xdr:oneCellAnchor>
    <xdr:from>
      <xdr:col>43</xdr:col>
      <xdr:colOff>228600</xdr:colOff>
      <xdr:row>5</xdr:row>
      <xdr:rowOff>0</xdr:rowOff>
    </xdr:from>
    <xdr:ext cx="236668" cy="179473"/>
    <xdr:sp macro="" textlink="">
      <xdr:nvSpPr>
        <xdr:cNvPr id="115" name="CuadroTexto 114"/>
        <xdr:cNvSpPr txBox="1"/>
      </xdr:nvSpPr>
      <xdr:spPr>
        <a:xfrm>
          <a:off x="26450925" y="971550"/>
          <a:ext cx="236668" cy="1794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17</a:t>
          </a:r>
          <a:endParaRPr lang="es-GT" sz="1100"/>
        </a:p>
      </xdr:txBody>
    </xdr:sp>
    <xdr:clientData/>
  </xdr:oneCellAnchor>
  <xdr:oneCellAnchor>
    <xdr:from>
      <xdr:col>44</xdr:col>
      <xdr:colOff>228600</xdr:colOff>
      <xdr:row>5</xdr:row>
      <xdr:rowOff>0</xdr:rowOff>
    </xdr:from>
    <xdr:ext cx="236668" cy="180306"/>
    <xdr:sp macro="" textlink="">
      <xdr:nvSpPr>
        <xdr:cNvPr id="116" name="CuadroTexto 115"/>
        <xdr:cNvSpPr txBox="1"/>
      </xdr:nvSpPr>
      <xdr:spPr>
        <a:xfrm>
          <a:off x="27251025" y="971550"/>
          <a:ext cx="236668" cy="1803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18</a:t>
          </a:r>
          <a:endParaRPr lang="es-GT" sz="1100"/>
        </a:p>
      </xdr:txBody>
    </xdr:sp>
    <xdr:clientData/>
  </xdr:oneCellAnchor>
  <xdr:oneCellAnchor>
    <xdr:from>
      <xdr:col>45</xdr:col>
      <xdr:colOff>266700</xdr:colOff>
      <xdr:row>5</xdr:row>
      <xdr:rowOff>0</xdr:rowOff>
    </xdr:from>
    <xdr:ext cx="233847" cy="180178"/>
    <xdr:sp macro="" textlink="">
      <xdr:nvSpPr>
        <xdr:cNvPr id="117" name="CuadroTexto 116"/>
        <xdr:cNvSpPr txBox="1"/>
      </xdr:nvSpPr>
      <xdr:spPr>
        <a:xfrm>
          <a:off x="28089225" y="971550"/>
          <a:ext cx="233847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19</a:t>
          </a:r>
          <a:endParaRPr lang="es-GT" sz="1100"/>
        </a:p>
      </xdr:txBody>
    </xdr:sp>
    <xdr:clientData/>
  </xdr:oneCellAnchor>
  <xdr:oneCellAnchor>
    <xdr:from>
      <xdr:col>46</xdr:col>
      <xdr:colOff>266700</xdr:colOff>
      <xdr:row>5</xdr:row>
      <xdr:rowOff>0</xdr:rowOff>
    </xdr:from>
    <xdr:ext cx="239681" cy="180242"/>
    <xdr:sp macro="" textlink="">
      <xdr:nvSpPr>
        <xdr:cNvPr id="118" name="CuadroTexto 117"/>
        <xdr:cNvSpPr txBox="1"/>
      </xdr:nvSpPr>
      <xdr:spPr>
        <a:xfrm>
          <a:off x="28889325" y="971550"/>
          <a:ext cx="239681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20</a:t>
          </a:r>
          <a:endParaRPr lang="es-GT" sz="1100"/>
        </a:p>
      </xdr:txBody>
    </xdr:sp>
    <xdr:clientData/>
  </xdr:oneCellAnchor>
  <xdr:oneCellAnchor>
    <xdr:from>
      <xdr:col>47</xdr:col>
      <xdr:colOff>238125</xdr:colOff>
      <xdr:row>5</xdr:row>
      <xdr:rowOff>0</xdr:rowOff>
    </xdr:from>
    <xdr:ext cx="239681" cy="179729"/>
    <xdr:sp macro="" textlink="">
      <xdr:nvSpPr>
        <xdr:cNvPr id="119" name="CuadroTexto 118"/>
        <xdr:cNvSpPr txBox="1"/>
      </xdr:nvSpPr>
      <xdr:spPr>
        <a:xfrm>
          <a:off x="29660850" y="971550"/>
          <a:ext cx="239681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21</a:t>
          </a:r>
          <a:endParaRPr lang="es-GT" sz="1100"/>
        </a:p>
      </xdr:txBody>
    </xdr:sp>
    <xdr:clientData/>
  </xdr:oneCellAnchor>
  <xdr:oneCellAnchor>
    <xdr:from>
      <xdr:col>48</xdr:col>
      <xdr:colOff>238125</xdr:colOff>
      <xdr:row>5</xdr:row>
      <xdr:rowOff>0</xdr:rowOff>
    </xdr:from>
    <xdr:ext cx="239681" cy="179729"/>
    <xdr:sp macro="" textlink="">
      <xdr:nvSpPr>
        <xdr:cNvPr id="120" name="CuadroTexto 119"/>
        <xdr:cNvSpPr txBox="1"/>
      </xdr:nvSpPr>
      <xdr:spPr>
        <a:xfrm>
          <a:off x="30460950" y="971550"/>
          <a:ext cx="239681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22</a:t>
          </a:r>
          <a:endParaRPr lang="es-GT" sz="1100"/>
        </a:p>
      </xdr:txBody>
    </xdr:sp>
    <xdr:clientData/>
  </xdr:oneCellAnchor>
  <xdr:oneCellAnchor>
    <xdr:from>
      <xdr:col>49</xdr:col>
      <xdr:colOff>171450</xdr:colOff>
      <xdr:row>5</xdr:row>
      <xdr:rowOff>0</xdr:rowOff>
    </xdr:from>
    <xdr:ext cx="177676" cy="172227"/>
    <xdr:sp macro="" textlink="">
      <xdr:nvSpPr>
        <xdr:cNvPr id="121" name="CuadroTexto 120"/>
        <xdr:cNvSpPr txBox="1"/>
      </xdr:nvSpPr>
      <xdr:spPr>
        <a:xfrm>
          <a:off x="31194375" y="971550"/>
          <a:ext cx="17767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50</xdr:col>
      <xdr:colOff>216273</xdr:colOff>
      <xdr:row>5</xdr:row>
      <xdr:rowOff>0</xdr:rowOff>
    </xdr:from>
    <xdr:ext cx="322589" cy="172227"/>
    <xdr:sp macro="" textlink="">
      <xdr:nvSpPr>
        <xdr:cNvPr id="122" name="CuadroTexto 121"/>
        <xdr:cNvSpPr txBox="1"/>
      </xdr:nvSpPr>
      <xdr:spPr>
        <a:xfrm>
          <a:off x="31858323" y="971550"/>
          <a:ext cx="3225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𝑥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51</xdr:col>
      <xdr:colOff>263898</xdr:colOff>
      <xdr:row>5</xdr:row>
      <xdr:rowOff>0</xdr:rowOff>
    </xdr:from>
    <xdr:ext cx="321691" cy="194797"/>
    <xdr:sp macro="" textlink="">
      <xdr:nvSpPr>
        <xdr:cNvPr id="123" name="CuadroTexto 122"/>
        <xdr:cNvSpPr txBox="1"/>
      </xdr:nvSpPr>
      <xdr:spPr>
        <a:xfrm>
          <a:off x="32667948" y="971550"/>
          <a:ext cx="321691" cy="1947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52</xdr:col>
      <xdr:colOff>301998</xdr:colOff>
      <xdr:row>5</xdr:row>
      <xdr:rowOff>0</xdr:rowOff>
    </xdr:from>
    <xdr:ext cx="321690" cy="195246"/>
    <xdr:sp macro="" textlink="">
      <xdr:nvSpPr>
        <xdr:cNvPr id="124" name="CuadroTexto 123"/>
        <xdr:cNvSpPr txBox="1"/>
      </xdr:nvSpPr>
      <xdr:spPr>
        <a:xfrm>
          <a:off x="33468048" y="971550"/>
          <a:ext cx="321690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53</xdr:col>
      <xdr:colOff>244848</xdr:colOff>
      <xdr:row>5</xdr:row>
      <xdr:rowOff>0</xdr:rowOff>
    </xdr:from>
    <xdr:ext cx="321690" cy="194092"/>
    <xdr:sp macro="" textlink="">
      <xdr:nvSpPr>
        <xdr:cNvPr id="125" name="CuadroTexto 124"/>
        <xdr:cNvSpPr txBox="1"/>
      </xdr:nvSpPr>
      <xdr:spPr>
        <a:xfrm>
          <a:off x="34172898" y="971550"/>
          <a:ext cx="321690" cy="194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54</xdr:col>
      <xdr:colOff>209550</xdr:colOff>
      <xdr:row>5</xdr:row>
      <xdr:rowOff>0</xdr:rowOff>
    </xdr:from>
    <xdr:ext cx="321690" cy="197746"/>
    <xdr:sp macro="" textlink="">
      <xdr:nvSpPr>
        <xdr:cNvPr id="126" name="CuadroTexto 125"/>
        <xdr:cNvSpPr txBox="1"/>
      </xdr:nvSpPr>
      <xdr:spPr>
        <a:xfrm>
          <a:off x="35042475" y="971550"/>
          <a:ext cx="321690" cy="1977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55</xdr:col>
      <xdr:colOff>333375</xdr:colOff>
      <xdr:row>5</xdr:row>
      <xdr:rowOff>0</xdr:rowOff>
    </xdr:from>
    <xdr:ext cx="321690" cy="195310"/>
    <xdr:sp macro="" textlink="">
      <xdr:nvSpPr>
        <xdr:cNvPr id="127" name="CuadroTexto 126"/>
        <xdr:cNvSpPr txBox="1"/>
      </xdr:nvSpPr>
      <xdr:spPr>
        <a:xfrm>
          <a:off x="35966400" y="971550"/>
          <a:ext cx="321690" cy="1953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56</xdr:col>
      <xdr:colOff>238125</xdr:colOff>
      <xdr:row>5</xdr:row>
      <xdr:rowOff>0</xdr:rowOff>
    </xdr:from>
    <xdr:ext cx="321690" cy="193964"/>
    <xdr:sp macro="" textlink="">
      <xdr:nvSpPr>
        <xdr:cNvPr id="128" name="CuadroTexto 127"/>
        <xdr:cNvSpPr txBox="1"/>
      </xdr:nvSpPr>
      <xdr:spPr>
        <a:xfrm>
          <a:off x="36671250" y="971550"/>
          <a:ext cx="321690" cy="19396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57</xdr:col>
      <xdr:colOff>219075</xdr:colOff>
      <xdr:row>5</xdr:row>
      <xdr:rowOff>0</xdr:rowOff>
    </xdr:from>
    <xdr:ext cx="321690" cy="195375"/>
    <xdr:sp macro="" textlink="">
      <xdr:nvSpPr>
        <xdr:cNvPr id="129" name="CuadroTexto 128"/>
        <xdr:cNvSpPr txBox="1"/>
      </xdr:nvSpPr>
      <xdr:spPr>
        <a:xfrm>
          <a:off x="37452300" y="971550"/>
          <a:ext cx="321690" cy="1953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58</xdr:col>
      <xdr:colOff>161925</xdr:colOff>
      <xdr:row>5</xdr:row>
      <xdr:rowOff>0</xdr:rowOff>
    </xdr:from>
    <xdr:ext cx="318869" cy="195246"/>
    <xdr:sp macro="" textlink="">
      <xdr:nvSpPr>
        <xdr:cNvPr id="130" name="CuadroTexto 129"/>
        <xdr:cNvSpPr txBox="1"/>
      </xdr:nvSpPr>
      <xdr:spPr>
        <a:xfrm>
          <a:off x="38195250" y="971550"/>
          <a:ext cx="318869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9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59</xdr:col>
      <xdr:colOff>200025</xdr:colOff>
      <xdr:row>5</xdr:row>
      <xdr:rowOff>0</xdr:rowOff>
    </xdr:from>
    <xdr:ext cx="378245" cy="195310"/>
    <xdr:sp macro="" textlink="">
      <xdr:nvSpPr>
        <xdr:cNvPr id="131" name="CuadroTexto 130"/>
        <xdr:cNvSpPr txBox="1"/>
      </xdr:nvSpPr>
      <xdr:spPr>
        <a:xfrm>
          <a:off x="39033450" y="971550"/>
          <a:ext cx="378245" cy="1953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10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60</xdr:col>
      <xdr:colOff>180975</xdr:colOff>
      <xdr:row>5</xdr:row>
      <xdr:rowOff>0</xdr:rowOff>
    </xdr:from>
    <xdr:ext cx="378245" cy="194412"/>
    <xdr:sp macro="" textlink="">
      <xdr:nvSpPr>
        <xdr:cNvPr id="132" name="CuadroTexto 131"/>
        <xdr:cNvSpPr txBox="1"/>
      </xdr:nvSpPr>
      <xdr:spPr>
        <a:xfrm>
          <a:off x="39814500" y="971550"/>
          <a:ext cx="378245" cy="1944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11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61</xdr:col>
      <xdr:colOff>342900</xdr:colOff>
      <xdr:row>5</xdr:row>
      <xdr:rowOff>0</xdr:rowOff>
    </xdr:from>
    <xdr:ext cx="293798" cy="172227"/>
    <xdr:sp macro="" textlink="">
      <xdr:nvSpPr>
        <xdr:cNvPr id="133" name="CuadroTexto 132"/>
        <xdr:cNvSpPr txBox="1"/>
      </xdr:nvSpPr>
      <xdr:spPr>
        <a:xfrm>
          <a:off x="40776525" y="971550"/>
          <a:ext cx="293798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11</a:t>
          </a:r>
          <a:endParaRPr lang="es-GT" sz="1100"/>
        </a:p>
      </xdr:txBody>
    </xdr:sp>
    <xdr:clientData/>
  </xdr:oneCellAnchor>
  <xdr:twoCellAnchor>
    <xdr:from>
      <xdr:col>62</xdr:col>
      <xdr:colOff>161925</xdr:colOff>
      <xdr:row>5</xdr:row>
      <xdr:rowOff>19050</xdr:rowOff>
    </xdr:from>
    <xdr:to>
      <xdr:col>62</xdr:col>
      <xdr:colOff>800100</xdr:colOff>
      <xdr:row>6</xdr:row>
      <xdr:rowOff>77881</xdr:rowOff>
    </xdr:to>
    <xdr:pic>
      <xdr:nvPicPr>
        <xdr:cNvPr id="134" name="Imagen 13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95650" y="990600"/>
          <a:ext cx="638175" cy="249331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63</xdr:col>
      <xdr:colOff>183776</xdr:colOff>
      <xdr:row>5</xdr:row>
      <xdr:rowOff>9525</xdr:rowOff>
    </xdr:from>
    <xdr:to>
      <xdr:col>63</xdr:col>
      <xdr:colOff>926726</xdr:colOff>
      <xdr:row>6</xdr:row>
      <xdr:rowOff>68356</xdr:rowOff>
    </xdr:to>
    <xdr:pic>
      <xdr:nvPicPr>
        <xdr:cNvPr id="135" name="Imagen 13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22376" y="981075"/>
          <a:ext cx="742950" cy="249331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7</xdr:col>
      <xdr:colOff>276225</xdr:colOff>
      <xdr:row>2</xdr:row>
      <xdr:rowOff>171450</xdr:rowOff>
    </xdr:to>
    <xdr:pic>
      <xdr:nvPicPr>
        <xdr:cNvPr id="136" name="Imagen 13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"/>
          <a:ext cx="5610225" cy="3714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64</xdr:col>
      <xdr:colOff>352425</xdr:colOff>
      <xdr:row>5</xdr:row>
      <xdr:rowOff>0</xdr:rowOff>
    </xdr:from>
    <xdr:ext cx="162289" cy="172227"/>
    <xdr:sp macro="" textlink="">
      <xdr:nvSpPr>
        <xdr:cNvPr id="44" name="CuadroTexto 43"/>
        <xdr:cNvSpPr txBox="1"/>
      </xdr:nvSpPr>
      <xdr:spPr>
        <a:xfrm>
          <a:off x="50406300" y="112395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65</xdr:col>
      <xdr:colOff>247650</xdr:colOff>
      <xdr:row>5</xdr:row>
      <xdr:rowOff>0</xdr:rowOff>
    </xdr:from>
    <xdr:ext cx="227691" cy="175369"/>
    <xdr:sp macro="" textlink="">
      <xdr:nvSpPr>
        <xdr:cNvPr id="45" name="CuadroTexto 44"/>
        <xdr:cNvSpPr txBox="1"/>
      </xdr:nvSpPr>
      <xdr:spPr>
        <a:xfrm>
          <a:off x="51063525" y="112395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28</xdr:col>
      <xdr:colOff>66675</xdr:colOff>
      <xdr:row>1</xdr:row>
      <xdr:rowOff>42862</xdr:rowOff>
    </xdr:from>
    <xdr:ext cx="290849" cy="172227"/>
    <xdr:sp macro="" textlink="">
      <xdr:nvSpPr>
        <xdr:cNvPr id="2" name="CuadroTexto 1"/>
        <xdr:cNvSpPr txBox="1"/>
      </xdr:nvSpPr>
      <xdr:spPr>
        <a:xfrm>
          <a:off x="13506450" y="233362"/>
          <a:ext cx="29084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𝑛= </a:t>
          </a:r>
          <a:endParaRPr lang="es-GT" sz="1100"/>
        </a:p>
      </xdr:txBody>
    </xdr:sp>
    <xdr:clientData/>
  </xdr:oneCellAnchor>
  <xdr:oneCellAnchor>
    <xdr:from>
      <xdr:col>28</xdr:col>
      <xdr:colOff>314325</xdr:colOff>
      <xdr:row>4</xdr:row>
      <xdr:rowOff>180975</xdr:rowOff>
    </xdr:from>
    <xdr:ext cx="176779" cy="172227"/>
    <xdr:sp macro="" textlink="">
      <xdr:nvSpPr>
        <xdr:cNvPr id="4" name="CuadroTexto 3"/>
        <xdr:cNvSpPr txBox="1"/>
      </xdr:nvSpPr>
      <xdr:spPr>
        <a:xfrm>
          <a:off x="21412200" y="1104900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twoCellAnchor>
    <xdr:from>
      <xdr:col>19</xdr:col>
      <xdr:colOff>419100</xdr:colOff>
      <xdr:row>1</xdr:row>
      <xdr:rowOff>0</xdr:rowOff>
    </xdr:from>
    <xdr:to>
      <xdr:col>19</xdr:col>
      <xdr:colOff>704850</xdr:colOff>
      <xdr:row>1</xdr:row>
      <xdr:rowOff>180975</xdr:rowOff>
    </xdr:to>
    <xdr:pic>
      <xdr:nvPicPr>
        <xdr:cNvPr id="25" name="Imagen 2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190500"/>
          <a:ext cx="285750" cy="18097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</xdr:row>
      <xdr:rowOff>0</xdr:rowOff>
    </xdr:from>
    <xdr:to>
      <xdr:col>4</xdr:col>
      <xdr:colOff>38100</xdr:colOff>
      <xdr:row>2</xdr:row>
      <xdr:rowOff>190500</xdr:rowOff>
    </xdr:to>
    <xdr:pic>
      <xdr:nvPicPr>
        <xdr:cNvPr id="103" name="Imagen 10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t="-2499" r="32500" b="-1"/>
        <a:stretch/>
      </xdr:blipFill>
      <xdr:spPr bwMode="auto">
        <a:xfrm>
          <a:off x="0" y="333375"/>
          <a:ext cx="3086100" cy="390525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29</xdr:col>
      <xdr:colOff>0</xdr:colOff>
      <xdr:row>1</xdr:row>
      <xdr:rowOff>0</xdr:rowOff>
    </xdr:from>
    <xdr:ext cx="478401" cy="182614"/>
    <xdr:sp macro="" textlink="">
      <xdr:nvSpPr>
        <xdr:cNvPr id="106" name="CuadroTexto 105"/>
        <xdr:cNvSpPr txBox="1"/>
      </xdr:nvSpPr>
      <xdr:spPr>
        <a:xfrm>
          <a:off x="21859875" y="333375"/>
          <a:ext cx="478401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 𝑝𝑟𝑜𝑚)</a:t>
          </a:r>
          <a:endParaRPr lang="es-GT" sz="1100"/>
        </a:p>
      </xdr:txBody>
    </xdr:sp>
    <xdr:clientData/>
  </xdr:oneCellAnchor>
  <xdr:oneCellAnchor>
    <xdr:from>
      <xdr:col>29</xdr:col>
      <xdr:colOff>0</xdr:colOff>
      <xdr:row>2</xdr:row>
      <xdr:rowOff>1681</xdr:rowOff>
    </xdr:from>
    <xdr:ext cx="594522" cy="182614"/>
    <xdr:sp macro="" textlink="">
      <xdr:nvSpPr>
        <xdr:cNvPr id="107" name="CuadroTexto 106"/>
        <xdr:cNvSpPr txBox="1"/>
      </xdr:nvSpPr>
      <xdr:spPr>
        <a:xfrm>
          <a:off x="21859875" y="535081"/>
          <a:ext cx="594522" cy="18261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𝑦_(𝑘12 𝑝𝑟𝑜𝑚)</a:t>
          </a:r>
          <a:endParaRPr lang="es-GT" sz="1100"/>
        </a:p>
      </xdr:txBody>
    </xdr:sp>
    <xdr:clientData/>
  </xdr:oneCellAnchor>
  <xdr:oneCellAnchor>
    <xdr:from>
      <xdr:col>29</xdr:col>
      <xdr:colOff>323850</xdr:colOff>
      <xdr:row>5</xdr:row>
      <xdr:rowOff>0</xdr:rowOff>
    </xdr:from>
    <xdr:ext cx="180114" cy="179729"/>
    <xdr:sp macro="" textlink="">
      <xdr:nvSpPr>
        <xdr:cNvPr id="108" name="CuadroTexto 107"/>
        <xdr:cNvSpPr txBox="1"/>
      </xdr:nvSpPr>
      <xdr:spPr>
        <a:xfrm>
          <a:off x="22183725" y="1114425"/>
          <a:ext cx="180114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endParaRPr lang="es-GT" sz="1100"/>
        </a:p>
      </xdr:txBody>
    </xdr:sp>
    <xdr:clientData/>
  </xdr:oneCellAnchor>
  <xdr:oneCellAnchor>
    <xdr:from>
      <xdr:col>30</xdr:col>
      <xdr:colOff>235324</xdr:colOff>
      <xdr:row>5</xdr:row>
      <xdr:rowOff>0</xdr:rowOff>
    </xdr:from>
    <xdr:ext cx="180114" cy="180178"/>
    <xdr:sp macro="" textlink="">
      <xdr:nvSpPr>
        <xdr:cNvPr id="109" name="CuadroTexto 108"/>
        <xdr:cNvSpPr txBox="1"/>
      </xdr:nvSpPr>
      <xdr:spPr>
        <a:xfrm>
          <a:off x="22904824" y="1114425"/>
          <a:ext cx="180114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endParaRPr lang="es-GT" sz="1100"/>
        </a:p>
      </xdr:txBody>
    </xdr:sp>
    <xdr:clientData/>
  </xdr:oneCellAnchor>
  <xdr:oneCellAnchor>
    <xdr:from>
      <xdr:col>31</xdr:col>
      <xdr:colOff>216834</xdr:colOff>
      <xdr:row>5</xdr:row>
      <xdr:rowOff>0</xdr:rowOff>
    </xdr:from>
    <xdr:ext cx="180114" cy="179023"/>
    <xdr:sp macro="" textlink="">
      <xdr:nvSpPr>
        <xdr:cNvPr id="110" name="CuadroTexto 109"/>
        <xdr:cNvSpPr txBox="1"/>
      </xdr:nvSpPr>
      <xdr:spPr>
        <a:xfrm>
          <a:off x="23715009" y="1114425"/>
          <a:ext cx="180114" cy="1790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endParaRPr lang="es-GT" sz="1100"/>
        </a:p>
      </xdr:txBody>
    </xdr:sp>
    <xdr:clientData/>
  </xdr:oneCellAnchor>
  <xdr:oneCellAnchor>
    <xdr:from>
      <xdr:col>32</xdr:col>
      <xdr:colOff>254934</xdr:colOff>
      <xdr:row>5</xdr:row>
      <xdr:rowOff>0</xdr:rowOff>
    </xdr:from>
    <xdr:ext cx="180114" cy="182679"/>
    <xdr:sp macro="" textlink="">
      <xdr:nvSpPr>
        <xdr:cNvPr id="111" name="CuadroTexto 110"/>
        <xdr:cNvSpPr txBox="1"/>
      </xdr:nvSpPr>
      <xdr:spPr>
        <a:xfrm>
          <a:off x="24515109" y="1114425"/>
          <a:ext cx="180114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endParaRPr lang="es-GT" sz="1100"/>
        </a:p>
      </xdr:txBody>
    </xdr:sp>
    <xdr:clientData/>
  </xdr:oneCellAnchor>
  <xdr:oneCellAnchor>
    <xdr:from>
      <xdr:col>33</xdr:col>
      <xdr:colOff>298077</xdr:colOff>
      <xdr:row>5</xdr:row>
      <xdr:rowOff>0</xdr:rowOff>
    </xdr:from>
    <xdr:ext cx="180114" cy="180242"/>
    <xdr:sp macro="" textlink="">
      <xdr:nvSpPr>
        <xdr:cNvPr id="112" name="CuadroTexto 111"/>
        <xdr:cNvSpPr txBox="1"/>
      </xdr:nvSpPr>
      <xdr:spPr>
        <a:xfrm>
          <a:off x="25358352" y="1114425"/>
          <a:ext cx="180114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endParaRPr lang="es-GT" sz="1100"/>
        </a:p>
      </xdr:txBody>
    </xdr:sp>
    <xdr:clientData/>
  </xdr:oneCellAnchor>
  <xdr:oneCellAnchor>
    <xdr:from>
      <xdr:col>34</xdr:col>
      <xdr:colOff>373156</xdr:colOff>
      <xdr:row>5</xdr:row>
      <xdr:rowOff>0</xdr:rowOff>
    </xdr:from>
    <xdr:ext cx="180114" cy="178895"/>
    <xdr:sp macro="" textlink="">
      <xdr:nvSpPr>
        <xdr:cNvPr id="113" name="CuadroTexto 112"/>
        <xdr:cNvSpPr txBox="1"/>
      </xdr:nvSpPr>
      <xdr:spPr>
        <a:xfrm>
          <a:off x="26252581" y="1114425"/>
          <a:ext cx="180114" cy="1788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endParaRPr lang="es-GT" sz="1100"/>
        </a:p>
      </xdr:txBody>
    </xdr:sp>
    <xdr:clientData/>
  </xdr:oneCellAnchor>
  <xdr:oneCellAnchor>
    <xdr:from>
      <xdr:col>35</xdr:col>
      <xdr:colOff>368674</xdr:colOff>
      <xdr:row>5</xdr:row>
      <xdr:rowOff>0</xdr:rowOff>
    </xdr:from>
    <xdr:ext cx="180114" cy="180306"/>
    <xdr:sp macro="" textlink="">
      <xdr:nvSpPr>
        <xdr:cNvPr id="114" name="CuadroTexto 113"/>
        <xdr:cNvSpPr txBox="1"/>
      </xdr:nvSpPr>
      <xdr:spPr>
        <a:xfrm>
          <a:off x="27048199" y="1114425"/>
          <a:ext cx="180114" cy="1803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endParaRPr lang="es-GT" sz="1100"/>
        </a:p>
      </xdr:txBody>
    </xdr:sp>
    <xdr:clientData/>
  </xdr:oneCellAnchor>
  <xdr:oneCellAnchor>
    <xdr:from>
      <xdr:col>36</xdr:col>
      <xdr:colOff>238125</xdr:colOff>
      <xdr:row>5</xdr:row>
      <xdr:rowOff>0</xdr:rowOff>
    </xdr:from>
    <xdr:ext cx="177293" cy="180178"/>
    <xdr:sp macro="" textlink="">
      <xdr:nvSpPr>
        <xdr:cNvPr id="115" name="CuadroTexto 114"/>
        <xdr:cNvSpPr txBox="1"/>
      </xdr:nvSpPr>
      <xdr:spPr>
        <a:xfrm>
          <a:off x="27717750" y="1114425"/>
          <a:ext cx="177293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9</a:t>
          </a:r>
          <a:endParaRPr lang="es-GT" sz="1100"/>
        </a:p>
      </xdr:txBody>
    </xdr:sp>
    <xdr:clientData/>
  </xdr:oneCellAnchor>
  <xdr:oneCellAnchor>
    <xdr:from>
      <xdr:col>37</xdr:col>
      <xdr:colOff>257175</xdr:colOff>
      <xdr:row>5</xdr:row>
      <xdr:rowOff>0</xdr:rowOff>
    </xdr:from>
    <xdr:ext cx="236668" cy="180242"/>
    <xdr:sp macro="" textlink="">
      <xdr:nvSpPr>
        <xdr:cNvPr id="116" name="CuadroTexto 115"/>
        <xdr:cNvSpPr txBox="1"/>
      </xdr:nvSpPr>
      <xdr:spPr>
        <a:xfrm>
          <a:off x="28536900" y="1114425"/>
          <a:ext cx="236668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10</a:t>
          </a:r>
          <a:endParaRPr lang="es-GT" sz="1100"/>
        </a:p>
      </xdr:txBody>
    </xdr:sp>
    <xdr:clientData/>
  </xdr:oneCellAnchor>
  <xdr:oneCellAnchor>
    <xdr:from>
      <xdr:col>38</xdr:col>
      <xdr:colOff>238125</xdr:colOff>
      <xdr:row>5</xdr:row>
      <xdr:rowOff>0</xdr:rowOff>
    </xdr:from>
    <xdr:ext cx="236668" cy="179344"/>
    <xdr:sp macro="" textlink="">
      <xdr:nvSpPr>
        <xdr:cNvPr id="117" name="CuadroTexto 116"/>
        <xdr:cNvSpPr txBox="1"/>
      </xdr:nvSpPr>
      <xdr:spPr>
        <a:xfrm>
          <a:off x="29317950" y="1114425"/>
          <a:ext cx="236668" cy="1793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11</a:t>
          </a:r>
          <a:endParaRPr lang="es-GT" sz="1100"/>
        </a:p>
      </xdr:txBody>
    </xdr:sp>
    <xdr:clientData/>
  </xdr:oneCellAnchor>
  <xdr:oneCellAnchor>
    <xdr:from>
      <xdr:col>39</xdr:col>
      <xdr:colOff>257175</xdr:colOff>
      <xdr:row>5</xdr:row>
      <xdr:rowOff>0</xdr:rowOff>
    </xdr:from>
    <xdr:ext cx="236668" cy="179729"/>
    <xdr:sp macro="" textlink="">
      <xdr:nvSpPr>
        <xdr:cNvPr id="118" name="CuadroTexto 117"/>
        <xdr:cNvSpPr txBox="1"/>
      </xdr:nvSpPr>
      <xdr:spPr>
        <a:xfrm>
          <a:off x="30137100" y="1114425"/>
          <a:ext cx="236668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12</a:t>
          </a:r>
          <a:endParaRPr lang="es-GT" sz="1100"/>
        </a:p>
      </xdr:txBody>
    </xdr:sp>
    <xdr:clientData/>
  </xdr:oneCellAnchor>
  <xdr:oneCellAnchor>
    <xdr:from>
      <xdr:col>40</xdr:col>
      <xdr:colOff>238125</xdr:colOff>
      <xdr:row>5</xdr:row>
      <xdr:rowOff>0</xdr:rowOff>
    </xdr:from>
    <xdr:ext cx="236668" cy="180178"/>
    <xdr:sp macro="" textlink="">
      <xdr:nvSpPr>
        <xdr:cNvPr id="119" name="CuadroTexto 118"/>
        <xdr:cNvSpPr txBox="1"/>
      </xdr:nvSpPr>
      <xdr:spPr>
        <a:xfrm>
          <a:off x="30918150" y="1114425"/>
          <a:ext cx="236668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13</a:t>
          </a:r>
          <a:endParaRPr lang="es-GT" sz="1100"/>
        </a:p>
      </xdr:txBody>
    </xdr:sp>
    <xdr:clientData/>
  </xdr:oneCellAnchor>
  <xdr:oneCellAnchor>
    <xdr:from>
      <xdr:col>41</xdr:col>
      <xdr:colOff>247650</xdr:colOff>
      <xdr:row>5</xdr:row>
      <xdr:rowOff>0</xdr:rowOff>
    </xdr:from>
    <xdr:ext cx="236668" cy="179344"/>
    <xdr:sp macro="" textlink="">
      <xdr:nvSpPr>
        <xdr:cNvPr id="120" name="CuadroTexto 119"/>
        <xdr:cNvSpPr txBox="1"/>
      </xdr:nvSpPr>
      <xdr:spPr>
        <a:xfrm>
          <a:off x="31727775" y="1114425"/>
          <a:ext cx="236668" cy="1793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14</a:t>
          </a:r>
          <a:endParaRPr lang="es-GT" sz="1100"/>
        </a:p>
      </xdr:txBody>
    </xdr:sp>
    <xdr:clientData/>
  </xdr:oneCellAnchor>
  <xdr:oneCellAnchor>
    <xdr:from>
      <xdr:col>42</xdr:col>
      <xdr:colOff>276225</xdr:colOff>
      <xdr:row>5</xdr:row>
      <xdr:rowOff>0</xdr:rowOff>
    </xdr:from>
    <xdr:ext cx="236668" cy="182679"/>
    <xdr:sp macro="" textlink="">
      <xdr:nvSpPr>
        <xdr:cNvPr id="121" name="CuadroTexto 120"/>
        <xdr:cNvSpPr txBox="1"/>
      </xdr:nvSpPr>
      <xdr:spPr>
        <a:xfrm>
          <a:off x="32556450" y="1114425"/>
          <a:ext cx="236668" cy="18267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15</a:t>
          </a:r>
          <a:endParaRPr lang="es-GT" sz="1100"/>
        </a:p>
      </xdr:txBody>
    </xdr:sp>
    <xdr:clientData/>
  </xdr:oneCellAnchor>
  <xdr:oneCellAnchor>
    <xdr:from>
      <xdr:col>43</xdr:col>
      <xdr:colOff>238125</xdr:colOff>
      <xdr:row>5</xdr:row>
      <xdr:rowOff>0</xdr:rowOff>
    </xdr:from>
    <xdr:ext cx="236668" cy="180242"/>
    <xdr:sp macro="" textlink="">
      <xdr:nvSpPr>
        <xdr:cNvPr id="122" name="CuadroTexto 121"/>
        <xdr:cNvSpPr txBox="1"/>
      </xdr:nvSpPr>
      <xdr:spPr>
        <a:xfrm>
          <a:off x="33318450" y="1114425"/>
          <a:ext cx="236668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16</a:t>
          </a:r>
          <a:endParaRPr lang="es-GT" sz="1100"/>
        </a:p>
      </xdr:txBody>
    </xdr:sp>
    <xdr:clientData/>
  </xdr:oneCellAnchor>
  <xdr:oneCellAnchor>
    <xdr:from>
      <xdr:col>44</xdr:col>
      <xdr:colOff>228600</xdr:colOff>
      <xdr:row>5</xdr:row>
      <xdr:rowOff>0</xdr:rowOff>
    </xdr:from>
    <xdr:ext cx="236668" cy="179473"/>
    <xdr:sp macro="" textlink="">
      <xdr:nvSpPr>
        <xdr:cNvPr id="123" name="CuadroTexto 122"/>
        <xdr:cNvSpPr txBox="1"/>
      </xdr:nvSpPr>
      <xdr:spPr>
        <a:xfrm>
          <a:off x="34109025" y="1114425"/>
          <a:ext cx="236668" cy="1794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17</a:t>
          </a:r>
          <a:endParaRPr lang="es-GT" sz="1100"/>
        </a:p>
      </xdr:txBody>
    </xdr:sp>
    <xdr:clientData/>
  </xdr:oneCellAnchor>
  <xdr:oneCellAnchor>
    <xdr:from>
      <xdr:col>45</xdr:col>
      <xdr:colOff>228600</xdr:colOff>
      <xdr:row>5</xdr:row>
      <xdr:rowOff>0</xdr:rowOff>
    </xdr:from>
    <xdr:ext cx="236668" cy="180306"/>
    <xdr:sp macro="" textlink="">
      <xdr:nvSpPr>
        <xdr:cNvPr id="124" name="CuadroTexto 123"/>
        <xdr:cNvSpPr txBox="1"/>
      </xdr:nvSpPr>
      <xdr:spPr>
        <a:xfrm>
          <a:off x="34909125" y="1114425"/>
          <a:ext cx="236668" cy="18030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18</a:t>
          </a:r>
          <a:endParaRPr lang="es-GT" sz="1100"/>
        </a:p>
      </xdr:txBody>
    </xdr:sp>
    <xdr:clientData/>
  </xdr:oneCellAnchor>
  <xdr:oneCellAnchor>
    <xdr:from>
      <xdr:col>46</xdr:col>
      <xdr:colOff>266700</xdr:colOff>
      <xdr:row>5</xdr:row>
      <xdr:rowOff>0</xdr:rowOff>
    </xdr:from>
    <xdr:ext cx="233847" cy="180178"/>
    <xdr:sp macro="" textlink="">
      <xdr:nvSpPr>
        <xdr:cNvPr id="125" name="CuadroTexto 124"/>
        <xdr:cNvSpPr txBox="1"/>
      </xdr:nvSpPr>
      <xdr:spPr>
        <a:xfrm>
          <a:off x="35747325" y="1114425"/>
          <a:ext cx="233847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19</a:t>
          </a:r>
          <a:endParaRPr lang="es-GT" sz="1100"/>
        </a:p>
      </xdr:txBody>
    </xdr:sp>
    <xdr:clientData/>
  </xdr:oneCellAnchor>
  <xdr:oneCellAnchor>
    <xdr:from>
      <xdr:col>47</xdr:col>
      <xdr:colOff>266700</xdr:colOff>
      <xdr:row>5</xdr:row>
      <xdr:rowOff>0</xdr:rowOff>
    </xdr:from>
    <xdr:ext cx="239681" cy="180242"/>
    <xdr:sp macro="" textlink="">
      <xdr:nvSpPr>
        <xdr:cNvPr id="126" name="CuadroTexto 125"/>
        <xdr:cNvSpPr txBox="1"/>
      </xdr:nvSpPr>
      <xdr:spPr>
        <a:xfrm>
          <a:off x="36547425" y="1114425"/>
          <a:ext cx="239681" cy="1802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20</a:t>
          </a:r>
          <a:endParaRPr lang="es-GT" sz="1100"/>
        </a:p>
      </xdr:txBody>
    </xdr:sp>
    <xdr:clientData/>
  </xdr:oneCellAnchor>
  <xdr:oneCellAnchor>
    <xdr:from>
      <xdr:col>48</xdr:col>
      <xdr:colOff>238125</xdr:colOff>
      <xdr:row>5</xdr:row>
      <xdr:rowOff>0</xdr:rowOff>
    </xdr:from>
    <xdr:ext cx="239681" cy="179729"/>
    <xdr:sp macro="" textlink="">
      <xdr:nvSpPr>
        <xdr:cNvPr id="127" name="CuadroTexto 126"/>
        <xdr:cNvSpPr txBox="1"/>
      </xdr:nvSpPr>
      <xdr:spPr>
        <a:xfrm>
          <a:off x="37318950" y="1114425"/>
          <a:ext cx="239681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21</a:t>
          </a:r>
          <a:endParaRPr lang="es-GT" sz="1100"/>
        </a:p>
      </xdr:txBody>
    </xdr:sp>
    <xdr:clientData/>
  </xdr:oneCellAnchor>
  <xdr:oneCellAnchor>
    <xdr:from>
      <xdr:col>49</xdr:col>
      <xdr:colOff>238125</xdr:colOff>
      <xdr:row>5</xdr:row>
      <xdr:rowOff>0</xdr:rowOff>
    </xdr:from>
    <xdr:ext cx="239681" cy="179729"/>
    <xdr:sp macro="" textlink="">
      <xdr:nvSpPr>
        <xdr:cNvPr id="128" name="CuadroTexto 127"/>
        <xdr:cNvSpPr txBox="1"/>
      </xdr:nvSpPr>
      <xdr:spPr>
        <a:xfrm>
          <a:off x="38119050" y="1114425"/>
          <a:ext cx="239681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22</a:t>
          </a:r>
          <a:endParaRPr lang="es-GT" sz="1100"/>
        </a:p>
      </xdr:txBody>
    </xdr:sp>
    <xdr:clientData/>
  </xdr:oneCellAnchor>
  <xdr:oneCellAnchor>
    <xdr:from>
      <xdr:col>52</xdr:col>
      <xdr:colOff>180975</xdr:colOff>
      <xdr:row>5</xdr:row>
      <xdr:rowOff>0</xdr:rowOff>
    </xdr:from>
    <xdr:ext cx="177676" cy="172227"/>
    <xdr:sp macro="" textlink="">
      <xdr:nvSpPr>
        <xdr:cNvPr id="129" name="CuadroTexto 128"/>
        <xdr:cNvSpPr txBox="1"/>
      </xdr:nvSpPr>
      <xdr:spPr>
        <a:xfrm>
          <a:off x="40462200" y="1114425"/>
          <a:ext cx="17767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53</xdr:col>
      <xdr:colOff>225798</xdr:colOff>
      <xdr:row>5</xdr:row>
      <xdr:rowOff>0</xdr:rowOff>
    </xdr:from>
    <xdr:ext cx="322589" cy="172227"/>
    <xdr:sp macro="" textlink="">
      <xdr:nvSpPr>
        <xdr:cNvPr id="130" name="CuadroTexto 129"/>
        <xdr:cNvSpPr txBox="1"/>
      </xdr:nvSpPr>
      <xdr:spPr>
        <a:xfrm>
          <a:off x="41126148" y="1114425"/>
          <a:ext cx="3225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𝑥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54</xdr:col>
      <xdr:colOff>273423</xdr:colOff>
      <xdr:row>5</xdr:row>
      <xdr:rowOff>0</xdr:rowOff>
    </xdr:from>
    <xdr:ext cx="321691" cy="194797"/>
    <xdr:sp macro="" textlink="">
      <xdr:nvSpPr>
        <xdr:cNvPr id="131" name="CuadroTexto 130"/>
        <xdr:cNvSpPr txBox="1"/>
      </xdr:nvSpPr>
      <xdr:spPr>
        <a:xfrm>
          <a:off x="41935773" y="1114425"/>
          <a:ext cx="321691" cy="1947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55</xdr:col>
      <xdr:colOff>311523</xdr:colOff>
      <xdr:row>5</xdr:row>
      <xdr:rowOff>0</xdr:rowOff>
    </xdr:from>
    <xdr:ext cx="321690" cy="195246"/>
    <xdr:sp macro="" textlink="">
      <xdr:nvSpPr>
        <xdr:cNvPr id="132" name="CuadroTexto 131"/>
        <xdr:cNvSpPr txBox="1"/>
      </xdr:nvSpPr>
      <xdr:spPr>
        <a:xfrm>
          <a:off x="42735873" y="1114425"/>
          <a:ext cx="321690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3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56</xdr:col>
      <xdr:colOff>254373</xdr:colOff>
      <xdr:row>5</xdr:row>
      <xdr:rowOff>0</xdr:rowOff>
    </xdr:from>
    <xdr:ext cx="321690" cy="194092"/>
    <xdr:sp macro="" textlink="">
      <xdr:nvSpPr>
        <xdr:cNvPr id="133" name="CuadroTexto 132"/>
        <xdr:cNvSpPr txBox="1"/>
      </xdr:nvSpPr>
      <xdr:spPr>
        <a:xfrm>
          <a:off x="43440723" y="1114425"/>
          <a:ext cx="321690" cy="19409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4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57</xdr:col>
      <xdr:colOff>219075</xdr:colOff>
      <xdr:row>5</xdr:row>
      <xdr:rowOff>0</xdr:rowOff>
    </xdr:from>
    <xdr:ext cx="321690" cy="197746"/>
    <xdr:sp macro="" textlink="">
      <xdr:nvSpPr>
        <xdr:cNvPr id="134" name="CuadroTexto 133"/>
        <xdr:cNvSpPr txBox="1"/>
      </xdr:nvSpPr>
      <xdr:spPr>
        <a:xfrm>
          <a:off x="44310300" y="1114425"/>
          <a:ext cx="321690" cy="1977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5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58</xdr:col>
      <xdr:colOff>342900</xdr:colOff>
      <xdr:row>5</xdr:row>
      <xdr:rowOff>0</xdr:rowOff>
    </xdr:from>
    <xdr:ext cx="321690" cy="195310"/>
    <xdr:sp macro="" textlink="">
      <xdr:nvSpPr>
        <xdr:cNvPr id="135" name="CuadroTexto 134"/>
        <xdr:cNvSpPr txBox="1"/>
      </xdr:nvSpPr>
      <xdr:spPr>
        <a:xfrm>
          <a:off x="45234225" y="1114425"/>
          <a:ext cx="321690" cy="1953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6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59</xdr:col>
      <xdr:colOff>247650</xdr:colOff>
      <xdr:row>5</xdr:row>
      <xdr:rowOff>0</xdr:rowOff>
    </xdr:from>
    <xdr:ext cx="321690" cy="193964"/>
    <xdr:sp macro="" textlink="">
      <xdr:nvSpPr>
        <xdr:cNvPr id="136" name="CuadroTexto 135"/>
        <xdr:cNvSpPr txBox="1"/>
      </xdr:nvSpPr>
      <xdr:spPr>
        <a:xfrm>
          <a:off x="45939075" y="1114425"/>
          <a:ext cx="321690" cy="19396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7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60</xdr:col>
      <xdr:colOff>228600</xdr:colOff>
      <xdr:row>5</xdr:row>
      <xdr:rowOff>0</xdr:rowOff>
    </xdr:from>
    <xdr:ext cx="321690" cy="195375"/>
    <xdr:sp macro="" textlink="">
      <xdr:nvSpPr>
        <xdr:cNvPr id="137" name="CuadroTexto 136"/>
        <xdr:cNvSpPr txBox="1"/>
      </xdr:nvSpPr>
      <xdr:spPr>
        <a:xfrm>
          <a:off x="46720125" y="1114425"/>
          <a:ext cx="321690" cy="1953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8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61</xdr:col>
      <xdr:colOff>171450</xdr:colOff>
      <xdr:row>5</xdr:row>
      <xdr:rowOff>0</xdr:rowOff>
    </xdr:from>
    <xdr:ext cx="318869" cy="195246"/>
    <xdr:sp macro="" textlink="">
      <xdr:nvSpPr>
        <xdr:cNvPr id="138" name="CuadroTexto 137"/>
        <xdr:cNvSpPr txBox="1"/>
      </xdr:nvSpPr>
      <xdr:spPr>
        <a:xfrm>
          <a:off x="47463075" y="1114425"/>
          <a:ext cx="318869" cy="195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9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62</xdr:col>
      <xdr:colOff>209550</xdr:colOff>
      <xdr:row>5</xdr:row>
      <xdr:rowOff>0</xdr:rowOff>
    </xdr:from>
    <xdr:ext cx="378245" cy="195310"/>
    <xdr:sp macro="" textlink="">
      <xdr:nvSpPr>
        <xdr:cNvPr id="139" name="CuadroTexto 138"/>
        <xdr:cNvSpPr txBox="1"/>
      </xdr:nvSpPr>
      <xdr:spPr>
        <a:xfrm>
          <a:off x="48301275" y="1114425"/>
          <a:ext cx="378245" cy="1953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10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63</xdr:col>
      <xdr:colOff>190500</xdr:colOff>
      <xdr:row>5</xdr:row>
      <xdr:rowOff>0</xdr:rowOff>
    </xdr:from>
    <xdr:ext cx="378245" cy="194412"/>
    <xdr:sp macro="" textlink="">
      <xdr:nvSpPr>
        <xdr:cNvPr id="140" name="CuadroTexto 139"/>
        <xdr:cNvSpPr txBox="1"/>
      </xdr:nvSpPr>
      <xdr:spPr>
        <a:xfrm>
          <a:off x="49082325" y="1114425"/>
          <a:ext cx="378245" cy="1944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11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50</xdr:col>
      <xdr:colOff>266700</xdr:colOff>
      <xdr:row>5</xdr:row>
      <xdr:rowOff>0</xdr:rowOff>
    </xdr:from>
    <xdr:ext cx="239681" cy="180178"/>
    <xdr:sp macro="" textlink="">
      <xdr:nvSpPr>
        <xdr:cNvPr id="141" name="CuadroTexto 140"/>
        <xdr:cNvSpPr txBox="1"/>
      </xdr:nvSpPr>
      <xdr:spPr>
        <a:xfrm>
          <a:off x="38947725" y="1114425"/>
          <a:ext cx="239681" cy="18017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23</a:t>
          </a:r>
          <a:endParaRPr lang="es-GT" sz="1100"/>
        </a:p>
      </xdr:txBody>
    </xdr:sp>
    <xdr:clientData/>
  </xdr:oneCellAnchor>
  <xdr:oneCellAnchor>
    <xdr:from>
      <xdr:col>51</xdr:col>
      <xdr:colOff>266700</xdr:colOff>
      <xdr:row>5</xdr:row>
      <xdr:rowOff>0</xdr:rowOff>
    </xdr:from>
    <xdr:ext cx="239681" cy="179729"/>
    <xdr:sp macro="" textlink="">
      <xdr:nvSpPr>
        <xdr:cNvPr id="142" name="CuadroTexto 141"/>
        <xdr:cNvSpPr txBox="1"/>
      </xdr:nvSpPr>
      <xdr:spPr>
        <a:xfrm>
          <a:off x="39747825" y="1114425"/>
          <a:ext cx="239681" cy="17972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24</a:t>
          </a:r>
          <a:endParaRPr lang="es-GT" sz="1100"/>
        </a:p>
      </xdr:txBody>
    </xdr:sp>
    <xdr:clientData/>
  </xdr:oneCellAnchor>
  <xdr:oneCellAnchor>
    <xdr:from>
      <xdr:col>64</xdr:col>
      <xdr:colOff>219075</xdr:colOff>
      <xdr:row>5</xdr:row>
      <xdr:rowOff>0</xdr:rowOff>
    </xdr:from>
    <xdr:ext cx="378245" cy="194797"/>
    <xdr:sp macro="" textlink="">
      <xdr:nvSpPr>
        <xdr:cNvPr id="143" name="CuadroTexto 142"/>
        <xdr:cNvSpPr txBox="1"/>
      </xdr:nvSpPr>
      <xdr:spPr>
        <a:xfrm>
          <a:off x="49911000" y="1114425"/>
          <a:ext cx="378245" cy="19479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𝑥</a:t>
          </a:r>
          <a:r>
            <a:rPr lang="en-US" sz="1100" b="0" i="0">
              <a:latin typeface="Cambria Math" panose="02040503050406030204" pitchFamily="18" charset="0"/>
            </a:rPr>
            <a:t>_</a:t>
          </a:r>
          <a:r>
            <a:rPr lang="es-GT" sz="1100" b="0" i="0">
              <a:latin typeface="Cambria Math" panose="02040503050406030204" pitchFamily="18" charset="0"/>
            </a:rPr>
            <a:t>𝑘</a:t>
          </a:r>
          <a:r>
            <a:rPr lang="en-US" sz="1100" b="0" i="0">
              <a:latin typeface="Cambria Math" panose="02040503050406030204" pitchFamily="18" charset="0"/>
            </a:rPr>
            <a:t>^</a:t>
          </a:r>
          <a:r>
            <a:rPr lang="es-GT" sz="1100" b="0" i="0">
              <a:latin typeface="Cambria Math" panose="02040503050406030204" pitchFamily="18" charset="0"/>
            </a:rPr>
            <a:t>12</a:t>
          </a:r>
          <a:r>
            <a:rPr lang="es-GT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𝑦_</a:t>
          </a:r>
          <a:r>
            <a:rPr 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𝑘</a:t>
          </a:r>
          <a:endParaRPr lang="es-GT" sz="1100"/>
        </a:p>
      </xdr:txBody>
    </xdr:sp>
    <xdr:clientData/>
  </xdr:oneCellAnchor>
  <xdr:oneCellAnchor>
    <xdr:from>
      <xdr:col>65</xdr:col>
      <xdr:colOff>276225</xdr:colOff>
      <xdr:row>5</xdr:row>
      <xdr:rowOff>0</xdr:rowOff>
    </xdr:from>
    <xdr:ext cx="293798" cy="172227"/>
    <xdr:sp macro="" textlink="">
      <xdr:nvSpPr>
        <xdr:cNvPr id="144" name="CuadroTexto 143"/>
        <xdr:cNvSpPr txBox="1"/>
      </xdr:nvSpPr>
      <xdr:spPr>
        <a:xfrm>
          <a:off x="50768250" y="1114425"/>
          <a:ext cx="293798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0" i="0">
              <a:latin typeface="Cambria Math" panose="02040503050406030204" pitchFamily="18" charset="0"/>
            </a:rPr>
            <a:t>𝑦_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r>
            <a:rPr lang="es-GT" sz="1100" b="0" i="0">
              <a:latin typeface="Cambria Math" panose="02040503050406030204" pitchFamily="18" charset="0"/>
            </a:rPr>
            <a:t>12</a:t>
          </a:r>
          <a:endParaRPr lang="es-GT" sz="1100"/>
        </a:p>
      </xdr:txBody>
    </xdr:sp>
    <xdr:clientData/>
  </xdr:oneCellAnchor>
  <xdr:twoCellAnchor>
    <xdr:from>
      <xdr:col>66</xdr:col>
      <xdr:colOff>95250</xdr:colOff>
      <xdr:row>5</xdr:row>
      <xdr:rowOff>19050</xdr:rowOff>
    </xdr:from>
    <xdr:to>
      <xdr:col>66</xdr:col>
      <xdr:colOff>733425</xdr:colOff>
      <xdr:row>6</xdr:row>
      <xdr:rowOff>87406</xdr:rowOff>
    </xdr:to>
    <xdr:pic>
      <xdr:nvPicPr>
        <xdr:cNvPr id="145" name="Imagen 14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87375" y="1133475"/>
          <a:ext cx="638175" cy="258856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67</xdr:col>
      <xdr:colOff>117101</xdr:colOff>
      <xdr:row>5</xdr:row>
      <xdr:rowOff>9525</xdr:rowOff>
    </xdr:from>
    <xdr:to>
      <xdr:col>67</xdr:col>
      <xdr:colOff>860051</xdr:colOff>
      <xdr:row>6</xdr:row>
      <xdr:rowOff>77881</xdr:rowOff>
    </xdr:to>
    <xdr:pic>
      <xdr:nvPicPr>
        <xdr:cNvPr id="146" name="Imagen 14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14101" y="1123950"/>
          <a:ext cx="742950" cy="258856"/>
        </a:xfrm>
        <a:prstGeom prst="rect">
          <a:avLst/>
        </a:prstGeom>
        <a:noFill/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68</xdr:col>
      <xdr:colOff>295275</xdr:colOff>
      <xdr:row>5</xdr:row>
      <xdr:rowOff>0</xdr:rowOff>
    </xdr:from>
    <xdr:ext cx="162289" cy="172227"/>
    <xdr:sp macro="" textlink="">
      <xdr:nvSpPr>
        <xdr:cNvPr id="47" name="CuadroTexto 46"/>
        <xdr:cNvSpPr txBox="1"/>
      </xdr:nvSpPr>
      <xdr:spPr>
        <a:xfrm>
          <a:off x="53549550" y="1123950"/>
          <a:ext cx="16228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</a:t>
          </a:r>
          <a:endParaRPr lang="es-GT" sz="1100"/>
        </a:p>
      </xdr:txBody>
    </xdr:sp>
    <xdr:clientData/>
  </xdr:oneCellAnchor>
  <xdr:oneCellAnchor>
    <xdr:from>
      <xdr:col>69</xdr:col>
      <xdr:colOff>190500</xdr:colOff>
      <xdr:row>5</xdr:row>
      <xdr:rowOff>0</xdr:rowOff>
    </xdr:from>
    <xdr:ext cx="227691" cy="175369"/>
    <xdr:sp macro="" textlink="">
      <xdr:nvSpPr>
        <xdr:cNvPr id="48" name="CuadroTexto 47"/>
        <xdr:cNvSpPr txBox="1"/>
      </xdr:nvSpPr>
      <xdr:spPr>
        <a:xfrm>
          <a:off x="54206775" y="1123950"/>
          <a:ext cx="227691" cy="1753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𝜀_</a:t>
          </a:r>
          <a:r>
            <a:rPr lang="es-GT" sz="1100" b="0" i="0">
              <a:latin typeface="Cambria Math" panose="02040503050406030204" pitchFamily="18" charset="0"/>
            </a:rPr>
            <a:t>𝑜〗^2</a:t>
          </a:r>
          <a:endParaRPr lang="es-GT" sz="1100"/>
        </a:p>
      </xdr:txBody>
    </xdr:sp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609600</xdr:colOff>
      <xdr:row>1</xdr:row>
      <xdr:rowOff>180975</xdr:rowOff>
    </xdr:from>
    <xdr:ext cx="264047" cy="172227"/>
    <xdr:sp macro="" textlink="">
      <xdr:nvSpPr>
        <xdr:cNvPr id="2" name="CuadroTexto 1"/>
        <xdr:cNvSpPr txBox="1"/>
      </xdr:nvSpPr>
      <xdr:spPr>
        <a:xfrm>
          <a:off x="6838950" y="381000"/>
          <a:ext cx="26404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  <a:ea typeface="Cambria Math" panose="02040503050406030204" pitchFamily="18" charset="0"/>
            </a:rPr>
            <a:t>𝝆=</a:t>
          </a:r>
          <a:endParaRPr lang="es-GT" sz="1100" b="1"/>
        </a:p>
      </xdr:txBody>
    </xdr:sp>
    <xdr:clientData/>
  </xdr:oneCellAnchor>
  <xdr:oneCellAnchor>
    <xdr:from>
      <xdr:col>7</xdr:col>
      <xdr:colOff>619125</xdr:colOff>
      <xdr:row>3</xdr:row>
      <xdr:rowOff>19050</xdr:rowOff>
    </xdr:from>
    <xdr:ext cx="245837" cy="172227"/>
    <xdr:sp macro="" textlink="">
      <xdr:nvSpPr>
        <xdr:cNvPr id="3" name="CuadroTexto 2"/>
        <xdr:cNvSpPr txBox="1"/>
      </xdr:nvSpPr>
      <xdr:spPr>
        <a:xfrm>
          <a:off x="6848475" y="600075"/>
          <a:ext cx="245837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𝒄=</a:t>
          </a:r>
          <a:endParaRPr lang="es-GT" sz="1100" b="1"/>
        </a:p>
      </xdr:txBody>
    </xdr:sp>
    <xdr:clientData/>
  </xdr:oneCellAnchor>
  <xdr:oneCellAnchor>
    <xdr:from>
      <xdr:col>37</xdr:col>
      <xdr:colOff>66675</xdr:colOff>
      <xdr:row>5</xdr:row>
      <xdr:rowOff>14287</xdr:rowOff>
    </xdr:from>
    <xdr:ext cx="1922001" cy="386773"/>
    <xdr:sp macro="" textlink="">
      <xdr:nvSpPr>
        <xdr:cNvPr id="4" name="CuadroTexto 3"/>
        <xdr:cNvSpPr txBox="1"/>
      </xdr:nvSpPr>
      <xdr:spPr>
        <a:xfrm>
          <a:off x="32594550" y="976312"/>
          <a:ext cx="1922001" cy="3867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i="0">
              <a:latin typeface="Cambria Math" panose="02040503050406030204" pitchFamily="18" charset="0"/>
            </a:rPr>
            <a:t>〖</a:t>
          </a:r>
          <a:r>
            <a:rPr lang="es-GT" sz="1100" b="0" i="0">
              <a:latin typeface="Cambria Math" panose="02040503050406030204" pitchFamily="18" charset="0"/>
            </a:rPr>
            <a:t>𝐿𝑀〗_(</a:t>
          </a:r>
          <a:r>
            <a:rPr lang="es-GT" sz="1100" i="0">
              <a:latin typeface="Cambria Math" panose="02040503050406030204" pitchFamily="18" charset="0"/>
              <a:ea typeface="Cambria Math" panose="02040503050406030204" pitchFamily="18" charset="0"/>
            </a:rPr>
            <a:t>𝜇</a:t>
          </a:r>
          <a:r>
            <a:rPr lang="es-GT" sz="1100" b="0" i="0">
              <a:latin typeface="Cambria Math" panose="02040503050406030204" pitchFamily="18" charset="0"/>
              <a:ea typeface="Cambria Math" panose="02040503050406030204" pitchFamily="18" charset="0"/>
            </a:rPr>
            <a:t>,   𝜎)</a:t>
          </a:r>
          <a:r>
            <a:rPr lang="es-GT" sz="1100" b="0" i="0">
              <a:latin typeface="Cambria Math" panose="02040503050406030204" pitchFamily="18" charset="0"/>
            </a:rPr>
            <a:t>=𝑁⌊</a:t>
          </a:r>
          <a:r>
            <a:rPr lang="es-GT" sz="1100" b="0" i="0">
              <a:solidFill>
                <a:schemeClr val="tx1"/>
              </a:solidFill>
              <a:effectLst/>
              <a:latin typeface="Cambria Math" panose="02040503050406030204" pitchFamily="18" charset="0"/>
              <a:ea typeface="+mn-ea"/>
              <a:cs typeface="+mn-cs"/>
            </a:rPr>
            <a:t>(𝑆_(𝜇,   𝜎)^2)/6+〖(𝐾_(𝜇,  𝜎)−3)〗^2/24⌋</a:t>
          </a:r>
          <a:endParaRPr lang="es-GT" sz="1100"/>
        </a:p>
      </xdr:txBody>
    </xdr:sp>
    <xdr:clientData/>
  </xdr:oneCellAnchor>
  <xdr:oneCellAnchor>
    <xdr:from>
      <xdr:col>35</xdr:col>
      <xdr:colOff>1876425</xdr:colOff>
      <xdr:row>9</xdr:row>
      <xdr:rowOff>4762</xdr:rowOff>
    </xdr:from>
    <xdr:ext cx="247696" cy="172227"/>
    <xdr:sp macro="" textlink="">
      <xdr:nvSpPr>
        <xdr:cNvPr id="5" name="CuadroTexto 4"/>
        <xdr:cNvSpPr txBox="1"/>
      </xdr:nvSpPr>
      <xdr:spPr>
        <a:xfrm>
          <a:off x="30861000" y="1747837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𝑯_𝟎:</a:t>
          </a:r>
          <a:endParaRPr lang="es-GT" sz="1100" b="1"/>
        </a:p>
      </xdr:txBody>
    </xdr:sp>
    <xdr:clientData/>
  </xdr:oneCellAnchor>
  <xdr:oneCellAnchor>
    <xdr:from>
      <xdr:col>35</xdr:col>
      <xdr:colOff>1866900</xdr:colOff>
      <xdr:row>10</xdr:row>
      <xdr:rowOff>185737</xdr:rowOff>
    </xdr:from>
    <xdr:ext cx="247696" cy="172227"/>
    <xdr:sp macro="" textlink="">
      <xdr:nvSpPr>
        <xdr:cNvPr id="6" name="CuadroTexto 5"/>
        <xdr:cNvSpPr txBox="1"/>
      </xdr:nvSpPr>
      <xdr:spPr>
        <a:xfrm>
          <a:off x="30851475" y="2119312"/>
          <a:ext cx="247696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s-GT" sz="1100" b="1" i="0">
              <a:latin typeface="Cambria Math" panose="02040503050406030204" pitchFamily="18" charset="0"/>
            </a:rPr>
            <a:t>𝑯_𝟏:</a:t>
          </a:r>
          <a:endParaRPr lang="es-GT" sz="1100" b="1"/>
        </a:p>
      </xdr:txBody>
    </xdr:sp>
    <xdr:clientData/>
  </xdr:oneCellAnchor>
  <xdr:twoCellAnchor>
    <xdr:from>
      <xdr:col>20</xdr:col>
      <xdr:colOff>0</xdr:colOff>
      <xdr:row>1</xdr:row>
      <xdr:rowOff>0</xdr:rowOff>
    </xdr:from>
    <xdr:to>
      <xdr:col>26</xdr:col>
      <xdr:colOff>0</xdr:colOff>
      <xdr:row>15</xdr:row>
      <xdr:rowOff>47625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390525</xdr:colOff>
      <xdr:row>7</xdr:row>
      <xdr:rowOff>23812</xdr:rowOff>
    </xdr:from>
    <xdr:ext cx="176779" cy="172227"/>
    <xdr:sp macro="" textlink="">
      <xdr:nvSpPr>
        <xdr:cNvPr id="2" name="CuadroTexto 1"/>
        <xdr:cNvSpPr txBox="1"/>
      </xdr:nvSpPr>
      <xdr:spPr>
        <a:xfrm>
          <a:off x="390525" y="404812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4</xdr:col>
      <xdr:colOff>390525</xdr:colOff>
      <xdr:row>7</xdr:row>
      <xdr:rowOff>23812</xdr:rowOff>
    </xdr:from>
    <xdr:ext cx="176779" cy="172227"/>
    <xdr:sp macro="" textlink="">
      <xdr:nvSpPr>
        <xdr:cNvPr id="3" name="CuadroTexto 2"/>
        <xdr:cNvSpPr txBox="1"/>
      </xdr:nvSpPr>
      <xdr:spPr>
        <a:xfrm>
          <a:off x="1914525" y="1357312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  <xdr:oneCellAnchor>
    <xdr:from>
      <xdr:col>9</xdr:col>
      <xdr:colOff>361950</xdr:colOff>
      <xdr:row>15</xdr:row>
      <xdr:rowOff>176212</xdr:rowOff>
    </xdr:from>
    <xdr:ext cx="176779" cy="172227"/>
    <xdr:sp macro="" textlink="">
      <xdr:nvSpPr>
        <xdr:cNvPr id="4" name="CuadroTexto 3"/>
        <xdr:cNvSpPr txBox="1"/>
      </xdr:nvSpPr>
      <xdr:spPr>
        <a:xfrm>
          <a:off x="7219950" y="3033712"/>
          <a:ext cx="176779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r>
            <a:rPr lang="en-US" sz="1100" b="0" i="0">
              <a:latin typeface="Cambria Math" panose="02040503050406030204" pitchFamily="18" charset="0"/>
            </a:rPr>
            <a:t>𝑥</a:t>
          </a:r>
          <a:r>
            <a:rPr lang="es-GT" sz="1100" b="0" i="0">
              <a:latin typeface="Cambria Math" panose="02040503050406030204" pitchFamily="18" charset="0"/>
            </a:rPr>
            <a:t>_</a:t>
          </a:r>
          <a:r>
            <a:rPr lang="en-US" sz="1100" b="0" i="0">
              <a:latin typeface="Cambria Math" panose="02040503050406030204" pitchFamily="18" charset="0"/>
            </a:rPr>
            <a:t>𝑘</a:t>
          </a:r>
          <a:endParaRPr lang="es-GT" sz="1100"/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XN.xlam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FunctionCategory"/>
      <sheetName val="xnumbers"/>
      <sheetName val="FunctionsBook"/>
      <sheetName val="CommandBarMenu"/>
      <sheetName val="setting"/>
      <sheetName val="XN"/>
    </sheetNames>
    <definedNames>
      <definedName name="xDiv"/>
      <definedName name="xMatDet"/>
    </defined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1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/>
  <dimension ref="A1:P25"/>
  <sheetViews>
    <sheetView tabSelected="1" topLeftCell="A4" zoomScale="115" zoomScaleNormal="115" workbookViewId="0">
      <selection activeCell="Q20" sqref="Q20"/>
    </sheetView>
  </sheetViews>
  <sheetFormatPr baseColWidth="10" defaultRowHeight="15"/>
  <cols>
    <col min="3" max="3" width="7.140625" customWidth="1"/>
    <col min="4" max="4" width="4.85546875" customWidth="1"/>
    <col min="12" max="12" width="22.85546875" bestFit="1" customWidth="1"/>
    <col min="14" max="14" width="12" bestFit="1" customWidth="1"/>
    <col min="15" max="15" width="13.85546875" customWidth="1"/>
    <col min="16" max="16" width="13.5703125" bestFit="1" customWidth="1"/>
  </cols>
  <sheetData>
    <row r="1" spans="1:16" ht="26.25">
      <c r="E1" s="135" t="s">
        <v>0</v>
      </c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</row>
    <row r="2" spans="1:16">
      <c r="A2" s="134" t="s">
        <v>0</v>
      </c>
      <c r="B2" s="134"/>
    </row>
    <row r="3" spans="1:16">
      <c r="A3" s="3"/>
      <c r="B3" s="3"/>
      <c r="L3" s="4" t="s">
        <v>11</v>
      </c>
      <c r="M3" s="16">
        <v>61</v>
      </c>
    </row>
    <row r="4" spans="1:16">
      <c r="A4" s="3">
        <v>64</v>
      </c>
      <c r="B4" s="3">
        <v>8</v>
      </c>
      <c r="L4" s="4" t="s">
        <v>16</v>
      </c>
      <c r="M4" s="19">
        <v>0.96599999999999997</v>
      </c>
    </row>
    <row r="5" spans="1:16">
      <c r="A5" s="3">
        <v>71</v>
      </c>
      <c r="B5" s="3">
        <v>10</v>
      </c>
    </row>
    <row r="6" spans="1:16">
      <c r="A6" s="3">
        <v>53</v>
      </c>
      <c r="B6" s="3">
        <v>6</v>
      </c>
    </row>
    <row r="7" spans="1:16">
      <c r="A7" s="3">
        <v>67</v>
      </c>
      <c r="B7" s="3">
        <v>11</v>
      </c>
      <c r="L7" s="52" t="s">
        <v>49</v>
      </c>
      <c r="M7">
        <f>$M$3</f>
        <v>61</v>
      </c>
      <c r="N7">
        <f>'MODELO 1'!$G$5*'INGRESO DE DATOS'!$M$7+'MODELO 1'!$G$11</f>
        <v>8.605296610169491</v>
      </c>
      <c r="O7" s="15">
        <f>'MODELO 1'!$G$2</f>
        <v>0.60576723099051466</v>
      </c>
      <c r="P7" s="18">
        <f t="shared" ref="P7:P20" si="0">IF(O7&lt;$M$4,0,O7)</f>
        <v>0</v>
      </c>
    </row>
    <row r="8" spans="1:16">
      <c r="A8" s="3">
        <v>55</v>
      </c>
      <c r="B8" s="3">
        <v>8</v>
      </c>
      <c r="L8" s="52" t="s">
        <v>50</v>
      </c>
      <c r="M8">
        <f t="shared" ref="M8:M18" si="1">$M$3</f>
        <v>61</v>
      </c>
      <c r="N8">
        <f>+'MODELO 2'!H6*POWER('INGRESO DE DATOS'!M8,2)+'MODELO 2'!H16*'INGRESO DE DATOS'!M8+'MODELO 2'!H25</f>
        <v>9.0181890977685484</v>
      </c>
      <c r="O8" s="15">
        <f>'MODELO 2'!G2</f>
        <v>0.6370019437861324</v>
      </c>
      <c r="P8" s="18">
        <f t="shared" si="0"/>
        <v>0</v>
      </c>
    </row>
    <row r="9" spans="1:16">
      <c r="A9" s="3">
        <v>58</v>
      </c>
      <c r="B9" s="3">
        <v>7</v>
      </c>
      <c r="L9" s="52" t="s">
        <v>17</v>
      </c>
      <c r="M9">
        <f t="shared" si="1"/>
        <v>61</v>
      </c>
      <c r="N9">
        <f>+'MODELO 3'!J9*POWER('INGRESO DE DATOS'!M9,3)+'MODELO 3'!J20*POWER('INGRESO DE DATOS'!M8,2)+'MODELO 3'!J31*'INGRESO DE DATOS'!M8+'MODELO 3'!J42</f>
        <v>9.1307522385917252</v>
      </c>
      <c r="O9" s="15">
        <f>'MODELO 3'!H2</f>
        <v>0.64732262794504558</v>
      </c>
      <c r="P9" s="18">
        <f t="shared" si="0"/>
        <v>0</v>
      </c>
    </row>
    <row r="10" spans="1:16">
      <c r="A10" s="3">
        <v>77</v>
      </c>
      <c r="B10" s="3">
        <v>10</v>
      </c>
      <c r="L10" s="52" t="s">
        <v>18</v>
      </c>
      <c r="M10">
        <f t="shared" si="1"/>
        <v>61</v>
      </c>
      <c r="N10" s="24">
        <f>+'MODELO 4'!N10*POWER(M10,4)+'MODELO 4'!N23*POWER(M10,3)+'MODELO 4'!N36*POWER(M10,2)+'MODELO 4'!N49*M10+'MODELO 4'!N62</f>
        <v>8.4626548039759655</v>
      </c>
      <c r="O10" s="35">
        <f>'MODELO 4'!$L$2</f>
        <v>0.70068948852718904</v>
      </c>
      <c r="P10" s="18">
        <f t="shared" si="0"/>
        <v>0</v>
      </c>
    </row>
    <row r="11" spans="1:16">
      <c r="A11" s="1">
        <v>57</v>
      </c>
      <c r="B11" s="37">
        <v>9</v>
      </c>
      <c r="L11" s="52" t="s">
        <v>19</v>
      </c>
      <c r="M11">
        <f t="shared" si="1"/>
        <v>61</v>
      </c>
      <c r="N11" s="24">
        <f>+'MODELO 5'!N11*POWER(M11,5)+'MODELO 5'!N26*POWER(M11,4)+'MODELO 5'!N41*POWER(M11,3)+'MODELO 5'!N56*POWER(M11,2)+'MODELO 5'!N71*M11+'MODELO 5'!N86</f>
        <v>8.576067935807032</v>
      </c>
      <c r="O11" s="35">
        <f>'MODELO 5'!$J$2</f>
        <v>0.70212663430461331</v>
      </c>
      <c r="P11" s="18">
        <f t="shared" si="0"/>
        <v>0</v>
      </c>
    </row>
    <row r="12" spans="1:16">
      <c r="A12" s="1">
        <v>56</v>
      </c>
      <c r="B12" s="37">
        <v>10</v>
      </c>
      <c r="L12" s="52" t="s">
        <v>20</v>
      </c>
      <c r="M12">
        <f t="shared" si="1"/>
        <v>61</v>
      </c>
      <c r="N12" s="24">
        <f>+'MODELO 6'!O12*POWER(M12,6)+'MODELO 6'!O29*POWER(M12,5)+'MODELO 6'!O46*POWER(M12,4)+'MODELO 6'!O63*POWER(M12,3)+'MODELO 6'!O80*POWER(M12,2)+'MODELO 6'!O97*M12+'MODELO 6'!O114</f>
        <v>8.5458929550441098</v>
      </c>
      <c r="O12" s="35">
        <f>'MODELO 6'!$K$2</f>
        <v>0.70247205572546123</v>
      </c>
      <c r="P12" s="18">
        <f t="shared" si="0"/>
        <v>0</v>
      </c>
    </row>
    <row r="13" spans="1:16">
      <c r="A13" s="1">
        <v>51</v>
      </c>
      <c r="B13" s="37">
        <v>6</v>
      </c>
      <c r="L13" s="52" t="s">
        <v>21</v>
      </c>
      <c r="M13">
        <f t="shared" si="1"/>
        <v>61</v>
      </c>
      <c r="N13" s="24">
        <f>'MODELO 7'!S14*POWER(M13,7)+'MODELO 7'!S33*POWER(M13,6)+'MODELO 7'!S52*POWER(M13,5)+'MODELO 7'!S71*POWER(M13,4)+'MODELO 7'!S90*POWER(M13,3)+'MODELO 7'!S109*POWER(M13,2)+'MODELO 7'!S128*M13+'MODELO 7'!S147</f>
        <v>9.2179296126123518</v>
      </c>
      <c r="O13" s="35">
        <f>'MODELO 7'!$O$2</f>
        <v>0.71268156581337394</v>
      </c>
      <c r="P13" s="18">
        <f t="shared" si="0"/>
        <v>0</v>
      </c>
    </row>
    <row r="14" spans="1:16">
      <c r="A14" s="1">
        <v>76</v>
      </c>
      <c r="B14" s="1">
        <v>12</v>
      </c>
      <c r="L14" s="52" t="s">
        <v>22</v>
      </c>
      <c r="M14">
        <f t="shared" si="1"/>
        <v>61</v>
      </c>
      <c r="N14" s="24">
        <f>'MODELO 8'!S15*POWER(M14,8)+'MODELO 8'!S36*POWER(M14,7)+'MODELO 8'!S57*POWER(M14,6)+'MODELO 8'!S78*POWER(M14,5)+'MODELO 8'!S99*POWER(M14,4)+'MODELO 8'!S120*POWER(M14,3)+'MODELO 8'!S141*POWER(M14,2)+'MODELO 8'!S162*M14+'MODELO 8'!S183</f>
        <v>6.6795161517802626</v>
      </c>
      <c r="O14" s="35">
        <f>'MODELO 8'!O2</f>
        <v>0.79541670975889289</v>
      </c>
      <c r="P14" s="18">
        <f t="shared" si="0"/>
        <v>0</v>
      </c>
    </row>
    <row r="15" spans="1:16">
      <c r="A15" s="1"/>
      <c r="B15" s="1"/>
      <c r="L15" s="52" t="s">
        <v>23</v>
      </c>
      <c r="M15">
        <f t="shared" si="1"/>
        <v>61</v>
      </c>
      <c r="N15" s="24">
        <f>+'MODELO 9'!T16*POWER(M15,9)+'MODELO 9'!T39*POWER(M15,8)+'MODELO 9'!T62*POWER(M15,7)+'MODELO 9'!T85*POWER(M15,6)+'MODELO 9'!T108*POWER(M15,5)+'MODELO 9'!T131*POWER(M15,4)+'MODELO 9'!T154*POWER(M15,3)+'MODELO 9'!T177*POWER(M15,2)+'MODELO 9'!T200*M15+'MODELO 9'!T223</f>
        <v>6.6867568681482226</v>
      </c>
      <c r="O15" s="35">
        <f>'MODELO 9'!$P$2</f>
        <v>0.79462590053522997</v>
      </c>
      <c r="P15" s="18">
        <f t="shared" si="0"/>
        <v>0</v>
      </c>
    </row>
    <row r="16" spans="1:16">
      <c r="L16" s="52" t="s">
        <v>51</v>
      </c>
      <c r="M16">
        <f t="shared" si="1"/>
        <v>61</v>
      </c>
      <c r="N16" s="24">
        <f>+'MODELO 10'!U14*POWER(M16,10)+'MODELO 10'!U39*POWER(M16,9)+'MODELO 10'!U64*POWER(M16,8)+'MODELO 10'!U89*POWER(M16,7)+'MODELO 10'!U114*POWER(M16,6)+'MODELO 10'!U139*POWER(M16,5)+'MODELO 10'!U164*POWER(M16,4)+'MODELO 10'!U189*POWER(M16,3)+'MODELO 10'!U214*POWER(M16,2)+'MODELO 10'!U239*M16+'MODELO 10'!U264</f>
        <v>5.5074124706443399</v>
      </c>
      <c r="O16" s="35">
        <f>'MODELO 10'!$Q$2</f>
        <v>0.95070462882342799</v>
      </c>
      <c r="P16" s="18">
        <f t="shared" si="0"/>
        <v>0</v>
      </c>
    </row>
    <row r="17" spans="2:16">
      <c r="B17" t="s">
        <v>6</v>
      </c>
      <c r="L17" s="52" t="s">
        <v>24</v>
      </c>
      <c r="M17">
        <f t="shared" si="1"/>
        <v>61</v>
      </c>
      <c r="N17" s="24">
        <f>+'MODELO 11'!X15*POWER(M17,11)+'MODELO 11'!X42*POWER(M17,10)+'MODELO 11'!X69*POWER(M17,9)+'MODELO 11'!X96*POWER(M17,8)+'MODELO 11'!X123*POWER(M17,7)+'MODELO 11'!X150*POWER(M17,6)+'MODELO 11'!X177*POWER(M17,5)+'MODELO 11'!X204*POWER(M17,4)+'MODELO 11'!X231*POWER(M17,3)+'MODELO 11'!X258*POWER(M17,2)+'MODELO 11'!X285*M17+'MODELO 11'!X312</f>
        <v>5.4970016982406378</v>
      </c>
      <c r="O17" s="35">
        <f>'MODELO 11'!$T$2</f>
        <v>0.9507515759816425</v>
      </c>
      <c r="P17" s="18">
        <f t="shared" si="0"/>
        <v>0</v>
      </c>
    </row>
    <row r="18" spans="2:16">
      <c r="B18" t="s">
        <v>7</v>
      </c>
      <c r="L18" s="52" t="s">
        <v>25</v>
      </c>
      <c r="M18">
        <f t="shared" si="1"/>
        <v>61</v>
      </c>
      <c r="N18" s="24">
        <f>'MODELO 12'!Y17*POWER(M18,12)+'MODELO 12'!Y45*POWER(M18,11)+'MODELO 12'!Y73*POWER(M18,10)+'MODELO 12'!Y101*POWER(M18,9)+'MODELO 12'!Y129*POWER(M18,8)+'MODELO 12'!Y157*POWER(M18,7)+'MODELO 12'!Y185*POWER(M18,6)+'MODELO 12'!Y213*POWER(M18,5)+'MODELO 12'!Y241*POWER(M18,4)+'MODELO 12'!Y269*POWER(M18,3)+'MODELO 12'!Y297*POWER(M18,2)+'MODELO 12'!Y325*M18+'MODELO 12'!Y353</f>
        <v>5.6995553541346453</v>
      </c>
      <c r="O18" s="35">
        <f>'MODELO 12'!$U$2</f>
        <v>0.93737446140525904</v>
      </c>
      <c r="P18" s="18">
        <f t="shared" si="0"/>
        <v>0</v>
      </c>
    </row>
    <row r="19" spans="2:16">
      <c r="B19" t="s">
        <v>8</v>
      </c>
      <c r="L19" t="s">
        <v>13</v>
      </c>
      <c r="N19" s="16">
        <f>'MODELO EXPONENCIAL'!$G$11*EXP('MODELO EXPONENCIAL'!$G$5*'INGRESO DE DATOS'!M3)</f>
        <v>8.3939247567671291</v>
      </c>
      <c r="O19" s="25">
        <f>'MODELO EXPONENCIAL'!$I$2</f>
        <v>1.0004742951552246</v>
      </c>
      <c r="P19" s="18">
        <f t="shared" si="0"/>
        <v>1.0004742951552246</v>
      </c>
    </row>
    <row r="20" spans="2:16">
      <c r="L20" t="s">
        <v>14</v>
      </c>
      <c r="N20" s="36">
        <f>'MODELO POTENCIAL'!$G$11*POWER('INGRESO DE DATOS'!M3,'MODELO POTENCIAL'!$G$5)</f>
        <v>8.488242100986751</v>
      </c>
      <c r="O20" s="25">
        <f>'MODELO POTENCIAL'!$G$2</f>
        <v>0.68331116852729235</v>
      </c>
      <c r="P20" s="18">
        <f t="shared" si="0"/>
        <v>0</v>
      </c>
    </row>
    <row r="21" spans="2:16" ht="15.75">
      <c r="B21" t="s">
        <v>9</v>
      </c>
      <c r="L21" t="s">
        <v>12</v>
      </c>
      <c r="N21">
        <f>SUMPRODUCT($N$7:$N$20,$O$7:$O$20)/SUM($O$7:$O$20)</f>
        <v>7.5800074535397561</v>
      </c>
      <c r="P21" s="20">
        <f>SUMPRODUCT($N$7:$N$20,$P$7:$P$20)/SUM($P$7:$P$20)</f>
        <v>8.3939247567671291</v>
      </c>
    </row>
    <row r="22" spans="2:16" ht="15.75">
      <c r="L22" t="s">
        <v>15</v>
      </c>
      <c r="N22">
        <f>SUMPRODUCT($N$7:$N$20,$O$7:$O$20)/SUM($N$7:$N$20)</f>
        <v>0.75589116851396099</v>
      </c>
      <c r="P22" s="132">
        <f>SUMPRODUCT($N$7:$N$20,$P$7:$P$20)/SUMIFS($N$7:$N$20,$P$7:$P$20, "&gt;0")</f>
        <v>1.0004742951552246</v>
      </c>
    </row>
    <row r="23" spans="2:16">
      <c r="B23" t="s">
        <v>10</v>
      </c>
    </row>
    <row r="25" spans="2:16" ht="15.75">
      <c r="L25" s="5"/>
    </row>
  </sheetData>
  <mergeCells count="2">
    <mergeCell ref="A2:B2"/>
    <mergeCell ref="E1:P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7"/>
  <dimension ref="A1:X17"/>
  <sheetViews>
    <sheetView workbookViewId="0">
      <selection activeCell="W7" sqref="W7"/>
    </sheetView>
  </sheetViews>
  <sheetFormatPr baseColWidth="10" defaultRowHeight="15"/>
  <cols>
    <col min="3" max="3" width="9.28515625" customWidth="1"/>
    <col min="4" max="4" width="12.28515625" customWidth="1"/>
    <col min="8" max="8" width="16.7109375" bestFit="1" customWidth="1"/>
    <col min="9" max="9" width="12" bestFit="1" customWidth="1"/>
    <col min="12" max="12" width="12" bestFit="1" customWidth="1"/>
    <col min="13" max="13" width="11.42578125" customWidth="1"/>
    <col min="14" max="14" width="13.28515625" customWidth="1"/>
    <col min="18" max="18" width="11.42578125" customWidth="1"/>
    <col min="20" max="20" width="17.85546875" customWidth="1"/>
    <col min="21" max="21" width="12" bestFit="1" customWidth="1"/>
    <col min="22" max="22" width="22.42578125" bestFit="1" customWidth="1"/>
  </cols>
  <sheetData>
    <row r="1" spans="1:24" s="59" customFormat="1" ht="26.25">
      <c r="A1" s="135" t="s">
        <v>13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</row>
    <row r="2" spans="1:24" ht="15.75">
      <c r="A2" s="60"/>
      <c r="B2" s="60"/>
      <c r="C2" s="52">
        <f>+G11</f>
        <v>2.5492860416184171</v>
      </c>
      <c r="D2" s="55" t="s">
        <v>55</v>
      </c>
      <c r="E2" s="52">
        <f>+G5</f>
        <v>1.9535981387740292E-2</v>
      </c>
      <c r="F2" s="52"/>
      <c r="G2" s="38"/>
      <c r="I2" s="68">
        <f>T5/V5</f>
        <v>1.0004742951552246</v>
      </c>
      <c r="Q2" s="8">
        <f>AVERAGE(Q7:Q18)</f>
        <v>8.7373118624429686</v>
      </c>
    </row>
    <row r="3" spans="1:24" ht="15.75">
      <c r="L3" s="8">
        <f>COUNT('INGRESO DE DATOS'!A4:A10000)</f>
        <v>11</v>
      </c>
      <c r="N3" s="8"/>
      <c r="Q3" s="8">
        <f>AVERAGE(Q7:Q498)</f>
        <v>8.7373118624429686</v>
      </c>
    </row>
    <row r="4" spans="1:24" ht="15.75" thickBot="1">
      <c r="E4" s="56">
        <f>$O$5</f>
        <v>1491.1403654451551</v>
      </c>
      <c r="F4" s="6">
        <f>$L$5</f>
        <v>685</v>
      </c>
    </row>
    <row r="5" spans="1:24" ht="16.5" thickBot="1">
      <c r="C5" t="s">
        <v>1</v>
      </c>
      <c r="D5" s="2"/>
      <c r="E5" s="66">
        <f>$N$5</f>
        <v>23.676093949775822</v>
      </c>
      <c r="F5" s="67">
        <f>$L$3</f>
        <v>11</v>
      </c>
      <c r="G5" s="8">
        <f>MDETERM(E4:F5)/MDETERM(E6:F7)</f>
        <v>1.9535981387740292E-2</v>
      </c>
      <c r="H5" s="17"/>
      <c r="L5" s="65">
        <f>SUM(L7:L18)</f>
        <v>685</v>
      </c>
      <c r="M5" s="65">
        <f>SUM(M7:M18)</f>
        <v>43515</v>
      </c>
      <c r="N5" s="65">
        <f t="shared" ref="N5:X5" si="0">SUM(N7:N18)</f>
        <v>23.676093949775822</v>
      </c>
      <c r="O5" s="65">
        <f t="shared" si="0"/>
        <v>1491.1403654451551</v>
      </c>
      <c r="P5" s="65">
        <f t="shared" si="0"/>
        <v>97</v>
      </c>
      <c r="Q5" s="65">
        <f t="shared" si="0"/>
        <v>96.110430486872659</v>
      </c>
      <c r="R5" s="65">
        <f t="shared" si="0"/>
        <v>39.708303083516881</v>
      </c>
      <c r="S5" s="65">
        <f t="shared" si="0"/>
        <v>26.777044305812176</v>
      </c>
      <c r="T5" s="65">
        <f t="shared" si="0"/>
        <v>477.52964887208771</v>
      </c>
      <c r="U5" s="65">
        <f t="shared" si="0"/>
        <v>23.676093949775982</v>
      </c>
      <c r="V5" s="65">
        <f>SUM(V7:V17)</f>
        <v>477.30326624533473</v>
      </c>
      <c r="W5" s="65">
        <f t="shared" si="0"/>
        <v>0.88956951312734489</v>
      </c>
      <c r="X5" s="65">
        <f t="shared" si="0"/>
        <v>16.588516776850678</v>
      </c>
    </row>
    <row r="6" spans="1:24" ht="15.75" thickBot="1">
      <c r="D6" s="2"/>
      <c r="E6" s="6">
        <f>$M$5</f>
        <v>43515</v>
      </c>
      <c r="F6" s="6">
        <f>$L$5</f>
        <v>685</v>
      </c>
      <c r="G6" s="24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</row>
    <row r="7" spans="1:24">
      <c r="E7" s="6">
        <f>$L$5</f>
        <v>685</v>
      </c>
      <c r="F7" s="6">
        <f>$L$3</f>
        <v>11</v>
      </c>
      <c r="L7">
        <f>'INGRESO DE DATOS'!A4</f>
        <v>64</v>
      </c>
      <c r="M7">
        <f>POWER(L7,2)</f>
        <v>4096</v>
      </c>
      <c r="N7">
        <f>LN(P7)</f>
        <v>2.0794415416798357</v>
      </c>
      <c r="O7">
        <f>L7*N7</f>
        <v>133.08425866750949</v>
      </c>
      <c r="P7">
        <f>'INGRESO DE DATOS'!B4</f>
        <v>8</v>
      </c>
      <c r="Q7">
        <f>$C$2*EXP($E$2*L7)</f>
        <v>8.9005773471813736</v>
      </c>
      <c r="R7">
        <f>POWER(P7-$Q$2,2)</f>
        <v>0.54362878249911917</v>
      </c>
      <c r="S7">
        <f>POWER(Q7-$Q$3,2)</f>
        <v>2.6655618506866343E-2</v>
      </c>
      <c r="T7">
        <f>POWER(N7-Q$3,2)</f>
        <v>44.327237208098573</v>
      </c>
      <c r="U7">
        <f>LN(Q7)</f>
        <v>2.1861161451039135</v>
      </c>
      <c r="V7">
        <f>POWER(U7-$Q$3,2)</f>
        <v>42.918165326881585</v>
      </c>
      <c r="W7">
        <f>+P7-Q7</f>
        <v>-0.90057734718137361</v>
      </c>
      <c r="X7">
        <f>POWER(W7,2)</f>
        <v>0.8110395582562403</v>
      </c>
    </row>
    <row r="8" spans="1:24">
      <c r="L8">
        <f>'INGRESO DE DATOS'!A5</f>
        <v>71</v>
      </c>
      <c r="M8">
        <f t="shared" ref="M8:M13" si="1">POWER(L8,2)</f>
        <v>5041</v>
      </c>
      <c r="N8">
        <f>LN(P8)</f>
        <v>2.3025850929940459</v>
      </c>
      <c r="O8">
        <f t="shared" ref="O8:O13" si="2">L8*N8</f>
        <v>163.48354160257725</v>
      </c>
      <c r="P8">
        <f>'INGRESO DE DATOS'!B5</f>
        <v>10</v>
      </c>
      <c r="Q8">
        <f t="shared" ref="Q8:Q14" si="3">$C$2*EXP($E$2*L8)</f>
        <v>10.204900180855104</v>
      </c>
      <c r="R8">
        <f t="shared" ref="R8:R17" si="4">POWER(P8-$Q$2,2)</f>
        <v>1.5943813327272445</v>
      </c>
      <c r="S8">
        <f t="shared" ref="S8:S13" si="5">POWER(Q8-$Q$3,2)</f>
        <v>2.1538154723397582</v>
      </c>
      <c r="T8">
        <f t="shared" ref="T8:T17" si="6">POWER(N8-Q$3,2)</f>
        <v>41.405708597462571</v>
      </c>
      <c r="U8">
        <f t="shared" ref="U8:U17" si="7">LN(Q8)</f>
        <v>2.3228680148180958</v>
      </c>
      <c r="V8">
        <f t="shared" ref="V8:V17" si="8">POWER(U8-$Q$3,2)</f>
        <v>41.145089874332584</v>
      </c>
      <c r="W8">
        <f t="shared" ref="W8:W14" si="9">+P8-Q8</f>
        <v>-0.20490018085510364</v>
      </c>
      <c r="X8">
        <f t="shared" ref="X8:X14" si="10">POWER(W8,2)</f>
        <v>4.198408411445418E-2</v>
      </c>
    </row>
    <row r="9" spans="1:24">
      <c r="E9" s="6"/>
      <c r="F9" s="6"/>
      <c r="L9">
        <f>'INGRESO DE DATOS'!A6</f>
        <v>53</v>
      </c>
      <c r="M9">
        <f t="shared" si="1"/>
        <v>2809</v>
      </c>
      <c r="N9">
        <f t="shared" ref="N9:N17" si="11">LN(P9)</f>
        <v>1.791759469228055</v>
      </c>
      <c r="O9">
        <f t="shared" si="2"/>
        <v>94.963251869086918</v>
      </c>
      <c r="P9">
        <f>'INGRESO DE DATOS'!B6</f>
        <v>6</v>
      </c>
      <c r="Q9">
        <f t="shared" si="3"/>
        <v>7.179432563894065</v>
      </c>
      <c r="R9">
        <f t="shared" si="4"/>
        <v>7.4928762322709934</v>
      </c>
      <c r="S9">
        <f t="shared" si="5"/>
        <v>2.4269879088472242</v>
      </c>
      <c r="T9">
        <f t="shared" si="6"/>
        <v>48.240698046893421</v>
      </c>
      <c r="U9">
        <f t="shared" si="7"/>
        <v>1.9712203498387704</v>
      </c>
      <c r="V9">
        <f t="shared" si="8"/>
        <v>45.779994356934573</v>
      </c>
      <c r="W9">
        <f t="shared" si="9"/>
        <v>-1.179432563894065</v>
      </c>
      <c r="X9">
        <f t="shared" si="10"/>
        <v>1.3910611727737279</v>
      </c>
    </row>
    <row r="10" spans="1:24">
      <c r="E10" s="6">
        <f>$M$5</f>
        <v>43515</v>
      </c>
      <c r="F10" s="56">
        <f>$O$5</f>
        <v>1491.1403654451551</v>
      </c>
      <c r="H10" s="6"/>
      <c r="I10" s="6"/>
      <c r="J10" s="6"/>
      <c r="L10">
        <f>'INGRESO DE DATOS'!A7</f>
        <v>67</v>
      </c>
      <c r="M10">
        <f t="shared" si="1"/>
        <v>4489</v>
      </c>
      <c r="N10">
        <f t="shared" si="11"/>
        <v>2.3978952727983707</v>
      </c>
      <c r="O10">
        <f t="shared" si="2"/>
        <v>160.65898327749085</v>
      </c>
      <c r="P10">
        <f>'INGRESO DE DATOS'!B7</f>
        <v>11</v>
      </c>
      <c r="Q10">
        <f t="shared" si="3"/>
        <v>9.4378112037865627</v>
      </c>
      <c r="R10">
        <f t="shared" si="4"/>
        <v>5.119757607841307</v>
      </c>
      <c r="S10">
        <f t="shared" si="5"/>
        <v>0.49069932722280907</v>
      </c>
      <c r="T10">
        <f t="shared" si="6"/>
        <v>40.188202697061143</v>
      </c>
      <c r="U10">
        <f t="shared" si="7"/>
        <v>2.2447240892671343</v>
      </c>
      <c r="V10">
        <f t="shared" si="8"/>
        <v>42.153695992392343</v>
      </c>
      <c r="W10">
        <f t="shared" si="9"/>
        <v>1.5621887962134373</v>
      </c>
      <c r="X10">
        <f t="shared" si="10"/>
        <v>2.4404338350147885</v>
      </c>
    </row>
    <row r="11" spans="1:24" ht="16.5" thickBot="1">
      <c r="E11" s="67">
        <f>$L$5</f>
        <v>685</v>
      </c>
      <c r="F11" s="66">
        <f>$N$5</f>
        <v>23.676093949775822</v>
      </c>
      <c r="G11" s="8">
        <f>EXP(MDETERM(E10:F11)/MDETERM(E12:F13))</f>
        <v>2.5492860416184171</v>
      </c>
      <c r="H11" s="17"/>
      <c r="L11">
        <f>'INGRESO DE DATOS'!A8</f>
        <v>55</v>
      </c>
      <c r="M11">
        <f t="shared" si="1"/>
        <v>3025</v>
      </c>
      <c r="N11">
        <f t="shared" si="11"/>
        <v>2.0794415416798357</v>
      </c>
      <c r="O11">
        <f t="shared" si="2"/>
        <v>114.36928479239097</v>
      </c>
      <c r="P11">
        <f>'INGRESO DE DATOS'!B8</f>
        <v>8</v>
      </c>
      <c r="Q11">
        <f t="shared" si="3"/>
        <v>7.4654992880128308</v>
      </c>
      <c r="R11">
        <f t="shared" si="4"/>
        <v>0.54362878249911917</v>
      </c>
      <c r="S11">
        <f t="shared" si="5"/>
        <v>1.6175072244786148</v>
      </c>
      <c r="T11">
        <f t="shared" si="6"/>
        <v>44.327237208098573</v>
      </c>
      <c r="U11">
        <f t="shared" si="7"/>
        <v>2.0102923126142511</v>
      </c>
      <c r="V11">
        <f t="shared" si="8"/>
        <v>45.252792023777765</v>
      </c>
      <c r="W11">
        <f t="shared" si="9"/>
        <v>0.5345007119871692</v>
      </c>
      <c r="X11">
        <f t="shared" si="10"/>
        <v>0.28569101111479078</v>
      </c>
    </row>
    <row r="12" spans="1:24">
      <c r="E12" s="6">
        <f>$M$5</f>
        <v>43515</v>
      </c>
      <c r="F12" s="6">
        <f>$L$5</f>
        <v>685</v>
      </c>
      <c r="G12" s="24"/>
      <c r="L12">
        <f>'INGRESO DE DATOS'!A9</f>
        <v>58</v>
      </c>
      <c r="M12">
        <f t="shared" si="1"/>
        <v>3364</v>
      </c>
      <c r="N12">
        <f t="shared" si="11"/>
        <v>1.9459101490553132</v>
      </c>
      <c r="O12">
        <f t="shared" si="2"/>
        <v>112.86278864520817</v>
      </c>
      <c r="P12">
        <f>'INGRESO DE DATOS'!B9</f>
        <v>7</v>
      </c>
      <c r="Q12">
        <f t="shared" si="3"/>
        <v>7.9161126378594613</v>
      </c>
      <c r="R12">
        <f t="shared" si="4"/>
        <v>3.0182525073850566</v>
      </c>
      <c r="S12">
        <f t="shared" si="5"/>
        <v>0.67436816645655373</v>
      </c>
      <c r="T12">
        <f t="shared" si="6"/>
        <v>46.123137232604776</v>
      </c>
      <c r="U12">
        <f t="shared" si="7"/>
        <v>2.0689002567774719</v>
      </c>
      <c r="V12">
        <f t="shared" si="8"/>
        <v>44.467713342574292</v>
      </c>
      <c r="W12">
        <f t="shared" si="9"/>
        <v>-0.91611263785946129</v>
      </c>
      <c r="X12">
        <f t="shared" si="10"/>
        <v>0.83926236524582043</v>
      </c>
    </row>
    <row r="13" spans="1:24">
      <c r="E13" s="6">
        <f>$L$5</f>
        <v>685</v>
      </c>
      <c r="F13" s="6">
        <f>$L$3</f>
        <v>11</v>
      </c>
      <c r="L13">
        <f>'INGRESO DE DATOS'!A10</f>
        <v>77</v>
      </c>
      <c r="M13">
        <f t="shared" si="1"/>
        <v>5929</v>
      </c>
      <c r="N13">
        <f t="shared" si="11"/>
        <v>2.3025850929940459</v>
      </c>
      <c r="O13">
        <f t="shared" si="2"/>
        <v>177.29905216054152</v>
      </c>
      <c r="P13">
        <f>'INGRESO DE DATOS'!B10</f>
        <v>10</v>
      </c>
      <c r="Q13">
        <f t="shared" si="3"/>
        <v>11.474003407375287</v>
      </c>
      <c r="R13">
        <f t="shared" si="4"/>
        <v>1.5943813327272445</v>
      </c>
      <c r="S13">
        <f t="shared" si="5"/>
        <v>7.4894806121040398</v>
      </c>
      <c r="T13">
        <f t="shared" si="6"/>
        <v>41.405708597462571</v>
      </c>
      <c r="U13">
        <f t="shared" si="7"/>
        <v>2.4400839031445374</v>
      </c>
      <c r="V13">
        <f t="shared" si="8"/>
        <v>39.655079971369886</v>
      </c>
      <c r="W13">
        <f t="shared" si="9"/>
        <v>-1.474003407375287</v>
      </c>
      <c r="X13">
        <f t="shared" si="10"/>
        <v>2.1726860449539562</v>
      </c>
    </row>
    <row r="14" spans="1:24">
      <c r="L14">
        <f>'INGRESO DE DATOS'!A11</f>
        <v>57</v>
      </c>
      <c r="M14">
        <f>POWER(L14,2)</f>
        <v>3249</v>
      </c>
      <c r="N14">
        <f t="shared" si="11"/>
        <v>2.1972245773362196</v>
      </c>
      <c r="O14">
        <f>L14*N14</f>
        <v>125.24180090816452</v>
      </c>
      <c r="P14">
        <f>'INGRESO DE DATOS'!B11</f>
        <v>9</v>
      </c>
      <c r="Q14">
        <f t="shared" si="3"/>
        <v>7.7629644297530112</v>
      </c>
      <c r="R14">
        <f t="shared" si="4"/>
        <v>6.9005057613181833E-2</v>
      </c>
      <c r="S14">
        <f>POWER(Q14-$Q$3,2)</f>
        <v>0.94935291958951129</v>
      </c>
      <c r="T14">
        <f t="shared" si="6"/>
        <v>42.772741696814961</v>
      </c>
      <c r="U14">
        <f t="shared" si="7"/>
        <v>2.0493642753897316</v>
      </c>
      <c r="V14">
        <f t="shared" si="8"/>
        <v>44.728642927171222</v>
      </c>
      <c r="W14">
        <f t="shared" si="9"/>
        <v>1.2370355702469888</v>
      </c>
      <c r="X14">
        <f t="shared" si="10"/>
        <v>1.5302570020562929</v>
      </c>
    </row>
    <row r="15" spans="1:24">
      <c r="L15">
        <f>'INGRESO DE DATOS'!A12</f>
        <v>56</v>
      </c>
      <c r="M15">
        <f>POWER(L15,2)</f>
        <v>3136</v>
      </c>
      <c r="N15">
        <f t="shared" si="11"/>
        <v>2.3025850929940459</v>
      </c>
      <c r="O15">
        <f>L15*N15</f>
        <v>128.94476520766656</v>
      </c>
      <c r="P15">
        <f>'INGRESO DE DATOS'!B12</f>
        <v>10</v>
      </c>
      <c r="Q15">
        <f>$C$2*EXP($E$2*L15)</f>
        <v>7.6127790867192537</v>
      </c>
      <c r="R15">
        <f t="shared" si="4"/>
        <v>1.5943813327272445</v>
      </c>
      <c r="S15">
        <f>POWER(Q15-$Q$3,2)</f>
        <v>1.2645739636768829</v>
      </c>
      <c r="T15">
        <f t="shared" si="6"/>
        <v>41.405708597462571</v>
      </c>
      <c r="U15">
        <f t="shared" si="7"/>
        <v>2.0298282940019914</v>
      </c>
      <c r="V15">
        <f t="shared" si="8"/>
        <v>44.990335820905713</v>
      </c>
      <c r="W15">
        <f>+P15-Q15</f>
        <v>2.3872209132807463</v>
      </c>
      <c r="X15">
        <f>POWER(W15,2)</f>
        <v>5.6988236888049606</v>
      </c>
    </row>
    <row r="16" spans="1:24">
      <c r="E16" s="15"/>
      <c r="L16">
        <f>'INGRESO DE DATOS'!A13</f>
        <v>51</v>
      </c>
      <c r="M16">
        <f>POWER(L16,2)</f>
        <v>2601</v>
      </c>
      <c r="N16">
        <f t="shared" si="11"/>
        <v>1.791759469228055</v>
      </c>
      <c r="O16">
        <f>L16*N16</f>
        <v>91.379732930630809</v>
      </c>
      <c r="P16">
        <f>'INGRESO DE DATOS'!B13</f>
        <v>6</v>
      </c>
      <c r="Q16">
        <f>$C$2*EXP($E$2*L16)</f>
        <v>6.9043274871468867</v>
      </c>
      <c r="R16">
        <f t="shared" si="4"/>
        <v>7.4928762322709934</v>
      </c>
      <c r="S16">
        <f>POWER(Q16-$Q$3,2)</f>
        <v>3.3598317200795678</v>
      </c>
      <c r="T16">
        <f t="shared" si="6"/>
        <v>48.240698046893421</v>
      </c>
      <c r="U16">
        <f t="shared" si="7"/>
        <v>1.9321483870632898</v>
      </c>
      <c r="V16">
        <f t="shared" si="8"/>
        <v>46.310249926641632</v>
      </c>
      <c r="W16">
        <f>+P16-Q16</f>
        <v>-0.90432748714688671</v>
      </c>
      <c r="X16">
        <f>POWER(W16,2)</f>
        <v>0.81780820400940257</v>
      </c>
    </row>
    <row r="17" spans="12:24">
      <c r="L17">
        <f>'INGRESO DE DATOS'!A14</f>
        <v>76</v>
      </c>
      <c r="M17">
        <f>POWER(L17,2)</f>
        <v>5776</v>
      </c>
      <c r="N17">
        <f t="shared" si="11"/>
        <v>2.4849066497880004</v>
      </c>
      <c r="O17">
        <f>L17*N17</f>
        <v>188.85290538388801</v>
      </c>
      <c r="P17">
        <f>'INGRESO DE DATOS'!B14</f>
        <v>12</v>
      </c>
      <c r="Q17">
        <f>$C$2*EXP($E$2*L17)</f>
        <v>11.252022854288819</v>
      </c>
      <c r="R17">
        <f t="shared" si="4"/>
        <v>10.645133882955371</v>
      </c>
      <c r="S17">
        <f>POWER(Q17-$Q$3,2)</f>
        <v>6.3237713725103424</v>
      </c>
      <c r="T17">
        <f t="shared" si="6"/>
        <v>39.092570943235025</v>
      </c>
      <c r="U17">
        <f t="shared" si="7"/>
        <v>2.4205479217567971</v>
      </c>
      <c r="V17">
        <f t="shared" si="8"/>
        <v>39.901506682353087</v>
      </c>
      <c r="W17">
        <f>+P17-Q17</f>
        <v>0.74797714571118057</v>
      </c>
      <c r="X17">
        <f>POWER(W17,2)</f>
        <v>0.55946981050624467</v>
      </c>
    </row>
  </sheetData>
  <mergeCells count="1">
    <mergeCell ref="A1:X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6"/>
  <dimension ref="A1:AO1001"/>
  <sheetViews>
    <sheetView workbookViewId="0">
      <selection activeCell="H11" sqref="H11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2.3872209132807463</v>
      </c>
      <c r="O1" s="85" t="s">
        <v>86</v>
      </c>
      <c r="P1" s="86">
        <f>SUM(P4:P5000)</f>
        <v>11</v>
      </c>
      <c r="Q1" s="87">
        <f>SUM(Q4:Q5000)</f>
        <v>1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EXPONENCIAL'!W7</f>
        <v>-0.90057734718137361</v>
      </c>
      <c r="C2" s="89" t="s">
        <v>88</v>
      </c>
      <c r="D2" s="90">
        <v>3</v>
      </c>
      <c r="E2" s="91">
        <v>1</v>
      </c>
      <c r="F2" s="86">
        <f>SMALL(A$2:A$5000,E2)</f>
        <v>-1.474003407375287</v>
      </c>
      <c r="H2" s="92" t="s">
        <v>89</v>
      </c>
      <c r="I2" s="93">
        <f>SMALL(A1:A5000,E2)</f>
        <v>-1.474003407375287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EXPONENCIAL'!W8</f>
        <v>-0.20490018085510364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-1.179432563894065</v>
      </c>
      <c r="H3" s="100"/>
      <c r="I3" s="93">
        <f>+I1-I2</f>
        <v>3.8612243206560333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0.50539977170388839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EXPONENCIAL'!W9</f>
        <v>-1.179432563894065</v>
      </c>
      <c r="E4" s="98">
        <f t="shared" ref="E4:E67" si="1">E3+1</f>
        <v>3</v>
      </c>
      <c r="F4" s="99">
        <f t="shared" si="0"/>
        <v>-0.91611263785946129</v>
      </c>
      <c r="H4" s="106"/>
      <c r="I4" s="107">
        <v>0.05</v>
      </c>
      <c r="K4" s="108">
        <f>$I$2-POWER(10,-$D$2)</f>
        <v>-1.4750034073752869</v>
      </c>
      <c r="L4" s="109">
        <f>K4+$I$4-POWER(10,-$D$3)</f>
        <v>-1.5250034073752869</v>
      </c>
      <c r="M4" s="91">
        <f>K4-5*10^-(D$2+1)</f>
        <v>-1.4755034073752868</v>
      </c>
      <c r="N4" s="110">
        <f>L4+5*10^-(D$2+1)</f>
        <v>-1.524503407375287</v>
      </c>
      <c r="O4" s="111">
        <f>AVERAGE(K4,L4)</f>
        <v>-1.5000034073752868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8.086995573884953E-2</v>
      </c>
      <c r="AF4" s="92" t="s">
        <v>108</v>
      </c>
      <c r="AG4" s="105">
        <f>KURT(A2:A5000)</f>
        <v>-1.0504348748982473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EXPONENCIAL'!W10</f>
        <v>1.5621887962134373</v>
      </c>
      <c r="E5" s="98">
        <f t="shared" si="1"/>
        <v>4</v>
      </c>
      <c r="F5" s="99">
        <f t="shared" si="0"/>
        <v>-0.90432748714688671</v>
      </c>
      <c r="K5" s="114">
        <f>L4+10^(-$D$2)</f>
        <v>-1.5240034073752871</v>
      </c>
      <c r="L5" s="115">
        <f>K5+$I$4-POWER(10,-$D$2)</f>
        <v>-1.4750034073752869</v>
      </c>
      <c r="M5" s="98">
        <f t="shared" ref="M5:M68" si="2">K5-5*10^-(D$2+1)</f>
        <v>-1.524503407375287</v>
      </c>
      <c r="N5" s="116">
        <f t="shared" ref="N5:N68" si="3">L5+5*10^-(D$2+1)</f>
        <v>-1.474503407375287</v>
      </c>
      <c r="O5" s="117">
        <f t="shared" ref="O5:O68" si="4">AVERAGE(K5,L5)</f>
        <v>-1.4995034073752871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-0.20490018085510364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EXPONENCIAL'!W11</f>
        <v>0.5345007119871692</v>
      </c>
      <c r="E6" s="98">
        <f t="shared" si="1"/>
        <v>5</v>
      </c>
      <c r="F6" s="99">
        <f t="shared" si="0"/>
        <v>-0.90057734718137361</v>
      </c>
      <c r="H6" s="139" t="s">
        <v>110</v>
      </c>
      <c r="I6" s="140"/>
      <c r="K6" s="114">
        <f t="shared" ref="K6:K69" si="8">L5+10^(-$D$2)</f>
        <v>-1.474003407375287</v>
      </c>
      <c r="L6" s="115">
        <f t="shared" ref="L6:L69" si="9">K6+$I$4-POWER(10,-$D$2)</f>
        <v>-1.4250034073752869</v>
      </c>
      <c r="M6" s="98">
        <f t="shared" si="2"/>
        <v>-1.474503407375287</v>
      </c>
      <c r="N6" s="116">
        <f t="shared" si="3"/>
        <v>-1.4245034073752869</v>
      </c>
      <c r="O6" s="117">
        <f t="shared" si="4"/>
        <v>-1.4495034073752868</v>
      </c>
      <c r="P6" s="98">
        <f t="shared" si="5"/>
        <v>1</v>
      </c>
      <c r="Q6" s="118">
        <f t="shared" si="6"/>
        <v>9.0909090909090912E-2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EXPONENCIAL'!W12</f>
        <v>-0.91611263785946129</v>
      </c>
      <c r="E7" s="98">
        <f t="shared" si="1"/>
        <v>6</v>
      </c>
      <c r="F7" s="99">
        <f t="shared" si="0"/>
        <v>-0.20490018085510364</v>
      </c>
      <c r="H7" s="141">
        <f>+N7-M7</f>
        <v>5.0000000000000044E-2</v>
      </c>
      <c r="I7" s="142"/>
      <c r="K7" s="114">
        <f t="shared" si="8"/>
        <v>-1.424003407375287</v>
      </c>
      <c r="L7" s="115">
        <f t="shared" si="9"/>
        <v>-1.3750034073752868</v>
      </c>
      <c r="M7" s="98">
        <f t="shared" si="2"/>
        <v>-1.4245034073752869</v>
      </c>
      <c r="N7" s="116">
        <f t="shared" si="3"/>
        <v>-1.3745034073752869</v>
      </c>
      <c r="O7" s="117">
        <f t="shared" si="4"/>
        <v>-1.399503407375287</v>
      </c>
      <c r="P7" s="98">
        <f t="shared" si="5"/>
        <v>0</v>
      </c>
      <c r="Q7" s="118">
        <f t="shared" si="6"/>
        <v>0</v>
      </c>
      <c r="R7" s="98">
        <f t="shared" si="10"/>
        <v>1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7.9877134300082862</v>
      </c>
      <c r="AL7" s="39"/>
      <c r="AM7" s="39"/>
      <c r="AN7" s="39"/>
      <c r="AO7" s="104"/>
    </row>
    <row r="8" spans="1:41">
      <c r="A8" s="119">
        <f>+'MODELO EXPONENCIAL'!W13</f>
        <v>-1.474003407375287</v>
      </c>
      <c r="E8" s="98">
        <f t="shared" si="1"/>
        <v>7</v>
      </c>
      <c r="F8" s="99">
        <f t="shared" si="0"/>
        <v>0.5345007119871692</v>
      </c>
      <c r="K8" s="114">
        <f t="shared" si="8"/>
        <v>-1.3740034073752869</v>
      </c>
      <c r="L8" s="115">
        <f t="shared" si="9"/>
        <v>-1.3250034073752868</v>
      </c>
      <c r="M8" s="98">
        <f t="shared" si="2"/>
        <v>-1.3745034073752869</v>
      </c>
      <c r="N8" s="116">
        <f t="shared" si="3"/>
        <v>-1.3245034073752868</v>
      </c>
      <c r="O8" s="117">
        <f t="shared" si="4"/>
        <v>-1.3495034073752867</v>
      </c>
      <c r="P8" s="98">
        <f t="shared" si="5"/>
        <v>0</v>
      </c>
      <c r="Q8" s="118">
        <f t="shared" si="6"/>
        <v>0</v>
      </c>
      <c r="R8" s="98">
        <f t="shared" si="10"/>
        <v>1</v>
      </c>
      <c r="S8" s="119">
        <f t="shared" si="7"/>
        <v>1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EXPONENCIAL'!W14</f>
        <v>1.2370355702469888</v>
      </c>
      <c r="E9" s="98">
        <f t="shared" si="1"/>
        <v>8</v>
      </c>
      <c r="F9" s="99">
        <f t="shared" si="0"/>
        <v>0.74797714571118057</v>
      </c>
      <c r="K9" s="114">
        <f t="shared" si="8"/>
        <v>-1.3240034073752869</v>
      </c>
      <c r="L9" s="115">
        <f t="shared" si="9"/>
        <v>-1.2750034073752867</v>
      </c>
      <c r="M9" s="98">
        <f t="shared" si="2"/>
        <v>-1.3245034073752868</v>
      </c>
      <c r="N9" s="116">
        <f t="shared" si="3"/>
        <v>-1.2745034073752868</v>
      </c>
      <c r="O9" s="117">
        <f t="shared" si="4"/>
        <v>-1.2995034073752869</v>
      </c>
      <c r="P9" s="98">
        <f t="shared" si="5"/>
        <v>0</v>
      </c>
      <c r="Q9" s="118">
        <f t="shared" si="6"/>
        <v>0</v>
      </c>
      <c r="R9" s="98">
        <f t="shared" si="10"/>
        <v>1</v>
      </c>
      <c r="S9" s="119">
        <f t="shared" si="7"/>
        <v>1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EXPONENCIAL'!W15</f>
        <v>2.3872209132807463</v>
      </c>
      <c r="E10" s="98">
        <f t="shared" si="1"/>
        <v>9</v>
      </c>
      <c r="F10" s="99">
        <f t="shared" si="0"/>
        <v>1.2370355702469888</v>
      </c>
      <c r="K10" s="114">
        <f t="shared" si="8"/>
        <v>-1.2740034073752868</v>
      </c>
      <c r="L10" s="115">
        <f t="shared" si="9"/>
        <v>-1.2250034073752867</v>
      </c>
      <c r="M10" s="98">
        <f t="shared" si="2"/>
        <v>-1.2745034073752868</v>
      </c>
      <c r="N10" s="116">
        <f t="shared" si="3"/>
        <v>-1.2245034073752867</v>
      </c>
      <c r="O10" s="117">
        <f t="shared" si="4"/>
        <v>-1.2495034073752866</v>
      </c>
      <c r="P10" s="98">
        <f t="shared" si="5"/>
        <v>0</v>
      </c>
      <c r="Q10" s="118">
        <f t="shared" si="6"/>
        <v>0</v>
      </c>
      <c r="R10" s="98">
        <f t="shared" si="10"/>
        <v>1</v>
      </c>
      <c r="S10" s="119">
        <f t="shared" si="7"/>
        <v>1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EXPONENCIAL'!W16</f>
        <v>-0.90432748714688671</v>
      </c>
      <c r="E11" s="98">
        <f t="shared" si="1"/>
        <v>10</v>
      </c>
      <c r="F11" s="99">
        <f t="shared" si="0"/>
        <v>1.5621887962134373</v>
      </c>
      <c r="K11" s="114">
        <f t="shared" si="8"/>
        <v>-1.2240034073752868</v>
      </c>
      <c r="L11" s="115">
        <f t="shared" si="9"/>
        <v>-1.1750034073752866</v>
      </c>
      <c r="M11" s="98">
        <f t="shared" si="2"/>
        <v>-1.2245034073752867</v>
      </c>
      <c r="N11" s="116">
        <f t="shared" si="3"/>
        <v>-1.1745034073752867</v>
      </c>
      <c r="O11" s="117">
        <f t="shared" si="4"/>
        <v>-1.1995034073752868</v>
      </c>
      <c r="P11" s="98">
        <f t="shared" si="5"/>
        <v>1</v>
      </c>
      <c r="Q11" s="118">
        <f t="shared" si="6"/>
        <v>9.0909090909090912E-2</v>
      </c>
      <c r="R11" s="98">
        <f t="shared" si="10"/>
        <v>2</v>
      </c>
      <c r="S11" s="119">
        <f t="shared" si="7"/>
        <v>1</v>
      </c>
      <c r="AJ11" s="120"/>
      <c r="AK11" s="39"/>
      <c r="AL11" s="39"/>
      <c r="AM11" s="39"/>
      <c r="AN11" s="39"/>
      <c r="AO11" s="104"/>
    </row>
    <row r="12" spans="1:41">
      <c r="A12" s="119">
        <f>+'MODELO EXPONENCIAL'!W17</f>
        <v>0.74797714571118057</v>
      </c>
      <c r="E12" s="98">
        <f t="shared" si="1"/>
        <v>11</v>
      </c>
      <c r="F12" s="99">
        <f t="shared" si="0"/>
        <v>2.3872209132807463</v>
      </c>
      <c r="K12" s="114">
        <f t="shared" si="8"/>
        <v>-1.1740034073752867</v>
      </c>
      <c r="L12" s="115">
        <f t="shared" si="9"/>
        <v>-1.1250034073752866</v>
      </c>
      <c r="M12" s="98">
        <f t="shared" si="2"/>
        <v>-1.1745034073752867</v>
      </c>
      <c r="N12" s="116">
        <f t="shared" si="3"/>
        <v>-1.1245034073752866</v>
      </c>
      <c r="O12" s="117">
        <f t="shared" si="4"/>
        <v>-1.1495034073752866</v>
      </c>
      <c r="P12" s="98">
        <f t="shared" si="5"/>
        <v>0</v>
      </c>
      <c r="Q12" s="118">
        <f t="shared" si="6"/>
        <v>0</v>
      </c>
      <c r="R12" s="98">
        <f t="shared" si="10"/>
        <v>2</v>
      </c>
      <c r="S12" s="119">
        <f t="shared" si="7"/>
        <v>2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-1.1240034073752867</v>
      </c>
      <c r="L13" s="115">
        <f t="shared" si="9"/>
        <v>-1.0750034073752865</v>
      </c>
      <c r="M13" s="98">
        <f t="shared" si="2"/>
        <v>-1.1245034073752866</v>
      </c>
      <c r="N13" s="116">
        <f t="shared" si="3"/>
        <v>-1.0745034073752866</v>
      </c>
      <c r="O13" s="117">
        <f t="shared" si="4"/>
        <v>-1.0995034073752867</v>
      </c>
      <c r="P13" s="98">
        <f t="shared" si="5"/>
        <v>0</v>
      </c>
      <c r="Q13" s="118">
        <f t="shared" si="6"/>
        <v>0</v>
      </c>
      <c r="R13" s="98">
        <f t="shared" si="10"/>
        <v>2</v>
      </c>
      <c r="S13" s="119">
        <f t="shared" si="7"/>
        <v>2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-1.0740034073752867</v>
      </c>
      <c r="L14" s="115">
        <f t="shared" si="9"/>
        <v>-1.0250034073752865</v>
      </c>
      <c r="M14" s="98">
        <f t="shared" si="2"/>
        <v>-1.0745034073752866</v>
      </c>
      <c r="N14" s="116">
        <f t="shared" si="3"/>
        <v>-1.0245034073752866</v>
      </c>
      <c r="O14" s="117">
        <f t="shared" si="4"/>
        <v>-1.0495034073752865</v>
      </c>
      <c r="P14" s="98">
        <f t="shared" si="5"/>
        <v>0</v>
      </c>
      <c r="Q14" s="118">
        <f t="shared" si="6"/>
        <v>0</v>
      </c>
      <c r="R14" s="98">
        <f t="shared" si="10"/>
        <v>2</v>
      </c>
      <c r="S14" s="119">
        <f t="shared" si="7"/>
        <v>2</v>
      </c>
    </row>
    <row r="15" spans="1:41">
      <c r="A15" s="119"/>
      <c r="E15" s="98">
        <f t="shared" si="1"/>
        <v>14</v>
      </c>
      <c r="F15" s="99"/>
      <c r="K15" s="114">
        <f t="shared" si="8"/>
        <v>-1.0240034073752866</v>
      </c>
      <c r="L15" s="115">
        <f t="shared" si="9"/>
        <v>-0.97500340737528657</v>
      </c>
      <c r="M15" s="98">
        <f t="shared" si="2"/>
        <v>-1.0245034073752866</v>
      </c>
      <c r="N15" s="116">
        <f t="shared" si="3"/>
        <v>-0.97450340737528662</v>
      </c>
      <c r="O15" s="117">
        <f t="shared" si="4"/>
        <v>-0.99950340737528665</v>
      </c>
      <c r="P15" s="98">
        <f t="shared" si="5"/>
        <v>0</v>
      </c>
      <c r="Q15" s="118">
        <f t="shared" si="6"/>
        <v>0</v>
      </c>
      <c r="R15" s="98">
        <f t="shared" si="10"/>
        <v>2</v>
      </c>
      <c r="S15" s="119">
        <f t="shared" si="7"/>
        <v>2</v>
      </c>
    </row>
    <row r="16" spans="1:41">
      <c r="A16" s="119"/>
      <c r="E16" s="98">
        <f t="shared" si="1"/>
        <v>15</v>
      </c>
      <c r="F16" s="99"/>
      <c r="K16" s="114">
        <f t="shared" si="8"/>
        <v>-0.97400340737528657</v>
      </c>
      <c r="L16" s="115">
        <f t="shared" si="9"/>
        <v>-0.92500340737528652</v>
      </c>
      <c r="M16" s="98">
        <f t="shared" si="2"/>
        <v>-0.97450340737528651</v>
      </c>
      <c r="N16" s="116">
        <f t="shared" si="3"/>
        <v>-0.92450340737528658</v>
      </c>
      <c r="O16" s="117">
        <f t="shared" si="4"/>
        <v>-0.9495034073752866</v>
      </c>
      <c r="P16" s="98">
        <f t="shared" si="5"/>
        <v>0</v>
      </c>
      <c r="Q16" s="118">
        <f t="shared" si="6"/>
        <v>0</v>
      </c>
      <c r="R16" s="98">
        <f t="shared" si="10"/>
        <v>2</v>
      </c>
      <c r="S16" s="119">
        <f t="shared" si="7"/>
        <v>2</v>
      </c>
    </row>
    <row r="17" spans="1:19">
      <c r="A17" s="119"/>
      <c r="E17" s="98">
        <f t="shared" si="1"/>
        <v>16</v>
      </c>
      <c r="F17" s="99"/>
      <c r="K17" s="114">
        <f t="shared" si="8"/>
        <v>-0.92400340737528652</v>
      </c>
      <c r="L17" s="115">
        <f t="shared" si="9"/>
        <v>-0.87500340737528648</v>
      </c>
      <c r="M17" s="98">
        <f t="shared" si="2"/>
        <v>-0.92450340737528647</v>
      </c>
      <c r="N17" s="116">
        <f t="shared" si="3"/>
        <v>-0.87450340737528653</v>
      </c>
      <c r="O17" s="117">
        <f t="shared" si="4"/>
        <v>-0.89950340737528656</v>
      </c>
      <c r="P17" s="98">
        <f t="shared" si="5"/>
        <v>3</v>
      </c>
      <c r="Q17" s="118">
        <f t="shared" si="6"/>
        <v>0.27272727272727271</v>
      </c>
      <c r="R17" s="98">
        <f t="shared" si="10"/>
        <v>5</v>
      </c>
      <c r="S17" s="119">
        <f t="shared" si="7"/>
        <v>2</v>
      </c>
    </row>
    <row r="18" spans="1:19">
      <c r="A18" s="119"/>
      <c r="E18" s="98">
        <f t="shared" si="1"/>
        <v>17</v>
      </c>
      <c r="F18" s="99"/>
      <c r="K18" s="114">
        <f t="shared" si="8"/>
        <v>-0.87400340737528648</v>
      </c>
      <c r="L18" s="115">
        <f t="shared" si="9"/>
        <v>-0.82500340737528643</v>
      </c>
      <c r="M18" s="98">
        <f t="shared" si="2"/>
        <v>-0.87450340737528642</v>
      </c>
      <c r="N18" s="116">
        <f t="shared" si="3"/>
        <v>-0.82450340737528649</v>
      </c>
      <c r="O18" s="117">
        <f t="shared" si="4"/>
        <v>-0.84950340737528651</v>
      </c>
      <c r="P18" s="98">
        <f t="shared" si="5"/>
        <v>0</v>
      </c>
      <c r="Q18" s="118">
        <f t="shared" si="6"/>
        <v>0</v>
      </c>
      <c r="R18" s="98">
        <f t="shared" si="10"/>
        <v>5</v>
      </c>
      <c r="S18" s="119">
        <f t="shared" si="7"/>
        <v>5</v>
      </c>
    </row>
    <row r="19" spans="1:19">
      <c r="A19" s="119"/>
      <c r="E19" s="98">
        <f t="shared" si="1"/>
        <v>18</v>
      </c>
      <c r="F19" s="99"/>
      <c r="K19" s="114">
        <f t="shared" si="8"/>
        <v>-0.82400340737528643</v>
      </c>
      <c r="L19" s="115">
        <f t="shared" si="9"/>
        <v>-0.77500340737528639</v>
      </c>
      <c r="M19" s="98">
        <f t="shared" si="2"/>
        <v>-0.82450340737528638</v>
      </c>
      <c r="N19" s="116">
        <f t="shared" si="3"/>
        <v>-0.77450340737528645</v>
      </c>
      <c r="O19" s="117">
        <f t="shared" si="4"/>
        <v>-0.79950340737528647</v>
      </c>
      <c r="P19" s="98">
        <f t="shared" si="5"/>
        <v>0</v>
      </c>
      <c r="Q19" s="118">
        <f t="shared" si="6"/>
        <v>0</v>
      </c>
      <c r="R19" s="98">
        <f t="shared" si="10"/>
        <v>5</v>
      </c>
      <c r="S19" s="119">
        <f t="shared" si="7"/>
        <v>5</v>
      </c>
    </row>
    <row r="20" spans="1:19">
      <c r="A20" s="119"/>
      <c r="E20" s="98">
        <f t="shared" si="1"/>
        <v>19</v>
      </c>
      <c r="F20" s="99"/>
      <c r="K20" s="114">
        <f t="shared" si="8"/>
        <v>-0.77400340737528639</v>
      </c>
      <c r="L20" s="115">
        <f t="shared" si="9"/>
        <v>-0.72500340737528635</v>
      </c>
      <c r="M20" s="98">
        <f t="shared" si="2"/>
        <v>-0.77450340737528633</v>
      </c>
      <c r="N20" s="116">
        <f t="shared" si="3"/>
        <v>-0.7245034073752864</v>
      </c>
      <c r="O20" s="117">
        <f t="shared" si="4"/>
        <v>-0.74950340737528642</v>
      </c>
      <c r="P20" s="98">
        <f t="shared" si="5"/>
        <v>0</v>
      </c>
      <c r="Q20" s="118">
        <f t="shared" si="6"/>
        <v>0</v>
      </c>
      <c r="R20" s="98">
        <f t="shared" si="10"/>
        <v>5</v>
      </c>
      <c r="S20" s="119">
        <f t="shared" si="7"/>
        <v>5</v>
      </c>
    </row>
    <row r="21" spans="1:19">
      <c r="A21" s="119"/>
      <c r="E21" s="98">
        <f t="shared" si="1"/>
        <v>20</v>
      </c>
      <c r="F21" s="99"/>
      <c r="K21" s="114">
        <f t="shared" si="8"/>
        <v>-0.72400340737528635</v>
      </c>
      <c r="L21" s="115">
        <f t="shared" si="9"/>
        <v>-0.6750034073752863</v>
      </c>
      <c r="M21" s="98">
        <f t="shared" si="2"/>
        <v>-0.72450340737528629</v>
      </c>
      <c r="N21" s="116">
        <f t="shared" si="3"/>
        <v>-0.67450340737528636</v>
      </c>
      <c r="O21" s="117">
        <f t="shared" si="4"/>
        <v>-0.69950340737528638</v>
      </c>
      <c r="P21" s="98">
        <f t="shared" si="5"/>
        <v>0</v>
      </c>
      <c r="Q21" s="118">
        <f t="shared" si="6"/>
        <v>0</v>
      </c>
      <c r="R21" s="98">
        <f t="shared" si="10"/>
        <v>5</v>
      </c>
      <c r="S21" s="119">
        <f t="shared" si="7"/>
        <v>5</v>
      </c>
    </row>
    <row r="22" spans="1:19">
      <c r="A22" s="119"/>
      <c r="E22" s="98">
        <f t="shared" si="1"/>
        <v>21</v>
      </c>
      <c r="F22" s="99"/>
      <c r="K22" s="114">
        <f t="shared" si="8"/>
        <v>-0.6740034073752863</v>
      </c>
      <c r="L22" s="115">
        <f t="shared" si="9"/>
        <v>-0.62500340737528626</v>
      </c>
      <c r="M22" s="98">
        <f t="shared" si="2"/>
        <v>-0.67450340737528625</v>
      </c>
      <c r="N22" s="116">
        <f t="shared" si="3"/>
        <v>-0.62450340737528631</v>
      </c>
      <c r="O22" s="117">
        <f t="shared" si="4"/>
        <v>-0.64950340737528633</v>
      </c>
      <c r="P22" s="98">
        <f t="shared" si="5"/>
        <v>0</v>
      </c>
      <c r="Q22" s="118">
        <f t="shared" si="6"/>
        <v>0</v>
      </c>
      <c r="R22" s="98">
        <f t="shared" si="10"/>
        <v>5</v>
      </c>
      <c r="S22" s="119">
        <f t="shared" si="7"/>
        <v>5</v>
      </c>
    </row>
    <row r="23" spans="1:19">
      <c r="A23" s="119"/>
      <c r="E23" s="98">
        <f t="shared" si="1"/>
        <v>22</v>
      </c>
      <c r="F23" s="99"/>
      <c r="K23" s="114">
        <f t="shared" si="8"/>
        <v>-0.62400340737528626</v>
      </c>
      <c r="L23" s="115">
        <f t="shared" si="9"/>
        <v>-0.57500340737528621</v>
      </c>
      <c r="M23" s="98">
        <f t="shared" si="2"/>
        <v>-0.6245034073752862</v>
      </c>
      <c r="N23" s="116">
        <f t="shared" si="3"/>
        <v>-0.57450340737528627</v>
      </c>
      <c r="O23" s="117">
        <f t="shared" si="4"/>
        <v>-0.59950340737528629</v>
      </c>
      <c r="P23" s="98">
        <f t="shared" si="5"/>
        <v>0</v>
      </c>
      <c r="Q23" s="118">
        <f t="shared" si="6"/>
        <v>0</v>
      </c>
      <c r="R23" s="98">
        <f t="shared" si="10"/>
        <v>5</v>
      </c>
      <c r="S23" s="119">
        <f t="shared" si="7"/>
        <v>5</v>
      </c>
    </row>
    <row r="24" spans="1:19">
      <c r="A24" s="119"/>
      <c r="E24" s="98">
        <f t="shared" si="1"/>
        <v>23</v>
      </c>
      <c r="F24" s="99"/>
      <c r="K24" s="114">
        <f t="shared" si="8"/>
        <v>-0.57400340737528621</v>
      </c>
      <c r="L24" s="115">
        <f t="shared" si="9"/>
        <v>-0.52500340737528617</v>
      </c>
      <c r="M24" s="98">
        <f t="shared" si="2"/>
        <v>-0.57450340737528616</v>
      </c>
      <c r="N24" s="116">
        <f t="shared" si="3"/>
        <v>-0.52450340737528622</v>
      </c>
      <c r="O24" s="117">
        <f t="shared" si="4"/>
        <v>-0.54950340737528625</v>
      </c>
      <c r="P24" s="98">
        <f t="shared" si="5"/>
        <v>0</v>
      </c>
      <c r="Q24" s="118">
        <f t="shared" si="6"/>
        <v>0</v>
      </c>
      <c r="R24" s="98">
        <f t="shared" si="10"/>
        <v>5</v>
      </c>
      <c r="S24" s="119">
        <f t="shared" si="7"/>
        <v>5</v>
      </c>
    </row>
    <row r="25" spans="1:19">
      <c r="A25" s="119"/>
      <c r="E25" s="98">
        <f t="shared" si="1"/>
        <v>24</v>
      </c>
      <c r="F25" s="99"/>
      <c r="K25" s="114">
        <f t="shared" si="8"/>
        <v>-0.52400340737528617</v>
      </c>
      <c r="L25" s="115">
        <f t="shared" si="9"/>
        <v>-0.47500340737528618</v>
      </c>
      <c r="M25" s="98">
        <f t="shared" si="2"/>
        <v>-0.52450340737528611</v>
      </c>
      <c r="N25" s="116">
        <f t="shared" si="3"/>
        <v>-0.47450340737528618</v>
      </c>
      <c r="O25" s="117">
        <f t="shared" si="4"/>
        <v>-0.4995034073752862</v>
      </c>
      <c r="P25" s="98">
        <f t="shared" si="5"/>
        <v>0</v>
      </c>
      <c r="Q25" s="118">
        <f t="shared" si="6"/>
        <v>0</v>
      </c>
      <c r="R25" s="98">
        <f t="shared" si="10"/>
        <v>5</v>
      </c>
      <c r="S25" s="119">
        <f t="shared" si="7"/>
        <v>5</v>
      </c>
    </row>
    <row r="26" spans="1:19">
      <c r="A26" s="119"/>
      <c r="E26" s="98">
        <f t="shared" si="1"/>
        <v>25</v>
      </c>
      <c r="F26" s="99"/>
      <c r="K26" s="114">
        <f t="shared" si="8"/>
        <v>-0.47400340737528618</v>
      </c>
      <c r="L26" s="115">
        <f t="shared" si="9"/>
        <v>-0.42500340737528619</v>
      </c>
      <c r="M26" s="98">
        <f t="shared" si="2"/>
        <v>-0.47450340737528618</v>
      </c>
      <c r="N26" s="116">
        <f t="shared" si="3"/>
        <v>-0.42450340737528619</v>
      </c>
      <c r="O26" s="117">
        <f t="shared" si="4"/>
        <v>-0.44950340737528616</v>
      </c>
      <c r="P26" s="98">
        <f t="shared" si="5"/>
        <v>0</v>
      </c>
      <c r="Q26" s="118">
        <f t="shared" si="6"/>
        <v>0</v>
      </c>
      <c r="R26" s="98">
        <f t="shared" si="10"/>
        <v>5</v>
      </c>
      <c r="S26" s="119">
        <f t="shared" si="7"/>
        <v>5</v>
      </c>
    </row>
    <row r="27" spans="1:19">
      <c r="A27" s="119"/>
      <c r="E27" s="98">
        <f t="shared" si="1"/>
        <v>26</v>
      </c>
      <c r="F27" s="99"/>
      <c r="K27" s="114">
        <f t="shared" si="8"/>
        <v>-0.42400340737528619</v>
      </c>
      <c r="L27" s="115">
        <f t="shared" si="9"/>
        <v>-0.3750034073752862</v>
      </c>
      <c r="M27" s="98">
        <f t="shared" si="2"/>
        <v>-0.42450340737528619</v>
      </c>
      <c r="N27" s="116">
        <f t="shared" si="3"/>
        <v>-0.3745034073752862</v>
      </c>
      <c r="O27" s="117">
        <f t="shared" si="4"/>
        <v>-0.39950340737528622</v>
      </c>
      <c r="P27" s="98">
        <f t="shared" si="5"/>
        <v>0</v>
      </c>
      <c r="Q27" s="118">
        <f t="shared" si="6"/>
        <v>0</v>
      </c>
      <c r="R27" s="98">
        <f t="shared" si="10"/>
        <v>5</v>
      </c>
      <c r="S27" s="119">
        <f t="shared" si="7"/>
        <v>5</v>
      </c>
    </row>
    <row r="28" spans="1:19">
      <c r="A28" s="119"/>
      <c r="E28" s="98">
        <f t="shared" si="1"/>
        <v>27</v>
      </c>
      <c r="F28" s="99"/>
      <c r="K28" s="114">
        <f t="shared" si="8"/>
        <v>-0.3740034073752862</v>
      </c>
      <c r="L28" s="115">
        <f t="shared" si="9"/>
        <v>-0.32500340737528621</v>
      </c>
      <c r="M28" s="98">
        <f t="shared" si="2"/>
        <v>-0.3745034073752862</v>
      </c>
      <c r="N28" s="116">
        <f t="shared" si="3"/>
        <v>-0.32450340737528621</v>
      </c>
      <c r="O28" s="117">
        <f t="shared" si="4"/>
        <v>-0.34950340737528618</v>
      </c>
      <c r="P28" s="98">
        <f t="shared" si="5"/>
        <v>0</v>
      </c>
      <c r="Q28" s="118">
        <f t="shared" si="6"/>
        <v>0</v>
      </c>
      <c r="R28" s="98">
        <f t="shared" si="10"/>
        <v>5</v>
      </c>
      <c r="S28" s="119">
        <f t="shared" si="7"/>
        <v>5</v>
      </c>
    </row>
    <row r="29" spans="1:19">
      <c r="A29" s="119"/>
      <c r="E29" s="98">
        <f t="shared" si="1"/>
        <v>28</v>
      </c>
      <c r="F29" s="99"/>
      <c r="K29" s="114">
        <f t="shared" si="8"/>
        <v>-0.32400340737528621</v>
      </c>
      <c r="L29" s="115">
        <f t="shared" si="9"/>
        <v>-0.27500340737528622</v>
      </c>
      <c r="M29" s="98">
        <f t="shared" si="2"/>
        <v>-0.32450340737528621</v>
      </c>
      <c r="N29" s="116">
        <f t="shared" si="3"/>
        <v>-0.27450340737528622</v>
      </c>
      <c r="O29" s="117">
        <f t="shared" si="4"/>
        <v>-0.29950340737528625</v>
      </c>
      <c r="P29" s="98">
        <f t="shared" si="5"/>
        <v>0</v>
      </c>
      <c r="Q29" s="118">
        <f t="shared" si="6"/>
        <v>0</v>
      </c>
      <c r="R29" s="98">
        <f t="shared" si="10"/>
        <v>5</v>
      </c>
      <c r="S29" s="119">
        <f t="shared" si="7"/>
        <v>5</v>
      </c>
    </row>
    <row r="30" spans="1:19">
      <c r="A30" s="119"/>
      <c r="E30" s="98">
        <f t="shared" si="1"/>
        <v>29</v>
      </c>
      <c r="F30" s="99"/>
      <c r="K30" s="114">
        <f t="shared" si="8"/>
        <v>-0.27400340737528622</v>
      </c>
      <c r="L30" s="115">
        <f t="shared" si="9"/>
        <v>-0.22500340737528624</v>
      </c>
      <c r="M30" s="98">
        <f t="shared" si="2"/>
        <v>-0.27450340737528622</v>
      </c>
      <c r="N30" s="116">
        <f t="shared" si="3"/>
        <v>-0.22450340737528623</v>
      </c>
      <c r="O30" s="117">
        <f t="shared" si="4"/>
        <v>-0.24950340737528623</v>
      </c>
      <c r="P30" s="98">
        <f t="shared" si="5"/>
        <v>0</v>
      </c>
      <c r="Q30" s="118">
        <f t="shared" si="6"/>
        <v>0</v>
      </c>
      <c r="R30" s="98">
        <f t="shared" si="10"/>
        <v>5</v>
      </c>
      <c r="S30" s="119">
        <f t="shared" si="7"/>
        <v>5</v>
      </c>
    </row>
    <row r="31" spans="1:19">
      <c r="A31" s="119"/>
      <c r="E31" s="98">
        <f t="shared" si="1"/>
        <v>30</v>
      </c>
      <c r="F31" s="99"/>
      <c r="K31" s="114">
        <f t="shared" si="8"/>
        <v>-0.22400340737528623</v>
      </c>
      <c r="L31" s="115">
        <f t="shared" si="9"/>
        <v>-0.17500340737528625</v>
      </c>
      <c r="M31" s="98">
        <f t="shared" si="2"/>
        <v>-0.22450340737528623</v>
      </c>
      <c r="N31" s="116">
        <f t="shared" si="3"/>
        <v>-0.17450340737528625</v>
      </c>
      <c r="O31" s="117">
        <f t="shared" si="4"/>
        <v>-0.19950340737528624</v>
      </c>
      <c r="P31" s="98">
        <f t="shared" si="5"/>
        <v>1</v>
      </c>
      <c r="Q31" s="118">
        <f t="shared" si="6"/>
        <v>9.0909090909090912E-2</v>
      </c>
      <c r="R31" s="98">
        <f t="shared" si="10"/>
        <v>6</v>
      </c>
      <c r="S31" s="119">
        <f t="shared" si="7"/>
        <v>5</v>
      </c>
    </row>
    <row r="32" spans="1:19">
      <c r="A32" s="119"/>
      <c r="E32" s="98">
        <f t="shared" si="1"/>
        <v>31</v>
      </c>
      <c r="F32" s="99"/>
      <c r="K32" s="114">
        <f t="shared" si="8"/>
        <v>-0.17400340737528625</v>
      </c>
      <c r="L32" s="115">
        <f t="shared" si="9"/>
        <v>-0.12500340737528623</v>
      </c>
      <c r="M32" s="98">
        <f t="shared" si="2"/>
        <v>-0.17450340737528625</v>
      </c>
      <c r="N32" s="116">
        <f t="shared" si="3"/>
        <v>-0.12450340737528623</v>
      </c>
      <c r="O32" s="117">
        <f t="shared" si="4"/>
        <v>-0.14950340737528622</v>
      </c>
      <c r="P32" s="98">
        <f t="shared" si="5"/>
        <v>0</v>
      </c>
      <c r="Q32" s="118">
        <f t="shared" si="6"/>
        <v>0</v>
      </c>
      <c r="R32" s="98">
        <f t="shared" si="10"/>
        <v>6</v>
      </c>
      <c r="S32" s="119">
        <f t="shared" si="7"/>
        <v>6</v>
      </c>
    </row>
    <row r="33" spans="1:19">
      <c r="A33" s="119"/>
      <c r="E33" s="98">
        <f t="shared" si="1"/>
        <v>32</v>
      </c>
      <c r="F33" s="99"/>
      <c r="K33" s="114">
        <f t="shared" si="8"/>
        <v>-0.12400340737528623</v>
      </c>
      <c r="L33" s="115">
        <f t="shared" si="9"/>
        <v>-7.5003407375286227E-2</v>
      </c>
      <c r="M33" s="98">
        <f t="shared" si="2"/>
        <v>-0.12450340737528623</v>
      </c>
      <c r="N33" s="116">
        <f t="shared" si="3"/>
        <v>-7.4503407375286226E-2</v>
      </c>
      <c r="O33" s="117">
        <f t="shared" si="4"/>
        <v>-9.9503407375286235E-2</v>
      </c>
      <c r="P33" s="98">
        <f t="shared" si="5"/>
        <v>0</v>
      </c>
      <c r="Q33" s="118">
        <f t="shared" si="6"/>
        <v>0</v>
      </c>
      <c r="R33" s="98">
        <f t="shared" si="10"/>
        <v>6</v>
      </c>
      <c r="S33" s="119">
        <f t="shared" si="7"/>
        <v>6</v>
      </c>
    </row>
    <row r="34" spans="1:19">
      <c r="A34" s="119"/>
      <c r="E34" s="98">
        <f t="shared" si="1"/>
        <v>33</v>
      </c>
      <c r="F34" s="99"/>
      <c r="K34" s="114">
        <f t="shared" si="8"/>
        <v>-7.4003407375286226E-2</v>
      </c>
      <c r="L34" s="115">
        <f t="shared" si="9"/>
        <v>-2.5003407375286224E-2</v>
      </c>
      <c r="M34" s="98">
        <f t="shared" si="2"/>
        <v>-7.4503407375286226E-2</v>
      </c>
      <c r="N34" s="116">
        <f t="shared" si="3"/>
        <v>-2.4503407375286224E-2</v>
      </c>
      <c r="O34" s="117">
        <f t="shared" si="4"/>
        <v>-4.9503407375286225E-2</v>
      </c>
      <c r="P34" s="98">
        <f t="shared" si="5"/>
        <v>0</v>
      </c>
      <c r="Q34" s="118">
        <f t="shared" si="6"/>
        <v>0</v>
      </c>
      <c r="R34" s="98">
        <f t="shared" si="10"/>
        <v>6</v>
      </c>
      <c r="S34" s="119">
        <f t="shared" si="7"/>
        <v>6</v>
      </c>
    </row>
    <row r="35" spans="1:19">
      <c r="A35" s="119"/>
      <c r="E35" s="98">
        <f t="shared" si="1"/>
        <v>34</v>
      </c>
      <c r="F35" s="99"/>
      <c r="K35" s="114">
        <f t="shared" si="8"/>
        <v>-2.4003407375286223E-2</v>
      </c>
      <c r="L35" s="115">
        <f t="shared" si="9"/>
        <v>2.4996592624713779E-2</v>
      </c>
      <c r="M35" s="98">
        <f t="shared" si="2"/>
        <v>-2.4503407375286224E-2</v>
      </c>
      <c r="N35" s="116">
        <f t="shared" si="3"/>
        <v>2.5496592624713779E-2</v>
      </c>
      <c r="O35" s="117">
        <f t="shared" si="4"/>
        <v>4.965926247137778E-4</v>
      </c>
      <c r="P35" s="98">
        <f t="shared" si="5"/>
        <v>0</v>
      </c>
      <c r="Q35" s="118">
        <f t="shared" si="6"/>
        <v>0</v>
      </c>
      <c r="R35" s="98">
        <f t="shared" si="10"/>
        <v>6</v>
      </c>
      <c r="S35" s="119">
        <f t="shared" si="7"/>
        <v>6</v>
      </c>
    </row>
    <row r="36" spans="1:19">
      <c r="A36" s="119"/>
      <c r="E36" s="98">
        <f t="shared" si="1"/>
        <v>35</v>
      </c>
      <c r="F36" s="99"/>
      <c r="K36" s="114">
        <f t="shared" si="8"/>
        <v>2.599659262471378E-2</v>
      </c>
      <c r="L36" s="115">
        <f t="shared" si="9"/>
        <v>7.4996592624713782E-2</v>
      </c>
      <c r="M36" s="98">
        <f t="shared" si="2"/>
        <v>2.5496592624713779E-2</v>
      </c>
      <c r="N36" s="116">
        <f t="shared" si="3"/>
        <v>7.5496592624713782E-2</v>
      </c>
      <c r="O36" s="117">
        <f t="shared" si="4"/>
        <v>5.0496592624713781E-2</v>
      </c>
      <c r="P36" s="98">
        <f t="shared" si="5"/>
        <v>0</v>
      </c>
      <c r="Q36" s="118">
        <f t="shared" si="6"/>
        <v>0</v>
      </c>
      <c r="R36" s="98">
        <f t="shared" si="10"/>
        <v>6</v>
      </c>
      <c r="S36" s="119">
        <f t="shared" si="7"/>
        <v>6</v>
      </c>
    </row>
    <row r="37" spans="1:19">
      <c r="A37" s="119"/>
      <c r="E37" s="98">
        <f t="shared" si="1"/>
        <v>36</v>
      </c>
      <c r="F37" s="99"/>
      <c r="K37" s="114">
        <f t="shared" si="8"/>
        <v>7.5996592624713782E-2</v>
      </c>
      <c r="L37" s="115">
        <f t="shared" si="9"/>
        <v>0.1249965926247138</v>
      </c>
      <c r="M37" s="98">
        <f t="shared" si="2"/>
        <v>7.5496592624713782E-2</v>
      </c>
      <c r="N37" s="116">
        <f t="shared" si="3"/>
        <v>0.1254965926247138</v>
      </c>
      <c r="O37" s="117">
        <f t="shared" si="4"/>
        <v>0.10049659262471379</v>
      </c>
      <c r="P37" s="98">
        <f t="shared" si="5"/>
        <v>0</v>
      </c>
      <c r="Q37" s="118">
        <f t="shared" si="6"/>
        <v>0</v>
      </c>
      <c r="R37" s="98">
        <f t="shared" si="10"/>
        <v>6</v>
      </c>
      <c r="S37" s="119">
        <f t="shared" si="7"/>
        <v>6</v>
      </c>
    </row>
    <row r="38" spans="1:19">
      <c r="A38" s="119"/>
      <c r="E38" s="98">
        <f t="shared" si="1"/>
        <v>37</v>
      </c>
      <c r="F38" s="99"/>
      <c r="K38" s="114">
        <f t="shared" si="8"/>
        <v>0.1259965926247138</v>
      </c>
      <c r="L38" s="115">
        <f t="shared" si="9"/>
        <v>0.17499659262471379</v>
      </c>
      <c r="M38" s="98">
        <f t="shared" si="2"/>
        <v>0.1254965926247138</v>
      </c>
      <c r="N38" s="116">
        <f t="shared" si="3"/>
        <v>0.17549659262471379</v>
      </c>
      <c r="O38" s="117">
        <f t="shared" si="4"/>
        <v>0.15049659262471379</v>
      </c>
      <c r="P38" s="98">
        <f t="shared" si="5"/>
        <v>0</v>
      </c>
      <c r="Q38" s="118">
        <f t="shared" si="6"/>
        <v>0</v>
      </c>
      <c r="R38" s="98">
        <f t="shared" si="10"/>
        <v>6</v>
      </c>
      <c r="S38" s="119">
        <f t="shared" si="7"/>
        <v>6</v>
      </c>
    </row>
    <row r="39" spans="1:19">
      <c r="A39" s="119"/>
      <c r="E39" s="98">
        <f t="shared" si="1"/>
        <v>38</v>
      </c>
      <c r="F39" s="99"/>
      <c r="K39" s="114">
        <f t="shared" si="8"/>
        <v>0.17599659262471379</v>
      </c>
      <c r="L39" s="115">
        <f t="shared" si="9"/>
        <v>0.22499659262471378</v>
      </c>
      <c r="M39" s="98">
        <f t="shared" si="2"/>
        <v>0.17549659262471379</v>
      </c>
      <c r="N39" s="116">
        <f t="shared" si="3"/>
        <v>0.22549659262471378</v>
      </c>
      <c r="O39" s="117">
        <f t="shared" si="4"/>
        <v>0.20049659262471378</v>
      </c>
      <c r="P39" s="98">
        <f t="shared" si="5"/>
        <v>0</v>
      </c>
      <c r="Q39" s="118">
        <f t="shared" si="6"/>
        <v>0</v>
      </c>
      <c r="R39" s="98">
        <f t="shared" si="10"/>
        <v>6</v>
      </c>
      <c r="S39" s="119">
        <f t="shared" si="7"/>
        <v>6</v>
      </c>
    </row>
    <row r="40" spans="1:19">
      <c r="A40" s="119"/>
      <c r="E40" s="98">
        <f t="shared" si="1"/>
        <v>39</v>
      </c>
      <c r="F40" s="99"/>
      <c r="K40" s="114">
        <f t="shared" si="8"/>
        <v>0.22599659262471378</v>
      </c>
      <c r="L40" s="115">
        <f t="shared" si="9"/>
        <v>0.27499659262471376</v>
      </c>
      <c r="M40" s="98">
        <f t="shared" si="2"/>
        <v>0.22549659262471378</v>
      </c>
      <c r="N40" s="116">
        <f t="shared" si="3"/>
        <v>0.27549659262471377</v>
      </c>
      <c r="O40" s="117">
        <f t="shared" si="4"/>
        <v>0.2504965926247138</v>
      </c>
      <c r="P40" s="98">
        <f t="shared" si="5"/>
        <v>0</v>
      </c>
      <c r="Q40" s="118">
        <f t="shared" si="6"/>
        <v>0</v>
      </c>
      <c r="R40" s="98">
        <f t="shared" si="10"/>
        <v>6</v>
      </c>
      <c r="S40" s="119">
        <f t="shared" si="7"/>
        <v>6</v>
      </c>
    </row>
    <row r="41" spans="1:19">
      <c r="A41" s="119"/>
      <c r="E41" s="98">
        <f t="shared" si="1"/>
        <v>40</v>
      </c>
      <c r="F41" s="99"/>
      <c r="K41" s="114">
        <f t="shared" si="8"/>
        <v>0.27599659262471377</v>
      </c>
      <c r="L41" s="115">
        <f t="shared" si="9"/>
        <v>0.32499659262471375</v>
      </c>
      <c r="M41" s="98">
        <f t="shared" si="2"/>
        <v>0.27549659262471377</v>
      </c>
      <c r="N41" s="116">
        <f t="shared" si="3"/>
        <v>0.32549659262471375</v>
      </c>
      <c r="O41" s="117">
        <f t="shared" si="4"/>
        <v>0.30049659262471373</v>
      </c>
      <c r="P41" s="98">
        <f t="shared" si="5"/>
        <v>0</v>
      </c>
      <c r="Q41" s="118">
        <f t="shared" si="6"/>
        <v>0</v>
      </c>
      <c r="R41" s="98">
        <f t="shared" si="10"/>
        <v>6</v>
      </c>
      <c r="S41" s="119">
        <f t="shared" si="7"/>
        <v>6</v>
      </c>
    </row>
    <row r="42" spans="1:19">
      <c r="A42" s="119"/>
      <c r="E42" s="98">
        <f t="shared" si="1"/>
        <v>41</v>
      </c>
      <c r="F42" s="99"/>
      <c r="K42" s="114">
        <f t="shared" si="8"/>
        <v>0.32599659262471375</v>
      </c>
      <c r="L42" s="115">
        <f t="shared" si="9"/>
        <v>0.37499659262471374</v>
      </c>
      <c r="M42" s="98">
        <f t="shared" si="2"/>
        <v>0.32549659262471375</v>
      </c>
      <c r="N42" s="116">
        <f t="shared" si="3"/>
        <v>0.37549659262471374</v>
      </c>
      <c r="O42" s="117">
        <f t="shared" si="4"/>
        <v>0.35049659262471378</v>
      </c>
      <c r="P42" s="98">
        <f t="shared" si="5"/>
        <v>0</v>
      </c>
      <c r="Q42" s="118">
        <f t="shared" si="6"/>
        <v>0</v>
      </c>
      <c r="R42" s="98">
        <f t="shared" si="10"/>
        <v>6</v>
      </c>
      <c r="S42" s="119">
        <f t="shared" si="7"/>
        <v>6</v>
      </c>
    </row>
    <row r="43" spans="1:19">
      <c r="A43" s="119"/>
      <c r="E43" s="98">
        <f t="shared" si="1"/>
        <v>42</v>
      </c>
      <c r="F43" s="99"/>
      <c r="K43" s="114">
        <f t="shared" si="8"/>
        <v>0.37599659262471374</v>
      </c>
      <c r="L43" s="115">
        <f t="shared" si="9"/>
        <v>0.42499659262471373</v>
      </c>
      <c r="M43" s="98">
        <f t="shared" si="2"/>
        <v>0.37549659262471374</v>
      </c>
      <c r="N43" s="116">
        <f t="shared" si="3"/>
        <v>0.42549659262471373</v>
      </c>
      <c r="O43" s="117">
        <f t="shared" si="4"/>
        <v>0.40049659262471371</v>
      </c>
      <c r="P43" s="98">
        <f t="shared" si="5"/>
        <v>0</v>
      </c>
      <c r="Q43" s="118">
        <f t="shared" si="6"/>
        <v>0</v>
      </c>
      <c r="R43" s="98">
        <f t="shared" si="10"/>
        <v>6</v>
      </c>
      <c r="S43" s="119">
        <f t="shared" si="7"/>
        <v>6</v>
      </c>
    </row>
    <row r="44" spans="1:19">
      <c r="A44" s="119"/>
      <c r="E44" s="98">
        <f t="shared" si="1"/>
        <v>43</v>
      </c>
      <c r="F44" s="99"/>
      <c r="K44" s="114">
        <f t="shared" si="8"/>
        <v>0.42599659262471373</v>
      </c>
      <c r="L44" s="115">
        <f t="shared" si="9"/>
        <v>0.47499659262471372</v>
      </c>
      <c r="M44" s="98">
        <f t="shared" si="2"/>
        <v>0.42549659262471373</v>
      </c>
      <c r="N44" s="116">
        <f t="shared" si="3"/>
        <v>0.47549659262471372</v>
      </c>
      <c r="O44" s="117">
        <f t="shared" si="4"/>
        <v>0.45049659262471375</v>
      </c>
      <c r="P44" s="98">
        <f t="shared" si="5"/>
        <v>0</v>
      </c>
      <c r="Q44" s="118">
        <f t="shared" si="6"/>
        <v>0</v>
      </c>
      <c r="R44" s="98">
        <f t="shared" si="10"/>
        <v>6</v>
      </c>
      <c r="S44" s="119">
        <f t="shared" si="7"/>
        <v>6</v>
      </c>
    </row>
    <row r="45" spans="1:19">
      <c r="A45" s="119"/>
      <c r="E45" s="98">
        <f t="shared" si="1"/>
        <v>44</v>
      </c>
      <c r="F45" s="99"/>
      <c r="K45" s="114">
        <f t="shared" si="8"/>
        <v>0.47599659262471372</v>
      </c>
      <c r="L45" s="115">
        <f t="shared" si="9"/>
        <v>0.52499659262471376</v>
      </c>
      <c r="M45" s="98">
        <f t="shared" si="2"/>
        <v>0.47549659262471372</v>
      </c>
      <c r="N45" s="116">
        <f t="shared" si="3"/>
        <v>0.52549659262471371</v>
      </c>
      <c r="O45" s="117">
        <f t="shared" si="4"/>
        <v>0.5004965926247138</v>
      </c>
      <c r="P45" s="98">
        <f t="shared" si="5"/>
        <v>0</v>
      </c>
      <c r="Q45" s="118">
        <f t="shared" si="6"/>
        <v>0</v>
      </c>
      <c r="R45" s="98">
        <f t="shared" si="10"/>
        <v>6</v>
      </c>
      <c r="S45" s="119">
        <f t="shared" si="7"/>
        <v>6</v>
      </c>
    </row>
    <row r="46" spans="1:19">
      <c r="A46" s="119"/>
      <c r="E46" s="98">
        <f t="shared" si="1"/>
        <v>45</v>
      </c>
      <c r="F46" s="99"/>
      <c r="K46" s="114">
        <f t="shared" si="8"/>
        <v>0.52599659262471377</v>
      </c>
      <c r="L46" s="115">
        <f t="shared" si="9"/>
        <v>0.57499659262471381</v>
      </c>
      <c r="M46" s="98">
        <f t="shared" si="2"/>
        <v>0.52549659262471382</v>
      </c>
      <c r="N46" s="116">
        <f t="shared" si="3"/>
        <v>0.57549659262471375</v>
      </c>
      <c r="O46" s="117">
        <f t="shared" si="4"/>
        <v>0.55049659262471384</v>
      </c>
      <c r="P46" s="98">
        <f t="shared" si="5"/>
        <v>1</v>
      </c>
      <c r="Q46" s="118">
        <f t="shared" si="6"/>
        <v>9.0909090909090912E-2</v>
      </c>
      <c r="R46" s="98">
        <f t="shared" si="10"/>
        <v>7</v>
      </c>
      <c r="S46" s="119">
        <f t="shared" si="7"/>
        <v>6</v>
      </c>
    </row>
    <row r="47" spans="1:19">
      <c r="A47" s="119"/>
      <c r="E47" s="98">
        <f t="shared" si="1"/>
        <v>46</v>
      </c>
      <c r="F47" s="99"/>
      <c r="K47" s="114">
        <f t="shared" si="8"/>
        <v>0.57599659262471381</v>
      </c>
      <c r="L47" s="115">
        <f t="shared" si="9"/>
        <v>0.62499659262471385</v>
      </c>
      <c r="M47" s="98">
        <f t="shared" si="2"/>
        <v>0.57549659262471387</v>
      </c>
      <c r="N47" s="116">
        <f t="shared" si="3"/>
        <v>0.6254965926247138</v>
      </c>
      <c r="O47" s="117">
        <f t="shared" si="4"/>
        <v>0.60049659262471389</v>
      </c>
      <c r="P47" s="98">
        <f t="shared" si="5"/>
        <v>0</v>
      </c>
      <c r="Q47" s="118">
        <f t="shared" si="6"/>
        <v>0</v>
      </c>
      <c r="R47" s="98">
        <f t="shared" si="10"/>
        <v>7</v>
      </c>
      <c r="S47" s="119">
        <f t="shared" si="7"/>
        <v>7</v>
      </c>
    </row>
    <row r="48" spans="1:19">
      <c r="A48" s="119"/>
      <c r="E48" s="98">
        <f t="shared" si="1"/>
        <v>47</v>
      </c>
      <c r="F48" s="99"/>
      <c r="K48" s="114">
        <f t="shared" si="8"/>
        <v>0.62599659262471385</v>
      </c>
      <c r="L48" s="115">
        <f t="shared" si="9"/>
        <v>0.6749965926247139</v>
      </c>
      <c r="M48" s="98">
        <f t="shared" si="2"/>
        <v>0.62549659262471391</v>
      </c>
      <c r="N48" s="116">
        <f t="shared" si="3"/>
        <v>0.67549659262471384</v>
      </c>
      <c r="O48" s="117">
        <f t="shared" si="4"/>
        <v>0.65049659262471393</v>
      </c>
      <c r="P48" s="98">
        <f t="shared" si="5"/>
        <v>0</v>
      </c>
      <c r="Q48" s="118">
        <f t="shared" si="6"/>
        <v>0</v>
      </c>
      <c r="R48" s="98">
        <f t="shared" si="10"/>
        <v>7</v>
      </c>
      <c r="S48" s="119">
        <f t="shared" si="7"/>
        <v>7</v>
      </c>
    </row>
    <row r="49" spans="1:19">
      <c r="A49" s="119"/>
      <c r="E49" s="98">
        <f t="shared" si="1"/>
        <v>48</v>
      </c>
      <c r="F49" s="99"/>
      <c r="K49" s="114">
        <f t="shared" si="8"/>
        <v>0.6759965926247139</v>
      </c>
      <c r="L49" s="115">
        <f t="shared" si="9"/>
        <v>0.72499659262471394</v>
      </c>
      <c r="M49" s="98">
        <f t="shared" si="2"/>
        <v>0.67549659262471395</v>
      </c>
      <c r="N49" s="116">
        <f t="shared" si="3"/>
        <v>0.72549659262471389</v>
      </c>
      <c r="O49" s="117">
        <f t="shared" si="4"/>
        <v>0.70049659262471398</v>
      </c>
      <c r="P49" s="98">
        <f t="shared" si="5"/>
        <v>0</v>
      </c>
      <c r="Q49" s="118">
        <f t="shared" si="6"/>
        <v>0</v>
      </c>
      <c r="R49" s="98">
        <f t="shared" si="10"/>
        <v>7</v>
      </c>
      <c r="S49" s="119">
        <f t="shared" si="7"/>
        <v>7</v>
      </c>
    </row>
    <row r="50" spans="1:19">
      <c r="A50" s="119"/>
      <c r="E50" s="98">
        <f t="shared" si="1"/>
        <v>49</v>
      </c>
      <c r="F50" s="99"/>
      <c r="K50" s="114">
        <f t="shared" si="8"/>
        <v>0.72599659262471394</v>
      </c>
      <c r="L50" s="115">
        <f t="shared" si="9"/>
        <v>0.77499659262471399</v>
      </c>
      <c r="M50" s="98">
        <f t="shared" si="2"/>
        <v>0.725496592624714</v>
      </c>
      <c r="N50" s="116">
        <f t="shared" si="3"/>
        <v>0.77549659262471393</v>
      </c>
      <c r="O50" s="117">
        <f t="shared" si="4"/>
        <v>0.75049659262471402</v>
      </c>
      <c r="P50" s="98">
        <f t="shared" si="5"/>
        <v>1</v>
      </c>
      <c r="Q50" s="118">
        <f t="shared" si="6"/>
        <v>9.0909090909090912E-2</v>
      </c>
      <c r="R50" s="98">
        <f t="shared" si="10"/>
        <v>8</v>
      </c>
      <c r="S50" s="119">
        <f t="shared" si="7"/>
        <v>7</v>
      </c>
    </row>
    <row r="51" spans="1:19">
      <c r="A51" s="119"/>
      <c r="E51" s="98">
        <f t="shared" si="1"/>
        <v>50</v>
      </c>
      <c r="F51" s="99"/>
      <c r="K51" s="114">
        <f t="shared" si="8"/>
        <v>0.77599659262471399</v>
      </c>
      <c r="L51" s="115">
        <f t="shared" si="9"/>
        <v>0.82499659262471403</v>
      </c>
      <c r="M51" s="98">
        <f t="shared" si="2"/>
        <v>0.77549659262471404</v>
      </c>
      <c r="N51" s="116">
        <f t="shared" si="3"/>
        <v>0.82549659262471398</v>
      </c>
      <c r="O51" s="117">
        <f t="shared" si="4"/>
        <v>0.80049659262471407</v>
      </c>
      <c r="P51" s="98">
        <f t="shared" si="5"/>
        <v>0</v>
      </c>
      <c r="Q51" s="118">
        <f t="shared" si="6"/>
        <v>0</v>
      </c>
      <c r="R51" s="98">
        <f t="shared" si="10"/>
        <v>8</v>
      </c>
      <c r="S51" s="119">
        <f t="shared" si="7"/>
        <v>8</v>
      </c>
    </row>
    <row r="52" spans="1:19">
      <c r="A52" s="119"/>
      <c r="E52" s="98">
        <f t="shared" si="1"/>
        <v>51</v>
      </c>
      <c r="F52" s="99"/>
      <c r="K52" s="114">
        <f t="shared" si="8"/>
        <v>0.82599659262471403</v>
      </c>
      <c r="L52" s="115">
        <f t="shared" si="9"/>
        <v>0.87499659262471408</v>
      </c>
      <c r="M52" s="98">
        <f t="shared" si="2"/>
        <v>0.82549659262471409</v>
      </c>
      <c r="N52" s="116">
        <f t="shared" si="3"/>
        <v>0.87549659262471402</v>
      </c>
      <c r="O52" s="117">
        <f t="shared" si="4"/>
        <v>0.85049659262471411</v>
      </c>
      <c r="P52" s="98">
        <f t="shared" si="5"/>
        <v>0</v>
      </c>
      <c r="Q52" s="118">
        <f t="shared" si="6"/>
        <v>0</v>
      </c>
      <c r="R52" s="98">
        <f t="shared" si="10"/>
        <v>8</v>
      </c>
      <c r="S52" s="119">
        <f t="shared" si="7"/>
        <v>8</v>
      </c>
    </row>
    <row r="53" spans="1:19">
      <c r="A53" s="119"/>
      <c r="E53" s="98">
        <f t="shared" si="1"/>
        <v>52</v>
      </c>
      <c r="F53" s="99"/>
      <c r="K53" s="114">
        <f t="shared" si="8"/>
        <v>0.87599659262471408</v>
      </c>
      <c r="L53" s="115">
        <f t="shared" si="9"/>
        <v>0.92499659262471412</v>
      </c>
      <c r="M53" s="98">
        <f t="shared" si="2"/>
        <v>0.87549659262471413</v>
      </c>
      <c r="N53" s="116">
        <f t="shared" si="3"/>
        <v>0.92549659262471407</v>
      </c>
      <c r="O53" s="117">
        <f t="shared" si="4"/>
        <v>0.90049659262471415</v>
      </c>
      <c r="P53" s="98">
        <f t="shared" si="5"/>
        <v>0</v>
      </c>
      <c r="Q53" s="118">
        <f t="shared" si="6"/>
        <v>0</v>
      </c>
      <c r="R53" s="98">
        <f t="shared" si="10"/>
        <v>8</v>
      </c>
      <c r="S53" s="119">
        <f t="shared" si="7"/>
        <v>8</v>
      </c>
    </row>
    <row r="54" spans="1:19">
      <c r="A54" s="119"/>
      <c r="E54" s="98">
        <f t="shared" si="1"/>
        <v>53</v>
      </c>
      <c r="F54" s="99"/>
      <c r="K54" s="114">
        <f t="shared" si="8"/>
        <v>0.92599659262471412</v>
      </c>
      <c r="L54" s="115">
        <f t="shared" si="9"/>
        <v>0.97499659262471416</v>
      </c>
      <c r="M54" s="98">
        <f t="shared" si="2"/>
        <v>0.92549659262471418</v>
      </c>
      <c r="N54" s="116">
        <f t="shared" si="3"/>
        <v>0.97549659262471411</v>
      </c>
      <c r="O54" s="117">
        <f t="shared" si="4"/>
        <v>0.9504965926247142</v>
      </c>
      <c r="P54" s="98">
        <f t="shared" si="5"/>
        <v>0</v>
      </c>
      <c r="Q54" s="118">
        <f t="shared" si="6"/>
        <v>0</v>
      </c>
      <c r="R54" s="98">
        <f t="shared" si="10"/>
        <v>8</v>
      </c>
      <c r="S54" s="119">
        <f t="shared" si="7"/>
        <v>8</v>
      </c>
    </row>
    <row r="55" spans="1:19">
      <c r="A55" s="119"/>
      <c r="E55" s="98">
        <f t="shared" si="1"/>
        <v>54</v>
      </c>
      <c r="F55" s="99"/>
      <c r="K55" s="114">
        <f t="shared" si="8"/>
        <v>0.97599659262471417</v>
      </c>
      <c r="L55" s="115">
        <f t="shared" si="9"/>
        <v>1.0249965926247142</v>
      </c>
      <c r="M55" s="98">
        <f t="shared" si="2"/>
        <v>0.97549659262471422</v>
      </c>
      <c r="N55" s="116">
        <f t="shared" si="3"/>
        <v>1.0254965926247142</v>
      </c>
      <c r="O55" s="117">
        <f t="shared" si="4"/>
        <v>1.0004965926247142</v>
      </c>
      <c r="P55" s="98">
        <f t="shared" si="5"/>
        <v>0</v>
      </c>
      <c r="Q55" s="118">
        <f t="shared" si="6"/>
        <v>0</v>
      </c>
      <c r="R55" s="98">
        <f t="shared" si="10"/>
        <v>8</v>
      </c>
      <c r="S55" s="119">
        <f t="shared" si="7"/>
        <v>8</v>
      </c>
    </row>
    <row r="56" spans="1:19">
      <c r="A56" s="119"/>
      <c r="E56" s="98">
        <f t="shared" si="1"/>
        <v>55</v>
      </c>
      <c r="F56" s="99"/>
      <c r="K56" s="114">
        <f t="shared" si="8"/>
        <v>1.0259965926247141</v>
      </c>
      <c r="L56" s="115">
        <f t="shared" si="9"/>
        <v>1.0749965926247143</v>
      </c>
      <c r="M56" s="98">
        <f t="shared" si="2"/>
        <v>1.0254965926247142</v>
      </c>
      <c r="N56" s="116">
        <f t="shared" si="3"/>
        <v>1.0754965926247142</v>
      </c>
      <c r="O56" s="117">
        <f t="shared" si="4"/>
        <v>1.0504965926247141</v>
      </c>
      <c r="P56" s="98">
        <f t="shared" si="5"/>
        <v>0</v>
      </c>
      <c r="Q56" s="118">
        <f t="shared" si="6"/>
        <v>0</v>
      </c>
      <c r="R56" s="98">
        <f t="shared" si="10"/>
        <v>8</v>
      </c>
      <c r="S56" s="119">
        <f t="shared" si="7"/>
        <v>8</v>
      </c>
    </row>
    <row r="57" spans="1:19">
      <c r="A57" s="119"/>
      <c r="E57" s="98">
        <f t="shared" si="1"/>
        <v>56</v>
      </c>
      <c r="F57" s="99"/>
      <c r="K57" s="114">
        <f t="shared" si="8"/>
        <v>1.0759965926247141</v>
      </c>
      <c r="L57" s="115">
        <f t="shared" si="9"/>
        <v>1.1249965926247143</v>
      </c>
      <c r="M57" s="98">
        <f t="shared" si="2"/>
        <v>1.0754965926247142</v>
      </c>
      <c r="N57" s="116">
        <f t="shared" si="3"/>
        <v>1.1254965926247142</v>
      </c>
      <c r="O57" s="117">
        <f t="shared" si="4"/>
        <v>1.1004965926247143</v>
      </c>
      <c r="P57" s="98">
        <f t="shared" si="5"/>
        <v>0</v>
      </c>
      <c r="Q57" s="118">
        <f t="shared" si="6"/>
        <v>0</v>
      </c>
      <c r="R57" s="98">
        <f t="shared" si="10"/>
        <v>8</v>
      </c>
      <c r="S57" s="119">
        <f t="shared" si="7"/>
        <v>8</v>
      </c>
    </row>
    <row r="58" spans="1:19">
      <c r="A58" s="119"/>
      <c r="E58" s="98">
        <f t="shared" si="1"/>
        <v>57</v>
      </c>
      <c r="F58" s="99"/>
      <c r="K58" s="114">
        <f t="shared" si="8"/>
        <v>1.1259965926247142</v>
      </c>
      <c r="L58" s="115">
        <f t="shared" si="9"/>
        <v>1.1749965926247143</v>
      </c>
      <c r="M58" s="98">
        <f t="shared" si="2"/>
        <v>1.1254965926247142</v>
      </c>
      <c r="N58" s="116">
        <f t="shared" si="3"/>
        <v>1.1754965926247143</v>
      </c>
      <c r="O58" s="117">
        <f t="shared" si="4"/>
        <v>1.1504965926247142</v>
      </c>
      <c r="P58" s="98">
        <f t="shared" si="5"/>
        <v>0</v>
      </c>
      <c r="Q58" s="118">
        <f t="shared" si="6"/>
        <v>0</v>
      </c>
      <c r="R58" s="98">
        <f t="shared" si="10"/>
        <v>8</v>
      </c>
      <c r="S58" s="119">
        <f t="shared" si="7"/>
        <v>8</v>
      </c>
    </row>
    <row r="59" spans="1:19">
      <c r="A59" s="119"/>
      <c r="E59" s="98">
        <f t="shared" si="1"/>
        <v>58</v>
      </c>
      <c r="F59" s="99"/>
      <c r="K59" s="114">
        <f t="shared" si="8"/>
        <v>1.1759965926247142</v>
      </c>
      <c r="L59" s="115">
        <f t="shared" si="9"/>
        <v>1.2249965926247144</v>
      </c>
      <c r="M59" s="98">
        <f t="shared" si="2"/>
        <v>1.1754965926247143</v>
      </c>
      <c r="N59" s="116">
        <f t="shared" si="3"/>
        <v>1.2254965926247143</v>
      </c>
      <c r="O59" s="117">
        <f t="shared" si="4"/>
        <v>1.2004965926247144</v>
      </c>
      <c r="P59" s="98">
        <f t="shared" si="5"/>
        <v>0</v>
      </c>
      <c r="Q59" s="118">
        <f t="shared" si="6"/>
        <v>0</v>
      </c>
      <c r="R59" s="98">
        <f t="shared" si="10"/>
        <v>8</v>
      </c>
      <c r="S59" s="119">
        <f t="shared" si="7"/>
        <v>8</v>
      </c>
    </row>
    <row r="60" spans="1:19">
      <c r="A60" s="119"/>
      <c r="E60" s="98">
        <f t="shared" si="1"/>
        <v>59</v>
      </c>
      <c r="F60" s="99"/>
      <c r="K60" s="114">
        <f t="shared" si="8"/>
        <v>1.2259965926247143</v>
      </c>
      <c r="L60" s="115">
        <f t="shared" si="9"/>
        <v>1.2749965926247144</v>
      </c>
      <c r="M60" s="98">
        <f t="shared" si="2"/>
        <v>1.2254965926247143</v>
      </c>
      <c r="N60" s="116">
        <f t="shared" si="3"/>
        <v>1.2754965926247144</v>
      </c>
      <c r="O60" s="117">
        <f t="shared" si="4"/>
        <v>1.2504965926247142</v>
      </c>
      <c r="P60" s="98">
        <f t="shared" si="5"/>
        <v>1</v>
      </c>
      <c r="Q60" s="118">
        <f t="shared" si="6"/>
        <v>9.0909090909090912E-2</v>
      </c>
      <c r="R60" s="98">
        <f t="shared" si="10"/>
        <v>9</v>
      </c>
      <c r="S60" s="119">
        <f t="shared" si="7"/>
        <v>8</v>
      </c>
    </row>
    <row r="61" spans="1:19">
      <c r="A61" s="119"/>
      <c r="E61" s="98">
        <f t="shared" si="1"/>
        <v>60</v>
      </c>
      <c r="F61" s="99"/>
      <c r="K61" s="114">
        <f t="shared" si="8"/>
        <v>1.2759965926247143</v>
      </c>
      <c r="L61" s="115">
        <f t="shared" si="9"/>
        <v>1.3249965926247145</v>
      </c>
      <c r="M61" s="98">
        <f t="shared" si="2"/>
        <v>1.2754965926247144</v>
      </c>
      <c r="N61" s="116">
        <f t="shared" si="3"/>
        <v>1.3254965926247144</v>
      </c>
      <c r="O61" s="117">
        <f t="shared" si="4"/>
        <v>1.3004965926247145</v>
      </c>
      <c r="P61" s="98">
        <f t="shared" si="5"/>
        <v>0</v>
      </c>
      <c r="Q61" s="118">
        <f t="shared" si="6"/>
        <v>0</v>
      </c>
      <c r="R61" s="98">
        <f t="shared" si="10"/>
        <v>9</v>
      </c>
      <c r="S61" s="119">
        <f t="shared" si="7"/>
        <v>9</v>
      </c>
    </row>
    <row r="62" spans="1:19">
      <c r="A62" s="119"/>
      <c r="E62" s="98">
        <f t="shared" si="1"/>
        <v>61</v>
      </c>
      <c r="F62" s="99"/>
      <c r="K62" s="114">
        <f t="shared" si="8"/>
        <v>1.3259965926247144</v>
      </c>
      <c r="L62" s="115">
        <f t="shared" si="9"/>
        <v>1.3749965926247145</v>
      </c>
      <c r="M62" s="98">
        <f t="shared" si="2"/>
        <v>1.3254965926247144</v>
      </c>
      <c r="N62" s="116">
        <f t="shared" si="3"/>
        <v>1.3754965926247145</v>
      </c>
      <c r="O62" s="117">
        <f t="shared" si="4"/>
        <v>1.3504965926247143</v>
      </c>
      <c r="P62" s="98">
        <f t="shared" si="5"/>
        <v>0</v>
      </c>
      <c r="Q62" s="118">
        <f t="shared" si="6"/>
        <v>0</v>
      </c>
      <c r="R62" s="98">
        <f t="shared" si="10"/>
        <v>9</v>
      </c>
      <c r="S62" s="119">
        <f t="shared" si="7"/>
        <v>9</v>
      </c>
    </row>
    <row r="63" spans="1:19">
      <c r="A63" s="119"/>
      <c r="E63" s="98">
        <f t="shared" si="1"/>
        <v>62</v>
      </c>
      <c r="F63" s="99"/>
      <c r="K63" s="114">
        <f t="shared" si="8"/>
        <v>1.3759965926247144</v>
      </c>
      <c r="L63" s="115">
        <f t="shared" si="9"/>
        <v>1.4249965926247146</v>
      </c>
      <c r="M63" s="98">
        <f t="shared" si="2"/>
        <v>1.3754965926247145</v>
      </c>
      <c r="N63" s="116">
        <f t="shared" si="3"/>
        <v>1.4254965926247145</v>
      </c>
      <c r="O63" s="117">
        <f t="shared" si="4"/>
        <v>1.4004965926247146</v>
      </c>
      <c r="P63" s="98">
        <f t="shared" si="5"/>
        <v>0</v>
      </c>
      <c r="Q63" s="118">
        <f t="shared" si="6"/>
        <v>0</v>
      </c>
      <c r="R63" s="98">
        <f t="shared" si="10"/>
        <v>9</v>
      </c>
      <c r="S63" s="119">
        <f t="shared" si="7"/>
        <v>9</v>
      </c>
    </row>
    <row r="64" spans="1:19">
      <c r="A64" s="119"/>
      <c r="E64" s="98">
        <f t="shared" si="1"/>
        <v>63</v>
      </c>
      <c r="F64" s="99"/>
      <c r="K64" s="114">
        <f t="shared" si="8"/>
        <v>1.4259965926247145</v>
      </c>
      <c r="L64" s="115">
        <f t="shared" si="9"/>
        <v>1.4749965926247146</v>
      </c>
      <c r="M64" s="98">
        <f t="shared" si="2"/>
        <v>1.4254965926247145</v>
      </c>
      <c r="N64" s="116">
        <f t="shared" si="3"/>
        <v>1.4754965926247146</v>
      </c>
      <c r="O64" s="117">
        <f t="shared" si="4"/>
        <v>1.4504965926247144</v>
      </c>
      <c r="P64" s="98">
        <f t="shared" si="5"/>
        <v>0</v>
      </c>
      <c r="Q64" s="118">
        <f t="shared" si="6"/>
        <v>0</v>
      </c>
      <c r="R64" s="98">
        <f t="shared" si="10"/>
        <v>9</v>
      </c>
      <c r="S64" s="119">
        <f t="shared" si="7"/>
        <v>9</v>
      </c>
    </row>
    <row r="65" spans="1:19">
      <c r="A65" s="119"/>
      <c r="E65" s="98">
        <f t="shared" si="1"/>
        <v>64</v>
      </c>
      <c r="F65" s="99"/>
      <c r="K65" s="114">
        <f t="shared" si="8"/>
        <v>1.4759965926247145</v>
      </c>
      <c r="L65" s="115">
        <f t="shared" si="9"/>
        <v>1.5249965926247147</v>
      </c>
      <c r="M65" s="98">
        <f t="shared" si="2"/>
        <v>1.4754965926247146</v>
      </c>
      <c r="N65" s="116">
        <f t="shared" si="3"/>
        <v>1.5254965926247146</v>
      </c>
      <c r="O65" s="117">
        <f t="shared" si="4"/>
        <v>1.5004965926247147</v>
      </c>
      <c r="P65" s="98">
        <f t="shared" si="5"/>
        <v>0</v>
      </c>
      <c r="Q65" s="118">
        <f t="shared" si="6"/>
        <v>0</v>
      </c>
      <c r="R65" s="98">
        <f t="shared" si="10"/>
        <v>9</v>
      </c>
      <c r="S65" s="119">
        <f t="shared" si="7"/>
        <v>9</v>
      </c>
    </row>
    <row r="66" spans="1:19">
      <c r="A66" s="119"/>
      <c r="E66" s="98">
        <f t="shared" si="1"/>
        <v>65</v>
      </c>
      <c r="F66" s="99"/>
      <c r="K66" s="114">
        <f t="shared" si="8"/>
        <v>1.5259965926247145</v>
      </c>
      <c r="L66" s="115">
        <f t="shared" si="9"/>
        <v>1.5749965926247147</v>
      </c>
      <c r="M66" s="98">
        <f t="shared" si="2"/>
        <v>1.5254965926247146</v>
      </c>
      <c r="N66" s="116">
        <f t="shared" si="3"/>
        <v>1.5754965926247146</v>
      </c>
      <c r="O66" s="117">
        <f t="shared" si="4"/>
        <v>1.5504965926247145</v>
      </c>
      <c r="P66" s="98">
        <f t="shared" si="5"/>
        <v>1</v>
      </c>
      <c r="Q66" s="118">
        <f t="shared" si="6"/>
        <v>9.0909090909090912E-2</v>
      </c>
      <c r="R66" s="98">
        <f t="shared" si="10"/>
        <v>10</v>
      </c>
      <c r="S66" s="119">
        <f t="shared" si="7"/>
        <v>9</v>
      </c>
    </row>
    <row r="67" spans="1:19">
      <c r="A67" s="119"/>
      <c r="E67" s="98">
        <f t="shared" si="1"/>
        <v>66</v>
      </c>
      <c r="F67" s="99"/>
      <c r="K67" s="114">
        <f t="shared" si="8"/>
        <v>1.5759965926247146</v>
      </c>
      <c r="L67" s="115">
        <f t="shared" si="9"/>
        <v>1.6249965926247147</v>
      </c>
      <c r="M67" s="98">
        <f t="shared" si="2"/>
        <v>1.5754965926247146</v>
      </c>
      <c r="N67" s="116">
        <f t="shared" si="3"/>
        <v>1.6254965926247147</v>
      </c>
      <c r="O67" s="117">
        <f t="shared" si="4"/>
        <v>1.6004965926247148</v>
      </c>
      <c r="P67" s="98">
        <f t="shared" si="5"/>
        <v>0</v>
      </c>
      <c r="Q67" s="118">
        <f t="shared" si="6"/>
        <v>0</v>
      </c>
      <c r="R67" s="98">
        <f t="shared" si="10"/>
        <v>10</v>
      </c>
      <c r="S67" s="119">
        <f t="shared" si="7"/>
        <v>10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1.6259965926247146</v>
      </c>
      <c r="L68" s="115">
        <f t="shared" si="9"/>
        <v>1.6749965926247148</v>
      </c>
      <c r="M68" s="98">
        <f t="shared" si="2"/>
        <v>1.6254965926247147</v>
      </c>
      <c r="N68" s="116">
        <f t="shared" si="3"/>
        <v>1.6754965926247147</v>
      </c>
      <c r="O68" s="117">
        <f t="shared" si="4"/>
        <v>1.6504965926247146</v>
      </c>
      <c r="P68" s="98">
        <f t="shared" si="5"/>
        <v>0</v>
      </c>
      <c r="Q68" s="118">
        <f t="shared" si="6"/>
        <v>0</v>
      </c>
      <c r="R68" s="98">
        <f t="shared" si="10"/>
        <v>10</v>
      </c>
      <c r="S68" s="119">
        <f t="shared" si="7"/>
        <v>10</v>
      </c>
    </row>
    <row r="69" spans="1:19">
      <c r="A69" s="119"/>
      <c r="E69" s="98">
        <f t="shared" si="11"/>
        <v>68</v>
      </c>
      <c r="F69" s="99"/>
      <c r="K69" s="114">
        <f t="shared" si="8"/>
        <v>1.6759965926247147</v>
      </c>
      <c r="L69" s="115">
        <f t="shared" si="9"/>
        <v>1.7249965926247148</v>
      </c>
      <c r="M69" s="98">
        <f t="shared" ref="M69:M132" si="12">K69-5*10^-(D$2+1)</f>
        <v>1.6754965926247147</v>
      </c>
      <c r="N69" s="116">
        <f t="shared" ref="N69:N132" si="13">L69+5*10^-(D$2+1)</f>
        <v>1.7254965926247148</v>
      </c>
      <c r="O69" s="117">
        <f t="shared" ref="O69:O132" si="14">AVERAGE(K69,L69)</f>
        <v>1.7004965926247149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10</v>
      </c>
      <c r="S69" s="119">
        <f t="shared" ref="S69:S132" si="17">COUNTIF(F$2:F$5000,"&lt;="&amp;M69)</f>
        <v>10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1.7259965926247147</v>
      </c>
      <c r="L70" s="115">
        <f t="shared" ref="L70:L133" si="19">K70+$I$4-POWER(10,-$D$2)</f>
        <v>1.7749965926247149</v>
      </c>
      <c r="M70" s="98">
        <f t="shared" si="12"/>
        <v>1.7254965926247148</v>
      </c>
      <c r="N70" s="116">
        <f t="shared" si="13"/>
        <v>1.7754965926247148</v>
      </c>
      <c r="O70" s="117">
        <f t="shared" si="14"/>
        <v>1.7504965926247147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10</v>
      </c>
      <c r="S70" s="119">
        <f t="shared" si="17"/>
        <v>10</v>
      </c>
    </row>
    <row r="71" spans="1:19">
      <c r="A71" s="119"/>
      <c r="E71" s="98">
        <f t="shared" si="11"/>
        <v>70</v>
      </c>
      <c r="F71" s="99"/>
      <c r="K71" s="114">
        <f t="shared" si="18"/>
        <v>1.7759965926247148</v>
      </c>
      <c r="L71" s="115">
        <f t="shared" si="19"/>
        <v>1.8249965926247149</v>
      </c>
      <c r="M71" s="98">
        <f t="shared" si="12"/>
        <v>1.7754965926247148</v>
      </c>
      <c r="N71" s="116">
        <f t="shared" si="13"/>
        <v>1.8254965926247149</v>
      </c>
      <c r="O71" s="117">
        <f t="shared" si="14"/>
        <v>1.800496592624715</v>
      </c>
      <c r="P71" s="98">
        <f t="shared" si="15"/>
        <v>0</v>
      </c>
      <c r="Q71" s="118">
        <f t="shared" si="16"/>
        <v>0</v>
      </c>
      <c r="R71" s="98">
        <f t="shared" si="20"/>
        <v>10</v>
      </c>
      <c r="S71" s="119">
        <f t="shared" si="17"/>
        <v>10</v>
      </c>
    </row>
    <row r="72" spans="1:19">
      <c r="A72" s="119"/>
      <c r="E72" s="98">
        <f t="shared" si="11"/>
        <v>71</v>
      </c>
      <c r="F72" s="99"/>
      <c r="K72" s="114">
        <f t="shared" si="18"/>
        <v>1.8259965926247148</v>
      </c>
      <c r="L72" s="115">
        <f t="shared" si="19"/>
        <v>1.874996592624715</v>
      </c>
      <c r="M72" s="98">
        <f t="shared" si="12"/>
        <v>1.8254965926247149</v>
      </c>
      <c r="N72" s="116">
        <f t="shared" si="13"/>
        <v>1.8754965926247149</v>
      </c>
      <c r="O72" s="117">
        <f t="shared" si="14"/>
        <v>1.8504965926247148</v>
      </c>
      <c r="P72" s="98">
        <f t="shared" si="15"/>
        <v>0</v>
      </c>
      <c r="Q72" s="118">
        <f t="shared" si="16"/>
        <v>0</v>
      </c>
      <c r="R72" s="98">
        <f t="shared" si="20"/>
        <v>10</v>
      </c>
      <c r="S72" s="119">
        <f t="shared" si="17"/>
        <v>10</v>
      </c>
    </row>
    <row r="73" spans="1:19">
      <c r="A73" s="119"/>
      <c r="E73" s="98">
        <f t="shared" si="11"/>
        <v>72</v>
      </c>
      <c r="F73" s="99"/>
      <c r="K73" s="114">
        <f t="shared" si="18"/>
        <v>1.8759965926247149</v>
      </c>
      <c r="L73" s="115">
        <f t="shared" si="19"/>
        <v>1.924996592624715</v>
      </c>
      <c r="M73" s="98">
        <f t="shared" si="12"/>
        <v>1.8754965926247149</v>
      </c>
      <c r="N73" s="116">
        <f t="shared" si="13"/>
        <v>1.925496592624715</v>
      </c>
      <c r="O73" s="117">
        <f t="shared" si="14"/>
        <v>1.900496592624715</v>
      </c>
      <c r="P73" s="98">
        <f t="shared" si="15"/>
        <v>0</v>
      </c>
      <c r="Q73" s="118">
        <f t="shared" si="16"/>
        <v>0</v>
      </c>
      <c r="R73" s="98">
        <f t="shared" si="20"/>
        <v>10</v>
      </c>
      <c r="S73" s="119">
        <f t="shared" si="17"/>
        <v>10</v>
      </c>
    </row>
    <row r="74" spans="1:19">
      <c r="A74" s="119"/>
      <c r="E74" s="98">
        <f t="shared" si="11"/>
        <v>73</v>
      </c>
      <c r="F74" s="99"/>
      <c r="K74" s="114">
        <f t="shared" si="18"/>
        <v>1.9259965926247149</v>
      </c>
      <c r="L74" s="115">
        <f t="shared" si="19"/>
        <v>1.9749965926247151</v>
      </c>
      <c r="M74" s="98">
        <f t="shared" si="12"/>
        <v>1.925496592624715</v>
      </c>
      <c r="N74" s="116">
        <f t="shared" si="13"/>
        <v>1.975496592624715</v>
      </c>
      <c r="O74" s="117">
        <f t="shared" si="14"/>
        <v>1.9504965926247149</v>
      </c>
      <c r="P74" s="98">
        <f t="shared" si="15"/>
        <v>0</v>
      </c>
      <c r="Q74" s="118">
        <f t="shared" si="16"/>
        <v>0</v>
      </c>
      <c r="R74" s="98">
        <f t="shared" si="20"/>
        <v>10</v>
      </c>
      <c r="S74" s="119">
        <f t="shared" si="17"/>
        <v>10</v>
      </c>
    </row>
    <row r="75" spans="1:19">
      <c r="A75" s="119"/>
      <c r="E75" s="98">
        <f t="shared" si="11"/>
        <v>74</v>
      </c>
      <c r="F75" s="99"/>
      <c r="K75" s="114">
        <f t="shared" si="18"/>
        <v>1.9759965926247149</v>
      </c>
      <c r="L75" s="115">
        <f t="shared" si="19"/>
        <v>2.0249965926247149</v>
      </c>
      <c r="M75" s="98">
        <f t="shared" si="12"/>
        <v>1.975496592624715</v>
      </c>
      <c r="N75" s="116">
        <f t="shared" si="13"/>
        <v>2.025496592624715</v>
      </c>
      <c r="O75" s="117">
        <f t="shared" si="14"/>
        <v>2.0004965926247147</v>
      </c>
      <c r="P75" s="98">
        <f t="shared" si="15"/>
        <v>0</v>
      </c>
      <c r="Q75" s="118">
        <f t="shared" si="16"/>
        <v>0</v>
      </c>
      <c r="R75" s="98">
        <f t="shared" si="20"/>
        <v>10</v>
      </c>
      <c r="S75" s="119">
        <f t="shared" si="17"/>
        <v>10</v>
      </c>
    </row>
    <row r="76" spans="1:19">
      <c r="A76" s="119"/>
      <c r="E76" s="98">
        <f t="shared" si="11"/>
        <v>75</v>
      </c>
      <c r="F76" s="99"/>
      <c r="K76" s="114">
        <f t="shared" si="18"/>
        <v>2.0259965926247148</v>
      </c>
      <c r="L76" s="115">
        <f t="shared" si="19"/>
        <v>2.0749965926247147</v>
      </c>
      <c r="M76" s="98">
        <f t="shared" si="12"/>
        <v>2.0254965926247146</v>
      </c>
      <c r="N76" s="116">
        <f t="shared" si="13"/>
        <v>2.0754965926247149</v>
      </c>
      <c r="O76" s="117">
        <f t="shared" si="14"/>
        <v>2.0504965926247145</v>
      </c>
      <c r="P76" s="98">
        <f t="shared" si="15"/>
        <v>0</v>
      </c>
      <c r="Q76" s="118">
        <f t="shared" si="16"/>
        <v>0</v>
      </c>
      <c r="R76" s="98">
        <f t="shared" si="20"/>
        <v>10</v>
      </c>
      <c r="S76" s="119">
        <f t="shared" si="17"/>
        <v>10</v>
      </c>
    </row>
    <row r="77" spans="1:19">
      <c r="A77" s="119"/>
      <c r="E77" s="98">
        <f t="shared" si="11"/>
        <v>76</v>
      </c>
      <c r="F77" s="99"/>
      <c r="K77" s="114">
        <f t="shared" si="18"/>
        <v>2.0759965926247146</v>
      </c>
      <c r="L77" s="115">
        <f t="shared" si="19"/>
        <v>2.1249965926247145</v>
      </c>
      <c r="M77" s="98">
        <f t="shared" si="12"/>
        <v>2.0754965926247144</v>
      </c>
      <c r="N77" s="116">
        <f t="shared" si="13"/>
        <v>2.1254965926247147</v>
      </c>
      <c r="O77" s="117">
        <f t="shared" si="14"/>
        <v>2.1004965926247143</v>
      </c>
      <c r="P77" s="98">
        <f t="shared" si="15"/>
        <v>0</v>
      </c>
      <c r="Q77" s="118">
        <f t="shared" si="16"/>
        <v>0</v>
      </c>
      <c r="R77" s="98">
        <f t="shared" si="20"/>
        <v>10</v>
      </c>
      <c r="S77" s="119">
        <f t="shared" si="17"/>
        <v>10</v>
      </c>
    </row>
    <row r="78" spans="1:19">
      <c r="A78" s="119"/>
      <c r="E78" s="98">
        <f t="shared" si="11"/>
        <v>77</v>
      </c>
      <c r="F78" s="99"/>
      <c r="K78" s="114">
        <f t="shared" si="18"/>
        <v>2.1259965926247144</v>
      </c>
      <c r="L78" s="115">
        <f t="shared" si="19"/>
        <v>2.1749965926247143</v>
      </c>
      <c r="M78" s="98">
        <f t="shared" si="12"/>
        <v>2.1254965926247142</v>
      </c>
      <c r="N78" s="116">
        <f t="shared" si="13"/>
        <v>2.1754965926247145</v>
      </c>
      <c r="O78" s="117">
        <f t="shared" si="14"/>
        <v>2.1504965926247142</v>
      </c>
      <c r="P78" s="98">
        <f t="shared" si="15"/>
        <v>0</v>
      </c>
      <c r="Q78" s="118">
        <f t="shared" si="16"/>
        <v>0</v>
      </c>
      <c r="R78" s="98">
        <f t="shared" si="20"/>
        <v>10</v>
      </c>
      <c r="S78" s="119">
        <f t="shared" si="17"/>
        <v>10</v>
      </c>
    </row>
    <row r="79" spans="1:19">
      <c r="A79" s="119"/>
      <c r="E79" s="98">
        <f t="shared" si="11"/>
        <v>78</v>
      </c>
      <c r="F79" s="99"/>
      <c r="K79" s="114">
        <f t="shared" si="18"/>
        <v>2.1759965926247142</v>
      </c>
      <c r="L79" s="115">
        <f t="shared" si="19"/>
        <v>2.2249965926247142</v>
      </c>
      <c r="M79" s="98">
        <f t="shared" si="12"/>
        <v>2.1754965926247141</v>
      </c>
      <c r="N79" s="116">
        <f t="shared" si="13"/>
        <v>2.2254965926247143</v>
      </c>
      <c r="O79" s="117">
        <f t="shared" si="14"/>
        <v>2.200496592624714</v>
      </c>
      <c r="P79" s="98">
        <f t="shared" si="15"/>
        <v>0</v>
      </c>
      <c r="Q79" s="118">
        <f t="shared" si="16"/>
        <v>0</v>
      </c>
      <c r="R79" s="98">
        <f t="shared" si="20"/>
        <v>10</v>
      </c>
      <c r="S79" s="119">
        <f t="shared" si="17"/>
        <v>10</v>
      </c>
    </row>
    <row r="80" spans="1:19">
      <c r="A80" s="119"/>
      <c r="E80" s="98">
        <f t="shared" si="11"/>
        <v>79</v>
      </c>
      <c r="F80" s="99"/>
      <c r="K80" s="114">
        <f t="shared" si="18"/>
        <v>2.2259965926247141</v>
      </c>
      <c r="L80" s="115">
        <f t="shared" si="19"/>
        <v>2.274996592624714</v>
      </c>
      <c r="M80" s="98">
        <f t="shared" si="12"/>
        <v>2.2254965926247139</v>
      </c>
      <c r="N80" s="116">
        <f t="shared" si="13"/>
        <v>2.2754965926247142</v>
      </c>
      <c r="O80" s="117">
        <f t="shared" si="14"/>
        <v>2.2504965926247138</v>
      </c>
      <c r="P80" s="98">
        <f t="shared" si="15"/>
        <v>0</v>
      </c>
      <c r="Q80" s="118">
        <f t="shared" si="16"/>
        <v>0</v>
      </c>
      <c r="R80" s="98">
        <f t="shared" si="20"/>
        <v>10</v>
      </c>
      <c r="S80" s="119">
        <f t="shared" si="17"/>
        <v>10</v>
      </c>
    </row>
    <row r="81" spans="1:19">
      <c r="A81" s="119"/>
      <c r="E81" s="98">
        <f t="shared" si="11"/>
        <v>80</v>
      </c>
      <c r="F81" s="99"/>
      <c r="K81" s="114">
        <f t="shared" si="18"/>
        <v>2.2759965926247139</v>
      </c>
      <c r="L81" s="115">
        <f t="shared" si="19"/>
        <v>2.3249965926247138</v>
      </c>
      <c r="M81" s="98">
        <f t="shared" si="12"/>
        <v>2.2754965926247137</v>
      </c>
      <c r="N81" s="116">
        <f t="shared" si="13"/>
        <v>2.325496592624714</v>
      </c>
      <c r="O81" s="117">
        <f t="shared" si="14"/>
        <v>2.3004965926247136</v>
      </c>
      <c r="P81" s="98">
        <f t="shared" si="15"/>
        <v>0</v>
      </c>
      <c r="Q81" s="118">
        <f t="shared" si="16"/>
        <v>0</v>
      </c>
      <c r="R81" s="98">
        <f t="shared" si="20"/>
        <v>10</v>
      </c>
      <c r="S81" s="119">
        <f t="shared" si="17"/>
        <v>10</v>
      </c>
    </row>
    <row r="82" spans="1:19">
      <c r="A82" s="119"/>
      <c r="E82" s="98">
        <f t="shared" si="11"/>
        <v>81</v>
      </c>
      <c r="F82" s="99"/>
      <c r="K82" s="114">
        <f t="shared" si="18"/>
        <v>2.3259965926247137</v>
      </c>
      <c r="L82" s="115">
        <f t="shared" si="19"/>
        <v>2.3749965926247136</v>
      </c>
      <c r="M82" s="98">
        <f t="shared" si="12"/>
        <v>2.3254965926247135</v>
      </c>
      <c r="N82" s="116">
        <f t="shared" si="13"/>
        <v>2.3754965926247138</v>
      </c>
      <c r="O82" s="117">
        <f t="shared" si="14"/>
        <v>2.3504965926247134</v>
      </c>
      <c r="P82" s="98">
        <f t="shared" si="15"/>
        <v>0</v>
      </c>
      <c r="Q82" s="118">
        <f t="shared" si="16"/>
        <v>0</v>
      </c>
      <c r="R82" s="98">
        <f t="shared" si="20"/>
        <v>10</v>
      </c>
      <c r="S82" s="119">
        <f t="shared" si="17"/>
        <v>10</v>
      </c>
    </row>
    <row r="83" spans="1:19">
      <c r="A83" s="119"/>
      <c r="E83" s="98">
        <f t="shared" si="11"/>
        <v>82</v>
      </c>
      <c r="F83" s="99"/>
      <c r="K83" s="114">
        <f t="shared" si="18"/>
        <v>2.3759965926247135</v>
      </c>
      <c r="L83" s="115">
        <f t="shared" si="19"/>
        <v>2.4249965926247135</v>
      </c>
      <c r="M83" s="98">
        <f t="shared" si="12"/>
        <v>2.3754965926247134</v>
      </c>
      <c r="N83" s="116">
        <f t="shared" si="13"/>
        <v>2.4254965926247136</v>
      </c>
      <c r="O83" s="117">
        <f t="shared" si="14"/>
        <v>2.4004965926247133</v>
      </c>
      <c r="P83" s="98">
        <f t="shared" si="15"/>
        <v>1</v>
      </c>
      <c r="Q83" s="118">
        <f t="shared" si="16"/>
        <v>9.0909090909090912E-2</v>
      </c>
      <c r="R83" s="98">
        <f t="shared" si="20"/>
        <v>11</v>
      </c>
      <c r="S83" s="119">
        <f t="shared" si="17"/>
        <v>10</v>
      </c>
    </row>
    <row r="84" spans="1:19">
      <c r="A84" s="119"/>
      <c r="E84" s="98">
        <f t="shared" si="11"/>
        <v>83</v>
      </c>
      <c r="F84" s="99"/>
      <c r="K84" s="114">
        <f t="shared" si="18"/>
        <v>2.4259965926247133</v>
      </c>
      <c r="L84" s="115">
        <f t="shared" si="19"/>
        <v>2.4749965926247133</v>
      </c>
      <c r="M84" s="98">
        <f t="shared" si="12"/>
        <v>2.4254965926247132</v>
      </c>
      <c r="N84" s="116">
        <f t="shared" si="13"/>
        <v>2.4754965926247134</v>
      </c>
      <c r="O84" s="117">
        <f t="shared" si="14"/>
        <v>2.4504965926247131</v>
      </c>
      <c r="P84" s="98">
        <f t="shared" si="15"/>
        <v>0</v>
      </c>
      <c r="Q84" s="118">
        <f t="shared" si="16"/>
        <v>0</v>
      </c>
      <c r="R84" s="98">
        <f t="shared" si="20"/>
        <v>11</v>
      </c>
      <c r="S84" s="119">
        <f t="shared" si="17"/>
        <v>11</v>
      </c>
    </row>
    <row r="85" spans="1:19">
      <c r="A85" s="119"/>
      <c r="E85" s="98">
        <f t="shared" si="11"/>
        <v>84</v>
      </c>
      <c r="F85" s="99"/>
      <c r="K85" s="114">
        <f t="shared" si="18"/>
        <v>2.4759965926247132</v>
      </c>
      <c r="L85" s="115">
        <f t="shared" si="19"/>
        <v>2.5249965926247131</v>
      </c>
      <c r="M85" s="98">
        <f t="shared" si="12"/>
        <v>2.475496592624713</v>
      </c>
      <c r="N85" s="116">
        <f t="shared" si="13"/>
        <v>2.5254965926247133</v>
      </c>
      <c r="O85" s="117">
        <f t="shared" si="14"/>
        <v>2.5004965926247129</v>
      </c>
      <c r="P85" s="98">
        <f t="shared" si="15"/>
        <v>0</v>
      </c>
      <c r="Q85" s="118">
        <f t="shared" si="16"/>
        <v>0</v>
      </c>
      <c r="R85" s="98">
        <f t="shared" si="20"/>
        <v>11</v>
      </c>
      <c r="S85" s="119">
        <f t="shared" si="17"/>
        <v>11</v>
      </c>
    </row>
    <row r="86" spans="1:19">
      <c r="A86" s="119"/>
      <c r="E86" s="98">
        <f t="shared" si="11"/>
        <v>85</v>
      </c>
      <c r="F86" s="99"/>
      <c r="K86" s="114">
        <f t="shared" si="18"/>
        <v>2.525996592624713</v>
      </c>
      <c r="L86" s="115">
        <f t="shared" si="19"/>
        <v>2.5749965926247129</v>
      </c>
      <c r="M86" s="98">
        <f t="shared" si="12"/>
        <v>2.5254965926247128</v>
      </c>
      <c r="N86" s="116">
        <f t="shared" si="13"/>
        <v>2.5754965926247131</v>
      </c>
      <c r="O86" s="117">
        <f t="shared" si="14"/>
        <v>2.5504965926247127</v>
      </c>
      <c r="P86" s="98">
        <f t="shared" si="15"/>
        <v>0</v>
      </c>
      <c r="Q86" s="118">
        <f t="shared" si="16"/>
        <v>0</v>
      </c>
      <c r="R86" s="98">
        <f t="shared" si="20"/>
        <v>11</v>
      </c>
      <c r="S86" s="119">
        <f t="shared" si="17"/>
        <v>11</v>
      </c>
    </row>
    <row r="87" spans="1:19">
      <c r="A87" s="119"/>
      <c r="E87" s="98">
        <f t="shared" si="11"/>
        <v>86</v>
      </c>
      <c r="F87" s="99"/>
      <c r="K87" s="114">
        <f t="shared" si="18"/>
        <v>2.5759965926247128</v>
      </c>
      <c r="L87" s="115">
        <f t="shared" si="19"/>
        <v>2.6249965926247127</v>
      </c>
      <c r="M87" s="98">
        <f t="shared" si="12"/>
        <v>2.5754965926247126</v>
      </c>
      <c r="N87" s="116">
        <f t="shared" si="13"/>
        <v>2.6254965926247129</v>
      </c>
      <c r="O87" s="117">
        <f t="shared" si="14"/>
        <v>2.6004965926247126</v>
      </c>
      <c r="P87" s="98">
        <f t="shared" si="15"/>
        <v>0</v>
      </c>
      <c r="Q87" s="118">
        <f t="shared" si="16"/>
        <v>0</v>
      </c>
      <c r="R87" s="98">
        <f t="shared" si="20"/>
        <v>11</v>
      </c>
      <c r="S87" s="119">
        <f t="shared" si="17"/>
        <v>11</v>
      </c>
    </row>
    <row r="88" spans="1:19">
      <c r="A88" s="119"/>
      <c r="E88" s="98">
        <f t="shared" si="11"/>
        <v>87</v>
      </c>
      <c r="F88" s="99"/>
      <c r="K88" s="114">
        <f t="shared" si="18"/>
        <v>2.6259965926247126</v>
      </c>
      <c r="L88" s="115">
        <f t="shared" si="19"/>
        <v>2.6749965926247126</v>
      </c>
      <c r="M88" s="98">
        <f t="shared" si="12"/>
        <v>2.6254965926247125</v>
      </c>
      <c r="N88" s="116">
        <f t="shared" si="13"/>
        <v>2.6754965926247127</v>
      </c>
      <c r="O88" s="117">
        <f t="shared" si="14"/>
        <v>2.6504965926247124</v>
      </c>
      <c r="P88" s="98">
        <f t="shared" si="15"/>
        <v>0</v>
      </c>
      <c r="Q88" s="118">
        <f t="shared" si="16"/>
        <v>0</v>
      </c>
      <c r="R88" s="98">
        <f t="shared" si="20"/>
        <v>11</v>
      </c>
      <c r="S88" s="119">
        <f t="shared" si="17"/>
        <v>11</v>
      </c>
    </row>
    <row r="89" spans="1:19">
      <c r="A89" s="119"/>
      <c r="E89" s="98">
        <f t="shared" si="11"/>
        <v>88</v>
      </c>
      <c r="F89" s="99"/>
      <c r="K89" s="114">
        <f t="shared" si="18"/>
        <v>2.6759965926247125</v>
      </c>
      <c r="L89" s="115">
        <f t="shared" si="19"/>
        <v>2.7249965926247124</v>
      </c>
      <c r="M89" s="98">
        <f t="shared" si="12"/>
        <v>2.6754965926247123</v>
      </c>
      <c r="N89" s="116">
        <f t="shared" si="13"/>
        <v>2.7254965926247126</v>
      </c>
      <c r="O89" s="117">
        <f t="shared" si="14"/>
        <v>2.7004965926247122</v>
      </c>
      <c r="P89" s="98">
        <f t="shared" si="15"/>
        <v>0</v>
      </c>
      <c r="Q89" s="118">
        <f t="shared" si="16"/>
        <v>0</v>
      </c>
      <c r="R89" s="98">
        <f t="shared" si="20"/>
        <v>11</v>
      </c>
      <c r="S89" s="119">
        <f t="shared" si="17"/>
        <v>11</v>
      </c>
    </row>
    <row r="90" spans="1:19">
      <c r="A90" s="119"/>
      <c r="E90" s="98">
        <f t="shared" si="11"/>
        <v>89</v>
      </c>
      <c r="F90" s="99"/>
      <c r="K90" s="114">
        <f t="shared" si="18"/>
        <v>2.7259965926247123</v>
      </c>
      <c r="L90" s="115">
        <f t="shared" si="19"/>
        <v>2.7749965926247122</v>
      </c>
      <c r="M90" s="98">
        <f t="shared" si="12"/>
        <v>2.7254965926247121</v>
      </c>
      <c r="N90" s="116">
        <f t="shared" si="13"/>
        <v>2.7754965926247124</v>
      </c>
      <c r="O90" s="117">
        <f t="shared" si="14"/>
        <v>2.750496592624712</v>
      </c>
      <c r="P90" s="98">
        <f t="shared" si="15"/>
        <v>0</v>
      </c>
      <c r="Q90" s="118">
        <f t="shared" si="16"/>
        <v>0</v>
      </c>
      <c r="R90" s="98">
        <f t="shared" si="20"/>
        <v>11</v>
      </c>
      <c r="S90" s="119">
        <f t="shared" si="17"/>
        <v>11</v>
      </c>
    </row>
    <row r="91" spans="1:19">
      <c r="A91" s="119"/>
      <c r="E91" s="98">
        <f t="shared" si="11"/>
        <v>90</v>
      </c>
      <c r="F91" s="99"/>
      <c r="K91" s="114">
        <f t="shared" si="18"/>
        <v>2.7759965926247121</v>
      </c>
      <c r="L91" s="115">
        <f t="shared" si="19"/>
        <v>2.824996592624712</v>
      </c>
      <c r="M91" s="98">
        <f t="shared" si="12"/>
        <v>2.7754965926247119</v>
      </c>
      <c r="N91" s="116">
        <f t="shared" si="13"/>
        <v>2.8254965926247122</v>
      </c>
      <c r="O91" s="117">
        <f t="shared" si="14"/>
        <v>2.8004965926247118</v>
      </c>
      <c r="P91" s="98">
        <f t="shared" si="15"/>
        <v>0</v>
      </c>
      <c r="Q91" s="118">
        <f t="shared" si="16"/>
        <v>0</v>
      </c>
      <c r="R91" s="98">
        <f t="shared" si="20"/>
        <v>11</v>
      </c>
      <c r="S91" s="119">
        <f t="shared" si="17"/>
        <v>11</v>
      </c>
    </row>
    <row r="92" spans="1:19">
      <c r="A92" s="119"/>
      <c r="E92" s="98">
        <f t="shared" si="11"/>
        <v>91</v>
      </c>
      <c r="F92" s="99"/>
      <c r="K92" s="114">
        <f t="shared" si="18"/>
        <v>2.8259965926247119</v>
      </c>
      <c r="L92" s="115">
        <f t="shared" si="19"/>
        <v>2.8749965926247119</v>
      </c>
      <c r="M92" s="98">
        <f t="shared" si="12"/>
        <v>2.8254965926247118</v>
      </c>
      <c r="N92" s="116">
        <f t="shared" si="13"/>
        <v>2.875496592624712</v>
      </c>
      <c r="O92" s="117">
        <f t="shared" si="14"/>
        <v>2.8504965926247117</v>
      </c>
      <c r="P92" s="98">
        <f t="shared" si="15"/>
        <v>0</v>
      </c>
      <c r="Q92" s="118">
        <f t="shared" si="16"/>
        <v>0</v>
      </c>
      <c r="R92" s="98">
        <f t="shared" si="20"/>
        <v>11</v>
      </c>
      <c r="S92" s="119">
        <f t="shared" si="17"/>
        <v>11</v>
      </c>
    </row>
    <row r="93" spans="1:19">
      <c r="A93" s="119"/>
      <c r="E93" s="98">
        <f t="shared" si="11"/>
        <v>92</v>
      </c>
      <c r="F93" s="99"/>
      <c r="K93" s="114">
        <f t="shared" si="18"/>
        <v>2.8759965926247117</v>
      </c>
      <c r="L93" s="115">
        <f t="shared" si="19"/>
        <v>2.9249965926247117</v>
      </c>
      <c r="M93" s="98">
        <f t="shared" si="12"/>
        <v>2.8754965926247116</v>
      </c>
      <c r="N93" s="116">
        <f t="shared" si="13"/>
        <v>2.9254965926247118</v>
      </c>
      <c r="O93" s="117">
        <f t="shared" si="14"/>
        <v>2.9004965926247115</v>
      </c>
      <c r="P93" s="98">
        <f t="shared" si="15"/>
        <v>0</v>
      </c>
      <c r="Q93" s="118">
        <f t="shared" si="16"/>
        <v>0</v>
      </c>
      <c r="R93" s="98">
        <f t="shared" si="20"/>
        <v>11</v>
      </c>
      <c r="S93" s="119">
        <f t="shared" si="17"/>
        <v>11</v>
      </c>
    </row>
    <row r="94" spans="1:19">
      <c r="A94" s="119"/>
      <c r="E94" s="98">
        <f t="shared" si="11"/>
        <v>93</v>
      </c>
      <c r="F94" s="99"/>
      <c r="K94" s="114">
        <f t="shared" si="18"/>
        <v>2.9259965926247116</v>
      </c>
      <c r="L94" s="115">
        <f t="shared" si="19"/>
        <v>2.9749965926247115</v>
      </c>
      <c r="M94" s="98">
        <f t="shared" si="12"/>
        <v>2.9254965926247114</v>
      </c>
      <c r="N94" s="116">
        <f t="shared" si="13"/>
        <v>2.9754965926247117</v>
      </c>
      <c r="O94" s="117">
        <f t="shared" si="14"/>
        <v>2.9504965926247113</v>
      </c>
      <c r="P94" s="98">
        <f t="shared" si="15"/>
        <v>0</v>
      </c>
      <c r="Q94" s="118">
        <f t="shared" si="16"/>
        <v>0</v>
      </c>
      <c r="R94" s="98">
        <f t="shared" si="20"/>
        <v>11</v>
      </c>
      <c r="S94" s="119">
        <f t="shared" si="17"/>
        <v>11</v>
      </c>
    </row>
    <row r="95" spans="1:19">
      <c r="A95" s="119"/>
      <c r="E95" s="98">
        <f t="shared" si="11"/>
        <v>94</v>
      </c>
      <c r="F95" s="99"/>
      <c r="K95" s="114">
        <f t="shared" si="18"/>
        <v>2.9759965926247114</v>
      </c>
      <c r="L95" s="115">
        <f t="shared" si="19"/>
        <v>3.0249965926247113</v>
      </c>
      <c r="M95" s="98">
        <f t="shared" si="12"/>
        <v>2.9754965926247112</v>
      </c>
      <c r="N95" s="116">
        <f t="shared" si="13"/>
        <v>3.0254965926247115</v>
      </c>
      <c r="O95" s="117">
        <f t="shared" si="14"/>
        <v>3.0004965926247111</v>
      </c>
      <c r="P95" s="98">
        <f t="shared" si="15"/>
        <v>0</v>
      </c>
      <c r="Q95" s="118">
        <f t="shared" si="16"/>
        <v>0</v>
      </c>
      <c r="R95" s="98">
        <f t="shared" si="20"/>
        <v>11</v>
      </c>
      <c r="S95" s="119">
        <f t="shared" si="17"/>
        <v>11</v>
      </c>
    </row>
    <row r="96" spans="1:19">
      <c r="A96" s="119"/>
      <c r="E96" s="98">
        <f t="shared" si="11"/>
        <v>95</v>
      </c>
      <c r="F96" s="99"/>
      <c r="K96" s="114">
        <f t="shared" si="18"/>
        <v>3.0259965926247112</v>
      </c>
      <c r="L96" s="115">
        <f t="shared" si="19"/>
        <v>3.0749965926247111</v>
      </c>
      <c r="M96" s="98">
        <f t="shared" si="12"/>
        <v>3.025496592624711</v>
      </c>
      <c r="N96" s="116">
        <f t="shared" si="13"/>
        <v>3.0754965926247113</v>
      </c>
      <c r="O96" s="117">
        <f t="shared" si="14"/>
        <v>3.050496592624711</v>
      </c>
      <c r="P96" s="98">
        <f t="shared" si="15"/>
        <v>0</v>
      </c>
      <c r="Q96" s="118">
        <f t="shared" si="16"/>
        <v>0</v>
      </c>
      <c r="R96" s="98">
        <f t="shared" si="20"/>
        <v>11</v>
      </c>
      <c r="S96" s="119">
        <f t="shared" si="17"/>
        <v>11</v>
      </c>
    </row>
    <row r="97" spans="1:19">
      <c r="A97" s="119"/>
      <c r="E97" s="98">
        <f t="shared" si="11"/>
        <v>96</v>
      </c>
      <c r="F97" s="99"/>
      <c r="K97" s="114">
        <f t="shared" si="18"/>
        <v>3.075996592624711</v>
      </c>
      <c r="L97" s="115">
        <f t="shared" si="19"/>
        <v>3.124996592624711</v>
      </c>
      <c r="M97" s="98">
        <f t="shared" si="12"/>
        <v>3.0754965926247109</v>
      </c>
      <c r="N97" s="116">
        <f t="shared" si="13"/>
        <v>3.1254965926247111</v>
      </c>
      <c r="O97" s="117">
        <f t="shared" si="14"/>
        <v>3.1004965926247108</v>
      </c>
      <c r="P97" s="98">
        <f t="shared" si="15"/>
        <v>0</v>
      </c>
      <c r="Q97" s="118">
        <f t="shared" si="16"/>
        <v>0</v>
      </c>
      <c r="R97" s="98">
        <f t="shared" si="20"/>
        <v>11</v>
      </c>
      <c r="S97" s="119">
        <f t="shared" si="17"/>
        <v>11</v>
      </c>
    </row>
    <row r="98" spans="1:19">
      <c r="A98" s="119"/>
      <c r="E98" s="98">
        <f t="shared" si="11"/>
        <v>97</v>
      </c>
      <c r="F98" s="99"/>
      <c r="K98" s="114">
        <f t="shared" si="18"/>
        <v>3.1259965926247109</v>
      </c>
      <c r="L98" s="115">
        <f t="shared" si="19"/>
        <v>3.1749965926247108</v>
      </c>
      <c r="M98" s="98">
        <f t="shared" si="12"/>
        <v>3.1254965926247107</v>
      </c>
      <c r="N98" s="116">
        <f t="shared" si="13"/>
        <v>3.175496592624711</v>
      </c>
      <c r="O98" s="117">
        <f t="shared" si="14"/>
        <v>3.1504965926247106</v>
      </c>
      <c r="P98" s="98">
        <f t="shared" si="15"/>
        <v>0</v>
      </c>
      <c r="Q98" s="118">
        <f t="shared" si="16"/>
        <v>0</v>
      </c>
      <c r="R98" s="98">
        <f t="shared" si="20"/>
        <v>11</v>
      </c>
      <c r="S98" s="119">
        <f t="shared" si="17"/>
        <v>11</v>
      </c>
    </row>
    <row r="99" spans="1:19">
      <c r="A99" s="119"/>
      <c r="E99" s="98">
        <f t="shared" si="11"/>
        <v>98</v>
      </c>
      <c r="F99" s="99"/>
      <c r="K99" s="114">
        <f t="shared" si="18"/>
        <v>3.1759965926247107</v>
      </c>
      <c r="L99" s="115">
        <f t="shared" si="19"/>
        <v>3.2249965926247106</v>
      </c>
      <c r="M99" s="98">
        <f t="shared" si="12"/>
        <v>3.1754965926247105</v>
      </c>
      <c r="N99" s="116">
        <f t="shared" si="13"/>
        <v>3.2254965926247108</v>
      </c>
      <c r="O99" s="117">
        <f t="shared" si="14"/>
        <v>3.2004965926247104</v>
      </c>
      <c r="P99" s="98">
        <f t="shared" si="15"/>
        <v>0</v>
      </c>
      <c r="Q99" s="118">
        <f t="shared" si="16"/>
        <v>0</v>
      </c>
      <c r="R99" s="98">
        <f t="shared" si="20"/>
        <v>11</v>
      </c>
      <c r="S99" s="119">
        <f t="shared" si="17"/>
        <v>11</v>
      </c>
    </row>
    <row r="100" spans="1:19">
      <c r="A100" s="119"/>
      <c r="E100" s="98">
        <f t="shared" si="11"/>
        <v>99</v>
      </c>
      <c r="F100" s="99"/>
      <c r="K100" s="114">
        <f t="shared" si="18"/>
        <v>3.2259965926247105</v>
      </c>
      <c r="L100" s="115">
        <f t="shared" si="19"/>
        <v>3.2749965926247104</v>
      </c>
      <c r="M100" s="98">
        <f t="shared" si="12"/>
        <v>3.2254965926247103</v>
      </c>
      <c r="N100" s="116">
        <f t="shared" si="13"/>
        <v>3.2754965926247106</v>
      </c>
      <c r="O100" s="117">
        <f t="shared" si="14"/>
        <v>3.2504965926247102</v>
      </c>
      <c r="P100" s="98">
        <f t="shared" si="15"/>
        <v>0</v>
      </c>
      <c r="Q100" s="118">
        <f t="shared" si="16"/>
        <v>0</v>
      </c>
      <c r="R100" s="98">
        <f t="shared" si="20"/>
        <v>11</v>
      </c>
      <c r="S100" s="119">
        <f t="shared" si="17"/>
        <v>11</v>
      </c>
    </row>
    <row r="101" spans="1:19">
      <c r="A101" s="119"/>
      <c r="E101" s="98">
        <f t="shared" si="11"/>
        <v>100</v>
      </c>
      <c r="F101" s="99"/>
      <c r="K101" s="114">
        <f t="shared" si="18"/>
        <v>3.2759965926247103</v>
      </c>
      <c r="L101" s="115">
        <f t="shared" si="19"/>
        <v>3.3249965926247103</v>
      </c>
      <c r="M101" s="98">
        <f t="shared" si="12"/>
        <v>3.2754965926247102</v>
      </c>
      <c r="N101" s="116">
        <f t="shared" si="13"/>
        <v>3.3254965926247104</v>
      </c>
      <c r="O101" s="117">
        <f t="shared" si="14"/>
        <v>3.3004965926247101</v>
      </c>
      <c r="P101" s="98">
        <f t="shared" si="15"/>
        <v>0</v>
      </c>
      <c r="Q101" s="118">
        <f t="shared" si="16"/>
        <v>0</v>
      </c>
      <c r="R101" s="98">
        <f t="shared" si="20"/>
        <v>11</v>
      </c>
      <c r="S101" s="119">
        <f t="shared" si="17"/>
        <v>11</v>
      </c>
    </row>
    <row r="102" spans="1:19">
      <c r="A102" s="119"/>
      <c r="E102" s="98">
        <f t="shared" si="11"/>
        <v>101</v>
      </c>
      <c r="F102" s="99"/>
      <c r="K102" s="114">
        <f t="shared" si="18"/>
        <v>3.3259965926247101</v>
      </c>
      <c r="L102" s="115">
        <f t="shared" si="19"/>
        <v>3.3749965926247101</v>
      </c>
      <c r="M102" s="98">
        <f t="shared" si="12"/>
        <v>3.32549659262471</v>
      </c>
      <c r="N102" s="116">
        <f t="shared" si="13"/>
        <v>3.3754965926247102</v>
      </c>
      <c r="O102" s="117">
        <f t="shared" si="14"/>
        <v>3.3504965926247099</v>
      </c>
      <c r="P102" s="98">
        <f t="shared" si="15"/>
        <v>0</v>
      </c>
      <c r="Q102" s="118">
        <f t="shared" si="16"/>
        <v>0</v>
      </c>
      <c r="R102" s="98">
        <f t="shared" si="20"/>
        <v>11</v>
      </c>
      <c r="S102" s="119">
        <f t="shared" si="17"/>
        <v>11</v>
      </c>
    </row>
    <row r="103" spans="1:19">
      <c r="A103" s="119"/>
      <c r="E103" s="98">
        <f t="shared" si="11"/>
        <v>102</v>
      </c>
      <c r="F103" s="99"/>
      <c r="K103" s="114">
        <f t="shared" si="18"/>
        <v>3.37599659262471</v>
      </c>
      <c r="L103" s="115">
        <f t="shared" si="19"/>
        <v>3.4249965926247099</v>
      </c>
      <c r="M103" s="98">
        <f t="shared" si="12"/>
        <v>3.3754965926247098</v>
      </c>
      <c r="N103" s="116">
        <f t="shared" si="13"/>
        <v>3.4254965926247101</v>
      </c>
      <c r="O103" s="117">
        <f t="shared" si="14"/>
        <v>3.4004965926247097</v>
      </c>
      <c r="P103" s="98">
        <f t="shared" si="15"/>
        <v>0</v>
      </c>
      <c r="Q103" s="118">
        <f t="shared" si="16"/>
        <v>0</v>
      </c>
      <c r="R103" s="98">
        <f t="shared" si="20"/>
        <v>11</v>
      </c>
      <c r="S103" s="119">
        <f t="shared" si="17"/>
        <v>11</v>
      </c>
    </row>
    <row r="104" spans="1:19">
      <c r="A104" s="119"/>
      <c r="E104" s="98">
        <f t="shared" si="11"/>
        <v>103</v>
      </c>
      <c r="F104" s="99"/>
      <c r="K104" s="114">
        <f t="shared" si="18"/>
        <v>3.4259965926247098</v>
      </c>
      <c r="L104" s="115">
        <f t="shared" si="19"/>
        <v>3.4749965926247097</v>
      </c>
      <c r="M104" s="98">
        <f t="shared" si="12"/>
        <v>3.4254965926247096</v>
      </c>
      <c r="N104" s="116">
        <f t="shared" si="13"/>
        <v>3.4754965926247099</v>
      </c>
      <c r="O104" s="117">
        <f t="shared" si="14"/>
        <v>3.4504965926247095</v>
      </c>
      <c r="P104" s="98">
        <f t="shared" si="15"/>
        <v>0</v>
      </c>
      <c r="Q104" s="118">
        <f t="shared" si="16"/>
        <v>0</v>
      </c>
      <c r="R104" s="98">
        <f t="shared" si="20"/>
        <v>11</v>
      </c>
      <c r="S104" s="119">
        <f t="shared" si="17"/>
        <v>11</v>
      </c>
    </row>
    <row r="105" spans="1:19">
      <c r="A105" s="119"/>
      <c r="E105" s="98">
        <f t="shared" si="11"/>
        <v>104</v>
      </c>
      <c r="F105" s="99"/>
      <c r="K105" s="114">
        <f t="shared" si="18"/>
        <v>3.4759965926247096</v>
      </c>
      <c r="L105" s="115">
        <f t="shared" si="19"/>
        <v>3.5249965926247095</v>
      </c>
      <c r="M105" s="98">
        <f t="shared" si="12"/>
        <v>3.4754965926247094</v>
      </c>
      <c r="N105" s="116">
        <f t="shared" si="13"/>
        <v>3.5254965926247097</v>
      </c>
      <c r="O105" s="117">
        <f t="shared" si="14"/>
        <v>3.5004965926247094</v>
      </c>
      <c r="P105" s="98">
        <f t="shared" si="15"/>
        <v>0</v>
      </c>
      <c r="Q105" s="118">
        <f t="shared" si="16"/>
        <v>0</v>
      </c>
      <c r="R105" s="98">
        <f t="shared" si="20"/>
        <v>11</v>
      </c>
      <c r="S105" s="119">
        <f t="shared" si="17"/>
        <v>11</v>
      </c>
    </row>
    <row r="106" spans="1:19">
      <c r="A106" s="119"/>
      <c r="E106" s="98">
        <f t="shared" si="11"/>
        <v>105</v>
      </c>
      <c r="F106" s="99"/>
      <c r="K106" s="114">
        <f t="shared" si="18"/>
        <v>3.5259965926247094</v>
      </c>
      <c r="L106" s="115">
        <f t="shared" si="19"/>
        <v>3.5749965926247094</v>
      </c>
      <c r="M106" s="98">
        <f t="shared" si="12"/>
        <v>3.5254965926247093</v>
      </c>
      <c r="N106" s="116">
        <f t="shared" si="13"/>
        <v>3.5754965926247095</v>
      </c>
      <c r="O106" s="117">
        <f t="shared" si="14"/>
        <v>3.5504965926247092</v>
      </c>
      <c r="P106" s="98">
        <f t="shared" si="15"/>
        <v>0</v>
      </c>
      <c r="Q106" s="118">
        <f t="shared" si="16"/>
        <v>0</v>
      </c>
      <c r="R106" s="98">
        <f t="shared" si="20"/>
        <v>11</v>
      </c>
      <c r="S106" s="119">
        <f t="shared" si="17"/>
        <v>11</v>
      </c>
    </row>
    <row r="107" spans="1:19">
      <c r="A107" s="119"/>
      <c r="E107" s="98">
        <f t="shared" si="11"/>
        <v>106</v>
      </c>
      <c r="F107" s="99"/>
      <c r="K107" s="114">
        <f t="shared" si="18"/>
        <v>3.5759965926247093</v>
      </c>
      <c r="L107" s="115">
        <f t="shared" si="19"/>
        <v>3.6249965926247092</v>
      </c>
      <c r="M107" s="98">
        <f t="shared" si="12"/>
        <v>3.5754965926247091</v>
      </c>
      <c r="N107" s="116">
        <f t="shared" si="13"/>
        <v>3.6254965926247094</v>
      </c>
      <c r="O107" s="117">
        <f t="shared" si="14"/>
        <v>3.600496592624709</v>
      </c>
      <c r="P107" s="98">
        <f t="shared" si="15"/>
        <v>0</v>
      </c>
      <c r="Q107" s="118">
        <f t="shared" si="16"/>
        <v>0</v>
      </c>
      <c r="R107" s="98">
        <f t="shared" si="20"/>
        <v>11</v>
      </c>
      <c r="S107" s="119">
        <f t="shared" si="17"/>
        <v>11</v>
      </c>
    </row>
    <row r="108" spans="1:19">
      <c r="A108" s="119"/>
      <c r="E108" s="98">
        <f t="shared" si="11"/>
        <v>107</v>
      </c>
      <c r="F108" s="99"/>
      <c r="K108" s="114">
        <f t="shared" si="18"/>
        <v>3.6259965926247091</v>
      </c>
      <c r="L108" s="115">
        <f t="shared" si="19"/>
        <v>3.674996592624709</v>
      </c>
      <c r="M108" s="98">
        <f t="shared" si="12"/>
        <v>3.6254965926247089</v>
      </c>
      <c r="N108" s="116">
        <f t="shared" si="13"/>
        <v>3.6754965926247092</v>
      </c>
      <c r="O108" s="117">
        <f t="shared" si="14"/>
        <v>3.6504965926247088</v>
      </c>
      <c r="P108" s="98">
        <f t="shared" si="15"/>
        <v>0</v>
      </c>
      <c r="Q108" s="118">
        <f t="shared" si="16"/>
        <v>0</v>
      </c>
      <c r="R108" s="98">
        <f t="shared" si="20"/>
        <v>11</v>
      </c>
      <c r="S108" s="119">
        <f t="shared" si="17"/>
        <v>11</v>
      </c>
    </row>
    <row r="109" spans="1:19">
      <c r="A109" s="119"/>
      <c r="E109" s="98">
        <f t="shared" si="11"/>
        <v>108</v>
      </c>
      <c r="F109" s="99"/>
      <c r="K109" s="114">
        <f t="shared" si="18"/>
        <v>3.6759965926247089</v>
      </c>
      <c r="L109" s="115">
        <f t="shared" si="19"/>
        <v>3.7249965926247088</v>
      </c>
      <c r="M109" s="98">
        <f t="shared" si="12"/>
        <v>3.6754965926247087</v>
      </c>
      <c r="N109" s="116">
        <f t="shared" si="13"/>
        <v>3.725496592624709</v>
      </c>
      <c r="O109" s="117">
        <f t="shared" si="14"/>
        <v>3.7004965926247086</v>
      </c>
      <c r="P109" s="98">
        <f t="shared" si="15"/>
        <v>0</v>
      </c>
      <c r="Q109" s="118">
        <f t="shared" si="16"/>
        <v>0</v>
      </c>
      <c r="R109" s="98">
        <f t="shared" si="20"/>
        <v>11</v>
      </c>
      <c r="S109" s="119">
        <f t="shared" si="17"/>
        <v>11</v>
      </c>
    </row>
    <row r="110" spans="1:19">
      <c r="A110" s="119"/>
      <c r="E110" s="98">
        <f t="shared" si="11"/>
        <v>109</v>
      </c>
      <c r="F110" s="99"/>
      <c r="K110" s="114">
        <f t="shared" si="18"/>
        <v>3.7259965926247087</v>
      </c>
      <c r="L110" s="115">
        <f t="shared" si="19"/>
        <v>3.7749965926247087</v>
      </c>
      <c r="M110" s="98">
        <f t="shared" si="12"/>
        <v>3.7254965926247086</v>
      </c>
      <c r="N110" s="116">
        <f t="shared" si="13"/>
        <v>3.7754965926247088</v>
      </c>
      <c r="O110" s="117">
        <f t="shared" si="14"/>
        <v>3.7504965926247085</v>
      </c>
      <c r="P110" s="98">
        <f t="shared" si="15"/>
        <v>0</v>
      </c>
      <c r="Q110" s="118">
        <f t="shared" si="16"/>
        <v>0</v>
      </c>
      <c r="R110" s="98">
        <f t="shared" si="20"/>
        <v>11</v>
      </c>
      <c r="S110" s="119">
        <f t="shared" si="17"/>
        <v>11</v>
      </c>
    </row>
    <row r="111" spans="1:19">
      <c r="A111" s="119"/>
      <c r="E111" s="98">
        <f t="shared" si="11"/>
        <v>110</v>
      </c>
      <c r="F111" s="99"/>
      <c r="K111" s="114">
        <f t="shared" si="18"/>
        <v>3.7759965926247085</v>
      </c>
      <c r="L111" s="115">
        <f t="shared" si="19"/>
        <v>3.8249965926247085</v>
      </c>
      <c r="M111" s="98">
        <f t="shared" si="12"/>
        <v>3.7754965926247084</v>
      </c>
      <c r="N111" s="116">
        <f t="shared" si="13"/>
        <v>3.8254965926247086</v>
      </c>
      <c r="O111" s="117">
        <f t="shared" si="14"/>
        <v>3.8004965926247083</v>
      </c>
      <c r="P111" s="98">
        <f t="shared" si="15"/>
        <v>0</v>
      </c>
      <c r="Q111" s="118">
        <f t="shared" si="16"/>
        <v>0</v>
      </c>
      <c r="R111" s="98">
        <f t="shared" si="20"/>
        <v>11</v>
      </c>
      <c r="S111" s="119">
        <f t="shared" si="17"/>
        <v>11</v>
      </c>
    </row>
    <row r="112" spans="1:19">
      <c r="A112" s="119"/>
      <c r="E112" s="98">
        <f t="shared" si="11"/>
        <v>111</v>
      </c>
      <c r="F112" s="99"/>
      <c r="K112" s="114">
        <f t="shared" si="18"/>
        <v>3.8259965926247084</v>
      </c>
      <c r="L112" s="115">
        <f t="shared" si="19"/>
        <v>3.8749965926247083</v>
      </c>
      <c r="M112" s="98">
        <f t="shared" si="12"/>
        <v>3.8254965926247082</v>
      </c>
      <c r="N112" s="116">
        <f t="shared" si="13"/>
        <v>3.8754965926247085</v>
      </c>
      <c r="O112" s="117">
        <f t="shared" si="14"/>
        <v>3.8504965926247081</v>
      </c>
      <c r="P112" s="98">
        <f t="shared" si="15"/>
        <v>0</v>
      </c>
      <c r="Q112" s="118">
        <f t="shared" si="16"/>
        <v>0</v>
      </c>
      <c r="R112" s="98">
        <f t="shared" si="20"/>
        <v>11</v>
      </c>
      <c r="S112" s="119">
        <f t="shared" si="17"/>
        <v>11</v>
      </c>
    </row>
    <row r="113" spans="1:19">
      <c r="A113" s="119"/>
      <c r="E113" s="98">
        <f t="shared" si="11"/>
        <v>112</v>
      </c>
      <c r="F113" s="99"/>
      <c r="K113" s="114">
        <f t="shared" si="18"/>
        <v>3.8759965926247082</v>
      </c>
      <c r="L113" s="115">
        <f t="shared" si="19"/>
        <v>3.9249965926247081</v>
      </c>
      <c r="M113" s="98">
        <f t="shared" si="12"/>
        <v>3.875496592624708</v>
      </c>
      <c r="N113" s="116">
        <f t="shared" si="13"/>
        <v>3.9254965926247083</v>
      </c>
      <c r="O113" s="117">
        <f t="shared" si="14"/>
        <v>3.9004965926247079</v>
      </c>
      <c r="P113" s="98">
        <f t="shared" si="15"/>
        <v>0</v>
      </c>
      <c r="Q113" s="118">
        <f t="shared" si="16"/>
        <v>0</v>
      </c>
      <c r="R113" s="98">
        <f t="shared" si="20"/>
        <v>11</v>
      </c>
      <c r="S113" s="119">
        <f t="shared" si="17"/>
        <v>11</v>
      </c>
    </row>
    <row r="114" spans="1:19">
      <c r="A114" s="119"/>
      <c r="E114" s="98">
        <f t="shared" si="11"/>
        <v>113</v>
      </c>
      <c r="F114" s="99"/>
      <c r="K114" s="114">
        <f t="shared" si="18"/>
        <v>3.925996592624708</v>
      </c>
      <c r="L114" s="115">
        <f t="shared" si="19"/>
        <v>3.9749965926247079</v>
      </c>
      <c r="M114" s="98">
        <f t="shared" si="12"/>
        <v>3.9254965926247078</v>
      </c>
      <c r="N114" s="116">
        <f t="shared" si="13"/>
        <v>3.9754965926247081</v>
      </c>
      <c r="O114" s="117">
        <f t="shared" si="14"/>
        <v>3.9504965926247078</v>
      </c>
      <c r="P114" s="98">
        <f t="shared" si="15"/>
        <v>0</v>
      </c>
      <c r="Q114" s="118">
        <f t="shared" si="16"/>
        <v>0</v>
      </c>
      <c r="R114" s="98">
        <f t="shared" si="20"/>
        <v>11</v>
      </c>
      <c r="S114" s="119">
        <f t="shared" si="17"/>
        <v>11</v>
      </c>
    </row>
    <row r="115" spans="1:19">
      <c r="A115" s="119"/>
      <c r="E115" s="98">
        <f t="shared" si="11"/>
        <v>114</v>
      </c>
      <c r="F115" s="99"/>
      <c r="K115" s="114">
        <f t="shared" si="18"/>
        <v>3.9759965926247078</v>
      </c>
      <c r="L115" s="115">
        <f t="shared" si="19"/>
        <v>4.0249965926247073</v>
      </c>
      <c r="M115" s="98">
        <f t="shared" si="12"/>
        <v>3.9754965926247077</v>
      </c>
      <c r="N115" s="116">
        <f t="shared" si="13"/>
        <v>4.025496592624707</v>
      </c>
      <c r="O115" s="117">
        <f t="shared" si="14"/>
        <v>4.0004965926247076</v>
      </c>
      <c r="P115" s="98">
        <f t="shared" si="15"/>
        <v>0</v>
      </c>
      <c r="Q115" s="118">
        <f t="shared" si="16"/>
        <v>0</v>
      </c>
      <c r="R115" s="98">
        <f t="shared" si="20"/>
        <v>11</v>
      </c>
      <c r="S115" s="119">
        <f t="shared" si="17"/>
        <v>11</v>
      </c>
    </row>
    <row r="116" spans="1:19">
      <c r="A116" s="119"/>
      <c r="E116" s="98">
        <f t="shared" si="11"/>
        <v>115</v>
      </c>
      <c r="F116" s="99"/>
      <c r="K116" s="114">
        <f t="shared" si="18"/>
        <v>4.0259965926247077</v>
      </c>
      <c r="L116" s="115">
        <f t="shared" si="19"/>
        <v>4.0749965926247071</v>
      </c>
      <c r="M116" s="98">
        <f t="shared" si="12"/>
        <v>4.0254965926247079</v>
      </c>
      <c r="N116" s="116">
        <f t="shared" si="13"/>
        <v>4.0754965926247069</v>
      </c>
      <c r="O116" s="117">
        <f t="shared" si="14"/>
        <v>4.0504965926247074</v>
      </c>
      <c r="P116" s="98">
        <f t="shared" si="15"/>
        <v>0</v>
      </c>
      <c r="Q116" s="118">
        <f t="shared" si="16"/>
        <v>0</v>
      </c>
      <c r="R116" s="98">
        <f t="shared" si="20"/>
        <v>11</v>
      </c>
      <c r="S116" s="119">
        <f t="shared" si="17"/>
        <v>11</v>
      </c>
    </row>
    <row r="117" spans="1:19">
      <c r="A117" s="119"/>
      <c r="E117" s="98">
        <f t="shared" si="11"/>
        <v>116</v>
      </c>
      <c r="F117" s="99"/>
      <c r="K117" s="114">
        <f t="shared" si="18"/>
        <v>4.0759965926247075</v>
      </c>
      <c r="L117" s="115">
        <f t="shared" si="19"/>
        <v>4.124996592624707</v>
      </c>
      <c r="M117" s="98">
        <f t="shared" si="12"/>
        <v>4.0754965926247078</v>
      </c>
      <c r="N117" s="116">
        <f t="shared" si="13"/>
        <v>4.1254965926247067</v>
      </c>
      <c r="O117" s="117">
        <f t="shared" si="14"/>
        <v>4.1004965926247072</v>
      </c>
      <c r="P117" s="98">
        <f t="shared" si="15"/>
        <v>0</v>
      </c>
      <c r="Q117" s="118">
        <f t="shared" si="16"/>
        <v>0</v>
      </c>
      <c r="R117" s="98">
        <f t="shared" si="20"/>
        <v>11</v>
      </c>
      <c r="S117" s="119">
        <f t="shared" si="17"/>
        <v>11</v>
      </c>
    </row>
    <row r="118" spans="1:19">
      <c r="A118" s="119"/>
      <c r="E118" s="98">
        <f t="shared" si="11"/>
        <v>117</v>
      </c>
      <c r="F118" s="99"/>
      <c r="K118" s="114">
        <f t="shared" si="18"/>
        <v>4.1259965926247073</v>
      </c>
      <c r="L118" s="115">
        <f t="shared" si="19"/>
        <v>4.1749965926247068</v>
      </c>
      <c r="M118" s="98">
        <f t="shared" si="12"/>
        <v>4.1254965926247076</v>
      </c>
      <c r="N118" s="116">
        <f t="shared" si="13"/>
        <v>4.1754965926247065</v>
      </c>
      <c r="O118" s="117">
        <f t="shared" si="14"/>
        <v>4.150496592624707</v>
      </c>
      <c r="P118" s="98">
        <f t="shared" si="15"/>
        <v>0</v>
      </c>
      <c r="Q118" s="118">
        <f t="shared" si="16"/>
        <v>0</v>
      </c>
      <c r="R118" s="98">
        <f t="shared" si="20"/>
        <v>11</v>
      </c>
      <c r="S118" s="119">
        <f t="shared" si="17"/>
        <v>11</v>
      </c>
    </row>
    <row r="119" spans="1:19">
      <c r="A119" s="119"/>
      <c r="E119" s="98">
        <f t="shared" si="11"/>
        <v>118</v>
      </c>
      <c r="F119" s="99"/>
      <c r="K119" s="114">
        <f t="shared" si="18"/>
        <v>4.1759965926247071</v>
      </c>
      <c r="L119" s="115">
        <f t="shared" si="19"/>
        <v>4.2249965926247066</v>
      </c>
      <c r="M119" s="98">
        <f t="shared" si="12"/>
        <v>4.1754965926247074</v>
      </c>
      <c r="N119" s="116">
        <f t="shared" si="13"/>
        <v>4.2254965926247063</v>
      </c>
      <c r="O119" s="117">
        <f t="shared" si="14"/>
        <v>4.2004965926247069</v>
      </c>
      <c r="P119" s="98">
        <f t="shared" si="15"/>
        <v>0</v>
      </c>
      <c r="Q119" s="118">
        <f t="shared" si="16"/>
        <v>0</v>
      </c>
      <c r="R119" s="98">
        <f t="shared" si="20"/>
        <v>11</v>
      </c>
      <c r="S119" s="119">
        <f t="shared" si="17"/>
        <v>11</v>
      </c>
    </row>
    <row r="120" spans="1:19">
      <c r="A120" s="119"/>
      <c r="E120" s="98">
        <f t="shared" si="11"/>
        <v>119</v>
      </c>
      <c r="F120" s="99"/>
      <c r="K120" s="114">
        <f t="shared" si="18"/>
        <v>4.2259965926247069</v>
      </c>
      <c r="L120" s="115">
        <f t="shared" si="19"/>
        <v>4.2749965926247064</v>
      </c>
      <c r="M120" s="98">
        <f t="shared" si="12"/>
        <v>4.2254965926247072</v>
      </c>
      <c r="N120" s="116">
        <f t="shared" si="13"/>
        <v>4.2754965926247062</v>
      </c>
      <c r="O120" s="117">
        <f t="shared" si="14"/>
        <v>4.2504965926247067</v>
      </c>
      <c r="P120" s="98">
        <f t="shared" si="15"/>
        <v>0</v>
      </c>
      <c r="Q120" s="118">
        <f t="shared" si="16"/>
        <v>0</v>
      </c>
      <c r="R120" s="98">
        <f t="shared" si="20"/>
        <v>11</v>
      </c>
      <c r="S120" s="119">
        <f t="shared" si="17"/>
        <v>11</v>
      </c>
    </row>
    <row r="121" spans="1:19">
      <c r="A121" s="119"/>
      <c r="E121" s="98">
        <f t="shared" si="11"/>
        <v>120</v>
      </c>
      <c r="F121" s="99"/>
      <c r="K121" s="114">
        <f t="shared" si="18"/>
        <v>4.2759965926247068</v>
      </c>
      <c r="L121" s="115">
        <f t="shared" si="19"/>
        <v>4.3249965926247063</v>
      </c>
      <c r="M121" s="98">
        <f t="shared" si="12"/>
        <v>4.275496592624707</v>
      </c>
      <c r="N121" s="116">
        <f t="shared" si="13"/>
        <v>4.325496592624706</v>
      </c>
      <c r="O121" s="117">
        <f t="shared" si="14"/>
        <v>4.3004965926247065</v>
      </c>
      <c r="P121" s="98">
        <f t="shared" si="15"/>
        <v>0</v>
      </c>
      <c r="Q121" s="118">
        <f t="shared" si="16"/>
        <v>0</v>
      </c>
      <c r="R121" s="98">
        <f t="shared" si="20"/>
        <v>11</v>
      </c>
      <c r="S121" s="119">
        <f t="shared" si="17"/>
        <v>11</v>
      </c>
    </row>
    <row r="122" spans="1:19">
      <c r="A122" s="119"/>
      <c r="E122" s="98">
        <f t="shared" si="11"/>
        <v>121</v>
      </c>
      <c r="F122" s="99"/>
      <c r="K122" s="114">
        <f t="shared" si="18"/>
        <v>4.3259965926247066</v>
      </c>
      <c r="L122" s="115">
        <f t="shared" si="19"/>
        <v>4.3749965926247061</v>
      </c>
      <c r="M122" s="98">
        <f t="shared" si="12"/>
        <v>4.3254965926247069</v>
      </c>
      <c r="N122" s="116">
        <f t="shared" si="13"/>
        <v>4.3754965926247058</v>
      </c>
      <c r="O122" s="117">
        <f t="shared" si="14"/>
        <v>4.3504965926247063</v>
      </c>
      <c r="P122" s="98">
        <f t="shared" si="15"/>
        <v>0</v>
      </c>
      <c r="Q122" s="118">
        <f t="shared" si="16"/>
        <v>0</v>
      </c>
      <c r="R122" s="98">
        <f t="shared" si="20"/>
        <v>11</v>
      </c>
      <c r="S122" s="119">
        <f t="shared" si="17"/>
        <v>11</v>
      </c>
    </row>
    <row r="123" spans="1:19">
      <c r="A123" s="119"/>
      <c r="E123" s="98">
        <f t="shared" si="11"/>
        <v>122</v>
      </c>
      <c r="F123" s="99"/>
      <c r="K123" s="114">
        <f t="shared" si="18"/>
        <v>4.3759965926247064</v>
      </c>
      <c r="L123" s="115">
        <f t="shared" si="19"/>
        <v>4.4249965926247059</v>
      </c>
      <c r="M123" s="98">
        <f t="shared" si="12"/>
        <v>4.3754965926247067</v>
      </c>
      <c r="N123" s="116">
        <f t="shared" si="13"/>
        <v>4.4254965926247056</v>
      </c>
      <c r="O123" s="117">
        <f t="shared" si="14"/>
        <v>4.4004965926247062</v>
      </c>
      <c r="P123" s="98">
        <f t="shared" si="15"/>
        <v>0</v>
      </c>
      <c r="Q123" s="118">
        <f t="shared" si="16"/>
        <v>0</v>
      </c>
      <c r="R123" s="98">
        <f t="shared" si="20"/>
        <v>11</v>
      </c>
      <c r="S123" s="119">
        <f t="shared" si="17"/>
        <v>11</v>
      </c>
    </row>
    <row r="124" spans="1:19">
      <c r="A124" s="119"/>
      <c r="E124" s="98">
        <f t="shared" si="11"/>
        <v>123</v>
      </c>
      <c r="F124" s="99"/>
      <c r="K124" s="114">
        <f t="shared" si="18"/>
        <v>4.4259965926247062</v>
      </c>
      <c r="L124" s="115">
        <f t="shared" si="19"/>
        <v>4.4749965926247057</v>
      </c>
      <c r="M124" s="98">
        <f t="shared" si="12"/>
        <v>4.4254965926247065</v>
      </c>
      <c r="N124" s="116">
        <f t="shared" si="13"/>
        <v>4.4754965926247054</v>
      </c>
      <c r="O124" s="117">
        <f t="shared" si="14"/>
        <v>4.450496592624706</v>
      </c>
      <c r="P124" s="98">
        <f t="shared" si="15"/>
        <v>0</v>
      </c>
      <c r="Q124" s="118">
        <f t="shared" si="16"/>
        <v>0</v>
      </c>
      <c r="R124" s="98">
        <f t="shared" si="20"/>
        <v>11</v>
      </c>
      <c r="S124" s="119">
        <f t="shared" si="17"/>
        <v>11</v>
      </c>
    </row>
    <row r="125" spans="1:19">
      <c r="A125" s="119"/>
      <c r="E125" s="98">
        <f t="shared" si="11"/>
        <v>124</v>
      </c>
      <c r="F125" s="99"/>
      <c r="K125" s="114">
        <f t="shared" si="18"/>
        <v>4.4759965926247061</v>
      </c>
      <c r="L125" s="115">
        <f t="shared" si="19"/>
        <v>4.5249965926247055</v>
      </c>
      <c r="M125" s="98">
        <f t="shared" si="12"/>
        <v>4.4754965926247063</v>
      </c>
      <c r="N125" s="116">
        <f t="shared" si="13"/>
        <v>4.5254965926247053</v>
      </c>
      <c r="O125" s="117">
        <f t="shared" si="14"/>
        <v>4.5004965926247058</v>
      </c>
      <c r="P125" s="98">
        <f t="shared" si="15"/>
        <v>0</v>
      </c>
      <c r="Q125" s="118">
        <f t="shared" si="16"/>
        <v>0</v>
      </c>
      <c r="R125" s="98">
        <f t="shared" si="20"/>
        <v>11</v>
      </c>
      <c r="S125" s="119">
        <f t="shared" si="17"/>
        <v>11</v>
      </c>
    </row>
    <row r="126" spans="1:19">
      <c r="A126" s="119"/>
      <c r="E126" s="98">
        <f t="shared" si="11"/>
        <v>125</v>
      </c>
      <c r="F126" s="99"/>
      <c r="K126" s="114">
        <f t="shared" si="18"/>
        <v>4.5259965926247059</v>
      </c>
      <c r="L126" s="115">
        <f t="shared" si="19"/>
        <v>4.5749965926247054</v>
      </c>
      <c r="M126" s="98">
        <f t="shared" si="12"/>
        <v>4.5254965926247062</v>
      </c>
      <c r="N126" s="116">
        <f t="shared" si="13"/>
        <v>4.5754965926247051</v>
      </c>
      <c r="O126" s="117">
        <f t="shared" si="14"/>
        <v>4.5504965926247056</v>
      </c>
      <c r="P126" s="98">
        <f t="shared" si="15"/>
        <v>0</v>
      </c>
      <c r="Q126" s="118">
        <f t="shared" si="16"/>
        <v>0</v>
      </c>
      <c r="R126" s="98">
        <f t="shared" si="20"/>
        <v>11</v>
      </c>
      <c r="S126" s="119">
        <f t="shared" si="17"/>
        <v>11</v>
      </c>
    </row>
    <row r="127" spans="1:19">
      <c r="A127" s="119"/>
      <c r="E127" s="98">
        <f t="shared" si="11"/>
        <v>126</v>
      </c>
      <c r="F127" s="99"/>
      <c r="K127" s="114">
        <f t="shared" si="18"/>
        <v>4.5759965926247057</v>
      </c>
      <c r="L127" s="115">
        <f t="shared" si="19"/>
        <v>4.6249965926247052</v>
      </c>
      <c r="M127" s="98">
        <f t="shared" si="12"/>
        <v>4.575496592624706</v>
      </c>
      <c r="N127" s="116">
        <f t="shared" si="13"/>
        <v>4.6254965926247049</v>
      </c>
      <c r="O127" s="117">
        <f t="shared" si="14"/>
        <v>4.6004965926247054</v>
      </c>
      <c r="P127" s="98">
        <f t="shared" si="15"/>
        <v>0</v>
      </c>
      <c r="Q127" s="118">
        <f t="shared" si="16"/>
        <v>0</v>
      </c>
      <c r="R127" s="98">
        <f t="shared" si="20"/>
        <v>11</v>
      </c>
      <c r="S127" s="119">
        <f t="shared" si="17"/>
        <v>11</v>
      </c>
    </row>
    <row r="128" spans="1:19">
      <c r="A128" s="119"/>
      <c r="E128" s="98">
        <f t="shared" si="11"/>
        <v>127</v>
      </c>
      <c r="F128" s="99"/>
      <c r="K128" s="114">
        <f t="shared" si="18"/>
        <v>4.6259965926247055</v>
      </c>
      <c r="L128" s="115">
        <f t="shared" si="19"/>
        <v>4.674996592624705</v>
      </c>
      <c r="M128" s="98">
        <f t="shared" si="12"/>
        <v>4.6254965926247058</v>
      </c>
      <c r="N128" s="116">
        <f t="shared" si="13"/>
        <v>4.6754965926247047</v>
      </c>
      <c r="O128" s="117">
        <f t="shared" si="14"/>
        <v>4.6504965926247053</v>
      </c>
      <c r="P128" s="98">
        <f t="shared" si="15"/>
        <v>0</v>
      </c>
      <c r="Q128" s="118">
        <f t="shared" si="16"/>
        <v>0</v>
      </c>
      <c r="R128" s="98">
        <f t="shared" si="20"/>
        <v>11</v>
      </c>
      <c r="S128" s="119">
        <f t="shared" si="17"/>
        <v>11</v>
      </c>
    </row>
    <row r="129" spans="1:19">
      <c r="A129" s="119"/>
      <c r="E129" s="98">
        <f t="shared" si="11"/>
        <v>128</v>
      </c>
      <c r="F129" s="99"/>
      <c r="K129" s="114">
        <f t="shared" si="18"/>
        <v>4.6759965926247054</v>
      </c>
      <c r="L129" s="115">
        <f t="shared" si="19"/>
        <v>4.7249965926247048</v>
      </c>
      <c r="M129" s="98">
        <f t="shared" si="12"/>
        <v>4.6754965926247056</v>
      </c>
      <c r="N129" s="116">
        <f t="shared" si="13"/>
        <v>4.7254965926247046</v>
      </c>
      <c r="O129" s="117">
        <f t="shared" si="14"/>
        <v>4.7004965926247051</v>
      </c>
      <c r="P129" s="98">
        <f t="shared" si="15"/>
        <v>0</v>
      </c>
      <c r="Q129" s="118">
        <f t="shared" si="16"/>
        <v>0</v>
      </c>
      <c r="R129" s="98">
        <f t="shared" si="20"/>
        <v>11</v>
      </c>
      <c r="S129" s="119">
        <f t="shared" si="17"/>
        <v>11</v>
      </c>
    </row>
    <row r="130" spans="1:19">
      <c r="A130" s="119"/>
      <c r="E130" s="98">
        <f t="shared" si="11"/>
        <v>129</v>
      </c>
      <c r="F130" s="99"/>
      <c r="K130" s="114">
        <f t="shared" si="18"/>
        <v>4.7259965926247052</v>
      </c>
      <c r="L130" s="115">
        <f t="shared" si="19"/>
        <v>4.7749965926247047</v>
      </c>
      <c r="M130" s="98">
        <f t="shared" si="12"/>
        <v>4.7254965926247054</v>
      </c>
      <c r="N130" s="116">
        <f t="shared" si="13"/>
        <v>4.7754965926247044</v>
      </c>
      <c r="O130" s="117">
        <f t="shared" si="14"/>
        <v>4.7504965926247049</v>
      </c>
      <c r="P130" s="98">
        <f t="shared" si="15"/>
        <v>0</v>
      </c>
      <c r="Q130" s="118">
        <f t="shared" si="16"/>
        <v>0</v>
      </c>
      <c r="R130" s="98">
        <f t="shared" si="20"/>
        <v>11</v>
      </c>
      <c r="S130" s="119">
        <f t="shared" si="17"/>
        <v>11</v>
      </c>
    </row>
    <row r="131" spans="1:19">
      <c r="A131" s="119"/>
      <c r="E131" s="98">
        <f t="shared" si="11"/>
        <v>130</v>
      </c>
      <c r="F131" s="99"/>
      <c r="K131" s="114">
        <f t="shared" si="18"/>
        <v>4.775996592624705</v>
      </c>
      <c r="L131" s="115">
        <f t="shared" si="19"/>
        <v>4.8249965926247045</v>
      </c>
      <c r="M131" s="98">
        <f t="shared" si="12"/>
        <v>4.7754965926247053</v>
      </c>
      <c r="N131" s="116">
        <f t="shared" si="13"/>
        <v>4.8254965926247042</v>
      </c>
      <c r="O131" s="117">
        <f t="shared" si="14"/>
        <v>4.8004965926247047</v>
      </c>
      <c r="P131" s="98">
        <f t="shared" si="15"/>
        <v>0</v>
      </c>
      <c r="Q131" s="118">
        <f t="shared" si="16"/>
        <v>0</v>
      </c>
      <c r="R131" s="98">
        <f t="shared" si="20"/>
        <v>11</v>
      </c>
      <c r="S131" s="119">
        <f t="shared" si="17"/>
        <v>11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4.8259965926247048</v>
      </c>
      <c r="L132" s="115">
        <f t="shared" si="19"/>
        <v>4.8749965926247043</v>
      </c>
      <c r="M132" s="98">
        <f t="shared" si="12"/>
        <v>4.8254965926247051</v>
      </c>
      <c r="N132" s="116">
        <f t="shared" si="13"/>
        <v>4.875496592624704</v>
      </c>
      <c r="O132" s="117">
        <f t="shared" si="14"/>
        <v>4.8504965926247046</v>
      </c>
      <c r="P132" s="98">
        <f t="shared" si="15"/>
        <v>0</v>
      </c>
      <c r="Q132" s="118">
        <f t="shared" si="16"/>
        <v>0</v>
      </c>
      <c r="R132" s="98">
        <f t="shared" si="20"/>
        <v>11</v>
      </c>
      <c r="S132" s="119">
        <f t="shared" si="17"/>
        <v>11</v>
      </c>
    </row>
    <row r="133" spans="1:19">
      <c r="A133" s="119"/>
      <c r="E133" s="98">
        <f t="shared" si="21"/>
        <v>132</v>
      </c>
      <c r="F133" s="99"/>
      <c r="K133" s="114">
        <f t="shared" si="18"/>
        <v>4.8759965926247046</v>
      </c>
      <c r="L133" s="115">
        <f t="shared" si="19"/>
        <v>4.9249965926247041</v>
      </c>
      <c r="M133" s="98">
        <f t="shared" ref="M133:M196" si="22">K133-5*10^-(D$2+1)</f>
        <v>4.8754965926247049</v>
      </c>
      <c r="N133" s="116">
        <f t="shared" ref="N133:N196" si="23">L133+5*10^-(D$2+1)</f>
        <v>4.9254965926247039</v>
      </c>
      <c r="O133" s="117">
        <f t="shared" ref="O133:O196" si="24">AVERAGE(K133,L133)</f>
        <v>4.9004965926247044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11</v>
      </c>
      <c r="S133" s="119">
        <f t="shared" ref="S133:S196" si="27">COUNTIF(F$2:F$5000,"&lt;="&amp;M133)</f>
        <v>11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4.9259965926247045</v>
      </c>
      <c r="L134" s="115">
        <f t="shared" ref="L134:L197" si="29">K134+$I$4-POWER(10,-$D$2)</f>
        <v>4.974996592624704</v>
      </c>
      <c r="M134" s="98">
        <f t="shared" si="22"/>
        <v>4.9254965926247047</v>
      </c>
      <c r="N134" s="116">
        <f t="shared" si="23"/>
        <v>4.9754965926247037</v>
      </c>
      <c r="O134" s="117">
        <f t="shared" si="24"/>
        <v>4.9504965926247042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11</v>
      </c>
      <c r="S134" s="119">
        <f t="shared" si="27"/>
        <v>11</v>
      </c>
    </row>
    <row r="135" spans="1:19">
      <c r="A135" s="119"/>
      <c r="E135" s="98">
        <f t="shared" si="21"/>
        <v>134</v>
      </c>
      <c r="F135" s="99"/>
      <c r="K135" s="114">
        <f t="shared" si="28"/>
        <v>4.9759965926247043</v>
      </c>
      <c r="L135" s="115">
        <f t="shared" si="29"/>
        <v>5.0249965926247038</v>
      </c>
      <c r="M135" s="98">
        <f t="shared" si="22"/>
        <v>4.9754965926247046</v>
      </c>
      <c r="N135" s="116">
        <f t="shared" si="23"/>
        <v>5.0254965926247035</v>
      </c>
      <c r="O135" s="117">
        <f t="shared" si="24"/>
        <v>5.000496592624704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5.0259965926247041</v>
      </c>
      <c r="L136" s="115">
        <f t="shared" si="29"/>
        <v>5.0749965926247036</v>
      </c>
      <c r="M136" s="98">
        <f t="shared" si="22"/>
        <v>5.0254965926247044</v>
      </c>
      <c r="N136" s="116">
        <f t="shared" si="23"/>
        <v>5.0754965926247033</v>
      </c>
      <c r="O136" s="117">
        <f t="shared" si="24"/>
        <v>5.0504965926247039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5.0759965926247039</v>
      </c>
      <c r="L137" s="115">
        <f t="shared" si="29"/>
        <v>5.1249965926247034</v>
      </c>
      <c r="M137" s="98">
        <f t="shared" si="22"/>
        <v>5.0754965926247042</v>
      </c>
      <c r="N137" s="116">
        <f t="shared" si="23"/>
        <v>5.1254965926247031</v>
      </c>
      <c r="O137" s="117">
        <f t="shared" si="24"/>
        <v>5.1004965926247037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5.1259965926247038</v>
      </c>
      <c r="L138" s="115">
        <f t="shared" si="29"/>
        <v>5.1749965926247032</v>
      </c>
      <c r="M138" s="98">
        <f t="shared" si="22"/>
        <v>5.125496592624704</v>
      </c>
      <c r="N138" s="116">
        <f t="shared" si="23"/>
        <v>5.175496592624703</v>
      </c>
      <c r="O138" s="117">
        <f t="shared" si="24"/>
        <v>5.1504965926247035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5.1759965926247036</v>
      </c>
      <c r="L139" s="115">
        <f t="shared" si="29"/>
        <v>5.2249965926247031</v>
      </c>
      <c r="M139" s="98">
        <f t="shared" si="22"/>
        <v>5.1754965926247039</v>
      </c>
      <c r="N139" s="116">
        <f t="shared" si="23"/>
        <v>5.2254965926247028</v>
      </c>
      <c r="O139" s="117">
        <f t="shared" si="24"/>
        <v>5.2004965926247033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5.2259965926247034</v>
      </c>
      <c r="L140" s="115">
        <f t="shared" si="29"/>
        <v>5.2749965926247029</v>
      </c>
      <c r="M140" s="98">
        <f t="shared" si="22"/>
        <v>5.2254965926247037</v>
      </c>
      <c r="N140" s="116">
        <f t="shared" si="23"/>
        <v>5.2754965926247026</v>
      </c>
      <c r="O140" s="117">
        <f t="shared" si="24"/>
        <v>5.2504965926247031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5.2759965926247032</v>
      </c>
      <c r="L141" s="115">
        <f t="shared" si="29"/>
        <v>5.3249965926247027</v>
      </c>
      <c r="M141" s="98">
        <f t="shared" si="22"/>
        <v>5.2754965926247035</v>
      </c>
      <c r="N141" s="116">
        <f t="shared" si="23"/>
        <v>5.3254965926247024</v>
      </c>
      <c r="O141" s="117">
        <f t="shared" si="24"/>
        <v>5.300496592624703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5.325996592624703</v>
      </c>
      <c r="L142" s="115">
        <f t="shared" si="29"/>
        <v>5.3749965926247025</v>
      </c>
      <c r="M142" s="98">
        <f t="shared" si="22"/>
        <v>5.3254965926247033</v>
      </c>
      <c r="N142" s="116">
        <f t="shared" si="23"/>
        <v>5.3754965926247023</v>
      </c>
      <c r="O142" s="117">
        <f t="shared" si="24"/>
        <v>5.3504965926247028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5.3759965926247029</v>
      </c>
      <c r="L143" s="115">
        <f t="shared" si="29"/>
        <v>5.4249965926247024</v>
      </c>
      <c r="M143" s="98">
        <f t="shared" si="22"/>
        <v>5.3754965926247031</v>
      </c>
      <c r="N143" s="116">
        <f t="shared" si="23"/>
        <v>5.4254965926247021</v>
      </c>
      <c r="O143" s="117">
        <f t="shared" si="24"/>
        <v>5.4004965926247026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5.4259965926247027</v>
      </c>
      <c r="L144" s="115">
        <f t="shared" si="29"/>
        <v>5.4749965926247022</v>
      </c>
      <c r="M144" s="98">
        <f t="shared" si="22"/>
        <v>5.425496592624703</v>
      </c>
      <c r="N144" s="116">
        <f t="shared" si="23"/>
        <v>5.4754965926247019</v>
      </c>
      <c r="O144" s="117">
        <f t="shared" si="24"/>
        <v>5.4504965926247024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5.4759965926247025</v>
      </c>
      <c r="L145" s="115">
        <f t="shared" si="29"/>
        <v>5.524996592624702</v>
      </c>
      <c r="M145" s="98">
        <f t="shared" si="22"/>
        <v>5.4754965926247028</v>
      </c>
      <c r="N145" s="116">
        <f t="shared" si="23"/>
        <v>5.5254965926247017</v>
      </c>
      <c r="O145" s="117">
        <f t="shared" si="24"/>
        <v>5.5004965926247023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5.5259965926247023</v>
      </c>
      <c r="L146" s="115">
        <f t="shared" si="29"/>
        <v>5.5749965926247018</v>
      </c>
      <c r="M146" s="98">
        <f t="shared" si="22"/>
        <v>5.5254965926247026</v>
      </c>
      <c r="N146" s="116">
        <f t="shared" si="23"/>
        <v>5.5754965926247015</v>
      </c>
      <c r="O146" s="117">
        <f t="shared" si="24"/>
        <v>5.5504965926247021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5.5759965926247022</v>
      </c>
      <c r="L147" s="115">
        <f t="shared" si="29"/>
        <v>5.6249965926247016</v>
      </c>
      <c r="M147" s="98">
        <f t="shared" si="22"/>
        <v>5.5754965926247024</v>
      </c>
      <c r="N147" s="116">
        <f t="shared" si="23"/>
        <v>5.6254965926247014</v>
      </c>
      <c r="O147" s="117">
        <f t="shared" si="24"/>
        <v>5.6004965926247019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5.625996592624702</v>
      </c>
      <c r="L148" s="115">
        <f t="shared" si="29"/>
        <v>5.6749965926247015</v>
      </c>
      <c r="M148" s="98">
        <f t="shared" si="22"/>
        <v>5.6254965926247023</v>
      </c>
      <c r="N148" s="116">
        <f t="shared" si="23"/>
        <v>5.6754965926247012</v>
      </c>
      <c r="O148" s="117">
        <f t="shared" si="24"/>
        <v>5.6504965926247017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5.6759965926247018</v>
      </c>
      <c r="L149" s="115">
        <f t="shared" si="29"/>
        <v>5.7249965926247013</v>
      </c>
      <c r="M149" s="98">
        <f t="shared" si="22"/>
        <v>5.6754965926247021</v>
      </c>
      <c r="N149" s="116">
        <f t="shared" si="23"/>
        <v>5.725496592624701</v>
      </c>
      <c r="O149" s="117">
        <f t="shared" si="24"/>
        <v>5.7004965926247015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5.7259965926247016</v>
      </c>
      <c r="L150" s="115">
        <f t="shared" si="29"/>
        <v>5.7749965926247011</v>
      </c>
      <c r="M150" s="98">
        <f t="shared" si="22"/>
        <v>5.7254965926247019</v>
      </c>
      <c r="N150" s="116">
        <f t="shared" si="23"/>
        <v>5.7754965926247008</v>
      </c>
      <c r="O150" s="117">
        <f t="shared" si="24"/>
        <v>5.7504965926247014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5.7759965926247014</v>
      </c>
      <c r="L151" s="115">
        <f t="shared" si="29"/>
        <v>5.8249965926247009</v>
      </c>
      <c r="M151" s="98">
        <f t="shared" si="22"/>
        <v>5.7754965926247017</v>
      </c>
      <c r="N151" s="116">
        <f t="shared" si="23"/>
        <v>5.8254965926247007</v>
      </c>
      <c r="O151" s="117">
        <f t="shared" si="24"/>
        <v>5.8004965926247012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5.8259965926247013</v>
      </c>
      <c r="L152" s="115">
        <f t="shared" si="29"/>
        <v>5.8749965926247008</v>
      </c>
      <c r="M152" s="98">
        <f t="shared" si="22"/>
        <v>5.8254965926247015</v>
      </c>
      <c r="N152" s="116">
        <f t="shared" si="23"/>
        <v>5.8754965926247005</v>
      </c>
      <c r="O152" s="117">
        <f t="shared" si="24"/>
        <v>5.850496592624701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5.8759965926247011</v>
      </c>
      <c r="L153" s="115">
        <f t="shared" si="29"/>
        <v>5.9249965926247006</v>
      </c>
      <c r="M153" s="98">
        <f t="shared" si="22"/>
        <v>5.8754965926247014</v>
      </c>
      <c r="N153" s="116">
        <f t="shared" si="23"/>
        <v>5.9254965926247003</v>
      </c>
      <c r="O153" s="117">
        <f t="shared" si="24"/>
        <v>5.9004965926247008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5.9259965926247009</v>
      </c>
      <c r="L154" s="115">
        <f t="shared" si="29"/>
        <v>5.9749965926247004</v>
      </c>
      <c r="M154" s="98">
        <f t="shared" si="22"/>
        <v>5.9254965926247012</v>
      </c>
      <c r="N154" s="116">
        <f t="shared" si="23"/>
        <v>5.9754965926247001</v>
      </c>
      <c r="O154" s="117">
        <f t="shared" si="24"/>
        <v>5.9504965926247007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5.9759965926247007</v>
      </c>
      <c r="L155" s="115">
        <f t="shared" si="29"/>
        <v>6.0249965926247002</v>
      </c>
      <c r="M155" s="98">
        <f t="shared" si="22"/>
        <v>5.975496592624701</v>
      </c>
      <c r="N155" s="116">
        <f t="shared" si="23"/>
        <v>6.0254965926246999</v>
      </c>
      <c r="O155" s="117">
        <f t="shared" si="24"/>
        <v>6.0004965926247005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6.0259965926247006</v>
      </c>
      <c r="L156" s="115">
        <f t="shared" si="29"/>
        <v>6.0749965926247</v>
      </c>
      <c r="M156" s="98">
        <f t="shared" si="22"/>
        <v>6.0254965926247008</v>
      </c>
      <c r="N156" s="116">
        <f t="shared" si="23"/>
        <v>6.0754965926246998</v>
      </c>
      <c r="O156" s="117">
        <f t="shared" si="24"/>
        <v>6.0504965926247003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6.0759965926247004</v>
      </c>
      <c r="L157" s="115">
        <f t="shared" si="29"/>
        <v>6.1249965926246999</v>
      </c>
      <c r="M157" s="98">
        <f t="shared" si="22"/>
        <v>6.0754965926247007</v>
      </c>
      <c r="N157" s="116">
        <f t="shared" si="23"/>
        <v>6.1254965926246996</v>
      </c>
      <c r="O157" s="117">
        <f t="shared" si="24"/>
        <v>6.1004965926247001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6.1259965926247002</v>
      </c>
      <c r="L158" s="115">
        <f t="shared" si="29"/>
        <v>6.1749965926246997</v>
      </c>
      <c r="M158" s="98">
        <f t="shared" si="22"/>
        <v>6.1254965926247005</v>
      </c>
      <c r="N158" s="116">
        <f t="shared" si="23"/>
        <v>6.1754965926246994</v>
      </c>
      <c r="O158" s="117">
        <f t="shared" si="24"/>
        <v>6.1504965926246999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6.1759965926247</v>
      </c>
      <c r="L159" s="115">
        <f t="shared" si="29"/>
        <v>6.2249965926246995</v>
      </c>
      <c r="M159" s="98">
        <f t="shared" si="22"/>
        <v>6.1754965926247003</v>
      </c>
      <c r="N159" s="116">
        <f t="shared" si="23"/>
        <v>6.2254965926246992</v>
      </c>
      <c r="O159" s="117">
        <f t="shared" si="24"/>
        <v>6.2004965926246998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6.2259965926246998</v>
      </c>
      <c r="L160" s="115">
        <f t="shared" si="29"/>
        <v>6.2749965926246993</v>
      </c>
      <c r="M160" s="98">
        <f t="shared" si="22"/>
        <v>6.2254965926247001</v>
      </c>
      <c r="N160" s="116">
        <f t="shared" si="23"/>
        <v>6.2754965926246991</v>
      </c>
      <c r="O160" s="117">
        <f t="shared" si="24"/>
        <v>6.2504965926246996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6.2759965926246997</v>
      </c>
      <c r="L161" s="115">
        <f t="shared" si="29"/>
        <v>6.3249965926246992</v>
      </c>
      <c r="M161" s="98">
        <f t="shared" si="22"/>
        <v>6.2754965926246999</v>
      </c>
      <c r="N161" s="116">
        <f t="shared" si="23"/>
        <v>6.3254965926246989</v>
      </c>
      <c r="O161" s="117">
        <f t="shared" si="24"/>
        <v>6.3004965926246994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6.3259965926246995</v>
      </c>
      <c r="L162" s="115">
        <f t="shared" si="29"/>
        <v>6.374996592624699</v>
      </c>
      <c r="M162" s="98">
        <f t="shared" si="22"/>
        <v>6.3254965926246998</v>
      </c>
      <c r="N162" s="116">
        <f t="shared" si="23"/>
        <v>6.3754965926246987</v>
      </c>
      <c r="O162" s="117">
        <f t="shared" si="24"/>
        <v>6.3504965926246992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6.3759965926246993</v>
      </c>
      <c r="L163" s="115">
        <f t="shared" si="29"/>
        <v>6.4249965926246988</v>
      </c>
      <c r="M163" s="98">
        <f t="shared" si="22"/>
        <v>6.3754965926246996</v>
      </c>
      <c r="N163" s="116">
        <f t="shared" si="23"/>
        <v>6.4254965926246985</v>
      </c>
      <c r="O163" s="117">
        <f t="shared" si="24"/>
        <v>6.4004965926246991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6.4259965926246991</v>
      </c>
      <c r="L164" s="115">
        <f t="shared" si="29"/>
        <v>6.4749965926246986</v>
      </c>
      <c r="M164" s="98">
        <f t="shared" si="22"/>
        <v>6.4254965926246994</v>
      </c>
      <c r="N164" s="116">
        <f t="shared" si="23"/>
        <v>6.4754965926246983</v>
      </c>
      <c r="O164" s="117">
        <f t="shared" si="24"/>
        <v>6.4504965926246989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6.475996592624699</v>
      </c>
      <c r="L165" s="115">
        <f t="shared" si="29"/>
        <v>6.5249965926246984</v>
      </c>
      <c r="M165" s="98">
        <f t="shared" si="22"/>
        <v>6.4754965926246992</v>
      </c>
      <c r="N165" s="116">
        <f t="shared" si="23"/>
        <v>6.5254965926246982</v>
      </c>
      <c r="O165" s="117">
        <f t="shared" si="24"/>
        <v>6.5004965926246987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6.5259965926246988</v>
      </c>
      <c r="L166" s="115">
        <f t="shared" si="29"/>
        <v>6.5749965926246983</v>
      </c>
      <c r="M166" s="98">
        <f t="shared" si="22"/>
        <v>6.5254965926246991</v>
      </c>
      <c r="N166" s="116">
        <f t="shared" si="23"/>
        <v>6.575496592624698</v>
      </c>
      <c r="O166" s="117">
        <f t="shared" si="24"/>
        <v>6.5504965926246985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6.5759965926246986</v>
      </c>
      <c r="L167" s="115">
        <f t="shared" si="29"/>
        <v>6.6249965926246981</v>
      </c>
      <c r="M167" s="98">
        <f t="shared" si="22"/>
        <v>6.5754965926246989</v>
      </c>
      <c r="N167" s="116">
        <f t="shared" si="23"/>
        <v>6.6254965926246978</v>
      </c>
      <c r="O167" s="117">
        <f t="shared" si="24"/>
        <v>6.6004965926246983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6.6259965926246984</v>
      </c>
      <c r="L168" s="115">
        <f t="shared" si="29"/>
        <v>6.6749965926246979</v>
      </c>
      <c r="M168" s="98">
        <f t="shared" si="22"/>
        <v>6.6254965926246987</v>
      </c>
      <c r="N168" s="116">
        <f t="shared" si="23"/>
        <v>6.6754965926246976</v>
      </c>
      <c r="O168" s="117">
        <f t="shared" si="24"/>
        <v>6.6504965926246982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6.6759965926246982</v>
      </c>
      <c r="L169" s="115">
        <f t="shared" si="29"/>
        <v>6.7249965926246977</v>
      </c>
      <c r="M169" s="98">
        <f t="shared" si="22"/>
        <v>6.6754965926246985</v>
      </c>
      <c r="N169" s="116">
        <f t="shared" si="23"/>
        <v>6.7254965926246975</v>
      </c>
      <c r="O169" s="117">
        <f t="shared" si="24"/>
        <v>6.700496592624698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6.7259965926246981</v>
      </c>
      <c r="L170" s="115">
        <f t="shared" si="29"/>
        <v>6.7749965926246976</v>
      </c>
      <c r="M170" s="98">
        <f t="shared" si="22"/>
        <v>6.7254965926246983</v>
      </c>
      <c r="N170" s="116">
        <f t="shared" si="23"/>
        <v>6.7754965926246973</v>
      </c>
      <c r="O170" s="117">
        <f t="shared" si="24"/>
        <v>6.7504965926246978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6.7759965926246979</v>
      </c>
      <c r="L171" s="115">
        <f t="shared" si="29"/>
        <v>6.8249965926246974</v>
      </c>
      <c r="M171" s="98">
        <f t="shared" si="22"/>
        <v>6.7754965926246982</v>
      </c>
      <c r="N171" s="116">
        <f t="shared" si="23"/>
        <v>6.8254965926246971</v>
      </c>
      <c r="O171" s="117">
        <f t="shared" si="24"/>
        <v>6.8004965926246976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6.8259965926246977</v>
      </c>
      <c r="L172" s="115">
        <f t="shared" si="29"/>
        <v>6.8749965926246972</v>
      </c>
      <c r="M172" s="98">
        <f t="shared" si="22"/>
        <v>6.825496592624698</v>
      </c>
      <c r="N172" s="116">
        <f t="shared" si="23"/>
        <v>6.8754965926246969</v>
      </c>
      <c r="O172" s="117">
        <f t="shared" si="24"/>
        <v>6.8504965926246975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6.8759965926246975</v>
      </c>
      <c r="L173" s="115">
        <f t="shared" si="29"/>
        <v>6.924996592624697</v>
      </c>
      <c r="M173" s="98">
        <f t="shared" si="22"/>
        <v>6.8754965926246978</v>
      </c>
      <c r="N173" s="116">
        <f t="shared" si="23"/>
        <v>6.9254965926246967</v>
      </c>
      <c r="O173" s="117">
        <f t="shared" si="24"/>
        <v>6.9004965926246973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6.9259965926246974</v>
      </c>
      <c r="L174" s="115">
        <f t="shared" si="29"/>
        <v>6.9749965926246968</v>
      </c>
      <c r="M174" s="98">
        <f t="shared" si="22"/>
        <v>6.9254965926246976</v>
      </c>
      <c r="N174" s="116">
        <f t="shared" si="23"/>
        <v>6.9754965926246966</v>
      </c>
      <c r="O174" s="117">
        <f t="shared" si="24"/>
        <v>6.9504965926246971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6.9759965926246972</v>
      </c>
      <c r="L175" s="115">
        <f t="shared" si="29"/>
        <v>7.0249965926246967</v>
      </c>
      <c r="M175" s="98">
        <f t="shared" si="22"/>
        <v>6.9754965926246975</v>
      </c>
      <c r="N175" s="116">
        <f t="shared" si="23"/>
        <v>7.0254965926246964</v>
      </c>
      <c r="O175" s="117">
        <f t="shared" si="24"/>
        <v>7.0004965926246969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7.025996592624697</v>
      </c>
      <c r="L176" s="115">
        <f t="shared" si="29"/>
        <v>7.0749965926246965</v>
      </c>
      <c r="M176" s="98">
        <f t="shared" si="22"/>
        <v>7.0254965926246973</v>
      </c>
      <c r="N176" s="116">
        <f t="shared" si="23"/>
        <v>7.0754965926246962</v>
      </c>
      <c r="O176" s="117">
        <f t="shared" si="24"/>
        <v>7.0504965926246967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7.0759965926246968</v>
      </c>
      <c r="L177" s="115">
        <f t="shared" si="29"/>
        <v>7.1249965926246963</v>
      </c>
      <c r="M177" s="98">
        <f t="shared" si="22"/>
        <v>7.0754965926246971</v>
      </c>
      <c r="N177" s="116">
        <f t="shared" si="23"/>
        <v>7.125496592624696</v>
      </c>
      <c r="O177" s="117">
        <f t="shared" si="24"/>
        <v>7.1004965926246966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7.1259965926246966</v>
      </c>
      <c r="L178" s="115">
        <f t="shared" si="29"/>
        <v>7.1749965926246961</v>
      </c>
      <c r="M178" s="98">
        <f t="shared" si="22"/>
        <v>7.1254965926246969</v>
      </c>
      <c r="N178" s="116">
        <f t="shared" si="23"/>
        <v>7.1754965926246959</v>
      </c>
      <c r="O178" s="117">
        <f t="shared" si="24"/>
        <v>7.1504965926246964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7.1759965926246965</v>
      </c>
      <c r="L179" s="115">
        <f t="shared" si="29"/>
        <v>7.224996592624696</v>
      </c>
      <c r="M179" s="98">
        <f t="shared" si="22"/>
        <v>7.1754965926246967</v>
      </c>
      <c r="N179" s="116">
        <f t="shared" si="23"/>
        <v>7.2254965926246957</v>
      </c>
      <c r="O179" s="117">
        <f t="shared" si="24"/>
        <v>7.2004965926246962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7.2259965926246963</v>
      </c>
      <c r="L180" s="115">
        <f t="shared" si="29"/>
        <v>7.2749965926246958</v>
      </c>
      <c r="M180" s="98">
        <f t="shared" si="22"/>
        <v>7.2254965926246966</v>
      </c>
      <c r="N180" s="116">
        <f t="shared" si="23"/>
        <v>7.2754965926246955</v>
      </c>
      <c r="O180" s="117">
        <f t="shared" si="24"/>
        <v>7.250496592624696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7.2759965926246961</v>
      </c>
      <c r="L181" s="115">
        <f t="shared" si="29"/>
        <v>7.3249965926246956</v>
      </c>
      <c r="M181" s="98">
        <f t="shared" si="22"/>
        <v>7.2754965926246964</v>
      </c>
      <c r="N181" s="116">
        <f t="shared" si="23"/>
        <v>7.3254965926246953</v>
      </c>
      <c r="O181" s="117">
        <f t="shared" si="24"/>
        <v>7.3004965926246959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7.3259965926246959</v>
      </c>
      <c r="L182" s="115">
        <f t="shared" si="29"/>
        <v>7.3749965926246954</v>
      </c>
      <c r="M182" s="98">
        <f t="shared" si="22"/>
        <v>7.3254965926246962</v>
      </c>
      <c r="N182" s="116">
        <f t="shared" si="23"/>
        <v>7.3754965926246951</v>
      </c>
      <c r="O182" s="117">
        <f t="shared" si="24"/>
        <v>7.3504965926246957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7.3759965926246958</v>
      </c>
      <c r="L183" s="115">
        <f t="shared" si="29"/>
        <v>7.4249965926246952</v>
      </c>
      <c r="M183" s="98">
        <f t="shared" si="22"/>
        <v>7.375496592624696</v>
      </c>
      <c r="N183" s="116">
        <f t="shared" si="23"/>
        <v>7.425496592624695</v>
      </c>
      <c r="O183" s="117">
        <f t="shared" si="24"/>
        <v>7.4004965926246955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7.4259965926246956</v>
      </c>
      <c r="L184" s="115">
        <f t="shared" si="29"/>
        <v>7.4749965926246951</v>
      </c>
      <c r="M184" s="98">
        <f t="shared" si="22"/>
        <v>7.4254965926246959</v>
      </c>
      <c r="N184" s="116">
        <f t="shared" si="23"/>
        <v>7.4754965926246948</v>
      </c>
      <c r="O184" s="117">
        <f t="shared" si="24"/>
        <v>7.4504965926246953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7.4759965926246954</v>
      </c>
      <c r="L185" s="115">
        <f t="shared" si="29"/>
        <v>7.5249965926246949</v>
      </c>
      <c r="M185" s="98">
        <f t="shared" si="22"/>
        <v>7.4754965926246957</v>
      </c>
      <c r="N185" s="116">
        <f t="shared" si="23"/>
        <v>7.5254965926246946</v>
      </c>
      <c r="O185" s="117">
        <f t="shared" si="24"/>
        <v>7.5004965926246951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7.5259965926246952</v>
      </c>
      <c r="L186" s="115">
        <f t="shared" si="29"/>
        <v>7.5749965926246947</v>
      </c>
      <c r="M186" s="98">
        <f t="shared" si="22"/>
        <v>7.5254965926246955</v>
      </c>
      <c r="N186" s="116">
        <f t="shared" si="23"/>
        <v>7.5754965926246944</v>
      </c>
      <c r="O186" s="117">
        <f t="shared" si="24"/>
        <v>7.550496592624695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7.575996592624695</v>
      </c>
      <c r="L187" s="115">
        <f t="shared" si="29"/>
        <v>7.6249965926246945</v>
      </c>
      <c r="M187" s="98">
        <f t="shared" si="22"/>
        <v>7.5754965926246953</v>
      </c>
      <c r="N187" s="116">
        <f t="shared" si="23"/>
        <v>7.6254965926246943</v>
      </c>
      <c r="O187" s="117">
        <f t="shared" si="24"/>
        <v>7.6004965926246948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7.6259965926246949</v>
      </c>
      <c r="L188" s="115">
        <f t="shared" si="29"/>
        <v>7.6749965926246944</v>
      </c>
      <c r="M188" s="98">
        <f t="shared" si="22"/>
        <v>7.6254965926246951</v>
      </c>
      <c r="N188" s="116">
        <f t="shared" si="23"/>
        <v>7.6754965926246941</v>
      </c>
      <c r="O188" s="117">
        <f t="shared" si="24"/>
        <v>7.6504965926246946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7.6759965926246947</v>
      </c>
      <c r="L189" s="115">
        <f t="shared" si="29"/>
        <v>7.7249965926246942</v>
      </c>
      <c r="M189" s="98">
        <f t="shared" si="22"/>
        <v>7.675496592624695</v>
      </c>
      <c r="N189" s="116">
        <f t="shared" si="23"/>
        <v>7.7254965926246939</v>
      </c>
      <c r="O189" s="117">
        <f t="shared" si="24"/>
        <v>7.7004965926246944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7.7259965926246945</v>
      </c>
      <c r="L190" s="115">
        <f t="shared" si="29"/>
        <v>7.774996592624694</v>
      </c>
      <c r="M190" s="98">
        <f t="shared" si="22"/>
        <v>7.7254965926246948</v>
      </c>
      <c r="N190" s="116">
        <f t="shared" si="23"/>
        <v>7.7754965926246937</v>
      </c>
      <c r="O190" s="117">
        <f t="shared" si="24"/>
        <v>7.7504965926246943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7.7759965926246943</v>
      </c>
      <c r="L191" s="115">
        <f t="shared" si="29"/>
        <v>7.8249965926246938</v>
      </c>
      <c r="M191" s="98">
        <f t="shared" si="22"/>
        <v>7.7754965926246946</v>
      </c>
      <c r="N191" s="116">
        <f t="shared" si="23"/>
        <v>7.8254965926246935</v>
      </c>
      <c r="O191" s="117">
        <f t="shared" si="24"/>
        <v>7.8004965926246941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7.8259965926246942</v>
      </c>
      <c r="L192" s="115">
        <f t="shared" si="29"/>
        <v>7.8749965926246936</v>
      </c>
      <c r="M192" s="98">
        <f t="shared" si="22"/>
        <v>7.8254965926246944</v>
      </c>
      <c r="N192" s="116">
        <f t="shared" si="23"/>
        <v>7.8754965926246934</v>
      </c>
      <c r="O192" s="117">
        <f t="shared" si="24"/>
        <v>7.8504965926246939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7.875996592624694</v>
      </c>
      <c r="L193" s="115">
        <f t="shared" si="29"/>
        <v>7.9249965926246935</v>
      </c>
      <c r="M193" s="98">
        <f t="shared" si="22"/>
        <v>7.8754965926246943</v>
      </c>
      <c r="N193" s="116">
        <f t="shared" si="23"/>
        <v>7.9254965926246932</v>
      </c>
      <c r="O193" s="117">
        <f t="shared" si="24"/>
        <v>7.9004965926246937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7.9259965926246938</v>
      </c>
      <c r="L194" s="115">
        <f t="shared" si="29"/>
        <v>7.9749965926246933</v>
      </c>
      <c r="M194" s="98">
        <f t="shared" si="22"/>
        <v>7.9254965926246941</v>
      </c>
      <c r="N194" s="116">
        <f t="shared" si="23"/>
        <v>7.975496592624693</v>
      </c>
      <c r="O194" s="117">
        <f t="shared" si="24"/>
        <v>7.9504965926246935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7.9759965926246936</v>
      </c>
      <c r="L195" s="115">
        <f t="shared" si="29"/>
        <v>8.024996592624694</v>
      </c>
      <c r="M195" s="98">
        <f t="shared" si="22"/>
        <v>7.9754965926246939</v>
      </c>
      <c r="N195" s="116">
        <f t="shared" si="23"/>
        <v>8.0254965926246946</v>
      </c>
      <c r="O195" s="117">
        <f t="shared" si="24"/>
        <v>8.0004965926246943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8.0259965926246934</v>
      </c>
      <c r="L196" s="115">
        <f t="shared" si="29"/>
        <v>8.0749965926246947</v>
      </c>
      <c r="M196" s="98">
        <f t="shared" si="22"/>
        <v>8.0254965926246928</v>
      </c>
      <c r="N196" s="116">
        <f t="shared" si="23"/>
        <v>8.0754965926246953</v>
      </c>
      <c r="O196" s="117">
        <f t="shared" si="24"/>
        <v>8.0504965926246932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8.0759965926246942</v>
      </c>
      <c r="L197" s="115">
        <f t="shared" si="29"/>
        <v>8.1249965926246954</v>
      </c>
      <c r="M197" s="98">
        <f t="shared" ref="M197:M260" si="32">K197-5*10^-(D$2+1)</f>
        <v>8.0754965926246935</v>
      </c>
      <c r="N197" s="116">
        <f t="shared" ref="N197:N260" si="33">L197+5*10^-(D$2+1)</f>
        <v>8.125496592624696</v>
      </c>
      <c r="O197" s="117">
        <f t="shared" ref="O197:O260" si="34">AVERAGE(K197,L197)</f>
        <v>8.1004965926246939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8.1259965926246949</v>
      </c>
      <c r="L198" s="115">
        <f t="shared" ref="L198:L261" si="39">K198+$I$4-POWER(10,-$D$2)</f>
        <v>8.1749965926246961</v>
      </c>
      <c r="M198" s="98">
        <f t="shared" si="32"/>
        <v>8.1254965926246943</v>
      </c>
      <c r="N198" s="116">
        <f t="shared" si="33"/>
        <v>8.1754965926246967</v>
      </c>
      <c r="O198" s="117">
        <f t="shared" si="34"/>
        <v>8.1504965926246946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8.1759965926246956</v>
      </c>
      <c r="L199" s="115">
        <f t="shared" si="39"/>
        <v>8.2249965926246968</v>
      </c>
      <c r="M199" s="98">
        <f t="shared" si="32"/>
        <v>8.175496592624695</v>
      </c>
      <c r="N199" s="116">
        <f t="shared" si="33"/>
        <v>8.2254965926246975</v>
      </c>
      <c r="O199" s="117">
        <f t="shared" si="34"/>
        <v>8.2004965926246953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8.2259965926246963</v>
      </c>
      <c r="L200" s="115">
        <f t="shared" si="39"/>
        <v>8.2749965926246976</v>
      </c>
      <c r="M200" s="98">
        <f t="shared" si="32"/>
        <v>8.2254965926246957</v>
      </c>
      <c r="N200" s="116">
        <f t="shared" si="33"/>
        <v>8.2754965926246982</v>
      </c>
      <c r="O200" s="117">
        <f t="shared" si="34"/>
        <v>8.250496592624696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8.275996592624697</v>
      </c>
      <c r="L201" s="115">
        <f t="shared" si="39"/>
        <v>8.3249965926246983</v>
      </c>
      <c r="M201" s="98">
        <f t="shared" si="32"/>
        <v>8.2754965926246964</v>
      </c>
      <c r="N201" s="116">
        <f t="shared" si="33"/>
        <v>8.3254965926246989</v>
      </c>
      <c r="O201" s="117">
        <f t="shared" si="34"/>
        <v>8.3004965926246967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8.3259965926246977</v>
      </c>
      <c r="L202" s="115">
        <f t="shared" si="39"/>
        <v>8.374996592624699</v>
      </c>
      <c r="M202" s="98">
        <f t="shared" si="32"/>
        <v>8.3254965926246971</v>
      </c>
      <c r="N202" s="116">
        <f t="shared" si="33"/>
        <v>8.3754965926246996</v>
      </c>
      <c r="O202" s="117">
        <f t="shared" si="34"/>
        <v>8.3504965926246975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8.3759965926246984</v>
      </c>
      <c r="L203" s="115">
        <f t="shared" si="39"/>
        <v>8.4249965926246997</v>
      </c>
      <c r="M203" s="98">
        <f t="shared" si="32"/>
        <v>8.3754965926246978</v>
      </c>
      <c r="N203" s="116">
        <f t="shared" si="33"/>
        <v>8.4254965926247003</v>
      </c>
      <c r="O203" s="117">
        <f t="shared" si="34"/>
        <v>8.4004965926246982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8.4259965926246991</v>
      </c>
      <c r="L204" s="115">
        <f t="shared" si="39"/>
        <v>8.4749965926247004</v>
      </c>
      <c r="M204" s="98">
        <f t="shared" si="32"/>
        <v>8.4254965926246985</v>
      </c>
      <c r="N204" s="116">
        <f t="shared" si="33"/>
        <v>8.475496592624701</v>
      </c>
      <c r="O204" s="117">
        <f t="shared" si="34"/>
        <v>8.4504965926246989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8.4759965926246998</v>
      </c>
      <c r="L205" s="115">
        <f t="shared" si="39"/>
        <v>8.5249965926247011</v>
      </c>
      <c r="M205" s="98">
        <f t="shared" si="32"/>
        <v>8.4754965926246992</v>
      </c>
      <c r="N205" s="116">
        <f t="shared" si="33"/>
        <v>8.5254965926247017</v>
      </c>
      <c r="O205" s="117">
        <f t="shared" si="34"/>
        <v>8.5004965926246996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8.5259965926247006</v>
      </c>
      <c r="L206" s="115">
        <f t="shared" si="39"/>
        <v>8.5749965926247018</v>
      </c>
      <c r="M206" s="98">
        <f t="shared" si="32"/>
        <v>8.5254965926246999</v>
      </c>
      <c r="N206" s="116">
        <f t="shared" si="33"/>
        <v>8.5754965926247024</v>
      </c>
      <c r="O206" s="117">
        <f t="shared" si="34"/>
        <v>8.5504965926247003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8.5759965926247013</v>
      </c>
      <c r="L207" s="115">
        <f t="shared" si="39"/>
        <v>8.6249965926247025</v>
      </c>
      <c r="M207" s="98">
        <f t="shared" si="32"/>
        <v>8.5754965926247007</v>
      </c>
      <c r="N207" s="116">
        <f t="shared" si="33"/>
        <v>8.6254965926247031</v>
      </c>
      <c r="O207" s="117">
        <f t="shared" si="34"/>
        <v>8.600496592624701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8.625996592624702</v>
      </c>
      <c r="L208" s="115">
        <f t="shared" si="39"/>
        <v>8.6749965926247032</v>
      </c>
      <c r="M208" s="98">
        <f t="shared" si="32"/>
        <v>8.6254965926247014</v>
      </c>
      <c r="N208" s="116">
        <f t="shared" si="33"/>
        <v>8.6754965926247039</v>
      </c>
      <c r="O208" s="117">
        <f t="shared" si="34"/>
        <v>8.6504965926247017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8.6759965926247027</v>
      </c>
      <c r="L209" s="115">
        <f t="shared" si="39"/>
        <v>8.724996592624704</v>
      </c>
      <c r="M209" s="98">
        <f t="shared" si="32"/>
        <v>8.6754965926247021</v>
      </c>
      <c r="N209" s="116">
        <f t="shared" si="33"/>
        <v>8.7254965926247046</v>
      </c>
      <c r="O209" s="117">
        <f t="shared" si="34"/>
        <v>8.7004965926247024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8.7259965926247034</v>
      </c>
      <c r="L210" s="115">
        <f t="shared" si="39"/>
        <v>8.7749965926247047</v>
      </c>
      <c r="M210" s="98">
        <f t="shared" si="32"/>
        <v>8.7254965926247028</v>
      </c>
      <c r="N210" s="116">
        <f t="shared" si="33"/>
        <v>8.7754965926247053</v>
      </c>
      <c r="O210" s="117">
        <f t="shared" si="34"/>
        <v>8.7504965926247031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8.7759965926247041</v>
      </c>
      <c r="L211" s="115">
        <f t="shared" si="39"/>
        <v>8.8249965926247054</v>
      </c>
      <c r="M211" s="98">
        <f t="shared" si="32"/>
        <v>8.7754965926247035</v>
      </c>
      <c r="N211" s="116">
        <f t="shared" si="33"/>
        <v>8.825496592624706</v>
      </c>
      <c r="O211" s="117">
        <f t="shared" si="34"/>
        <v>8.8004965926247039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8.8259965926247048</v>
      </c>
      <c r="L212" s="115">
        <f t="shared" si="39"/>
        <v>8.8749965926247061</v>
      </c>
      <c r="M212" s="98">
        <f t="shared" si="32"/>
        <v>8.8254965926247042</v>
      </c>
      <c r="N212" s="116">
        <f t="shared" si="33"/>
        <v>8.8754965926247067</v>
      </c>
      <c r="O212" s="117">
        <f t="shared" si="34"/>
        <v>8.8504965926247046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8.8759965926247055</v>
      </c>
      <c r="L213" s="115">
        <f t="shared" si="39"/>
        <v>8.9249965926247068</v>
      </c>
      <c r="M213" s="98">
        <f t="shared" si="32"/>
        <v>8.8754965926247049</v>
      </c>
      <c r="N213" s="116">
        <f t="shared" si="33"/>
        <v>8.9254965926247074</v>
      </c>
      <c r="O213" s="117">
        <f t="shared" si="34"/>
        <v>8.9004965926247053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8.9259965926247062</v>
      </c>
      <c r="L214" s="115">
        <f t="shared" si="39"/>
        <v>8.9749965926247075</v>
      </c>
      <c r="M214" s="98">
        <f t="shared" si="32"/>
        <v>8.9254965926247056</v>
      </c>
      <c r="N214" s="116">
        <f t="shared" si="33"/>
        <v>8.9754965926247081</v>
      </c>
      <c r="O214" s="117">
        <f t="shared" si="34"/>
        <v>8.950496592624706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8.9759965926247069</v>
      </c>
      <c r="L215" s="115">
        <f t="shared" si="39"/>
        <v>9.0249965926247082</v>
      </c>
      <c r="M215" s="98">
        <f t="shared" si="32"/>
        <v>8.9754965926247063</v>
      </c>
      <c r="N215" s="116">
        <f t="shared" si="33"/>
        <v>9.0254965926247088</v>
      </c>
      <c r="O215" s="117">
        <f t="shared" si="34"/>
        <v>9.0004965926247067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9.0259965926247077</v>
      </c>
      <c r="L216" s="115">
        <f t="shared" si="39"/>
        <v>9.0749965926247089</v>
      </c>
      <c r="M216" s="98">
        <f t="shared" si="32"/>
        <v>9.025496592624707</v>
      </c>
      <c r="N216" s="116">
        <f t="shared" si="33"/>
        <v>9.0754965926247095</v>
      </c>
      <c r="O216" s="117">
        <f t="shared" si="34"/>
        <v>9.0504965926247074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9.0759965926247084</v>
      </c>
      <c r="L217" s="115">
        <f t="shared" si="39"/>
        <v>9.1249965926247096</v>
      </c>
      <c r="M217" s="98">
        <f t="shared" si="32"/>
        <v>9.0754965926247078</v>
      </c>
      <c r="N217" s="116">
        <f t="shared" si="33"/>
        <v>9.1254965926247102</v>
      </c>
      <c r="O217" s="117">
        <f t="shared" si="34"/>
        <v>9.1004965926247081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9.1259965926247091</v>
      </c>
      <c r="L218" s="115">
        <f t="shared" si="39"/>
        <v>9.1749965926247103</v>
      </c>
      <c r="M218" s="98">
        <f t="shared" si="32"/>
        <v>9.1254965926247085</v>
      </c>
      <c r="N218" s="116">
        <f t="shared" si="33"/>
        <v>9.175496592624711</v>
      </c>
      <c r="O218" s="117">
        <f t="shared" si="34"/>
        <v>9.1504965926247088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9.1759965926247098</v>
      </c>
      <c r="L219" s="115">
        <f t="shared" si="39"/>
        <v>9.2249965926247111</v>
      </c>
      <c r="M219" s="98">
        <f t="shared" si="32"/>
        <v>9.1754965926247092</v>
      </c>
      <c r="N219" s="116">
        <f t="shared" si="33"/>
        <v>9.2254965926247117</v>
      </c>
      <c r="O219" s="117">
        <f t="shared" si="34"/>
        <v>9.2004965926247095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9.2259965926247105</v>
      </c>
      <c r="L220" s="115">
        <f t="shared" si="39"/>
        <v>9.2749965926247118</v>
      </c>
      <c r="M220" s="98">
        <f t="shared" si="32"/>
        <v>9.2254965926247099</v>
      </c>
      <c r="N220" s="116">
        <f t="shared" si="33"/>
        <v>9.2754965926247124</v>
      </c>
      <c r="O220" s="117">
        <f t="shared" si="34"/>
        <v>9.2504965926247102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9.2759965926247112</v>
      </c>
      <c r="L221" s="115">
        <f t="shared" si="39"/>
        <v>9.3249965926247125</v>
      </c>
      <c r="M221" s="98">
        <f t="shared" si="32"/>
        <v>9.2754965926247106</v>
      </c>
      <c r="N221" s="116">
        <f t="shared" si="33"/>
        <v>9.3254965926247131</v>
      </c>
      <c r="O221" s="117">
        <f t="shared" si="34"/>
        <v>9.300496592624711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9.3259965926247119</v>
      </c>
      <c r="L222" s="115">
        <f t="shared" si="39"/>
        <v>9.3749965926247132</v>
      </c>
      <c r="M222" s="98">
        <f t="shared" si="32"/>
        <v>9.3254965926247113</v>
      </c>
      <c r="N222" s="116">
        <f t="shared" si="33"/>
        <v>9.3754965926247138</v>
      </c>
      <c r="O222" s="117">
        <f t="shared" si="34"/>
        <v>9.3504965926247117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9.3759965926247126</v>
      </c>
      <c r="L223" s="115">
        <f t="shared" si="39"/>
        <v>9.4249965926247139</v>
      </c>
      <c r="M223" s="98">
        <f t="shared" si="32"/>
        <v>9.375496592624712</v>
      </c>
      <c r="N223" s="116">
        <f t="shared" si="33"/>
        <v>9.4254965926247145</v>
      </c>
      <c r="O223" s="117">
        <f t="shared" si="34"/>
        <v>9.4004965926247124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9.4259965926247133</v>
      </c>
      <c r="L224" s="115">
        <f t="shared" si="39"/>
        <v>9.4749965926247146</v>
      </c>
      <c r="M224" s="98">
        <f t="shared" si="32"/>
        <v>9.4254965926247127</v>
      </c>
      <c r="N224" s="116">
        <f t="shared" si="33"/>
        <v>9.4754965926247152</v>
      </c>
      <c r="O224" s="117">
        <f t="shared" si="34"/>
        <v>9.4504965926247131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9.4759965926247141</v>
      </c>
      <c r="L225" s="115">
        <f t="shared" si="39"/>
        <v>9.5249965926247153</v>
      </c>
      <c r="M225" s="98">
        <f t="shared" si="32"/>
        <v>9.4754965926247134</v>
      </c>
      <c r="N225" s="116">
        <f t="shared" si="33"/>
        <v>9.5254965926247159</v>
      </c>
      <c r="O225" s="117">
        <f t="shared" si="34"/>
        <v>9.5004965926247138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9.5259965926247148</v>
      </c>
      <c r="L226" s="115">
        <f t="shared" si="39"/>
        <v>9.574996592624716</v>
      </c>
      <c r="M226" s="98">
        <f t="shared" si="32"/>
        <v>9.5254965926247142</v>
      </c>
      <c r="N226" s="116">
        <f t="shared" si="33"/>
        <v>9.5754965926247166</v>
      </c>
      <c r="O226" s="117">
        <f t="shared" si="34"/>
        <v>9.5504965926247145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9.5759965926247155</v>
      </c>
      <c r="L227" s="115">
        <f t="shared" si="39"/>
        <v>9.6249965926247167</v>
      </c>
      <c r="M227" s="98">
        <f t="shared" si="32"/>
        <v>9.5754965926247149</v>
      </c>
      <c r="N227" s="116">
        <f t="shared" si="33"/>
        <v>9.6254965926247174</v>
      </c>
      <c r="O227" s="117">
        <f t="shared" si="34"/>
        <v>9.6004965926247152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9.6259965926247162</v>
      </c>
      <c r="L228" s="115">
        <f t="shared" si="39"/>
        <v>9.6749965926247175</v>
      </c>
      <c r="M228" s="98">
        <f t="shared" si="32"/>
        <v>9.6254965926247156</v>
      </c>
      <c r="N228" s="116">
        <f t="shared" si="33"/>
        <v>9.6754965926247181</v>
      </c>
      <c r="O228" s="117">
        <f t="shared" si="34"/>
        <v>9.6504965926247159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9.6759965926247169</v>
      </c>
      <c r="L229" s="115">
        <f t="shared" si="39"/>
        <v>9.7249965926247182</v>
      </c>
      <c r="M229" s="98">
        <f t="shared" si="32"/>
        <v>9.6754965926247163</v>
      </c>
      <c r="N229" s="116">
        <f t="shared" si="33"/>
        <v>9.7254965926247188</v>
      </c>
      <c r="O229" s="117">
        <f t="shared" si="34"/>
        <v>9.7004965926247166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9.7259965926247176</v>
      </c>
      <c r="L230" s="115">
        <f t="shared" si="39"/>
        <v>9.7749965926247189</v>
      </c>
      <c r="M230" s="98">
        <f t="shared" si="32"/>
        <v>9.725496592624717</v>
      </c>
      <c r="N230" s="116">
        <f t="shared" si="33"/>
        <v>9.7754965926247195</v>
      </c>
      <c r="O230" s="117">
        <f t="shared" si="34"/>
        <v>9.7504965926247174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9.7759965926247183</v>
      </c>
      <c r="L231" s="115">
        <f t="shared" si="39"/>
        <v>9.8249965926247196</v>
      </c>
      <c r="M231" s="98">
        <f t="shared" si="32"/>
        <v>9.7754965926247177</v>
      </c>
      <c r="N231" s="116">
        <f t="shared" si="33"/>
        <v>9.8254965926247202</v>
      </c>
      <c r="O231" s="117">
        <f t="shared" si="34"/>
        <v>9.8004965926247181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9.825996592624719</v>
      </c>
      <c r="L232" s="115">
        <f t="shared" si="39"/>
        <v>9.8749965926247203</v>
      </c>
      <c r="M232" s="98">
        <f t="shared" si="32"/>
        <v>9.8254965926247184</v>
      </c>
      <c r="N232" s="116">
        <f t="shared" si="33"/>
        <v>9.8754965926247209</v>
      </c>
      <c r="O232" s="117">
        <f t="shared" si="34"/>
        <v>9.8504965926247188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9.8759965926247197</v>
      </c>
      <c r="L233" s="115">
        <f t="shared" si="39"/>
        <v>9.924996592624721</v>
      </c>
      <c r="M233" s="98">
        <f t="shared" si="32"/>
        <v>9.8754965926247191</v>
      </c>
      <c r="N233" s="116">
        <f t="shared" si="33"/>
        <v>9.9254965926247216</v>
      </c>
      <c r="O233" s="117">
        <f t="shared" si="34"/>
        <v>9.9004965926247195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9.9259965926247204</v>
      </c>
      <c r="L234" s="115">
        <f t="shared" si="39"/>
        <v>9.9749965926247217</v>
      </c>
      <c r="M234" s="98">
        <f t="shared" si="32"/>
        <v>9.9254965926247198</v>
      </c>
      <c r="N234" s="116">
        <f t="shared" si="33"/>
        <v>9.9754965926247223</v>
      </c>
      <c r="O234" s="117">
        <f t="shared" si="34"/>
        <v>9.9504965926247202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9.9759965926247212</v>
      </c>
      <c r="L235" s="115">
        <f t="shared" si="39"/>
        <v>10.024996592624722</v>
      </c>
      <c r="M235" s="98">
        <f t="shared" si="32"/>
        <v>9.9754965926247205</v>
      </c>
      <c r="N235" s="116">
        <f t="shared" si="33"/>
        <v>10.025496592624723</v>
      </c>
      <c r="O235" s="117">
        <f t="shared" si="34"/>
        <v>10.000496592624721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10.025996592624722</v>
      </c>
      <c r="L236" s="115">
        <f t="shared" si="39"/>
        <v>10.074996592624723</v>
      </c>
      <c r="M236" s="98">
        <f t="shared" si="32"/>
        <v>10.025496592624721</v>
      </c>
      <c r="N236" s="116">
        <f t="shared" si="33"/>
        <v>10.075496592624724</v>
      </c>
      <c r="O236" s="117">
        <f t="shared" si="34"/>
        <v>10.050496592624722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10.075996592624723</v>
      </c>
      <c r="L237" s="115">
        <f t="shared" si="39"/>
        <v>10.124996592624724</v>
      </c>
      <c r="M237" s="98">
        <f t="shared" si="32"/>
        <v>10.075496592624722</v>
      </c>
      <c r="N237" s="116">
        <f t="shared" si="33"/>
        <v>10.125496592624724</v>
      </c>
      <c r="O237" s="117">
        <f t="shared" si="34"/>
        <v>10.100496592624722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10.125996592624723</v>
      </c>
      <c r="L238" s="115">
        <f t="shared" si="39"/>
        <v>10.174996592624725</v>
      </c>
      <c r="M238" s="98">
        <f t="shared" si="32"/>
        <v>10.125496592624723</v>
      </c>
      <c r="N238" s="116">
        <f t="shared" si="33"/>
        <v>10.175496592624725</v>
      </c>
      <c r="O238" s="117">
        <f t="shared" si="34"/>
        <v>10.150496592624723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10.175996592624724</v>
      </c>
      <c r="L239" s="115">
        <f t="shared" si="39"/>
        <v>10.224996592624725</v>
      </c>
      <c r="M239" s="98">
        <f t="shared" si="32"/>
        <v>10.175496592624723</v>
      </c>
      <c r="N239" s="116">
        <f t="shared" si="33"/>
        <v>10.225496592624726</v>
      </c>
      <c r="O239" s="117">
        <f t="shared" si="34"/>
        <v>10.200496592624724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10.225996592624725</v>
      </c>
      <c r="L240" s="115">
        <f t="shared" si="39"/>
        <v>10.274996592624726</v>
      </c>
      <c r="M240" s="98">
        <f t="shared" si="32"/>
        <v>10.225496592624724</v>
      </c>
      <c r="N240" s="116">
        <f t="shared" si="33"/>
        <v>10.275496592624727</v>
      </c>
      <c r="O240" s="117">
        <f t="shared" si="34"/>
        <v>10.250496592624724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10.275996592624725</v>
      </c>
      <c r="L241" s="115">
        <f t="shared" si="39"/>
        <v>10.324996592624727</v>
      </c>
      <c r="M241" s="98">
        <f t="shared" si="32"/>
        <v>10.275496592624725</v>
      </c>
      <c r="N241" s="116">
        <f t="shared" si="33"/>
        <v>10.325496592624727</v>
      </c>
      <c r="O241" s="117">
        <f t="shared" si="34"/>
        <v>10.300496592624725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10.325996592624726</v>
      </c>
      <c r="L242" s="115">
        <f t="shared" si="39"/>
        <v>10.374996592624727</v>
      </c>
      <c r="M242" s="98">
        <f t="shared" si="32"/>
        <v>10.325496592624726</v>
      </c>
      <c r="N242" s="116">
        <f t="shared" si="33"/>
        <v>10.375496592624728</v>
      </c>
      <c r="O242" s="117">
        <f t="shared" si="34"/>
        <v>10.350496592624726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10.375996592624727</v>
      </c>
      <c r="L243" s="115">
        <f t="shared" si="39"/>
        <v>10.424996592624728</v>
      </c>
      <c r="M243" s="98">
        <f t="shared" si="32"/>
        <v>10.375496592624726</v>
      </c>
      <c r="N243" s="116">
        <f t="shared" si="33"/>
        <v>10.425496592624729</v>
      </c>
      <c r="O243" s="117">
        <f t="shared" si="34"/>
        <v>10.400496592624727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10.425996592624728</v>
      </c>
      <c r="L244" s="115">
        <f t="shared" si="39"/>
        <v>10.474996592624729</v>
      </c>
      <c r="M244" s="98">
        <f t="shared" si="32"/>
        <v>10.425496592624727</v>
      </c>
      <c r="N244" s="116">
        <f t="shared" si="33"/>
        <v>10.475496592624729</v>
      </c>
      <c r="O244" s="117">
        <f t="shared" si="34"/>
        <v>10.450496592624727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10.475996592624728</v>
      </c>
      <c r="L245" s="115">
        <f t="shared" si="39"/>
        <v>10.52499659262473</v>
      </c>
      <c r="M245" s="98">
        <f t="shared" si="32"/>
        <v>10.475496592624728</v>
      </c>
      <c r="N245" s="116">
        <f t="shared" si="33"/>
        <v>10.52549659262473</v>
      </c>
      <c r="O245" s="117">
        <f t="shared" si="34"/>
        <v>10.500496592624728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10.525996592624729</v>
      </c>
      <c r="L246" s="115">
        <f t="shared" si="39"/>
        <v>10.57499659262473</v>
      </c>
      <c r="M246" s="98">
        <f t="shared" si="32"/>
        <v>10.525496592624728</v>
      </c>
      <c r="N246" s="116">
        <f t="shared" si="33"/>
        <v>10.575496592624731</v>
      </c>
      <c r="O246" s="117">
        <f t="shared" si="34"/>
        <v>10.550496592624729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10.57599659262473</v>
      </c>
      <c r="L247" s="115">
        <f t="shared" si="39"/>
        <v>10.624996592624731</v>
      </c>
      <c r="M247" s="98">
        <f t="shared" si="32"/>
        <v>10.575496592624729</v>
      </c>
      <c r="N247" s="116">
        <f t="shared" si="33"/>
        <v>10.625496592624732</v>
      </c>
      <c r="O247" s="117">
        <f t="shared" si="34"/>
        <v>10.600496592624729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10.62599659262473</v>
      </c>
      <c r="L248" s="115">
        <f t="shared" si="39"/>
        <v>10.674996592624732</v>
      </c>
      <c r="M248" s="98">
        <f t="shared" si="32"/>
        <v>10.62549659262473</v>
      </c>
      <c r="N248" s="116">
        <f t="shared" si="33"/>
        <v>10.675496592624732</v>
      </c>
      <c r="O248" s="117">
        <f t="shared" si="34"/>
        <v>10.65049659262473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10.675996592624731</v>
      </c>
      <c r="L249" s="115">
        <f t="shared" si="39"/>
        <v>10.724996592624732</v>
      </c>
      <c r="M249" s="98">
        <f t="shared" si="32"/>
        <v>10.67549659262473</v>
      </c>
      <c r="N249" s="116">
        <f t="shared" si="33"/>
        <v>10.725496592624733</v>
      </c>
      <c r="O249" s="117">
        <f t="shared" si="34"/>
        <v>10.700496592624731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10.725996592624732</v>
      </c>
      <c r="L250" s="115">
        <f t="shared" si="39"/>
        <v>10.774996592624733</v>
      </c>
      <c r="M250" s="98">
        <f t="shared" si="32"/>
        <v>10.725496592624731</v>
      </c>
      <c r="N250" s="116">
        <f t="shared" si="33"/>
        <v>10.775496592624734</v>
      </c>
      <c r="O250" s="117">
        <f t="shared" si="34"/>
        <v>10.750496592624732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10.775996592624733</v>
      </c>
      <c r="L251" s="115">
        <f t="shared" si="39"/>
        <v>10.824996592624734</v>
      </c>
      <c r="M251" s="98">
        <f t="shared" si="32"/>
        <v>10.775496592624732</v>
      </c>
      <c r="N251" s="116">
        <f t="shared" si="33"/>
        <v>10.825496592624734</v>
      </c>
      <c r="O251" s="117">
        <f t="shared" si="34"/>
        <v>10.800496592624732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10.825996592624733</v>
      </c>
      <c r="L252" s="115">
        <f t="shared" si="39"/>
        <v>10.874996592624735</v>
      </c>
      <c r="M252" s="98">
        <f t="shared" si="32"/>
        <v>10.825496592624733</v>
      </c>
      <c r="N252" s="116">
        <f t="shared" si="33"/>
        <v>10.875496592624735</v>
      </c>
      <c r="O252" s="117">
        <f t="shared" si="34"/>
        <v>10.850496592624733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10.875996592624734</v>
      </c>
      <c r="L253" s="115">
        <f t="shared" si="39"/>
        <v>10.924996592624735</v>
      </c>
      <c r="M253" s="98">
        <f t="shared" si="32"/>
        <v>10.875496592624733</v>
      </c>
      <c r="N253" s="116">
        <f t="shared" si="33"/>
        <v>10.925496592624736</v>
      </c>
      <c r="O253" s="117">
        <f t="shared" si="34"/>
        <v>10.900496592624734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10.925996592624735</v>
      </c>
      <c r="L254" s="115">
        <f t="shared" si="39"/>
        <v>10.974996592624736</v>
      </c>
      <c r="M254" s="98">
        <f t="shared" si="32"/>
        <v>10.925496592624734</v>
      </c>
      <c r="N254" s="116">
        <f t="shared" si="33"/>
        <v>10.975496592624737</v>
      </c>
      <c r="O254" s="117">
        <f t="shared" si="34"/>
        <v>10.950496592624734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10.975996592624735</v>
      </c>
      <c r="L255" s="115">
        <f t="shared" si="39"/>
        <v>11.024996592624737</v>
      </c>
      <c r="M255" s="98">
        <f t="shared" si="32"/>
        <v>10.975496592624735</v>
      </c>
      <c r="N255" s="116">
        <f t="shared" si="33"/>
        <v>11.025496592624737</v>
      </c>
      <c r="O255" s="117">
        <f t="shared" si="34"/>
        <v>11.000496592624735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11.025996592624736</v>
      </c>
      <c r="L256" s="115">
        <f t="shared" si="39"/>
        <v>11.074996592624737</v>
      </c>
      <c r="M256" s="98">
        <f t="shared" si="32"/>
        <v>11.025496592624735</v>
      </c>
      <c r="N256" s="116">
        <f t="shared" si="33"/>
        <v>11.075496592624738</v>
      </c>
      <c r="O256" s="117">
        <f t="shared" si="34"/>
        <v>11.050496592624736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11.075996592624737</v>
      </c>
      <c r="L257" s="115">
        <f t="shared" si="39"/>
        <v>11.124996592624738</v>
      </c>
      <c r="M257" s="98">
        <f t="shared" si="32"/>
        <v>11.075496592624736</v>
      </c>
      <c r="N257" s="116">
        <f t="shared" si="33"/>
        <v>11.125496592624739</v>
      </c>
      <c r="O257" s="117">
        <f t="shared" si="34"/>
        <v>11.100496592624737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11.125996592624738</v>
      </c>
      <c r="L258" s="115">
        <f t="shared" si="39"/>
        <v>11.174996592624739</v>
      </c>
      <c r="M258" s="98">
        <f t="shared" si="32"/>
        <v>11.125496592624737</v>
      </c>
      <c r="N258" s="116">
        <f t="shared" si="33"/>
        <v>11.175496592624739</v>
      </c>
      <c r="O258" s="117">
        <f t="shared" si="34"/>
        <v>11.150496592624737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11.175996592624738</v>
      </c>
      <c r="L259" s="115">
        <f t="shared" si="39"/>
        <v>11.224996592624739</v>
      </c>
      <c r="M259" s="98">
        <f t="shared" si="32"/>
        <v>11.175496592624738</v>
      </c>
      <c r="N259" s="116">
        <f t="shared" si="33"/>
        <v>11.22549659262474</v>
      </c>
      <c r="O259" s="117">
        <f t="shared" si="34"/>
        <v>11.200496592624738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11.225996592624739</v>
      </c>
      <c r="L260" s="115">
        <f t="shared" si="39"/>
        <v>11.27499659262474</v>
      </c>
      <c r="M260" s="98">
        <f t="shared" si="32"/>
        <v>11.225496592624738</v>
      </c>
      <c r="N260" s="116">
        <f t="shared" si="33"/>
        <v>11.275496592624741</v>
      </c>
      <c r="O260" s="117">
        <f t="shared" si="34"/>
        <v>11.250496592624739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11.27599659262474</v>
      </c>
      <c r="L261" s="115">
        <f t="shared" si="39"/>
        <v>11.324996592624741</v>
      </c>
      <c r="M261" s="98">
        <f t="shared" ref="M261:M324" si="42">K261-5*10^-(D$2+1)</f>
        <v>11.275496592624739</v>
      </c>
      <c r="N261" s="116">
        <f t="shared" ref="N261:N324" si="43">L261+5*10^-(D$2+1)</f>
        <v>11.325496592624742</v>
      </c>
      <c r="O261" s="117">
        <f t="shared" ref="O261:O324" si="44">AVERAGE(K261,L261)</f>
        <v>11.300496592624739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11.32599659262474</v>
      </c>
      <c r="L262" s="115">
        <f t="shared" ref="L262:L325" si="49">K262+$I$4-POWER(10,-$D$2)</f>
        <v>11.374996592624742</v>
      </c>
      <c r="M262" s="98">
        <f t="shared" si="42"/>
        <v>11.32549659262474</v>
      </c>
      <c r="N262" s="116">
        <f t="shared" si="43"/>
        <v>11.375496592624742</v>
      </c>
      <c r="O262" s="117">
        <f t="shared" si="44"/>
        <v>11.35049659262474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11.375996592624741</v>
      </c>
      <c r="L263" s="115">
        <f t="shared" si="49"/>
        <v>11.424996592624742</v>
      </c>
      <c r="M263" s="98">
        <f t="shared" si="42"/>
        <v>11.37549659262474</v>
      </c>
      <c r="N263" s="116">
        <f t="shared" si="43"/>
        <v>11.425496592624743</v>
      </c>
      <c r="O263" s="117">
        <f t="shared" si="44"/>
        <v>11.400496592624741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11.425996592624742</v>
      </c>
      <c r="L264" s="115">
        <f t="shared" si="49"/>
        <v>11.474996592624743</v>
      </c>
      <c r="M264" s="98">
        <f t="shared" si="42"/>
        <v>11.425496592624741</v>
      </c>
      <c r="N264" s="116">
        <f t="shared" si="43"/>
        <v>11.475496592624744</v>
      </c>
      <c r="O264" s="117">
        <f t="shared" si="44"/>
        <v>11.450496592624742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11.475996592624742</v>
      </c>
      <c r="L265" s="115">
        <f t="shared" si="49"/>
        <v>11.524996592624744</v>
      </c>
      <c r="M265" s="98">
        <f t="shared" si="42"/>
        <v>11.475496592624742</v>
      </c>
      <c r="N265" s="116">
        <f t="shared" si="43"/>
        <v>11.525496592624744</v>
      </c>
      <c r="O265" s="117">
        <f t="shared" si="44"/>
        <v>11.500496592624742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11.525996592624743</v>
      </c>
      <c r="L266" s="115">
        <f t="shared" si="49"/>
        <v>11.574996592624744</v>
      </c>
      <c r="M266" s="98">
        <f t="shared" si="42"/>
        <v>11.525496592624743</v>
      </c>
      <c r="N266" s="116">
        <f t="shared" si="43"/>
        <v>11.575496592624745</v>
      </c>
      <c r="O266" s="117">
        <f t="shared" si="44"/>
        <v>11.550496592624743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11.575996592624744</v>
      </c>
      <c r="L267" s="115">
        <f t="shared" si="49"/>
        <v>11.624996592624745</v>
      </c>
      <c r="M267" s="98">
        <f t="shared" si="42"/>
        <v>11.575496592624743</v>
      </c>
      <c r="N267" s="116">
        <f t="shared" si="43"/>
        <v>11.625496592624746</v>
      </c>
      <c r="O267" s="117">
        <f t="shared" si="44"/>
        <v>11.600496592624744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11.625996592624745</v>
      </c>
      <c r="L268" s="115">
        <f t="shared" si="49"/>
        <v>11.674996592624746</v>
      </c>
      <c r="M268" s="98">
        <f t="shared" si="42"/>
        <v>11.625496592624744</v>
      </c>
      <c r="N268" s="116">
        <f t="shared" si="43"/>
        <v>11.675496592624746</v>
      </c>
      <c r="O268" s="117">
        <f t="shared" si="44"/>
        <v>11.650496592624744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11.675996592624745</v>
      </c>
      <c r="L269" s="115">
        <f t="shared" si="49"/>
        <v>11.724996592624747</v>
      </c>
      <c r="M269" s="98">
        <f t="shared" si="42"/>
        <v>11.675496592624745</v>
      </c>
      <c r="N269" s="116">
        <f t="shared" si="43"/>
        <v>11.725496592624747</v>
      </c>
      <c r="O269" s="117">
        <f t="shared" si="44"/>
        <v>11.700496592624745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11.725996592624746</v>
      </c>
      <c r="L270" s="115">
        <f t="shared" si="49"/>
        <v>11.774996592624747</v>
      </c>
      <c r="M270" s="98">
        <f t="shared" si="42"/>
        <v>11.725496592624745</v>
      </c>
      <c r="N270" s="116">
        <f t="shared" si="43"/>
        <v>11.775496592624748</v>
      </c>
      <c r="O270" s="117">
        <f t="shared" si="44"/>
        <v>11.750496592624746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11.775996592624747</v>
      </c>
      <c r="L271" s="115">
        <f t="shared" si="49"/>
        <v>11.824996592624748</v>
      </c>
      <c r="M271" s="98">
        <f t="shared" si="42"/>
        <v>11.775496592624746</v>
      </c>
      <c r="N271" s="116">
        <f t="shared" si="43"/>
        <v>11.825496592624749</v>
      </c>
      <c r="O271" s="117">
        <f t="shared" si="44"/>
        <v>11.800496592624746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11.825996592624747</v>
      </c>
      <c r="L272" s="115">
        <f t="shared" si="49"/>
        <v>11.874996592624749</v>
      </c>
      <c r="M272" s="98">
        <f t="shared" si="42"/>
        <v>11.825496592624747</v>
      </c>
      <c r="N272" s="116">
        <f t="shared" si="43"/>
        <v>11.875496592624749</v>
      </c>
      <c r="O272" s="117">
        <f t="shared" si="44"/>
        <v>11.850496592624747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11.875996592624748</v>
      </c>
      <c r="L273" s="115">
        <f t="shared" si="49"/>
        <v>11.924996592624749</v>
      </c>
      <c r="M273" s="98">
        <f t="shared" si="42"/>
        <v>11.875496592624748</v>
      </c>
      <c r="N273" s="116">
        <f t="shared" si="43"/>
        <v>11.92549659262475</v>
      </c>
      <c r="O273" s="117">
        <f t="shared" si="44"/>
        <v>11.900496592624748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11.925996592624749</v>
      </c>
      <c r="L274" s="115">
        <f t="shared" si="49"/>
        <v>11.97499659262475</v>
      </c>
      <c r="M274" s="98">
        <f t="shared" si="42"/>
        <v>11.925496592624748</v>
      </c>
      <c r="N274" s="116">
        <f t="shared" si="43"/>
        <v>11.975496592624751</v>
      </c>
      <c r="O274" s="117">
        <f t="shared" si="44"/>
        <v>11.950496592624749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11.97599659262475</v>
      </c>
      <c r="L275" s="115">
        <f t="shared" si="49"/>
        <v>12.024996592624751</v>
      </c>
      <c r="M275" s="98">
        <f t="shared" si="42"/>
        <v>11.975496592624749</v>
      </c>
      <c r="N275" s="116">
        <f t="shared" si="43"/>
        <v>12.025496592624751</v>
      </c>
      <c r="O275" s="117">
        <f t="shared" si="44"/>
        <v>12.000496592624749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12.02599659262475</v>
      </c>
      <c r="L276" s="115">
        <f t="shared" si="49"/>
        <v>12.074996592624752</v>
      </c>
      <c r="M276" s="98">
        <f t="shared" si="42"/>
        <v>12.02549659262475</v>
      </c>
      <c r="N276" s="116">
        <f t="shared" si="43"/>
        <v>12.075496592624752</v>
      </c>
      <c r="O276" s="117">
        <f t="shared" si="44"/>
        <v>12.05049659262475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12.075996592624751</v>
      </c>
      <c r="L277" s="115">
        <f t="shared" si="49"/>
        <v>12.124996592624752</v>
      </c>
      <c r="M277" s="98">
        <f t="shared" si="42"/>
        <v>12.07549659262475</v>
      </c>
      <c r="N277" s="116">
        <f t="shared" si="43"/>
        <v>12.125496592624753</v>
      </c>
      <c r="O277" s="117">
        <f t="shared" si="44"/>
        <v>12.100496592624751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12.125996592624752</v>
      </c>
      <c r="L278" s="115">
        <f t="shared" si="49"/>
        <v>12.174996592624753</v>
      </c>
      <c r="M278" s="98">
        <f t="shared" si="42"/>
        <v>12.125496592624751</v>
      </c>
      <c r="N278" s="116">
        <f t="shared" si="43"/>
        <v>12.175496592624754</v>
      </c>
      <c r="O278" s="117">
        <f t="shared" si="44"/>
        <v>12.150496592624751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12.175996592624752</v>
      </c>
      <c r="L279" s="115">
        <f t="shared" si="49"/>
        <v>12.224996592624754</v>
      </c>
      <c r="M279" s="98">
        <f t="shared" si="42"/>
        <v>12.175496592624752</v>
      </c>
      <c r="N279" s="116">
        <f t="shared" si="43"/>
        <v>12.225496592624754</v>
      </c>
      <c r="O279" s="117">
        <f t="shared" si="44"/>
        <v>12.200496592624752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12.225996592624753</v>
      </c>
      <c r="L280" s="115">
        <f t="shared" si="49"/>
        <v>12.274996592624754</v>
      </c>
      <c r="M280" s="98">
        <f t="shared" si="42"/>
        <v>12.225496592624753</v>
      </c>
      <c r="N280" s="116">
        <f t="shared" si="43"/>
        <v>12.275496592624755</v>
      </c>
      <c r="O280" s="117">
        <f t="shared" si="44"/>
        <v>12.250496592624753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12.275996592624754</v>
      </c>
      <c r="L281" s="115">
        <f t="shared" si="49"/>
        <v>12.324996592624755</v>
      </c>
      <c r="M281" s="98">
        <f t="shared" si="42"/>
        <v>12.275496592624753</v>
      </c>
      <c r="N281" s="116">
        <f t="shared" si="43"/>
        <v>12.325496592624756</v>
      </c>
      <c r="O281" s="117">
        <f t="shared" si="44"/>
        <v>12.300496592624754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12.325996592624755</v>
      </c>
      <c r="L282" s="115">
        <f t="shared" si="49"/>
        <v>12.374996592624756</v>
      </c>
      <c r="M282" s="98">
        <f t="shared" si="42"/>
        <v>12.325496592624754</v>
      </c>
      <c r="N282" s="116">
        <f t="shared" si="43"/>
        <v>12.375496592624756</v>
      </c>
      <c r="O282" s="117">
        <f t="shared" si="44"/>
        <v>12.350496592624754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12.375996592624755</v>
      </c>
      <c r="L283" s="115">
        <f t="shared" si="49"/>
        <v>12.424996592624757</v>
      </c>
      <c r="M283" s="98">
        <f t="shared" si="42"/>
        <v>12.375496592624755</v>
      </c>
      <c r="N283" s="116">
        <f t="shared" si="43"/>
        <v>12.425496592624757</v>
      </c>
      <c r="O283" s="117">
        <f t="shared" si="44"/>
        <v>12.400496592624755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12.425996592624756</v>
      </c>
      <c r="L284" s="115">
        <f t="shared" si="49"/>
        <v>12.474996592624757</v>
      </c>
      <c r="M284" s="98">
        <f t="shared" si="42"/>
        <v>12.425496592624755</v>
      </c>
      <c r="N284" s="116">
        <f t="shared" si="43"/>
        <v>12.475496592624758</v>
      </c>
      <c r="O284" s="117">
        <f t="shared" si="44"/>
        <v>12.450496592624756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12.475996592624757</v>
      </c>
      <c r="L285" s="115">
        <f t="shared" si="49"/>
        <v>12.524996592624758</v>
      </c>
      <c r="M285" s="98">
        <f t="shared" si="42"/>
        <v>12.475496592624756</v>
      </c>
      <c r="N285" s="116">
        <f t="shared" si="43"/>
        <v>12.525496592624759</v>
      </c>
      <c r="O285" s="117">
        <f t="shared" si="44"/>
        <v>12.500496592624756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12.525996592624757</v>
      </c>
      <c r="L286" s="115">
        <f t="shared" si="49"/>
        <v>12.574996592624759</v>
      </c>
      <c r="M286" s="98">
        <f t="shared" si="42"/>
        <v>12.525496592624757</v>
      </c>
      <c r="N286" s="116">
        <f t="shared" si="43"/>
        <v>12.575496592624759</v>
      </c>
      <c r="O286" s="117">
        <f t="shared" si="44"/>
        <v>12.550496592624757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12.575996592624758</v>
      </c>
      <c r="L287" s="115">
        <f t="shared" si="49"/>
        <v>12.624996592624759</v>
      </c>
      <c r="M287" s="98">
        <f t="shared" si="42"/>
        <v>12.575496592624757</v>
      </c>
      <c r="N287" s="116">
        <f t="shared" si="43"/>
        <v>12.62549659262476</v>
      </c>
      <c r="O287" s="117">
        <f t="shared" si="44"/>
        <v>12.600496592624758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12.625996592624759</v>
      </c>
      <c r="L288" s="115">
        <f t="shared" si="49"/>
        <v>12.67499659262476</v>
      </c>
      <c r="M288" s="98">
        <f t="shared" si="42"/>
        <v>12.625496592624758</v>
      </c>
      <c r="N288" s="116">
        <f t="shared" si="43"/>
        <v>12.675496592624761</v>
      </c>
      <c r="O288" s="117">
        <f t="shared" si="44"/>
        <v>12.650496592624759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12.67599659262476</v>
      </c>
      <c r="L289" s="115">
        <f t="shared" si="49"/>
        <v>12.724996592624761</v>
      </c>
      <c r="M289" s="98">
        <f t="shared" si="42"/>
        <v>12.675496592624759</v>
      </c>
      <c r="N289" s="116">
        <f t="shared" si="43"/>
        <v>12.725496592624761</v>
      </c>
      <c r="O289" s="117">
        <f t="shared" si="44"/>
        <v>12.700496592624759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12.72599659262476</v>
      </c>
      <c r="L290" s="115">
        <f t="shared" si="49"/>
        <v>12.774996592624762</v>
      </c>
      <c r="M290" s="98">
        <f t="shared" si="42"/>
        <v>12.72549659262476</v>
      </c>
      <c r="N290" s="116">
        <f t="shared" si="43"/>
        <v>12.775496592624762</v>
      </c>
      <c r="O290" s="117">
        <f t="shared" si="44"/>
        <v>12.75049659262476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12.775996592624761</v>
      </c>
      <c r="L291" s="115">
        <f t="shared" si="49"/>
        <v>12.824996592624762</v>
      </c>
      <c r="M291" s="98">
        <f t="shared" si="42"/>
        <v>12.77549659262476</v>
      </c>
      <c r="N291" s="116">
        <f t="shared" si="43"/>
        <v>12.825496592624763</v>
      </c>
      <c r="O291" s="117">
        <f t="shared" si="44"/>
        <v>12.800496592624761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12.825996592624762</v>
      </c>
      <c r="L292" s="115">
        <f t="shared" si="49"/>
        <v>12.874996592624763</v>
      </c>
      <c r="M292" s="98">
        <f t="shared" si="42"/>
        <v>12.825496592624761</v>
      </c>
      <c r="N292" s="116">
        <f t="shared" si="43"/>
        <v>12.875496592624764</v>
      </c>
      <c r="O292" s="117">
        <f t="shared" si="44"/>
        <v>12.850496592624761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12.875996592624762</v>
      </c>
      <c r="L293" s="115">
        <f t="shared" si="49"/>
        <v>12.924996592624764</v>
      </c>
      <c r="M293" s="98">
        <f t="shared" si="42"/>
        <v>12.875496592624762</v>
      </c>
      <c r="N293" s="116">
        <f t="shared" si="43"/>
        <v>12.925496592624764</v>
      </c>
      <c r="O293" s="117">
        <f t="shared" si="44"/>
        <v>12.900496592624762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12.925996592624763</v>
      </c>
      <c r="L294" s="115">
        <f t="shared" si="49"/>
        <v>12.974996592624764</v>
      </c>
      <c r="M294" s="98">
        <f t="shared" si="42"/>
        <v>12.925496592624762</v>
      </c>
      <c r="N294" s="116">
        <f t="shared" si="43"/>
        <v>12.975496592624765</v>
      </c>
      <c r="O294" s="117">
        <f t="shared" si="44"/>
        <v>12.950496592624763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12.975996592624764</v>
      </c>
      <c r="L295" s="115">
        <f t="shared" si="49"/>
        <v>13.024996592624765</v>
      </c>
      <c r="M295" s="98">
        <f t="shared" si="42"/>
        <v>12.975496592624763</v>
      </c>
      <c r="N295" s="116">
        <f t="shared" si="43"/>
        <v>13.025496592624766</v>
      </c>
      <c r="O295" s="117">
        <f t="shared" si="44"/>
        <v>13.000496592624764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13.025996592624765</v>
      </c>
      <c r="L296" s="115">
        <f t="shared" si="49"/>
        <v>13.074996592624766</v>
      </c>
      <c r="M296" s="98">
        <f t="shared" si="42"/>
        <v>13.025496592624764</v>
      </c>
      <c r="N296" s="116">
        <f t="shared" si="43"/>
        <v>13.075496592624766</v>
      </c>
      <c r="O296" s="117">
        <f t="shared" si="44"/>
        <v>13.050496592624764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13.075996592624765</v>
      </c>
      <c r="L297" s="115">
        <f t="shared" si="49"/>
        <v>13.124996592624766</v>
      </c>
      <c r="M297" s="98">
        <f t="shared" si="42"/>
        <v>13.075496592624765</v>
      </c>
      <c r="N297" s="116">
        <f t="shared" si="43"/>
        <v>13.125496592624767</v>
      </c>
      <c r="O297" s="117">
        <f t="shared" si="44"/>
        <v>13.100496592624765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13.125996592624766</v>
      </c>
      <c r="L298" s="115">
        <f t="shared" si="49"/>
        <v>13.174996592624767</v>
      </c>
      <c r="M298" s="98">
        <f t="shared" si="42"/>
        <v>13.125496592624765</v>
      </c>
      <c r="N298" s="116">
        <f t="shared" si="43"/>
        <v>13.175496592624768</v>
      </c>
      <c r="O298" s="117">
        <f t="shared" si="44"/>
        <v>13.150496592624766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13.175996592624767</v>
      </c>
      <c r="L299" s="115">
        <f t="shared" si="49"/>
        <v>13.224996592624768</v>
      </c>
      <c r="M299" s="98">
        <f t="shared" si="42"/>
        <v>13.175496592624766</v>
      </c>
      <c r="N299" s="116">
        <f t="shared" si="43"/>
        <v>13.225496592624769</v>
      </c>
      <c r="O299" s="117">
        <f t="shared" si="44"/>
        <v>13.200496592624766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13.225996592624767</v>
      </c>
      <c r="L300" s="115">
        <f t="shared" si="49"/>
        <v>13.274996592624769</v>
      </c>
      <c r="M300" s="98">
        <f t="shared" si="42"/>
        <v>13.225496592624767</v>
      </c>
      <c r="N300" s="116">
        <f t="shared" si="43"/>
        <v>13.275496592624769</v>
      </c>
      <c r="O300" s="117">
        <f t="shared" si="44"/>
        <v>13.250496592624767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13.275996592624768</v>
      </c>
      <c r="L301" s="115">
        <f t="shared" si="49"/>
        <v>13.324996592624769</v>
      </c>
      <c r="M301" s="98">
        <f t="shared" si="42"/>
        <v>13.275496592624767</v>
      </c>
      <c r="N301" s="116">
        <f t="shared" si="43"/>
        <v>13.32549659262477</v>
      </c>
      <c r="O301" s="117">
        <f t="shared" si="44"/>
        <v>13.300496592624768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13.325996592624769</v>
      </c>
      <c r="L302" s="115">
        <f t="shared" si="49"/>
        <v>13.37499659262477</v>
      </c>
      <c r="M302" s="98">
        <f t="shared" si="42"/>
        <v>13.325496592624768</v>
      </c>
      <c r="N302" s="116">
        <f t="shared" si="43"/>
        <v>13.375496592624771</v>
      </c>
      <c r="O302" s="117">
        <f t="shared" si="44"/>
        <v>13.350496592624769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13.375996592624769</v>
      </c>
      <c r="L303" s="115">
        <f t="shared" si="49"/>
        <v>13.424996592624771</v>
      </c>
      <c r="M303" s="98">
        <f t="shared" si="42"/>
        <v>13.375496592624769</v>
      </c>
      <c r="N303" s="116">
        <f t="shared" si="43"/>
        <v>13.425496592624771</v>
      </c>
      <c r="O303" s="117">
        <f t="shared" si="44"/>
        <v>13.400496592624769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13.42599659262477</v>
      </c>
      <c r="L304" s="115">
        <f t="shared" si="49"/>
        <v>13.474996592624771</v>
      </c>
      <c r="M304" s="98">
        <f t="shared" si="42"/>
        <v>13.42549659262477</v>
      </c>
      <c r="N304" s="116">
        <f t="shared" si="43"/>
        <v>13.475496592624772</v>
      </c>
      <c r="O304" s="117">
        <f t="shared" si="44"/>
        <v>13.45049659262477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13.475996592624771</v>
      </c>
      <c r="L305" s="115">
        <f t="shared" si="49"/>
        <v>13.524996592624772</v>
      </c>
      <c r="M305" s="98">
        <f t="shared" si="42"/>
        <v>13.47549659262477</v>
      </c>
      <c r="N305" s="116">
        <f t="shared" si="43"/>
        <v>13.525496592624773</v>
      </c>
      <c r="O305" s="117">
        <f t="shared" si="44"/>
        <v>13.500496592624771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13.525996592624772</v>
      </c>
      <c r="L306" s="115">
        <f t="shared" si="49"/>
        <v>13.574996592624773</v>
      </c>
      <c r="M306" s="98">
        <f t="shared" si="42"/>
        <v>13.525496592624771</v>
      </c>
      <c r="N306" s="116">
        <f t="shared" si="43"/>
        <v>13.575496592624773</v>
      </c>
      <c r="O306" s="117">
        <f t="shared" si="44"/>
        <v>13.550496592624771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13.575996592624772</v>
      </c>
      <c r="L307" s="115">
        <f t="shared" si="49"/>
        <v>13.624996592624774</v>
      </c>
      <c r="M307" s="98">
        <f t="shared" si="42"/>
        <v>13.575496592624772</v>
      </c>
      <c r="N307" s="116">
        <f t="shared" si="43"/>
        <v>13.625496592624774</v>
      </c>
      <c r="O307" s="117">
        <f t="shared" si="44"/>
        <v>13.600496592624772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13.625996592624773</v>
      </c>
      <c r="L308" s="115">
        <f t="shared" si="49"/>
        <v>13.674996592624774</v>
      </c>
      <c r="M308" s="98">
        <f t="shared" si="42"/>
        <v>13.625496592624772</v>
      </c>
      <c r="N308" s="116">
        <f t="shared" si="43"/>
        <v>13.675496592624775</v>
      </c>
      <c r="O308" s="117">
        <f t="shared" si="44"/>
        <v>13.650496592624773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13.675996592624774</v>
      </c>
      <c r="L309" s="115">
        <f t="shared" si="49"/>
        <v>13.724996592624775</v>
      </c>
      <c r="M309" s="98">
        <f t="shared" si="42"/>
        <v>13.675496592624773</v>
      </c>
      <c r="N309" s="116">
        <f t="shared" si="43"/>
        <v>13.725496592624776</v>
      </c>
      <c r="O309" s="117">
        <f t="shared" si="44"/>
        <v>13.700496592624773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13.725996592624774</v>
      </c>
      <c r="L310" s="115">
        <f t="shared" si="49"/>
        <v>13.774996592624776</v>
      </c>
      <c r="M310" s="98">
        <f t="shared" si="42"/>
        <v>13.725496592624774</v>
      </c>
      <c r="N310" s="116">
        <f t="shared" si="43"/>
        <v>13.775496592624776</v>
      </c>
      <c r="O310" s="117">
        <f t="shared" si="44"/>
        <v>13.750496592624774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13.775996592624775</v>
      </c>
      <c r="L311" s="115">
        <f t="shared" si="49"/>
        <v>13.824996592624776</v>
      </c>
      <c r="M311" s="98">
        <f t="shared" si="42"/>
        <v>13.775496592624775</v>
      </c>
      <c r="N311" s="116">
        <f t="shared" si="43"/>
        <v>13.825496592624777</v>
      </c>
      <c r="O311" s="117">
        <f t="shared" si="44"/>
        <v>13.800496592624775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13.825996592624776</v>
      </c>
      <c r="L312" s="115">
        <f t="shared" si="49"/>
        <v>13.874996592624777</v>
      </c>
      <c r="M312" s="98">
        <f t="shared" si="42"/>
        <v>13.825496592624775</v>
      </c>
      <c r="N312" s="116">
        <f t="shared" si="43"/>
        <v>13.875496592624778</v>
      </c>
      <c r="O312" s="117">
        <f t="shared" si="44"/>
        <v>13.850496592624776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13.875996592624777</v>
      </c>
      <c r="L313" s="115">
        <f t="shared" si="49"/>
        <v>13.924996592624778</v>
      </c>
      <c r="M313" s="98">
        <f t="shared" si="42"/>
        <v>13.875496592624776</v>
      </c>
      <c r="N313" s="116">
        <f t="shared" si="43"/>
        <v>13.925496592624778</v>
      </c>
      <c r="O313" s="117">
        <f t="shared" si="44"/>
        <v>13.900496592624776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13.925996592624777</v>
      </c>
      <c r="L314" s="115">
        <f t="shared" si="49"/>
        <v>13.974996592624779</v>
      </c>
      <c r="M314" s="98">
        <f t="shared" si="42"/>
        <v>13.925496592624777</v>
      </c>
      <c r="N314" s="116">
        <f t="shared" si="43"/>
        <v>13.975496592624779</v>
      </c>
      <c r="O314" s="117">
        <f t="shared" si="44"/>
        <v>13.950496592624777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13.975996592624778</v>
      </c>
      <c r="L315" s="115">
        <f t="shared" si="49"/>
        <v>14.024996592624779</v>
      </c>
      <c r="M315" s="98">
        <f t="shared" si="42"/>
        <v>13.975496592624777</v>
      </c>
      <c r="N315" s="116">
        <f t="shared" si="43"/>
        <v>14.02549659262478</v>
      </c>
      <c r="O315" s="117">
        <f t="shared" si="44"/>
        <v>14.000496592624778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14.025996592624779</v>
      </c>
      <c r="L316" s="115">
        <f t="shared" si="49"/>
        <v>14.07499659262478</v>
      </c>
      <c r="M316" s="98">
        <f t="shared" si="42"/>
        <v>14.025496592624778</v>
      </c>
      <c r="N316" s="116">
        <f t="shared" si="43"/>
        <v>14.075496592624781</v>
      </c>
      <c r="O316" s="117">
        <f t="shared" si="44"/>
        <v>14.050496592624778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14.075996592624779</v>
      </c>
      <c r="L317" s="115">
        <f t="shared" si="49"/>
        <v>14.124996592624781</v>
      </c>
      <c r="M317" s="98">
        <f t="shared" si="42"/>
        <v>14.075496592624779</v>
      </c>
      <c r="N317" s="116">
        <f t="shared" si="43"/>
        <v>14.125496592624781</v>
      </c>
      <c r="O317" s="117">
        <f t="shared" si="44"/>
        <v>14.100496592624779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14.12599659262478</v>
      </c>
      <c r="L318" s="115">
        <f t="shared" si="49"/>
        <v>14.174996592624781</v>
      </c>
      <c r="M318" s="98">
        <f t="shared" si="42"/>
        <v>14.12549659262478</v>
      </c>
      <c r="N318" s="116">
        <f t="shared" si="43"/>
        <v>14.175496592624782</v>
      </c>
      <c r="O318" s="117">
        <f t="shared" si="44"/>
        <v>14.15049659262478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14.175996592624781</v>
      </c>
      <c r="L319" s="115">
        <f t="shared" si="49"/>
        <v>14.224996592624782</v>
      </c>
      <c r="M319" s="98">
        <f t="shared" si="42"/>
        <v>14.17549659262478</v>
      </c>
      <c r="N319" s="116">
        <f t="shared" si="43"/>
        <v>14.225496592624783</v>
      </c>
      <c r="O319" s="117">
        <f t="shared" si="44"/>
        <v>14.200496592624781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14.225996592624782</v>
      </c>
      <c r="L320" s="115">
        <f t="shared" si="49"/>
        <v>14.274996592624783</v>
      </c>
      <c r="M320" s="98">
        <f t="shared" si="42"/>
        <v>14.225496592624781</v>
      </c>
      <c r="N320" s="116">
        <f t="shared" si="43"/>
        <v>14.275496592624783</v>
      </c>
      <c r="O320" s="117">
        <f t="shared" si="44"/>
        <v>14.250496592624781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14.275996592624782</v>
      </c>
      <c r="L321" s="115">
        <f t="shared" si="49"/>
        <v>14.324996592624784</v>
      </c>
      <c r="M321" s="98">
        <f t="shared" si="42"/>
        <v>14.275496592624782</v>
      </c>
      <c r="N321" s="116">
        <f t="shared" si="43"/>
        <v>14.325496592624784</v>
      </c>
      <c r="O321" s="117">
        <f t="shared" si="44"/>
        <v>14.300496592624782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14.325996592624783</v>
      </c>
      <c r="L322" s="115">
        <f t="shared" si="49"/>
        <v>14.374996592624784</v>
      </c>
      <c r="M322" s="98">
        <f t="shared" si="42"/>
        <v>14.325496592624782</v>
      </c>
      <c r="N322" s="116">
        <f t="shared" si="43"/>
        <v>14.375496592624785</v>
      </c>
      <c r="O322" s="117">
        <f t="shared" si="44"/>
        <v>14.350496592624783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14.375996592624784</v>
      </c>
      <c r="L323" s="115">
        <f t="shared" si="49"/>
        <v>14.424996592624785</v>
      </c>
      <c r="M323" s="98">
        <f t="shared" si="42"/>
        <v>14.375496592624783</v>
      </c>
      <c r="N323" s="116">
        <f t="shared" si="43"/>
        <v>14.425496592624786</v>
      </c>
      <c r="O323" s="117">
        <f t="shared" si="44"/>
        <v>14.400496592624783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14.425996592624784</v>
      </c>
      <c r="L324" s="115">
        <f t="shared" si="49"/>
        <v>14.474996592624786</v>
      </c>
      <c r="M324" s="98">
        <f t="shared" si="42"/>
        <v>14.425496592624784</v>
      </c>
      <c r="N324" s="116">
        <f t="shared" si="43"/>
        <v>14.475496592624786</v>
      </c>
      <c r="O324" s="117">
        <f t="shared" si="44"/>
        <v>14.450496592624784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14.475996592624785</v>
      </c>
      <c r="L325" s="115">
        <f t="shared" si="49"/>
        <v>14.524996592624786</v>
      </c>
      <c r="M325" s="98">
        <f t="shared" ref="M325:M388" si="52">K325-5*10^-(D$2+1)</f>
        <v>14.475496592624784</v>
      </c>
      <c r="N325" s="116">
        <f t="shared" ref="N325:N388" si="53">L325+5*10^-(D$2+1)</f>
        <v>14.525496592624787</v>
      </c>
      <c r="O325" s="117">
        <f t="shared" ref="O325:O388" si="54">AVERAGE(K325,L325)</f>
        <v>14.500496592624785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14.525996592624786</v>
      </c>
      <c r="L326" s="115">
        <f t="shared" ref="L326:L389" si="59">K326+$I$4-POWER(10,-$D$2)</f>
        <v>14.574996592624787</v>
      </c>
      <c r="M326" s="98">
        <f t="shared" si="52"/>
        <v>14.525496592624785</v>
      </c>
      <c r="N326" s="116">
        <f t="shared" si="53"/>
        <v>14.575496592624788</v>
      </c>
      <c r="O326" s="117">
        <f t="shared" si="54"/>
        <v>14.550496592624786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14.575996592624787</v>
      </c>
      <c r="L327" s="115">
        <f t="shared" si="59"/>
        <v>14.624996592624788</v>
      </c>
      <c r="M327" s="98">
        <f t="shared" si="52"/>
        <v>14.575496592624786</v>
      </c>
      <c r="N327" s="116">
        <f t="shared" si="53"/>
        <v>14.625496592624788</v>
      </c>
      <c r="O327" s="117">
        <f t="shared" si="54"/>
        <v>14.600496592624786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14.625996592624787</v>
      </c>
      <c r="L328" s="115">
        <f t="shared" si="59"/>
        <v>14.674996592624789</v>
      </c>
      <c r="M328" s="98">
        <f t="shared" si="52"/>
        <v>14.625496592624787</v>
      </c>
      <c r="N328" s="116">
        <f t="shared" si="53"/>
        <v>14.675496592624789</v>
      </c>
      <c r="O328" s="117">
        <f t="shared" si="54"/>
        <v>14.650496592624787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14.675996592624788</v>
      </c>
      <c r="L329" s="115">
        <f t="shared" si="59"/>
        <v>14.724996592624789</v>
      </c>
      <c r="M329" s="98">
        <f t="shared" si="52"/>
        <v>14.675496592624787</v>
      </c>
      <c r="N329" s="116">
        <f t="shared" si="53"/>
        <v>14.72549659262479</v>
      </c>
      <c r="O329" s="117">
        <f t="shared" si="54"/>
        <v>14.700496592624788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14.725996592624789</v>
      </c>
      <c r="L330" s="115">
        <f t="shared" si="59"/>
        <v>14.77499659262479</v>
      </c>
      <c r="M330" s="98">
        <f t="shared" si="52"/>
        <v>14.725496592624788</v>
      </c>
      <c r="N330" s="116">
        <f t="shared" si="53"/>
        <v>14.775496592624791</v>
      </c>
      <c r="O330" s="117">
        <f t="shared" si="54"/>
        <v>14.750496592624788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14.775996592624789</v>
      </c>
      <c r="L331" s="115">
        <f t="shared" si="59"/>
        <v>14.824996592624791</v>
      </c>
      <c r="M331" s="98">
        <f t="shared" si="52"/>
        <v>14.775496592624789</v>
      </c>
      <c r="N331" s="116">
        <f t="shared" si="53"/>
        <v>14.825496592624791</v>
      </c>
      <c r="O331" s="117">
        <f t="shared" si="54"/>
        <v>14.800496592624789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14.82599659262479</v>
      </c>
      <c r="L332" s="115">
        <f t="shared" si="59"/>
        <v>14.874996592624791</v>
      </c>
      <c r="M332" s="98">
        <f t="shared" si="52"/>
        <v>14.825496592624789</v>
      </c>
      <c r="N332" s="116">
        <f t="shared" si="53"/>
        <v>14.875496592624792</v>
      </c>
      <c r="O332" s="117">
        <f t="shared" si="54"/>
        <v>14.85049659262479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14.875996592624791</v>
      </c>
      <c r="L333" s="115">
        <f t="shared" si="59"/>
        <v>14.924996592624792</v>
      </c>
      <c r="M333" s="98">
        <f t="shared" si="52"/>
        <v>14.87549659262479</v>
      </c>
      <c r="N333" s="116">
        <f t="shared" si="53"/>
        <v>14.925496592624793</v>
      </c>
      <c r="O333" s="117">
        <f t="shared" si="54"/>
        <v>14.900496592624791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14.925996592624792</v>
      </c>
      <c r="L334" s="115">
        <f t="shared" si="59"/>
        <v>14.974996592624793</v>
      </c>
      <c r="M334" s="98">
        <f t="shared" si="52"/>
        <v>14.925496592624791</v>
      </c>
      <c r="N334" s="116">
        <f t="shared" si="53"/>
        <v>14.975496592624793</v>
      </c>
      <c r="O334" s="117">
        <f t="shared" si="54"/>
        <v>14.950496592624791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14.975996592624792</v>
      </c>
      <c r="L335" s="115">
        <f t="shared" si="59"/>
        <v>15.024996592624793</v>
      </c>
      <c r="M335" s="98">
        <f t="shared" si="52"/>
        <v>14.975496592624792</v>
      </c>
      <c r="N335" s="116">
        <f t="shared" si="53"/>
        <v>15.025496592624794</v>
      </c>
      <c r="O335" s="117">
        <f t="shared" si="54"/>
        <v>15.000496592624792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15.025996592624793</v>
      </c>
      <c r="L336" s="115">
        <f t="shared" si="59"/>
        <v>15.074996592624794</v>
      </c>
      <c r="M336" s="98">
        <f t="shared" si="52"/>
        <v>15.025496592624792</v>
      </c>
      <c r="N336" s="116">
        <f t="shared" si="53"/>
        <v>15.075496592624795</v>
      </c>
      <c r="O336" s="117">
        <f t="shared" si="54"/>
        <v>15.050496592624793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15.075996592624794</v>
      </c>
      <c r="L337" s="115">
        <f t="shared" si="59"/>
        <v>15.124996592624795</v>
      </c>
      <c r="M337" s="98">
        <f t="shared" si="52"/>
        <v>15.075496592624793</v>
      </c>
      <c r="N337" s="116">
        <f t="shared" si="53"/>
        <v>15.125496592624796</v>
      </c>
      <c r="O337" s="117">
        <f t="shared" si="54"/>
        <v>15.100496592624793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15.125996592624794</v>
      </c>
      <c r="L338" s="115">
        <f t="shared" si="59"/>
        <v>15.174996592624796</v>
      </c>
      <c r="M338" s="98">
        <f t="shared" si="52"/>
        <v>15.125496592624794</v>
      </c>
      <c r="N338" s="116">
        <f t="shared" si="53"/>
        <v>15.175496592624796</v>
      </c>
      <c r="O338" s="117">
        <f t="shared" si="54"/>
        <v>15.150496592624794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15.175996592624795</v>
      </c>
      <c r="L339" s="115">
        <f t="shared" si="59"/>
        <v>15.224996592624796</v>
      </c>
      <c r="M339" s="98">
        <f t="shared" si="52"/>
        <v>15.175496592624794</v>
      </c>
      <c r="N339" s="116">
        <f t="shared" si="53"/>
        <v>15.225496592624797</v>
      </c>
      <c r="O339" s="117">
        <f t="shared" si="54"/>
        <v>15.200496592624795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15.225996592624796</v>
      </c>
      <c r="L340" s="115">
        <f t="shared" si="59"/>
        <v>15.274996592624797</v>
      </c>
      <c r="M340" s="98">
        <f t="shared" si="52"/>
        <v>15.225496592624795</v>
      </c>
      <c r="N340" s="116">
        <f t="shared" si="53"/>
        <v>15.275496592624798</v>
      </c>
      <c r="O340" s="117">
        <f t="shared" si="54"/>
        <v>15.250496592624796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15.275996592624796</v>
      </c>
      <c r="L341" s="115">
        <f t="shared" si="59"/>
        <v>15.324996592624798</v>
      </c>
      <c r="M341" s="98">
        <f t="shared" si="52"/>
        <v>15.275496592624796</v>
      </c>
      <c r="N341" s="116">
        <f t="shared" si="53"/>
        <v>15.325496592624798</v>
      </c>
      <c r="O341" s="117">
        <f t="shared" si="54"/>
        <v>15.300496592624796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15.325996592624797</v>
      </c>
      <c r="L342" s="115">
        <f t="shared" si="59"/>
        <v>15.374996592624798</v>
      </c>
      <c r="M342" s="98">
        <f t="shared" si="52"/>
        <v>15.325496592624797</v>
      </c>
      <c r="N342" s="116">
        <f t="shared" si="53"/>
        <v>15.375496592624799</v>
      </c>
      <c r="O342" s="117">
        <f t="shared" si="54"/>
        <v>15.350496592624797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15.375996592624798</v>
      </c>
      <c r="L343" s="115">
        <f t="shared" si="59"/>
        <v>15.424996592624799</v>
      </c>
      <c r="M343" s="98">
        <f t="shared" si="52"/>
        <v>15.375496592624797</v>
      </c>
      <c r="N343" s="116">
        <f t="shared" si="53"/>
        <v>15.4254965926248</v>
      </c>
      <c r="O343" s="117">
        <f t="shared" si="54"/>
        <v>15.400496592624798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15.425996592624799</v>
      </c>
      <c r="L344" s="115">
        <f t="shared" si="59"/>
        <v>15.4749965926248</v>
      </c>
      <c r="M344" s="98">
        <f t="shared" si="52"/>
        <v>15.425496592624798</v>
      </c>
      <c r="N344" s="116">
        <f t="shared" si="53"/>
        <v>15.4754965926248</v>
      </c>
      <c r="O344" s="117">
        <f t="shared" si="54"/>
        <v>15.450496592624798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15.475996592624799</v>
      </c>
      <c r="L345" s="115">
        <f t="shared" si="59"/>
        <v>15.524996592624801</v>
      </c>
      <c r="M345" s="98">
        <f t="shared" si="52"/>
        <v>15.475496592624799</v>
      </c>
      <c r="N345" s="116">
        <f t="shared" si="53"/>
        <v>15.525496592624801</v>
      </c>
      <c r="O345" s="117">
        <f t="shared" si="54"/>
        <v>15.500496592624799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15.5259965926248</v>
      </c>
      <c r="L346" s="115">
        <f t="shared" si="59"/>
        <v>15.574996592624801</v>
      </c>
      <c r="M346" s="98">
        <f t="shared" si="52"/>
        <v>15.525496592624799</v>
      </c>
      <c r="N346" s="116">
        <f t="shared" si="53"/>
        <v>15.575496592624802</v>
      </c>
      <c r="O346" s="117">
        <f t="shared" si="54"/>
        <v>15.5504965926248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15.575996592624801</v>
      </c>
      <c r="L347" s="115">
        <f t="shared" si="59"/>
        <v>15.624996592624802</v>
      </c>
      <c r="M347" s="98">
        <f t="shared" si="52"/>
        <v>15.5754965926248</v>
      </c>
      <c r="N347" s="116">
        <f t="shared" si="53"/>
        <v>15.625496592624803</v>
      </c>
      <c r="O347" s="117">
        <f t="shared" si="54"/>
        <v>15.6004965926248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15.625996592624801</v>
      </c>
      <c r="L348" s="115">
        <f t="shared" si="59"/>
        <v>15.674996592624803</v>
      </c>
      <c r="M348" s="98">
        <f t="shared" si="52"/>
        <v>15.625496592624801</v>
      </c>
      <c r="N348" s="116">
        <f t="shared" si="53"/>
        <v>15.675496592624803</v>
      </c>
      <c r="O348" s="117">
        <f t="shared" si="54"/>
        <v>15.650496592624801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15.675996592624802</v>
      </c>
      <c r="L349" s="115">
        <f t="shared" si="59"/>
        <v>15.724996592624803</v>
      </c>
      <c r="M349" s="98">
        <f t="shared" si="52"/>
        <v>15.675496592624802</v>
      </c>
      <c r="N349" s="116">
        <f t="shared" si="53"/>
        <v>15.725496592624804</v>
      </c>
      <c r="O349" s="117">
        <f t="shared" si="54"/>
        <v>15.700496592624802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15.725996592624803</v>
      </c>
      <c r="L350" s="115">
        <f t="shared" si="59"/>
        <v>15.774996592624804</v>
      </c>
      <c r="M350" s="98">
        <f t="shared" si="52"/>
        <v>15.725496592624802</v>
      </c>
      <c r="N350" s="116">
        <f t="shared" si="53"/>
        <v>15.775496592624805</v>
      </c>
      <c r="O350" s="117">
        <f t="shared" si="54"/>
        <v>15.750496592624803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15.775996592624804</v>
      </c>
      <c r="L351" s="115">
        <f t="shared" si="59"/>
        <v>15.824996592624805</v>
      </c>
      <c r="M351" s="98">
        <f t="shared" si="52"/>
        <v>15.775496592624803</v>
      </c>
      <c r="N351" s="116">
        <f t="shared" si="53"/>
        <v>15.825496592624805</v>
      </c>
      <c r="O351" s="117">
        <f t="shared" si="54"/>
        <v>15.800496592624803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15.825996592624804</v>
      </c>
      <c r="L352" s="115">
        <f t="shared" si="59"/>
        <v>15.874996592624806</v>
      </c>
      <c r="M352" s="98">
        <f t="shared" si="52"/>
        <v>15.825496592624804</v>
      </c>
      <c r="N352" s="116">
        <f t="shared" si="53"/>
        <v>15.875496592624806</v>
      </c>
      <c r="O352" s="117">
        <f t="shared" si="54"/>
        <v>15.850496592624804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15.875996592624805</v>
      </c>
      <c r="L353" s="115">
        <f t="shared" si="59"/>
        <v>15.924996592624806</v>
      </c>
      <c r="M353" s="98">
        <f t="shared" si="52"/>
        <v>15.875496592624804</v>
      </c>
      <c r="N353" s="116">
        <f t="shared" si="53"/>
        <v>15.925496592624807</v>
      </c>
      <c r="O353" s="117">
        <f t="shared" si="54"/>
        <v>15.900496592624805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15.925996592624806</v>
      </c>
      <c r="L354" s="115">
        <f t="shared" si="59"/>
        <v>15.974996592624807</v>
      </c>
      <c r="M354" s="98">
        <f t="shared" si="52"/>
        <v>15.925496592624805</v>
      </c>
      <c r="N354" s="116">
        <f t="shared" si="53"/>
        <v>15.975496592624808</v>
      </c>
      <c r="O354" s="117">
        <f t="shared" si="54"/>
        <v>15.950496592624805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15.975996592624806</v>
      </c>
      <c r="L355" s="115">
        <f t="shared" si="59"/>
        <v>16.024996592624806</v>
      </c>
      <c r="M355" s="98">
        <f t="shared" si="52"/>
        <v>15.975496592624806</v>
      </c>
      <c r="N355" s="116">
        <f t="shared" si="53"/>
        <v>16.025496592624805</v>
      </c>
      <c r="O355" s="117">
        <f t="shared" si="54"/>
        <v>16.000496592624806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16.025996592624807</v>
      </c>
      <c r="L356" s="115">
        <f t="shared" si="59"/>
        <v>16.074996592624807</v>
      </c>
      <c r="M356" s="98">
        <f t="shared" si="52"/>
        <v>16.025496592624808</v>
      </c>
      <c r="N356" s="116">
        <f t="shared" si="53"/>
        <v>16.075496592624805</v>
      </c>
      <c r="O356" s="117">
        <f t="shared" si="54"/>
        <v>16.050496592624807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16.075996592624808</v>
      </c>
      <c r="L357" s="115">
        <f t="shared" si="59"/>
        <v>16.124996592624807</v>
      </c>
      <c r="M357" s="98">
        <f t="shared" si="52"/>
        <v>16.075496592624809</v>
      </c>
      <c r="N357" s="116">
        <f t="shared" si="53"/>
        <v>16.125496592624806</v>
      </c>
      <c r="O357" s="117">
        <f t="shared" si="54"/>
        <v>16.100496592624808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16.125996592624809</v>
      </c>
      <c r="L358" s="115">
        <f t="shared" si="59"/>
        <v>16.174996592624808</v>
      </c>
      <c r="M358" s="98">
        <f t="shared" si="52"/>
        <v>16.12549659262481</v>
      </c>
      <c r="N358" s="116">
        <f t="shared" si="53"/>
        <v>16.175496592624807</v>
      </c>
      <c r="O358" s="117">
        <f t="shared" si="54"/>
        <v>16.150496592624808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16.175996592624809</v>
      </c>
      <c r="L359" s="115">
        <f t="shared" si="59"/>
        <v>16.224996592624809</v>
      </c>
      <c r="M359" s="98">
        <f t="shared" si="52"/>
        <v>16.17549659262481</v>
      </c>
      <c r="N359" s="116">
        <f t="shared" si="53"/>
        <v>16.225496592624808</v>
      </c>
      <c r="O359" s="117">
        <f t="shared" si="54"/>
        <v>16.200496592624809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16.22599659262481</v>
      </c>
      <c r="L360" s="115">
        <f t="shared" si="59"/>
        <v>16.274996592624809</v>
      </c>
      <c r="M360" s="98">
        <f t="shared" si="52"/>
        <v>16.225496592624811</v>
      </c>
      <c r="N360" s="116">
        <f t="shared" si="53"/>
        <v>16.275496592624808</v>
      </c>
      <c r="O360" s="117">
        <f t="shared" si="54"/>
        <v>16.25049659262481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16.275996592624811</v>
      </c>
      <c r="L361" s="115">
        <f t="shared" si="59"/>
        <v>16.32499659262481</v>
      </c>
      <c r="M361" s="98">
        <f t="shared" si="52"/>
        <v>16.275496592624812</v>
      </c>
      <c r="N361" s="116">
        <f t="shared" si="53"/>
        <v>16.325496592624809</v>
      </c>
      <c r="O361" s="117">
        <f t="shared" si="54"/>
        <v>16.30049659262481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16.325996592624811</v>
      </c>
      <c r="L362" s="115">
        <f t="shared" si="59"/>
        <v>16.374996592624811</v>
      </c>
      <c r="M362" s="98">
        <f t="shared" si="52"/>
        <v>16.325496592624813</v>
      </c>
      <c r="N362" s="116">
        <f t="shared" si="53"/>
        <v>16.37549659262481</v>
      </c>
      <c r="O362" s="117">
        <f t="shared" si="54"/>
        <v>16.350496592624811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16.375996592624812</v>
      </c>
      <c r="L363" s="115">
        <f t="shared" si="59"/>
        <v>16.424996592624812</v>
      </c>
      <c r="M363" s="98">
        <f t="shared" si="52"/>
        <v>16.375496592624813</v>
      </c>
      <c r="N363" s="116">
        <f t="shared" si="53"/>
        <v>16.42549659262481</v>
      </c>
      <c r="O363" s="117">
        <f t="shared" si="54"/>
        <v>16.400496592624812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16.425996592624813</v>
      </c>
      <c r="L364" s="115">
        <f t="shared" si="59"/>
        <v>16.474996592624812</v>
      </c>
      <c r="M364" s="98">
        <f t="shared" si="52"/>
        <v>16.425496592624814</v>
      </c>
      <c r="N364" s="116">
        <f t="shared" si="53"/>
        <v>16.475496592624811</v>
      </c>
      <c r="O364" s="117">
        <f t="shared" si="54"/>
        <v>16.450496592624813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16.475996592624814</v>
      </c>
      <c r="L365" s="115">
        <f t="shared" si="59"/>
        <v>16.524996592624813</v>
      </c>
      <c r="M365" s="98">
        <f t="shared" si="52"/>
        <v>16.475496592624815</v>
      </c>
      <c r="N365" s="116">
        <f t="shared" si="53"/>
        <v>16.525496592624812</v>
      </c>
      <c r="O365" s="117">
        <f t="shared" si="54"/>
        <v>16.500496592624813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16.525996592624814</v>
      </c>
      <c r="L366" s="115">
        <f t="shared" si="59"/>
        <v>16.574996592624814</v>
      </c>
      <c r="M366" s="98">
        <f t="shared" si="52"/>
        <v>16.525496592624815</v>
      </c>
      <c r="N366" s="116">
        <f t="shared" si="53"/>
        <v>16.575496592624813</v>
      </c>
      <c r="O366" s="117">
        <f t="shared" si="54"/>
        <v>16.550496592624814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16.575996592624815</v>
      </c>
      <c r="L367" s="115">
        <f t="shared" si="59"/>
        <v>16.624996592624814</v>
      </c>
      <c r="M367" s="98">
        <f t="shared" si="52"/>
        <v>16.575496592624816</v>
      </c>
      <c r="N367" s="116">
        <f t="shared" si="53"/>
        <v>16.625496592624813</v>
      </c>
      <c r="O367" s="117">
        <f t="shared" si="54"/>
        <v>16.600496592624815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16.625996592624816</v>
      </c>
      <c r="L368" s="115">
        <f t="shared" si="59"/>
        <v>16.674996592624815</v>
      </c>
      <c r="M368" s="98">
        <f t="shared" si="52"/>
        <v>16.625496592624817</v>
      </c>
      <c r="N368" s="116">
        <f t="shared" si="53"/>
        <v>16.675496592624814</v>
      </c>
      <c r="O368" s="117">
        <f t="shared" si="54"/>
        <v>16.650496592624815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16.675996592624816</v>
      </c>
      <c r="L369" s="115">
        <f t="shared" si="59"/>
        <v>16.724996592624816</v>
      </c>
      <c r="M369" s="98">
        <f t="shared" si="52"/>
        <v>16.675496592624818</v>
      </c>
      <c r="N369" s="116">
        <f t="shared" si="53"/>
        <v>16.725496592624815</v>
      </c>
      <c r="O369" s="117">
        <f t="shared" si="54"/>
        <v>16.700496592624816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16.725996592624817</v>
      </c>
      <c r="L370" s="115">
        <f t="shared" si="59"/>
        <v>16.774996592624817</v>
      </c>
      <c r="M370" s="98">
        <f t="shared" si="52"/>
        <v>16.725496592624818</v>
      </c>
      <c r="N370" s="116">
        <f t="shared" si="53"/>
        <v>16.775496592624815</v>
      </c>
      <c r="O370" s="117">
        <f t="shared" si="54"/>
        <v>16.750496592624817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16.775996592624818</v>
      </c>
      <c r="L371" s="115">
        <f t="shared" si="59"/>
        <v>16.824996592624817</v>
      </c>
      <c r="M371" s="98">
        <f t="shared" si="52"/>
        <v>16.775496592624819</v>
      </c>
      <c r="N371" s="116">
        <f t="shared" si="53"/>
        <v>16.825496592624816</v>
      </c>
      <c r="O371" s="117">
        <f t="shared" si="54"/>
        <v>16.800496592624818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16.825996592624819</v>
      </c>
      <c r="L372" s="115">
        <f t="shared" si="59"/>
        <v>16.874996592624818</v>
      </c>
      <c r="M372" s="98">
        <f t="shared" si="52"/>
        <v>16.82549659262482</v>
      </c>
      <c r="N372" s="116">
        <f t="shared" si="53"/>
        <v>16.875496592624817</v>
      </c>
      <c r="O372" s="117">
        <f t="shared" si="54"/>
        <v>16.850496592624818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16.875996592624819</v>
      </c>
      <c r="L373" s="115">
        <f t="shared" si="59"/>
        <v>16.924996592624819</v>
      </c>
      <c r="M373" s="98">
        <f t="shared" si="52"/>
        <v>16.87549659262482</v>
      </c>
      <c r="N373" s="116">
        <f t="shared" si="53"/>
        <v>16.925496592624818</v>
      </c>
      <c r="O373" s="117">
        <f t="shared" si="54"/>
        <v>16.900496592624819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16.92599659262482</v>
      </c>
      <c r="L374" s="115">
        <f t="shared" si="59"/>
        <v>16.974996592624819</v>
      </c>
      <c r="M374" s="98">
        <f t="shared" si="52"/>
        <v>16.925496592624821</v>
      </c>
      <c r="N374" s="116">
        <f t="shared" si="53"/>
        <v>16.975496592624818</v>
      </c>
      <c r="O374" s="117">
        <f t="shared" si="54"/>
        <v>16.95049659262482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16.975996592624821</v>
      </c>
      <c r="L375" s="115">
        <f t="shared" si="59"/>
        <v>17.02499659262482</v>
      </c>
      <c r="M375" s="98">
        <f t="shared" si="52"/>
        <v>16.975496592624822</v>
      </c>
      <c r="N375" s="116">
        <f t="shared" si="53"/>
        <v>17.025496592624819</v>
      </c>
      <c r="O375" s="117">
        <f t="shared" si="54"/>
        <v>17.00049659262482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17.025996592624821</v>
      </c>
      <c r="L376" s="115">
        <f t="shared" si="59"/>
        <v>17.074996592624821</v>
      </c>
      <c r="M376" s="98">
        <f t="shared" si="52"/>
        <v>17.025496592624823</v>
      </c>
      <c r="N376" s="116">
        <f t="shared" si="53"/>
        <v>17.07549659262482</v>
      </c>
      <c r="O376" s="117">
        <f t="shared" si="54"/>
        <v>17.050496592624821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17.075996592624822</v>
      </c>
      <c r="L377" s="115">
        <f t="shared" si="59"/>
        <v>17.124996592624822</v>
      </c>
      <c r="M377" s="98">
        <f t="shared" si="52"/>
        <v>17.075496592624823</v>
      </c>
      <c r="N377" s="116">
        <f t="shared" si="53"/>
        <v>17.12549659262482</v>
      </c>
      <c r="O377" s="117">
        <f t="shared" si="54"/>
        <v>17.100496592624822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17.125996592624823</v>
      </c>
      <c r="L378" s="115">
        <f t="shared" si="59"/>
        <v>17.174996592624822</v>
      </c>
      <c r="M378" s="98">
        <f t="shared" si="52"/>
        <v>17.125496592624824</v>
      </c>
      <c r="N378" s="116">
        <f t="shared" si="53"/>
        <v>17.175496592624821</v>
      </c>
      <c r="O378" s="117">
        <f t="shared" si="54"/>
        <v>17.150496592624823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17.175996592624823</v>
      </c>
      <c r="L379" s="115">
        <f t="shared" si="59"/>
        <v>17.224996592624823</v>
      </c>
      <c r="M379" s="98">
        <f t="shared" si="52"/>
        <v>17.175496592624825</v>
      </c>
      <c r="N379" s="116">
        <f t="shared" si="53"/>
        <v>17.225496592624822</v>
      </c>
      <c r="O379" s="117">
        <f t="shared" si="54"/>
        <v>17.200496592624823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17.225996592624824</v>
      </c>
      <c r="L380" s="115">
        <f t="shared" si="59"/>
        <v>17.274996592624824</v>
      </c>
      <c r="M380" s="98">
        <f t="shared" si="52"/>
        <v>17.225496592624825</v>
      </c>
      <c r="N380" s="116">
        <f t="shared" si="53"/>
        <v>17.275496592624823</v>
      </c>
      <c r="O380" s="117">
        <f t="shared" si="54"/>
        <v>17.250496592624824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17.275996592624825</v>
      </c>
      <c r="L381" s="115">
        <f t="shared" si="59"/>
        <v>17.324996592624824</v>
      </c>
      <c r="M381" s="98">
        <f t="shared" si="52"/>
        <v>17.275496592624826</v>
      </c>
      <c r="N381" s="116">
        <f t="shared" si="53"/>
        <v>17.325496592624823</v>
      </c>
      <c r="O381" s="117">
        <f t="shared" si="54"/>
        <v>17.300496592624825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17.325996592624826</v>
      </c>
      <c r="L382" s="115">
        <f t="shared" si="59"/>
        <v>17.374996592624825</v>
      </c>
      <c r="M382" s="98">
        <f t="shared" si="52"/>
        <v>17.325496592624827</v>
      </c>
      <c r="N382" s="116">
        <f t="shared" si="53"/>
        <v>17.375496592624824</v>
      </c>
      <c r="O382" s="117">
        <f t="shared" si="54"/>
        <v>17.350496592624825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17.375996592624826</v>
      </c>
      <c r="L383" s="115">
        <f t="shared" si="59"/>
        <v>17.424996592624826</v>
      </c>
      <c r="M383" s="98">
        <f t="shared" si="52"/>
        <v>17.375496592624827</v>
      </c>
      <c r="N383" s="116">
        <f t="shared" si="53"/>
        <v>17.425496592624825</v>
      </c>
      <c r="O383" s="117">
        <f t="shared" si="54"/>
        <v>17.400496592624826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17.425996592624827</v>
      </c>
      <c r="L384" s="115">
        <f t="shared" si="59"/>
        <v>17.474996592624827</v>
      </c>
      <c r="M384" s="98">
        <f t="shared" si="52"/>
        <v>17.425496592624828</v>
      </c>
      <c r="N384" s="116">
        <f t="shared" si="53"/>
        <v>17.475496592624825</v>
      </c>
      <c r="O384" s="117">
        <f t="shared" si="54"/>
        <v>17.450496592624827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17.475996592624828</v>
      </c>
      <c r="L385" s="115">
        <f t="shared" si="59"/>
        <v>17.524996592624827</v>
      </c>
      <c r="M385" s="98">
        <f t="shared" si="52"/>
        <v>17.475496592624829</v>
      </c>
      <c r="N385" s="116">
        <f t="shared" si="53"/>
        <v>17.525496592624826</v>
      </c>
      <c r="O385" s="117">
        <f t="shared" si="54"/>
        <v>17.500496592624827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17.525996592624828</v>
      </c>
      <c r="L386" s="115">
        <f t="shared" si="59"/>
        <v>17.574996592624828</v>
      </c>
      <c r="M386" s="98">
        <f t="shared" si="52"/>
        <v>17.52549659262483</v>
      </c>
      <c r="N386" s="116">
        <f t="shared" si="53"/>
        <v>17.575496592624827</v>
      </c>
      <c r="O386" s="117">
        <f t="shared" si="54"/>
        <v>17.550496592624828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17.575996592624829</v>
      </c>
      <c r="L387" s="115">
        <f t="shared" si="59"/>
        <v>17.624996592624829</v>
      </c>
      <c r="M387" s="98">
        <f t="shared" si="52"/>
        <v>17.57549659262483</v>
      </c>
      <c r="N387" s="116">
        <f t="shared" si="53"/>
        <v>17.625496592624827</v>
      </c>
      <c r="O387" s="117">
        <f t="shared" si="54"/>
        <v>17.600496592624829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17.62599659262483</v>
      </c>
      <c r="L388" s="115">
        <f t="shared" si="59"/>
        <v>17.674996592624829</v>
      </c>
      <c r="M388" s="98">
        <f t="shared" si="52"/>
        <v>17.625496592624831</v>
      </c>
      <c r="N388" s="116">
        <f t="shared" si="53"/>
        <v>17.675496592624828</v>
      </c>
      <c r="O388" s="117">
        <f t="shared" si="54"/>
        <v>17.65049659262483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17.675996592624831</v>
      </c>
      <c r="L389" s="115">
        <f t="shared" si="59"/>
        <v>17.72499659262483</v>
      </c>
      <c r="M389" s="98">
        <f t="shared" ref="M389:M452" si="62">K389-5*10^-(D$2+1)</f>
        <v>17.675496592624832</v>
      </c>
      <c r="N389" s="116">
        <f t="shared" ref="N389:N452" si="63">L389+5*10^-(D$2+1)</f>
        <v>17.725496592624829</v>
      </c>
      <c r="O389" s="117">
        <f t="shared" ref="O389:O452" si="64">AVERAGE(K389,L389)</f>
        <v>17.70049659262483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17.725996592624831</v>
      </c>
      <c r="L390" s="115">
        <f t="shared" ref="L390:L453" si="69">K390+$I$4-POWER(10,-$D$2)</f>
        <v>17.774996592624831</v>
      </c>
      <c r="M390" s="98">
        <f t="shared" si="62"/>
        <v>17.725496592624832</v>
      </c>
      <c r="N390" s="116">
        <f t="shared" si="63"/>
        <v>17.77549659262483</v>
      </c>
      <c r="O390" s="117">
        <f t="shared" si="64"/>
        <v>17.750496592624831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17.775996592624832</v>
      </c>
      <c r="L391" s="115">
        <f t="shared" si="69"/>
        <v>17.824996592624831</v>
      </c>
      <c r="M391" s="98">
        <f t="shared" si="62"/>
        <v>17.775496592624833</v>
      </c>
      <c r="N391" s="116">
        <f t="shared" si="63"/>
        <v>17.82549659262483</v>
      </c>
      <c r="O391" s="117">
        <f t="shared" si="64"/>
        <v>17.800496592624832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17.825996592624833</v>
      </c>
      <c r="L392" s="115">
        <f t="shared" si="69"/>
        <v>17.874996592624832</v>
      </c>
      <c r="M392" s="98">
        <f t="shared" si="62"/>
        <v>17.825496592624834</v>
      </c>
      <c r="N392" s="116">
        <f t="shared" si="63"/>
        <v>17.875496592624831</v>
      </c>
      <c r="O392" s="117">
        <f t="shared" si="64"/>
        <v>17.850496592624832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17.875996592624833</v>
      </c>
      <c r="L393" s="115">
        <f t="shared" si="69"/>
        <v>17.924996592624833</v>
      </c>
      <c r="M393" s="98">
        <f t="shared" si="62"/>
        <v>17.875496592624835</v>
      </c>
      <c r="N393" s="116">
        <f t="shared" si="63"/>
        <v>17.925496592624832</v>
      </c>
      <c r="O393" s="117">
        <f t="shared" si="64"/>
        <v>17.900496592624833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17.925996592624834</v>
      </c>
      <c r="L394" s="115">
        <f t="shared" si="69"/>
        <v>17.974996592624834</v>
      </c>
      <c r="M394" s="98">
        <f t="shared" si="62"/>
        <v>17.925496592624835</v>
      </c>
      <c r="N394" s="116">
        <f t="shared" si="63"/>
        <v>17.975496592624832</v>
      </c>
      <c r="O394" s="117">
        <f t="shared" si="64"/>
        <v>17.950496592624834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17.975996592624835</v>
      </c>
      <c r="L395" s="115">
        <f t="shared" si="69"/>
        <v>18.024996592624834</v>
      </c>
      <c r="M395" s="98">
        <f t="shared" si="62"/>
        <v>17.975496592624836</v>
      </c>
      <c r="N395" s="116">
        <f t="shared" si="63"/>
        <v>18.025496592624833</v>
      </c>
      <c r="O395" s="117">
        <f t="shared" si="64"/>
        <v>18.000496592624835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18.025996592624836</v>
      </c>
      <c r="L396" s="115">
        <f t="shared" si="69"/>
        <v>18.074996592624835</v>
      </c>
      <c r="M396" s="98">
        <f t="shared" si="62"/>
        <v>18.025496592624837</v>
      </c>
      <c r="N396" s="116">
        <f t="shared" si="63"/>
        <v>18.075496592624834</v>
      </c>
      <c r="O396" s="117">
        <f t="shared" si="64"/>
        <v>18.050496592624835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18.075996592624836</v>
      </c>
      <c r="L397" s="115">
        <f t="shared" si="69"/>
        <v>18.124996592624836</v>
      </c>
      <c r="M397" s="98">
        <f t="shared" si="62"/>
        <v>18.075496592624837</v>
      </c>
      <c r="N397" s="116">
        <f t="shared" si="63"/>
        <v>18.125496592624835</v>
      </c>
      <c r="O397" s="117">
        <f t="shared" si="64"/>
        <v>18.100496592624836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18.125996592624837</v>
      </c>
      <c r="L398" s="115">
        <f t="shared" si="69"/>
        <v>18.174996592624836</v>
      </c>
      <c r="M398" s="98">
        <f t="shared" si="62"/>
        <v>18.125496592624838</v>
      </c>
      <c r="N398" s="116">
        <f t="shared" si="63"/>
        <v>18.175496592624835</v>
      </c>
      <c r="O398" s="117">
        <f t="shared" si="64"/>
        <v>18.150496592624837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18.175996592624838</v>
      </c>
      <c r="L399" s="115">
        <f t="shared" si="69"/>
        <v>18.224996592624837</v>
      </c>
      <c r="M399" s="98">
        <f t="shared" si="62"/>
        <v>18.175496592624839</v>
      </c>
      <c r="N399" s="116">
        <f t="shared" si="63"/>
        <v>18.225496592624836</v>
      </c>
      <c r="O399" s="117">
        <f t="shared" si="64"/>
        <v>18.200496592624837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18.225996592624838</v>
      </c>
      <c r="L400" s="115">
        <f t="shared" si="69"/>
        <v>18.274996592624838</v>
      </c>
      <c r="M400" s="98">
        <f t="shared" si="62"/>
        <v>18.22549659262484</v>
      </c>
      <c r="N400" s="116">
        <f t="shared" si="63"/>
        <v>18.275496592624837</v>
      </c>
      <c r="O400" s="117">
        <f t="shared" si="64"/>
        <v>18.250496592624838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18.275996592624839</v>
      </c>
      <c r="L401" s="115">
        <f t="shared" si="69"/>
        <v>18.324996592624839</v>
      </c>
      <c r="M401" s="98">
        <f t="shared" si="62"/>
        <v>18.27549659262484</v>
      </c>
      <c r="N401" s="116">
        <f t="shared" si="63"/>
        <v>18.325496592624837</v>
      </c>
      <c r="O401" s="117">
        <f t="shared" si="64"/>
        <v>18.300496592624839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18.32599659262484</v>
      </c>
      <c r="L402" s="115">
        <f t="shared" si="69"/>
        <v>18.374996592624839</v>
      </c>
      <c r="M402" s="98">
        <f t="shared" si="62"/>
        <v>18.325496592624841</v>
      </c>
      <c r="N402" s="116">
        <f t="shared" si="63"/>
        <v>18.375496592624838</v>
      </c>
      <c r="O402" s="117">
        <f t="shared" si="64"/>
        <v>18.35049659262484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18.375996592624841</v>
      </c>
      <c r="L403" s="115">
        <f t="shared" si="69"/>
        <v>18.42499659262484</v>
      </c>
      <c r="M403" s="98">
        <f t="shared" si="62"/>
        <v>18.375496592624842</v>
      </c>
      <c r="N403" s="116">
        <f t="shared" si="63"/>
        <v>18.425496592624839</v>
      </c>
      <c r="O403" s="117">
        <f t="shared" si="64"/>
        <v>18.40049659262484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18.425996592624841</v>
      </c>
      <c r="L404" s="115">
        <f t="shared" si="69"/>
        <v>18.474996592624841</v>
      </c>
      <c r="M404" s="98">
        <f t="shared" si="62"/>
        <v>18.425496592624842</v>
      </c>
      <c r="N404" s="116">
        <f t="shared" si="63"/>
        <v>18.47549659262484</v>
      </c>
      <c r="O404" s="117">
        <f t="shared" si="64"/>
        <v>18.450496592624841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18.475996592624842</v>
      </c>
      <c r="L405" s="115">
        <f t="shared" si="69"/>
        <v>18.524996592624841</v>
      </c>
      <c r="M405" s="98">
        <f t="shared" si="62"/>
        <v>18.475496592624843</v>
      </c>
      <c r="N405" s="116">
        <f t="shared" si="63"/>
        <v>18.52549659262484</v>
      </c>
      <c r="O405" s="117">
        <f t="shared" si="64"/>
        <v>18.500496592624842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18.525996592624843</v>
      </c>
      <c r="L406" s="115">
        <f t="shared" si="69"/>
        <v>18.574996592624842</v>
      </c>
      <c r="M406" s="98">
        <f t="shared" si="62"/>
        <v>18.525496592624844</v>
      </c>
      <c r="N406" s="116">
        <f t="shared" si="63"/>
        <v>18.575496592624841</v>
      </c>
      <c r="O406" s="117">
        <f t="shared" si="64"/>
        <v>18.550496592624842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18.575996592624843</v>
      </c>
      <c r="L407" s="115">
        <f t="shared" si="69"/>
        <v>18.624996592624843</v>
      </c>
      <c r="M407" s="98">
        <f t="shared" si="62"/>
        <v>18.575496592624845</v>
      </c>
      <c r="N407" s="116">
        <f t="shared" si="63"/>
        <v>18.625496592624842</v>
      </c>
      <c r="O407" s="117">
        <f t="shared" si="64"/>
        <v>18.600496592624843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18.625996592624844</v>
      </c>
      <c r="L408" s="115">
        <f t="shared" si="69"/>
        <v>18.674996592624844</v>
      </c>
      <c r="M408" s="98">
        <f t="shared" si="62"/>
        <v>18.625496592624845</v>
      </c>
      <c r="N408" s="116">
        <f t="shared" si="63"/>
        <v>18.675496592624842</v>
      </c>
      <c r="O408" s="117">
        <f t="shared" si="64"/>
        <v>18.650496592624844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18.675996592624845</v>
      </c>
      <c r="L409" s="115">
        <f t="shared" si="69"/>
        <v>18.724996592624844</v>
      </c>
      <c r="M409" s="98">
        <f t="shared" si="62"/>
        <v>18.675496592624846</v>
      </c>
      <c r="N409" s="116">
        <f t="shared" si="63"/>
        <v>18.725496592624843</v>
      </c>
      <c r="O409" s="117">
        <f t="shared" si="64"/>
        <v>18.700496592624845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18.725996592624846</v>
      </c>
      <c r="L410" s="115">
        <f t="shared" si="69"/>
        <v>18.774996592624845</v>
      </c>
      <c r="M410" s="98">
        <f t="shared" si="62"/>
        <v>18.725496592624847</v>
      </c>
      <c r="N410" s="116">
        <f t="shared" si="63"/>
        <v>18.775496592624844</v>
      </c>
      <c r="O410" s="117">
        <f t="shared" si="64"/>
        <v>18.750496592624845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18.775996592624846</v>
      </c>
      <c r="L411" s="115">
        <f t="shared" si="69"/>
        <v>18.824996592624846</v>
      </c>
      <c r="M411" s="98">
        <f t="shared" si="62"/>
        <v>18.775496592624847</v>
      </c>
      <c r="N411" s="116">
        <f t="shared" si="63"/>
        <v>18.825496592624845</v>
      </c>
      <c r="O411" s="117">
        <f t="shared" si="64"/>
        <v>18.800496592624846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18.825996592624847</v>
      </c>
      <c r="L412" s="115">
        <f t="shared" si="69"/>
        <v>18.874996592624846</v>
      </c>
      <c r="M412" s="98">
        <f t="shared" si="62"/>
        <v>18.825496592624848</v>
      </c>
      <c r="N412" s="116">
        <f t="shared" si="63"/>
        <v>18.875496592624845</v>
      </c>
      <c r="O412" s="117">
        <f t="shared" si="64"/>
        <v>18.850496592624847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18.875996592624848</v>
      </c>
      <c r="L413" s="115">
        <f t="shared" si="69"/>
        <v>18.924996592624847</v>
      </c>
      <c r="M413" s="98">
        <f t="shared" si="62"/>
        <v>18.875496592624849</v>
      </c>
      <c r="N413" s="116">
        <f t="shared" si="63"/>
        <v>18.925496592624846</v>
      </c>
      <c r="O413" s="117">
        <f t="shared" si="64"/>
        <v>18.900496592624847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18.925996592624848</v>
      </c>
      <c r="L414" s="115">
        <f t="shared" si="69"/>
        <v>18.974996592624848</v>
      </c>
      <c r="M414" s="98">
        <f t="shared" si="62"/>
        <v>18.92549659262485</v>
      </c>
      <c r="N414" s="116">
        <f t="shared" si="63"/>
        <v>18.975496592624847</v>
      </c>
      <c r="O414" s="117">
        <f t="shared" si="64"/>
        <v>18.950496592624848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18.975996592624849</v>
      </c>
      <c r="L415" s="115">
        <f t="shared" si="69"/>
        <v>19.024996592624849</v>
      </c>
      <c r="M415" s="98">
        <f t="shared" si="62"/>
        <v>18.97549659262485</v>
      </c>
      <c r="N415" s="116">
        <f t="shared" si="63"/>
        <v>19.025496592624847</v>
      </c>
      <c r="O415" s="117">
        <f t="shared" si="64"/>
        <v>19.000496592624849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19.02599659262485</v>
      </c>
      <c r="L416" s="115">
        <f t="shared" si="69"/>
        <v>19.074996592624849</v>
      </c>
      <c r="M416" s="98">
        <f t="shared" si="62"/>
        <v>19.025496592624851</v>
      </c>
      <c r="N416" s="116">
        <f t="shared" si="63"/>
        <v>19.075496592624848</v>
      </c>
      <c r="O416" s="117">
        <f t="shared" si="64"/>
        <v>19.05049659262485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19.07599659262485</v>
      </c>
      <c r="L417" s="115">
        <f t="shared" si="69"/>
        <v>19.12499659262485</v>
      </c>
      <c r="M417" s="98">
        <f t="shared" si="62"/>
        <v>19.075496592624852</v>
      </c>
      <c r="N417" s="116">
        <f t="shared" si="63"/>
        <v>19.125496592624849</v>
      </c>
      <c r="O417" s="117">
        <f t="shared" si="64"/>
        <v>19.10049659262485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19.125996592624851</v>
      </c>
      <c r="L418" s="115">
        <f t="shared" si="69"/>
        <v>19.174996592624851</v>
      </c>
      <c r="M418" s="98">
        <f t="shared" si="62"/>
        <v>19.125496592624852</v>
      </c>
      <c r="N418" s="116">
        <f t="shared" si="63"/>
        <v>19.17549659262485</v>
      </c>
      <c r="O418" s="117">
        <f t="shared" si="64"/>
        <v>19.150496592624851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19.175996592624852</v>
      </c>
      <c r="L419" s="115">
        <f t="shared" si="69"/>
        <v>19.224996592624851</v>
      </c>
      <c r="M419" s="98">
        <f t="shared" si="62"/>
        <v>19.175496592624853</v>
      </c>
      <c r="N419" s="116">
        <f t="shared" si="63"/>
        <v>19.22549659262485</v>
      </c>
      <c r="O419" s="117">
        <f t="shared" si="64"/>
        <v>19.200496592624852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19.225996592624853</v>
      </c>
      <c r="L420" s="115">
        <f t="shared" si="69"/>
        <v>19.274996592624852</v>
      </c>
      <c r="M420" s="98">
        <f t="shared" si="62"/>
        <v>19.225496592624854</v>
      </c>
      <c r="N420" s="116">
        <f t="shared" si="63"/>
        <v>19.275496592624851</v>
      </c>
      <c r="O420" s="117">
        <f t="shared" si="64"/>
        <v>19.250496592624852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19.275996592624853</v>
      </c>
      <c r="L421" s="115">
        <f t="shared" si="69"/>
        <v>19.324996592624853</v>
      </c>
      <c r="M421" s="98">
        <f t="shared" si="62"/>
        <v>19.275496592624854</v>
      </c>
      <c r="N421" s="116">
        <f t="shared" si="63"/>
        <v>19.325496592624852</v>
      </c>
      <c r="O421" s="117">
        <f t="shared" si="64"/>
        <v>19.300496592624853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19.325996592624854</v>
      </c>
      <c r="L422" s="115">
        <f t="shared" si="69"/>
        <v>19.374996592624854</v>
      </c>
      <c r="M422" s="98">
        <f t="shared" si="62"/>
        <v>19.325496592624855</v>
      </c>
      <c r="N422" s="116">
        <f t="shared" si="63"/>
        <v>19.375496592624852</v>
      </c>
      <c r="O422" s="117">
        <f t="shared" si="64"/>
        <v>19.350496592624854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19.375996592624855</v>
      </c>
      <c r="L423" s="115">
        <f t="shared" si="69"/>
        <v>19.424996592624854</v>
      </c>
      <c r="M423" s="98">
        <f t="shared" si="62"/>
        <v>19.375496592624856</v>
      </c>
      <c r="N423" s="116">
        <f t="shared" si="63"/>
        <v>19.425496592624853</v>
      </c>
      <c r="O423" s="117">
        <f t="shared" si="64"/>
        <v>19.400496592624854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19.425996592624855</v>
      </c>
      <c r="L424" s="115">
        <f t="shared" si="69"/>
        <v>19.474996592624855</v>
      </c>
      <c r="M424" s="98">
        <f t="shared" si="62"/>
        <v>19.425496592624857</v>
      </c>
      <c r="N424" s="116">
        <f t="shared" si="63"/>
        <v>19.475496592624854</v>
      </c>
      <c r="O424" s="117">
        <f t="shared" si="64"/>
        <v>19.450496592624855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19.475996592624856</v>
      </c>
      <c r="L425" s="115">
        <f t="shared" si="69"/>
        <v>19.524996592624856</v>
      </c>
      <c r="M425" s="98">
        <f t="shared" si="62"/>
        <v>19.475496592624857</v>
      </c>
      <c r="N425" s="116">
        <f t="shared" si="63"/>
        <v>19.525496592624854</v>
      </c>
      <c r="O425" s="117">
        <f t="shared" si="64"/>
        <v>19.500496592624856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19.525996592624857</v>
      </c>
      <c r="L426" s="115">
        <f t="shared" si="69"/>
        <v>19.574996592624856</v>
      </c>
      <c r="M426" s="98">
        <f t="shared" si="62"/>
        <v>19.525496592624858</v>
      </c>
      <c r="N426" s="116">
        <f t="shared" si="63"/>
        <v>19.575496592624855</v>
      </c>
      <c r="O426" s="117">
        <f t="shared" si="64"/>
        <v>19.550496592624857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19.575996592624858</v>
      </c>
      <c r="L427" s="115">
        <f t="shared" si="69"/>
        <v>19.624996592624857</v>
      </c>
      <c r="M427" s="98">
        <f t="shared" si="62"/>
        <v>19.575496592624859</v>
      </c>
      <c r="N427" s="116">
        <f t="shared" si="63"/>
        <v>19.625496592624856</v>
      </c>
      <c r="O427" s="117">
        <f t="shared" si="64"/>
        <v>19.600496592624857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19.625996592624858</v>
      </c>
      <c r="L428" s="115">
        <f t="shared" si="69"/>
        <v>19.674996592624858</v>
      </c>
      <c r="M428" s="98">
        <f t="shared" si="62"/>
        <v>19.625496592624859</v>
      </c>
      <c r="N428" s="116">
        <f t="shared" si="63"/>
        <v>19.675496592624857</v>
      </c>
      <c r="O428" s="117">
        <f t="shared" si="64"/>
        <v>19.650496592624858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19.675996592624859</v>
      </c>
      <c r="L429" s="115">
        <f t="shared" si="69"/>
        <v>19.724996592624858</v>
      </c>
      <c r="M429" s="98">
        <f t="shared" si="62"/>
        <v>19.67549659262486</v>
      </c>
      <c r="N429" s="116">
        <f t="shared" si="63"/>
        <v>19.725496592624857</v>
      </c>
      <c r="O429" s="117">
        <f t="shared" si="64"/>
        <v>19.700496592624859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19.72599659262486</v>
      </c>
      <c r="L430" s="115">
        <f t="shared" si="69"/>
        <v>19.774996592624859</v>
      </c>
      <c r="M430" s="98">
        <f t="shared" si="62"/>
        <v>19.725496592624861</v>
      </c>
      <c r="N430" s="116">
        <f t="shared" si="63"/>
        <v>19.775496592624858</v>
      </c>
      <c r="O430" s="117">
        <f t="shared" si="64"/>
        <v>19.750496592624859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19.77599659262486</v>
      </c>
      <c r="L431" s="115">
        <f t="shared" si="69"/>
        <v>19.82499659262486</v>
      </c>
      <c r="M431" s="98">
        <f t="shared" si="62"/>
        <v>19.775496592624862</v>
      </c>
      <c r="N431" s="116">
        <f t="shared" si="63"/>
        <v>19.825496592624859</v>
      </c>
      <c r="O431" s="117">
        <f t="shared" si="64"/>
        <v>19.80049659262486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19.825996592624861</v>
      </c>
      <c r="L432" s="115">
        <f t="shared" si="69"/>
        <v>19.874996592624861</v>
      </c>
      <c r="M432" s="98">
        <f t="shared" si="62"/>
        <v>19.825496592624862</v>
      </c>
      <c r="N432" s="116">
        <f t="shared" si="63"/>
        <v>19.875496592624859</v>
      </c>
      <c r="O432" s="117">
        <f t="shared" si="64"/>
        <v>19.850496592624861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19.875996592624862</v>
      </c>
      <c r="L433" s="115">
        <f t="shared" si="69"/>
        <v>19.924996592624861</v>
      </c>
      <c r="M433" s="98">
        <f t="shared" si="62"/>
        <v>19.875496592624863</v>
      </c>
      <c r="N433" s="116">
        <f t="shared" si="63"/>
        <v>19.92549659262486</v>
      </c>
      <c r="O433" s="117">
        <f t="shared" si="64"/>
        <v>19.900496592624862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19.925996592624863</v>
      </c>
      <c r="L434" s="115">
        <f t="shared" si="69"/>
        <v>19.974996592624862</v>
      </c>
      <c r="M434" s="98">
        <f t="shared" si="62"/>
        <v>19.925496592624864</v>
      </c>
      <c r="N434" s="116">
        <f t="shared" si="63"/>
        <v>19.975496592624861</v>
      </c>
      <c r="O434" s="117">
        <f t="shared" si="64"/>
        <v>19.950496592624862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19.975996592624863</v>
      </c>
      <c r="L435" s="115">
        <f t="shared" si="69"/>
        <v>20.024996592624863</v>
      </c>
      <c r="M435" s="98">
        <f t="shared" si="62"/>
        <v>19.975496592624864</v>
      </c>
      <c r="N435" s="116">
        <f t="shared" si="63"/>
        <v>20.025496592624862</v>
      </c>
      <c r="O435" s="117">
        <f t="shared" si="64"/>
        <v>20.000496592624863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20.025996592624864</v>
      </c>
      <c r="L436" s="115">
        <f t="shared" si="69"/>
        <v>20.074996592624863</v>
      </c>
      <c r="M436" s="98">
        <f t="shared" si="62"/>
        <v>20.025496592624865</v>
      </c>
      <c r="N436" s="116">
        <f t="shared" si="63"/>
        <v>20.075496592624862</v>
      </c>
      <c r="O436" s="117">
        <f t="shared" si="64"/>
        <v>20.050496592624864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20.075996592624865</v>
      </c>
      <c r="L437" s="115">
        <f t="shared" si="69"/>
        <v>20.124996592624864</v>
      </c>
      <c r="M437" s="98">
        <f t="shared" si="62"/>
        <v>20.075496592624866</v>
      </c>
      <c r="N437" s="116">
        <f t="shared" si="63"/>
        <v>20.125496592624863</v>
      </c>
      <c r="O437" s="117">
        <f t="shared" si="64"/>
        <v>20.100496592624864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20.125996592624865</v>
      </c>
      <c r="L438" s="115">
        <f t="shared" si="69"/>
        <v>20.174996592624865</v>
      </c>
      <c r="M438" s="98">
        <f t="shared" si="62"/>
        <v>20.125496592624867</v>
      </c>
      <c r="N438" s="116">
        <f t="shared" si="63"/>
        <v>20.175496592624864</v>
      </c>
      <c r="O438" s="117">
        <f t="shared" si="64"/>
        <v>20.150496592624865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20.175996592624866</v>
      </c>
      <c r="L439" s="115">
        <f t="shared" si="69"/>
        <v>20.224996592624866</v>
      </c>
      <c r="M439" s="98">
        <f t="shared" si="62"/>
        <v>20.175496592624867</v>
      </c>
      <c r="N439" s="116">
        <f t="shared" si="63"/>
        <v>20.225496592624864</v>
      </c>
      <c r="O439" s="117">
        <f t="shared" si="64"/>
        <v>20.200496592624866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20.225996592624867</v>
      </c>
      <c r="L440" s="115">
        <f t="shared" si="69"/>
        <v>20.274996592624866</v>
      </c>
      <c r="M440" s="98">
        <f t="shared" si="62"/>
        <v>20.225496592624868</v>
      </c>
      <c r="N440" s="116">
        <f t="shared" si="63"/>
        <v>20.275496592624865</v>
      </c>
      <c r="O440" s="117">
        <f t="shared" si="64"/>
        <v>20.250496592624867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20.275996592624868</v>
      </c>
      <c r="L441" s="115">
        <f t="shared" si="69"/>
        <v>20.324996592624867</v>
      </c>
      <c r="M441" s="98">
        <f t="shared" si="62"/>
        <v>20.275496592624869</v>
      </c>
      <c r="N441" s="116">
        <f t="shared" si="63"/>
        <v>20.325496592624866</v>
      </c>
      <c r="O441" s="117">
        <f t="shared" si="64"/>
        <v>20.300496592624867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20.325996592624868</v>
      </c>
      <c r="L442" s="115">
        <f t="shared" si="69"/>
        <v>20.374996592624868</v>
      </c>
      <c r="M442" s="98">
        <f t="shared" si="62"/>
        <v>20.325496592624869</v>
      </c>
      <c r="N442" s="116">
        <f t="shared" si="63"/>
        <v>20.375496592624867</v>
      </c>
      <c r="O442" s="117">
        <f t="shared" si="64"/>
        <v>20.350496592624868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20.375996592624869</v>
      </c>
      <c r="L443" s="115">
        <f t="shared" si="69"/>
        <v>20.424996592624868</v>
      </c>
      <c r="M443" s="98">
        <f t="shared" si="62"/>
        <v>20.37549659262487</v>
      </c>
      <c r="N443" s="116">
        <f t="shared" si="63"/>
        <v>20.425496592624867</v>
      </c>
      <c r="O443" s="117">
        <f t="shared" si="64"/>
        <v>20.400496592624869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20.42599659262487</v>
      </c>
      <c r="L444" s="115">
        <f t="shared" si="69"/>
        <v>20.474996592624869</v>
      </c>
      <c r="M444" s="98">
        <f t="shared" si="62"/>
        <v>20.425496592624871</v>
      </c>
      <c r="N444" s="116">
        <f t="shared" si="63"/>
        <v>20.475496592624868</v>
      </c>
      <c r="O444" s="117">
        <f t="shared" si="64"/>
        <v>20.450496592624869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20.47599659262487</v>
      </c>
      <c r="L445" s="115">
        <f t="shared" si="69"/>
        <v>20.52499659262487</v>
      </c>
      <c r="M445" s="98">
        <f t="shared" si="62"/>
        <v>20.475496592624872</v>
      </c>
      <c r="N445" s="116">
        <f t="shared" si="63"/>
        <v>20.525496592624869</v>
      </c>
      <c r="O445" s="117">
        <f t="shared" si="64"/>
        <v>20.50049659262487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20.525996592624871</v>
      </c>
      <c r="L446" s="115">
        <f t="shared" si="69"/>
        <v>20.574996592624871</v>
      </c>
      <c r="M446" s="98">
        <f t="shared" si="62"/>
        <v>20.525496592624872</v>
      </c>
      <c r="N446" s="116">
        <f t="shared" si="63"/>
        <v>20.575496592624869</v>
      </c>
      <c r="O446" s="117">
        <f t="shared" si="64"/>
        <v>20.550496592624871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20.575996592624872</v>
      </c>
      <c r="L447" s="115">
        <f t="shared" si="69"/>
        <v>20.624996592624871</v>
      </c>
      <c r="M447" s="98">
        <f t="shared" si="62"/>
        <v>20.575496592624873</v>
      </c>
      <c r="N447" s="116">
        <f t="shared" si="63"/>
        <v>20.62549659262487</v>
      </c>
      <c r="O447" s="117">
        <f t="shared" si="64"/>
        <v>20.600496592624872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20.625996592624873</v>
      </c>
      <c r="L448" s="115">
        <f t="shared" si="69"/>
        <v>20.674996592624872</v>
      </c>
      <c r="M448" s="98">
        <f t="shared" si="62"/>
        <v>20.625496592624874</v>
      </c>
      <c r="N448" s="116">
        <f t="shared" si="63"/>
        <v>20.675496592624871</v>
      </c>
      <c r="O448" s="117">
        <f t="shared" si="64"/>
        <v>20.650496592624872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20.675996592624873</v>
      </c>
      <c r="L449" s="115">
        <f t="shared" si="69"/>
        <v>20.724996592624873</v>
      </c>
      <c r="M449" s="98">
        <f t="shared" si="62"/>
        <v>20.675496592624874</v>
      </c>
      <c r="N449" s="116">
        <f t="shared" si="63"/>
        <v>20.725496592624872</v>
      </c>
      <c r="O449" s="117">
        <f t="shared" si="64"/>
        <v>20.700496592624873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20.725996592624874</v>
      </c>
      <c r="L450" s="115">
        <f t="shared" si="69"/>
        <v>20.774996592624873</v>
      </c>
      <c r="M450" s="98">
        <f t="shared" si="62"/>
        <v>20.725496592624875</v>
      </c>
      <c r="N450" s="116">
        <f t="shared" si="63"/>
        <v>20.775496592624872</v>
      </c>
      <c r="O450" s="117">
        <f t="shared" si="64"/>
        <v>20.750496592624874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20.775996592624875</v>
      </c>
      <c r="L451" s="115">
        <f t="shared" si="69"/>
        <v>20.824996592624874</v>
      </c>
      <c r="M451" s="98">
        <f t="shared" si="62"/>
        <v>20.775496592624876</v>
      </c>
      <c r="N451" s="116">
        <f t="shared" si="63"/>
        <v>20.825496592624873</v>
      </c>
      <c r="O451" s="117">
        <f t="shared" si="64"/>
        <v>20.800496592624874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20.825996592624875</v>
      </c>
      <c r="L452" s="115">
        <f t="shared" si="69"/>
        <v>20.874996592624875</v>
      </c>
      <c r="M452" s="98">
        <f t="shared" si="62"/>
        <v>20.825496592624877</v>
      </c>
      <c r="N452" s="116">
        <f t="shared" si="63"/>
        <v>20.875496592624874</v>
      </c>
      <c r="O452" s="117">
        <f t="shared" si="64"/>
        <v>20.850496592624875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20.875996592624876</v>
      </c>
      <c r="L453" s="115">
        <f t="shared" si="69"/>
        <v>20.924996592624876</v>
      </c>
      <c r="M453" s="98">
        <f t="shared" ref="M453:M516" si="72">K453-5*10^-(D$2+1)</f>
        <v>20.875496592624877</v>
      </c>
      <c r="N453" s="116">
        <f t="shared" ref="N453:N516" si="73">L453+5*10^-(D$2+1)</f>
        <v>20.925496592624874</v>
      </c>
      <c r="O453" s="117">
        <f t="shared" ref="O453:O516" si="74">AVERAGE(K453,L453)</f>
        <v>20.900496592624876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20.925996592624877</v>
      </c>
      <c r="L454" s="115">
        <f t="shared" ref="L454:L517" si="79">K454+$I$4-POWER(10,-$D$2)</f>
        <v>20.974996592624876</v>
      </c>
      <c r="M454" s="98">
        <f t="shared" si="72"/>
        <v>20.925496592624878</v>
      </c>
      <c r="N454" s="116">
        <f t="shared" si="73"/>
        <v>20.975496592624875</v>
      </c>
      <c r="O454" s="117">
        <f t="shared" si="74"/>
        <v>20.950496592624877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20.975996592624877</v>
      </c>
      <c r="L455" s="115">
        <f t="shared" si="79"/>
        <v>21.024996592624877</v>
      </c>
      <c r="M455" s="98">
        <f t="shared" si="72"/>
        <v>20.975496592624879</v>
      </c>
      <c r="N455" s="116">
        <f t="shared" si="73"/>
        <v>21.025496592624876</v>
      </c>
      <c r="O455" s="117">
        <f t="shared" si="74"/>
        <v>21.000496592624877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21.025996592624878</v>
      </c>
      <c r="L456" s="115">
        <f t="shared" si="79"/>
        <v>21.074996592624878</v>
      </c>
      <c r="M456" s="98">
        <f t="shared" si="72"/>
        <v>21.025496592624879</v>
      </c>
      <c r="N456" s="116">
        <f t="shared" si="73"/>
        <v>21.075496592624877</v>
      </c>
      <c r="O456" s="117">
        <f t="shared" si="74"/>
        <v>21.050496592624878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21.075996592624879</v>
      </c>
      <c r="L457" s="115">
        <f t="shared" si="79"/>
        <v>21.124996592624878</v>
      </c>
      <c r="M457" s="98">
        <f t="shared" si="72"/>
        <v>21.07549659262488</v>
      </c>
      <c r="N457" s="116">
        <f t="shared" si="73"/>
        <v>21.125496592624877</v>
      </c>
      <c r="O457" s="117">
        <f t="shared" si="74"/>
        <v>21.100496592624879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21.12599659262488</v>
      </c>
      <c r="L458" s="115">
        <f t="shared" si="79"/>
        <v>21.174996592624879</v>
      </c>
      <c r="M458" s="98">
        <f t="shared" si="72"/>
        <v>21.125496592624881</v>
      </c>
      <c r="N458" s="116">
        <f t="shared" si="73"/>
        <v>21.175496592624878</v>
      </c>
      <c r="O458" s="117">
        <f t="shared" si="74"/>
        <v>21.150496592624879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21.17599659262488</v>
      </c>
      <c r="L459" s="115">
        <f t="shared" si="79"/>
        <v>21.22499659262488</v>
      </c>
      <c r="M459" s="98">
        <f t="shared" si="72"/>
        <v>21.175496592624881</v>
      </c>
      <c r="N459" s="116">
        <f t="shared" si="73"/>
        <v>21.225496592624879</v>
      </c>
      <c r="O459" s="117">
        <f t="shared" si="74"/>
        <v>21.20049659262488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21.225996592624881</v>
      </c>
      <c r="L460" s="115">
        <f t="shared" si="79"/>
        <v>21.274996592624881</v>
      </c>
      <c r="M460" s="98">
        <f t="shared" si="72"/>
        <v>21.225496592624882</v>
      </c>
      <c r="N460" s="116">
        <f t="shared" si="73"/>
        <v>21.275496592624879</v>
      </c>
      <c r="O460" s="117">
        <f t="shared" si="74"/>
        <v>21.250496592624881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21.275996592624882</v>
      </c>
      <c r="L461" s="115">
        <f t="shared" si="79"/>
        <v>21.324996592624881</v>
      </c>
      <c r="M461" s="98">
        <f t="shared" si="72"/>
        <v>21.275496592624883</v>
      </c>
      <c r="N461" s="116">
        <f t="shared" si="73"/>
        <v>21.32549659262488</v>
      </c>
      <c r="O461" s="117">
        <f t="shared" si="74"/>
        <v>21.300496592624881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21.325996592624882</v>
      </c>
      <c r="L462" s="115">
        <f t="shared" si="79"/>
        <v>21.374996592624882</v>
      </c>
      <c r="M462" s="98">
        <f t="shared" si="72"/>
        <v>21.325496592624884</v>
      </c>
      <c r="N462" s="116">
        <f t="shared" si="73"/>
        <v>21.375496592624881</v>
      </c>
      <c r="O462" s="117">
        <f t="shared" si="74"/>
        <v>21.350496592624882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21.375996592624883</v>
      </c>
      <c r="L463" s="115">
        <f t="shared" si="79"/>
        <v>21.424996592624883</v>
      </c>
      <c r="M463" s="98">
        <f t="shared" si="72"/>
        <v>21.375496592624884</v>
      </c>
      <c r="N463" s="116">
        <f t="shared" si="73"/>
        <v>21.425496592624881</v>
      </c>
      <c r="O463" s="117">
        <f t="shared" si="74"/>
        <v>21.400496592624883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21.425996592624884</v>
      </c>
      <c r="L464" s="115">
        <f t="shared" si="79"/>
        <v>21.474996592624883</v>
      </c>
      <c r="M464" s="98">
        <f t="shared" si="72"/>
        <v>21.425496592624885</v>
      </c>
      <c r="N464" s="116">
        <f t="shared" si="73"/>
        <v>21.475496592624882</v>
      </c>
      <c r="O464" s="117">
        <f t="shared" si="74"/>
        <v>21.450496592624884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21.475996592624885</v>
      </c>
      <c r="L465" s="115">
        <f t="shared" si="79"/>
        <v>21.524996592624884</v>
      </c>
      <c r="M465" s="98">
        <f t="shared" si="72"/>
        <v>21.475496592624886</v>
      </c>
      <c r="N465" s="116">
        <f t="shared" si="73"/>
        <v>21.525496592624883</v>
      </c>
      <c r="O465" s="117">
        <f t="shared" si="74"/>
        <v>21.500496592624884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21.525996592624885</v>
      </c>
      <c r="L466" s="115">
        <f t="shared" si="79"/>
        <v>21.574996592624885</v>
      </c>
      <c r="M466" s="98">
        <f t="shared" si="72"/>
        <v>21.525496592624886</v>
      </c>
      <c r="N466" s="116">
        <f t="shared" si="73"/>
        <v>21.575496592624884</v>
      </c>
      <c r="O466" s="117">
        <f t="shared" si="74"/>
        <v>21.550496592624885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21.575996592624886</v>
      </c>
      <c r="L467" s="115">
        <f t="shared" si="79"/>
        <v>21.624996592624885</v>
      </c>
      <c r="M467" s="98">
        <f t="shared" si="72"/>
        <v>21.575496592624887</v>
      </c>
      <c r="N467" s="116">
        <f t="shared" si="73"/>
        <v>21.625496592624884</v>
      </c>
      <c r="O467" s="117">
        <f t="shared" si="74"/>
        <v>21.600496592624886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21.625996592624887</v>
      </c>
      <c r="L468" s="115">
        <f t="shared" si="79"/>
        <v>21.674996592624886</v>
      </c>
      <c r="M468" s="98">
        <f t="shared" si="72"/>
        <v>21.625496592624888</v>
      </c>
      <c r="N468" s="116">
        <f t="shared" si="73"/>
        <v>21.675496592624885</v>
      </c>
      <c r="O468" s="117">
        <f t="shared" si="74"/>
        <v>21.650496592624886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21.675996592624887</v>
      </c>
      <c r="L469" s="115">
        <f t="shared" si="79"/>
        <v>21.724996592624887</v>
      </c>
      <c r="M469" s="98">
        <f t="shared" si="72"/>
        <v>21.675496592624889</v>
      </c>
      <c r="N469" s="116">
        <f t="shared" si="73"/>
        <v>21.725496592624886</v>
      </c>
      <c r="O469" s="117">
        <f t="shared" si="74"/>
        <v>21.700496592624887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21.725996592624888</v>
      </c>
      <c r="L470" s="115">
        <f t="shared" si="79"/>
        <v>21.774996592624888</v>
      </c>
      <c r="M470" s="98">
        <f t="shared" si="72"/>
        <v>21.725496592624889</v>
      </c>
      <c r="N470" s="116">
        <f t="shared" si="73"/>
        <v>21.775496592624886</v>
      </c>
      <c r="O470" s="117">
        <f t="shared" si="74"/>
        <v>21.750496592624888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21.775996592624889</v>
      </c>
      <c r="L471" s="115">
        <f t="shared" si="79"/>
        <v>21.824996592624888</v>
      </c>
      <c r="M471" s="98">
        <f t="shared" si="72"/>
        <v>21.77549659262489</v>
      </c>
      <c r="N471" s="116">
        <f t="shared" si="73"/>
        <v>21.825496592624887</v>
      </c>
      <c r="O471" s="117">
        <f t="shared" si="74"/>
        <v>21.800496592624889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21.82599659262489</v>
      </c>
      <c r="L472" s="115">
        <f t="shared" si="79"/>
        <v>21.874996592624889</v>
      </c>
      <c r="M472" s="98">
        <f t="shared" si="72"/>
        <v>21.825496592624891</v>
      </c>
      <c r="N472" s="116">
        <f t="shared" si="73"/>
        <v>21.875496592624888</v>
      </c>
      <c r="O472" s="117">
        <f t="shared" si="74"/>
        <v>21.850496592624889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21.87599659262489</v>
      </c>
      <c r="L473" s="115">
        <f t="shared" si="79"/>
        <v>21.92499659262489</v>
      </c>
      <c r="M473" s="98">
        <f t="shared" si="72"/>
        <v>21.875496592624891</v>
      </c>
      <c r="N473" s="116">
        <f t="shared" si="73"/>
        <v>21.925496592624889</v>
      </c>
      <c r="O473" s="117">
        <f t="shared" si="74"/>
        <v>21.90049659262489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21.925996592624891</v>
      </c>
      <c r="L474" s="115">
        <f t="shared" si="79"/>
        <v>21.97499659262489</v>
      </c>
      <c r="M474" s="98">
        <f t="shared" si="72"/>
        <v>21.925496592624892</v>
      </c>
      <c r="N474" s="116">
        <f t="shared" si="73"/>
        <v>21.975496592624889</v>
      </c>
      <c r="O474" s="117">
        <f t="shared" si="74"/>
        <v>21.950496592624891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21.975996592624892</v>
      </c>
      <c r="L475" s="115">
        <f t="shared" si="79"/>
        <v>22.024996592624891</v>
      </c>
      <c r="M475" s="98">
        <f t="shared" si="72"/>
        <v>21.975496592624893</v>
      </c>
      <c r="N475" s="116">
        <f t="shared" si="73"/>
        <v>22.02549659262489</v>
      </c>
      <c r="O475" s="117">
        <f t="shared" si="74"/>
        <v>22.000496592624891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22.025996592624892</v>
      </c>
      <c r="L476" s="115">
        <f t="shared" si="79"/>
        <v>22.074996592624892</v>
      </c>
      <c r="M476" s="98">
        <f t="shared" si="72"/>
        <v>22.025496592624894</v>
      </c>
      <c r="N476" s="116">
        <f t="shared" si="73"/>
        <v>22.075496592624891</v>
      </c>
      <c r="O476" s="117">
        <f t="shared" si="74"/>
        <v>22.050496592624892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22.075996592624893</v>
      </c>
      <c r="L477" s="115">
        <f t="shared" si="79"/>
        <v>22.124996592624893</v>
      </c>
      <c r="M477" s="98">
        <f t="shared" si="72"/>
        <v>22.075496592624894</v>
      </c>
      <c r="N477" s="116">
        <f t="shared" si="73"/>
        <v>22.125496592624891</v>
      </c>
      <c r="O477" s="117">
        <f t="shared" si="74"/>
        <v>22.100496592624893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22.125996592624894</v>
      </c>
      <c r="L478" s="115">
        <f t="shared" si="79"/>
        <v>22.174996592624893</v>
      </c>
      <c r="M478" s="98">
        <f t="shared" si="72"/>
        <v>22.125496592624895</v>
      </c>
      <c r="N478" s="116">
        <f t="shared" si="73"/>
        <v>22.175496592624892</v>
      </c>
      <c r="O478" s="117">
        <f t="shared" si="74"/>
        <v>22.150496592624894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22.175996592624895</v>
      </c>
      <c r="L479" s="115">
        <f t="shared" si="79"/>
        <v>22.224996592624894</v>
      </c>
      <c r="M479" s="98">
        <f t="shared" si="72"/>
        <v>22.175496592624896</v>
      </c>
      <c r="N479" s="116">
        <f t="shared" si="73"/>
        <v>22.225496592624893</v>
      </c>
      <c r="O479" s="117">
        <f t="shared" si="74"/>
        <v>22.200496592624894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22.225996592624895</v>
      </c>
      <c r="L480" s="115">
        <f t="shared" si="79"/>
        <v>22.274996592624895</v>
      </c>
      <c r="M480" s="98">
        <f t="shared" si="72"/>
        <v>22.225496592624896</v>
      </c>
      <c r="N480" s="116">
        <f t="shared" si="73"/>
        <v>22.275496592624894</v>
      </c>
      <c r="O480" s="117">
        <f t="shared" si="74"/>
        <v>22.250496592624895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22.275996592624896</v>
      </c>
      <c r="L481" s="115">
        <f t="shared" si="79"/>
        <v>22.324996592624895</v>
      </c>
      <c r="M481" s="98">
        <f t="shared" si="72"/>
        <v>22.275496592624897</v>
      </c>
      <c r="N481" s="116">
        <f t="shared" si="73"/>
        <v>22.325496592624894</v>
      </c>
      <c r="O481" s="117">
        <f t="shared" si="74"/>
        <v>22.300496592624896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22.325996592624897</v>
      </c>
      <c r="L482" s="115">
        <f t="shared" si="79"/>
        <v>22.374996592624896</v>
      </c>
      <c r="M482" s="98">
        <f t="shared" si="72"/>
        <v>22.325496592624898</v>
      </c>
      <c r="N482" s="116">
        <f t="shared" si="73"/>
        <v>22.375496592624895</v>
      </c>
      <c r="O482" s="117">
        <f t="shared" si="74"/>
        <v>22.350496592624896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22.375996592624897</v>
      </c>
      <c r="L483" s="115">
        <f t="shared" si="79"/>
        <v>22.424996592624897</v>
      </c>
      <c r="M483" s="98">
        <f t="shared" si="72"/>
        <v>22.375496592624899</v>
      </c>
      <c r="N483" s="116">
        <f t="shared" si="73"/>
        <v>22.425496592624896</v>
      </c>
      <c r="O483" s="117">
        <f t="shared" si="74"/>
        <v>22.400496592624897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22.425996592624898</v>
      </c>
      <c r="L484" s="115">
        <f t="shared" si="79"/>
        <v>22.474996592624898</v>
      </c>
      <c r="M484" s="98">
        <f t="shared" si="72"/>
        <v>22.425496592624899</v>
      </c>
      <c r="N484" s="116">
        <f t="shared" si="73"/>
        <v>22.475496592624896</v>
      </c>
      <c r="O484" s="117">
        <f t="shared" si="74"/>
        <v>22.450496592624898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22.475996592624899</v>
      </c>
      <c r="L485" s="115">
        <f t="shared" si="79"/>
        <v>22.524996592624898</v>
      </c>
      <c r="M485" s="98">
        <f t="shared" si="72"/>
        <v>22.4754965926249</v>
      </c>
      <c r="N485" s="116">
        <f t="shared" si="73"/>
        <v>22.525496592624897</v>
      </c>
      <c r="O485" s="117">
        <f t="shared" si="74"/>
        <v>22.500496592624899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22.5259965926249</v>
      </c>
      <c r="L486" s="115">
        <f t="shared" si="79"/>
        <v>22.574996592624899</v>
      </c>
      <c r="M486" s="98">
        <f t="shared" si="72"/>
        <v>22.525496592624901</v>
      </c>
      <c r="N486" s="116">
        <f t="shared" si="73"/>
        <v>22.575496592624898</v>
      </c>
      <c r="O486" s="117">
        <f t="shared" si="74"/>
        <v>22.550496592624899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22.5759965926249</v>
      </c>
      <c r="L487" s="115">
        <f t="shared" si="79"/>
        <v>22.6249965926249</v>
      </c>
      <c r="M487" s="98">
        <f t="shared" si="72"/>
        <v>22.575496592624901</v>
      </c>
      <c r="N487" s="116">
        <f t="shared" si="73"/>
        <v>22.625496592624899</v>
      </c>
      <c r="O487" s="117">
        <f t="shared" si="74"/>
        <v>22.6004965926249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22.625996592624901</v>
      </c>
      <c r="L488" s="115">
        <f t="shared" si="79"/>
        <v>22.6749965926249</v>
      </c>
      <c r="M488" s="98">
        <f t="shared" si="72"/>
        <v>22.625496592624902</v>
      </c>
      <c r="N488" s="116">
        <f t="shared" si="73"/>
        <v>22.675496592624899</v>
      </c>
      <c r="O488" s="117">
        <f t="shared" si="74"/>
        <v>22.650496592624901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22.675996592624902</v>
      </c>
      <c r="L489" s="115">
        <f t="shared" si="79"/>
        <v>22.724996592624901</v>
      </c>
      <c r="M489" s="98">
        <f t="shared" si="72"/>
        <v>22.675496592624903</v>
      </c>
      <c r="N489" s="116">
        <f t="shared" si="73"/>
        <v>22.7254965926249</v>
      </c>
      <c r="O489" s="117">
        <f t="shared" si="74"/>
        <v>22.700496592624901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22.725996592624902</v>
      </c>
      <c r="L490" s="115">
        <f t="shared" si="79"/>
        <v>22.774996592624902</v>
      </c>
      <c r="M490" s="98">
        <f t="shared" si="72"/>
        <v>22.725496592624904</v>
      </c>
      <c r="N490" s="116">
        <f t="shared" si="73"/>
        <v>22.775496592624901</v>
      </c>
      <c r="O490" s="117">
        <f t="shared" si="74"/>
        <v>22.750496592624902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22.775996592624903</v>
      </c>
      <c r="L491" s="115">
        <f t="shared" si="79"/>
        <v>22.824996592624903</v>
      </c>
      <c r="M491" s="98">
        <f t="shared" si="72"/>
        <v>22.775496592624904</v>
      </c>
      <c r="N491" s="116">
        <f t="shared" si="73"/>
        <v>22.825496592624901</v>
      </c>
      <c r="O491" s="117">
        <f t="shared" si="74"/>
        <v>22.800496592624903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22.825996592624904</v>
      </c>
      <c r="L492" s="115">
        <f t="shared" si="79"/>
        <v>22.874996592624903</v>
      </c>
      <c r="M492" s="98">
        <f t="shared" si="72"/>
        <v>22.825496592624905</v>
      </c>
      <c r="N492" s="116">
        <f t="shared" si="73"/>
        <v>22.875496592624902</v>
      </c>
      <c r="O492" s="117">
        <f t="shared" si="74"/>
        <v>22.850496592624904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22.875996592624904</v>
      </c>
      <c r="L493" s="115">
        <f t="shared" si="79"/>
        <v>22.924996592624904</v>
      </c>
      <c r="M493" s="98">
        <f t="shared" si="72"/>
        <v>22.875496592624906</v>
      </c>
      <c r="N493" s="116">
        <f t="shared" si="73"/>
        <v>22.925496592624903</v>
      </c>
      <c r="O493" s="117">
        <f t="shared" si="74"/>
        <v>22.900496592624904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22.925996592624905</v>
      </c>
      <c r="L494" s="115">
        <f t="shared" si="79"/>
        <v>22.974996592624905</v>
      </c>
      <c r="M494" s="98">
        <f t="shared" si="72"/>
        <v>22.925496592624906</v>
      </c>
      <c r="N494" s="116">
        <f t="shared" si="73"/>
        <v>22.975496592624904</v>
      </c>
      <c r="O494" s="117">
        <f t="shared" si="74"/>
        <v>22.950496592624905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22.975996592624906</v>
      </c>
      <c r="L495" s="115">
        <f t="shared" si="79"/>
        <v>23.024996592624905</v>
      </c>
      <c r="M495" s="98">
        <f t="shared" si="72"/>
        <v>22.975496592624907</v>
      </c>
      <c r="N495" s="116">
        <f t="shared" si="73"/>
        <v>23.025496592624904</v>
      </c>
      <c r="O495" s="117">
        <f t="shared" si="74"/>
        <v>23.000496592624906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23.025996592624907</v>
      </c>
      <c r="L496" s="115">
        <f t="shared" si="79"/>
        <v>23.074996592624906</v>
      </c>
      <c r="M496" s="98">
        <f t="shared" si="72"/>
        <v>23.025496592624908</v>
      </c>
      <c r="N496" s="116">
        <f t="shared" si="73"/>
        <v>23.075496592624905</v>
      </c>
      <c r="O496" s="117">
        <f t="shared" si="74"/>
        <v>23.050496592624906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23.075996592624907</v>
      </c>
      <c r="L497" s="115">
        <f t="shared" si="79"/>
        <v>23.124996592624907</v>
      </c>
      <c r="M497" s="98">
        <f t="shared" si="72"/>
        <v>23.075496592624908</v>
      </c>
      <c r="N497" s="116">
        <f t="shared" si="73"/>
        <v>23.125496592624906</v>
      </c>
      <c r="O497" s="117">
        <f t="shared" si="74"/>
        <v>23.100496592624907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23.125996592624908</v>
      </c>
      <c r="L498" s="115">
        <f t="shared" si="79"/>
        <v>23.174996592624908</v>
      </c>
      <c r="M498" s="98">
        <f t="shared" si="72"/>
        <v>23.125496592624909</v>
      </c>
      <c r="N498" s="116">
        <f t="shared" si="73"/>
        <v>23.175496592624906</v>
      </c>
      <c r="O498" s="117">
        <f t="shared" si="74"/>
        <v>23.150496592624908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23.175996592624909</v>
      </c>
      <c r="L499" s="115">
        <f t="shared" si="79"/>
        <v>23.224996592624908</v>
      </c>
      <c r="M499" s="98">
        <f t="shared" si="72"/>
        <v>23.17549659262491</v>
      </c>
      <c r="N499" s="116">
        <f t="shared" si="73"/>
        <v>23.225496592624907</v>
      </c>
      <c r="O499" s="117">
        <f t="shared" si="74"/>
        <v>23.200496592624908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23.225996592624909</v>
      </c>
      <c r="L500" s="115">
        <f t="shared" si="79"/>
        <v>23.274996592624909</v>
      </c>
      <c r="M500" s="98">
        <f t="shared" si="72"/>
        <v>23.225496592624911</v>
      </c>
      <c r="N500" s="116">
        <f t="shared" si="73"/>
        <v>23.275496592624908</v>
      </c>
      <c r="O500" s="117">
        <f t="shared" si="74"/>
        <v>23.250496592624909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23.27599659262491</v>
      </c>
      <c r="L501" s="115">
        <f t="shared" si="79"/>
        <v>23.32499659262491</v>
      </c>
      <c r="M501" s="98">
        <f t="shared" si="72"/>
        <v>23.275496592624911</v>
      </c>
      <c r="N501" s="116">
        <f t="shared" si="73"/>
        <v>23.325496592624908</v>
      </c>
      <c r="O501" s="117">
        <f t="shared" si="74"/>
        <v>23.30049659262491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23.325996592624911</v>
      </c>
      <c r="L502" s="115">
        <f t="shared" si="79"/>
        <v>23.37499659262491</v>
      </c>
      <c r="M502" s="98">
        <f t="shared" si="72"/>
        <v>23.325496592624912</v>
      </c>
      <c r="N502" s="116">
        <f t="shared" si="73"/>
        <v>23.375496592624909</v>
      </c>
      <c r="O502" s="117">
        <f t="shared" si="74"/>
        <v>23.350496592624911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23.375996592624912</v>
      </c>
      <c r="L503" s="115">
        <f t="shared" si="79"/>
        <v>23.424996592624911</v>
      </c>
      <c r="M503" s="98">
        <f t="shared" si="72"/>
        <v>23.375496592624913</v>
      </c>
      <c r="N503" s="116">
        <f t="shared" si="73"/>
        <v>23.42549659262491</v>
      </c>
      <c r="O503" s="117">
        <f t="shared" si="74"/>
        <v>23.400496592624911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23.425996592624912</v>
      </c>
      <c r="L504" s="115">
        <f t="shared" si="79"/>
        <v>23.474996592624912</v>
      </c>
      <c r="M504" s="98">
        <f t="shared" si="72"/>
        <v>23.425496592624913</v>
      </c>
      <c r="N504" s="116">
        <f t="shared" si="73"/>
        <v>23.475496592624911</v>
      </c>
      <c r="O504" s="117">
        <f t="shared" si="74"/>
        <v>23.450496592624912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23.475996592624913</v>
      </c>
      <c r="L505" s="115">
        <f t="shared" si="79"/>
        <v>23.524996592624912</v>
      </c>
      <c r="M505" s="98">
        <f t="shared" si="72"/>
        <v>23.475496592624914</v>
      </c>
      <c r="N505" s="116">
        <f t="shared" si="73"/>
        <v>23.525496592624911</v>
      </c>
      <c r="O505" s="117">
        <f t="shared" si="74"/>
        <v>23.500496592624913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23.525996592624914</v>
      </c>
      <c r="L506" s="115">
        <f t="shared" si="79"/>
        <v>23.574996592624913</v>
      </c>
      <c r="M506" s="98">
        <f t="shared" si="72"/>
        <v>23.525496592624915</v>
      </c>
      <c r="N506" s="116">
        <f t="shared" si="73"/>
        <v>23.575496592624912</v>
      </c>
      <c r="O506" s="117">
        <f t="shared" si="74"/>
        <v>23.550496592624913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23.575996592624914</v>
      </c>
      <c r="L507" s="115">
        <f t="shared" si="79"/>
        <v>23.624996592624914</v>
      </c>
      <c r="M507" s="98">
        <f t="shared" si="72"/>
        <v>23.575496592624916</v>
      </c>
      <c r="N507" s="116">
        <f t="shared" si="73"/>
        <v>23.625496592624913</v>
      </c>
      <c r="O507" s="117">
        <f t="shared" si="74"/>
        <v>23.600496592624914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23.625996592624915</v>
      </c>
      <c r="L508" s="115">
        <f t="shared" si="79"/>
        <v>23.674996592624915</v>
      </c>
      <c r="M508" s="98">
        <f t="shared" si="72"/>
        <v>23.625496592624916</v>
      </c>
      <c r="N508" s="116">
        <f t="shared" si="73"/>
        <v>23.675496592624913</v>
      </c>
      <c r="O508" s="117">
        <f t="shared" si="74"/>
        <v>23.650496592624915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23.675996592624916</v>
      </c>
      <c r="L509" s="115">
        <f t="shared" si="79"/>
        <v>23.724996592624915</v>
      </c>
      <c r="M509" s="98">
        <f t="shared" si="72"/>
        <v>23.675496592624917</v>
      </c>
      <c r="N509" s="116">
        <f t="shared" si="73"/>
        <v>23.725496592624914</v>
      </c>
      <c r="O509" s="117">
        <f t="shared" si="74"/>
        <v>23.700496592624916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23.725996592624917</v>
      </c>
      <c r="L510" s="115">
        <f t="shared" si="79"/>
        <v>23.774996592624916</v>
      </c>
      <c r="M510" s="98">
        <f t="shared" si="72"/>
        <v>23.725496592624918</v>
      </c>
      <c r="N510" s="116">
        <f t="shared" si="73"/>
        <v>23.775496592624915</v>
      </c>
      <c r="O510" s="117">
        <f t="shared" si="74"/>
        <v>23.750496592624916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23.775996592624917</v>
      </c>
      <c r="L511" s="115">
        <f t="shared" si="79"/>
        <v>23.824996592624917</v>
      </c>
      <c r="M511" s="98">
        <f t="shared" si="72"/>
        <v>23.775496592624918</v>
      </c>
      <c r="N511" s="116">
        <f t="shared" si="73"/>
        <v>23.825496592624916</v>
      </c>
      <c r="O511" s="117">
        <f t="shared" si="74"/>
        <v>23.800496592624917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23.825996592624918</v>
      </c>
      <c r="L512" s="115">
        <f t="shared" si="79"/>
        <v>23.874996592624917</v>
      </c>
      <c r="M512" s="98">
        <f t="shared" si="72"/>
        <v>23.825496592624919</v>
      </c>
      <c r="N512" s="116">
        <f t="shared" si="73"/>
        <v>23.875496592624916</v>
      </c>
      <c r="O512" s="117">
        <f t="shared" si="74"/>
        <v>23.850496592624918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23.875996592624919</v>
      </c>
      <c r="L513" s="115">
        <f t="shared" si="79"/>
        <v>23.924996592624918</v>
      </c>
      <c r="M513" s="98">
        <f t="shared" si="72"/>
        <v>23.87549659262492</v>
      </c>
      <c r="N513" s="116">
        <f t="shared" si="73"/>
        <v>23.925496592624917</v>
      </c>
      <c r="O513" s="117">
        <f t="shared" si="74"/>
        <v>23.900496592624918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23.925996592624919</v>
      </c>
      <c r="L514" s="115">
        <f t="shared" si="79"/>
        <v>23.974996592624919</v>
      </c>
      <c r="M514" s="98">
        <f t="shared" si="72"/>
        <v>23.925496592624921</v>
      </c>
      <c r="N514" s="116">
        <f t="shared" si="73"/>
        <v>23.975496592624918</v>
      </c>
      <c r="O514" s="117">
        <f t="shared" si="74"/>
        <v>23.950496592624919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23.97599659262492</v>
      </c>
      <c r="L515" s="115">
        <f t="shared" si="79"/>
        <v>24.02499659262492</v>
      </c>
      <c r="M515" s="98">
        <f t="shared" si="72"/>
        <v>23.975496592624921</v>
      </c>
      <c r="N515" s="116">
        <f t="shared" si="73"/>
        <v>24.025496592624918</v>
      </c>
      <c r="O515" s="117">
        <f t="shared" si="74"/>
        <v>24.00049659262492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24.025996592624921</v>
      </c>
      <c r="L516" s="115">
        <f t="shared" si="79"/>
        <v>24.07499659262492</v>
      </c>
      <c r="M516" s="98">
        <f t="shared" si="72"/>
        <v>24.025496592624922</v>
      </c>
      <c r="N516" s="116">
        <f t="shared" si="73"/>
        <v>24.075496592624919</v>
      </c>
      <c r="O516" s="117">
        <f t="shared" si="74"/>
        <v>24.050496592624921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24.075996592624922</v>
      </c>
      <c r="L517" s="115">
        <f t="shared" si="79"/>
        <v>24.124996592624921</v>
      </c>
      <c r="M517" s="98">
        <f t="shared" ref="M517:M580" si="82">K517-5*10^-(D$2+1)</f>
        <v>24.075496592624923</v>
      </c>
      <c r="N517" s="116">
        <f t="shared" ref="N517:N580" si="83">L517+5*10^-(D$2+1)</f>
        <v>24.12549659262492</v>
      </c>
      <c r="O517" s="117">
        <f t="shared" ref="O517:O580" si="84">AVERAGE(K517,L517)</f>
        <v>24.100496592624921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24.125996592624922</v>
      </c>
      <c r="L518" s="115">
        <f t="shared" ref="L518:L581" si="89">K518+$I$4-POWER(10,-$D$2)</f>
        <v>24.174996592624922</v>
      </c>
      <c r="M518" s="98">
        <f t="shared" si="82"/>
        <v>24.125496592624923</v>
      </c>
      <c r="N518" s="116">
        <f t="shared" si="83"/>
        <v>24.175496592624921</v>
      </c>
      <c r="O518" s="117">
        <f t="shared" si="84"/>
        <v>24.150496592624922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24.175996592624923</v>
      </c>
      <c r="L519" s="115">
        <f t="shared" si="89"/>
        <v>24.224996592624922</v>
      </c>
      <c r="M519" s="98">
        <f t="shared" si="82"/>
        <v>24.175496592624924</v>
      </c>
      <c r="N519" s="116">
        <f t="shared" si="83"/>
        <v>24.225496592624921</v>
      </c>
      <c r="O519" s="117">
        <f t="shared" si="84"/>
        <v>24.200496592624923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24.225996592624924</v>
      </c>
      <c r="L520" s="115">
        <f t="shared" si="89"/>
        <v>24.274996592624923</v>
      </c>
      <c r="M520" s="98">
        <f t="shared" si="82"/>
        <v>24.225496592624925</v>
      </c>
      <c r="N520" s="116">
        <f t="shared" si="83"/>
        <v>24.275496592624922</v>
      </c>
      <c r="O520" s="117">
        <f t="shared" si="84"/>
        <v>24.250496592624923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24.275996592624924</v>
      </c>
      <c r="L521" s="115">
        <f t="shared" si="89"/>
        <v>24.324996592624924</v>
      </c>
      <c r="M521" s="98">
        <f t="shared" si="82"/>
        <v>24.275496592624926</v>
      </c>
      <c r="N521" s="116">
        <f t="shared" si="83"/>
        <v>24.325496592624923</v>
      </c>
      <c r="O521" s="117">
        <f t="shared" si="84"/>
        <v>24.300496592624924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24.325996592624925</v>
      </c>
      <c r="L522" s="115">
        <f t="shared" si="89"/>
        <v>24.374996592624925</v>
      </c>
      <c r="M522" s="98">
        <f t="shared" si="82"/>
        <v>24.325496592624926</v>
      </c>
      <c r="N522" s="116">
        <f t="shared" si="83"/>
        <v>24.375496592624923</v>
      </c>
      <c r="O522" s="117">
        <f t="shared" si="84"/>
        <v>24.350496592624925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24.375996592624926</v>
      </c>
      <c r="L523" s="115">
        <f t="shared" si="89"/>
        <v>24.424996592624925</v>
      </c>
      <c r="M523" s="98">
        <f t="shared" si="82"/>
        <v>24.375496592624927</v>
      </c>
      <c r="N523" s="116">
        <f t="shared" si="83"/>
        <v>24.425496592624924</v>
      </c>
      <c r="O523" s="117">
        <f t="shared" si="84"/>
        <v>24.400496592624926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24.425996592624927</v>
      </c>
      <c r="L524" s="115">
        <f t="shared" si="89"/>
        <v>24.474996592624926</v>
      </c>
      <c r="M524" s="98">
        <f t="shared" si="82"/>
        <v>24.425496592624928</v>
      </c>
      <c r="N524" s="116">
        <f t="shared" si="83"/>
        <v>24.475496592624925</v>
      </c>
      <c r="O524" s="117">
        <f t="shared" si="84"/>
        <v>24.450496592624926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24.475996592624927</v>
      </c>
      <c r="L525" s="115">
        <f t="shared" si="89"/>
        <v>24.524996592624927</v>
      </c>
      <c r="M525" s="98">
        <f t="shared" si="82"/>
        <v>24.475496592624928</v>
      </c>
      <c r="N525" s="116">
        <f t="shared" si="83"/>
        <v>24.525496592624926</v>
      </c>
      <c r="O525" s="117">
        <f t="shared" si="84"/>
        <v>24.500496592624927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24.525996592624928</v>
      </c>
      <c r="L526" s="115">
        <f t="shared" si="89"/>
        <v>24.574996592624927</v>
      </c>
      <c r="M526" s="98">
        <f t="shared" si="82"/>
        <v>24.525496592624929</v>
      </c>
      <c r="N526" s="116">
        <f t="shared" si="83"/>
        <v>24.575496592624926</v>
      </c>
      <c r="O526" s="117">
        <f t="shared" si="84"/>
        <v>24.550496592624928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24.575996592624929</v>
      </c>
      <c r="L527" s="115">
        <f t="shared" si="89"/>
        <v>24.624996592624928</v>
      </c>
      <c r="M527" s="98">
        <f t="shared" si="82"/>
        <v>24.57549659262493</v>
      </c>
      <c r="N527" s="116">
        <f t="shared" si="83"/>
        <v>24.625496592624927</v>
      </c>
      <c r="O527" s="117">
        <f t="shared" si="84"/>
        <v>24.600496592624928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24.625996592624929</v>
      </c>
      <c r="L528" s="115">
        <f t="shared" si="89"/>
        <v>24.674996592624929</v>
      </c>
      <c r="M528" s="98">
        <f t="shared" si="82"/>
        <v>24.625496592624931</v>
      </c>
      <c r="N528" s="116">
        <f t="shared" si="83"/>
        <v>24.675496592624928</v>
      </c>
      <c r="O528" s="117">
        <f t="shared" si="84"/>
        <v>24.650496592624929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24.67599659262493</v>
      </c>
      <c r="L529" s="115">
        <f t="shared" si="89"/>
        <v>24.72499659262493</v>
      </c>
      <c r="M529" s="98">
        <f t="shared" si="82"/>
        <v>24.675496592624931</v>
      </c>
      <c r="N529" s="116">
        <f t="shared" si="83"/>
        <v>24.725496592624928</v>
      </c>
      <c r="O529" s="117">
        <f t="shared" si="84"/>
        <v>24.70049659262493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24.725996592624931</v>
      </c>
      <c r="L530" s="115">
        <f t="shared" si="89"/>
        <v>24.77499659262493</v>
      </c>
      <c r="M530" s="98">
        <f t="shared" si="82"/>
        <v>24.725496592624932</v>
      </c>
      <c r="N530" s="116">
        <f t="shared" si="83"/>
        <v>24.775496592624929</v>
      </c>
      <c r="O530" s="117">
        <f t="shared" si="84"/>
        <v>24.750496592624931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24.775996592624931</v>
      </c>
      <c r="L531" s="115">
        <f t="shared" si="89"/>
        <v>24.824996592624931</v>
      </c>
      <c r="M531" s="98">
        <f t="shared" si="82"/>
        <v>24.775496592624933</v>
      </c>
      <c r="N531" s="116">
        <f t="shared" si="83"/>
        <v>24.82549659262493</v>
      </c>
      <c r="O531" s="117">
        <f t="shared" si="84"/>
        <v>24.800496592624931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24.825996592624932</v>
      </c>
      <c r="L532" s="115">
        <f t="shared" si="89"/>
        <v>24.874996592624932</v>
      </c>
      <c r="M532" s="98">
        <f t="shared" si="82"/>
        <v>24.825496592624933</v>
      </c>
      <c r="N532" s="116">
        <f t="shared" si="83"/>
        <v>24.875496592624931</v>
      </c>
      <c r="O532" s="117">
        <f t="shared" si="84"/>
        <v>24.850496592624932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24.875996592624933</v>
      </c>
      <c r="L533" s="115">
        <f t="shared" si="89"/>
        <v>24.924996592624932</v>
      </c>
      <c r="M533" s="98">
        <f t="shared" si="82"/>
        <v>24.875496592624934</v>
      </c>
      <c r="N533" s="116">
        <f t="shared" si="83"/>
        <v>24.925496592624931</v>
      </c>
      <c r="O533" s="117">
        <f t="shared" si="84"/>
        <v>24.900496592624933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24.925996592624934</v>
      </c>
      <c r="L534" s="115">
        <f t="shared" si="89"/>
        <v>24.974996592624933</v>
      </c>
      <c r="M534" s="98">
        <f t="shared" si="82"/>
        <v>24.925496592624935</v>
      </c>
      <c r="N534" s="116">
        <f t="shared" si="83"/>
        <v>24.975496592624932</v>
      </c>
      <c r="O534" s="117">
        <f t="shared" si="84"/>
        <v>24.950496592624933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24.975996592624934</v>
      </c>
      <c r="L535" s="115">
        <f t="shared" si="89"/>
        <v>25.024996592624934</v>
      </c>
      <c r="M535" s="98">
        <f t="shared" si="82"/>
        <v>24.975496592624935</v>
      </c>
      <c r="N535" s="116">
        <f t="shared" si="83"/>
        <v>25.025496592624933</v>
      </c>
      <c r="O535" s="117">
        <f t="shared" si="84"/>
        <v>25.000496592624934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25.025996592624935</v>
      </c>
      <c r="L536" s="115">
        <f t="shared" si="89"/>
        <v>25.074996592624935</v>
      </c>
      <c r="M536" s="98">
        <f t="shared" si="82"/>
        <v>25.025496592624936</v>
      </c>
      <c r="N536" s="116">
        <f t="shared" si="83"/>
        <v>25.075496592624933</v>
      </c>
      <c r="O536" s="117">
        <f t="shared" si="84"/>
        <v>25.050496592624935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25.075996592624936</v>
      </c>
      <c r="L537" s="115">
        <f t="shared" si="89"/>
        <v>25.124996592624935</v>
      </c>
      <c r="M537" s="98">
        <f t="shared" si="82"/>
        <v>25.075496592624937</v>
      </c>
      <c r="N537" s="116">
        <f t="shared" si="83"/>
        <v>25.125496592624934</v>
      </c>
      <c r="O537" s="117">
        <f t="shared" si="84"/>
        <v>25.100496592624935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25.125996592624936</v>
      </c>
      <c r="L538" s="115">
        <f t="shared" si="89"/>
        <v>25.174996592624936</v>
      </c>
      <c r="M538" s="98">
        <f t="shared" si="82"/>
        <v>25.125496592624938</v>
      </c>
      <c r="N538" s="116">
        <f t="shared" si="83"/>
        <v>25.175496592624935</v>
      </c>
      <c r="O538" s="117">
        <f t="shared" si="84"/>
        <v>25.150496592624936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25.175996592624937</v>
      </c>
      <c r="L539" s="115">
        <f t="shared" si="89"/>
        <v>25.224996592624937</v>
      </c>
      <c r="M539" s="98">
        <f t="shared" si="82"/>
        <v>25.175496592624938</v>
      </c>
      <c r="N539" s="116">
        <f t="shared" si="83"/>
        <v>25.225496592624935</v>
      </c>
      <c r="O539" s="117">
        <f t="shared" si="84"/>
        <v>25.200496592624937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25.225996592624938</v>
      </c>
      <c r="L540" s="115">
        <f t="shared" si="89"/>
        <v>25.274996592624937</v>
      </c>
      <c r="M540" s="98">
        <f t="shared" si="82"/>
        <v>25.225496592624939</v>
      </c>
      <c r="N540" s="116">
        <f t="shared" si="83"/>
        <v>25.275496592624936</v>
      </c>
      <c r="O540" s="117">
        <f t="shared" si="84"/>
        <v>25.250496592624938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25.275996592624939</v>
      </c>
      <c r="L541" s="115">
        <f t="shared" si="89"/>
        <v>25.324996592624938</v>
      </c>
      <c r="M541" s="98">
        <f t="shared" si="82"/>
        <v>25.27549659262494</v>
      </c>
      <c r="N541" s="116">
        <f t="shared" si="83"/>
        <v>25.325496592624937</v>
      </c>
      <c r="O541" s="117">
        <f t="shared" si="84"/>
        <v>25.300496592624938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25.325996592624939</v>
      </c>
      <c r="L542" s="115">
        <f t="shared" si="89"/>
        <v>25.374996592624939</v>
      </c>
      <c r="M542" s="98">
        <f t="shared" si="82"/>
        <v>25.32549659262494</v>
      </c>
      <c r="N542" s="116">
        <f t="shared" si="83"/>
        <v>25.375496592624938</v>
      </c>
      <c r="O542" s="117">
        <f t="shared" si="84"/>
        <v>25.350496592624939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25.37599659262494</v>
      </c>
      <c r="L543" s="115">
        <f t="shared" si="89"/>
        <v>25.424996592624939</v>
      </c>
      <c r="M543" s="98">
        <f t="shared" si="82"/>
        <v>25.375496592624941</v>
      </c>
      <c r="N543" s="116">
        <f t="shared" si="83"/>
        <v>25.425496592624938</v>
      </c>
      <c r="O543" s="117">
        <f t="shared" si="84"/>
        <v>25.40049659262494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25.425996592624941</v>
      </c>
      <c r="L544" s="115">
        <f t="shared" si="89"/>
        <v>25.47499659262494</v>
      </c>
      <c r="M544" s="98">
        <f t="shared" si="82"/>
        <v>25.425496592624942</v>
      </c>
      <c r="N544" s="116">
        <f t="shared" si="83"/>
        <v>25.475496592624939</v>
      </c>
      <c r="O544" s="117">
        <f t="shared" si="84"/>
        <v>25.45049659262494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25.475996592624941</v>
      </c>
      <c r="L545" s="115">
        <f t="shared" si="89"/>
        <v>25.524996592624941</v>
      </c>
      <c r="M545" s="98">
        <f t="shared" si="82"/>
        <v>25.475496592624943</v>
      </c>
      <c r="N545" s="116">
        <f t="shared" si="83"/>
        <v>25.52549659262494</v>
      </c>
      <c r="O545" s="117">
        <f t="shared" si="84"/>
        <v>25.500496592624941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25.525996592624942</v>
      </c>
      <c r="L546" s="115">
        <f t="shared" si="89"/>
        <v>25.574996592624942</v>
      </c>
      <c r="M546" s="98">
        <f t="shared" si="82"/>
        <v>25.525496592624943</v>
      </c>
      <c r="N546" s="116">
        <f t="shared" si="83"/>
        <v>25.57549659262494</v>
      </c>
      <c r="O546" s="117">
        <f t="shared" si="84"/>
        <v>25.550496592624942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25.575996592624943</v>
      </c>
      <c r="L547" s="115">
        <f t="shared" si="89"/>
        <v>25.624996592624942</v>
      </c>
      <c r="M547" s="98">
        <f t="shared" si="82"/>
        <v>25.575496592624944</v>
      </c>
      <c r="N547" s="116">
        <f t="shared" si="83"/>
        <v>25.625496592624941</v>
      </c>
      <c r="O547" s="117">
        <f t="shared" si="84"/>
        <v>25.600496592624943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25.625996592624944</v>
      </c>
      <c r="L548" s="115">
        <f t="shared" si="89"/>
        <v>25.674996592624943</v>
      </c>
      <c r="M548" s="98">
        <f t="shared" si="82"/>
        <v>25.625496592624945</v>
      </c>
      <c r="N548" s="116">
        <f t="shared" si="83"/>
        <v>25.675496592624942</v>
      </c>
      <c r="O548" s="117">
        <f t="shared" si="84"/>
        <v>25.650496592624943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25.675996592624944</v>
      </c>
      <c r="L549" s="115">
        <f t="shared" si="89"/>
        <v>25.724996592624944</v>
      </c>
      <c r="M549" s="98">
        <f t="shared" si="82"/>
        <v>25.675496592624945</v>
      </c>
      <c r="N549" s="116">
        <f t="shared" si="83"/>
        <v>25.725496592624943</v>
      </c>
      <c r="O549" s="117">
        <f t="shared" si="84"/>
        <v>25.700496592624944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25.725996592624945</v>
      </c>
      <c r="L550" s="115">
        <f t="shared" si="89"/>
        <v>25.774996592624944</v>
      </c>
      <c r="M550" s="98">
        <f t="shared" si="82"/>
        <v>25.725496592624946</v>
      </c>
      <c r="N550" s="116">
        <f t="shared" si="83"/>
        <v>25.775496592624943</v>
      </c>
      <c r="O550" s="117">
        <f t="shared" si="84"/>
        <v>25.750496592624945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25.775996592624946</v>
      </c>
      <c r="L551" s="115">
        <f t="shared" si="89"/>
        <v>25.824996592624945</v>
      </c>
      <c r="M551" s="98">
        <f t="shared" si="82"/>
        <v>25.775496592624947</v>
      </c>
      <c r="N551" s="116">
        <f t="shared" si="83"/>
        <v>25.825496592624944</v>
      </c>
      <c r="O551" s="117">
        <f t="shared" si="84"/>
        <v>25.800496592624945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25.825996592624946</v>
      </c>
      <c r="L552" s="115">
        <f t="shared" si="89"/>
        <v>25.874996592624946</v>
      </c>
      <c r="M552" s="98">
        <f t="shared" si="82"/>
        <v>25.825496592624948</v>
      </c>
      <c r="N552" s="116">
        <f t="shared" si="83"/>
        <v>25.875496592624945</v>
      </c>
      <c r="O552" s="117">
        <f t="shared" si="84"/>
        <v>25.850496592624946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25.875996592624947</v>
      </c>
      <c r="L553" s="115">
        <f t="shared" si="89"/>
        <v>25.924996592624947</v>
      </c>
      <c r="M553" s="98">
        <f t="shared" si="82"/>
        <v>25.875496592624948</v>
      </c>
      <c r="N553" s="116">
        <f t="shared" si="83"/>
        <v>25.925496592624945</v>
      </c>
      <c r="O553" s="117">
        <f t="shared" si="84"/>
        <v>25.900496592624947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25.925996592624948</v>
      </c>
      <c r="L554" s="115">
        <f t="shared" si="89"/>
        <v>25.974996592624947</v>
      </c>
      <c r="M554" s="98">
        <f t="shared" si="82"/>
        <v>25.925496592624949</v>
      </c>
      <c r="N554" s="116">
        <f t="shared" si="83"/>
        <v>25.975496592624946</v>
      </c>
      <c r="O554" s="117">
        <f t="shared" si="84"/>
        <v>25.950496592624948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25.975996592624949</v>
      </c>
      <c r="L555" s="115">
        <f t="shared" si="89"/>
        <v>26.024996592624948</v>
      </c>
      <c r="M555" s="98">
        <f t="shared" si="82"/>
        <v>25.97549659262495</v>
      </c>
      <c r="N555" s="116">
        <f t="shared" si="83"/>
        <v>26.025496592624947</v>
      </c>
      <c r="O555" s="117">
        <f t="shared" si="84"/>
        <v>26.000496592624948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26.025996592624949</v>
      </c>
      <c r="L556" s="115">
        <f t="shared" si="89"/>
        <v>26.074996592624949</v>
      </c>
      <c r="M556" s="98">
        <f t="shared" si="82"/>
        <v>26.02549659262495</v>
      </c>
      <c r="N556" s="116">
        <f t="shared" si="83"/>
        <v>26.075496592624948</v>
      </c>
      <c r="O556" s="117">
        <f t="shared" si="84"/>
        <v>26.050496592624949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26.07599659262495</v>
      </c>
      <c r="L557" s="115">
        <f t="shared" si="89"/>
        <v>26.124996592624949</v>
      </c>
      <c r="M557" s="98">
        <f t="shared" si="82"/>
        <v>26.075496592624951</v>
      </c>
      <c r="N557" s="116">
        <f t="shared" si="83"/>
        <v>26.125496592624948</v>
      </c>
      <c r="O557" s="117">
        <f t="shared" si="84"/>
        <v>26.10049659262495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26.125996592624951</v>
      </c>
      <c r="L558" s="115">
        <f t="shared" si="89"/>
        <v>26.17499659262495</v>
      </c>
      <c r="M558" s="98">
        <f t="shared" si="82"/>
        <v>26.125496592624952</v>
      </c>
      <c r="N558" s="116">
        <f t="shared" si="83"/>
        <v>26.175496592624949</v>
      </c>
      <c r="O558" s="117">
        <f t="shared" si="84"/>
        <v>26.15049659262495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26.175996592624951</v>
      </c>
      <c r="L559" s="115">
        <f t="shared" si="89"/>
        <v>26.224996592624951</v>
      </c>
      <c r="M559" s="98">
        <f t="shared" si="82"/>
        <v>26.175496592624953</v>
      </c>
      <c r="N559" s="116">
        <f t="shared" si="83"/>
        <v>26.22549659262495</v>
      </c>
      <c r="O559" s="117">
        <f t="shared" si="84"/>
        <v>26.200496592624951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26.225996592624952</v>
      </c>
      <c r="L560" s="115">
        <f t="shared" si="89"/>
        <v>26.274996592624952</v>
      </c>
      <c r="M560" s="98">
        <f t="shared" si="82"/>
        <v>26.225496592624953</v>
      </c>
      <c r="N560" s="116">
        <f t="shared" si="83"/>
        <v>26.27549659262495</v>
      </c>
      <c r="O560" s="117">
        <f t="shared" si="84"/>
        <v>26.250496592624952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26.275996592624953</v>
      </c>
      <c r="L561" s="115">
        <f t="shared" si="89"/>
        <v>26.324996592624952</v>
      </c>
      <c r="M561" s="98">
        <f t="shared" si="82"/>
        <v>26.275496592624954</v>
      </c>
      <c r="N561" s="116">
        <f t="shared" si="83"/>
        <v>26.325496592624951</v>
      </c>
      <c r="O561" s="117">
        <f t="shared" si="84"/>
        <v>26.300496592624953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26.325996592624954</v>
      </c>
      <c r="L562" s="115">
        <f t="shared" si="89"/>
        <v>26.374996592624953</v>
      </c>
      <c r="M562" s="98">
        <f t="shared" si="82"/>
        <v>26.325496592624955</v>
      </c>
      <c r="N562" s="116">
        <f t="shared" si="83"/>
        <v>26.375496592624952</v>
      </c>
      <c r="O562" s="117">
        <f t="shared" si="84"/>
        <v>26.350496592624953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26.375996592624954</v>
      </c>
      <c r="L563" s="115">
        <f t="shared" si="89"/>
        <v>26.424996592624954</v>
      </c>
      <c r="M563" s="98">
        <f t="shared" si="82"/>
        <v>26.375496592624955</v>
      </c>
      <c r="N563" s="116">
        <f t="shared" si="83"/>
        <v>26.425496592624953</v>
      </c>
      <c r="O563" s="117">
        <f t="shared" si="84"/>
        <v>26.400496592624954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26.425996592624955</v>
      </c>
      <c r="L564" s="115">
        <f t="shared" si="89"/>
        <v>26.474996592624954</v>
      </c>
      <c r="M564" s="98">
        <f t="shared" si="82"/>
        <v>26.425496592624956</v>
      </c>
      <c r="N564" s="116">
        <f t="shared" si="83"/>
        <v>26.475496592624953</v>
      </c>
      <c r="O564" s="117">
        <f t="shared" si="84"/>
        <v>26.450496592624955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26.475996592624956</v>
      </c>
      <c r="L565" s="115">
        <f t="shared" si="89"/>
        <v>26.524996592624955</v>
      </c>
      <c r="M565" s="98">
        <f t="shared" si="82"/>
        <v>26.475496592624957</v>
      </c>
      <c r="N565" s="116">
        <f t="shared" si="83"/>
        <v>26.525496592624954</v>
      </c>
      <c r="O565" s="117">
        <f t="shared" si="84"/>
        <v>26.500496592624955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26.525996592624956</v>
      </c>
      <c r="L566" s="115">
        <f t="shared" si="89"/>
        <v>26.574996592624956</v>
      </c>
      <c r="M566" s="98">
        <f t="shared" si="82"/>
        <v>26.525496592624958</v>
      </c>
      <c r="N566" s="116">
        <f t="shared" si="83"/>
        <v>26.575496592624955</v>
      </c>
      <c r="O566" s="117">
        <f t="shared" si="84"/>
        <v>26.550496592624956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26.575996592624957</v>
      </c>
      <c r="L567" s="115">
        <f t="shared" si="89"/>
        <v>26.624996592624957</v>
      </c>
      <c r="M567" s="98">
        <f t="shared" si="82"/>
        <v>26.575496592624958</v>
      </c>
      <c r="N567" s="116">
        <f t="shared" si="83"/>
        <v>26.625496592624955</v>
      </c>
      <c r="O567" s="117">
        <f t="shared" si="84"/>
        <v>26.600496592624957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26.625996592624958</v>
      </c>
      <c r="L568" s="115">
        <f t="shared" si="89"/>
        <v>26.674996592624957</v>
      </c>
      <c r="M568" s="98">
        <f t="shared" si="82"/>
        <v>26.625496592624959</v>
      </c>
      <c r="N568" s="116">
        <f t="shared" si="83"/>
        <v>26.675496592624956</v>
      </c>
      <c r="O568" s="117">
        <f t="shared" si="84"/>
        <v>26.650496592624958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26.675996592624958</v>
      </c>
      <c r="L569" s="115">
        <f t="shared" si="89"/>
        <v>26.724996592624958</v>
      </c>
      <c r="M569" s="98">
        <f t="shared" si="82"/>
        <v>26.67549659262496</v>
      </c>
      <c r="N569" s="116">
        <f t="shared" si="83"/>
        <v>26.725496592624957</v>
      </c>
      <c r="O569" s="117">
        <f t="shared" si="84"/>
        <v>26.700496592624958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26.725996592624959</v>
      </c>
      <c r="L570" s="115">
        <f t="shared" si="89"/>
        <v>26.774996592624959</v>
      </c>
      <c r="M570" s="98">
        <f t="shared" si="82"/>
        <v>26.72549659262496</v>
      </c>
      <c r="N570" s="116">
        <f t="shared" si="83"/>
        <v>26.775496592624958</v>
      </c>
      <c r="O570" s="117">
        <f t="shared" si="84"/>
        <v>26.750496592624959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26.77599659262496</v>
      </c>
      <c r="L571" s="115">
        <f t="shared" si="89"/>
        <v>26.824996592624959</v>
      </c>
      <c r="M571" s="98">
        <f t="shared" si="82"/>
        <v>26.775496592624961</v>
      </c>
      <c r="N571" s="116">
        <f t="shared" si="83"/>
        <v>26.825496592624958</v>
      </c>
      <c r="O571" s="117">
        <f t="shared" si="84"/>
        <v>26.80049659262496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26.825996592624961</v>
      </c>
      <c r="L572" s="115">
        <f t="shared" si="89"/>
        <v>26.87499659262496</v>
      </c>
      <c r="M572" s="98">
        <f t="shared" si="82"/>
        <v>26.825496592624962</v>
      </c>
      <c r="N572" s="116">
        <f t="shared" si="83"/>
        <v>26.875496592624959</v>
      </c>
      <c r="O572" s="117">
        <f t="shared" si="84"/>
        <v>26.85049659262496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26.875996592624961</v>
      </c>
      <c r="L573" s="115">
        <f t="shared" si="89"/>
        <v>26.924996592624961</v>
      </c>
      <c r="M573" s="98">
        <f t="shared" si="82"/>
        <v>26.875496592624962</v>
      </c>
      <c r="N573" s="116">
        <f t="shared" si="83"/>
        <v>26.92549659262496</v>
      </c>
      <c r="O573" s="117">
        <f t="shared" si="84"/>
        <v>26.900496592624961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26.925996592624962</v>
      </c>
      <c r="L574" s="115">
        <f t="shared" si="89"/>
        <v>26.974996592624962</v>
      </c>
      <c r="M574" s="98">
        <f t="shared" si="82"/>
        <v>26.925496592624963</v>
      </c>
      <c r="N574" s="116">
        <f t="shared" si="83"/>
        <v>26.97549659262496</v>
      </c>
      <c r="O574" s="117">
        <f t="shared" si="84"/>
        <v>26.950496592624962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26.975996592624963</v>
      </c>
      <c r="L575" s="115">
        <f t="shared" si="89"/>
        <v>27.024996592624962</v>
      </c>
      <c r="M575" s="98">
        <f t="shared" si="82"/>
        <v>26.975496592624964</v>
      </c>
      <c r="N575" s="116">
        <f t="shared" si="83"/>
        <v>27.025496592624961</v>
      </c>
      <c r="O575" s="117">
        <f t="shared" si="84"/>
        <v>27.000496592624962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27.025996592624963</v>
      </c>
      <c r="L576" s="115">
        <f t="shared" si="89"/>
        <v>27.074996592624963</v>
      </c>
      <c r="M576" s="98">
        <f t="shared" si="82"/>
        <v>27.025496592624965</v>
      </c>
      <c r="N576" s="116">
        <f t="shared" si="83"/>
        <v>27.075496592624962</v>
      </c>
      <c r="O576" s="117">
        <f t="shared" si="84"/>
        <v>27.050496592624963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27.075996592624964</v>
      </c>
      <c r="L577" s="115">
        <f t="shared" si="89"/>
        <v>27.124996592624964</v>
      </c>
      <c r="M577" s="98">
        <f t="shared" si="82"/>
        <v>27.075496592624965</v>
      </c>
      <c r="N577" s="116">
        <f t="shared" si="83"/>
        <v>27.125496592624962</v>
      </c>
      <c r="O577" s="117">
        <f t="shared" si="84"/>
        <v>27.100496592624964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27.125996592624965</v>
      </c>
      <c r="L578" s="115">
        <f t="shared" si="89"/>
        <v>27.174996592624964</v>
      </c>
      <c r="M578" s="98">
        <f t="shared" si="82"/>
        <v>27.125496592624966</v>
      </c>
      <c r="N578" s="116">
        <f t="shared" si="83"/>
        <v>27.175496592624963</v>
      </c>
      <c r="O578" s="117">
        <f t="shared" si="84"/>
        <v>27.150496592624965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27.175996592624966</v>
      </c>
      <c r="L579" s="115">
        <f t="shared" si="89"/>
        <v>27.224996592624965</v>
      </c>
      <c r="M579" s="98">
        <f t="shared" si="82"/>
        <v>27.175496592624967</v>
      </c>
      <c r="N579" s="116">
        <f t="shared" si="83"/>
        <v>27.225496592624964</v>
      </c>
      <c r="O579" s="117">
        <f t="shared" si="84"/>
        <v>27.200496592624965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27.225996592624966</v>
      </c>
      <c r="L580" s="115">
        <f t="shared" si="89"/>
        <v>27.274996592624966</v>
      </c>
      <c r="M580" s="98">
        <f t="shared" si="82"/>
        <v>27.225496592624967</v>
      </c>
      <c r="N580" s="116">
        <f t="shared" si="83"/>
        <v>27.275496592624965</v>
      </c>
      <c r="O580" s="117">
        <f t="shared" si="84"/>
        <v>27.250496592624966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27.275996592624967</v>
      </c>
      <c r="L581" s="115">
        <f t="shared" si="89"/>
        <v>27.324996592624966</v>
      </c>
      <c r="M581" s="98">
        <f t="shared" ref="M581:M644" si="92">K581-5*10^-(D$2+1)</f>
        <v>27.275496592624968</v>
      </c>
      <c r="N581" s="116">
        <f t="shared" ref="N581:N644" si="93">L581+5*10^-(D$2+1)</f>
        <v>27.325496592624965</v>
      </c>
      <c r="O581" s="117">
        <f t="shared" ref="O581:O644" si="94">AVERAGE(K581,L581)</f>
        <v>27.300496592624967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27.325996592624968</v>
      </c>
      <c r="L582" s="115">
        <f t="shared" ref="L582:L645" si="99">K582+$I$4-POWER(10,-$D$2)</f>
        <v>27.374996592624967</v>
      </c>
      <c r="M582" s="98">
        <f t="shared" si="92"/>
        <v>27.325496592624969</v>
      </c>
      <c r="N582" s="116">
        <f t="shared" si="93"/>
        <v>27.375496592624966</v>
      </c>
      <c r="O582" s="117">
        <f t="shared" si="94"/>
        <v>27.350496592624967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27.375996592624968</v>
      </c>
      <c r="L583" s="115">
        <f t="shared" si="99"/>
        <v>27.424996592624968</v>
      </c>
      <c r="M583" s="98">
        <f t="shared" si="92"/>
        <v>27.37549659262497</v>
      </c>
      <c r="N583" s="116">
        <f t="shared" si="93"/>
        <v>27.425496592624967</v>
      </c>
      <c r="O583" s="117">
        <f t="shared" si="94"/>
        <v>27.400496592624968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27.425996592624969</v>
      </c>
      <c r="L584" s="115">
        <f t="shared" si="99"/>
        <v>27.474996592624969</v>
      </c>
      <c r="M584" s="98">
        <f t="shared" si="92"/>
        <v>27.42549659262497</v>
      </c>
      <c r="N584" s="116">
        <f t="shared" si="93"/>
        <v>27.475496592624967</v>
      </c>
      <c r="O584" s="117">
        <f t="shared" si="94"/>
        <v>27.450496592624969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27.47599659262497</v>
      </c>
      <c r="L585" s="115">
        <f t="shared" si="99"/>
        <v>27.524996592624969</v>
      </c>
      <c r="M585" s="98">
        <f t="shared" si="92"/>
        <v>27.475496592624971</v>
      </c>
      <c r="N585" s="116">
        <f t="shared" si="93"/>
        <v>27.525496592624968</v>
      </c>
      <c r="O585" s="117">
        <f t="shared" si="94"/>
        <v>27.50049659262497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27.525996592624971</v>
      </c>
      <c r="L586" s="115">
        <f t="shared" si="99"/>
        <v>27.57499659262497</v>
      </c>
      <c r="M586" s="98">
        <f t="shared" si="92"/>
        <v>27.525496592624972</v>
      </c>
      <c r="N586" s="116">
        <f t="shared" si="93"/>
        <v>27.575496592624969</v>
      </c>
      <c r="O586" s="117">
        <f t="shared" si="94"/>
        <v>27.55049659262497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27.575996592624971</v>
      </c>
      <c r="L587" s="115">
        <f t="shared" si="99"/>
        <v>27.624996592624971</v>
      </c>
      <c r="M587" s="98">
        <f t="shared" si="92"/>
        <v>27.575496592624972</v>
      </c>
      <c r="N587" s="116">
        <f t="shared" si="93"/>
        <v>27.62549659262497</v>
      </c>
      <c r="O587" s="117">
        <f t="shared" si="94"/>
        <v>27.600496592624971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27.625996592624972</v>
      </c>
      <c r="L588" s="115">
        <f t="shared" si="99"/>
        <v>27.674996592624971</v>
      </c>
      <c r="M588" s="98">
        <f t="shared" si="92"/>
        <v>27.625496592624973</v>
      </c>
      <c r="N588" s="116">
        <f t="shared" si="93"/>
        <v>27.67549659262497</v>
      </c>
      <c r="O588" s="117">
        <f t="shared" si="94"/>
        <v>27.650496592624972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27.675996592624973</v>
      </c>
      <c r="L589" s="115">
        <f t="shared" si="99"/>
        <v>27.724996592624972</v>
      </c>
      <c r="M589" s="98">
        <f t="shared" si="92"/>
        <v>27.675496592624974</v>
      </c>
      <c r="N589" s="116">
        <f t="shared" si="93"/>
        <v>27.725496592624971</v>
      </c>
      <c r="O589" s="117">
        <f t="shared" si="94"/>
        <v>27.700496592624972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27.725996592624973</v>
      </c>
      <c r="L590" s="115">
        <f t="shared" si="99"/>
        <v>27.774996592624973</v>
      </c>
      <c r="M590" s="98">
        <f t="shared" si="92"/>
        <v>27.725496592624975</v>
      </c>
      <c r="N590" s="116">
        <f t="shared" si="93"/>
        <v>27.775496592624972</v>
      </c>
      <c r="O590" s="117">
        <f t="shared" si="94"/>
        <v>27.750496592624973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27.775996592624974</v>
      </c>
      <c r="L591" s="115">
        <f t="shared" si="99"/>
        <v>27.824996592624974</v>
      </c>
      <c r="M591" s="98">
        <f t="shared" si="92"/>
        <v>27.775496592624975</v>
      </c>
      <c r="N591" s="116">
        <f t="shared" si="93"/>
        <v>27.825496592624972</v>
      </c>
      <c r="O591" s="117">
        <f t="shared" si="94"/>
        <v>27.800496592624974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27.825996592624975</v>
      </c>
      <c r="L592" s="115">
        <f t="shared" si="99"/>
        <v>27.874996592624974</v>
      </c>
      <c r="M592" s="98">
        <f t="shared" si="92"/>
        <v>27.825496592624976</v>
      </c>
      <c r="N592" s="116">
        <f t="shared" si="93"/>
        <v>27.875496592624973</v>
      </c>
      <c r="O592" s="117">
        <f t="shared" si="94"/>
        <v>27.850496592624975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27.875996592624976</v>
      </c>
      <c r="L593" s="115">
        <f t="shared" si="99"/>
        <v>27.924996592624975</v>
      </c>
      <c r="M593" s="98">
        <f t="shared" si="92"/>
        <v>27.875496592624977</v>
      </c>
      <c r="N593" s="116">
        <f t="shared" si="93"/>
        <v>27.925496592624974</v>
      </c>
      <c r="O593" s="117">
        <f t="shared" si="94"/>
        <v>27.900496592624975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27.925996592624976</v>
      </c>
      <c r="L594" s="115">
        <f t="shared" si="99"/>
        <v>27.974996592624976</v>
      </c>
      <c r="M594" s="98">
        <f t="shared" si="92"/>
        <v>27.925496592624977</v>
      </c>
      <c r="N594" s="116">
        <f t="shared" si="93"/>
        <v>27.975496592624975</v>
      </c>
      <c r="O594" s="117">
        <f t="shared" si="94"/>
        <v>27.950496592624976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27.975996592624977</v>
      </c>
      <c r="L595" s="115">
        <f t="shared" si="99"/>
        <v>28.024996592624976</v>
      </c>
      <c r="M595" s="98">
        <f t="shared" si="92"/>
        <v>27.975496592624978</v>
      </c>
      <c r="N595" s="116">
        <f t="shared" si="93"/>
        <v>28.025496592624975</v>
      </c>
      <c r="O595" s="117">
        <f t="shared" si="94"/>
        <v>28.000496592624977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28.025996592624978</v>
      </c>
      <c r="L596" s="115">
        <f t="shared" si="99"/>
        <v>28.074996592624977</v>
      </c>
      <c r="M596" s="98">
        <f t="shared" si="92"/>
        <v>28.025496592624979</v>
      </c>
      <c r="N596" s="116">
        <f t="shared" si="93"/>
        <v>28.075496592624976</v>
      </c>
      <c r="O596" s="117">
        <f t="shared" si="94"/>
        <v>28.050496592624977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28.075996592624978</v>
      </c>
      <c r="L597" s="115">
        <f t="shared" si="99"/>
        <v>28.124996592624978</v>
      </c>
      <c r="M597" s="98">
        <f t="shared" si="92"/>
        <v>28.07549659262498</v>
      </c>
      <c r="N597" s="116">
        <f t="shared" si="93"/>
        <v>28.125496592624977</v>
      </c>
      <c r="O597" s="117">
        <f t="shared" si="94"/>
        <v>28.100496592624978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28.125996592624979</v>
      </c>
      <c r="L598" s="115">
        <f t="shared" si="99"/>
        <v>28.174996592624979</v>
      </c>
      <c r="M598" s="98">
        <f t="shared" si="92"/>
        <v>28.12549659262498</v>
      </c>
      <c r="N598" s="116">
        <f t="shared" si="93"/>
        <v>28.175496592624977</v>
      </c>
      <c r="O598" s="117">
        <f t="shared" si="94"/>
        <v>28.150496592624979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28.17599659262498</v>
      </c>
      <c r="L599" s="115">
        <f t="shared" si="99"/>
        <v>28.224996592624979</v>
      </c>
      <c r="M599" s="98">
        <f t="shared" si="92"/>
        <v>28.175496592624981</v>
      </c>
      <c r="N599" s="116">
        <f t="shared" si="93"/>
        <v>28.225496592624978</v>
      </c>
      <c r="O599" s="117">
        <f t="shared" si="94"/>
        <v>28.20049659262498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28.225996592624981</v>
      </c>
      <c r="L600" s="115">
        <f t="shared" si="99"/>
        <v>28.27499659262498</v>
      </c>
      <c r="M600" s="98">
        <f t="shared" si="92"/>
        <v>28.225496592624982</v>
      </c>
      <c r="N600" s="116">
        <f t="shared" si="93"/>
        <v>28.275496592624979</v>
      </c>
      <c r="O600" s="117">
        <f t="shared" si="94"/>
        <v>28.25049659262498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28.275996592624981</v>
      </c>
      <c r="L601" s="115">
        <f t="shared" si="99"/>
        <v>28.324996592624981</v>
      </c>
      <c r="M601" s="98">
        <f t="shared" si="92"/>
        <v>28.275496592624982</v>
      </c>
      <c r="N601" s="116">
        <f t="shared" si="93"/>
        <v>28.32549659262498</v>
      </c>
      <c r="O601" s="117">
        <f t="shared" si="94"/>
        <v>28.300496592624981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28.325996592624982</v>
      </c>
      <c r="L602" s="115">
        <f t="shared" si="99"/>
        <v>28.374996592624981</v>
      </c>
      <c r="M602" s="98">
        <f t="shared" si="92"/>
        <v>28.325496592624983</v>
      </c>
      <c r="N602" s="116">
        <f t="shared" si="93"/>
        <v>28.37549659262498</v>
      </c>
      <c r="O602" s="117">
        <f t="shared" si="94"/>
        <v>28.350496592624982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28.375996592624983</v>
      </c>
      <c r="L603" s="115">
        <f t="shared" si="99"/>
        <v>28.424996592624982</v>
      </c>
      <c r="M603" s="98">
        <f t="shared" si="92"/>
        <v>28.375496592624984</v>
      </c>
      <c r="N603" s="116">
        <f t="shared" si="93"/>
        <v>28.425496592624981</v>
      </c>
      <c r="O603" s="117">
        <f t="shared" si="94"/>
        <v>28.400496592624982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28.425996592624983</v>
      </c>
      <c r="L604" s="115">
        <f t="shared" si="99"/>
        <v>28.474996592624983</v>
      </c>
      <c r="M604" s="98">
        <f t="shared" si="92"/>
        <v>28.425496592624985</v>
      </c>
      <c r="N604" s="116">
        <f t="shared" si="93"/>
        <v>28.475496592624982</v>
      </c>
      <c r="O604" s="117">
        <f t="shared" si="94"/>
        <v>28.450496592624983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28.475996592624984</v>
      </c>
      <c r="L605" s="115">
        <f t="shared" si="99"/>
        <v>28.524996592624984</v>
      </c>
      <c r="M605" s="98">
        <f t="shared" si="92"/>
        <v>28.475496592624985</v>
      </c>
      <c r="N605" s="116">
        <f t="shared" si="93"/>
        <v>28.525496592624982</v>
      </c>
      <c r="O605" s="117">
        <f t="shared" si="94"/>
        <v>28.500496592624984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28.525996592624985</v>
      </c>
      <c r="L606" s="115">
        <f t="shared" si="99"/>
        <v>28.574996592624984</v>
      </c>
      <c r="M606" s="98">
        <f t="shared" si="92"/>
        <v>28.525496592624986</v>
      </c>
      <c r="N606" s="116">
        <f t="shared" si="93"/>
        <v>28.575496592624983</v>
      </c>
      <c r="O606" s="117">
        <f t="shared" si="94"/>
        <v>28.550496592624985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28.575996592624985</v>
      </c>
      <c r="L607" s="115">
        <f t="shared" si="99"/>
        <v>28.624996592624985</v>
      </c>
      <c r="M607" s="98">
        <f t="shared" si="92"/>
        <v>28.575496592624987</v>
      </c>
      <c r="N607" s="116">
        <f t="shared" si="93"/>
        <v>28.625496592624984</v>
      </c>
      <c r="O607" s="117">
        <f t="shared" si="94"/>
        <v>28.600496592624985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28.625996592624986</v>
      </c>
      <c r="L608" s="115">
        <f t="shared" si="99"/>
        <v>28.674996592624986</v>
      </c>
      <c r="M608" s="98">
        <f t="shared" si="92"/>
        <v>28.625496592624987</v>
      </c>
      <c r="N608" s="116">
        <f t="shared" si="93"/>
        <v>28.675496592624985</v>
      </c>
      <c r="O608" s="117">
        <f t="shared" si="94"/>
        <v>28.650496592624986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28.675996592624987</v>
      </c>
      <c r="L609" s="115">
        <f t="shared" si="99"/>
        <v>28.724996592624986</v>
      </c>
      <c r="M609" s="98">
        <f t="shared" si="92"/>
        <v>28.675496592624988</v>
      </c>
      <c r="N609" s="116">
        <f t="shared" si="93"/>
        <v>28.725496592624985</v>
      </c>
      <c r="O609" s="117">
        <f t="shared" si="94"/>
        <v>28.700496592624987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28.725996592624988</v>
      </c>
      <c r="L610" s="115">
        <f t="shared" si="99"/>
        <v>28.774996592624987</v>
      </c>
      <c r="M610" s="98">
        <f t="shared" si="92"/>
        <v>28.725496592624989</v>
      </c>
      <c r="N610" s="116">
        <f t="shared" si="93"/>
        <v>28.775496592624986</v>
      </c>
      <c r="O610" s="117">
        <f t="shared" si="94"/>
        <v>28.750496592624987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28.775996592624988</v>
      </c>
      <c r="L611" s="115">
        <f t="shared" si="99"/>
        <v>28.824996592624988</v>
      </c>
      <c r="M611" s="98">
        <f t="shared" si="92"/>
        <v>28.775496592624989</v>
      </c>
      <c r="N611" s="116">
        <f t="shared" si="93"/>
        <v>28.825496592624987</v>
      </c>
      <c r="O611" s="117">
        <f t="shared" si="94"/>
        <v>28.800496592624988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28.825996592624989</v>
      </c>
      <c r="L612" s="115">
        <f t="shared" si="99"/>
        <v>28.874996592624989</v>
      </c>
      <c r="M612" s="98">
        <f t="shared" si="92"/>
        <v>28.82549659262499</v>
      </c>
      <c r="N612" s="116">
        <f t="shared" si="93"/>
        <v>28.875496592624987</v>
      </c>
      <c r="O612" s="117">
        <f t="shared" si="94"/>
        <v>28.850496592624989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28.87599659262499</v>
      </c>
      <c r="L613" s="115">
        <f t="shared" si="99"/>
        <v>28.924996592624989</v>
      </c>
      <c r="M613" s="98">
        <f t="shared" si="92"/>
        <v>28.875496592624991</v>
      </c>
      <c r="N613" s="116">
        <f t="shared" si="93"/>
        <v>28.925496592624988</v>
      </c>
      <c r="O613" s="117">
        <f t="shared" si="94"/>
        <v>28.900496592624989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28.92599659262499</v>
      </c>
      <c r="L614" s="115">
        <f t="shared" si="99"/>
        <v>28.97499659262499</v>
      </c>
      <c r="M614" s="98">
        <f t="shared" si="92"/>
        <v>28.925496592624992</v>
      </c>
      <c r="N614" s="116">
        <f t="shared" si="93"/>
        <v>28.975496592624989</v>
      </c>
      <c r="O614" s="117">
        <f t="shared" si="94"/>
        <v>28.95049659262499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28.975996592624991</v>
      </c>
      <c r="L615" s="115">
        <f t="shared" si="99"/>
        <v>29.024996592624991</v>
      </c>
      <c r="M615" s="98">
        <f t="shared" si="92"/>
        <v>28.975496592624992</v>
      </c>
      <c r="N615" s="116">
        <f t="shared" si="93"/>
        <v>29.025496592624989</v>
      </c>
      <c r="O615" s="117">
        <f t="shared" si="94"/>
        <v>29.000496592624991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29.025996592624992</v>
      </c>
      <c r="L616" s="115">
        <f t="shared" si="99"/>
        <v>29.074996592624991</v>
      </c>
      <c r="M616" s="98">
        <f t="shared" si="92"/>
        <v>29.025496592624993</v>
      </c>
      <c r="N616" s="116">
        <f t="shared" si="93"/>
        <v>29.07549659262499</v>
      </c>
      <c r="O616" s="117">
        <f t="shared" si="94"/>
        <v>29.050496592624992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29.075996592624993</v>
      </c>
      <c r="L617" s="115">
        <f t="shared" si="99"/>
        <v>29.124996592624992</v>
      </c>
      <c r="M617" s="98">
        <f t="shared" si="92"/>
        <v>29.075496592624994</v>
      </c>
      <c r="N617" s="116">
        <f t="shared" si="93"/>
        <v>29.125496592624991</v>
      </c>
      <c r="O617" s="117">
        <f t="shared" si="94"/>
        <v>29.100496592624992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29.125996592624993</v>
      </c>
      <c r="L618" s="115">
        <f t="shared" si="99"/>
        <v>29.174996592624993</v>
      </c>
      <c r="M618" s="98">
        <f t="shared" si="92"/>
        <v>29.125496592624994</v>
      </c>
      <c r="N618" s="116">
        <f t="shared" si="93"/>
        <v>29.175496592624992</v>
      </c>
      <c r="O618" s="117">
        <f t="shared" si="94"/>
        <v>29.150496592624993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29.175996592624994</v>
      </c>
      <c r="L619" s="115">
        <f t="shared" si="99"/>
        <v>29.224996592624993</v>
      </c>
      <c r="M619" s="98">
        <f t="shared" si="92"/>
        <v>29.175496592624995</v>
      </c>
      <c r="N619" s="116">
        <f t="shared" si="93"/>
        <v>29.225496592624992</v>
      </c>
      <c r="O619" s="117">
        <f t="shared" si="94"/>
        <v>29.200496592624994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29.225996592624995</v>
      </c>
      <c r="L620" s="115">
        <f t="shared" si="99"/>
        <v>29.274996592624994</v>
      </c>
      <c r="M620" s="98">
        <f t="shared" si="92"/>
        <v>29.225496592624996</v>
      </c>
      <c r="N620" s="116">
        <f t="shared" si="93"/>
        <v>29.275496592624993</v>
      </c>
      <c r="O620" s="117">
        <f t="shared" si="94"/>
        <v>29.250496592624994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29.275996592624995</v>
      </c>
      <c r="L621" s="115">
        <f t="shared" si="99"/>
        <v>29.324996592624995</v>
      </c>
      <c r="M621" s="98">
        <f t="shared" si="92"/>
        <v>29.275496592624997</v>
      </c>
      <c r="N621" s="116">
        <f t="shared" si="93"/>
        <v>29.325496592624994</v>
      </c>
      <c r="O621" s="117">
        <f t="shared" si="94"/>
        <v>29.300496592624995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29.325996592624996</v>
      </c>
      <c r="L622" s="115">
        <f t="shared" si="99"/>
        <v>29.374996592624996</v>
      </c>
      <c r="M622" s="98">
        <f t="shared" si="92"/>
        <v>29.325496592624997</v>
      </c>
      <c r="N622" s="116">
        <f t="shared" si="93"/>
        <v>29.375496592624994</v>
      </c>
      <c r="O622" s="117">
        <f t="shared" si="94"/>
        <v>29.350496592624996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29.375996592624997</v>
      </c>
      <c r="L623" s="115">
        <f t="shared" si="99"/>
        <v>29.424996592624996</v>
      </c>
      <c r="M623" s="98">
        <f t="shared" si="92"/>
        <v>29.375496592624998</v>
      </c>
      <c r="N623" s="116">
        <f t="shared" si="93"/>
        <v>29.425496592624995</v>
      </c>
      <c r="O623" s="117">
        <f t="shared" si="94"/>
        <v>29.400496592624997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29.425996592624998</v>
      </c>
      <c r="L624" s="115">
        <f t="shared" si="99"/>
        <v>29.474996592624997</v>
      </c>
      <c r="M624" s="98">
        <f t="shared" si="92"/>
        <v>29.425496592624999</v>
      </c>
      <c r="N624" s="116">
        <f t="shared" si="93"/>
        <v>29.475496592624996</v>
      </c>
      <c r="O624" s="117">
        <f t="shared" si="94"/>
        <v>29.450496592624997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29.475996592624998</v>
      </c>
      <c r="L625" s="115">
        <f t="shared" si="99"/>
        <v>29.524996592624998</v>
      </c>
      <c r="M625" s="98">
        <f t="shared" si="92"/>
        <v>29.475496592624999</v>
      </c>
      <c r="N625" s="116">
        <f t="shared" si="93"/>
        <v>29.525496592624997</v>
      </c>
      <c r="O625" s="117">
        <f t="shared" si="94"/>
        <v>29.500496592624998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29.525996592624999</v>
      </c>
      <c r="L626" s="115">
        <f t="shared" si="99"/>
        <v>29.574996592624998</v>
      </c>
      <c r="M626" s="98">
        <f t="shared" si="92"/>
        <v>29.525496592625</v>
      </c>
      <c r="N626" s="116">
        <f t="shared" si="93"/>
        <v>29.575496592624997</v>
      </c>
      <c r="O626" s="117">
        <f t="shared" si="94"/>
        <v>29.550496592624999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29.575996592625</v>
      </c>
      <c r="L627" s="115">
        <f t="shared" si="99"/>
        <v>29.624996592624999</v>
      </c>
      <c r="M627" s="98">
        <f t="shared" si="92"/>
        <v>29.575496592625001</v>
      </c>
      <c r="N627" s="116">
        <f t="shared" si="93"/>
        <v>29.625496592624998</v>
      </c>
      <c r="O627" s="117">
        <f t="shared" si="94"/>
        <v>29.600496592624999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29.625996592625</v>
      </c>
      <c r="L628" s="115">
        <f t="shared" si="99"/>
        <v>29.674996592625</v>
      </c>
      <c r="M628" s="98">
        <f t="shared" si="92"/>
        <v>29.625496592625002</v>
      </c>
      <c r="N628" s="116">
        <f t="shared" si="93"/>
        <v>29.675496592624999</v>
      </c>
      <c r="O628" s="117">
        <f t="shared" si="94"/>
        <v>29.650496592625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29.675996592625001</v>
      </c>
      <c r="L629" s="115">
        <f t="shared" si="99"/>
        <v>29.724996592625001</v>
      </c>
      <c r="M629" s="98">
        <f t="shared" si="92"/>
        <v>29.675496592625002</v>
      </c>
      <c r="N629" s="116">
        <f t="shared" si="93"/>
        <v>29.725496592624999</v>
      </c>
      <c r="O629" s="117">
        <f t="shared" si="94"/>
        <v>29.700496592625001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29.725996592625002</v>
      </c>
      <c r="L630" s="115">
        <f t="shared" si="99"/>
        <v>29.774996592625001</v>
      </c>
      <c r="M630" s="98">
        <f t="shared" si="92"/>
        <v>29.725496592625003</v>
      </c>
      <c r="N630" s="116">
        <f t="shared" si="93"/>
        <v>29.775496592625</v>
      </c>
      <c r="O630" s="117">
        <f t="shared" si="94"/>
        <v>29.750496592625002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29.775996592625003</v>
      </c>
      <c r="L631" s="115">
        <f t="shared" si="99"/>
        <v>29.824996592625002</v>
      </c>
      <c r="M631" s="98">
        <f t="shared" si="92"/>
        <v>29.775496592625004</v>
      </c>
      <c r="N631" s="116">
        <f t="shared" si="93"/>
        <v>29.825496592625001</v>
      </c>
      <c r="O631" s="117">
        <f t="shared" si="94"/>
        <v>29.800496592625002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29.825996592625003</v>
      </c>
      <c r="L632" s="115">
        <f t="shared" si="99"/>
        <v>29.874996592625003</v>
      </c>
      <c r="M632" s="98">
        <f t="shared" si="92"/>
        <v>29.825496592625004</v>
      </c>
      <c r="N632" s="116">
        <f t="shared" si="93"/>
        <v>29.875496592625002</v>
      </c>
      <c r="O632" s="117">
        <f t="shared" si="94"/>
        <v>29.850496592625003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29.875996592625004</v>
      </c>
      <c r="L633" s="115">
        <f t="shared" si="99"/>
        <v>29.924996592625003</v>
      </c>
      <c r="M633" s="98">
        <f t="shared" si="92"/>
        <v>29.875496592625005</v>
      </c>
      <c r="N633" s="116">
        <f t="shared" si="93"/>
        <v>29.925496592625002</v>
      </c>
      <c r="O633" s="117">
        <f t="shared" si="94"/>
        <v>29.900496592625004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29.925996592625005</v>
      </c>
      <c r="L634" s="115">
        <f t="shared" si="99"/>
        <v>29.974996592625004</v>
      </c>
      <c r="M634" s="98">
        <f t="shared" si="92"/>
        <v>29.925496592625006</v>
      </c>
      <c r="N634" s="116">
        <f t="shared" si="93"/>
        <v>29.975496592625003</v>
      </c>
      <c r="O634" s="117">
        <f t="shared" si="94"/>
        <v>29.950496592625004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29.975996592625005</v>
      </c>
      <c r="L635" s="115">
        <f t="shared" si="99"/>
        <v>30.024996592625005</v>
      </c>
      <c r="M635" s="98">
        <f t="shared" si="92"/>
        <v>29.975496592625007</v>
      </c>
      <c r="N635" s="116">
        <f t="shared" si="93"/>
        <v>30.025496592625004</v>
      </c>
      <c r="O635" s="117">
        <f t="shared" si="94"/>
        <v>30.000496592625005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30.025996592625006</v>
      </c>
      <c r="L636" s="115">
        <f t="shared" si="99"/>
        <v>30.074996592625006</v>
      </c>
      <c r="M636" s="98">
        <f t="shared" si="92"/>
        <v>30.025496592625007</v>
      </c>
      <c r="N636" s="116">
        <f t="shared" si="93"/>
        <v>30.075496592625004</v>
      </c>
      <c r="O636" s="117">
        <f t="shared" si="94"/>
        <v>30.050496592625006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30.075996592625007</v>
      </c>
      <c r="L637" s="115">
        <f t="shared" si="99"/>
        <v>30.124996592625006</v>
      </c>
      <c r="M637" s="98">
        <f t="shared" si="92"/>
        <v>30.075496592625008</v>
      </c>
      <c r="N637" s="116">
        <f t="shared" si="93"/>
        <v>30.125496592625005</v>
      </c>
      <c r="O637" s="117">
        <f t="shared" si="94"/>
        <v>30.100496592625007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30.125996592625008</v>
      </c>
      <c r="L638" s="115">
        <f t="shared" si="99"/>
        <v>30.174996592625007</v>
      </c>
      <c r="M638" s="98">
        <f t="shared" si="92"/>
        <v>30.125496592625009</v>
      </c>
      <c r="N638" s="116">
        <f t="shared" si="93"/>
        <v>30.175496592625006</v>
      </c>
      <c r="O638" s="117">
        <f t="shared" si="94"/>
        <v>30.150496592625007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30.175996592625008</v>
      </c>
      <c r="L639" s="115">
        <f t="shared" si="99"/>
        <v>30.224996592625008</v>
      </c>
      <c r="M639" s="98">
        <f t="shared" si="92"/>
        <v>30.175496592625009</v>
      </c>
      <c r="N639" s="116">
        <f t="shared" si="93"/>
        <v>30.225496592625007</v>
      </c>
      <c r="O639" s="117">
        <f t="shared" si="94"/>
        <v>30.200496592625008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30.225996592625009</v>
      </c>
      <c r="L640" s="115">
        <f t="shared" si="99"/>
        <v>30.274996592625008</v>
      </c>
      <c r="M640" s="98">
        <f t="shared" si="92"/>
        <v>30.22549659262501</v>
      </c>
      <c r="N640" s="116">
        <f t="shared" si="93"/>
        <v>30.275496592625007</v>
      </c>
      <c r="O640" s="117">
        <f t="shared" si="94"/>
        <v>30.250496592625009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30.27599659262501</v>
      </c>
      <c r="L641" s="115">
        <f t="shared" si="99"/>
        <v>30.324996592625009</v>
      </c>
      <c r="M641" s="98">
        <f t="shared" si="92"/>
        <v>30.275496592625011</v>
      </c>
      <c r="N641" s="116">
        <f t="shared" si="93"/>
        <v>30.325496592625008</v>
      </c>
      <c r="O641" s="117">
        <f t="shared" si="94"/>
        <v>30.300496592625009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30.32599659262501</v>
      </c>
      <c r="L642" s="115">
        <f t="shared" si="99"/>
        <v>30.37499659262501</v>
      </c>
      <c r="M642" s="98">
        <f t="shared" si="92"/>
        <v>30.325496592625012</v>
      </c>
      <c r="N642" s="116">
        <f t="shared" si="93"/>
        <v>30.375496592625009</v>
      </c>
      <c r="O642" s="117">
        <f t="shared" si="94"/>
        <v>30.35049659262501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30.375996592625011</v>
      </c>
      <c r="L643" s="115">
        <f t="shared" si="99"/>
        <v>30.424996592625011</v>
      </c>
      <c r="M643" s="98">
        <f t="shared" si="92"/>
        <v>30.375496592625012</v>
      </c>
      <c r="N643" s="116">
        <f t="shared" si="93"/>
        <v>30.425496592625009</v>
      </c>
      <c r="O643" s="117">
        <f t="shared" si="94"/>
        <v>30.400496592625011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30.425996592625012</v>
      </c>
      <c r="L644" s="115">
        <f t="shared" si="99"/>
        <v>30.474996592625011</v>
      </c>
      <c r="M644" s="98">
        <f t="shared" si="92"/>
        <v>30.425496592625013</v>
      </c>
      <c r="N644" s="116">
        <f t="shared" si="93"/>
        <v>30.47549659262501</v>
      </c>
      <c r="O644" s="117">
        <f t="shared" si="94"/>
        <v>30.450496592625012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30.475996592625012</v>
      </c>
      <c r="L645" s="115">
        <f t="shared" si="99"/>
        <v>30.524996592625012</v>
      </c>
      <c r="M645" s="98">
        <f t="shared" ref="M645:M708" si="102">K645-5*10^-(D$2+1)</f>
        <v>30.475496592625014</v>
      </c>
      <c r="N645" s="116">
        <f t="shared" ref="N645:N708" si="103">L645+5*10^-(D$2+1)</f>
        <v>30.525496592625011</v>
      </c>
      <c r="O645" s="117">
        <f t="shared" ref="O645:O708" si="104">AVERAGE(K645,L645)</f>
        <v>30.500496592625012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30.525996592625013</v>
      </c>
      <c r="L646" s="115">
        <f t="shared" ref="L646:L709" si="109">K646+$I$4-POWER(10,-$D$2)</f>
        <v>30.574996592625013</v>
      </c>
      <c r="M646" s="98">
        <f t="shared" si="102"/>
        <v>30.525496592625014</v>
      </c>
      <c r="N646" s="116">
        <f t="shared" si="103"/>
        <v>30.575496592625012</v>
      </c>
      <c r="O646" s="117">
        <f t="shared" si="104"/>
        <v>30.550496592625013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30.575996592625014</v>
      </c>
      <c r="L647" s="115">
        <f t="shared" si="109"/>
        <v>30.624996592625013</v>
      </c>
      <c r="M647" s="98">
        <f t="shared" si="102"/>
        <v>30.575496592625015</v>
      </c>
      <c r="N647" s="116">
        <f t="shared" si="103"/>
        <v>30.625496592625012</v>
      </c>
      <c r="O647" s="117">
        <f t="shared" si="104"/>
        <v>30.600496592625014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30.625996592625015</v>
      </c>
      <c r="L648" s="115">
        <f t="shared" si="109"/>
        <v>30.674996592625014</v>
      </c>
      <c r="M648" s="98">
        <f t="shared" si="102"/>
        <v>30.625496592625016</v>
      </c>
      <c r="N648" s="116">
        <f t="shared" si="103"/>
        <v>30.675496592625013</v>
      </c>
      <c r="O648" s="117">
        <f t="shared" si="104"/>
        <v>30.650496592625014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30.675996592625015</v>
      </c>
      <c r="L649" s="115">
        <f t="shared" si="109"/>
        <v>30.724996592625015</v>
      </c>
      <c r="M649" s="98">
        <f t="shared" si="102"/>
        <v>30.675496592625016</v>
      </c>
      <c r="N649" s="116">
        <f t="shared" si="103"/>
        <v>30.725496592625014</v>
      </c>
      <c r="O649" s="117">
        <f t="shared" si="104"/>
        <v>30.700496592625015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30.725996592625016</v>
      </c>
      <c r="L650" s="115">
        <f t="shared" si="109"/>
        <v>30.774996592625016</v>
      </c>
      <c r="M650" s="98">
        <f t="shared" si="102"/>
        <v>30.725496592625017</v>
      </c>
      <c r="N650" s="116">
        <f t="shared" si="103"/>
        <v>30.775496592625014</v>
      </c>
      <c r="O650" s="117">
        <f t="shared" si="104"/>
        <v>30.750496592625016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30.775996592625017</v>
      </c>
      <c r="L651" s="115">
        <f t="shared" si="109"/>
        <v>30.824996592625016</v>
      </c>
      <c r="M651" s="98">
        <f t="shared" si="102"/>
        <v>30.775496592625018</v>
      </c>
      <c r="N651" s="116">
        <f t="shared" si="103"/>
        <v>30.825496592625015</v>
      </c>
      <c r="O651" s="117">
        <f t="shared" si="104"/>
        <v>30.800496592625016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30.825996592625017</v>
      </c>
      <c r="L652" s="115">
        <f t="shared" si="109"/>
        <v>30.874996592625017</v>
      </c>
      <c r="M652" s="98">
        <f t="shared" si="102"/>
        <v>30.825496592625019</v>
      </c>
      <c r="N652" s="116">
        <f t="shared" si="103"/>
        <v>30.875496592625016</v>
      </c>
      <c r="O652" s="117">
        <f t="shared" si="104"/>
        <v>30.850496592625017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30.875996592625018</v>
      </c>
      <c r="L653" s="115">
        <f t="shared" si="109"/>
        <v>30.924996592625018</v>
      </c>
      <c r="M653" s="98">
        <f t="shared" si="102"/>
        <v>30.875496592625019</v>
      </c>
      <c r="N653" s="116">
        <f t="shared" si="103"/>
        <v>30.925496592625016</v>
      </c>
      <c r="O653" s="117">
        <f t="shared" si="104"/>
        <v>30.900496592625018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30.925996592625019</v>
      </c>
      <c r="L654" s="115">
        <f t="shared" si="109"/>
        <v>30.974996592625018</v>
      </c>
      <c r="M654" s="98">
        <f t="shared" si="102"/>
        <v>30.92549659262502</v>
      </c>
      <c r="N654" s="116">
        <f t="shared" si="103"/>
        <v>30.975496592625017</v>
      </c>
      <c r="O654" s="117">
        <f t="shared" si="104"/>
        <v>30.950496592625019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30.97599659262502</v>
      </c>
      <c r="L655" s="115">
        <f t="shared" si="109"/>
        <v>31.024996592625019</v>
      </c>
      <c r="M655" s="98">
        <f t="shared" si="102"/>
        <v>30.975496592625021</v>
      </c>
      <c r="N655" s="116">
        <f t="shared" si="103"/>
        <v>31.025496592625018</v>
      </c>
      <c r="O655" s="117">
        <f t="shared" si="104"/>
        <v>31.000496592625019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31.02599659262502</v>
      </c>
      <c r="L656" s="115">
        <f t="shared" si="109"/>
        <v>31.07499659262502</v>
      </c>
      <c r="M656" s="98">
        <f t="shared" si="102"/>
        <v>31.025496592625021</v>
      </c>
      <c r="N656" s="116">
        <f t="shared" si="103"/>
        <v>31.075496592625019</v>
      </c>
      <c r="O656" s="117">
        <f t="shared" si="104"/>
        <v>31.05049659262502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31.075996592625021</v>
      </c>
      <c r="L657" s="115">
        <f t="shared" si="109"/>
        <v>31.12499659262502</v>
      </c>
      <c r="M657" s="98">
        <f t="shared" si="102"/>
        <v>31.075496592625022</v>
      </c>
      <c r="N657" s="116">
        <f t="shared" si="103"/>
        <v>31.125496592625019</v>
      </c>
      <c r="O657" s="117">
        <f t="shared" si="104"/>
        <v>31.100496592625021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31.125996592625022</v>
      </c>
      <c r="L658" s="115">
        <f t="shared" si="109"/>
        <v>31.174996592625021</v>
      </c>
      <c r="M658" s="98">
        <f t="shared" si="102"/>
        <v>31.125496592625023</v>
      </c>
      <c r="N658" s="116">
        <f t="shared" si="103"/>
        <v>31.17549659262502</v>
      </c>
      <c r="O658" s="117">
        <f t="shared" si="104"/>
        <v>31.150496592625021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31.175996592625022</v>
      </c>
      <c r="L659" s="115">
        <f t="shared" si="109"/>
        <v>31.224996592625022</v>
      </c>
      <c r="M659" s="98">
        <f t="shared" si="102"/>
        <v>31.175496592625024</v>
      </c>
      <c r="N659" s="116">
        <f t="shared" si="103"/>
        <v>31.225496592625021</v>
      </c>
      <c r="O659" s="117">
        <f t="shared" si="104"/>
        <v>31.200496592625022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31.225996592625023</v>
      </c>
      <c r="L660" s="115">
        <f t="shared" si="109"/>
        <v>31.274996592625023</v>
      </c>
      <c r="M660" s="98">
        <f t="shared" si="102"/>
        <v>31.225496592625024</v>
      </c>
      <c r="N660" s="116">
        <f t="shared" si="103"/>
        <v>31.275496592625021</v>
      </c>
      <c r="O660" s="117">
        <f t="shared" si="104"/>
        <v>31.250496592625023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31.275996592625024</v>
      </c>
      <c r="L661" s="115">
        <f t="shared" si="109"/>
        <v>31.324996592625023</v>
      </c>
      <c r="M661" s="98">
        <f t="shared" si="102"/>
        <v>31.275496592625025</v>
      </c>
      <c r="N661" s="116">
        <f t="shared" si="103"/>
        <v>31.325496592625022</v>
      </c>
      <c r="O661" s="117">
        <f t="shared" si="104"/>
        <v>31.300496592625024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31.325996592625025</v>
      </c>
      <c r="L662" s="115">
        <f t="shared" si="109"/>
        <v>31.374996592625024</v>
      </c>
      <c r="M662" s="98">
        <f t="shared" si="102"/>
        <v>31.325496592625026</v>
      </c>
      <c r="N662" s="116">
        <f t="shared" si="103"/>
        <v>31.375496592625023</v>
      </c>
      <c r="O662" s="117">
        <f t="shared" si="104"/>
        <v>31.350496592625024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31.375996592625025</v>
      </c>
      <c r="L663" s="115">
        <f t="shared" si="109"/>
        <v>31.424996592625025</v>
      </c>
      <c r="M663" s="98">
        <f t="shared" si="102"/>
        <v>31.375496592625026</v>
      </c>
      <c r="N663" s="116">
        <f t="shared" si="103"/>
        <v>31.425496592625024</v>
      </c>
      <c r="O663" s="117">
        <f t="shared" si="104"/>
        <v>31.400496592625025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31.425996592625026</v>
      </c>
      <c r="L664" s="115">
        <f t="shared" si="109"/>
        <v>31.474996592625025</v>
      </c>
      <c r="M664" s="98">
        <f t="shared" si="102"/>
        <v>31.425496592625027</v>
      </c>
      <c r="N664" s="116">
        <f t="shared" si="103"/>
        <v>31.475496592625024</v>
      </c>
      <c r="O664" s="117">
        <f t="shared" si="104"/>
        <v>31.450496592625026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31.475996592625027</v>
      </c>
      <c r="L665" s="115">
        <f t="shared" si="109"/>
        <v>31.524996592625026</v>
      </c>
      <c r="M665" s="98">
        <f t="shared" si="102"/>
        <v>31.475496592625028</v>
      </c>
      <c r="N665" s="116">
        <f t="shared" si="103"/>
        <v>31.525496592625025</v>
      </c>
      <c r="O665" s="117">
        <f t="shared" si="104"/>
        <v>31.500496592625026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31.525996592625027</v>
      </c>
      <c r="L666" s="115">
        <f t="shared" si="109"/>
        <v>31.574996592625027</v>
      </c>
      <c r="M666" s="98">
        <f t="shared" si="102"/>
        <v>31.525496592625029</v>
      </c>
      <c r="N666" s="116">
        <f t="shared" si="103"/>
        <v>31.575496592625026</v>
      </c>
      <c r="O666" s="117">
        <f t="shared" si="104"/>
        <v>31.550496592625027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31.575996592625028</v>
      </c>
      <c r="L667" s="115">
        <f t="shared" si="109"/>
        <v>31.624996592625028</v>
      </c>
      <c r="M667" s="98">
        <f t="shared" si="102"/>
        <v>31.575496592625029</v>
      </c>
      <c r="N667" s="116">
        <f t="shared" si="103"/>
        <v>31.625496592625026</v>
      </c>
      <c r="O667" s="117">
        <f t="shared" si="104"/>
        <v>31.600496592625028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31.625996592625029</v>
      </c>
      <c r="L668" s="115">
        <f t="shared" si="109"/>
        <v>31.674996592625028</v>
      </c>
      <c r="M668" s="98">
        <f t="shared" si="102"/>
        <v>31.62549659262503</v>
      </c>
      <c r="N668" s="116">
        <f t="shared" si="103"/>
        <v>31.675496592625027</v>
      </c>
      <c r="O668" s="117">
        <f t="shared" si="104"/>
        <v>31.650496592625029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31.67599659262503</v>
      </c>
      <c r="L669" s="115">
        <f t="shared" si="109"/>
        <v>31.724996592625029</v>
      </c>
      <c r="M669" s="98">
        <f t="shared" si="102"/>
        <v>31.675496592625031</v>
      </c>
      <c r="N669" s="116">
        <f t="shared" si="103"/>
        <v>31.725496592625028</v>
      </c>
      <c r="O669" s="117">
        <f t="shared" si="104"/>
        <v>31.700496592625029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31.72599659262503</v>
      </c>
      <c r="L670" s="115">
        <f t="shared" si="109"/>
        <v>31.77499659262503</v>
      </c>
      <c r="M670" s="98">
        <f t="shared" si="102"/>
        <v>31.725496592625031</v>
      </c>
      <c r="N670" s="116">
        <f t="shared" si="103"/>
        <v>31.775496592625029</v>
      </c>
      <c r="O670" s="117">
        <f t="shared" si="104"/>
        <v>31.75049659262503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31.775996592625031</v>
      </c>
      <c r="L671" s="115">
        <f t="shared" si="109"/>
        <v>31.82499659262503</v>
      </c>
      <c r="M671" s="98">
        <f t="shared" si="102"/>
        <v>31.775496592625032</v>
      </c>
      <c r="N671" s="116">
        <f t="shared" si="103"/>
        <v>31.825496592625029</v>
      </c>
      <c r="O671" s="117">
        <f t="shared" si="104"/>
        <v>31.800496592625031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31.825996592625032</v>
      </c>
      <c r="L672" s="115">
        <f t="shared" si="109"/>
        <v>31.874996592625031</v>
      </c>
      <c r="M672" s="98">
        <f t="shared" si="102"/>
        <v>31.825496592625033</v>
      </c>
      <c r="N672" s="116">
        <f t="shared" si="103"/>
        <v>31.87549659262503</v>
      </c>
      <c r="O672" s="117">
        <f t="shared" si="104"/>
        <v>31.850496592625031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31.875996592625032</v>
      </c>
      <c r="L673" s="115">
        <f t="shared" si="109"/>
        <v>31.924996592625032</v>
      </c>
      <c r="M673" s="98">
        <f t="shared" si="102"/>
        <v>31.875496592625034</v>
      </c>
      <c r="N673" s="116">
        <f t="shared" si="103"/>
        <v>31.925496592625031</v>
      </c>
      <c r="O673" s="117">
        <f t="shared" si="104"/>
        <v>31.900496592625032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31.925996592625033</v>
      </c>
      <c r="L674" s="115">
        <f t="shared" si="109"/>
        <v>31.974996592625033</v>
      </c>
      <c r="M674" s="98">
        <f t="shared" si="102"/>
        <v>31.925496592625034</v>
      </c>
      <c r="N674" s="116">
        <f t="shared" si="103"/>
        <v>31.975496592625031</v>
      </c>
      <c r="O674" s="117">
        <f t="shared" si="104"/>
        <v>31.950496592625033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31.975996592625034</v>
      </c>
      <c r="L675" s="115">
        <f t="shared" si="109"/>
        <v>32.024996592625037</v>
      </c>
      <c r="M675" s="98">
        <f t="shared" si="102"/>
        <v>31.975496592625035</v>
      </c>
      <c r="N675" s="116">
        <f t="shared" si="103"/>
        <v>32.025496592625039</v>
      </c>
      <c r="O675" s="117">
        <f t="shared" si="104"/>
        <v>32.000496592625034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32.025996592625035</v>
      </c>
      <c r="L676" s="115">
        <f t="shared" si="109"/>
        <v>32.074996592625034</v>
      </c>
      <c r="M676" s="98">
        <f t="shared" si="102"/>
        <v>32.025496592625032</v>
      </c>
      <c r="N676" s="116">
        <f t="shared" si="103"/>
        <v>32.075496592625036</v>
      </c>
      <c r="O676" s="117">
        <f t="shared" si="104"/>
        <v>32.050496592625038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32.075996592625032</v>
      </c>
      <c r="L677" s="115">
        <f t="shared" si="109"/>
        <v>32.124996592625031</v>
      </c>
      <c r="M677" s="98">
        <f t="shared" si="102"/>
        <v>32.075496592625029</v>
      </c>
      <c r="N677" s="116">
        <f t="shared" si="103"/>
        <v>32.125496592625034</v>
      </c>
      <c r="O677" s="117">
        <f t="shared" si="104"/>
        <v>32.100496592625035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32.125996592625029</v>
      </c>
      <c r="L678" s="115">
        <f t="shared" si="109"/>
        <v>32.174996592625028</v>
      </c>
      <c r="M678" s="98">
        <f t="shared" si="102"/>
        <v>32.125496592625026</v>
      </c>
      <c r="N678" s="116">
        <f t="shared" si="103"/>
        <v>32.175496592625031</v>
      </c>
      <c r="O678" s="117">
        <f t="shared" si="104"/>
        <v>32.150496592625032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32.175996592625026</v>
      </c>
      <c r="L679" s="115">
        <f t="shared" si="109"/>
        <v>32.224996592625025</v>
      </c>
      <c r="M679" s="98">
        <f t="shared" si="102"/>
        <v>32.175496592625024</v>
      </c>
      <c r="N679" s="116">
        <f t="shared" si="103"/>
        <v>32.225496592625028</v>
      </c>
      <c r="O679" s="117">
        <f t="shared" si="104"/>
        <v>32.200496592625029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32.225996592625023</v>
      </c>
      <c r="L680" s="115">
        <f t="shared" si="109"/>
        <v>32.274996592625023</v>
      </c>
      <c r="M680" s="98">
        <f t="shared" si="102"/>
        <v>32.225496592625021</v>
      </c>
      <c r="N680" s="116">
        <f t="shared" si="103"/>
        <v>32.275496592625025</v>
      </c>
      <c r="O680" s="117">
        <f t="shared" si="104"/>
        <v>32.250496592625026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32.27599659262502</v>
      </c>
      <c r="L681" s="115">
        <f t="shared" si="109"/>
        <v>32.32499659262502</v>
      </c>
      <c r="M681" s="98">
        <f t="shared" si="102"/>
        <v>32.275496592625018</v>
      </c>
      <c r="N681" s="116">
        <f t="shared" si="103"/>
        <v>32.325496592625022</v>
      </c>
      <c r="O681" s="117">
        <f t="shared" si="104"/>
        <v>32.300496592625024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32.325996592625017</v>
      </c>
      <c r="L682" s="115">
        <f t="shared" si="109"/>
        <v>32.374996592625017</v>
      </c>
      <c r="M682" s="98">
        <f t="shared" si="102"/>
        <v>32.325496592625015</v>
      </c>
      <c r="N682" s="116">
        <f t="shared" si="103"/>
        <v>32.375496592625019</v>
      </c>
      <c r="O682" s="117">
        <f t="shared" si="104"/>
        <v>32.350496592625021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32.375996592625015</v>
      </c>
      <c r="L683" s="115">
        <f t="shared" si="109"/>
        <v>32.424996592625014</v>
      </c>
      <c r="M683" s="98">
        <f t="shared" si="102"/>
        <v>32.375496592625012</v>
      </c>
      <c r="N683" s="116">
        <f t="shared" si="103"/>
        <v>32.425496592625016</v>
      </c>
      <c r="O683" s="117">
        <f t="shared" si="104"/>
        <v>32.400496592625018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32.425996592625012</v>
      </c>
      <c r="L684" s="115">
        <f t="shared" si="109"/>
        <v>32.474996592625011</v>
      </c>
      <c r="M684" s="98">
        <f t="shared" si="102"/>
        <v>32.425496592625009</v>
      </c>
      <c r="N684" s="116">
        <f t="shared" si="103"/>
        <v>32.475496592625014</v>
      </c>
      <c r="O684" s="117">
        <f t="shared" si="104"/>
        <v>32.450496592625015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32.475996592625009</v>
      </c>
      <c r="L685" s="115">
        <f t="shared" si="109"/>
        <v>32.524996592625008</v>
      </c>
      <c r="M685" s="98">
        <f t="shared" si="102"/>
        <v>32.475496592625007</v>
      </c>
      <c r="N685" s="116">
        <f t="shared" si="103"/>
        <v>32.525496592625011</v>
      </c>
      <c r="O685" s="117">
        <f t="shared" si="104"/>
        <v>32.500496592625012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32.525996592625006</v>
      </c>
      <c r="L686" s="115">
        <f t="shared" si="109"/>
        <v>32.574996592625006</v>
      </c>
      <c r="M686" s="98">
        <f t="shared" si="102"/>
        <v>32.525496592625004</v>
      </c>
      <c r="N686" s="116">
        <f t="shared" si="103"/>
        <v>32.575496592625008</v>
      </c>
      <c r="O686" s="117">
        <f t="shared" si="104"/>
        <v>32.550496592625009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32.575996592625003</v>
      </c>
      <c r="L687" s="115">
        <f t="shared" si="109"/>
        <v>32.624996592625003</v>
      </c>
      <c r="M687" s="98">
        <f t="shared" si="102"/>
        <v>32.575496592625001</v>
      </c>
      <c r="N687" s="116">
        <f t="shared" si="103"/>
        <v>32.625496592625005</v>
      </c>
      <c r="O687" s="117">
        <f t="shared" si="104"/>
        <v>32.600496592625007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32.625996592625</v>
      </c>
      <c r="L688" s="115">
        <f t="shared" si="109"/>
        <v>32.674996592625</v>
      </c>
      <c r="M688" s="98">
        <f t="shared" si="102"/>
        <v>32.625496592624998</v>
      </c>
      <c r="N688" s="116">
        <f t="shared" si="103"/>
        <v>32.675496592625002</v>
      </c>
      <c r="O688" s="117">
        <f t="shared" si="104"/>
        <v>32.650496592625004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32.675996592624998</v>
      </c>
      <c r="L689" s="115">
        <f t="shared" si="109"/>
        <v>32.724996592624997</v>
      </c>
      <c r="M689" s="98">
        <f t="shared" si="102"/>
        <v>32.675496592624995</v>
      </c>
      <c r="N689" s="116">
        <f t="shared" si="103"/>
        <v>32.725496592624999</v>
      </c>
      <c r="O689" s="117">
        <f t="shared" si="104"/>
        <v>32.700496592625001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32.725996592624995</v>
      </c>
      <c r="L690" s="115">
        <f t="shared" si="109"/>
        <v>32.774996592624994</v>
      </c>
      <c r="M690" s="98">
        <f t="shared" si="102"/>
        <v>32.725496592624992</v>
      </c>
      <c r="N690" s="116">
        <f t="shared" si="103"/>
        <v>32.775496592624997</v>
      </c>
      <c r="O690" s="117">
        <f t="shared" si="104"/>
        <v>32.750496592624998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32.775996592624992</v>
      </c>
      <c r="L691" s="115">
        <f t="shared" si="109"/>
        <v>32.824996592624991</v>
      </c>
      <c r="M691" s="98">
        <f t="shared" si="102"/>
        <v>32.775496592624989</v>
      </c>
      <c r="N691" s="116">
        <f t="shared" si="103"/>
        <v>32.825496592624994</v>
      </c>
      <c r="O691" s="117">
        <f t="shared" si="104"/>
        <v>32.800496592624995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32.825996592624989</v>
      </c>
      <c r="L692" s="115">
        <f t="shared" si="109"/>
        <v>32.874996592624989</v>
      </c>
      <c r="M692" s="98">
        <f t="shared" si="102"/>
        <v>32.825496592624987</v>
      </c>
      <c r="N692" s="116">
        <f t="shared" si="103"/>
        <v>32.875496592624991</v>
      </c>
      <c r="O692" s="117">
        <f t="shared" si="104"/>
        <v>32.850496592624992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32.875996592624986</v>
      </c>
      <c r="L693" s="115">
        <f t="shared" si="109"/>
        <v>32.924996592624986</v>
      </c>
      <c r="M693" s="98">
        <f t="shared" si="102"/>
        <v>32.875496592624984</v>
      </c>
      <c r="N693" s="116">
        <f t="shared" si="103"/>
        <v>32.925496592624988</v>
      </c>
      <c r="O693" s="117">
        <f t="shared" si="104"/>
        <v>32.900496592624989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32.925996592624983</v>
      </c>
      <c r="L694" s="115">
        <f t="shared" si="109"/>
        <v>32.974996592624983</v>
      </c>
      <c r="M694" s="98">
        <f t="shared" si="102"/>
        <v>32.925496592624981</v>
      </c>
      <c r="N694" s="116">
        <f t="shared" si="103"/>
        <v>32.975496592624985</v>
      </c>
      <c r="O694" s="117">
        <f t="shared" si="104"/>
        <v>32.950496592624987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32.975996592624981</v>
      </c>
      <c r="L695" s="115">
        <f t="shared" si="109"/>
        <v>33.02499659262498</v>
      </c>
      <c r="M695" s="98">
        <f t="shared" si="102"/>
        <v>32.975496592624978</v>
      </c>
      <c r="N695" s="116">
        <f t="shared" si="103"/>
        <v>33.025496592624982</v>
      </c>
      <c r="O695" s="117">
        <f t="shared" si="104"/>
        <v>33.000496592624984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33.025996592624978</v>
      </c>
      <c r="L696" s="115">
        <f t="shared" si="109"/>
        <v>33.074996592624977</v>
      </c>
      <c r="M696" s="98">
        <f t="shared" si="102"/>
        <v>33.025496592624975</v>
      </c>
      <c r="N696" s="116">
        <f t="shared" si="103"/>
        <v>33.07549659262498</v>
      </c>
      <c r="O696" s="117">
        <f t="shared" si="104"/>
        <v>33.050496592624981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33.075996592624975</v>
      </c>
      <c r="L697" s="115">
        <f t="shared" si="109"/>
        <v>33.124996592624974</v>
      </c>
      <c r="M697" s="98">
        <f t="shared" si="102"/>
        <v>33.075496592624972</v>
      </c>
      <c r="N697" s="116">
        <f t="shared" si="103"/>
        <v>33.125496592624977</v>
      </c>
      <c r="O697" s="117">
        <f t="shared" si="104"/>
        <v>33.100496592624978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33.125996592624972</v>
      </c>
      <c r="L698" s="115">
        <f t="shared" si="109"/>
        <v>33.174996592624971</v>
      </c>
      <c r="M698" s="98">
        <f t="shared" si="102"/>
        <v>33.12549659262497</v>
      </c>
      <c r="N698" s="116">
        <f t="shared" si="103"/>
        <v>33.175496592624974</v>
      </c>
      <c r="O698" s="117">
        <f t="shared" si="104"/>
        <v>33.150496592624975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33.175996592624969</v>
      </c>
      <c r="L699" s="115">
        <f t="shared" si="109"/>
        <v>33.224996592624969</v>
      </c>
      <c r="M699" s="98">
        <f t="shared" si="102"/>
        <v>33.175496592624967</v>
      </c>
      <c r="N699" s="116">
        <f t="shared" si="103"/>
        <v>33.225496592624971</v>
      </c>
      <c r="O699" s="117">
        <f t="shared" si="104"/>
        <v>33.200496592624972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33.225996592624966</v>
      </c>
      <c r="L700" s="115">
        <f t="shared" si="109"/>
        <v>33.274996592624966</v>
      </c>
      <c r="M700" s="98">
        <f t="shared" si="102"/>
        <v>33.225496592624964</v>
      </c>
      <c r="N700" s="116">
        <f t="shared" si="103"/>
        <v>33.275496592624968</v>
      </c>
      <c r="O700" s="117">
        <f t="shared" si="104"/>
        <v>33.25049659262497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33.275996592624963</v>
      </c>
      <c r="L701" s="115">
        <f t="shared" si="109"/>
        <v>33.324996592624963</v>
      </c>
      <c r="M701" s="98">
        <f t="shared" si="102"/>
        <v>33.275496592624961</v>
      </c>
      <c r="N701" s="116">
        <f t="shared" si="103"/>
        <v>33.325496592624965</v>
      </c>
      <c r="O701" s="117">
        <f t="shared" si="104"/>
        <v>33.300496592624967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33.325996592624961</v>
      </c>
      <c r="L702" s="115">
        <f t="shared" si="109"/>
        <v>33.37499659262496</v>
      </c>
      <c r="M702" s="98">
        <f t="shared" si="102"/>
        <v>33.325496592624958</v>
      </c>
      <c r="N702" s="116">
        <f t="shared" si="103"/>
        <v>33.375496592624962</v>
      </c>
      <c r="O702" s="117">
        <f t="shared" si="104"/>
        <v>33.350496592624964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33.375996592624958</v>
      </c>
      <c r="L703" s="115">
        <f t="shared" si="109"/>
        <v>33.424996592624957</v>
      </c>
      <c r="M703" s="98">
        <f t="shared" si="102"/>
        <v>33.375496592624955</v>
      </c>
      <c r="N703" s="116">
        <f t="shared" si="103"/>
        <v>33.42549659262496</v>
      </c>
      <c r="O703" s="117">
        <f t="shared" si="104"/>
        <v>33.400496592624961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33.425996592624955</v>
      </c>
      <c r="L704" s="115">
        <f t="shared" si="109"/>
        <v>33.474996592624954</v>
      </c>
      <c r="M704" s="98">
        <f t="shared" si="102"/>
        <v>33.425496592624953</v>
      </c>
      <c r="N704" s="116">
        <f t="shared" si="103"/>
        <v>33.475496592624957</v>
      </c>
      <c r="O704" s="117">
        <f t="shared" si="104"/>
        <v>33.450496592624958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33.475996592624952</v>
      </c>
      <c r="L705" s="115">
        <f t="shared" si="109"/>
        <v>33.524996592624952</v>
      </c>
      <c r="M705" s="98">
        <f t="shared" si="102"/>
        <v>33.47549659262495</v>
      </c>
      <c r="N705" s="116">
        <f t="shared" si="103"/>
        <v>33.525496592624954</v>
      </c>
      <c r="O705" s="117">
        <f t="shared" si="104"/>
        <v>33.500496592624955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33.525996592624949</v>
      </c>
      <c r="L706" s="115">
        <f t="shared" si="109"/>
        <v>33.574996592624949</v>
      </c>
      <c r="M706" s="98">
        <f t="shared" si="102"/>
        <v>33.525496592624947</v>
      </c>
      <c r="N706" s="116">
        <f t="shared" si="103"/>
        <v>33.575496592624951</v>
      </c>
      <c r="O706" s="117">
        <f t="shared" si="104"/>
        <v>33.550496592624953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33.575996592624946</v>
      </c>
      <c r="L707" s="115">
        <f t="shared" si="109"/>
        <v>33.624996592624946</v>
      </c>
      <c r="M707" s="98">
        <f t="shared" si="102"/>
        <v>33.575496592624944</v>
      </c>
      <c r="N707" s="116">
        <f t="shared" si="103"/>
        <v>33.625496592624948</v>
      </c>
      <c r="O707" s="117">
        <f t="shared" si="104"/>
        <v>33.60049659262495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33.625996592624944</v>
      </c>
      <c r="L708" s="115">
        <f t="shared" si="109"/>
        <v>33.674996592624943</v>
      </c>
      <c r="M708" s="98">
        <f t="shared" si="102"/>
        <v>33.625496592624941</v>
      </c>
      <c r="N708" s="116">
        <f t="shared" si="103"/>
        <v>33.675496592624945</v>
      </c>
      <c r="O708" s="117">
        <f t="shared" si="104"/>
        <v>33.650496592624947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33.675996592624941</v>
      </c>
      <c r="L709" s="115">
        <f t="shared" si="109"/>
        <v>33.72499659262494</v>
      </c>
      <c r="M709" s="98">
        <f t="shared" ref="M709:M772" si="112">K709-5*10^-(D$2+1)</f>
        <v>33.675496592624938</v>
      </c>
      <c r="N709" s="116">
        <f t="shared" ref="N709:N772" si="113">L709+5*10^-(D$2+1)</f>
        <v>33.725496592624943</v>
      </c>
      <c r="O709" s="117">
        <f t="shared" ref="O709:O772" si="114">AVERAGE(K709,L709)</f>
        <v>33.700496592624944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33.725996592624938</v>
      </c>
      <c r="L710" s="115">
        <f t="shared" ref="L710:L773" si="119">K710+$I$4-POWER(10,-$D$2)</f>
        <v>33.774996592624937</v>
      </c>
      <c r="M710" s="98">
        <f t="shared" si="112"/>
        <v>33.725496592624935</v>
      </c>
      <c r="N710" s="116">
        <f t="shared" si="113"/>
        <v>33.77549659262494</v>
      </c>
      <c r="O710" s="117">
        <f t="shared" si="114"/>
        <v>33.750496592624941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33.775996592624935</v>
      </c>
      <c r="L711" s="115">
        <f t="shared" si="119"/>
        <v>33.824996592624935</v>
      </c>
      <c r="M711" s="98">
        <f t="shared" si="112"/>
        <v>33.775496592624933</v>
      </c>
      <c r="N711" s="116">
        <f t="shared" si="113"/>
        <v>33.825496592624937</v>
      </c>
      <c r="O711" s="117">
        <f t="shared" si="114"/>
        <v>33.800496592624938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33.825996592624932</v>
      </c>
      <c r="L712" s="115">
        <f t="shared" si="119"/>
        <v>33.874996592624932</v>
      </c>
      <c r="M712" s="98">
        <f t="shared" si="112"/>
        <v>33.82549659262493</v>
      </c>
      <c r="N712" s="116">
        <f t="shared" si="113"/>
        <v>33.875496592624934</v>
      </c>
      <c r="O712" s="117">
        <f t="shared" si="114"/>
        <v>33.850496592624935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33.875996592624929</v>
      </c>
      <c r="L713" s="115">
        <f t="shared" si="119"/>
        <v>33.924996592624929</v>
      </c>
      <c r="M713" s="98">
        <f t="shared" si="112"/>
        <v>33.875496592624927</v>
      </c>
      <c r="N713" s="116">
        <f t="shared" si="113"/>
        <v>33.925496592624931</v>
      </c>
      <c r="O713" s="117">
        <f t="shared" si="114"/>
        <v>33.900496592624933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33.925996592624927</v>
      </c>
      <c r="L714" s="115">
        <f t="shared" si="119"/>
        <v>33.974996592624926</v>
      </c>
      <c r="M714" s="98">
        <f t="shared" si="112"/>
        <v>33.925496592624924</v>
      </c>
      <c r="N714" s="116">
        <f t="shared" si="113"/>
        <v>33.975496592624928</v>
      </c>
      <c r="O714" s="117">
        <f t="shared" si="114"/>
        <v>33.95049659262493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33.975996592624924</v>
      </c>
      <c r="L715" s="115">
        <f t="shared" si="119"/>
        <v>34.024996592624923</v>
      </c>
      <c r="M715" s="98">
        <f t="shared" si="112"/>
        <v>33.975496592624921</v>
      </c>
      <c r="N715" s="116">
        <f t="shared" si="113"/>
        <v>34.025496592624926</v>
      </c>
      <c r="O715" s="117">
        <f t="shared" si="114"/>
        <v>34.000496592624927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34.025996592624921</v>
      </c>
      <c r="L716" s="115">
        <f t="shared" si="119"/>
        <v>34.07499659262492</v>
      </c>
      <c r="M716" s="98">
        <f t="shared" si="112"/>
        <v>34.025496592624918</v>
      </c>
      <c r="N716" s="116">
        <f t="shared" si="113"/>
        <v>34.075496592624923</v>
      </c>
      <c r="O716" s="117">
        <f t="shared" si="114"/>
        <v>34.050496592624924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34.075996592624918</v>
      </c>
      <c r="L717" s="115">
        <f t="shared" si="119"/>
        <v>34.124996592624917</v>
      </c>
      <c r="M717" s="98">
        <f t="shared" si="112"/>
        <v>34.075496592624916</v>
      </c>
      <c r="N717" s="116">
        <f t="shared" si="113"/>
        <v>34.12549659262492</v>
      </c>
      <c r="O717" s="117">
        <f t="shared" si="114"/>
        <v>34.100496592624921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34.125996592624915</v>
      </c>
      <c r="L718" s="115">
        <f t="shared" si="119"/>
        <v>34.174996592624915</v>
      </c>
      <c r="M718" s="98">
        <f t="shared" si="112"/>
        <v>34.125496592624913</v>
      </c>
      <c r="N718" s="116">
        <f t="shared" si="113"/>
        <v>34.175496592624917</v>
      </c>
      <c r="O718" s="117">
        <f t="shared" si="114"/>
        <v>34.150496592624918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34.175996592624912</v>
      </c>
      <c r="L719" s="115">
        <f t="shared" si="119"/>
        <v>34.224996592624912</v>
      </c>
      <c r="M719" s="98">
        <f t="shared" si="112"/>
        <v>34.17549659262491</v>
      </c>
      <c r="N719" s="116">
        <f t="shared" si="113"/>
        <v>34.225496592624914</v>
      </c>
      <c r="O719" s="117">
        <f t="shared" si="114"/>
        <v>34.200496592624916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34.225996592624909</v>
      </c>
      <c r="L720" s="115">
        <f t="shared" si="119"/>
        <v>34.274996592624909</v>
      </c>
      <c r="M720" s="98">
        <f t="shared" si="112"/>
        <v>34.225496592624907</v>
      </c>
      <c r="N720" s="116">
        <f t="shared" si="113"/>
        <v>34.275496592624911</v>
      </c>
      <c r="O720" s="117">
        <f t="shared" si="114"/>
        <v>34.250496592624913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34.275996592624907</v>
      </c>
      <c r="L721" s="115">
        <f t="shared" si="119"/>
        <v>34.324996592624906</v>
      </c>
      <c r="M721" s="98">
        <f t="shared" si="112"/>
        <v>34.275496592624904</v>
      </c>
      <c r="N721" s="116">
        <f t="shared" si="113"/>
        <v>34.325496592624908</v>
      </c>
      <c r="O721" s="117">
        <f t="shared" si="114"/>
        <v>34.30049659262491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34.325996592624904</v>
      </c>
      <c r="L722" s="115">
        <f t="shared" si="119"/>
        <v>34.374996592624903</v>
      </c>
      <c r="M722" s="98">
        <f t="shared" si="112"/>
        <v>34.325496592624901</v>
      </c>
      <c r="N722" s="116">
        <f t="shared" si="113"/>
        <v>34.375496592624906</v>
      </c>
      <c r="O722" s="117">
        <f t="shared" si="114"/>
        <v>34.350496592624907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34.375996592624901</v>
      </c>
      <c r="L723" s="115">
        <f t="shared" si="119"/>
        <v>34.4249965926249</v>
      </c>
      <c r="M723" s="98">
        <f t="shared" si="112"/>
        <v>34.375496592624899</v>
      </c>
      <c r="N723" s="116">
        <f t="shared" si="113"/>
        <v>34.425496592624903</v>
      </c>
      <c r="O723" s="117">
        <f t="shared" si="114"/>
        <v>34.400496592624904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34.425996592624898</v>
      </c>
      <c r="L724" s="115">
        <f t="shared" si="119"/>
        <v>34.474996592624898</v>
      </c>
      <c r="M724" s="98">
        <f t="shared" si="112"/>
        <v>34.425496592624896</v>
      </c>
      <c r="N724" s="116">
        <f t="shared" si="113"/>
        <v>34.4754965926249</v>
      </c>
      <c r="O724" s="117">
        <f t="shared" si="114"/>
        <v>34.450496592624901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34.475996592624895</v>
      </c>
      <c r="L725" s="115">
        <f t="shared" si="119"/>
        <v>34.524996592624895</v>
      </c>
      <c r="M725" s="98">
        <f t="shared" si="112"/>
        <v>34.475496592624893</v>
      </c>
      <c r="N725" s="116">
        <f t="shared" si="113"/>
        <v>34.525496592624897</v>
      </c>
      <c r="O725" s="117">
        <f t="shared" si="114"/>
        <v>34.500496592624899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34.525996592624892</v>
      </c>
      <c r="L726" s="115">
        <f t="shared" si="119"/>
        <v>34.574996592624892</v>
      </c>
      <c r="M726" s="98">
        <f t="shared" si="112"/>
        <v>34.52549659262489</v>
      </c>
      <c r="N726" s="116">
        <f t="shared" si="113"/>
        <v>34.575496592624894</v>
      </c>
      <c r="O726" s="117">
        <f t="shared" si="114"/>
        <v>34.550496592624896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34.57599659262489</v>
      </c>
      <c r="L727" s="115">
        <f t="shared" si="119"/>
        <v>34.624996592624889</v>
      </c>
      <c r="M727" s="98">
        <f t="shared" si="112"/>
        <v>34.575496592624887</v>
      </c>
      <c r="N727" s="116">
        <f t="shared" si="113"/>
        <v>34.625496592624891</v>
      </c>
      <c r="O727" s="117">
        <f t="shared" si="114"/>
        <v>34.600496592624893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34.625996592624887</v>
      </c>
      <c r="L728" s="115">
        <f t="shared" si="119"/>
        <v>34.674996592624886</v>
      </c>
      <c r="M728" s="98">
        <f t="shared" si="112"/>
        <v>34.625496592624884</v>
      </c>
      <c r="N728" s="116">
        <f t="shared" si="113"/>
        <v>34.675496592624889</v>
      </c>
      <c r="O728" s="117">
        <f t="shared" si="114"/>
        <v>34.65049659262489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34.675996592624884</v>
      </c>
      <c r="L729" s="115">
        <f t="shared" si="119"/>
        <v>34.724996592624883</v>
      </c>
      <c r="M729" s="98">
        <f t="shared" si="112"/>
        <v>34.675496592624881</v>
      </c>
      <c r="N729" s="116">
        <f t="shared" si="113"/>
        <v>34.725496592624886</v>
      </c>
      <c r="O729" s="117">
        <f t="shared" si="114"/>
        <v>34.700496592624887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34.725996592624881</v>
      </c>
      <c r="L730" s="115">
        <f t="shared" si="119"/>
        <v>34.774996592624881</v>
      </c>
      <c r="M730" s="98">
        <f t="shared" si="112"/>
        <v>34.725496592624879</v>
      </c>
      <c r="N730" s="116">
        <f t="shared" si="113"/>
        <v>34.775496592624883</v>
      </c>
      <c r="O730" s="117">
        <f t="shared" si="114"/>
        <v>34.750496592624884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34.775996592624878</v>
      </c>
      <c r="L731" s="115">
        <f t="shared" si="119"/>
        <v>34.824996592624878</v>
      </c>
      <c r="M731" s="98">
        <f t="shared" si="112"/>
        <v>34.775496592624876</v>
      </c>
      <c r="N731" s="116">
        <f t="shared" si="113"/>
        <v>34.82549659262488</v>
      </c>
      <c r="O731" s="117">
        <f t="shared" si="114"/>
        <v>34.800496592624881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34.825996592624875</v>
      </c>
      <c r="L732" s="115">
        <f t="shared" si="119"/>
        <v>34.874996592624875</v>
      </c>
      <c r="M732" s="98">
        <f t="shared" si="112"/>
        <v>34.825496592624873</v>
      </c>
      <c r="N732" s="116">
        <f t="shared" si="113"/>
        <v>34.875496592624877</v>
      </c>
      <c r="O732" s="117">
        <f t="shared" si="114"/>
        <v>34.850496592624879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34.875996592624873</v>
      </c>
      <c r="L733" s="115">
        <f t="shared" si="119"/>
        <v>34.924996592624872</v>
      </c>
      <c r="M733" s="98">
        <f t="shared" si="112"/>
        <v>34.87549659262487</v>
      </c>
      <c r="N733" s="116">
        <f t="shared" si="113"/>
        <v>34.925496592624874</v>
      </c>
      <c r="O733" s="117">
        <f t="shared" si="114"/>
        <v>34.900496592624876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34.92599659262487</v>
      </c>
      <c r="L734" s="115">
        <f t="shared" si="119"/>
        <v>34.974996592624869</v>
      </c>
      <c r="M734" s="98">
        <f t="shared" si="112"/>
        <v>34.925496592624867</v>
      </c>
      <c r="N734" s="116">
        <f t="shared" si="113"/>
        <v>34.975496592624872</v>
      </c>
      <c r="O734" s="117">
        <f t="shared" si="114"/>
        <v>34.950496592624873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34.975996592624867</v>
      </c>
      <c r="L735" s="115">
        <f t="shared" si="119"/>
        <v>35.024996592624866</v>
      </c>
      <c r="M735" s="98">
        <f t="shared" si="112"/>
        <v>34.975496592624864</v>
      </c>
      <c r="N735" s="116">
        <f t="shared" si="113"/>
        <v>35.025496592624869</v>
      </c>
      <c r="O735" s="117">
        <f t="shared" si="114"/>
        <v>35.00049659262487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35.025996592624864</v>
      </c>
      <c r="L736" s="115">
        <f t="shared" si="119"/>
        <v>35.074996592624863</v>
      </c>
      <c r="M736" s="98">
        <f t="shared" si="112"/>
        <v>35.025496592624862</v>
      </c>
      <c r="N736" s="116">
        <f t="shared" si="113"/>
        <v>35.075496592624866</v>
      </c>
      <c r="O736" s="117">
        <f t="shared" si="114"/>
        <v>35.050496592624867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35.075996592624861</v>
      </c>
      <c r="L737" s="115">
        <f t="shared" si="119"/>
        <v>35.124996592624861</v>
      </c>
      <c r="M737" s="98">
        <f t="shared" si="112"/>
        <v>35.075496592624859</v>
      </c>
      <c r="N737" s="116">
        <f t="shared" si="113"/>
        <v>35.125496592624863</v>
      </c>
      <c r="O737" s="117">
        <f t="shared" si="114"/>
        <v>35.100496592624864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35.125996592624858</v>
      </c>
      <c r="L738" s="115">
        <f t="shared" si="119"/>
        <v>35.174996592624858</v>
      </c>
      <c r="M738" s="98">
        <f t="shared" si="112"/>
        <v>35.125496592624856</v>
      </c>
      <c r="N738" s="116">
        <f t="shared" si="113"/>
        <v>35.17549659262486</v>
      </c>
      <c r="O738" s="117">
        <f t="shared" si="114"/>
        <v>35.150496592624862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35.175996592624855</v>
      </c>
      <c r="L739" s="115">
        <f t="shared" si="119"/>
        <v>35.224996592624855</v>
      </c>
      <c r="M739" s="98">
        <f t="shared" si="112"/>
        <v>35.175496592624853</v>
      </c>
      <c r="N739" s="116">
        <f t="shared" si="113"/>
        <v>35.225496592624857</v>
      </c>
      <c r="O739" s="117">
        <f t="shared" si="114"/>
        <v>35.200496592624859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35.225996592624853</v>
      </c>
      <c r="L740" s="115">
        <f t="shared" si="119"/>
        <v>35.274996592624852</v>
      </c>
      <c r="M740" s="98">
        <f t="shared" si="112"/>
        <v>35.22549659262485</v>
      </c>
      <c r="N740" s="116">
        <f t="shared" si="113"/>
        <v>35.275496592624854</v>
      </c>
      <c r="O740" s="117">
        <f t="shared" si="114"/>
        <v>35.250496592624856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35.27599659262485</v>
      </c>
      <c r="L741" s="115">
        <f t="shared" si="119"/>
        <v>35.324996592624849</v>
      </c>
      <c r="M741" s="98">
        <f t="shared" si="112"/>
        <v>35.275496592624847</v>
      </c>
      <c r="N741" s="116">
        <f t="shared" si="113"/>
        <v>35.325496592624852</v>
      </c>
      <c r="O741" s="117">
        <f t="shared" si="114"/>
        <v>35.300496592624853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35.325996592624847</v>
      </c>
      <c r="L742" s="115">
        <f t="shared" si="119"/>
        <v>35.374996592624846</v>
      </c>
      <c r="M742" s="98">
        <f t="shared" si="112"/>
        <v>35.325496592624845</v>
      </c>
      <c r="N742" s="116">
        <f t="shared" si="113"/>
        <v>35.375496592624849</v>
      </c>
      <c r="O742" s="117">
        <f t="shared" si="114"/>
        <v>35.35049659262485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35.375996592624844</v>
      </c>
      <c r="L743" s="115">
        <f t="shared" si="119"/>
        <v>35.424996592624844</v>
      </c>
      <c r="M743" s="98">
        <f t="shared" si="112"/>
        <v>35.375496592624842</v>
      </c>
      <c r="N743" s="116">
        <f t="shared" si="113"/>
        <v>35.425496592624846</v>
      </c>
      <c r="O743" s="117">
        <f t="shared" si="114"/>
        <v>35.400496592624847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35.425996592624841</v>
      </c>
      <c r="L744" s="115">
        <f t="shared" si="119"/>
        <v>35.474996592624841</v>
      </c>
      <c r="M744" s="98">
        <f t="shared" si="112"/>
        <v>35.425496592624839</v>
      </c>
      <c r="N744" s="116">
        <f t="shared" si="113"/>
        <v>35.475496592624843</v>
      </c>
      <c r="O744" s="117">
        <f t="shared" si="114"/>
        <v>35.450496592624845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35.475996592624838</v>
      </c>
      <c r="L745" s="115">
        <f t="shared" si="119"/>
        <v>35.524996592624838</v>
      </c>
      <c r="M745" s="98">
        <f t="shared" si="112"/>
        <v>35.475496592624836</v>
      </c>
      <c r="N745" s="116">
        <f t="shared" si="113"/>
        <v>35.52549659262484</v>
      </c>
      <c r="O745" s="117">
        <f t="shared" si="114"/>
        <v>35.500496592624842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35.525996592624836</v>
      </c>
      <c r="L746" s="115">
        <f t="shared" si="119"/>
        <v>35.574996592624835</v>
      </c>
      <c r="M746" s="98">
        <f t="shared" si="112"/>
        <v>35.525496592624833</v>
      </c>
      <c r="N746" s="116">
        <f t="shared" si="113"/>
        <v>35.575496592624837</v>
      </c>
      <c r="O746" s="117">
        <f t="shared" si="114"/>
        <v>35.550496592624839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35.575996592624833</v>
      </c>
      <c r="L747" s="115">
        <f t="shared" si="119"/>
        <v>35.624996592624832</v>
      </c>
      <c r="M747" s="98">
        <f t="shared" si="112"/>
        <v>35.57549659262483</v>
      </c>
      <c r="N747" s="116">
        <f t="shared" si="113"/>
        <v>35.625496592624835</v>
      </c>
      <c r="O747" s="117">
        <f t="shared" si="114"/>
        <v>35.600496592624836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35.62599659262483</v>
      </c>
      <c r="L748" s="115">
        <f t="shared" si="119"/>
        <v>35.674996592624829</v>
      </c>
      <c r="M748" s="98">
        <f t="shared" si="112"/>
        <v>35.625496592624827</v>
      </c>
      <c r="N748" s="116">
        <f t="shared" si="113"/>
        <v>35.675496592624832</v>
      </c>
      <c r="O748" s="117">
        <f t="shared" si="114"/>
        <v>35.650496592624833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35.675996592624827</v>
      </c>
      <c r="L749" s="115">
        <f t="shared" si="119"/>
        <v>35.724996592624827</v>
      </c>
      <c r="M749" s="98">
        <f t="shared" si="112"/>
        <v>35.675496592624825</v>
      </c>
      <c r="N749" s="116">
        <f t="shared" si="113"/>
        <v>35.725496592624829</v>
      </c>
      <c r="O749" s="117">
        <f t="shared" si="114"/>
        <v>35.70049659262483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35.725996592624824</v>
      </c>
      <c r="L750" s="115">
        <f t="shared" si="119"/>
        <v>35.774996592624824</v>
      </c>
      <c r="M750" s="98">
        <f t="shared" si="112"/>
        <v>35.725496592624822</v>
      </c>
      <c r="N750" s="116">
        <f t="shared" si="113"/>
        <v>35.775496592624826</v>
      </c>
      <c r="O750" s="117">
        <f t="shared" si="114"/>
        <v>35.750496592624827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35.775996592624821</v>
      </c>
      <c r="L751" s="115">
        <f t="shared" si="119"/>
        <v>35.824996592624821</v>
      </c>
      <c r="M751" s="98">
        <f t="shared" si="112"/>
        <v>35.775496592624819</v>
      </c>
      <c r="N751" s="116">
        <f t="shared" si="113"/>
        <v>35.825496592624823</v>
      </c>
      <c r="O751" s="117">
        <f t="shared" si="114"/>
        <v>35.800496592624825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35.825996592624819</v>
      </c>
      <c r="L752" s="115">
        <f t="shared" si="119"/>
        <v>35.874996592624818</v>
      </c>
      <c r="M752" s="98">
        <f t="shared" si="112"/>
        <v>35.825496592624816</v>
      </c>
      <c r="N752" s="116">
        <f t="shared" si="113"/>
        <v>35.87549659262482</v>
      </c>
      <c r="O752" s="117">
        <f t="shared" si="114"/>
        <v>35.850496592624822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35.875996592624816</v>
      </c>
      <c r="L753" s="115">
        <f t="shared" si="119"/>
        <v>35.924996592624815</v>
      </c>
      <c r="M753" s="98">
        <f t="shared" si="112"/>
        <v>35.875496592624813</v>
      </c>
      <c r="N753" s="116">
        <f t="shared" si="113"/>
        <v>35.925496592624818</v>
      </c>
      <c r="O753" s="117">
        <f t="shared" si="114"/>
        <v>35.900496592624819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35.925996592624813</v>
      </c>
      <c r="L754" s="115">
        <f t="shared" si="119"/>
        <v>35.974996592624812</v>
      </c>
      <c r="M754" s="98">
        <f t="shared" si="112"/>
        <v>35.92549659262481</v>
      </c>
      <c r="N754" s="116">
        <f t="shared" si="113"/>
        <v>35.975496592624815</v>
      </c>
      <c r="O754" s="117">
        <f t="shared" si="114"/>
        <v>35.950496592624816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35.97599659262481</v>
      </c>
      <c r="L755" s="115">
        <f t="shared" si="119"/>
        <v>36.024996592624809</v>
      </c>
      <c r="M755" s="98">
        <f t="shared" si="112"/>
        <v>35.975496592624808</v>
      </c>
      <c r="N755" s="116">
        <f t="shared" si="113"/>
        <v>36.025496592624812</v>
      </c>
      <c r="O755" s="117">
        <f t="shared" si="114"/>
        <v>36.000496592624813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36.025996592624807</v>
      </c>
      <c r="L756" s="115">
        <f t="shared" si="119"/>
        <v>36.074996592624807</v>
      </c>
      <c r="M756" s="98">
        <f t="shared" si="112"/>
        <v>36.025496592624805</v>
      </c>
      <c r="N756" s="116">
        <f t="shared" si="113"/>
        <v>36.075496592624809</v>
      </c>
      <c r="O756" s="117">
        <f t="shared" si="114"/>
        <v>36.05049659262481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36.075996592624804</v>
      </c>
      <c r="L757" s="115">
        <f t="shared" si="119"/>
        <v>36.124996592624804</v>
      </c>
      <c r="M757" s="98">
        <f t="shared" si="112"/>
        <v>36.075496592624802</v>
      </c>
      <c r="N757" s="116">
        <f t="shared" si="113"/>
        <v>36.125496592624806</v>
      </c>
      <c r="O757" s="117">
        <f t="shared" si="114"/>
        <v>36.100496592624808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36.125996592624801</v>
      </c>
      <c r="L758" s="115">
        <f t="shared" si="119"/>
        <v>36.174996592624801</v>
      </c>
      <c r="M758" s="98">
        <f t="shared" si="112"/>
        <v>36.125496592624799</v>
      </c>
      <c r="N758" s="116">
        <f t="shared" si="113"/>
        <v>36.175496592624803</v>
      </c>
      <c r="O758" s="117">
        <f t="shared" si="114"/>
        <v>36.150496592624805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36.175996592624799</v>
      </c>
      <c r="L759" s="115">
        <f t="shared" si="119"/>
        <v>36.224996592624798</v>
      </c>
      <c r="M759" s="98">
        <f t="shared" si="112"/>
        <v>36.175496592624796</v>
      </c>
      <c r="N759" s="116">
        <f t="shared" si="113"/>
        <v>36.2254965926248</v>
      </c>
      <c r="O759" s="117">
        <f t="shared" si="114"/>
        <v>36.200496592624802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36.225996592624796</v>
      </c>
      <c r="L760" s="115">
        <f t="shared" si="119"/>
        <v>36.274996592624795</v>
      </c>
      <c r="M760" s="98">
        <f t="shared" si="112"/>
        <v>36.225496592624793</v>
      </c>
      <c r="N760" s="116">
        <f t="shared" si="113"/>
        <v>36.275496592624798</v>
      </c>
      <c r="O760" s="117">
        <f t="shared" si="114"/>
        <v>36.250496592624799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36.275996592624793</v>
      </c>
      <c r="L761" s="115">
        <f t="shared" si="119"/>
        <v>36.324996592624792</v>
      </c>
      <c r="M761" s="98">
        <f t="shared" si="112"/>
        <v>36.275496592624791</v>
      </c>
      <c r="N761" s="116">
        <f t="shared" si="113"/>
        <v>36.325496592624795</v>
      </c>
      <c r="O761" s="117">
        <f t="shared" si="114"/>
        <v>36.300496592624796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36.32599659262479</v>
      </c>
      <c r="L762" s="115">
        <f t="shared" si="119"/>
        <v>36.37499659262479</v>
      </c>
      <c r="M762" s="98">
        <f t="shared" si="112"/>
        <v>36.325496592624788</v>
      </c>
      <c r="N762" s="116">
        <f t="shared" si="113"/>
        <v>36.375496592624792</v>
      </c>
      <c r="O762" s="117">
        <f t="shared" si="114"/>
        <v>36.350496592624793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36.375996592624787</v>
      </c>
      <c r="L763" s="115">
        <f t="shared" si="119"/>
        <v>36.424996592624787</v>
      </c>
      <c r="M763" s="98">
        <f t="shared" si="112"/>
        <v>36.375496592624785</v>
      </c>
      <c r="N763" s="116">
        <f t="shared" si="113"/>
        <v>36.425496592624789</v>
      </c>
      <c r="O763" s="117">
        <f t="shared" si="114"/>
        <v>36.400496592624791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36.425996592624784</v>
      </c>
      <c r="L764" s="115">
        <f t="shared" si="119"/>
        <v>36.474996592624784</v>
      </c>
      <c r="M764" s="98">
        <f t="shared" si="112"/>
        <v>36.425496592624782</v>
      </c>
      <c r="N764" s="116">
        <f t="shared" si="113"/>
        <v>36.475496592624786</v>
      </c>
      <c r="O764" s="117">
        <f t="shared" si="114"/>
        <v>36.450496592624788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36.475996592624782</v>
      </c>
      <c r="L765" s="115">
        <f t="shared" si="119"/>
        <v>36.524996592624781</v>
      </c>
      <c r="M765" s="98">
        <f t="shared" si="112"/>
        <v>36.475496592624779</v>
      </c>
      <c r="N765" s="116">
        <f t="shared" si="113"/>
        <v>36.525496592624783</v>
      </c>
      <c r="O765" s="117">
        <f t="shared" si="114"/>
        <v>36.500496592624785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36.525996592624779</v>
      </c>
      <c r="L766" s="115">
        <f t="shared" si="119"/>
        <v>36.574996592624778</v>
      </c>
      <c r="M766" s="98">
        <f t="shared" si="112"/>
        <v>36.525496592624776</v>
      </c>
      <c r="N766" s="116">
        <f t="shared" si="113"/>
        <v>36.575496592624781</v>
      </c>
      <c r="O766" s="117">
        <f t="shared" si="114"/>
        <v>36.550496592624782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36.575996592624776</v>
      </c>
      <c r="L767" s="115">
        <f t="shared" si="119"/>
        <v>36.624996592624775</v>
      </c>
      <c r="M767" s="98">
        <f t="shared" si="112"/>
        <v>36.575496592624773</v>
      </c>
      <c r="N767" s="116">
        <f t="shared" si="113"/>
        <v>36.625496592624778</v>
      </c>
      <c r="O767" s="117">
        <f t="shared" si="114"/>
        <v>36.600496592624779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36.625996592624773</v>
      </c>
      <c r="L768" s="115">
        <f t="shared" si="119"/>
        <v>36.674996592624773</v>
      </c>
      <c r="M768" s="98">
        <f t="shared" si="112"/>
        <v>36.625496592624771</v>
      </c>
      <c r="N768" s="116">
        <f t="shared" si="113"/>
        <v>36.675496592624775</v>
      </c>
      <c r="O768" s="117">
        <f t="shared" si="114"/>
        <v>36.650496592624776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36.67599659262477</v>
      </c>
      <c r="L769" s="115">
        <f t="shared" si="119"/>
        <v>36.72499659262477</v>
      </c>
      <c r="M769" s="98">
        <f t="shared" si="112"/>
        <v>36.675496592624768</v>
      </c>
      <c r="N769" s="116">
        <f t="shared" si="113"/>
        <v>36.725496592624772</v>
      </c>
      <c r="O769" s="117">
        <f t="shared" si="114"/>
        <v>36.700496592624773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36.725996592624767</v>
      </c>
      <c r="L770" s="115">
        <f t="shared" si="119"/>
        <v>36.774996592624767</v>
      </c>
      <c r="M770" s="98">
        <f t="shared" si="112"/>
        <v>36.725496592624765</v>
      </c>
      <c r="N770" s="116">
        <f t="shared" si="113"/>
        <v>36.775496592624769</v>
      </c>
      <c r="O770" s="117">
        <f t="shared" si="114"/>
        <v>36.750496592624771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36.775996592624765</v>
      </c>
      <c r="L771" s="115">
        <f t="shared" si="119"/>
        <v>36.824996592624764</v>
      </c>
      <c r="M771" s="98">
        <f t="shared" si="112"/>
        <v>36.775496592624762</v>
      </c>
      <c r="N771" s="116">
        <f t="shared" si="113"/>
        <v>36.825496592624766</v>
      </c>
      <c r="O771" s="117">
        <f t="shared" si="114"/>
        <v>36.800496592624768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36.825996592624762</v>
      </c>
      <c r="L772" s="115">
        <f t="shared" si="119"/>
        <v>36.874996592624761</v>
      </c>
      <c r="M772" s="98">
        <f t="shared" si="112"/>
        <v>36.825496592624759</v>
      </c>
      <c r="N772" s="116">
        <f t="shared" si="113"/>
        <v>36.875496592624764</v>
      </c>
      <c r="O772" s="117">
        <f t="shared" si="114"/>
        <v>36.850496592624765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36.875996592624759</v>
      </c>
      <c r="L773" s="115">
        <f t="shared" si="119"/>
        <v>36.924996592624758</v>
      </c>
      <c r="M773" s="98">
        <f t="shared" ref="M773:M836" si="122">K773-5*10^-(D$2+1)</f>
        <v>36.875496592624756</v>
      </c>
      <c r="N773" s="116">
        <f t="shared" ref="N773:N836" si="123">L773+5*10^-(D$2+1)</f>
        <v>36.925496592624761</v>
      </c>
      <c r="O773" s="117">
        <f t="shared" ref="O773:O836" si="124">AVERAGE(K773,L773)</f>
        <v>36.900496592624762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36.925996592624756</v>
      </c>
      <c r="L774" s="115">
        <f t="shared" ref="L774:L837" si="129">K774+$I$4-POWER(10,-$D$2)</f>
        <v>36.974996592624755</v>
      </c>
      <c r="M774" s="98">
        <f t="shared" si="122"/>
        <v>36.925496592624754</v>
      </c>
      <c r="N774" s="116">
        <f t="shared" si="123"/>
        <v>36.975496592624758</v>
      </c>
      <c r="O774" s="117">
        <f t="shared" si="124"/>
        <v>36.950496592624759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36.975996592624753</v>
      </c>
      <c r="L775" s="115">
        <f t="shared" si="129"/>
        <v>37.024996592624753</v>
      </c>
      <c r="M775" s="98">
        <f t="shared" si="122"/>
        <v>36.975496592624751</v>
      </c>
      <c r="N775" s="116">
        <f t="shared" si="123"/>
        <v>37.025496592624755</v>
      </c>
      <c r="O775" s="117">
        <f t="shared" si="124"/>
        <v>37.000496592624756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37.02599659262475</v>
      </c>
      <c r="L776" s="115">
        <f t="shared" si="129"/>
        <v>37.07499659262475</v>
      </c>
      <c r="M776" s="98">
        <f t="shared" si="122"/>
        <v>37.025496592624748</v>
      </c>
      <c r="N776" s="116">
        <f t="shared" si="123"/>
        <v>37.075496592624752</v>
      </c>
      <c r="O776" s="117">
        <f t="shared" si="124"/>
        <v>37.050496592624754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37.075996592624747</v>
      </c>
      <c r="L777" s="115">
        <f t="shared" si="129"/>
        <v>37.124996592624747</v>
      </c>
      <c r="M777" s="98">
        <f t="shared" si="122"/>
        <v>37.075496592624745</v>
      </c>
      <c r="N777" s="116">
        <f t="shared" si="123"/>
        <v>37.125496592624749</v>
      </c>
      <c r="O777" s="117">
        <f t="shared" si="124"/>
        <v>37.100496592624751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37.125996592624745</v>
      </c>
      <c r="L778" s="115">
        <f t="shared" si="129"/>
        <v>37.174996592624744</v>
      </c>
      <c r="M778" s="98">
        <f t="shared" si="122"/>
        <v>37.125496592624742</v>
      </c>
      <c r="N778" s="116">
        <f t="shared" si="123"/>
        <v>37.175496592624746</v>
      </c>
      <c r="O778" s="117">
        <f t="shared" si="124"/>
        <v>37.150496592624748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37.175996592624742</v>
      </c>
      <c r="L779" s="115">
        <f t="shared" si="129"/>
        <v>37.224996592624741</v>
      </c>
      <c r="M779" s="98">
        <f t="shared" si="122"/>
        <v>37.175496592624739</v>
      </c>
      <c r="N779" s="116">
        <f t="shared" si="123"/>
        <v>37.225496592624744</v>
      </c>
      <c r="O779" s="117">
        <f t="shared" si="124"/>
        <v>37.200496592624745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37.225996592624739</v>
      </c>
      <c r="L780" s="115">
        <f t="shared" si="129"/>
        <v>37.274996592624738</v>
      </c>
      <c r="M780" s="98">
        <f t="shared" si="122"/>
        <v>37.225496592624737</v>
      </c>
      <c r="N780" s="116">
        <f t="shared" si="123"/>
        <v>37.275496592624741</v>
      </c>
      <c r="O780" s="117">
        <f t="shared" si="124"/>
        <v>37.250496592624742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37.275996592624736</v>
      </c>
      <c r="L781" s="115">
        <f t="shared" si="129"/>
        <v>37.324996592624736</v>
      </c>
      <c r="M781" s="98">
        <f t="shared" si="122"/>
        <v>37.275496592624734</v>
      </c>
      <c r="N781" s="116">
        <f t="shared" si="123"/>
        <v>37.325496592624738</v>
      </c>
      <c r="O781" s="117">
        <f t="shared" si="124"/>
        <v>37.300496592624739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37.325996592624733</v>
      </c>
      <c r="L782" s="115">
        <f t="shared" si="129"/>
        <v>37.374996592624733</v>
      </c>
      <c r="M782" s="98">
        <f t="shared" si="122"/>
        <v>37.325496592624731</v>
      </c>
      <c r="N782" s="116">
        <f t="shared" si="123"/>
        <v>37.375496592624735</v>
      </c>
      <c r="O782" s="117">
        <f t="shared" si="124"/>
        <v>37.350496592624737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37.37599659262473</v>
      </c>
      <c r="L783" s="115">
        <f t="shared" si="129"/>
        <v>37.42499659262473</v>
      </c>
      <c r="M783" s="98">
        <f t="shared" si="122"/>
        <v>37.375496592624728</v>
      </c>
      <c r="N783" s="116">
        <f t="shared" si="123"/>
        <v>37.425496592624732</v>
      </c>
      <c r="O783" s="117">
        <f t="shared" si="124"/>
        <v>37.400496592624734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37.425996592624728</v>
      </c>
      <c r="L784" s="115">
        <f t="shared" si="129"/>
        <v>37.474996592624727</v>
      </c>
      <c r="M784" s="98">
        <f t="shared" si="122"/>
        <v>37.425496592624725</v>
      </c>
      <c r="N784" s="116">
        <f t="shared" si="123"/>
        <v>37.475496592624729</v>
      </c>
      <c r="O784" s="117">
        <f t="shared" si="124"/>
        <v>37.450496592624731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37.475996592624725</v>
      </c>
      <c r="L785" s="115">
        <f t="shared" si="129"/>
        <v>37.524996592624724</v>
      </c>
      <c r="M785" s="98">
        <f t="shared" si="122"/>
        <v>37.475496592624722</v>
      </c>
      <c r="N785" s="116">
        <f t="shared" si="123"/>
        <v>37.525496592624727</v>
      </c>
      <c r="O785" s="117">
        <f t="shared" si="124"/>
        <v>37.500496592624728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37.525996592624722</v>
      </c>
      <c r="L786" s="115">
        <f t="shared" si="129"/>
        <v>37.574996592624721</v>
      </c>
      <c r="M786" s="98">
        <f t="shared" si="122"/>
        <v>37.525496592624719</v>
      </c>
      <c r="N786" s="116">
        <f t="shared" si="123"/>
        <v>37.575496592624724</v>
      </c>
      <c r="O786" s="117">
        <f t="shared" si="124"/>
        <v>37.550496592624725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37.575996592624719</v>
      </c>
      <c r="L787" s="115">
        <f t="shared" si="129"/>
        <v>37.624996592624719</v>
      </c>
      <c r="M787" s="98">
        <f t="shared" si="122"/>
        <v>37.575496592624717</v>
      </c>
      <c r="N787" s="116">
        <f t="shared" si="123"/>
        <v>37.625496592624721</v>
      </c>
      <c r="O787" s="117">
        <f t="shared" si="124"/>
        <v>37.600496592624722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37.625996592624716</v>
      </c>
      <c r="L788" s="115">
        <f t="shared" si="129"/>
        <v>37.674996592624716</v>
      </c>
      <c r="M788" s="98">
        <f t="shared" si="122"/>
        <v>37.625496592624714</v>
      </c>
      <c r="N788" s="116">
        <f t="shared" si="123"/>
        <v>37.675496592624718</v>
      </c>
      <c r="O788" s="117">
        <f t="shared" si="124"/>
        <v>37.650496592624719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37.675996592624713</v>
      </c>
      <c r="L789" s="115">
        <f t="shared" si="129"/>
        <v>37.724996592624713</v>
      </c>
      <c r="M789" s="98">
        <f t="shared" si="122"/>
        <v>37.675496592624711</v>
      </c>
      <c r="N789" s="116">
        <f t="shared" si="123"/>
        <v>37.725496592624715</v>
      </c>
      <c r="O789" s="117">
        <f t="shared" si="124"/>
        <v>37.700496592624717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37.725996592624711</v>
      </c>
      <c r="L790" s="115">
        <f t="shared" si="129"/>
        <v>37.77499659262471</v>
      </c>
      <c r="M790" s="98">
        <f t="shared" si="122"/>
        <v>37.725496592624708</v>
      </c>
      <c r="N790" s="116">
        <f t="shared" si="123"/>
        <v>37.775496592624712</v>
      </c>
      <c r="O790" s="117">
        <f t="shared" si="124"/>
        <v>37.750496592624714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37.775996592624708</v>
      </c>
      <c r="L791" s="115">
        <f t="shared" si="129"/>
        <v>37.824996592624707</v>
      </c>
      <c r="M791" s="98">
        <f t="shared" si="122"/>
        <v>37.775496592624705</v>
      </c>
      <c r="N791" s="116">
        <f t="shared" si="123"/>
        <v>37.82549659262471</v>
      </c>
      <c r="O791" s="117">
        <f t="shared" si="124"/>
        <v>37.800496592624711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37.825996592624705</v>
      </c>
      <c r="L792" s="115">
        <f t="shared" si="129"/>
        <v>37.874996592624704</v>
      </c>
      <c r="M792" s="98">
        <f t="shared" si="122"/>
        <v>37.825496592624702</v>
      </c>
      <c r="N792" s="116">
        <f t="shared" si="123"/>
        <v>37.875496592624707</v>
      </c>
      <c r="O792" s="117">
        <f t="shared" si="124"/>
        <v>37.850496592624708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37.875996592624702</v>
      </c>
      <c r="L793" s="115">
        <f t="shared" si="129"/>
        <v>37.924996592624701</v>
      </c>
      <c r="M793" s="98">
        <f t="shared" si="122"/>
        <v>37.8754965926247</v>
      </c>
      <c r="N793" s="116">
        <f t="shared" si="123"/>
        <v>37.925496592624704</v>
      </c>
      <c r="O793" s="117">
        <f t="shared" si="124"/>
        <v>37.900496592624705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37.925996592624699</v>
      </c>
      <c r="L794" s="115">
        <f t="shared" si="129"/>
        <v>37.974996592624699</v>
      </c>
      <c r="M794" s="98">
        <f t="shared" si="122"/>
        <v>37.925496592624697</v>
      </c>
      <c r="N794" s="116">
        <f t="shared" si="123"/>
        <v>37.975496592624701</v>
      </c>
      <c r="O794" s="117">
        <f t="shared" si="124"/>
        <v>37.950496592624702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37.975996592624696</v>
      </c>
      <c r="L795" s="115">
        <f t="shared" si="129"/>
        <v>38.024996592624696</v>
      </c>
      <c r="M795" s="98">
        <f t="shared" si="122"/>
        <v>37.975496592624694</v>
      </c>
      <c r="N795" s="116">
        <f t="shared" si="123"/>
        <v>38.025496592624698</v>
      </c>
      <c r="O795" s="117">
        <f t="shared" si="124"/>
        <v>38.0004965926247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38.025996592624693</v>
      </c>
      <c r="L796" s="115">
        <f t="shared" si="129"/>
        <v>38.074996592624693</v>
      </c>
      <c r="M796" s="98">
        <f t="shared" si="122"/>
        <v>38.025496592624691</v>
      </c>
      <c r="N796" s="116">
        <f t="shared" si="123"/>
        <v>38.075496592624695</v>
      </c>
      <c r="O796" s="117">
        <f t="shared" si="124"/>
        <v>38.050496592624697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38.075996592624691</v>
      </c>
      <c r="L797" s="115">
        <f t="shared" si="129"/>
        <v>38.12499659262469</v>
      </c>
      <c r="M797" s="98">
        <f t="shared" si="122"/>
        <v>38.075496592624688</v>
      </c>
      <c r="N797" s="116">
        <f t="shared" si="123"/>
        <v>38.125496592624692</v>
      </c>
      <c r="O797" s="117">
        <f t="shared" si="124"/>
        <v>38.100496592624694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38.125996592624688</v>
      </c>
      <c r="L798" s="115">
        <f t="shared" si="129"/>
        <v>38.174996592624687</v>
      </c>
      <c r="M798" s="98">
        <f t="shared" si="122"/>
        <v>38.125496592624685</v>
      </c>
      <c r="N798" s="116">
        <f t="shared" si="123"/>
        <v>38.17549659262469</v>
      </c>
      <c r="O798" s="117">
        <f t="shared" si="124"/>
        <v>38.150496592624691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38.175996592624685</v>
      </c>
      <c r="L799" s="115">
        <f t="shared" si="129"/>
        <v>38.224996592624684</v>
      </c>
      <c r="M799" s="98">
        <f t="shared" si="122"/>
        <v>38.175496592624683</v>
      </c>
      <c r="N799" s="116">
        <f t="shared" si="123"/>
        <v>38.225496592624687</v>
      </c>
      <c r="O799" s="117">
        <f t="shared" si="124"/>
        <v>38.200496592624688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38.225996592624682</v>
      </c>
      <c r="L800" s="115">
        <f t="shared" si="129"/>
        <v>38.274996592624682</v>
      </c>
      <c r="M800" s="98">
        <f t="shared" si="122"/>
        <v>38.22549659262468</v>
      </c>
      <c r="N800" s="116">
        <f t="shared" si="123"/>
        <v>38.275496592624684</v>
      </c>
      <c r="O800" s="117">
        <f t="shared" si="124"/>
        <v>38.250496592624685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38.275996592624679</v>
      </c>
      <c r="L801" s="115">
        <f t="shared" si="129"/>
        <v>38.324996592624679</v>
      </c>
      <c r="M801" s="98">
        <f t="shared" si="122"/>
        <v>38.275496592624677</v>
      </c>
      <c r="N801" s="116">
        <f t="shared" si="123"/>
        <v>38.325496592624681</v>
      </c>
      <c r="O801" s="117">
        <f t="shared" si="124"/>
        <v>38.300496592624683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38.325996592624676</v>
      </c>
      <c r="L802" s="115">
        <f t="shared" si="129"/>
        <v>38.374996592624676</v>
      </c>
      <c r="M802" s="98">
        <f t="shared" si="122"/>
        <v>38.325496592624674</v>
      </c>
      <c r="N802" s="116">
        <f t="shared" si="123"/>
        <v>38.375496592624678</v>
      </c>
      <c r="O802" s="117">
        <f t="shared" si="124"/>
        <v>38.35049659262468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38.375996592624674</v>
      </c>
      <c r="L803" s="115">
        <f t="shared" si="129"/>
        <v>38.424996592624673</v>
      </c>
      <c r="M803" s="98">
        <f t="shared" si="122"/>
        <v>38.375496592624671</v>
      </c>
      <c r="N803" s="116">
        <f t="shared" si="123"/>
        <v>38.425496592624675</v>
      </c>
      <c r="O803" s="117">
        <f t="shared" si="124"/>
        <v>38.400496592624677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38.425996592624671</v>
      </c>
      <c r="L804" s="115">
        <f t="shared" si="129"/>
        <v>38.47499659262467</v>
      </c>
      <c r="M804" s="98">
        <f t="shared" si="122"/>
        <v>38.425496592624668</v>
      </c>
      <c r="N804" s="116">
        <f t="shared" si="123"/>
        <v>38.475496592624673</v>
      </c>
      <c r="O804" s="117">
        <f t="shared" si="124"/>
        <v>38.450496592624674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38.475996592624668</v>
      </c>
      <c r="L805" s="115">
        <f t="shared" si="129"/>
        <v>38.524996592624667</v>
      </c>
      <c r="M805" s="98">
        <f t="shared" si="122"/>
        <v>38.475496592624665</v>
      </c>
      <c r="N805" s="116">
        <f t="shared" si="123"/>
        <v>38.52549659262467</v>
      </c>
      <c r="O805" s="117">
        <f t="shared" si="124"/>
        <v>38.500496592624671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38.525996592624665</v>
      </c>
      <c r="L806" s="115">
        <f t="shared" si="129"/>
        <v>38.574996592624665</v>
      </c>
      <c r="M806" s="98">
        <f t="shared" si="122"/>
        <v>38.525496592624663</v>
      </c>
      <c r="N806" s="116">
        <f t="shared" si="123"/>
        <v>38.575496592624667</v>
      </c>
      <c r="O806" s="117">
        <f t="shared" si="124"/>
        <v>38.550496592624668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38.575996592624662</v>
      </c>
      <c r="L807" s="115">
        <f t="shared" si="129"/>
        <v>38.624996592624662</v>
      </c>
      <c r="M807" s="98">
        <f t="shared" si="122"/>
        <v>38.57549659262466</v>
      </c>
      <c r="N807" s="116">
        <f t="shared" si="123"/>
        <v>38.625496592624664</v>
      </c>
      <c r="O807" s="117">
        <f t="shared" si="124"/>
        <v>38.600496592624665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38.625996592624659</v>
      </c>
      <c r="L808" s="115">
        <f t="shared" si="129"/>
        <v>38.674996592624659</v>
      </c>
      <c r="M808" s="98">
        <f t="shared" si="122"/>
        <v>38.625496592624657</v>
      </c>
      <c r="N808" s="116">
        <f t="shared" si="123"/>
        <v>38.675496592624661</v>
      </c>
      <c r="O808" s="117">
        <f t="shared" si="124"/>
        <v>38.650496592624663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38.675996592624657</v>
      </c>
      <c r="L809" s="115">
        <f t="shared" si="129"/>
        <v>38.724996592624656</v>
      </c>
      <c r="M809" s="98">
        <f t="shared" si="122"/>
        <v>38.675496592624654</v>
      </c>
      <c r="N809" s="116">
        <f t="shared" si="123"/>
        <v>38.725496592624658</v>
      </c>
      <c r="O809" s="117">
        <f t="shared" si="124"/>
        <v>38.70049659262466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38.725996592624654</v>
      </c>
      <c r="L810" s="115">
        <f t="shared" si="129"/>
        <v>38.774996592624653</v>
      </c>
      <c r="M810" s="98">
        <f t="shared" si="122"/>
        <v>38.725496592624651</v>
      </c>
      <c r="N810" s="116">
        <f t="shared" si="123"/>
        <v>38.775496592624656</v>
      </c>
      <c r="O810" s="117">
        <f t="shared" si="124"/>
        <v>38.750496592624657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38.775996592624651</v>
      </c>
      <c r="L811" s="115">
        <f t="shared" si="129"/>
        <v>38.82499659262465</v>
      </c>
      <c r="M811" s="98">
        <f t="shared" si="122"/>
        <v>38.775496592624648</v>
      </c>
      <c r="N811" s="116">
        <f t="shared" si="123"/>
        <v>38.825496592624653</v>
      </c>
      <c r="O811" s="117">
        <f t="shared" si="124"/>
        <v>38.800496592624654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38.825996592624648</v>
      </c>
      <c r="L812" s="115">
        <f t="shared" si="129"/>
        <v>38.874996592624647</v>
      </c>
      <c r="M812" s="98">
        <f t="shared" si="122"/>
        <v>38.825496592624646</v>
      </c>
      <c r="N812" s="116">
        <f t="shared" si="123"/>
        <v>38.87549659262465</v>
      </c>
      <c r="O812" s="117">
        <f t="shared" si="124"/>
        <v>38.850496592624651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38.875996592624645</v>
      </c>
      <c r="L813" s="115">
        <f t="shared" si="129"/>
        <v>38.924996592624645</v>
      </c>
      <c r="M813" s="98">
        <f t="shared" si="122"/>
        <v>38.875496592624643</v>
      </c>
      <c r="N813" s="116">
        <f t="shared" si="123"/>
        <v>38.925496592624647</v>
      </c>
      <c r="O813" s="117">
        <f t="shared" si="124"/>
        <v>38.900496592624648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38.925996592624642</v>
      </c>
      <c r="L814" s="115">
        <f t="shared" si="129"/>
        <v>38.974996592624642</v>
      </c>
      <c r="M814" s="98">
        <f t="shared" si="122"/>
        <v>38.92549659262464</v>
      </c>
      <c r="N814" s="116">
        <f t="shared" si="123"/>
        <v>38.975496592624644</v>
      </c>
      <c r="O814" s="117">
        <f t="shared" si="124"/>
        <v>38.950496592624646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38.975996592624639</v>
      </c>
      <c r="L815" s="115">
        <f t="shared" si="129"/>
        <v>39.024996592624639</v>
      </c>
      <c r="M815" s="98">
        <f t="shared" si="122"/>
        <v>38.975496592624637</v>
      </c>
      <c r="N815" s="116">
        <f t="shared" si="123"/>
        <v>39.025496592624641</v>
      </c>
      <c r="O815" s="117">
        <f t="shared" si="124"/>
        <v>39.000496592624643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39.025996592624637</v>
      </c>
      <c r="L816" s="115">
        <f t="shared" si="129"/>
        <v>39.074996592624636</v>
      </c>
      <c r="M816" s="98">
        <f t="shared" si="122"/>
        <v>39.025496592624634</v>
      </c>
      <c r="N816" s="116">
        <f t="shared" si="123"/>
        <v>39.075496592624638</v>
      </c>
      <c r="O816" s="117">
        <f t="shared" si="124"/>
        <v>39.05049659262464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39.075996592624634</v>
      </c>
      <c r="L817" s="115">
        <f t="shared" si="129"/>
        <v>39.124996592624633</v>
      </c>
      <c r="M817" s="98">
        <f t="shared" si="122"/>
        <v>39.075496592624631</v>
      </c>
      <c r="N817" s="116">
        <f t="shared" si="123"/>
        <v>39.125496592624636</v>
      </c>
      <c r="O817" s="117">
        <f t="shared" si="124"/>
        <v>39.100496592624637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39.125996592624631</v>
      </c>
      <c r="L818" s="115">
        <f t="shared" si="129"/>
        <v>39.17499659262463</v>
      </c>
      <c r="M818" s="98">
        <f t="shared" si="122"/>
        <v>39.125496592624629</v>
      </c>
      <c r="N818" s="116">
        <f t="shared" si="123"/>
        <v>39.175496592624633</v>
      </c>
      <c r="O818" s="117">
        <f t="shared" si="124"/>
        <v>39.150496592624634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39.175996592624628</v>
      </c>
      <c r="L819" s="115">
        <f t="shared" si="129"/>
        <v>39.224996592624628</v>
      </c>
      <c r="M819" s="98">
        <f t="shared" si="122"/>
        <v>39.175496592624626</v>
      </c>
      <c r="N819" s="116">
        <f t="shared" si="123"/>
        <v>39.22549659262463</v>
      </c>
      <c r="O819" s="117">
        <f t="shared" si="124"/>
        <v>39.200496592624631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39.225996592624625</v>
      </c>
      <c r="L820" s="115">
        <f t="shared" si="129"/>
        <v>39.274996592624625</v>
      </c>
      <c r="M820" s="98">
        <f t="shared" si="122"/>
        <v>39.225496592624623</v>
      </c>
      <c r="N820" s="116">
        <f t="shared" si="123"/>
        <v>39.275496592624627</v>
      </c>
      <c r="O820" s="117">
        <f t="shared" si="124"/>
        <v>39.250496592624629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39.275996592624622</v>
      </c>
      <c r="L821" s="115">
        <f t="shared" si="129"/>
        <v>39.324996592624622</v>
      </c>
      <c r="M821" s="98">
        <f t="shared" si="122"/>
        <v>39.27549659262462</v>
      </c>
      <c r="N821" s="116">
        <f t="shared" si="123"/>
        <v>39.325496592624624</v>
      </c>
      <c r="O821" s="117">
        <f t="shared" si="124"/>
        <v>39.300496592624626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39.32599659262462</v>
      </c>
      <c r="L822" s="115">
        <f t="shared" si="129"/>
        <v>39.374996592624619</v>
      </c>
      <c r="M822" s="98">
        <f t="shared" si="122"/>
        <v>39.325496592624617</v>
      </c>
      <c r="N822" s="116">
        <f t="shared" si="123"/>
        <v>39.375496592624621</v>
      </c>
      <c r="O822" s="117">
        <f t="shared" si="124"/>
        <v>39.350496592624623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39.375996592624617</v>
      </c>
      <c r="L823" s="115">
        <f t="shared" si="129"/>
        <v>39.424996592624616</v>
      </c>
      <c r="M823" s="98">
        <f t="shared" si="122"/>
        <v>39.375496592624614</v>
      </c>
      <c r="N823" s="116">
        <f t="shared" si="123"/>
        <v>39.425496592624619</v>
      </c>
      <c r="O823" s="117">
        <f t="shared" si="124"/>
        <v>39.40049659262462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39.425996592624614</v>
      </c>
      <c r="L824" s="115">
        <f t="shared" si="129"/>
        <v>39.474996592624613</v>
      </c>
      <c r="M824" s="98">
        <f t="shared" si="122"/>
        <v>39.425496592624611</v>
      </c>
      <c r="N824" s="116">
        <f t="shared" si="123"/>
        <v>39.475496592624616</v>
      </c>
      <c r="O824" s="117">
        <f t="shared" si="124"/>
        <v>39.450496592624617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39.475996592624611</v>
      </c>
      <c r="L825" s="115">
        <f t="shared" si="129"/>
        <v>39.524996592624611</v>
      </c>
      <c r="M825" s="98">
        <f t="shared" si="122"/>
        <v>39.475496592624609</v>
      </c>
      <c r="N825" s="116">
        <f t="shared" si="123"/>
        <v>39.525496592624613</v>
      </c>
      <c r="O825" s="117">
        <f t="shared" si="124"/>
        <v>39.500496592624614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39.525996592624608</v>
      </c>
      <c r="L826" s="115">
        <f t="shared" si="129"/>
        <v>39.574996592624608</v>
      </c>
      <c r="M826" s="98">
        <f t="shared" si="122"/>
        <v>39.525496592624606</v>
      </c>
      <c r="N826" s="116">
        <f t="shared" si="123"/>
        <v>39.57549659262461</v>
      </c>
      <c r="O826" s="117">
        <f t="shared" si="124"/>
        <v>39.550496592624611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39.575996592624605</v>
      </c>
      <c r="L827" s="115">
        <f t="shared" si="129"/>
        <v>39.624996592624605</v>
      </c>
      <c r="M827" s="98">
        <f t="shared" si="122"/>
        <v>39.575496592624603</v>
      </c>
      <c r="N827" s="116">
        <f t="shared" si="123"/>
        <v>39.625496592624607</v>
      </c>
      <c r="O827" s="117">
        <f t="shared" si="124"/>
        <v>39.600496592624609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39.625996592624602</v>
      </c>
      <c r="L828" s="115">
        <f t="shared" si="129"/>
        <v>39.674996592624602</v>
      </c>
      <c r="M828" s="98">
        <f t="shared" si="122"/>
        <v>39.6254965926246</v>
      </c>
      <c r="N828" s="116">
        <f t="shared" si="123"/>
        <v>39.675496592624604</v>
      </c>
      <c r="O828" s="117">
        <f t="shared" si="124"/>
        <v>39.650496592624606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39.6759965926246</v>
      </c>
      <c r="L829" s="115">
        <f t="shared" si="129"/>
        <v>39.724996592624599</v>
      </c>
      <c r="M829" s="98">
        <f t="shared" si="122"/>
        <v>39.675496592624597</v>
      </c>
      <c r="N829" s="116">
        <f t="shared" si="123"/>
        <v>39.725496592624602</v>
      </c>
      <c r="O829" s="117">
        <f t="shared" si="124"/>
        <v>39.700496592624603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39.725996592624597</v>
      </c>
      <c r="L830" s="115">
        <f t="shared" si="129"/>
        <v>39.774996592624596</v>
      </c>
      <c r="M830" s="98">
        <f t="shared" si="122"/>
        <v>39.725496592624594</v>
      </c>
      <c r="N830" s="116">
        <f t="shared" si="123"/>
        <v>39.775496592624599</v>
      </c>
      <c r="O830" s="117">
        <f t="shared" si="124"/>
        <v>39.7504965926246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39.775996592624594</v>
      </c>
      <c r="L831" s="115">
        <f t="shared" si="129"/>
        <v>39.824996592624593</v>
      </c>
      <c r="M831" s="98">
        <f t="shared" si="122"/>
        <v>39.775496592624592</v>
      </c>
      <c r="N831" s="116">
        <f t="shared" si="123"/>
        <v>39.825496592624596</v>
      </c>
      <c r="O831" s="117">
        <f t="shared" si="124"/>
        <v>39.800496592624597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39.825996592624591</v>
      </c>
      <c r="L832" s="115">
        <f t="shared" si="129"/>
        <v>39.874996592624591</v>
      </c>
      <c r="M832" s="98">
        <f t="shared" si="122"/>
        <v>39.825496592624589</v>
      </c>
      <c r="N832" s="116">
        <f t="shared" si="123"/>
        <v>39.875496592624593</v>
      </c>
      <c r="O832" s="117">
        <f t="shared" si="124"/>
        <v>39.850496592624594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39.875996592624588</v>
      </c>
      <c r="L833" s="115">
        <f t="shared" si="129"/>
        <v>39.924996592624588</v>
      </c>
      <c r="M833" s="98">
        <f t="shared" si="122"/>
        <v>39.875496592624586</v>
      </c>
      <c r="N833" s="116">
        <f t="shared" si="123"/>
        <v>39.92549659262459</v>
      </c>
      <c r="O833" s="117">
        <f t="shared" si="124"/>
        <v>39.900496592624592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39.925996592624585</v>
      </c>
      <c r="L834" s="115">
        <f t="shared" si="129"/>
        <v>39.974996592624585</v>
      </c>
      <c r="M834" s="98">
        <f t="shared" si="122"/>
        <v>39.925496592624583</v>
      </c>
      <c r="N834" s="116">
        <f t="shared" si="123"/>
        <v>39.975496592624587</v>
      </c>
      <c r="O834" s="117">
        <f t="shared" si="124"/>
        <v>39.950496592624589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39.975996592624583</v>
      </c>
      <c r="L835" s="115">
        <f t="shared" si="129"/>
        <v>40.024996592624582</v>
      </c>
      <c r="M835" s="98">
        <f t="shared" si="122"/>
        <v>39.97549659262458</v>
      </c>
      <c r="N835" s="116">
        <f t="shared" si="123"/>
        <v>40.025496592624584</v>
      </c>
      <c r="O835" s="117">
        <f t="shared" si="124"/>
        <v>40.000496592624586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40.02599659262458</v>
      </c>
      <c r="L836" s="115">
        <f t="shared" si="129"/>
        <v>40.074996592624579</v>
      </c>
      <c r="M836" s="98">
        <f t="shared" si="122"/>
        <v>40.025496592624577</v>
      </c>
      <c r="N836" s="116">
        <f t="shared" si="123"/>
        <v>40.075496592624582</v>
      </c>
      <c r="O836" s="117">
        <f t="shared" si="124"/>
        <v>40.050496592624583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40.075996592624577</v>
      </c>
      <c r="L837" s="115">
        <f t="shared" si="129"/>
        <v>40.124996592624576</v>
      </c>
      <c r="M837" s="98">
        <f t="shared" ref="M837:M900" si="132">K837-5*10^-(D$2+1)</f>
        <v>40.075496592624575</v>
      </c>
      <c r="N837" s="116">
        <f t="shared" ref="N837:N900" si="133">L837+5*10^-(D$2+1)</f>
        <v>40.125496592624579</v>
      </c>
      <c r="O837" s="117">
        <f t="shared" ref="O837:O900" si="134">AVERAGE(K837,L837)</f>
        <v>40.10049659262458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40.125996592624574</v>
      </c>
      <c r="L838" s="115">
        <f t="shared" ref="L838:L901" si="139">K838+$I$4-POWER(10,-$D$2)</f>
        <v>40.174996592624574</v>
      </c>
      <c r="M838" s="98">
        <f t="shared" si="132"/>
        <v>40.125496592624572</v>
      </c>
      <c r="N838" s="116">
        <f t="shared" si="133"/>
        <v>40.175496592624576</v>
      </c>
      <c r="O838" s="117">
        <f t="shared" si="134"/>
        <v>40.150496592624577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40.175996592624571</v>
      </c>
      <c r="L839" s="115">
        <f t="shared" si="139"/>
        <v>40.224996592624571</v>
      </c>
      <c r="M839" s="98">
        <f t="shared" si="132"/>
        <v>40.175496592624569</v>
      </c>
      <c r="N839" s="116">
        <f t="shared" si="133"/>
        <v>40.225496592624573</v>
      </c>
      <c r="O839" s="117">
        <f t="shared" si="134"/>
        <v>40.200496592624575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40.225996592624568</v>
      </c>
      <c r="L840" s="115">
        <f t="shared" si="139"/>
        <v>40.274996592624568</v>
      </c>
      <c r="M840" s="98">
        <f t="shared" si="132"/>
        <v>40.225496592624566</v>
      </c>
      <c r="N840" s="116">
        <f t="shared" si="133"/>
        <v>40.27549659262457</v>
      </c>
      <c r="O840" s="117">
        <f t="shared" si="134"/>
        <v>40.250496592624572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40.275996592624566</v>
      </c>
      <c r="L841" s="115">
        <f t="shared" si="139"/>
        <v>40.324996592624565</v>
      </c>
      <c r="M841" s="98">
        <f t="shared" si="132"/>
        <v>40.275496592624563</v>
      </c>
      <c r="N841" s="116">
        <f t="shared" si="133"/>
        <v>40.325496592624567</v>
      </c>
      <c r="O841" s="117">
        <f t="shared" si="134"/>
        <v>40.300496592624569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40.325996592624563</v>
      </c>
      <c r="L842" s="115">
        <f t="shared" si="139"/>
        <v>40.374996592624562</v>
      </c>
      <c r="M842" s="98">
        <f t="shared" si="132"/>
        <v>40.32549659262456</v>
      </c>
      <c r="N842" s="116">
        <f t="shared" si="133"/>
        <v>40.375496592624565</v>
      </c>
      <c r="O842" s="117">
        <f t="shared" si="134"/>
        <v>40.350496592624566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40.37599659262456</v>
      </c>
      <c r="L843" s="115">
        <f t="shared" si="139"/>
        <v>40.424996592624559</v>
      </c>
      <c r="M843" s="98">
        <f t="shared" si="132"/>
        <v>40.375496592624557</v>
      </c>
      <c r="N843" s="116">
        <f t="shared" si="133"/>
        <v>40.425496592624562</v>
      </c>
      <c r="O843" s="117">
        <f t="shared" si="134"/>
        <v>40.400496592624563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40.425996592624557</v>
      </c>
      <c r="L844" s="115">
        <f t="shared" si="139"/>
        <v>40.474996592624557</v>
      </c>
      <c r="M844" s="98">
        <f t="shared" si="132"/>
        <v>40.425496592624555</v>
      </c>
      <c r="N844" s="116">
        <f t="shared" si="133"/>
        <v>40.475496592624559</v>
      </c>
      <c r="O844" s="117">
        <f t="shared" si="134"/>
        <v>40.45049659262456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40.475996592624554</v>
      </c>
      <c r="L845" s="115">
        <f t="shared" si="139"/>
        <v>40.524996592624554</v>
      </c>
      <c r="M845" s="98">
        <f t="shared" si="132"/>
        <v>40.475496592624552</v>
      </c>
      <c r="N845" s="116">
        <f t="shared" si="133"/>
        <v>40.525496592624556</v>
      </c>
      <c r="O845" s="117">
        <f t="shared" si="134"/>
        <v>40.500496592624557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40.525996592624551</v>
      </c>
      <c r="L846" s="115">
        <f t="shared" si="139"/>
        <v>40.574996592624551</v>
      </c>
      <c r="M846" s="98">
        <f t="shared" si="132"/>
        <v>40.525496592624549</v>
      </c>
      <c r="N846" s="116">
        <f t="shared" si="133"/>
        <v>40.575496592624553</v>
      </c>
      <c r="O846" s="117">
        <f t="shared" si="134"/>
        <v>40.550496592624555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40.575996592624548</v>
      </c>
      <c r="L847" s="115">
        <f t="shared" si="139"/>
        <v>40.624996592624548</v>
      </c>
      <c r="M847" s="98">
        <f t="shared" si="132"/>
        <v>40.575496592624546</v>
      </c>
      <c r="N847" s="116">
        <f t="shared" si="133"/>
        <v>40.62549659262455</v>
      </c>
      <c r="O847" s="117">
        <f t="shared" si="134"/>
        <v>40.600496592624552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40.625996592624546</v>
      </c>
      <c r="L848" s="115">
        <f t="shared" si="139"/>
        <v>40.674996592624545</v>
      </c>
      <c r="M848" s="98">
        <f t="shared" si="132"/>
        <v>40.625496592624543</v>
      </c>
      <c r="N848" s="116">
        <f t="shared" si="133"/>
        <v>40.675496592624548</v>
      </c>
      <c r="O848" s="117">
        <f t="shared" si="134"/>
        <v>40.650496592624549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40.675996592624543</v>
      </c>
      <c r="L849" s="115">
        <f t="shared" si="139"/>
        <v>40.724996592624542</v>
      </c>
      <c r="M849" s="98">
        <f t="shared" si="132"/>
        <v>40.67549659262454</v>
      </c>
      <c r="N849" s="116">
        <f t="shared" si="133"/>
        <v>40.725496592624545</v>
      </c>
      <c r="O849" s="117">
        <f t="shared" si="134"/>
        <v>40.700496592624546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40.72599659262454</v>
      </c>
      <c r="L850" s="115">
        <f t="shared" si="139"/>
        <v>40.774996592624539</v>
      </c>
      <c r="M850" s="98">
        <f t="shared" si="132"/>
        <v>40.725496592624538</v>
      </c>
      <c r="N850" s="116">
        <f t="shared" si="133"/>
        <v>40.775496592624542</v>
      </c>
      <c r="O850" s="117">
        <f t="shared" si="134"/>
        <v>40.750496592624543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40.775996592624537</v>
      </c>
      <c r="L851" s="115">
        <f t="shared" si="139"/>
        <v>40.824996592624537</v>
      </c>
      <c r="M851" s="98">
        <f t="shared" si="132"/>
        <v>40.775496592624535</v>
      </c>
      <c r="N851" s="116">
        <f t="shared" si="133"/>
        <v>40.825496592624539</v>
      </c>
      <c r="O851" s="117">
        <f t="shared" si="134"/>
        <v>40.80049659262454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40.825996592624534</v>
      </c>
      <c r="L852" s="115">
        <f t="shared" si="139"/>
        <v>40.874996592624534</v>
      </c>
      <c r="M852" s="98">
        <f t="shared" si="132"/>
        <v>40.825496592624532</v>
      </c>
      <c r="N852" s="116">
        <f t="shared" si="133"/>
        <v>40.875496592624536</v>
      </c>
      <c r="O852" s="117">
        <f t="shared" si="134"/>
        <v>40.850496592624538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40.875996592624531</v>
      </c>
      <c r="L853" s="115">
        <f t="shared" si="139"/>
        <v>40.924996592624531</v>
      </c>
      <c r="M853" s="98">
        <f t="shared" si="132"/>
        <v>40.875496592624529</v>
      </c>
      <c r="N853" s="116">
        <f t="shared" si="133"/>
        <v>40.925496592624533</v>
      </c>
      <c r="O853" s="117">
        <f t="shared" si="134"/>
        <v>40.900496592624535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40.925996592624529</v>
      </c>
      <c r="L854" s="115">
        <f t="shared" si="139"/>
        <v>40.974996592624528</v>
      </c>
      <c r="M854" s="98">
        <f t="shared" si="132"/>
        <v>40.925496592624526</v>
      </c>
      <c r="N854" s="116">
        <f t="shared" si="133"/>
        <v>40.97549659262453</v>
      </c>
      <c r="O854" s="117">
        <f t="shared" si="134"/>
        <v>40.950496592624532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40.975996592624526</v>
      </c>
      <c r="L855" s="115">
        <f t="shared" si="139"/>
        <v>41.024996592624525</v>
      </c>
      <c r="M855" s="98">
        <f t="shared" si="132"/>
        <v>40.975496592624523</v>
      </c>
      <c r="N855" s="116">
        <f t="shared" si="133"/>
        <v>41.025496592624528</v>
      </c>
      <c r="O855" s="117">
        <f t="shared" si="134"/>
        <v>41.000496592624529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41.025996592624523</v>
      </c>
      <c r="L856" s="115">
        <f t="shared" si="139"/>
        <v>41.074996592624522</v>
      </c>
      <c r="M856" s="98">
        <f t="shared" si="132"/>
        <v>41.025496592624521</v>
      </c>
      <c r="N856" s="116">
        <f t="shared" si="133"/>
        <v>41.075496592624525</v>
      </c>
      <c r="O856" s="117">
        <f t="shared" si="134"/>
        <v>41.050496592624526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41.07599659262452</v>
      </c>
      <c r="L857" s="115">
        <f t="shared" si="139"/>
        <v>41.12499659262452</v>
      </c>
      <c r="M857" s="98">
        <f t="shared" si="132"/>
        <v>41.075496592624518</v>
      </c>
      <c r="N857" s="116">
        <f t="shared" si="133"/>
        <v>41.125496592624522</v>
      </c>
      <c r="O857" s="117">
        <f t="shared" si="134"/>
        <v>41.100496592624523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41.125996592624517</v>
      </c>
      <c r="L858" s="115">
        <f t="shared" si="139"/>
        <v>41.174996592624517</v>
      </c>
      <c r="M858" s="98">
        <f t="shared" si="132"/>
        <v>41.125496592624515</v>
      </c>
      <c r="N858" s="116">
        <f t="shared" si="133"/>
        <v>41.175496592624519</v>
      </c>
      <c r="O858" s="117">
        <f t="shared" si="134"/>
        <v>41.150496592624521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41.175996592624514</v>
      </c>
      <c r="L859" s="115">
        <f t="shared" si="139"/>
        <v>41.224996592624514</v>
      </c>
      <c r="M859" s="98">
        <f t="shared" si="132"/>
        <v>41.175496592624512</v>
      </c>
      <c r="N859" s="116">
        <f t="shared" si="133"/>
        <v>41.225496592624516</v>
      </c>
      <c r="O859" s="117">
        <f t="shared" si="134"/>
        <v>41.200496592624518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41.225996592624512</v>
      </c>
      <c r="L860" s="115">
        <f t="shared" si="139"/>
        <v>41.274996592624511</v>
      </c>
      <c r="M860" s="98">
        <f t="shared" si="132"/>
        <v>41.225496592624509</v>
      </c>
      <c r="N860" s="116">
        <f t="shared" si="133"/>
        <v>41.275496592624513</v>
      </c>
      <c r="O860" s="117">
        <f t="shared" si="134"/>
        <v>41.250496592624515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41.275996592624509</v>
      </c>
      <c r="L861" s="115">
        <f t="shared" si="139"/>
        <v>41.324996592624508</v>
      </c>
      <c r="M861" s="98">
        <f t="shared" si="132"/>
        <v>41.275496592624506</v>
      </c>
      <c r="N861" s="116">
        <f t="shared" si="133"/>
        <v>41.325496592624511</v>
      </c>
      <c r="O861" s="117">
        <f t="shared" si="134"/>
        <v>41.300496592624512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41.325996592624506</v>
      </c>
      <c r="L862" s="115">
        <f t="shared" si="139"/>
        <v>41.374996592624505</v>
      </c>
      <c r="M862" s="98">
        <f t="shared" si="132"/>
        <v>41.325496592624503</v>
      </c>
      <c r="N862" s="116">
        <f t="shared" si="133"/>
        <v>41.375496592624508</v>
      </c>
      <c r="O862" s="117">
        <f t="shared" si="134"/>
        <v>41.350496592624509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41.375996592624503</v>
      </c>
      <c r="L863" s="115">
        <f t="shared" si="139"/>
        <v>41.424996592624503</v>
      </c>
      <c r="M863" s="98">
        <f t="shared" si="132"/>
        <v>41.375496592624501</v>
      </c>
      <c r="N863" s="116">
        <f t="shared" si="133"/>
        <v>41.425496592624505</v>
      </c>
      <c r="O863" s="117">
        <f t="shared" si="134"/>
        <v>41.400496592624506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41.4259965926245</v>
      </c>
      <c r="L864" s="115">
        <f t="shared" si="139"/>
        <v>41.4749965926245</v>
      </c>
      <c r="M864" s="98">
        <f t="shared" si="132"/>
        <v>41.425496592624498</v>
      </c>
      <c r="N864" s="116">
        <f t="shared" si="133"/>
        <v>41.475496592624502</v>
      </c>
      <c r="O864" s="117">
        <f t="shared" si="134"/>
        <v>41.450496592624503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41.475996592624497</v>
      </c>
      <c r="L865" s="115">
        <f t="shared" si="139"/>
        <v>41.524996592624497</v>
      </c>
      <c r="M865" s="98">
        <f t="shared" si="132"/>
        <v>41.475496592624495</v>
      </c>
      <c r="N865" s="116">
        <f t="shared" si="133"/>
        <v>41.525496592624499</v>
      </c>
      <c r="O865" s="117">
        <f t="shared" si="134"/>
        <v>41.500496592624501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41.525996592624494</v>
      </c>
      <c r="L866" s="115">
        <f t="shared" si="139"/>
        <v>41.574996592624494</v>
      </c>
      <c r="M866" s="98">
        <f t="shared" si="132"/>
        <v>41.525496592624492</v>
      </c>
      <c r="N866" s="116">
        <f t="shared" si="133"/>
        <v>41.575496592624496</v>
      </c>
      <c r="O866" s="117">
        <f t="shared" si="134"/>
        <v>41.550496592624498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41.575996592624492</v>
      </c>
      <c r="L867" s="115">
        <f t="shared" si="139"/>
        <v>41.624996592624491</v>
      </c>
      <c r="M867" s="98">
        <f t="shared" si="132"/>
        <v>41.575496592624489</v>
      </c>
      <c r="N867" s="116">
        <f t="shared" si="133"/>
        <v>41.625496592624494</v>
      </c>
      <c r="O867" s="117">
        <f t="shared" si="134"/>
        <v>41.600496592624495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41.625996592624489</v>
      </c>
      <c r="L868" s="115">
        <f t="shared" si="139"/>
        <v>41.674996592624488</v>
      </c>
      <c r="M868" s="98">
        <f t="shared" si="132"/>
        <v>41.625496592624486</v>
      </c>
      <c r="N868" s="116">
        <f t="shared" si="133"/>
        <v>41.675496592624491</v>
      </c>
      <c r="O868" s="117">
        <f t="shared" si="134"/>
        <v>41.650496592624492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41.675996592624486</v>
      </c>
      <c r="L869" s="115">
        <f t="shared" si="139"/>
        <v>41.724996592624485</v>
      </c>
      <c r="M869" s="98">
        <f t="shared" si="132"/>
        <v>41.675496592624484</v>
      </c>
      <c r="N869" s="116">
        <f t="shared" si="133"/>
        <v>41.725496592624488</v>
      </c>
      <c r="O869" s="117">
        <f t="shared" si="134"/>
        <v>41.700496592624489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41.725996592624483</v>
      </c>
      <c r="L870" s="115">
        <f t="shared" si="139"/>
        <v>41.774996592624483</v>
      </c>
      <c r="M870" s="98">
        <f t="shared" si="132"/>
        <v>41.725496592624481</v>
      </c>
      <c r="N870" s="116">
        <f t="shared" si="133"/>
        <v>41.775496592624485</v>
      </c>
      <c r="O870" s="117">
        <f t="shared" si="134"/>
        <v>41.750496592624486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41.77599659262448</v>
      </c>
      <c r="L871" s="115">
        <f t="shared" si="139"/>
        <v>41.82499659262448</v>
      </c>
      <c r="M871" s="98">
        <f t="shared" si="132"/>
        <v>41.775496592624478</v>
      </c>
      <c r="N871" s="116">
        <f t="shared" si="133"/>
        <v>41.825496592624482</v>
      </c>
      <c r="O871" s="117">
        <f t="shared" si="134"/>
        <v>41.800496592624484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41.825996592624477</v>
      </c>
      <c r="L872" s="115">
        <f t="shared" si="139"/>
        <v>41.874996592624477</v>
      </c>
      <c r="M872" s="98">
        <f t="shared" si="132"/>
        <v>41.825496592624475</v>
      </c>
      <c r="N872" s="116">
        <f t="shared" si="133"/>
        <v>41.875496592624479</v>
      </c>
      <c r="O872" s="117">
        <f t="shared" si="134"/>
        <v>41.850496592624481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41.875996592624475</v>
      </c>
      <c r="L873" s="115">
        <f t="shared" si="139"/>
        <v>41.924996592624474</v>
      </c>
      <c r="M873" s="98">
        <f t="shared" si="132"/>
        <v>41.875496592624472</v>
      </c>
      <c r="N873" s="116">
        <f t="shared" si="133"/>
        <v>41.925496592624476</v>
      </c>
      <c r="O873" s="117">
        <f t="shared" si="134"/>
        <v>41.900496592624478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41.925996592624472</v>
      </c>
      <c r="L874" s="115">
        <f t="shared" si="139"/>
        <v>41.974996592624471</v>
      </c>
      <c r="M874" s="98">
        <f t="shared" si="132"/>
        <v>41.925496592624469</v>
      </c>
      <c r="N874" s="116">
        <f t="shared" si="133"/>
        <v>41.975496592624474</v>
      </c>
      <c r="O874" s="117">
        <f t="shared" si="134"/>
        <v>41.950496592624475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41.975996592624469</v>
      </c>
      <c r="L875" s="115">
        <f t="shared" si="139"/>
        <v>42.024996592624468</v>
      </c>
      <c r="M875" s="98">
        <f t="shared" si="132"/>
        <v>41.975496592624467</v>
      </c>
      <c r="N875" s="116">
        <f t="shared" si="133"/>
        <v>42.025496592624471</v>
      </c>
      <c r="O875" s="117">
        <f t="shared" si="134"/>
        <v>42.000496592624472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42.025996592624466</v>
      </c>
      <c r="L876" s="115">
        <f t="shared" si="139"/>
        <v>42.074996592624466</v>
      </c>
      <c r="M876" s="98">
        <f t="shared" si="132"/>
        <v>42.025496592624464</v>
      </c>
      <c r="N876" s="116">
        <f t="shared" si="133"/>
        <v>42.075496592624468</v>
      </c>
      <c r="O876" s="117">
        <f t="shared" si="134"/>
        <v>42.050496592624469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42.075996592624463</v>
      </c>
      <c r="L877" s="115">
        <f t="shared" si="139"/>
        <v>42.124996592624463</v>
      </c>
      <c r="M877" s="98">
        <f t="shared" si="132"/>
        <v>42.075496592624461</v>
      </c>
      <c r="N877" s="116">
        <f t="shared" si="133"/>
        <v>42.125496592624465</v>
      </c>
      <c r="O877" s="117">
        <f t="shared" si="134"/>
        <v>42.100496592624467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42.12599659262446</v>
      </c>
      <c r="L878" s="115">
        <f t="shared" si="139"/>
        <v>42.17499659262446</v>
      </c>
      <c r="M878" s="98">
        <f t="shared" si="132"/>
        <v>42.125496592624458</v>
      </c>
      <c r="N878" s="116">
        <f t="shared" si="133"/>
        <v>42.175496592624462</v>
      </c>
      <c r="O878" s="117">
        <f t="shared" si="134"/>
        <v>42.150496592624464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42.175996592624458</v>
      </c>
      <c r="L879" s="115">
        <f t="shared" si="139"/>
        <v>42.224996592624457</v>
      </c>
      <c r="M879" s="98">
        <f t="shared" si="132"/>
        <v>42.175496592624455</v>
      </c>
      <c r="N879" s="116">
        <f t="shared" si="133"/>
        <v>42.225496592624459</v>
      </c>
      <c r="O879" s="117">
        <f t="shared" si="134"/>
        <v>42.200496592624461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42.225996592624455</v>
      </c>
      <c r="L880" s="115">
        <f t="shared" si="139"/>
        <v>42.274996592624454</v>
      </c>
      <c r="M880" s="98">
        <f t="shared" si="132"/>
        <v>42.225496592624452</v>
      </c>
      <c r="N880" s="116">
        <f t="shared" si="133"/>
        <v>42.275496592624457</v>
      </c>
      <c r="O880" s="117">
        <f t="shared" si="134"/>
        <v>42.250496592624458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42.275996592624452</v>
      </c>
      <c r="L881" s="115">
        <f t="shared" si="139"/>
        <v>42.324996592624451</v>
      </c>
      <c r="M881" s="98">
        <f t="shared" si="132"/>
        <v>42.275496592624449</v>
      </c>
      <c r="N881" s="116">
        <f t="shared" si="133"/>
        <v>42.325496592624454</v>
      </c>
      <c r="O881" s="117">
        <f t="shared" si="134"/>
        <v>42.300496592624455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42.325996592624449</v>
      </c>
      <c r="L882" s="115">
        <f t="shared" si="139"/>
        <v>42.374996592624449</v>
      </c>
      <c r="M882" s="98">
        <f t="shared" si="132"/>
        <v>42.325496592624447</v>
      </c>
      <c r="N882" s="116">
        <f t="shared" si="133"/>
        <v>42.375496592624451</v>
      </c>
      <c r="O882" s="117">
        <f t="shared" si="134"/>
        <v>42.350496592624452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42.375996592624446</v>
      </c>
      <c r="L883" s="115">
        <f t="shared" si="139"/>
        <v>42.424996592624446</v>
      </c>
      <c r="M883" s="98">
        <f t="shared" si="132"/>
        <v>42.375496592624444</v>
      </c>
      <c r="N883" s="116">
        <f t="shared" si="133"/>
        <v>42.425496592624448</v>
      </c>
      <c r="O883" s="117">
        <f t="shared" si="134"/>
        <v>42.400496592624449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42.425996592624443</v>
      </c>
      <c r="L884" s="115">
        <f t="shared" si="139"/>
        <v>42.474996592624443</v>
      </c>
      <c r="M884" s="98">
        <f t="shared" si="132"/>
        <v>42.425496592624441</v>
      </c>
      <c r="N884" s="116">
        <f t="shared" si="133"/>
        <v>42.475496592624445</v>
      </c>
      <c r="O884" s="117">
        <f t="shared" si="134"/>
        <v>42.450496592624447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42.47599659262444</v>
      </c>
      <c r="L885" s="115">
        <f t="shared" si="139"/>
        <v>42.52499659262444</v>
      </c>
      <c r="M885" s="98">
        <f t="shared" si="132"/>
        <v>42.475496592624438</v>
      </c>
      <c r="N885" s="116">
        <f t="shared" si="133"/>
        <v>42.525496592624442</v>
      </c>
      <c r="O885" s="117">
        <f t="shared" si="134"/>
        <v>42.500496592624444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42.525996592624438</v>
      </c>
      <c r="L886" s="115">
        <f t="shared" si="139"/>
        <v>42.574996592624437</v>
      </c>
      <c r="M886" s="98">
        <f t="shared" si="132"/>
        <v>42.525496592624435</v>
      </c>
      <c r="N886" s="116">
        <f t="shared" si="133"/>
        <v>42.57549659262444</v>
      </c>
      <c r="O886" s="117">
        <f t="shared" si="134"/>
        <v>42.550496592624441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42.575996592624435</v>
      </c>
      <c r="L887" s="115">
        <f t="shared" si="139"/>
        <v>42.624996592624434</v>
      </c>
      <c r="M887" s="98">
        <f t="shared" si="132"/>
        <v>42.575496592624432</v>
      </c>
      <c r="N887" s="116">
        <f t="shared" si="133"/>
        <v>42.625496592624437</v>
      </c>
      <c r="O887" s="117">
        <f t="shared" si="134"/>
        <v>42.600496592624438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42.625996592624432</v>
      </c>
      <c r="L888" s="115">
        <f t="shared" si="139"/>
        <v>42.674996592624431</v>
      </c>
      <c r="M888" s="98">
        <f t="shared" si="132"/>
        <v>42.62549659262443</v>
      </c>
      <c r="N888" s="116">
        <f t="shared" si="133"/>
        <v>42.675496592624434</v>
      </c>
      <c r="O888" s="117">
        <f t="shared" si="134"/>
        <v>42.650496592624435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42.675996592624429</v>
      </c>
      <c r="L889" s="115">
        <f t="shared" si="139"/>
        <v>42.724996592624429</v>
      </c>
      <c r="M889" s="98">
        <f t="shared" si="132"/>
        <v>42.675496592624427</v>
      </c>
      <c r="N889" s="116">
        <f t="shared" si="133"/>
        <v>42.725496592624431</v>
      </c>
      <c r="O889" s="117">
        <f t="shared" si="134"/>
        <v>42.700496592624432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42.725996592624426</v>
      </c>
      <c r="L890" s="115">
        <f t="shared" si="139"/>
        <v>42.774996592624426</v>
      </c>
      <c r="M890" s="98">
        <f t="shared" si="132"/>
        <v>42.725496592624424</v>
      </c>
      <c r="N890" s="116">
        <f t="shared" si="133"/>
        <v>42.775496592624428</v>
      </c>
      <c r="O890" s="117">
        <f t="shared" si="134"/>
        <v>42.75049659262443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42.775996592624423</v>
      </c>
      <c r="L891" s="115">
        <f t="shared" si="139"/>
        <v>42.824996592624423</v>
      </c>
      <c r="M891" s="98">
        <f t="shared" si="132"/>
        <v>42.775496592624421</v>
      </c>
      <c r="N891" s="116">
        <f t="shared" si="133"/>
        <v>42.825496592624425</v>
      </c>
      <c r="O891" s="117">
        <f t="shared" si="134"/>
        <v>42.800496592624427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42.825996592624421</v>
      </c>
      <c r="L892" s="115">
        <f t="shared" si="139"/>
        <v>42.87499659262442</v>
      </c>
      <c r="M892" s="98">
        <f t="shared" si="132"/>
        <v>42.825496592624418</v>
      </c>
      <c r="N892" s="116">
        <f t="shared" si="133"/>
        <v>42.875496592624422</v>
      </c>
      <c r="O892" s="117">
        <f t="shared" si="134"/>
        <v>42.850496592624424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42.875996592624418</v>
      </c>
      <c r="L893" s="115">
        <f t="shared" si="139"/>
        <v>42.924996592624417</v>
      </c>
      <c r="M893" s="98">
        <f t="shared" si="132"/>
        <v>42.875496592624415</v>
      </c>
      <c r="N893" s="116">
        <f t="shared" si="133"/>
        <v>42.92549659262442</v>
      </c>
      <c r="O893" s="117">
        <f t="shared" si="134"/>
        <v>42.900496592624421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42.925996592624415</v>
      </c>
      <c r="L894" s="115">
        <f t="shared" si="139"/>
        <v>42.974996592624414</v>
      </c>
      <c r="M894" s="98">
        <f t="shared" si="132"/>
        <v>42.925496592624413</v>
      </c>
      <c r="N894" s="116">
        <f t="shared" si="133"/>
        <v>42.975496592624417</v>
      </c>
      <c r="O894" s="117">
        <f t="shared" si="134"/>
        <v>42.950496592624418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42.975996592624412</v>
      </c>
      <c r="L895" s="115">
        <f t="shared" si="139"/>
        <v>43.024996592624412</v>
      </c>
      <c r="M895" s="98">
        <f t="shared" si="132"/>
        <v>42.97549659262441</v>
      </c>
      <c r="N895" s="116">
        <f t="shared" si="133"/>
        <v>43.025496592624414</v>
      </c>
      <c r="O895" s="117">
        <f t="shared" si="134"/>
        <v>43.000496592624415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43.025996592624409</v>
      </c>
      <c r="L896" s="115">
        <f t="shared" si="139"/>
        <v>43.074996592624409</v>
      </c>
      <c r="M896" s="98">
        <f t="shared" si="132"/>
        <v>43.025496592624407</v>
      </c>
      <c r="N896" s="116">
        <f t="shared" si="133"/>
        <v>43.075496592624411</v>
      </c>
      <c r="O896" s="117">
        <f t="shared" si="134"/>
        <v>43.050496592624413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43.075996592624406</v>
      </c>
      <c r="L897" s="115">
        <f t="shared" si="139"/>
        <v>43.124996592624406</v>
      </c>
      <c r="M897" s="98">
        <f t="shared" si="132"/>
        <v>43.075496592624404</v>
      </c>
      <c r="N897" s="116">
        <f t="shared" si="133"/>
        <v>43.125496592624408</v>
      </c>
      <c r="O897" s="117">
        <f t="shared" si="134"/>
        <v>43.10049659262441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43.125996592624404</v>
      </c>
      <c r="L898" s="115">
        <f t="shared" si="139"/>
        <v>43.174996592624403</v>
      </c>
      <c r="M898" s="98">
        <f t="shared" si="132"/>
        <v>43.125496592624401</v>
      </c>
      <c r="N898" s="116">
        <f t="shared" si="133"/>
        <v>43.175496592624405</v>
      </c>
      <c r="O898" s="117">
        <f t="shared" si="134"/>
        <v>43.150496592624407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43.175996592624401</v>
      </c>
      <c r="L899" s="115">
        <f t="shared" si="139"/>
        <v>43.2249965926244</v>
      </c>
      <c r="M899" s="98">
        <f t="shared" si="132"/>
        <v>43.175496592624398</v>
      </c>
      <c r="N899" s="116">
        <f t="shared" si="133"/>
        <v>43.225496592624403</v>
      </c>
      <c r="O899" s="117">
        <f t="shared" si="134"/>
        <v>43.200496592624404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43.225996592624398</v>
      </c>
      <c r="L900" s="115">
        <f t="shared" si="139"/>
        <v>43.274996592624397</v>
      </c>
      <c r="M900" s="98">
        <f t="shared" si="132"/>
        <v>43.225496592624395</v>
      </c>
      <c r="N900" s="116">
        <f t="shared" si="133"/>
        <v>43.2754965926244</v>
      </c>
      <c r="O900" s="117">
        <f t="shared" si="134"/>
        <v>43.250496592624401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43.275996592624395</v>
      </c>
      <c r="L901" s="115">
        <f t="shared" si="139"/>
        <v>43.324996592624395</v>
      </c>
      <c r="M901" s="98">
        <f t="shared" ref="M901:M964" si="142">K901-5*10^-(D$2+1)</f>
        <v>43.275496592624393</v>
      </c>
      <c r="N901" s="116">
        <f t="shared" ref="N901:N964" si="143">L901+5*10^-(D$2+1)</f>
        <v>43.325496592624397</v>
      </c>
      <c r="O901" s="117">
        <f t="shared" ref="O901:O964" si="144">AVERAGE(K901,L901)</f>
        <v>43.300496592624398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43.325996592624392</v>
      </c>
      <c r="L902" s="115">
        <f t="shared" ref="L902:L965" si="149">K902+$I$4-POWER(10,-$D$2)</f>
        <v>43.374996592624392</v>
      </c>
      <c r="M902" s="98">
        <f t="shared" si="142"/>
        <v>43.32549659262439</v>
      </c>
      <c r="N902" s="116">
        <f t="shared" si="143"/>
        <v>43.375496592624394</v>
      </c>
      <c r="O902" s="117">
        <f t="shared" si="144"/>
        <v>43.350496592624395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43.375996592624389</v>
      </c>
      <c r="L903" s="115">
        <f t="shared" si="149"/>
        <v>43.424996592624389</v>
      </c>
      <c r="M903" s="98">
        <f t="shared" si="142"/>
        <v>43.375496592624387</v>
      </c>
      <c r="N903" s="116">
        <f t="shared" si="143"/>
        <v>43.425496592624391</v>
      </c>
      <c r="O903" s="117">
        <f t="shared" si="144"/>
        <v>43.400496592624393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43.425996592624386</v>
      </c>
      <c r="L904" s="115">
        <f t="shared" si="149"/>
        <v>43.474996592624386</v>
      </c>
      <c r="M904" s="98">
        <f t="shared" si="142"/>
        <v>43.425496592624384</v>
      </c>
      <c r="N904" s="116">
        <f t="shared" si="143"/>
        <v>43.475496592624388</v>
      </c>
      <c r="O904" s="117">
        <f t="shared" si="144"/>
        <v>43.45049659262439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43.475996592624384</v>
      </c>
      <c r="L905" s="115">
        <f t="shared" si="149"/>
        <v>43.524996592624383</v>
      </c>
      <c r="M905" s="98">
        <f t="shared" si="142"/>
        <v>43.475496592624381</v>
      </c>
      <c r="N905" s="116">
        <f t="shared" si="143"/>
        <v>43.525496592624386</v>
      </c>
      <c r="O905" s="117">
        <f t="shared" si="144"/>
        <v>43.500496592624387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43.525996592624381</v>
      </c>
      <c r="L906" s="115">
        <f t="shared" si="149"/>
        <v>43.57499659262438</v>
      </c>
      <c r="M906" s="98">
        <f t="shared" si="142"/>
        <v>43.525496592624378</v>
      </c>
      <c r="N906" s="116">
        <f t="shared" si="143"/>
        <v>43.575496592624383</v>
      </c>
      <c r="O906" s="117">
        <f t="shared" si="144"/>
        <v>43.550496592624384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43.575996592624378</v>
      </c>
      <c r="L907" s="115">
        <f t="shared" si="149"/>
        <v>43.624996592624377</v>
      </c>
      <c r="M907" s="98">
        <f t="shared" si="142"/>
        <v>43.575496592624376</v>
      </c>
      <c r="N907" s="116">
        <f t="shared" si="143"/>
        <v>43.62549659262438</v>
      </c>
      <c r="O907" s="117">
        <f t="shared" si="144"/>
        <v>43.600496592624381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43.625996592624375</v>
      </c>
      <c r="L908" s="115">
        <f t="shared" si="149"/>
        <v>43.674996592624375</v>
      </c>
      <c r="M908" s="98">
        <f t="shared" si="142"/>
        <v>43.625496592624373</v>
      </c>
      <c r="N908" s="116">
        <f t="shared" si="143"/>
        <v>43.675496592624377</v>
      </c>
      <c r="O908" s="117">
        <f t="shared" si="144"/>
        <v>43.650496592624378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43.675996592624372</v>
      </c>
      <c r="L909" s="115">
        <f t="shared" si="149"/>
        <v>43.724996592624372</v>
      </c>
      <c r="M909" s="98">
        <f t="shared" si="142"/>
        <v>43.67549659262437</v>
      </c>
      <c r="N909" s="116">
        <f t="shared" si="143"/>
        <v>43.725496592624374</v>
      </c>
      <c r="O909" s="117">
        <f t="shared" si="144"/>
        <v>43.700496592624376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43.725996592624369</v>
      </c>
      <c r="L910" s="115">
        <f t="shared" si="149"/>
        <v>43.774996592624369</v>
      </c>
      <c r="M910" s="98">
        <f t="shared" si="142"/>
        <v>43.725496592624367</v>
      </c>
      <c r="N910" s="116">
        <f t="shared" si="143"/>
        <v>43.775496592624371</v>
      </c>
      <c r="O910" s="117">
        <f t="shared" si="144"/>
        <v>43.750496592624373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43.775996592624367</v>
      </c>
      <c r="L911" s="115">
        <f t="shared" si="149"/>
        <v>43.824996592624366</v>
      </c>
      <c r="M911" s="98">
        <f t="shared" si="142"/>
        <v>43.775496592624364</v>
      </c>
      <c r="N911" s="116">
        <f t="shared" si="143"/>
        <v>43.825496592624368</v>
      </c>
      <c r="O911" s="117">
        <f t="shared" si="144"/>
        <v>43.80049659262437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43.825996592624364</v>
      </c>
      <c r="L912" s="115">
        <f t="shared" si="149"/>
        <v>43.874996592624363</v>
      </c>
      <c r="M912" s="98">
        <f t="shared" si="142"/>
        <v>43.825496592624361</v>
      </c>
      <c r="N912" s="116">
        <f t="shared" si="143"/>
        <v>43.875496592624366</v>
      </c>
      <c r="O912" s="117">
        <f t="shared" si="144"/>
        <v>43.850496592624367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43.875996592624361</v>
      </c>
      <c r="L913" s="115">
        <f t="shared" si="149"/>
        <v>43.92499659262436</v>
      </c>
      <c r="M913" s="98">
        <f t="shared" si="142"/>
        <v>43.875496592624359</v>
      </c>
      <c r="N913" s="116">
        <f t="shared" si="143"/>
        <v>43.925496592624363</v>
      </c>
      <c r="O913" s="117">
        <f t="shared" si="144"/>
        <v>43.900496592624364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43.925996592624358</v>
      </c>
      <c r="L914" s="115">
        <f t="shared" si="149"/>
        <v>43.974996592624358</v>
      </c>
      <c r="M914" s="98">
        <f t="shared" si="142"/>
        <v>43.925496592624356</v>
      </c>
      <c r="N914" s="116">
        <f t="shared" si="143"/>
        <v>43.97549659262436</v>
      </c>
      <c r="O914" s="117">
        <f t="shared" si="144"/>
        <v>43.950496592624361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43.975996592624355</v>
      </c>
      <c r="L915" s="115">
        <f t="shared" si="149"/>
        <v>44.024996592624355</v>
      </c>
      <c r="M915" s="98">
        <f t="shared" si="142"/>
        <v>43.975496592624353</v>
      </c>
      <c r="N915" s="116">
        <f t="shared" si="143"/>
        <v>44.025496592624357</v>
      </c>
      <c r="O915" s="117">
        <f t="shared" si="144"/>
        <v>44.000496592624359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44.025996592624352</v>
      </c>
      <c r="L916" s="115">
        <f t="shared" si="149"/>
        <v>44.074996592624352</v>
      </c>
      <c r="M916" s="98">
        <f t="shared" si="142"/>
        <v>44.02549659262435</v>
      </c>
      <c r="N916" s="116">
        <f t="shared" si="143"/>
        <v>44.075496592624354</v>
      </c>
      <c r="O916" s="117">
        <f t="shared" si="144"/>
        <v>44.050496592624356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44.07599659262435</v>
      </c>
      <c r="L917" s="115">
        <f t="shared" si="149"/>
        <v>44.124996592624349</v>
      </c>
      <c r="M917" s="98">
        <f t="shared" si="142"/>
        <v>44.075496592624347</v>
      </c>
      <c r="N917" s="116">
        <f t="shared" si="143"/>
        <v>44.125496592624351</v>
      </c>
      <c r="O917" s="117">
        <f t="shared" si="144"/>
        <v>44.100496592624353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44.125996592624347</v>
      </c>
      <c r="L918" s="115">
        <f t="shared" si="149"/>
        <v>44.174996592624346</v>
      </c>
      <c r="M918" s="98">
        <f t="shared" si="142"/>
        <v>44.125496592624344</v>
      </c>
      <c r="N918" s="116">
        <f t="shared" si="143"/>
        <v>44.175496592624349</v>
      </c>
      <c r="O918" s="117">
        <f t="shared" si="144"/>
        <v>44.15049659262435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44.175996592624344</v>
      </c>
      <c r="L919" s="115">
        <f t="shared" si="149"/>
        <v>44.224996592624343</v>
      </c>
      <c r="M919" s="98">
        <f t="shared" si="142"/>
        <v>44.175496592624341</v>
      </c>
      <c r="N919" s="116">
        <f t="shared" si="143"/>
        <v>44.225496592624346</v>
      </c>
      <c r="O919" s="117">
        <f t="shared" si="144"/>
        <v>44.200496592624347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44.225996592624341</v>
      </c>
      <c r="L920" s="115">
        <f t="shared" si="149"/>
        <v>44.274996592624341</v>
      </c>
      <c r="M920" s="98">
        <f t="shared" si="142"/>
        <v>44.225496592624339</v>
      </c>
      <c r="N920" s="116">
        <f t="shared" si="143"/>
        <v>44.275496592624343</v>
      </c>
      <c r="O920" s="117">
        <f t="shared" si="144"/>
        <v>44.250496592624344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44.275996592624338</v>
      </c>
      <c r="L921" s="115">
        <f t="shared" si="149"/>
        <v>44.324996592624338</v>
      </c>
      <c r="M921" s="98">
        <f t="shared" si="142"/>
        <v>44.275496592624336</v>
      </c>
      <c r="N921" s="116">
        <f t="shared" si="143"/>
        <v>44.32549659262434</v>
      </c>
      <c r="O921" s="117">
        <f t="shared" si="144"/>
        <v>44.300496592624341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44.325996592624335</v>
      </c>
      <c r="L922" s="115">
        <f t="shared" si="149"/>
        <v>44.374996592624335</v>
      </c>
      <c r="M922" s="98">
        <f t="shared" si="142"/>
        <v>44.325496592624333</v>
      </c>
      <c r="N922" s="116">
        <f t="shared" si="143"/>
        <v>44.375496592624337</v>
      </c>
      <c r="O922" s="117">
        <f t="shared" si="144"/>
        <v>44.350496592624339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44.375996592624332</v>
      </c>
      <c r="L923" s="115">
        <f t="shared" si="149"/>
        <v>44.424996592624332</v>
      </c>
      <c r="M923" s="98">
        <f t="shared" si="142"/>
        <v>44.37549659262433</v>
      </c>
      <c r="N923" s="116">
        <f t="shared" si="143"/>
        <v>44.425496592624334</v>
      </c>
      <c r="O923" s="117">
        <f t="shared" si="144"/>
        <v>44.400496592624336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44.42599659262433</v>
      </c>
      <c r="L924" s="115">
        <f t="shared" si="149"/>
        <v>44.474996592624329</v>
      </c>
      <c r="M924" s="98">
        <f t="shared" si="142"/>
        <v>44.425496592624327</v>
      </c>
      <c r="N924" s="116">
        <f t="shared" si="143"/>
        <v>44.475496592624332</v>
      </c>
      <c r="O924" s="117">
        <f t="shared" si="144"/>
        <v>44.450496592624333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44.475996592624327</v>
      </c>
      <c r="L925" s="115">
        <f t="shared" si="149"/>
        <v>44.524996592624326</v>
      </c>
      <c r="M925" s="98">
        <f t="shared" si="142"/>
        <v>44.475496592624324</v>
      </c>
      <c r="N925" s="116">
        <f t="shared" si="143"/>
        <v>44.525496592624329</v>
      </c>
      <c r="O925" s="117">
        <f t="shared" si="144"/>
        <v>44.50049659262433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44.525996592624324</v>
      </c>
      <c r="L926" s="115">
        <f t="shared" si="149"/>
        <v>44.574996592624323</v>
      </c>
      <c r="M926" s="98">
        <f t="shared" si="142"/>
        <v>44.525496592624322</v>
      </c>
      <c r="N926" s="116">
        <f t="shared" si="143"/>
        <v>44.575496592624326</v>
      </c>
      <c r="O926" s="117">
        <f t="shared" si="144"/>
        <v>44.550496592624327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44.575996592624321</v>
      </c>
      <c r="L927" s="115">
        <f t="shared" si="149"/>
        <v>44.624996592624321</v>
      </c>
      <c r="M927" s="98">
        <f t="shared" si="142"/>
        <v>44.575496592624319</v>
      </c>
      <c r="N927" s="116">
        <f t="shared" si="143"/>
        <v>44.625496592624323</v>
      </c>
      <c r="O927" s="117">
        <f t="shared" si="144"/>
        <v>44.600496592624324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44.625996592624318</v>
      </c>
      <c r="L928" s="115">
        <f t="shared" si="149"/>
        <v>44.674996592624318</v>
      </c>
      <c r="M928" s="98">
        <f t="shared" si="142"/>
        <v>44.625496592624316</v>
      </c>
      <c r="N928" s="116">
        <f t="shared" si="143"/>
        <v>44.67549659262432</v>
      </c>
      <c r="O928" s="117">
        <f t="shared" si="144"/>
        <v>44.650496592624322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44.675996592624315</v>
      </c>
      <c r="L929" s="115">
        <f t="shared" si="149"/>
        <v>44.724996592624315</v>
      </c>
      <c r="M929" s="98">
        <f t="shared" si="142"/>
        <v>44.675496592624313</v>
      </c>
      <c r="N929" s="116">
        <f t="shared" si="143"/>
        <v>44.725496592624317</v>
      </c>
      <c r="O929" s="117">
        <f t="shared" si="144"/>
        <v>44.700496592624319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44.725996592624313</v>
      </c>
      <c r="L930" s="115">
        <f t="shared" si="149"/>
        <v>44.774996592624312</v>
      </c>
      <c r="M930" s="98">
        <f t="shared" si="142"/>
        <v>44.72549659262431</v>
      </c>
      <c r="N930" s="116">
        <f t="shared" si="143"/>
        <v>44.775496592624314</v>
      </c>
      <c r="O930" s="117">
        <f t="shared" si="144"/>
        <v>44.750496592624316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44.77599659262431</v>
      </c>
      <c r="L931" s="115">
        <f t="shared" si="149"/>
        <v>44.824996592624309</v>
      </c>
      <c r="M931" s="98">
        <f t="shared" si="142"/>
        <v>44.775496592624307</v>
      </c>
      <c r="N931" s="116">
        <f t="shared" si="143"/>
        <v>44.825496592624312</v>
      </c>
      <c r="O931" s="117">
        <f t="shared" si="144"/>
        <v>44.800496592624313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44.825996592624307</v>
      </c>
      <c r="L932" s="115">
        <f t="shared" si="149"/>
        <v>44.874996592624306</v>
      </c>
      <c r="M932" s="98">
        <f t="shared" si="142"/>
        <v>44.825496592624305</v>
      </c>
      <c r="N932" s="116">
        <f t="shared" si="143"/>
        <v>44.875496592624309</v>
      </c>
      <c r="O932" s="117">
        <f t="shared" si="144"/>
        <v>44.85049659262431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44.875996592624304</v>
      </c>
      <c r="L933" s="115">
        <f t="shared" si="149"/>
        <v>44.924996592624304</v>
      </c>
      <c r="M933" s="98">
        <f t="shared" si="142"/>
        <v>44.875496592624302</v>
      </c>
      <c r="N933" s="116">
        <f t="shared" si="143"/>
        <v>44.925496592624306</v>
      </c>
      <c r="O933" s="117">
        <f t="shared" si="144"/>
        <v>44.900496592624307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44.925996592624301</v>
      </c>
      <c r="L934" s="115">
        <f t="shared" si="149"/>
        <v>44.974996592624301</v>
      </c>
      <c r="M934" s="98">
        <f t="shared" si="142"/>
        <v>44.925496592624299</v>
      </c>
      <c r="N934" s="116">
        <f t="shared" si="143"/>
        <v>44.975496592624303</v>
      </c>
      <c r="O934" s="117">
        <f t="shared" si="144"/>
        <v>44.950496592624305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44.975996592624298</v>
      </c>
      <c r="L935" s="115">
        <f t="shared" si="149"/>
        <v>45.024996592624298</v>
      </c>
      <c r="M935" s="98">
        <f t="shared" si="142"/>
        <v>44.975496592624296</v>
      </c>
      <c r="N935" s="116">
        <f t="shared" si="143"/>
        <v>45.0254965926243</v>
      </c>
      <c r="O935" s="117">
        <f t="shared" si="144"/>
        <v>45.000496592624302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45.025996592624296</v>
      </c>
      <c r="L936" s="115">
        <f t="shared" si="149"/>
        <v>45.074996592624295</v>
      </c>
      <c r="M936" s="98">
        <f t="shared" si="142"/>
        <v>45.025496592624293</v>
      </c>
      <c r="N936" s="116">
        <f t="shared" si="143"/>
        <v>45.075496592624297</v>
      </c>
      <c r="O936" s="117">
        <f t="shared" si="144"/>
        <v>45.050496592624299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45.075996592624293</v>
      </c>
      <c r="L937" s="115">
        <f t="shared" si="149"/>
        <v>45.124996592624292</v>
      </c>
      <c r="M937" s="98">
        <f t="shared" si="142"/>
        <v>45.07549659262429</v>
      </c>
      <c r="N937" s="116">
        <f t="shared" si="143"/>
        <v>45.125496592624295</v>
      </c>
      <c r="O937" s="117">
        <f t="shared" si="144"/>
        <v>45.100496592624296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45.12599659262429</v>
      </c>
      <c r="L938" s="115">
        <f t="shared" si="149"/>
        <v>45.174996592624289</v>
      </c>
      <c r="M938" s="98">
        <f t="shared" si="142"/>
        <v>45.125496592624287</v>
      </c>
      <c r="N938" s="116">
        <f t="shared" si="143"/>
        <v>45.175496592624292</v>
      </c>
      <c r="O938" s="117">
        <f t="shared" si="144"/>
        <v>45.150496592624293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45.175996592624287</v>
      </c>
      <c r="L939" s="115">
        <f t="shared" si="149"/>
        <v>45.224996592624287</v>
      </c>
      <c r="M939" s="98">
        <f t="shared" si="142"/>
        <v>45.175496592624285</v>
      </c>
      <c r="N939" s="116">
        <f t="shared" si="143"/>
        <v>45.225496592624289</v>
      </c>
      <c r="O939" s="117">
        <f t="shared" si="144"/>
        <v>45.20049659262429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45.225996592624284</v>
      </c>
      <c r="L940" s="115">
        <f t="shared" si="149"/>
        <v>45.274996592624284</v>
      </c>
      <c r="M940" s="98">
        <f t="shared" si="142"/>
        <v>45.225496592624282</v>
      </c>
      <c r="N940" s="116">
        <f t="shared" si="143"/>
        <v>45.275496592624286</v>
      </c>
      <c r="O940" s="117">
        <f t="shared" si="144"/>
        <v>45.250496592624287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45.275996592624281</v>
      </c>
      <c r="L941" s="115">
        <f t="shared" si="149"/>
        <v>45.324996592624281</v>
      </c>
      <c r="M941" s="98">
        <f t="shared" si="142"/>
        <v>45.275496592624279</v>
      </c>
      <c r="N941" s="116">
        <f t="shared" si="143"/>
        <v>45.325496592624283</v>
      </c>
      <c r="O941" s="117">
        <f t="shared" si="144"/>
        <v>45.300496592624285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45.325996592624278</v>
      </c>
      <c r="L942" s="115">
        <f t="shared" si="149"/>
        <v>45.374996592624278</v>
      </c>
      <c r="M942" s="98">
        <f t="shared" si="142"/>
        <v>45.325496592624276</v>
      </c>
      <c r="N942" s="116">
        <f t="shared" si="143"/>
        <v>45.37549659262428</v>
      </c>
      <c r="O942" s="117">
        <f t="shared" si="144"/>
        <v>45.350496592624282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45.375996592624276</v>
      </c>
      <c r="L943" s="115">
        <f t="shared" si="149"/>
        <v>45.424996592624275</v>
      </c>
      <c r="M943" s="98">
        <f t="shared" si="142"/>
        <v>45.375496592624273</v>
      </c>
      <c r="N943" s="116">
        <f t="shared" si="143"/>
        <v>45.425496592624278</v>
      </c>
      <c r="O943" s="117">
        <f t="shared" si="144"/>
        <v>45.400496592624279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45.425996592624273</v>
      </c>
      <c r="L944" s="115">
        <f t="shared" si="149"/>
        <v>45.474996592624272</v>
      </c>
      <c r="M944" s="98">
        <f t="shared" si="142"/>
        <v>45.42549659262427</v>
      </c>
      <c r="N944" s="116">
        <f t="shared" si="143"/>
        <v>45.475496592624275</v>
      </c>
      <c r="O944" s="117">
        <f t="shared" si="144"/>
        <v>45.450496592624276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45.47599659262427</v>
      </c>
      <c r="L945" s="115">
        <f t="shared" si="149"/>
        <v>45.524996592624269</v>
      </c>
      <c r="M945" s="98">
        <f t="shared" si="142"/>
        <v>45.475496592624268</v>
      </c>
      <c r="N945" s="116">
        <f t="shared" si="143"/>
        <v>45.525496592624272</v>
      </c>
      <c r="O945" s="117">
        <f t="shared" si="144"/>
        <v>45.500496592624273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45.525996592624267</v>
      </c>
      <c r="L946" s="115">
        <f t="shared" si="149"/>
        <v>45.574996592624267</v>
      </c>
      <c r="M946" s="98">
        <f t="shared" si="142"/>
        <v>45.525496592624265</v>
      </c>
      <c r="N946" s="116">
        <f t="shared" si="143"/>
        <v>45.575496592624269</v>
      </c>
      <c r="O946" s="117">
        <f t="shared" si="144"/>
        <v>45.55049659262427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45.575996592624264</v>
      </c>
      <c r="L947" s="115">
        <f t="shared" si="149"/>
        <v>45.624996592624264</v>
      </c>
      <c r="M947" s="98">
        <f t="shared" si="142"/>
        <v>45.575496592624262</v>
      </c>
      <c r="N947" s="116">
        <f t="shared" si="143"/>
        <v>45.625496592624266</v>
      </c>
      <c r="O947" s="117">
        <f t="shared" si="144"/>
        <v>45.600496592624268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45.625996592624261</v>
      </c>
      <c r="L948" s="115">
        <f t="shared" si="149"/>
        <v>45.674996592624261</v>
      </c>
      <c r="M948" s="98">
        <f t="shared" si="142"/>
        <v>45.625496592624259</v>
      </c>
      <c r="N948" s="116">
        <f t="shared" si="143"/>
        <v>45.675496592624263</v>
      </c>
      <c r="O948" s="117">
        <f t="shared" si="144"/>
        <v>45.650496592624265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45.675996592624259</v>
      </c>
      <c r="L949" s="115">
        <f t="shared" si="149"/>
        <v>45.724996592624258</v>
      </c>
      <c r="M949" s="98">
        <f t="shared" si="142"/>
        <v>45.675496592624256</v>
      </c>
      <c r="N949" s="116">
        <f t="shared" si="143"/>
        <v>45.72549659262426</v>
      </c>
      <c r="O949" s="117">
        <f t="shared" si="144"/>
        <v>45.700496592624262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45.725996592624256</v>
      </c>
      <c r="L950" s="115">
        <f t="shared" si="149"/>
        <v>45.774996592624255</v>
      </c>
      <c r="M950" s="98">
        <f t="shared" si="142"/>
        <v>45.725496592624253</v>
      </c>
      <c r="N950" s="116">
        <f t="shared" si="143"/>
        <v>45.775496592624258</v>
      </c>
      <c r="O950" s="117">
        <f t="shared" si="144"/>
        <v>45.750496592624259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45.775996592624253</v>
      </c>
      <c r="L951" s="115">
        <f t="shared" si="149"/>
        <v>45.824996592624252</v>
      </c>
      <c r="M951" s="98">
        <f t="shared" si="142"/>
        <v>45.775496592624251</v>
      </c>
      <c r="N951" s="116">
        <f t="shared" si="143"/>
        <v>45.825496592624255</v>
      </c>
      <c r="O951" s="117">
        <f t="shared" si="144"/>
        <v>45.800496592624256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45.82599659262425</v>
      </c>
      <c r="L952" s="115">
        <f t="shared" si="149"/>
        <v>45.87499659262425</v>
      </c>
      <c r="M952" s="98">
        <f t="shared" si="142"/>
        <v>45.825496592624248</v>
      </c>
      <c r="N952" s="116">
        <f t="shared" si="143"/>
        <v>45.875496592624252</v>
      </c>
      <c r="O952" s="117">
        <f t="shared" si="144"/>
        <v>45.850496592624253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45.875996592624247</v>
      </c>
      <c r="L953" s="115">
        <f t="shared" si="149"/>
        <v>45.924996592624247</v>
      </c>
      <c r="M953" s="98">
        <f t="shared" si="142"/>
        <v>45.875496592624245</v>
      </c>
      <c r="N953" s="116">
        <f t="shared" si="143"/>
        <v>45.925496592624249</v>
      </c>
      <c r="O953" s="117">
        <f t="shared" si="144"/>
        <v>45.900496592624251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45.925996592624244</v>
      </c>
      <c r="L954" s="115">
        <f t="shared" si="149"/>
        <v>45.974996592624244</v>
      </c>
      <c r="M954" s="98">
        <f t="shared" si="142"/>
        <v>45.925496592624242</v>
      </c>
      <c r="N954" s="116">
        <f t="shared" si="143"/>
        <v>45.975496592624246</v>
      </c>
      <c r="O954" s="117">
        <f t="shared" si="144"/>
        <v>45.950496592624248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45.975996592624242</v>
      </c>
      <c r="L955" s="115">
        <f t="shared" si="149"/>
        <v>46.024996592624241</v>
      </c>
      <c r="M955" s="98">
        <f t="shared" si="142"/>
        <v>45.975496592624239</v>
      </c>
      <c r="N955" s="116">
        <f t="shared" si="143"/>
        <v>46.025496592624243</v>
      </c>
      <c r="O955" s="117">
        <f t="shared" si="144"/>
        <v>46.000496592624245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46.025996592624239</v>
      </c>
      <c r="L956" s="115">
        <f t="shared" si="149"/>
        <v>46.074996592624238</v>
      </c>
      <c r="M956" s="98">
        <f t="shared" si="142"/>
        <v>46.025496592624236</v>
      </c>
      <c r="N956" s="116">
        <f t="shared" si="143"/>
        <v>46.075496592624241</v>
      </c>
      <c r="O956" s="117">
        <f t="shared" si="144"/>
        <v>46.050496592624242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46.075996592624236</v>
      </c>
      <c r="L957" s="115">
        <f t="shared" si="149"/>
        <v>46.124996592624235</v>
      </c>
      <c r="M957" s="98">
        <f t="shared" si="142"/>
        <v>46.075496592624233</v>
      </c>
      <c r="N957" s="116">
        <f t="shared" si="143"/>
        <v>46.125496592624238</v>
      </c>
      <c r="O957" s="117">
        <f t="shared" si="144"/>
        <v>46.100496592624239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46.125996592624233</v>
      </c>
      <c r="L958" s="115">
        <f t="shared" si="149"/>
        <v>46.174996592624233</v>
      </c>
      <c r="M958" s="98">
        <f t="shared" si="142"/>
        <v>46.125496592624231</v>
      </c>
      <c r="N958" s="116">
        <f t="shared" si="143"/>
        <v>46.175496592624235</v>
      </c>
      <c r="O958" s="117">
        <f t="shared" si="144"/>
        <v>46.150496592624236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46.17599659262423</v>
      </c>
      <c r="L959" s="115">
        <f t="shared" si="149"/>
        <v>46.22499659262423</v>
      </c>
      <c r="M959" s="98">
        <f t="shared" si="142"/>
        <v>46.175496592624228</v>
      </c>
      <c r="N959" s="116">
        <f t="shared" si="143"/>
        <v>46.225496592624232</v>
      </c>
      <c r="O959" s="117">
        <f t="shared" si="144"/>
        <v>46.200496592624233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46.225996592624227</v>
      </c>
      <c r="L960" s="115">
        <f t="shared" si="149"/>
        <v>46.274996592624227</v>
      </c>
      <c r="M960" s="98">
        <f t="shared" si="142"/>
        <v>46.225496592624225</v>
      </c>
      <c r="N960" s="116">
        <f t="shared" si="143"/>
        <v>46.275496592624229</v>
      </c>
      <c r="O960" s="117">
        <f t="shared" si="144"/>
        <v>46.250496592624231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46.275996592624224</v>
      </c>
      <c r="L961" s="115">
        <f t="shared" si="149"/>
        <v>46.324996592624224</v>
      </c>
      <c r="M961" s="98">
        <f t="shared" si="142"/>
        <v>46.275496592624222</v>
      </c>
      <c r="N961" s="116">
        <f t="shared" si="143"/>
        <v>46.325496592624226</v>
      </c>
      <c r="O961" s="117">
        <f t="shared" si="144"/>
        <v>46.300496592624228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46.325996592624222</v>
      </c>
      <c r="L962" s="115">
        <f t="shared" si="149"/>
        <v>46.374996592624221</v>
      </c>
      <c r="M962" s="98">
        <f t="shared" si="142"/>
        <v>46.325496592624219</v>
      </c>
      <c r="N962" s="116">
        <f t="shared" si="143"/>
        <v>46.375496592624224</v>
      </c>
      <c r="O962" s="117">
        <f t="shared" si="144"/>
        <v>46.350496592624225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46.375996592624219</v>
      </c>
      <c r="L963" s="115">
        <f t="shared" si="149"/>
        <v>46.424996592624218</v>
      </c>
      <c r="M963" s="98">
        <f t="shared" si="142"/>
        <v>46.375496592624216</v>
      </c>
      <c r="N963" s="116">
        <f t="shared" si="143"/>
        <v>46.425496592624221</v>
      </c>
      <c r="O963" s="117">
        <f t="shared" si="144"/>
        <v>46.400496592624222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46.425996592624216</v>
      </c>
      <c r="L964" s="115">
        <f t="shared" si="149"/>
        <v>46.474996592624215</v>
      </c>
      <c r="M964" s="98">
        <f t="shared" si="142"/>
        <v>46.425496592624214</v>
      </c>
      <c r="N964" s="116">
        <f t="shared" si="143"/>
        <v>46.475496592624218</v>
      </c>
      <c r="O964" s="117">
        <f t="shared" si="144"/>
        <v>46.450496592624219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46.475996592624213</v>
      </c>
      <c r="L965" s="115">
        <f t="shared" si="149"/>
        <v>46.524996592624213</v>
      </c>
      <c r="M965" s="98">
        <f t="shared" ref="M965:M1001" si="152">K965-5*10^-(D$2+1)</f>
        <v>46.475496592624211</v>
      </c>
      <c r="N965" s="116">
        <f t="shared" ref="N965:N1001" si="153">L965+5*10^-(D$2+1)</f>
        <v>46.525496592624215</v>
      </c>
      <c r="O965" s="117">
        <f t="shared" ref="O965:O1001" si="154">AVERAGE(K965,L965)</f>
        <v>46.500496592624216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46.52599659262421</v>
      </c>
      <c r="L966" s="115">
        <f t="shared" ref="L966:L1001" si="159">K966+$I$4-POWER(10,-$D$2)</f>
        <v>46.57499659262421</v>
      </c>
      <c r="M966" s="98">
        <f t="shared" si="152"/>
        <v>46.525496592624208</v>
      </c>
      <c r="N966" s="116">
        <f t="shared" si="153"/>
        <v>46.575496592624212</v>
      </c>
      <c r="O966" s="117">
        <f t="shared" si="154"/>
        <v>46.550496592624214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46.575996592624207</v>
      </c>
      <c r="L967" s="115">
        <f t="shared" si="159"/>
        <v>46.624996592624207</v>
      </c>
      <c r="M967" s="98">
        <f t="shared" si="152"/>
        <v>46.575496592624205</v>
      </c>
      <c r="N967" s="116">
        <f t="shared" si="153"/>
        <v>46.625496592624209</v>
      </c>
      <c r="O967" s="117">
        <f t="shared" si="154"/>
        <v>46.600496592624211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46.625996592624205</v>
      </c>
      <c r="L968" s="115">
        <f t="shared" si="159"/>
        <v>46.674996592624204</v>
      </c>
      <c r="M968" s="98">
        <f t="shared" si="152"/>
        <v>46.625496592624202</v>
      </c>
      <c r="N968" s="116">
        <f t="shared" si="153"/>
        <v>46.675496592624206</v>
      </c>
      <c r="O968" s="117">
        <f t="shared" si="154"/>
        <v>46.650496592624208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46.675996592624202</v>
      </c>
      <c r="L969" s="115">
        <f t="shared" si="159"/>
        <v>46.724996592624201</v>
      </c>
      <c r="M969" s="98">
        <f t="shared" si="152"/>
        <v>46.675496592624199</v>
      </c>
      <c r="N969" s="116">
        <f t="shared" si="153"/>
        <v>46.725496592624204</v>
      </c>
      <c r="O969" s="117">
        <f t="shared" si="154"/>
        <v>46.700496592624205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46.725996592624199</v>
      </c>
      <c r="L970" s="115">
        <f t="shared" si="159"/>
        <v>46.774996592624198</v>
      </c>
      <c r="M970" s="98">
        <f t="shared" si="152"/>
        <v>46.725496592624197</v>
      </c>
      <c r="N970" s="116">
        <f t="shared" si="153"/>
        <v>46.775496592624201</v>
      </c>
      <c r="O970" s="117">
        <f t="shared" si="154"/>
        <v>46.750496592624202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46.775996592624196</v>
      </c>
      <c r="L971" s="115">
        <f t="shared" si="159"/>
        <v>46.824996592624196</v>
      </c>
      <c r="M971" s="98">
        <f t="shared" si="152"/>
        <v>46.775496592624194</v>
      </c>
      <c r="N971" s="116">
        <f t="shared" si="153"/>
        <v>46.825496592624198</v>
      </c>
      <c r="O971" s="117">
        <f t="shared" si="154"/>
        <v>46.800496592624199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46.825996592624193</v>
      </c>
      <c r="L972" s="115">
        <f t="shared" si="159"/>
        <v>46.874996592624193</v>
      </c>
      <c r="M972" s="98">
        <f t="shared" si="152"/>
        <v>46.825496592624191</v>
      </c>
      <c r="N972" s="116">
        <f t="shared" si="153"/>
        <v>46.875496592624195</v>
      </c>
      <c r="O972" s="117">
        <f t="shared" si="154"/>
        <v>46.850496592624197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46.87599659262419</v>
      </c>
      <c r="L973" s="115">
        <f t="shared" si="159"/>
        <v>46.92499659262419</v>
      </c>
      <c r="M973" s="98">
        <f t="shared" si="152"/>
        <v>46.875496592624188</v>
      </c>
      <c r="N973" s="116">
        <f t="shared" si="153"/>
        <v>46.925496592624192</v>
      </c>
      <c r="O973" s="117">
        <f t="shared" si="154"/>
        <v>46.900496592624194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46.925996592624188</v>
      </c>
      <c r="L974" s="115">
        <f t="shared" si="159"/>
        <v>46.974996592624187</v>
      </c>
      <c r="M974" s="98">
        <f t="shared" si="152"/>
        <v>46.925496592624185</v>
      </c>
      <c r="N974" s="116">
        <f t="shared" si="153"/>
        <v>46.975496592624189</v>
      </c>
      <c r="O974" s="117">
        <f t="shared" si="154"/>
        <v>46.950496592624191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46.975996592624185</v>
      </c>
      <c r="L975" s="115">
        <f t="shared" si="159"/>
        <v>47.024996592624184</v>
      </c>
      <c r="M975" s="98">
        <f t="shared" si="152"/>
        <v>46.975496592624182</v>
      </c>
      <c r="N975" s="116">
        <f t="shared" si="153"/>
        <v>47.025496592624187</v>
      </c>
      <c r="O975" s="117">
        <f t="shared" si="154"/>
        <v>47.000496592624188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47.025996592624182</v>
      </c>
      <c r="L976" s="115">
        <f t="shared" si="159"/>
        <v>47.074996592624181</v>
      </c>
      <c r="M976" s="98">
        <f t="shared" si="152"/>
        <v>47.025496592624179</v>
      </c>
      <c r="N976" s="116">
        <f t="shared" si="153"/>
        <v>47.075496592624184</v>
      </c>
      <c r="O976" s="117">
        <f t="shared" si="154"/>
        <v>47.050496592624185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47.075996592624179</v>
      </c>
      <c r="L977" s="115">
        <f t="shared" si="159"/>
        <v>47.124996592624179</v>
      </c>
      <c r="M977" s="98">
        <f t="shared" si="152"/>
        <v>47.075496592624177</v>
      </c>
      <c r="N977" s="116">
        <f t="shared" si="153"/>
        <v>47.125496592624181</v>
      </c>
      <c r="O977" s="117">
        <f t="shared" si="154"/>
        <v>47.100496592624182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47.125996592624176</v>
      </c>
      <c r="L978" s="115">
        <f t="shared" si="159"/>
        <v>47.174996592624176</v>
      </c>
      <c r="M978" s="98">
        <f t="shared" si="152"/>
        <v>47.125496592624174</v>
      </c>
      <c r="N978" s="116">
        <f t="shared" si="153"/>
        <v>47.175496592624178</v>
      </c>
      <c r="O978" s="117">
        <f t="shared" si="154"/>
        <v>47.150496592624179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47.175996592624173</v>
      </c>
      <c r="L979" s="115">
        <f t="shared" si="159"/>
        <v>47.224996592624173</v>
      </c>
      <c r="M979" s="98">
        <f t="shared" si="152"/>
        <v>47.175496592624171</v>
      </c>
      <c r="N979" s="116">
        <f t="shared" si="153"/>
        <v>47.225496592624175</v>
      </c>
      <c r="O979" s="117">
        <f t="shared" si="154"/>
        <v>47.200496592624177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47.22599659262417</v>
      </c>
      <c r="L980" s="115">
        <f t="shared" si="159"/>
        <v>47.27499659262417</v>
      </c>
      <c r="M980" s="98">
        <f t="shared" si="152"/>
        <v>47.225496592624168</v>
      </c>
      <c r="N980" s="116">
        <f t="shared" si="153"/>
        <v>47.275496592624172</v>
      </c>
      <c r="O980" s="117">
        <f t="shared" si="154"/>
        <v>47.250496592624174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47.275996592624168</v>
      </c>
      <c r="L981" s="115">
        <f t="shared" si="159"/>
        <v>47.324996592624167</v>
      </c>
      <c r="M981" s="98">
        <f t="shared" si="152"/>
        <v>47.275496592624165</v>
      </c>
      <c r="N981" s="116">
        <f t="shared" si="153"/>
        <v>47.32549659262417</v>
      </c>
      <c r="O981" s="117">
        <f t="shared" si="154"/>
        <v>47.300496592624171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47.325996592624165</v>
      </c>
      <c r="L982" s="115">
        <f t="shared" si="159"/>
        <v>47.374996592624164</v>
      </c>
      <c r="M982" s="98">
        <f t="shared" si="152"/>
        <v>47.325496592624162</v>
      </c>
      <c r="N982" s="116">
        <f t="shared" si="153"/>
        <v>47.375496592624167</v>
      </c>
      <c r="O982" s="117">
        <f t="shared" si="154"/>
        <v>47.350496592624168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47.375996592624162</v>
      </c>
      <c r="L983" s="115">
        <f t="shared" si="159"/>
        <v>47.424996592624161</v>
      </c>
      <c r="M983" s="98">
        <f t="shared" si="152"/>
        <v>47.37549659262416</v>
      </c>
      <c r="N983" s="116">
        <f t="shared" si="153"/>
        <v>47.425496592624164</v>
      </c>
      <c r="O983" s="117">
        <f t="shared" si="154"/>
        <v>47.400496592624165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47.425996592624159</v>
      </c>
      <c r="L984" s="115">
        <f t="shared" si="159"/>
        <v>47.474996592624159</v>
      </c>
      <c r="M984" s="98">
        <f t="shared" si="152"/>
        <v>47.425496592624157</v>
      </c>
      <c r="N984" s="116">
        <f t="shared" si="153"/>
        <v>47.475496592624161</v>
      </c>
      <c r="O984" s="117">
        <f t="shared" si="154"/>
        <v>47.450496592624162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47.475996592624156</v>
      </c>
      <c r="L985" s="115">
        <f t="shared" si="159"/>
        <v>47.524996592624156</v>
      </c>
      <c r="M985" s="98">
        <f t="shared" si="152"/>
        <v>47.475496592624154</v>
      </c>
      <c r="N985" s="116">
        <f t="shared" si="153"/>
        <v>47.525496592624158</v>
      </c>
      <c r="O985" s="117">
        <f t="shared" si="154"/>
        <v>47.50049659262416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47.525996592624153</v>
      </c>
      <c r="L986" s="115">
        <f t="shared" si="159"/>
        <v>47.574996592624153</v>
      </c>
      <c r="M986" s="98">
        <f t="shared" si="152"/>
        <v>47.525496592624151</v>
      </c>
      <c r="N986" s="116">
        <f t="shared" si="153"/>
        <v>47.575496592624155</v>
      </c>
      <c r="O986" s="117">
        <f t="shared" si="154"/>
        <v>47.550496592624157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47.575996592624151</v>
      </c>
      <c r="L987" s="115">
        <f t="shared" si="159"/>
        <v>47.62499659262415</v>
      </c>
      <c r="M987" s="98">
        <f t="shared" si="152"/>
        <v>47.575496592624148</v>
      </c>
      <c r="N987" s="116">
        <f t="shared" si="153"/>
        <v>47.625496592624152</v>
      </c>
      <c r="O987" s="117">
        <f t="shared" si="154"/>
        <v>47.600496592624154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47.625996592624148</v>
      </c>
      <c r="L988" s="115">
        <f t="shared" si="159"/>
        <v>47.674996592624147</v>
      </c>
      <c r="M988" s="98">
        <f t="shared" si="152"/>
        <v>47.625496592624145</v>
      </c>
      <c r="N988" s="116">
        <f t="shared" si="153"/>
        <v>47.67549659262415</v>
      </c>
      <c r="O988" s="117">
        <f t="shared" si="154"/>
        <v>47.650496592624151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47.675996592624145</v>
      </c>
      <c r="L989" s="115">
        <f t="shared" si="159"/>
        <v>47.724996592624144</v>
      </c>
      <c r="M989" s="98">
        <f t="shared" si="152"/>
        <v>47.675496592624143</v>
      </c>
      <c r="N989" s="116">
        <f t="shared" si="153"/>
        <v>47.725496592624147</v>
      </c>
      <c r="O989" s="117">
        <f t="shared" si="154"/>
        <v>47.700496592624148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47.725996592624142</v>
      </c>
      <c r="L990" s="115">
        <f t="shared" si="159"/>
        <v>47.774996592624142</v>
      </c>
      <c r="M990" s="98">
        <f t="shared" si="152"/>
        <v>47.72549659262414</v>
      </c>
      <c r="N990" s="116">
        <f t="shared" si="153"/>
        <v>47.775496592624144</v>
      </c>
      <c r="O990" s="117">
        <f t="shared" si="154"/>
        <v>47.750496592624145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47.775996592624139</v>
      </c>
      <c r="L991" s="115">
        <f t="shared" si="159"/>
        <v>47.824996592624139</v>
      </c>
      <c r="M991" s="98">
        <f t="shared" si="152"/>
        <v>47.775496592624137</v>
      </c>
      <c r="N991" s="116">
        <f t="shared" si="153"/>
        <v>47.825496592624141</v>
      </c>
      <c r="O991" s="117">
        <f t="shared" si="154"/>
        <v>47.800496592624143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47.825996592624136</v>
      </c>
      <c r="L992" s="115">
        <f t="shared" si="159"/>
        <v>47.874996592624136</v>
      </c>
      <c r="M992" s="98">
        <f t="shared" si="152"/>
        <v>47.825496592624134</v>
      </c>
      <c r="N992" s="116">
        <f t="shared" si="153"/>
        <v>47.875496592624138</v>
      </c>
      <c r="O992" s="117">
        <f t="shared" si="154"/>
        <v>47.85049659262414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47.875996592624134</v>
      </c>
      <c r="L993" s="115">
        <f t="shared" si="159"/>
        <v>47.924996592624133</v>
      </c>
      <c r="M993" s="98">
        <f t="shared" si="152"/>
        <v>47.875496592624131</v>
      </c>
      <c r="N993" s="116">
        <f t="shared" si="153"/>
        <v>47.925496592624135</v>
      </c>
      <c r="O993" s="117">
        <f t="shared" si="154"/>
        <v>47.900496592624137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47.925996592624131</v>
      </c>
      <c r="L994" s="115">
        <f t="shared" si="159"/>
        <v>47.97499659262413</v>
      </c>
      <c r="M994" s="98">
        <f t="shared" si="152"/>
        <v>47.925496592624128</v>
      </c>
      <c r="N994" s="116">
        <f t="shared" si="153"/>
        <v>47.975496592624133</v>
      </c>
      <c r="O994" s="117">
        <f t="shared" si="154"/>
        <v>47.950496592624134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47.975996592624128</v>
      </c>
      <c r="L995" s="115">
        <f t="shared" si="159"/>
        <v>48.024996592624127</v>
      </c>
      <c r="M995" s="98">
        <f t="shared" si="152"/>
        <v>47.975496592624125</v>
      </c>
      <c r="N995" s="116">
        <f t="shared" si="153"/>
        <v>48.02549659262413</v>
      </c>
      <c r="O995" s="117">
        <f t="shared" si="154"/>
        <v>48.000496592624131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48.025996592624125</v>
      </c>
      <c r="L996" s="115">
        <f t="shared" si="159"/>
        <v>48.074996592624125</v>
      </c>
      <c r="M996" s="98">
        <f t="shared" si="152"/>
        <v>48.025496592624123</v>
      </c>
      <c r="N996" s="116">
        <f t="shared" si="153"/>
        <v>48.075496592624127</v>
      </c>
      <c r="O996" s="117">
        <f t="shared" si="154"/>
        <v>48.050496592624128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48.075996592624122</v>
      </c>
      <c r="L997" s="115">
        <f t="shared" si="159"/>
        <v>48.124996592624122</v>
      </c>
      <c r="M997" s="98">
        <f t="shared" si="152"/>
        <v>48.07549659262412</v>
      </c>
      <c r="N997" s="116">
        <f t="shared" si="153"/>
        <v>48.125496592624124</v>
      </c>
      <c r="O997" s="117">
        <f t="shared" si="154"/>
        <v>48.100496592624125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48.125996592624119</v>
      </c>
      <c r="L998" s="115">
        <f t="shared" si="159"/>
        <v>48.174996592624119</v>
      </c>
      <c r="M998" s="98">
        <f t="shared" si="152"/>
        <v>48.125496592624117</v>
      </c>
      <c r="N998" s="116">
        <f t="shared" si="153"/>
        <v>48.175496592624121</v>
      </c>
      <c r="O998" s="117">
        <f t="shared" si="154"/>
        <v>48.150496592624123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48.175996592624116</v>
      </c>
      <c r="L999" s="115">
        <f t="shared" si="159"/>
        <v>48.224996592624116</v>
      </c>
      <c r="M999" s="98">
        <f t="shared" si="152"/>
        <v>48.175496592624114</v>
      </c>
      <c r="N999" s="116">
        <f t="shared" si="153"/>
        <v>48.225496592624118</v>
      </c>
      <c r="O999" s="117">
        <f t="shared" si="154"/>
        <v>48.20049659262412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48.225996592624114</v>
      </c>
      <c r="L1000" s="115">
        <f t="shared" si="159"/>
        <v>48.274996592624113</v>
      </c>
      <c r="M1000" s="98">
        <f t="shared" si="152"/>
        <v>48.225496592624111</v>
      </c>
      <c r="N1000" s="116">
        <f t="shared" si="153"/>
        <v>48.275496592624116</v>
      </c>
      <c r="O1000" s="117">
        <f t="shared" si="154"/>
        <v>48.250496592624117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48.275996592624111</v>
      </c>
      <c r="L1001" s="115">
        <f t="shared" si="159"/>
        <v>48.32499659262411</v>
      </c>
      <c r="M1001" s="98">
        <f t="shared" si="152"/>
        <v>48.275496592624108</v>
      </c>
      <c r="N1001" s="116">
        <f t="shared" si="153"/>
        <v>48.325496592624113</v>
      </c>
      <c r="O1001" s="117">
        <f t="shared" si="154"/>
        <v>48.300496592624114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125" priority="7" operator="greaterThan">
      <formula>$I$1</formula>
    </cfRule>
  </conditionalFormatting>
  <conditionalFormatting sqref="O1 O4:O40 O1002:O1048576">
    <cfRule type="cellIs" dxfId="124" priority="6" operator="greaterThan">
      <formula>$I$1</formula>
    </cfRule>
  </conditionalFormatting>
  <conditionalFormatting sqref="P1">
    <cfRule type="cellIs" dxfId="123" priority="5" operator="greaterThan">
      <formula>$I$1</formula>
    </cfRule>
  </conditionalFormatting>
  <conditionalFormatting sqref="L606:L1001">
    <cfRule type="cellIs" dxfId="122" priority="4" operator="greaterThan">
      <formula>$I$1</formula>
    </cfRule>
  </conditionalFormatting>
  <conditionalFormatting sqref="O606:O1001">
    <cfRule type="cellIs" dxfId="121" priority="3" operator="greaterThan">
      <formula>$I$1</formula>
    </cfRule>
  </conditionalFormatting>
  <conditionalFormatting sqref="L41:L605">
    <cfRule type="cellIs" dxfId="120" priority="2" operator="greaterThan">
      <formula>$I$1</formula>
    </cfRule>
  </conditionalFormatting>
  <conditionalFormatting sqref="O41:O605">
    <cfRule type="cellIs" dxfId="119" priority="1" operator="greaterThan">
      <formula>$I$1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4"/>
  <dimension ref="A1:P19"/>
  <sheetViews>
    <sheetView topLeftCell="A7" workbookViewId="0">
      <selection activeCell="A7" sqref="A7"/>
    </sheetView>
  </sheetViews>
  <sheetFormatPr baseColWidth="10" defaultRowHeight="15"/>
  <cols>
    <col min="2" max="2" width="14.28515625" bestFit="1" customWidth="1"/>
  </cols>
  <sheetData>
    <row r="1" spans="1:16">
      <c r="D1" t="s">
        <v>29</v>
      </c>
    </row>
    <row r="2" spans="1:16" ht="45">
      <c r="A2" s="27" t="s">
        <v>26</v>
      </c>
      <c r="B2" s="27"/>
      <c r="C2" s="1">
        <v>1</v>
      </c>
      <c r="D2" s="1">
        <v>3</v>
      </c>
      <c r="E2" s="1">
        <v>4</v>
      </c>
      <c r="F2" s="1">
        <v>6</v>
      </c>
      <c r="G2" s="1">
        <v>8</v>
      </c>
      <c r="H2" s="1">
        <v>9</v>
      </c>
      <c r="I2" s="1">
        <v>11</v>
      </c>
      <c r="J2" s="1">
        <v>14</v>
      </c>
      <c r="L2" t="s">
        <v>32</v>
      </c>
    </row>
    <row r="3" spans="1:16" ht="30">
      <c r="A3" s="27" t="s">
        <v>27</v>
      </c>
      <c r="B3" s="27"/>
      <c r="C3" s="1">
        <v>1</v>
      </c>
      <c r="D3" s="1">
        <v>2</v>
      </c>
      <c r="E3" s="1">
        <v>4</v>
      </c>
      <c r="F3" s="1">
        <v>4</v>
      </c>
      <c r="G3" s="1">
        <v>5</v>
      </c>
      <c r="H3" s="1">
        <v>7</v>
      </c>
      <c r="I3" s="1">
        <v>8</v>
      </c>
      <c r="J3" s="1">
        <v>9</v>
      </c>
      <c r="L3" t="s">
        <v>30</v>
      </c>
    </row>
    <row r="4" spans="1:16" ht="30">
      <c r="A4" s="27" t="s">
        <v>28</v>
      </c>
      <c r="B4" s="27"/>
      <c r="C4" s="1">
        <v>7</v>
      </c>
      <c r="D4" s="1">
        <v>5</v>
      </c>
      <c r="E4" s="1">
        <v>6</v>
      </c>
      <c r="F4" s="1">
        <v>4</v>
      </c>
      <c r="G4" s="1">
        <v>3</v>
      </c>
      <c r="H4" s="1">
        <v>2</v>
      </c>
      <c r="I4" s="1">
        <v>3</v>
      </c>
      <c r="J4" s="1">
        <v>4</v>
      </c>
      <c r="L4" t="s">
        <v>31</v>
      </c>
    </row>
    <row r="6" spans="1:16">
      <c r="A6" s="28" t="s">
        <v>39</v>
      </c>
      <c r="B6" s="28"/>
      <c r="C6" t="s">
        <v>48</v>
      </c>
    </row>
    <row r="7" spans="1:16" ht="45">
      <c r="A7" s="28" t="s">
        <v>35</v>
      </c>
      <c r="B7" s="28"/>
      <c r="I7" t="s">
        <v>41</v>
      </c>
    </row>
    <row r="8" spans="1:16" ht="45">
      <c r="A8" s="28" t="s">
        <v>36</v>
      </c>
      <c r="B8" s="28" t="s">
        <v>42</v>
      </c>
      <c r="C8" s="3">
        <v>1</v>
      </c>
      <c r="D8" s="29">
        <v>2</v>
      </c>
      <c r="E8" s="3">
        <v>3</v>
      </c>
      <c r="F8" s="3">
        <v>4</v>
      </c>
      <c r="G8" s="30">
        <v>5</v>
      </c>
      <c r="H8" s="3">
        <v>6</v>
      </c>
      <c r="I8" s="3">
        <v>7</v>
      </c>
      <c r="J8" s="3">
        <v>8</v>
      </c>
      <c r="K8" s="3">
        <v>9</v>
      </c>
      <c r="L8" s="29">
        <v>10</v>
      </c>
      <c r="M8" s="3">
        <v>11</v>
      </c>
      <c r="N8" s="29">
        <v>12</v>
      </c>
      <c r="O8" s="29">
        <v>13</v>
      </c>
      <c r="P8" s="3">
        <v>14</v>
      </c>
    </row>
    <row r="9" spans="1:16">
      <c r="B9" t="s">
        <v>44</v>
      </c>
      <c r="C9" s="1">
        <v>1</v>
      </c>
      <c r="D9" s="29">
        <v>-1</v>
      </c>
      <c r="E9" s="1">
        <v>2</v>
      </c>
      <c r="F9" s="1">
        <v>4</v>
      </c>
      <c r="G9" s="30">
        <v>4</v>
      </c>
      <c r="H9" s="1">
        <v>4</v>
      </c>
      <c r="I9" s="29">
        <v>4</v>
      </c>
      <c r="J9" s="1">
        <v>5</v>
      </c>
      <c r="K9" s="1">
        <v>7</v>
      </c>
      <c r="L9" s="29">
        <v>9</v>
      </c>
      <c r="M9" s="1">
        <v>8</v>
      </c>
      <c r="N9" s="29">
        <v>5</v>
      </c>
      <c r="O9" s="29">
        <v>2</v>
      </c>
      <c r="P9" s="1">
        <v>9</v>
      </c>
    </row>
    <row r="10" spans="1:16">
      <c r="B10" t="s">
        <v>43</v>
      </c>
      <c r="C10" s="1">
        <v>7</v>
      </c>
      <c r="D10" s="29">
        <v>3</v>
      </c>
      <c r="E10" s="1">
        <v>5</v>
      </c>
      <c r="F10" s="1">
        <v>6</v>
      </c>
      <c r="G10" s="30">
        <v>5</v>
      </c>
      <c r="H10" s="1">
        <v>4</v>
      </c>
      <c r="I10" s="29">
        <v>3</v>
      </c>
      <c r="J10" s="1">
        <v>3</v>
      </c>
      <c r="K10" s="1">
        <v>2</v>
      </c>
      <c r="L10" s="29">
        <v>1</v>
      </c>
      <c r="M10" s="1">
        <v>3</v>
      </c>
      <c r="N10" s="29">
        <v>12</v>
      </c>
      <c r="O10" s="29">
        <v>25</v>
      </c>
      <c r="P10" s="1">
        <v>4</v>
      </c>
    </row>
    <row r="11" spans="1:16">
      <c r="G11" s="26"/>
      <c r="L11" s="16"/>
    </row>
    <row r="12" spans="1:16">
      <c r="D12" t="s">
        <v>37</v>
      </c>
    </row>
    <row r="15" spans="1:16">
      <c r="J15" t="s">
        <v>33</v>
      </c>
    </row>
    <row r="16" spans="1:16">
      <c r="A16" t="s">
        <v>38</v>
      </c>
      <c r="J16" t="s">
        <v>34</v>
      </c>
    </row>
    <row r="19" spans="1:1">
      <c r="A19" t="s">
        <v>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18"/>
  <dimension ref="A1:W26"/>
  <sheetViews>
    <sheetView workbookViewId="0">
      <selection activeCell="G19" sqref="G19"/>
    </sheetView>
  </sheetViews>
  <sheetFormatPr baseColWidth="10" defaultRowHeight="15"/>
  <cols>
    <col min="3" max="3" width="9.28515625" customWidth="1"/>
    <col min="4" max="4" width="12.28515625" customWidth="1"/>
    <col min="8" max="8" width="16.7109375" bestFit="1" customWidth="1"/>
    <col min="9" max="9" width="12" bestFit="1" customWidth="1"/>
    <col min="10" max="10" width="11.42578125" customWidth="1"/>
    <col min="11" max="14" width="13.28515625" customWidth="1"/>
    <col min="16" max="16" width="13.5703125" bestFit="1" customWidth="1"/>
    <col min="17" max="17" width="11.42578125" customWidth="1"/>
    <col min="19" max="19" width="17.5703125" customWidth="1"/>
    <col min="21" max="21" width="17.85546875" customWidth="1"/>
  </cols>
  <sheetData>
    <row r="1" spans="1:23" ht="26.25">
      <c r="A1" s="135" t="s">
        <v>14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</row>
    <row r="2" spans="1:23">
      <c r="G2" s="75">
        <f>R6/Q6</f>
        <v>0.68331116852729235</v>
      </c>
    </row>
    <row r="3" spans="1:23" ht="15.75">
      <c r="I3" s="8">
        <f>COUNT('INGRESO DE DATOS'!A4:A10000)</f>
        <v>11</v>
      </c>
      <c r="K3" s="8">
        <f>AVERAGE(O8:O19)</f>
        <v>8.8181818181818183</v>
      </c>
      <c r="L3" s="8"/>
      <c r="M3" s="8"/>
      <c r="N3" s="8"/>
    </row>
    <row r="4" spans="1:23" ht="15.75">
      <c r="E4" s="56">
        <f>$M$6</f>
        <v>97.854372345542671</v>
      </c>
      <c r="F4" s="6">
        <f>$L$6</f>
        <v>45.339091042557008</v>
      </c>
      <c r="K4" s="81">
        <f>AVERAGE(P8:P499)</f>
        <v>8.7404752861773112</v>
      </c>
    </row>
    <row r="5" spans="1:23" ht="16.5" thickBot="1">
      <c r="C5" t="s">
        <v>1</v>
      </c>
      <c r="D5" s="2"/>
      <c r="E5" s="66">
        <f>$K$6</f>
        <v>23.676093949775822</v>
      </c>
      <c r="F5" s="67">
        <f>$I$3</f>
        <v>11</v>
      </c>
      <c r="G5" s="7">
        <f>MDETERM(E4:F5)/MDETERM(E6:F7)</f>
        <v>1.2604170919753206</v>
      </c>
      <c r="H5" s="17"/>
    </row>
    <row r="6" spans="1:23">
      <c r="D6" s="2"/>
      <c r="E6" s="6">
        <f>$N$6</f>
        <v>187.08819223911115</v>
      </c>
      <c r="F6" s="6">
        <f>$L$6</f>
        <v>45.339091042557008</v>
      </c>
      <c r="G6" s="24"/>
      <c r="I6" s="65">
        <f>SUM(I8:I19)</f>
        <v>685</v>
      </c>
      <c r="J6" s="65">
        <f>SUM(J8:J19)</f>
        <v>43515</v>
      </c>
      <c r="K6" s="65">
        <f t="shared" ref="K6:R6" si="0">SUM(K8:K19)</f>
        <v>23.676093949775822</v>
      </c>
      <c r="L6" s="65">
        <f t="shared" si="0"/>
        <v>45.339091042557008</v>
      </c>
      <c r="M6" s="65">
        <f t="shared" si="0"/>
        <v>97.854372345542671</v>
      </c>
      <c r="N6" s="65">
        <f t="shared" si="0"/>
        <v>187.08819223911115</v>
      </c>
      <c r="O6" s="65">
        <f t="shared" si="0"/>
        <v>97</v>
      </c>
      <c r="P6" s="65">
        <f t="shared" si="0"/>
        <v>96.145228147950419</v>
      </c>
      <c r="Q6" s="65">
        <f t="shared" si="0"/>
        <v>39.636363636363633</v>
      </c>
      <c r="R6" s="65">
        <f t="shared" si="0"/>
        <v>27.083969952536311</v>
      </c>
      <c r="S6" s="65">
        <f>SUM(S8:S19)</f>
        <v>51.513677522015819</v>
      </c>
      <c r="T6" s="65">
        <f>SUM(T8:T19)</f>
        <v>23.676093949773318</v>
      </c>
      <c r="U6" s="65">
        <f>SUM(U8:U19)</f>
        <v>51.297273116963687</v>
      </c>
      <c r="V6" s="65">
        <f>SUM(V8:V19)</f>
        <v>0.85477185204957085</v>
      </c>
      <c r="W6" s="65">
        <f>SUM(W8:W19)</f>
        <v>15.947187545827322</v>
      </c>
    </row>
    <row r="7" spans="1:23" ht="15.75" thickBot="1">
      <c r="E7" s="6">
        <f>$L$6</f>
        <v>45.339091042557008</v>
      </c>
      <c r="F7" s="6">
        <f>$I$3</f>
        <v>11</v>
      </c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</row>
    <row r="8" spans="1:23">
      <c r="I8">
        <f>'INGRESO DE DATOS'!A4</f>
        <v>64</v>
      </c>
      <c r="J8">
        <f>POWER(I8,2)</f>
        <v>4096</v>
      </c>
      <c r="K8">
        <f>LN('INGRESO DE DATOS'!B4)</f>
        <v>2.0794415416798357</v>
      </c>
      <c r="L8">
        <f t="shared" ref="L8:L18" si="1">LN(I8)</f>
        <v>4.1588830833596715</v>
      </c>
      <c r="M8">
        <f>L8*K8</f>
        <v>8.6481542505276234</v>
      </c>
      <c r="N8">
        <f t="shared" ref="N8:N18" si="2">L8*L8</f>
        <v>17.296308501055247</v>
      </c>
      <c r="O8">
        <f>'INGRESO DE DATOS'!B4</f>
        <v>8</v>
      </c>
      <c r="P8">
        <f>$G$11*POWER(I8,$G$5)</f>
        <v>9.0177383382055112</v>
      </c>
      <c r="Q8">
        <f t="shared" ref="Q8:Q18" si="3">POWER(O8-$K$3,2)</f>
        <v>0.669421487603306</v>
      </c>
      <c r="R8">
        <f t="shared" ref="R8:R15" si="4">POWER(P8-$K$4,2)</f>
        <v>7.6874800019992348E-2</v>
      </c>
      <c r="S8">
        <f>POWER(K8-$P$2,2)</f>
        <v>4.3240771252638117</v>
      </c>
      <c r="T8">
        <f t="shared" ref="T8:T15" si="5">LN(P8)</f>
        <v>2.199193564076217</v>
      </c>
      <c r="U8">
        <f>POWER(T8-$P$2,2)</f>
        <v>4.8364523322742539</v>
      </c>
      <c r="V8">
        <f>O8-P8</f>
        <v>-1.0177383382055112</v>
      </c>
      <c r="W8">
        <f>POWER(V8,2)</f>
        <v>1.0357913250533155</v>
      </c>
    </row>
    <row r="9" spans="1:23">
      <c r="E9" s="6"/>
      <c r="F9" s="6"/>
      <c r="I9">
        <f>'INGRESO DE DATOS'!A5</f>
        <v>71</v>
      </c>
      <c r="J9">
        <f t="shared" ref="J9:J14" si="6">POWER(I9,2)</f>
        <v>5041</v>
      </c>
      <c r="K9">
        <f>LN('INGRESO DE DATOS'!B5)</f>
        <v>2.3025850929940459</v>
      </c>
      <c r="L9">
        <f t="shared" si="1"/>
        <v>4.2626798770413155</v>
      </c>
      <c r="M9">
        <f t="shared" ref="M9:M14" si="7">L9*K9</f>
        <v>9.8151831410810253</v>
      </c>
      <c r="N9">
        <f t="shared" si="2"/>
        <v>18.170439734132966</v>
      </c>
      <c r="O9">
        <f>'INGRESO DE DATOS'!B5</f>
        <v>10</v>
      </c>
      <c r="P9">
        <f t="shared" ref="P9:P15" si="8">$G$11*POWER(I9,$G$5)</f>
        <v>10.278155490406363</v>
      </c>
      <c r="Q9">
        <f t="shared" si="3"/>
        <v>1.3966942148760326</v>
      </c>
      <c r="R9">
        <f t="shared" si="4"/>
        <v>2.3644604104778972</v>
      </c>
      <c r="S9">
        <f>POWER(K9-$P$2,2)</f>
        <v>5.3018981104783993</v>
      </c>
      <c r="T9">
        <f t="shared" si="5"/>
        <v>2.3300208169247965</v>
      </c>
      <c r="U9">
        <f t="shared" ref="U9:U15" si="9">POWER(T9-$P$2,2)</f>
        <v>5.4289970073028959</v>
      </c>
      <c r="V9">
        <f t="shared" ref="V9:V15" si="10">O9-P9</f>
        <v>-0.27815549040636256</v>
      </c>
      <c r="W9">
        <f t="shared" ref="W9:W15" si="11">POWER(V9,2)</f>
        <v>7.7370476843204056E-2</v>
      </c>
    </row>
    <row r="10" spans="1:23">
      <c r="E10" s="6">
        <f>$N$6</f>
        <v>187.08819223911115</v>
      </c>
      <c r="F10" s="56">
        <f>$M$6</f>
        <v>97.854372345542671</v>
      </c>
      <c r="H10" s="6"/>
      <c r="I10">
        <f>'INGRESO DE DATOS'!A6</f>
        <v>53</v>
      </c>
      <c r="J10">
        <f t="shared" si="6"/>
        <v>2809</v>
      </c>
      <c r="K10">
        <f>LN('INGRESO DE DATOS'!B6)</f>
        <v>1.791759469228055</v>
      </c>
      <c r="L10">
        <f t="shared" si="1"/>
        <v>3.970291913552122</v>
      </c>
      <c r="M10">
        <f t="shared" si="7"/>
        <v>7.1138081317065884</v>
      </c>
      <c r="N10">
        <f t="shared" si="2"/>
        <v>15.76321787881737</v>
      </c>
      <c r="O10">
        <f>'INGRESO DE DATOS'!B6</f>
        <v>6</v>
      </c>
      <c r="P10">
        <f t="shared" si="8"/>
        <v>7.1099131621187857</v>
      </c>
      <c r="Q10">
        <f t="shared" si="3"/>
        <v>7.9421487603305794</v>
      </c>
      <c r="R10">
        <f t="shared" si="4"/>
        <v>2.6587328404142503</v>
      </c>
      <c r="S10">
        <f t="shared" ref="S10:S15" si="12">POWER(K10-$P$2,2)</f>
        <v>3.2104019955684011</v>
      </c>
      <c r="T10">
        <f t="shared" si="5"/>
        <v>1.9614900302551614</v>
      </c>
      <c r="U10">
        <f t="shared" si="9"/>
        <v>3.847443138790394</v>
      </c>
      <c r="V10">
        <f t="shared" si="10"/>
        <v>-1.1099131621187857</v>
      </c>
      <c r="W10">
        <f t="shared" si="11"/>
        <v>1.2319072274445217</v>
      </c>
    </row>
    <row r="11" spans="1:23" ht="16.5" thickBot="1">
      <c r="E11" s="67">
        <f>$L$6</f>
        <v>45.339091042557008</v>
      </c>
      <c r="F11" s="66">
        <f>$K$6</f>
        <v>23.676093949775822</v>
      </c>
      <c r="G11" s="7">
        <f>EXP(MDETERM(E10:F11)/MDETERM(E12:F13))</f>
        <v>4.770429907849396E-2</v>
      </c>
      <c r="H11" s="17"/>
      <c r="I11">
        <f>'INGRESO DE DATOS'!A7</f>
        <v>67</v>
      </c>
      <c r="J11">
        <f t="shared" si="6"/>
        <v>4489</v>
      </c>
      <c r="K11">
        <f>LN('INGRESO DE DATOS'!B7)</f>
        <v>2.3978952727983707</v>
      </c>
      <c r="L11">
        <f t="shared" si="1"/>
        <v>4.2046926193909657</v>
      </c>
      <c r="M11">
        <f t="shared" si="7"/>
        <v>10.082412555607796</v>
      </c>
      <c r="N11">
        <f t="shared" si="2"/>
        <v>17.679440023560861</v>
      </c>
      <c r="O11">
        <f>'INGRESO DE DATOS'!B7</f>
        <v>11</v>
      </c>
      <c r="P11">
        <f t="shared" si="8"/>
        <v>9.5537398605203396</v>
      </c>
      <c r="Q11">
        <f t="shared" si="3"/>
        <v>4.7603305785123959</v>
      </c>
      <c r="R11">
        <f t="shared" si="4"/>
        <v>0.66139926788134729</v>
      </c>
      <c r="S11">
        <f t="shared" si="12"/>
        <v>5.7499017393087728</v>
      </c>
      <c r="T11">
        <f t="shared" si="5"/>
        <v>2.256932686265519</v>
      </c>
      <c r="U11">
        <f t="shared" si="9"/>
        <v>5.0937451503336915</v>
      </c>
      <c r="V11">
        <f t="shared" si="10"/>
        <v>1.4462601394796604</v>
      </c>
      <c r="W11">
        <f t="shared" si="11"/>
        <v>2.0916683910477265</v>
      </c>
    </row>
    <row r="12" spans="1:23">
      <c r="E12" s="6">
        <f>$N$6</f>
        <v>187.08819223911115</v>
      </c>
      <c r="F12" s="6">
        <f>$L$6</f>
        <v>45.339091042557008</v>
      </c>
      <c r="G12" s="24"/>
      <c r="I12">
        <f>'INGRESO DE DATOS'!A8</f>
        <v>55</v>
      </c>
      <c r="J12">
        <f t="shared" si="6"/>
        <v>3025</v>
      </c>
      <c r="K12">
        <f>LN('INGRESO DE DATOS'!B8)</f>
        <v>2.0794415416798357</v>
      </c>
      <c r="L12">
        <f t="shared" si="1"/>
        <v>4.0073331852324712</v>
      </c>
      <c r="M12">
        <f t="shared" si="7"/>
        <v>8.3330150967245764</v>
      </c>
      <c r="N12">
        <f t="shared" si="2"/>
        <v>16.058719257465423</v>
      </c>
      <c r="O12">
        <f>'INGRESO DE DATOS'!B8</f>
        <v>8</v>
      </c>
      <c r="P12">
        <f t="shared" si="8"/>
        <v>7.449727705972129</v>
      </c>
      <c r="Q12">
        <f t="shared" si="3"/>
        <v>0.669421487603306</v>
      </c>
      <c r="R12">
        <f t="shared" si="4"/>
        <v>1.6660293158055333</v>
      </c>
      <c r="S12">
        <f t="shared" si="12"/>
        <v>4.3240771252638117</v>
      </c>
      <c r="T12">
        <f t="shared" si="5"/>
        <v>2.0081774821895753</v>
      </c>
      <c r="U12">
        <f t="shared" si="9"/>
        <v>4.032776799973262</v>
      </c>
      <c r="V12">
        <f t="shared" si="10"/>
        <v>0.55027229402787103</v>
      </c>
      <c r="W12">
        <f t="shared" si="11"/>
        <v>0.30279959757469577</v>
      </c>
    </row>
    <row r="13" spans="1:23">
      <c r="E13" s="6">
        <f>$L$6</f>
        <v>45.339091042557008</v>
      </c>
      <c r="F13" s="6">
        <f>$I$3</f>
        <v>11</v>
      </c>
      <c r="I13">
        <f>'INGRESO DE DATOS'!A9</f>
        <v>58</v>
      </c>
      <c r="J13">
        <f t="shared" si="6"/>
        <v>3364</v>
      </c>
      <c r="K13">
        <f>LN('INGRESO DE DATOS'!B9)</f>
        <v>1.9459101490553132</v>
      </c>
      <c r="L13">
        <f t="shared" si="1"/>
        <v>4.0604430105464191</v>
      </c>
      <c r="M13">
        <f t="shared" si="7"/>
        <v>7.9012572638829868</v>
      </c>
      <c r="N13">
        <f t="shared" si="2"/>
        <v>16.487197441895269</v>
      </c>
      <c r="O13">
        <f>'INGRESO DE DATOS'!B9</f>
        <v>7</v>
      </c>
      <c r="P13">
        <f t="shared" si="8"/>
        <v>7.9654864406299266</v>
      </c>
      <c r="Q13">
        <f t="shared" si="3"/>
        <v>3.3057851239669427</v>
      </c>
      <c r="R13">
        <f t="shared" si="4"/>
        <v>0.60060771072286789</v>
      </c>
      <c r="S13">
        <f t="shared" si="12"/>
        <v>3.7865663081964716</v>
      </c>
      <c r="T13">
        <f t="shared" si="5"/>
        <v>2.0751180137670984</v>
      </c>
      <c r="U13">
        <f t="shared" si="9"/>
        <v>4.3061147710607077</v>
      </c>
      <c r="V13">
        <f t="shared" si="10"/>
        <v>-0.96548644062992661</v>
      </c>
      <c r="W13">
        <f t="shared" si="11"/>
        <v>0.93216406704024479</v>
      </c>
    </row>
    <row r="14" spans="1:23">
      <c r="I14">
        <f>'INGRESO DE DATOS'!A10</f>
        <v>77</v>
      </c>
      <c r="J14">
        <f t="shared" si="6"/>
        <v>5929</v>
      </c>
      <c r="K14">
        <f>LN('INGRESO DE DATOS'!B10)</f>
        <v>2.3025850929940459</v>
      </c>
      <c r="L14">
        <f t="shared" si="1"/>
        <v>4.3438054218536841</v>
      </c>
      <c r="M14">
        <f t="shared" si="7"/>
        <v>10.001981611227006</v>
      </c>
      <c r="N14">
        <f t="shared" si="2"/>
        <v>18.868645542925464</v>
      </c>
      <c r="O14">
        <f>'INGRESO DE DATOS'!B10</f>
        <v>10</v>
      </c>
      <c r="P14">
        <f t="shared" si="8"/>
        <v>11.384728364955338</v>
      </c>
      <c r="Q14">
        <f t="shared" si="3"/>
        <v>1.3966942148760326</v>
      </c>
      <c r="R14">
        <f t="shared" si="4"/>
        <v>6.9920743446270732</v>
      </c>
      <c r="S14">
        <f t="shared" si="12"/>
        <v>5.3018981104783993</v>
      </c>
      <c r="T14">
        <f t="shared" si="5"/>
        <v>2.4322728402021161</v>
      </c>
      <c r="U14">
        <f t="shared" si="9"/>
        <v>5.9159511691848685</v>
      </c>
      <c r="V14">
        <f t="shared" si="10"/>
        <v>-1.3847283649553379</v>
      </c>
      <c r="W14">
        <f t="shared" si="11"/>
        <v>1.9174726447118835</v>
      </c>
    </row>
    <row r="15" spans="1:23">
      <c r="I15">
        <f>'INGRESO DE DATOS'!A11</f>
        <v>57</v>
      </c>
      <c r="J15">
        <f>POWER(I15,2)</f>
        <v>3249</v>
      </c>
      <c r="K15">
        <f>LN('INGRESO DE DATOS'!B11)</f>
        <v>2.1972245773362196</v>
      </c>
      <c r="L15">
        <f t="shared" si="1"/>
        <v>4.0430512678345503</v>
      </c>
      <c r="M15">
        <f>L15*K15</f>
        <v>8.883491613116437</v>
      </c>
      <c r="N15">
        <f t="shared" si="2"/>
        <v>16.346263554338563</v>
      </c>
      <c r="O15">
        <f>'INGRESO DE DATOS'!B11</f>
        <v>9</v>
      </c>
      <c r="P15">
        <f t="shared" si="8"/>
        <v>7.7927761035651626</v>
      </c>
      <c r="Q15">
        <f t="shared" si="3"/>
        <v>3.305785123966936E-2</v>
      </c>
      <c r="R15">
        <f t="shared" si="4"/>
        <v>0.89813374072373453</v>
      </c>
      <c r="S15">
        <f t="shared" si="12"/>
        <v>4.8277958432503283</v>
      </c>
      <c r="T15">
        <f t="shared" si="5"/>
        <v>2.053197163993822</v>
      </c>
      <c r="U15">
        <f t="shared" si="9"/>
        <v>4.2156185942322733</v>
      </c>
      <c r="V15">
        <f t="shared" si="10"/>
        <v>1.2072238964348374</v>
      </c>
      <c r="W15">
        <f t="shared" si="11"/>
        <v>1.4573895361233111</v>
      </c>
    </row>
    <row r="16" spans="1:23">
      <c r="E16" s="15"/>
      <c r="I16">
        <f>'INGRESO DE DATOS'!A12</f>
        <v>56</v>
      </c>
      <c r="J16">
        <f>POWER(I16,2)</f>
        <v>3136</v>
      </c>
      <c r="K16">
        <f>LN('INGRESO DE DATOS'!B12)</f>
        <v>2.3025850929940459</v>
      </c>
      <c r="L16">
        <f t="shared" si="1"/>
        <v>4.0253516907351496</v>
      </c>
      <c r="M16">
        <f>L16*K16</f>
        <v>9.2687147971451349</v>
      </c>
      <c r="N16">
        <f t="shared" si="2"/>
        <v>16.203456234104326</v>
      </c>
      <c r="O16">
        <f>'INGRESO DE DATOS'!B12</f>
        <v>10</v>
      </c>
      <c r="P16">
        <f>$G$11*POWER(I16,$G$5)</f>
        <v>7.6208530671114874</v>
      </c>
      <c r="Q16">
        <f t="shared" si="3"/>
        <v>1.3966942148760326</v>
      </c>
      <c r="R16">
        <f>POWER(P16-$K$4,2)</f>
        <v>1.2535539134258795</v>
      </c>
      <c r="S16">
        <f>POWER(K16-$P$2,2)</f>
        <v>5.3018981104783993</v>
      </c>
      <c r="T16">
        <f>LN(P16)</f>
        <v>2.0308883144970018</v>
      </c>
      <c r="U16">
        <f>POWER(T16-$P$2,2)</f>
        <v>4.1245073459604731</v>
      </c>
      <c r="V16">
        <f>O16-P16</f>
        <v>2.3791469328885126</v>
      </c>
      <c r="W16">
        <f>POWER(V16,2)</f>
        <v>5.660340128272817</v>
      </c>
    </row>
    <row r="17" spans="8:23">
      <c r="I17">
        <f>'INGRESO DE DATOS'!A13</f>
        <v>51</v>
      </c>
      <c r="J17">
        <f>POWER(I17,2)</f>
        <v>2601</v>
      </c>
      <c r="K17">
        <f>LN('INGRESO DE DATOS'!B13)</f>
        <v>1.791759469228055</v>
      </c>
      <c r="L17">
        <f t="shared" si="1"/>
        <v>3.9318256327243257</v>
      </c>
      <c r="M17">
        <f>L17*K17</f>
        <v>7.0448858087873996</v>
      </c>
      <c r="N17">
        <f t="shared" si="2"/>
        <v>15.459252806148044</v>
      </c>
      <c r="O17">
        <f>'INGRESO DE DATOS'!B13</f>
        <v>6</v>
      </c>
      <c r="P17">
        <f>$G$11*POWER(I17,$G$5)</f>
        <v>6.7734223246325946</v>
      </c>
      <c r="Q17">
        <f t="shared" si="3"/>
        <v>7.9421487603305794</v>
      </c>
      <c r="R17">
        <f>POWER(P17-$K$4,2)</f>
        <v>3.8692973535218402</v>
      </c>
      <c r="S17">
        <f>POWER(K17-$P$2,2)</f>
        <v>3.2104019955684011</v>
      </c>
      <c r="T17">
        <f>LN(P17)</f>
        <v>1.9130064724350841</v>
      </c>
      <c r="U17">
        <f>POWER(T17-$P$2,2)</f>
        <v>3.6595937635785245</v>
      </c>
      <c r="V17">
        <f>O17-P17</f>
        <v>-0.77342232463259464</v>
      </c>
      <c r="W17">
        <f>POWER(V17,2)</f>
        <v>0.59818209224008656</v>
      </c>
    </row>
    <row r="18" spans="8:23">
      <c r="I18">
        <f>'INGRESO DE DATOS'!A14</f>
        <v>76</v>
      </c>
      <c r="J18">
        <f>POWER(I18,2)</f>
        <v>5776</v>
      </c>
      <c r="K18">
        <f>LN('INGRESO DE DATOS'!B14)</f>
        <v>2.4849066497880004</v>
      </c>
      <c r="L18">
        <f t="shared" si="1"/>
        <v>4.3307333402863311</v>
      </c>
      <c r="M18">
        <f>L18*K18</f>
        <v>10.761468075736103</v>
      </c>
      <c r="N18">
        <f t="shared" si="2"/>
        <v>18.755251264667603</v>
      </c>
      <c r="O18">
        <f>'INGRESO DE DATOS'!B14</f>
        <v>12</v>
      </c>
      <c r="P18">
        <f>$G$11*POWER(I18,$G$5)</f>
        <v>11.198687289832792</v>
      </c>
      <c r="Q18">
        <f t="shared" si="3"/>
        <v>10.12396694214876</v>
      </c>
      <c r="R18">
        <f>POWER(P18-$K$4,2)</f>
        <v>6.0428062549158943</v>
      </c>
      <c r="S18">
        <f>POWER(K18-$P$2,2)</f>
        <v>6.174761058160624</v>
      </c>
      <c r="T18">
        <f>LN(P18)</f>
        <v>2.4157965651669286</v>
      </c>
      <c r="U18">
        <f>POWER(T18-$P$2,2)</f>
        <v>5.8360730442723305</v>
      </c>
      <c r="V18">
        <f>O18-P18</f>
        <v>0.80131271016720795</v>
      </c>
      <c r="W18">
        <f>POWER(V18,2)</f>
        <v>0.6421020594755158</v>
      </c>
    </row>
    <row r="25" spans="8:23">
      <c r="H25" t="s">
        <v>2</v>
      </c>
    </row>
    <row r="26" spans="8:23">
      <c r="H26" t="s">
        <v>3</v>
      </c>
    </row>
  </sheetData>
  <mergeCells count="1">
    <mergeCell ref="A1:W1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20"/>
  <dimension ref="A1:AO1001"/>
  <sheetViews>
    <sheetView workbookViewId="0">
      <selection activeCell="H15" sqref="H15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2.3791469328885126</v>
      </c>
      <c r="O1" s="85" t="s">
        <v>86</v>
      </c>
      <c r="P1" s="86">
        <f>SUM(P4:P5000)</f>
        <v>11</v>
      </c>
      <c r="Q1" s="87">
        <f>SUM(Q4:Q5000)</f>
        <v>1.0000000000000002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POTENCIAL'!V8</f>
        <v>-1.0177383382055112</v>
      </c>
      <c r="C2" s="89" t="s">
        <v>88</v>
      </c>
      <c r="D2" s="90">
        <v>3</v>
      </c>
      <c r="E2" s="91">
        <v>1</v>
      </c>
      <c r="F2" s="86">
        <f>SMALL(A$2:A$5000,E2)</f>
        <v>-1.3847283649553379</v>
      </c>
      <c r="H2" s="92" t="s">
        <v>89</v>
      </c>
      <c r="I2" s="93">
        <f>SMALL(A1:A5000,E2)</f>
        <v>-1.3847283649553379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POTENCIAL'!V9</f>
        <v>-0.27815549040636256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-1.1099131621187857</v>
      </c>
      <c r="H3" s="100"/>
      <c r="I3" s="93">
        <f>+I1-I2</f>
        <v>3.7638752978438506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0.53525603445733405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POTENCIAL'!V10</f>
        <v>-1.1099131621187857</v>
      </c>
      <c r="E4" s="98">
        <f t="shared" ref="E4:E67" si="1">E3+1</f>
        <v>3</v>
      </c>
      <c r="F4" s="99">
        <f t="shared" si="0"/>
        <v>-1.0177383382055112</v>
      </c>
      <c r="H4" s="106"/>
      <c r="I4" s="107">
        <v>0.05</v>
      </c>
      <c r="K4" s="108">
        <f>$I$2-POWER(10,-$D$2)</f>
        <v>-1.3857283649553378</v>
      </c>
      <c r="L4" s="109">
        <f>K4+$I$4-POWER(10,-$D$3)</f>
        <v>-1.4357283649553378</v>
      </c>
      <c r="M4" s="91">
        <f>K4-5*10^-(D$2+1)</f>
        <v>-1.3862283649553377</v>
      </c>
      <c r="N4" s="110">
        <f>L4+5*10^-(D$2+1)</f>
        <v>-1.4352283649553379</v>
      </c>
      <c r="O4" s="111">
        <f>AVERAGE(K4,L4)</f>
        <v>-1.4107283649553377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7.7706532004506446E-2</v>
      </c>
      <c r="AF4" s="92" t="s">
        <v>108</v>
      </c>
      <c r="AG4" s="105">
        <f>KURT(A2:A5000)</f>
        <v>-1.0232001281370837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POTENCIAL'!V11</f>
        <v>1.4462601394796604</v>
      </c>
      <c r="E5" s="98">
        <f t="shared" si="1"/>
        <v>4</v>
      </c>
      <c r="F5" s="99">
        <f t="shared" si="0"/>
        <v>-0.96548644062992661</v>
      </c>
      <c r="K5" s="114">
        <f>L4+10^(-$D$2)</f>
        <v>-1.434728364955338</v>
      </c>
      <c r="L5" s="115">
        <f>K5+$I$4-POWER(10,-$D$2)</f>
        <v>-1.3857283649553378</v>
      </c>
      <c r="M5" s="98">
        <f t="shared" ref="M5:M68" si="2">K5-5*10^-(D$2+1)</f>
        <v>-1.4352283649553379</v>
      </c>
      <c r="N5" s="116">
        <f t="shared" ref="N5:N68" si="3">L5+5*10^-(D$2+1)</f>
        <v>-1.3852283649553379</v>
      </c>
      <c r="O5" s="117">
        <f t="shared" ref="O5:O68" si="4">AVERAGE(K5,L5)</f>
        <v>-1.410228364955338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-0.27815549040636256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POTENCIAL'!V12</f>
        <v>0.55027229402787103</v>
      </c>
      <c r="E6" s="98">
        <f t="shared" si="1"/>
        <v>5</v>
      </c>
      <c r="F6" s="99">
        <f t="shared" si="0"/>
        <v>-0.77342232463259464</v>
      </c>
      <c r="H6" s="139" t="s">
        <v>110</v>
      </c>
      <c r="I6" s="140"/>
      <c r="K6" s="114">
        <f t="shared" ref="K6:K69" si="8">L5+10^(-$D$2)</f>
        <v>-1.3847283649553379</v>
      </c>
      <c r="L6" s="115">
        <f t="shared" ref="L6:L69" si="9">K6+$I$4-POWER(10,-$D$2)</f>
        <v>-1.3357283649553378</v>
      </c>
      <c r="M6" s="98">
        <f t="shared" si="2"/>
        <v>-1.3852283649553379</v>
      </c>
      <c r="N6" s="116">
        <f t="shared" si="3"/>
        <v>-1.3352283649553378</v>
      </c>
      <c r="O6" s="117">
        <f t="shared" si="4"/>
        <v>-1.3602283649553377</v>
      </c>
      <c r="P6" s="98">
        <f t="shared" si="5"/>
        <v>1</v>
      </c>
      <c r="Q6" s="118">
        <f t="shared" si="6"/>
        <v>9.0909090909090912E-2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POTENCIAL'!V13</f>
        <v>-0.96548644062992661</v>
      </c>
      <c r="E7" s="98">
        <f t="shared" si="1"/>
        <v>6</v>
      </c>
      <c r="F7" s="99">
        <f t="shared" si="0"/>
        <v>-0.27815549040636256</v>
      </c>
      <c r="H7" s="141">
        <f>+N7-M7</f>
        <v>5.0000000000000044E-2</v>
      </c>
      <c r="I7" s="142"/>
      <c r="K7" s="114">
        <f t="shared" si="8"/>
        <v>-1.3347283649553379</v>
      </c>
      <c r="L7" s="115">
        <f t="shared" si="9"/>
        <v>-1.2857283649553377</v>
      </c>
      <c r="M7" s="98">
        <f t="shared" si="2"/>
        <v>-1.3352283649553378</v>
      </c>
      <c r="N7" s="116">
        <f t="shared" si="3"/>
        <v>-1.2852283649553378</v>
      </c>
      <c r="O7" s="117">
        <f t="shared" si="4"/>
        <v>-1.3102283649553379</v>
      </c>
      <c r="P7" s="98">
        <f t="shared" si="5"/>
        <v>0</v>
      </c>
      <c r="Q7" s="118">
        <f t="shared" si="6"/>
        <v>0</v>
      </c>
      <c r="R7" s="98">
        <f t="shared" si="10"/>
        <v>1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7.9438953736698483</v>
      </c>
      <c r="AL7" s="39"/>
      <c r="AM7" s="39"/>
      <c r="AN7" s="39"/>
      <c r="AO7" s="104"/>
    </row>
    <row r="8" spans="1:41">
      <c r="A8" s="119">
        <f>+'MODELO POTENCIAL'!V14</f>
        <v>-1.3847283649553379</v>
      </c>
      <c r="E8" s="98">
        <f t="shared" si="1"/>
        <v>7</v>
      </c>
      <c r="F8" s="99">
        <f t="shared" si="0"/>
        <v>0.55027229402787103</v>
      </c>
      <c r="K8" s="114">
        <f t="shared" si="8"/>
        <v>-1.2847283649553378</v>
      </c>
      <c r="L8" s="115">
        <f t="shared" si="9"/>
        <v>-1.2357283649553377</v>
      </c>
      <c r="M8" s="98">
        <f t="shared" si="2"/>
        <v>-1.2852283649553378</v>
      </c>
      <c r="N8" s="116">
        <f t="shared" si="3"/>
        <v>-1.2352283649553377</v>
      </c>
      <c r="O8" s="117">
        <f t="shared" si="4"/>
        <v>-1.2602283649553376</v>
      </c>
      <c r="P8" s="98">
        <f t="shared" si="5"/>
        <v>0</v>
      </c>
      <c r="Q8" s="118">
        <f t="shared" si="6"/>
        <v>0</v>
      </c>
      <c r="R8" s="98">
        <f t="shared" si="10"/>
        <v>1</v>
      </c>
      <c r="S8" s="119">
        <f t="shared" si="7"/>
        <v>1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POTENCIAL'!V15</f>
        <v>1.2072238964348374</v>
      </c>
      <c r="E9" s="98">
        <f t="shared" si="1"/>
        <v>8</v>
      </c>
      <c r="F9" s="99">
        <f t="shared" si="0"/>
        <v>0.80131271016720795</v>
      </c>
      <c r="K9" s="114">
        <f t="shared" si="8"/>
        <v>-1.2347283649553378</v>
      </c>
      <c r="L9" s="115">
        <f t="shared" si="9"/>
        <v>-1.1857283649553376</v>
      </c>
      <c r="M9" s="98">
        <f t="shared" si="2"/>
        <v>-1.2352283649553377</v>
      </c>
      <c r="N9" s="116">
        <f t="shared" si="3"/>
        <v>-1.1852283649553377</v>
      </c>
      <c r="O9" s="117">
        <f t="shared" si="4"/>
        <v>-1.2102283649553378</v>
      </c>
      <c r="P9" s="98">
        <f t="shared" si="5"/>
        <v>0</v>
      </c>
      <c r="Q9" s="118">
        <f t="shared" si="6"/>
        <v>0</v>
      </c>
      <c r="R9" s="98">
        <f t="shared" si="10"/>
        <v>1</v>
      </c>
      <c r="S9" s="119">
        <f t="shared" si="7"/>
        <v>1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POTENCIAL'!V16</f>
        <v>2.3791469328885126</v>
      </c>
      <c r="E10" s="98">
        <f t="shared" si="1"/>
        <v>9</v>
      </c>
      <c r="F10" s="99">
        <f t="shared" si="0"/>
        <v>1.2072238964348374</v>
      </c>
      <c r="K10" s="114">
        <f t="shared" si="8"/>
        <v>-1.1847283649553377</v>
      </c>
      <c r="L10" s="115">
        <f t="shared" si="9"/>
        <v>-1.1357283649553376</v>
      </c>
      <c r="M10" s="98">
        <f t="shared" si="2"/>
        <v>-1.1852283649553377</v>
      </c>
      <c r="N10" s="116">
        <f t="shared" si="3"/>
        <v>-1.1352283649553376</v>
      </c>
      <c r="O10" s="117">
        <f t="shared" si="4"/>
        <v>-1.1602283649553375</v>
      </c>
      <c r="P10" s="98">
        <f t="shared" si="5"/>
        <v>0</v>
      </c>
      <c r="Q10" s="118">
        <f t="shared" si="6"/>
        <v>0</v>
      </c>
      <c r="R10" s="98">
        <f t="shared" si="10"/>
        <v>1</v>
      </c>
      <c r="S10" s="119">
        <f t="shared" si="7"/>
        <v>1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POTENCIAL'!V17</f>
        <v>-0.77342232463259464</v>
      </c>
      <c r="E11" s="98">
        <f t="shared" si="1"/>
        <v>10</v>
      </c>
      <c r="F11" s="99">
        <f t="shared" si="0"/>
        <v>1.4462601394796604</v>
      </c>
      <c r="K11" s="114">
        <f t="shared" si="8"/>
        <v>-1.1347283649553377</v>
      </c>
      <c r="L11" s="115">
        <f t="shared" si="9"/>
        <v>-1.0857283649553375</v>
      </c>
      <c r="M11" s="98">
        <f t="shared" si="2"/>
        <v>-1.1352283649553376</v>
      </c>
      <c r="N11" s="116">
        <f t="shared" si="3"/>
        <v>-1.0852283649553376</v>
      </c>
      <c r="O11" s="117">
        <f t="shared" si="4"/>
        <v>-1.1102283649553377</v>
      </c>
      <c r="P11" s="98">
        <f t="shared" si="5"/>
        <v>1</v>
      </c>
      <c r="Q11" s="118">
        <f t="shared" si="6"/>
        <v>9.0909090909090912E-2</v>
      </c>
      <c r="R11" s="98">
        <f t="shared" si="10"/>
        <v>2</v>
      </c>
      <c r="S11" s="119">
        <f t="shared" si="7"/>
        <v>1</v>
      </c>
      <c r="AJ11" s="120"/>
      <c r="AK11" s="39"/>
      <c r="AL11" s="39"/>
      <c r="AM11" s="39"/>
      <c r="AN11" s="39"/>
      <c r="AO11" s="104"/>
    </row>
    <row r="12" spans="1:41">
      <c r="A12" s="119">
        <f>+'MODELO POTENCIAL'!V18</f>
        <v>0.80131271016720795</v>
      </c>
      <c r="E12" s="98">
        <f t="shared" si="1"/>
        <v>11</v>
      </c>
      <c r="F12" s="99">
        <f t="shared" si="0"/>
        <v>2.3791469328885126</v>
      </c>
      <c r="K12" s="114">
        <f t="shared" si="8"/>
        <v>-1.0847283649553376</v>
      </c>
      <c r="L12" s="115">
        <f t="shared" si="9"/>
        <v>-1.0357283649553375</v>
      </c>
      <c r="M12" s="98">
        <f t="shared" si="2"/>
        <v>-1.0852283649553376</v>
      </c>
      <c r="N12" s="116">
        <f t="shared" si="3"/>
        <v>-1.0352283649553375</v>
      </c>
      <c r="O12" s="117">
        <f t="shared" si="4"/>
        <v>-1.0602283649553375</v>
      </c>
      <c r="P12" s="98">
        <f t="shared" si="5"/>
        <v>0</v>
      </c>
      <c r="Q12" s="118">
        <f t="shared" si="6"/>
        <v>0</v>
      </c>
      <c r="R12" s="98">
        <f t="shared" si="10"/>
        <v>2</v>
      </c>
      <c r="S12" s="119">
        <f t="shared" si="7"/>
        <v>2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-1.0347283649553376</v>
      </c>
      <c r="L13" s="115">
        <f t="shared" si="9"/>
        <v>-0.98572836495533755</v>
      </c>
      <c r="M13" s="98">
        <f t="shared" si="2"/>
        <v>-1.0352283649553375</v>
      </c>
      <c r="N13" s="116">
        <f t="shared" si="3"/>
        <v>-0.98522836495533761</v>
      </c>
      <c r="O13" s="117">
        <f t="shared" si="4"/>
        <v>-1.0102283649553376</v>
      </c>
      <c r="P13" s="98">
        <f t="shared" si="5"/>
        <v>1</v>
      </c>
      <c r="Q13" s="118">
        <f t="shared" si="6"/>
        <v>9.0909090909090912E-2</v>
      </c>
      <c r="R13" s="98">
        <f t="shared" si="10"/>
        <v>3</v>
      </c>
      <c r="S13" s="119">
        <f t="shared" si="7"/>
        <v>2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-0.98472836495533755</v>
      </c>
      <c r="L14" s="115">
        <f t="shared" si="9"/>
        <v>-0.93572836495533751</v>
      </c>
      <c r="M14" s="98">
        <f t="shared" si="2"/>
        <v>-0.9852283649553375</v>
      </c>
      <c r="N14" s="116">
        <f t="shared" si="3"/>
        <v>-0.93522836495533757</v>
      </c>
      <c r="O14" s="117">
        <f t="shared" si="4"/>
        <v>-0.96022836495533759</v>
      </c>
      <c r="P14" s="98">
        <f t="shared" si="5"/>
        <v>1</v>
      </c>
      <c r="Q14" s="118">
        <f t="shared" si="6"/>
        <v>9.0909090909090912E-2</v>
      </c>
      <c r="R14" s="98">
        <f t="shared" si="10"/>
        <v>4</v>
      </c>
      <c r="S14" s="119">
        <f t="shared" si="7"/>
        <v>3</v>
      </c>
    </row>
    <row r="15" spans="1:41">
      <c r="A15" s="119"/>
      <c r="E15" s="98">
        <f t="shared" si="1"/>
        <v>14</v>
      </c>
      <c r="F15" s="99"/>
      <c r="K15" s="114">
        <f t="shared" si="8"/>
        <v>-0.93472836495533751</v>
      </c>
      <c r="L15" s="115">
        <f t="shared" si="9"/>
        <v>-0.88572836495533747</v>
      </c>
      <c r="M15" s="98">
        <f t="shared" si="2"/>
        <v>-0.93522836495533745</v>
      </c>
      <c r="N15" s="116">
        <f t="shared" si="3"/>
        <v>-0.88522836495533752</v>
      </c>
      <c r="O15" s="117">
        <f t="shared" si="4"/>
        <v>-0.91022836495533754</v>
      </c>
      <c r="P15" s="98">
        <f t="shared" si="5"/>
        <v>0</v>
      </c>
      <c r="Q15" s="118">
        <f t="shared" si="6"/>
        <v>0</v>
      </c>
      <c r="R15" s="98">
        <f t="shared" si="10"/>
        <v>4</v>
      </c>
      <c r="S15" s="119">
        <f t="shared" si="7"/>
        <v>4</v>
      </c>
    </row>
    <row r="16" spans="1:41">
      <c r="A16" s="119"/>
      <c r="E16" s="98">
        <f t="shared" si="1"/>
        <v>15</v>
      </c>
      <c r="F16" s="99"/>
      <c r="K16" s="114">
        <f t="shared" si="8"/>
        <v>-0.88472836495533747</v>
      </c>
      <c r="L16" s="115">
        <f t="shared" si="9"/>
        <v>-0.83572836495533742</v>
      </c>
      <c r="M16" s="98">
        <f t="shared" si="2"/>
        <v>-0.88522836495533741</v>
      </c>
      <c r="N16" s="116">
        <f t="shared" si="3"/>
        <v>-0.83522836495533748</v>
      </c>
      <c r="O16" s="117">
        <f t="shared" si="4"/>
        <v>-0.8602283649553375</v>
      </c>
      <c r="P16" s="98">
        <f t="shared" si="5"/>
        <v>0</v>
      </c>
      <c r="Q16" s="118">
        <f t="shared" si="6"/>
        <v>0</v>
      </c>
      <c r="R16" s="98">
        <f t="shared" si="10"/>
        <v>4</v>
      </c>
      <c r="S16" s="119">
        <f t="shared" si="7"/>
        <v>4</v>
      </c>
    </row>
    <row r="17" spans="1:19">
      <c r="A17" s="119"/>
      <c r="E17" s="98">
        <f t="shared" si="1"/>
        <v>16</v>
      </c>
      <c r="F17" s="99"/>
      <c r="K17" s="114">
        <f t="shared" si="8"/>
        <v>-0.83472836495533742</v>
      </c>
      <c r="L17" s="115">
        <f t="shared" si="9"/>
        <v>-0.78572836495533738</v>
      </c>
      <c r="M17" s="98">
        <f t="shared" si="2"/>
        <v>-0.83522836495533737</v>
      </c>
      <c r="N17" s="116">
        <f t="shared" si="3"/>
        <v>-0.78522836495533743</v>
      </c>
      <c r="O17" s="117">
        <f t="shared" si="4"/>
        <v>-0.81022836495533745</v>
      </c>
      <c r="P17" s="98">
        <f t="shared" si="5"/>
        <v>0</v>
      </c>
      <c r="Q17" s="118">
        <f t="shared" si="6"/>
        <v>0</v>
      </c>
      <c r="R17" s="98">
        <f t="shared" si="10"/>
        <v>4</v>
      </c>
      <c r="S17" s="119">
        <f t="shared" si="7"/>
        <v>4</v>
      </c>
    </row>
    <row r="18" spans="1:19">
      <c r="A18" s="119"/>
      <c r="E18" s="98">
        <f t="shared" si="1"/>
        <v>17</v>
      </c>
      <c r="F18" s="99"/>
      <c r="K18" s="114">
        <f t="shared" si="8"/>
        <v>-0.78472836495533738</v>
      </c>
      <c r="L18" s="115">
        <f t="shared" si="9"/>
        <v>-0.73572836495533733</v>
      </c>
      <c r="M18" s="98">
        <f t="shared" si="2"/>
        <v>-0.78522836495533732</v>
      </c>
      <c r="N18" s="116">
        <f t="shared" si="3"/>
        <v>-0.73522836495533739</v>
      </c>
      <c r="O18" s="117">
        <f t="shared" si="4"/>
        <v>-0.76022836495533741</v>
      </c>
      <c r="P18" s="98">
        <f t="shared" si="5"/>
        <v>1</v>
      </c>
      <c r="Q18" s="118">
        <f t="shared" si="6"/>
        <v>9.0909090909090912E-2</v>
      </c>
      <c r="R18" s="98">
        <f t="shared" si="10"/>
        <v>5</v>
      </c>
      <c r="S18" s="119">
        <f t="shared" si="7"/>
        <v>4</v>
      </c>
    </row>
    <row r="19" spans="1:19">
      <c r="A19" s="119"/>
      <c r="E19" s="98">
        <f t="shared" si="1"/>
        <v>18</v>
      </c>
      <c r="F19" s="99"/>
      <c r="K19" s="114">
        <f t="shared" si="8"/>
        <v>-0.73472836495533733</v>
      </c>
      <c r="L19" s="115">
        <f t="shared" si="9"/>
        <v>-0.68572836495533729</v>
      </c>
      <c r="M19" s="98">
        <f t="shared" si="2"/>
        <v>-0.73522836495533728</v>
      </c>
      <c r="N19" s="116">
        <f t="shared" si="3"/>
        <v>-0.68522836495533734</v>
      </c>
      <c r="O19" s="117">
        <f t="shared" si="4"/>
        <v>-0.71022836495533737</v>
      </c>
      <c r="P19" s="98">
        <f t="shared" si="5"/>
        <v>0</v>
      </c>
      <c r="Q19" s="118">
        <f t="shared" si="6"/>
        <v>0</v>
      </c>
      <c r="R19" s="98">
        <f t="shared" si="10"/>
        <v>5</v>
      </c>
      <c r="S19" s="119">
        <f t="shared" si="7"/>
        <v>5</v>
      </c>
    </row>
    <row r="20" spans="1:19">
      <c r="A20" s="119"/>
      <c r="E20" s="98">
        <f t="shared" si="1"/>
        <v>19</v>
      </c>
      <c r="F20" s="99"/>
      <c r="K20" s="114">
        <f t="shared" si="8"/>
        <v>-0.68472836495533729</v>
      </c>
      <c r="L20" s="115">
        <f t="shared" si="9"/>
        <v>-0.63572836495533724</v>
      </c>
      <c r="M20" s="98">
        <f t="shared" si="2"/>
        <v>-0.68522836495533723</v>
      </c>
      <c r="N20" s="116">
        <f t="shared" si="3"/>
        <v>-0.6352283649553373</v>
      </c>
      <c r="O20" s="117">
        <f t="shared" si="4"/>
        <v>-0.66022836495533732</v>
      </c>
      <c r="P20" s="98">
        <f t="shared" si="5"/>
        <v>0</v>
      </c>
      <c r="Q20" s="118">
        <f t="shared" si="6"/>
        <v>0</v>
      </c>
      <c r="R20" s="98">
        <f t="shared" si="10"/>
        <v>5</v>
      </c>
      <c r="S20" s="119">
        <f t="shared" si="7"/>
        <v>5</v>
      </c>
    </row>
    <row r="21" spans="1:19">
      <c r="A21" s="119"/>
      <c r="E21" s="98">
        <f t="shared" si="1"/>
        <v>20</v>
      </c>
      <c r="F21" s="99"/>
      <c r="K21" s="114">
        <f t="shared" si="8"/>
        <v>-0.63472836495533724</v>
      </c>
      <c r="L21" s="115">
        <f t="shared" si="9"/>
        <v>-0.5857283649553372</v>
      </c>
      <c r="M21" s="98">
        <f t="shared" si="2"/>
        <v>-0.63522836495533719</v>
      </c>
      <c r="N21" s="116">
        <f t="shared" si="3"/>
        <v>-0.58522836495533725</v>
      </c>
      <c r="O21" s="117">
        <f t="shared" si="4"/>
        <v>-0.61022836495533728</v>
      </c>
      <c r="P21" s="98">
        <f t="shared" si="5"/>
        <v>0</v>
      </c>
      <c r="Q21" s="118">
        <f t="shared" si="6"/>
        <v>0</v>
      </c>
      <c r="R21" s="98">
        <f t="shared" si="10"/>
        <v>5</v>
      </c>
      <c r="S21" s="119">
        <f t="shared" si="7"/>
        <v>5</v>
      </c>
    </row>
    <row r="22" spans="1:19">
      <c r="A22" s="119"/>
      <c r="E22" s="98">
        <f t="shared" si="1"/>
        <v>21</v>
      </c>
      <c r="F22" s="99"/>
      <c r="K22" s="114">
        <f t="shared" si="8"/>
        <v>-0.5847283649553372</v>
      </c>
      <c r="L22" s="115">
        <f t="shared" si="9"/>
        <v>-0.53572836495533716</v>
      </c>
      <c r="M22" s="98">
        <f t="shared" si="2"/>
        <v>-0.58522836495533714</v>
      </c>
      <c r="N22" s="116">
        <f t="shared" si="3"/>
        <v>-0.53522836495533721</v>
      </c>
      <c r="O22" s="117">
        <f t="shared" si="4"/>
        <v>-0.56022836495533723</v>
      </c>
      <c r="P22" s="98">
        <f t="shared" si="5"/>
        <v>0</v>
      </c>
      <c r="Q22" s="118">
        <f t="shared" si="6"/>
        <v>0</v>
      </c>
      <c r="R22" s="98">
        <f t="shared" si="10"/>
        <v>5</v>
      </c>
      <c r="S22" s="119">
        <f t="shared" si="7"/>
        <v>5</v>
      </c>
    </row>
    <row r="23" spans="1:19">
      <c r="A23" s="119"/>
      <c r="E23" s="98">
        <f t="shared" si="1"/>
        <v>22</v>
      </c>
      <c r="F23" s="99"/>
      <c r="K23" s="114">
        <f t="shared" si="8"/>
        <v>-0.53472836495533715</v>
      </c>
      <c r="L23" s="115">
        <f t="shared" si="9"/>
        <v>-0.48572836495533717</v>
      </c>
      <c r="M23" s="98">
        <f t="shared" si="2"/>
        <v>-0.5352283649553371</v>
      </c>
      <c r="N23" s="116">
        <f t="shared" si="3"/>
        <v>-0.48522836495533717</v>
      </c>
      <c r="O23" s="117">
        <f t="shared" si="4"/>
        <v>-0.51022836495533719</v>
      </c>
      <c r="P23" s="98">
        <f t="shared" si="5"/>
        <v>0</v>
      </c>
      <c r="Q23" s="118">
        <f t="shared" si="6"/>
        <v>0</v>
      </c>
      <c r="R23" s="98">
        <f t="shared" si="10"/>
        <v>5</v>
      </c>
      <c r="S23" s="119">
        <f t="shared" si="7"/>
        <v>5</v>
      </c>
    </row>
    <row r="24" spans="1:19">
      <c r="A24" s="119"/>
      <c r="E24" s="98">
        <f t="shared" si="1"/>
        <v>23</v>
      </c>
      <c r="F24" s="99"/>
      <c r="K24" s="114">
        <f t="shared" si="8"/>
        <v>-0.48472836495533717</v>
      </c>
      <c r="L24" s="115">
        <f t="shared" si="9"/>
        <v>-0.43572836495533718</v>
      </c>
      <c r="M24" s="98">
        <f t="shared" si="2"/>
        <v>-0.48522836495533717</v>
      </c>
      <c r="N24" s="116">
        <f t="shared" si="3"/>
        <v>-0.43522836495533718</v>
      </c>
      <c r="O24" s="117">
        <f t="shared" si="4"/>
        <v>-0.46022836495533714</v>
      </c>
      <c r="P24" s="98">
        <f t="shared" si="5"/>
        <v>0</v>
      </c>
      <c r="Q24" s="118">
        <f t="shared" si="6"/>
        <v>0</v>
      </c>
      <c r="R24" s="98">
        <f t="shared" si="10"/>
        <v>5</v>
      </c>
      <c r="S24" s="119">
        <f t="shared" si="7"/>
        <v>5</v>
      </c>
    </row>
    <row r="25" spans="1:19">
      <c r="A25" s="119"/>
      <c r="E25" s="98">
        <f t="shared" si="1"/>
        <v>24</v>
      </c>
      <c r="F25" s="99"/>
      <c r="K25" s="114">
        <f t="shared" si="8"/>
        <v>-0.43472836495533718</v>
      </c>
      <c r="L25" s="115">
        <f t="shared" si="9"/>
        <v>-0.38572836495533719</v>
      </c>
      <c r="M25" s="98">
        <f t="shared" si="2"/>
        <v>-0.43522836495533718</v>
      </c>
      <c r="N25" s="116">
        <f t="shared" si="3"/>
        <v>-0.38522836495533719</v>
      </c>
      <c r="O25" s="117">
        <f t="shared" si="4"/>
        <v>-0.41022836495533721</v>
      </c>
      <c r="P25" s="98">
        <f t="shared" si="5"/>
        <v>0</v>
      </c>
      <c r="Q25" s="118">
        <f t="shared" si="6"/>
        <v>0</v>
      </c>
      <c r="R25" s="98">
        <f t="shared" si="10"/>
        <v>5</v>
      </c>
      <c r="S25" s="119">
        <f t="shared" si="7"/>
        <v>5</v>
      </c>
    </row>
    <row r="26" spans="1:19">
      <c r="A26" s="119"/>
      <c r="E26" s="98">
        <f t="shared" si="1"/>
        <v>25</v>
      </c>
      <c r="F26" s="99"/>
      <c r="K26" s="114">
        <f t="shared" si="8"/>
        <v>-0.38472836495533719</v>
      </c>
      <c r="L26" s="115">
        <f t="shared" si="9"/>
        <v>-0.3357283649553372</v>
      </c>
      <c r="M26" s="98">
        <f t="shared" si="2"/>
        <v>-0.38522836495533719</v>
      </c>
      <c r="N26" s="116">
        <f t="shared" si="3"/>
        <v>-0.3352283649553372</v>
      </c>
      <c r="O26" s="117">
        <f t="shared" si="4"/>
        <v>-0.36022836495533717</v>
      </c>
      <c r="P26" s="98">
        <f t="shared" si="5"/>
        <v>0</v>
      </c>
      <c r="Q26" s="118">
        <f t="shared" si="6"/>
        <v>0</v>
      </c>
      <c r="R26" s="98">
        <f t="shared" si="10"/>
        <v>5</v>
      </c>
      <c r="S26" s="119">
        <f t="shared" si="7"/>
        <v>5</v>
      </c>
    </row>
    <row r="27" spans="1:19">
      <c r="A27" s="119"/>
      <c r="E27" s="98">
        <f t="shared" si="1"/>
        <v>26</v>
      </c>
      <c r="F27" s="99"/>
      <c r="K27" s="114">
        <f t="shared" si="8"/>
        <v>-0.3347283649553372</v>
      </c>
      <c r="L27" s="115">
        <f t="shared" si="9"/>
        <v>-0.28572836495533721</v>
      </c>
      <c r="M27" s="98">
        <f t="shared" si="2"/>
        <v>-0.3352283649553372</v>
      </c>
      <c r="N27" s="116">
        <f t="shared" si="3"/>
        <v>-0.28522836495533721</v>
      </c>
      <c r="O27" s="117">
        <f t="shared" si="4"/>
        <v>-0.31022836495533723</v>
      </c>
      <c r="P27" s="98">
        <f t="shared" si="5"/>
        <v>0</v>
      </c>
      <c r="Q27" s="118">
        <f t="shared" si="6"/>
        <v>0</v>
      </c>
      <c r="R27" s="98">
        <f t="shared" si="10"/>
        <v>5</v>
      </c>
      <c r="S27" s="119">
        <f t="shared" si="7"/>
        <v>5</v>
      </c>
    </row>
    <row r="28" spans="1:19">
      <c r="A28" s="119"/>
      <c r="E28" s="98">
        <f t="shared" si="1"/>
        <v>27</v>
      </c>
      <c r="F28" s="99"/>
      <c r="K28" s="114">
        <f t="shared" si="8"/>
        <v>-0.28472836495533721</v>
      </c>
      <c r="L28" s="115">
        <f t="shared" si="9"/>
        <v>-0.23572836495533722</v>
      </c>
      <c r="M28" s="98">
        <f t="shared" si="2"/>
        <v>-0.28522836495533721</v>
      </c>
      <c r="N28" s="116">
        <f t="shared" si="3"/>
        <v>-0.23522836495533722</v>
      </c>
      <c r="O28" s="117">
        <f t="shared" si="4"/>
        <v>-0.26022836495533719</v>
      </c>
      <c r="P28" s="98">
        <f t="shared" si="5"/>
        <v>1</v>
      </c>
      <c r="Q28" s="118">
        <f t="shared" si="6"/>
        <v>9.0909090909090912E-2</v>
      </c>
      <c r="R28" s="98">
        <f t="shared" si="10"/>
        <v>6</v>
      </c>
      <c r="S28" s="119">
        <f t="shared" si="7"/>
        <v>5</v>
      </c>
    </row>
    <row r="29" spans="1:19">
      <c r="A29" s="119"/>
      <c r="E29" s="98">
        <f t="shared" si="1"/>
        <v>28</v>
      </c>
      <c r="F29" s="99"/>
      <c r="K29" s="114">
        <f t="shared" si="8"/>
        <v>-0.23472836495533722</v>
      </c>
      <c r="L29" s="115">
        <f t="shared" si="9"/>
        <v>-0.18572836495533723</v>
      </c>
      <c r="M29" s="98">
        <f t="shared" si="2"/>
        <v>-0.23522836495533722</v>
      </c>
      <c r="N29" s="116">
        <f t="shared" si="3"/>
        <v>-0.18522836495533723</v>
      </c>
      <c r="O29" s="117">
        <f t="shared" si="4"/>
        <v>-0.21022836495533723</v>
      </c>
      <c r="P29" s="98">
        <f t="shared" si="5"/>
        <v>0</v>
      </c>
      <c r="Q29" s="118">
        <f t="shared" si="6"/>
        <v>0</v>
      </c>
      <c r="R29" s="98">
        <f t="shared" si="10"/>
        <v>6</v>
      </c>
      <c r="S29" s="119">
        <f t="shared" si="7"/>
        <v>6</v>
      </c>
    </row>
    <row r="30" spans="1:19">
      <c r="A30" s="119"/>
      <c r="E30" s="98">
        <f t="shared" si="1"/>
        <v>29</v>
      </c>
      <c r="F30" s="99"/>
      <c r="K30" s="114">
        <f t="shared" si="8"/>
        <v>-0.18472836495533723</v>
      </c>
      <c r="L30" s="115">
        <f t="shared" si="9"/>
        <v>-0.13572836495533724</v>
      </c>
      <c r="M30" s="98">
        <f t="shared" si="2"/>
        <v>-0.18522836495533723</v>
      </c>
      <c r="N30" s="116">
        <f t="shared" si="3"/>
        <v>-0.13522836495533724</v>
      </c>
      <c r="O30" s="117">
        <f t="shared" si="4"/>
        <v>-0.16022836495533724</v>
      </c>
      <c r="P30" s="98">
        <f t="shared" si="5"/>
        <v>0</v>
      </c>
      <c r="Q30" s="118">
        <f t="shared" si="6"/>
        <v>0</v>
      </c>
      <c r="R30" s="98">
        <f t="shared" si="10"/>
        <v>6</v>
      </c>
      <c r="S30" s="119">
        <f t="shared" si="7"/>
        <v>6</v>
      </c>
    </row>
    <row r="31" spans="1:19">
      <c r="A31" s="119"/>
      <c r="E31" s="98">
        <f t="shared" si="1"/>
        <v>30</v>
      </c>
      <c r="F31" s="99"/>
      <c r="K31" s="114">
        <f t="shared" si="8"/>
        <v>-0.13472836495533724</v>
      </c>
      <c r="L31" s="115">
        <f t="shared" si="9"/>
        <v>-8.5728364955337241E-2</v>
      </c>
      <c r="M31" s="98">
        <f t="shared" si="2"/>
        <v>-0.13522836495533724</v>
      </c>
      <c r="N31" s="116">
        <f t="shared" si="3"/>
        <v>-8.5228364955337241E-2</v>
      </c>
      <c r="O31" s="117">
        <f t="shared" si="4"/>
        <v>-0.11022836495533725</v>
      </c>
      <c r="P31" s="98">
        <f t="shared" si="5"/>
        <v>0</v>
      </c>
      <c r="Q31" s="118">
        <f t="shared" si="6"/>
        <v>0</v>
      </c>
      <c r="R31" s="98">
        <f t="shared" si="10"/>
        <v>6</v>
      </c>
      <c r="S31" s="119">
        <f t="shared" si="7"/>
        <v>6</v>
      </c>
    </row>
    <row r="32" spans="1:19">
      <c r="A32" s="119"/>
      <c r="E32" s="98">
        <f t="shared" si="1"/>
        <v>31</v>
      </c>
      <c r="F32" s="99"/>
      <c r="K32" s="114">
        <f t="shared" si="8"/>
        <v>-8.472836495533724E-2</v>
      </c>
      <c r="L32" s="115">
        <f t="shared" si="9"/>
        <v>-3.5728364955337238E-2</v>
      </c>
      <c r="M32" s="98">
        <f t="shared" si="2"/>
        <v>-8.5228364955337241E-2</v>
      </c>
      <c r="N32" s="116">
        <f t="shared" si="3"/>
        <v>-3.5228364955337238E-2</v>
      </c>
      <c r="O32" s="117">
        <f t="shared" si="4"/>
        <v>-6.0228364955337239E-2</v>
      </c>
      <c r="P32" s="98">
        <f t="shared" si="5"/>
        <v>0</v>
      </c>
      <c r="Q32" s="118">
        <f t="shared" si="6"/>
        <v>0</v>
      </c>
      <c r="R32" s="98">
        <f t="shared" si="10"/>
        <v>6</v>
      </c>
      <c r="S32" s="119">
        <f t="shared" si="7"/>
        <v>6</v>
      </c>
    </row>
    <row r="33" spans="1:19">
      <c r="A33" s="119"/>
      <c r="E33" s="98">
        <f t="shared" si="1"/>
        <v>32</v>
      </c>
      <c r="F33" s="99"/>
      <c r="K33" s="114">
        <f t="shared" si="8"/>
        <v>-3.4728364955337238E-2</v>
      </c>
      <c r="L33" s="115">
        <f t="shared" si="9"/>
        <v>1.4271635044662764E-2</v>
      </c>
      <c r="M33" s="98">
        <f t="shared" si="2"/>
        <v>-3.5228364955337238E-2</v>
      </c>
      <c r="N33" s="116">
        <f t="shared" si="3"/>
        <v>1.4771635044662765E-2</v>
      </c>
      <c r="O33" s="117">
        <f t="shared" si="4"/>
        <v>-1.0228364955337237E-2</v>
      </c>
      <c r="P33" s="98">
        <f t="shared" si="5"/>
        <v>0</v>
      </c>
      <c r="Q33" s="118">
        <f t="shared" si="6"/>
        <v>0</v>
      </c>
      <c r="R33" s="98">
        <f t="shared" si="10"/>
        <v>6</v>
      </c>
      <c r="S33" s="119">
        <f t="shared" si="7"/>
        <v>6</v>
      </c>
    </row>
    <row r="34" spans="1:19">
      <c r="A34" s="119"/>
      <c r="E34" s="98">
        <f t="shared" si="1"/>
        <v>33</v>
      </c>
      <c r="F34" s="99"/>
      <c r="K34" s="114">
        <f t="shared" si="8"/>
        <v>1.5271635044662765E-2</v>
      </c>
      <c r="L34" s="115">
        <f t="shared" si="9"/>
        <v>6.4271635044662767E-2</v>
      </c>
      <c r="M34" s="98">
        <f t="shared" si="2"/>
        <v>1.4771635044662765E-2</v>
      </c>
      <c r="N34" s="116">
        <f t="shared" si="3"/>
        <v>6.4771635044662768E-2</v>
      </c>
      <c r="O34" s="117">
        <f t="shared" si="4"/>
        <v>3.9771635044662766E-2</v>
      </c>
      <c r="P34" s="98">
        <f t="shared" si="5"/>
        <v>0</v>
      </c>
      <c r="Q34" s="118">
        <f t="shared" si="6"/>
        <v>0</v>
      </c>
      <c r="R34" s="98">
        <f t="shared" si="10"/>
        <v>6</v>
      </c>
      <c r="S34" s="119">
        <f t="shared" si="7"/>
        <v>6</v>
      </c>
    </row>
    <row r="35" spans="1:19">
      <c r="A35" s="119"/>
      <c r="E35" s="98">
        <f t="shared" si="1"/>
        <v>34</v>
      </c>
      <c r="F35" s="99"/>
      <c r="K35" s="114">
        <f t="shared" si="8"/>
        <v>6.5271635044662768E-2</v>
      </c>
      <c r="L35" s="115">
        <f t="shared" si="9"/>
        <v>0.11427163504466277</v>
      </c>
      <c r="M35" s="98">
        <f t="shared" si="2"/>
        <v>6.4771635044662768E-2</v>
      </c>
      <c r="N35" s="116">
        <f t="shared" si="3"/>
        <v>0.11477163504466277</v>
      </c>
      <c r="O35" s="117">
        <f t="shared" si="4"/>
        <v>8.9771635044662762E-2</v>
      </c>
      <c r="P35" s="98">
        <f t="shared" si="5"/>
        <v>0</v>
      </c>
      <c r="Q35" s="118">
        <f t="shared" si="6"/>
        <v>0</v>
      </c>
      <c r="R35" s="98">
        <f t="shared" si="10"/>
        <v>6</v>
      </c>
      <c r="S35" s="119">
        <f t="shared" si="7"/>
        <v>6</v>
      </c>
    </row>
    <row r="36" spans="1:19">
      <c r="A36" s="119"/>
      <c r="E36" s="98">
        <f t="shared" si="1"/>
        <v>35</v>
      </c>
      <c r="F36" s="99"/>
      <c r="K36" s="114">
        <f t="shared" si="8"/>
        <v>0.11527163504466277</v>
      </c>
      <c r="L36" s="115">
        <f t="shared" si="9"/>
        <v>0.16427163504466277</v>
      </c>
      <c r="M36" s="98">
        <f t="shared" si="2"/>
        <v>0.11477163504466277</v>
      </c>
      <c r="N36" s="116">
        <f t="shared" si="3"/>
        <v>0.16477163504466277</v>
      </c>
      <c r="O36" s="117">
        <f t="shared" si="4"/>
        <v>0.13977163504466278</v>
      </c>
      <c r="P36" s="98">
        <f t="shared" si="5"/>
        <v>0</v>
      </c>
      <c r="Q36" s="118">
        <f t="shared" si="6"/>
        <v>0</v>
      </c>
      <c r="R36" s="98">
        <f t="shared" si="10"/>
        <v>6</v>
      </c>
      <c r="S36" s="119">
        <f t="shared" si="7"/>
        <v>6</v>
      </c>
    </row>
    <row r="37" spans="1:19">
      <c r="A37" s="119"/>
      <c r="E37" s="98">
        <f t="shared" si="1"/>
        <v>36</v>
      </c>
      <c r="F37" s="99"/>
      <c r="K37" s="114">
        <f t="shared" si="8"/>
        <v>0.16527163504466277</v>
      </c>
      <c r="L37" s="115">
        <f t="shared" si="9"/>
        <v>0.21427163504466279</v>
      </c>
      <c r="M37" s="98">
        <f t="shared" si="2"/>
        <v>0.16477163504466277</v>
      </c>
      <c r="N37" s="116">
        <f t="shared" si="3"/>
        <v>0.21477163504466279</v>
      </c>
      <c r="O37" s="117">
        <f t="shared" si="4"/>
        <v>0.18977163504466277</v>
      </c>
      <c r="P37" s="98">
        <f t="shared" si="5"/>
        <v>0</v>
      </c>
      <c r="Q37" s="118">
        <f t="shared" si="6"/>
        <v>0</v>
      </c>
      <c r="R37" s="98">
        <f t="shared" si="10"/>
        <v>6</v>
      </c>
      <c r="S37" s="119">
        <f t="shared" si="7"/>
        <v>6</v>
      </c>
    </row>
    <row r="38" spans="1:19">
      <c r="A38" s="119"/>
      <c r="E38" s="98">
        <f t="shared" si="1"/>
        <v>37</v>
      </c>
      <c r="F38" s="99"/>
      <c r="K38" s="114">
        <f t="shared" si="8"/>
        <v>0.21527163504466279</v>
      </c>
      <c r="L38" s="115">
        <f t="shared" si="9"/>
        <v>0.26427163504466278</v>
      </c>
      <c r="M38" s="98">
        <f t="shared" si="2"/>
        <v>0.21477163504466279</v>
      </c>
      <c r="N38" s="116">
        <f t="shared" si="3"/>
        <v>0.26477163504466278</v>
      </c>
      <c r="O38" s="117">
        <f t="shared" si="4"/>
        <v>0.23977163504466278</v>
      </c>
      <c r="P38" s="98">
        <f t="shared" si="5"/>
        <v>0</v>
      </c>
      <c r="Q38" s="118">
        <f t="shared" si="6"/>
        <v>0</v>
      </c>
      <c r="R38" s="98">
        <f t="shared" si="10"/>
        <v>6</v>
      </c>
      <c r="S38" s="119">
        <f t="shared" si="7"/>
        <v>6</v>
      </c>
    </row>
    <row r="39" spans="1:19">
      <c r="A39" s="119"/>
      <c r="E39" s="98">
        <f t="shared" si="1"/>
        <v>38</v>
      </c>
      <c r="F39" s="99"/>
      <c r="K39" s="114">
        <f t="shared" si="8"/>
        <v>0.26527163504466278</v>
      </c>
      <c r="L39" s="115">
        <f t="shared" si="9"/>
        <v>0.31427163504466277</v>
      </c>
      <c r="M39" s="98">
        <f t="shared" si="2"/>
        <v>0.26477163504466278</v>
      </c>
      <c r="N39" s="116">
        <f t="shared" si="3"/>
        <v>0.31477163504466277</v>
      </c>
      <c r="O39" s="117">
        <f t="shared" si="4"/>
        <v>0.28977163504466275</v>
      </c>
      <c r="P39" s="98">
        <f t="shared" si="5"/>
        <v>0</v>
      </c>
      <c r="Q39" s="118">
        <f t="shared" si="6"/>
        <v>0</v>
      </c>
      <c r="R39" s="98">
        <f t="shared" si="10"/>
        <v>6</v>
      </c>
      <c r="S39" s="119">
        <f t="shared" si="7"/>
        <v>6</v>
      </c>
    </row>
    <row r="40" spans="1:19">
      <c r="A40" s="119"/>
      <c r="E40" s="98">
        <f t="shared" si="1"/>
        <v>39</v>
      </c>
      <c r="F40" s="99"/>
      <c r="K40" s="114">
        <f t="shared" si="8"/>
        <v>0.31527163504466277</v>
      </c>
      <c r="L40" s="115">
        <f t="shared" si="9"/>
        <v>0.36427163504466276</v>
      </c>
      <c r="M40" s="98">
        <f t="shared" si="2"/>
        <v>0.31477163504466277</v>
      </c>
      <c r="N40" s="116">
        <f t="shared" si="3"/>
        <v>0.36477163504466276</v>
      </c>
      <c r="O40" s="117">
        <f t="shared" si="4"/>
        <v>0.33977163504466279</v>
      </c>
      <c r="P40" s="98">
        <f t="shared" si="5"/>
        <v>0</v>
      </c>
      <c r="Q40" s="118">
        <f t="shared" si="6"/>
        <v>0</v>
      </c>
      <c r="R40" s="98">
        <f t="shared" si="10"/>
        <v>6</v>
      </c>
      <c r="S40" s="119">
        <f t="shared" si="7"/>
        <v>6</v>
      </c>
    </row>
    <row r="41" spans="1:19">
      <c r="A41" s="119"/>
      <c r="E41" s="98">
        <f t="shared" si="1"/>
        <v>40</v>
      </c>
      <c r="F41" s="99"/>
      <c r="K41" s="114">
        <f t="shared" si="8"/>
        <v>0.36527163504466276</v>
      </c>
      <c r="L41" s="115">
        <f t="shared" si="9"/>
        <v>0.41427163504466274</v>
      </c>
      <c r="M41" s="98">
        <f t="shared" si="2"/>
        <v>0.36477163504466276</v>
      </c>
      <c r="N41" s="116">
        <f t="shared" si="3"/>
        <v>0.41477163504466275</v>
      </c>
      <c r="O41" s="117">
        <f t="shared" si="4"/>
        <v>0.38977163504466272</v>
      </c>
      <c r="P41" s="98">
        <f t="shared" si="5"/>
        <v>0</v>
      </c>
      <c r="Q41" s="118">
        <f t="shared" si="6"/>
        <v>0</v>
      </c>
      <c r="R41" s="98">
        <f t="shared" si="10"/>
        <v>6</v>
      </c>
      <c r="S41" s="119">
        <f t="shared" si="7"/>
        <v>6</v>
      </c>
    </row>
    <row r="42" spans="1:19">
      <c r="A42" s="119"/>
      <c r="E42" s="98">
        <f t="shared" si="1"/>
        <v>41</v>
      </c>
      <c r="F42" s="99"/>
      <c r="K42" s="114">
        <f t="shared" si="8"/>
        <v>0.41527163504466275</v>
      </c>
      <c r="L42" s="115">
        <f t="shared" si="9"/>
        <v>0.46427163504466273</v>
      </c>
      <c r="M42" s="98">
        <f t="shared" si="2"/>
        <v>0.41477163504466275</v>
      </c>
      <c r="N42" s="116">
        <f t="shared" si="3"/>
        <v>0.46477163504466273</v>
      </c>
      <c r="O42" s="117">
        <f t="shared" si="4"/>
        <v>0.43977163504466277</v>
      </c>
      <c r="P42" s="98">
        <f t="shared" si="5"/>
        <v>0</v>
      </c>
      <c r="Q42" s="118">
        <f t="shared" si="6"/>
        <v>0</v>
      </c>
      <c r="R42" s="98">
        <f t="shared" si="10"/>
        <v>6</v>
      </c>
      <c r="S42" s="119">
        <f t="shared" si="7"/>
        <v>6</v>
      </c>
    </row>
    <row r="43" spans="1:19">
      <c r="A43" s="119"/>
      <c r="E43" s="98">
        <f t="shared" si="1"/>
        <v>42</v>
      </c>
      <c r="F43" s="99"/>
      <c r="K43" s="114">
        <f t="shared" si="8"/>
        <v>0.46527163504466273</v>
      </c>
      <c r="L43" s="115">
        <f t="shared" si="9"/>
        <v>0.51427163504466278</v>
      </c>
      <c r="M43" s="98">
        <f t="shared" si="2"/>
        <v>0.46477163504466273</v>
      </c>
      <c r="N43" s="116">
        <f t="shared" si="3"/>
        <v>0.51477163504466272</v>
      </c>
      <c r="O43" s="117">
        <f t="shared" si="4"/>
        <v>0.48977163504466276</v>
      </c>
      <c r="P43" s="98">
        <f t="shared" si="5"/>
        <v>0</v>
      </c>
      <c r="Q43" s="118">
        <f t="shared" si="6"/>
        <v>0</v>
      </c>
      <c r="R43" s="98">
        <f t="shared" si="10"/>
        <v>6</v>
      </c>
      <c r="S43" s="119">
        <f t="shared" si="7"/>
        <v>6</v>
      </c>
    </row>
    <row r="44" spans="1:19">
      <c r="A44" s="119"/>
      <c r="E44" s="98">
        <f t="shared" si="1"/>
        <v>43</v>
      </c>
      <c r="F44" s="99"/>
      <c r="K44" s="114">
        <f t="shared" si="8"/>
        <v>0.51527163504466278</v>
      </c>
      <c r="L44" s="115">
        <f t="shared" si="9"/>
        <v>0.56427163504466282</v>
      </c>
      <c r="M44" s="98">
        <f t="shared" si="2"/>
        <v>0.51477163504466283</v>
      </c>
      <c r="N44" s="116">
        <f t="shared" si="3"/>
        <v>0.56477163504466277</v>
      </c>
      <c r="O44" s="117">
        <f t="shared" si="4"/>
        <v>0.53977163504466286</v>
      </c>
      <c r="P44" s="98">
        <f t="shared" si="5"/>
        <v>1</v>
      </c>
      <c r="Q44" s="118">
        <f t="shared" si="6"/>
        <v>9.0909090909090912E-2</v>
      </c>
      <c r="R44" s="98">
        <f t="shared" si="10"/>
        <v>7</v>
      </c>
      <c r="S44" s="119">
        <f t="shared" si="7"/>
        <v>6</v>
      </c>
    </row>
    <row r="45" spans="1:19">
      <c r="A45" s="119"/>
      <c r="E45" s="98">
        <f t="shared" si="1"/>
        <v>44</v>
      </c>
      <c r="F45" s="99"/>
      <c r="K45" s="114">
        <f t="shared" si="8"/>
        <v>0.56527163504466282</v>
      </c>
      <c r="L45" s="115">
        <f t="shared" si="9"/>
        <v>0.61427163504466287</v>
      </c>
      <c r="M45" s="98">
        <f t="shared" si="2"/>
        <v>0.56477163504466288</v>
      </c>
      <c r="N45" s="116">
        <f t="shared" si="3"/>
        <v>0.61477163504466281</v>
      </c>
      <c r="O45" s="117">
        <f t="shared" si="4"/>
        <v>0.5897716350446629</v>
      </c>
      <c r="P45" s="98">
        <f t="shared" si="5"/>
        <v>0</v>
      </c>
      <c r="Q45" s="118">
        <f t="shared" si="6"/>
        <v>0</v>
      </c>
      <c r="R45" s="98">
        <f t="shared" si="10"/>
        <v>7</v>
      </c>
      <c r="S45" s="119">
        <f t="shared" si="7"/>
        <v>7</v>
      </c>
    </row>
    <row r="46" spans="1:19">
      <c r="A46" s="119"/>
      <c r="E46" s="98">
        <f t="shared" si="1"/>
        <v>45</v>
      </c>
      <c r="F46" s="99"/>
      <c r="K46" s="114">
        <f t="shared" si="8"/>
        <v>0.61527163504466287</v>
      </c>
      <c r="L46" s="115">
        <f t="shared" si="9"/>
        <v>0.66427163504466291</v>
      </c>
      <c r="M46" s="98">
        <f t="shared" si="2"/>
        <v>0.61477163504466292</v>
      </c>
      <c r="N46" s="116">
        <f t="shared" si="3"/>
        <v>0.66477163504466286</v>
      </c>
      <c r="O46" s="117">
        <f t="shared" si="4"/>
        <v>0.63977163504466295</v>
      </c>
      <c r="P46" s="98">
        <f t="shared" si="5"/>
        <v>0</v>
      </c>
      <c r="Q46" s="118">
        <f t="shared" si="6"/>
        <v>0</v>
      </c>
      <c r="R46" s="98">
        <f t="shared" si="10"/>
        <v>7</v>
      </c>
      <c r="S46" s="119">
        <f t="shared" si="7"/>
        <v>7</v>
      </c>
    </row>
    <row r="47" spans="1:19">
      <c r="A47" s="119"/>
      <c r="E47" s="98">
        <f t="shared" si="1"/>
        <v>46</v>
      </c>
      <c r="F47" s="99"/>
      <c r="K47" s="114">
        <f t="shared" si="8"/>
        <v>0.66527163504466291</v>
      </c>
      <c r="L47" s="115">
        <f t="shared" si="9"/>
        <v>0.71427163504466296</v>
      </c>
      <c r="M47" s="98">
        <f t="shared" si="2"/>
        <v>0.66477163504466297</v>
      </c>
      <c r="N47" s="116">
        <f t="shared" si="3"/>
        <v>0.7147716350446629</v>
      </c>
      <c r="O47" s="117">
        <f t="shared" si="4"/>
        <v>0.68977163504466299</v>
      </c>
      <c r="P47" s="98">
        <f t="shared" si="5"/>
        <v>0</v>
      </c>
      <c r="Q47" s="118">
        <f t="shared" si="6"/>
        <v>0</v>
      </c>
      <c r="R47" s="98">
        <f t="shared" si="10"/>
        <v>7</v>
      </c>
      <c r="S47" s="119">
        <f t="shared" si="7"/>
        <v>7</v>
      </c>
    </row>
    <row r="48" spans="1:19">
      <c r="A48" s="119"/>
      <c r="E48" s="98">
        <f t="shared" si="1"/>
        <v>47</v>
      </c>
      <c r="F48" s="99"/>
      <c r="K48" s="114">
        <f t="shared" si="8"/>
        <v>0.71527163504466296</v>
      </c>
      <c r="L48" s="115">
        <f t="shared" si="9"/>
        <v>0.764271635044663</v>
      </c>
      <c r="M48" s="98">
        <f t="shared" si="2"/>
        <v>0.71477163504466301</v>
      </c>
      <c r="N48" s="116">
        <f t="shared" si="3"/>
        <v>0.76477163504466295</v>
      </c>
      <c r="O48" s="117">
        <f t="shared" si="4"/>
        <v>0.73977163504466303</v>
      </c>
      <c r="P48" s="98">
        <f t="shared" si="5"/>
        <v>0</v>
      </c>
      <c r="Q48" s="118">
        <f t="shared" si="6"/>
        <v>0</v>
      </c>
      <c r="R48" s="98">
        <f t="shared" si="10"/>
        <v>7</v>
      </c>
      <c r="S48" s="119">
        <f t="shared" si="7"/>
        <v>7</v>
      </c>
    </row>
    <row r="49" spans="1:19">
      <c r="A49" s="119"/>
      <c r="E49" s="98">
        <f t="shared" si="1"/>
        <v>48</v>
      </c>
      <c r="F49" s="99"/>
      <c r="K49" s="114">
        <f t="shared" si="8"/>
        <v>0.765271635044663</v>
      </c>
      <c r="L49" s="115">
        <f t="shared" si="9"/>
        <v>0.81427163504466304</v>
      </c>
      <c r="M49" s="98">
        <f t="shared" si="2"/>
        <v>0.76477163504466306</v>
      </c>
      <c r="N49" s="116">
        <f t="shared" si="3"/>
        <v>0.81477163504466299</v>
      </c>
      <c r="O49" s="117">
        <f t="shared" si="4"/>
        <v>0.78977163504466308</v>
      </c>
      <c r="P49" s="98">
        <f t="shared" si="5"/>
        <v>1</v>
      </c>
      <c r="Q49" s="118">
        <f t="shared" si="6"/>
        <v>9.0909090909090912E-2</v>
      </c>
      <c r="R49" s="98">
        <f t="shared" si="10"/>
        <v>8</v>
      </c>
      <c r="S49" s="119">
        <f t="shared" si="7"/>
        <v>7</v>
      </c>
    </row>
    <row r="50" spans="1:19">
      <c r="A50" s="119"/>
      <c r="E50" s="98">
        <f t="shared" si="1"/>
        <v>49</v>
      </c>
      <c r="F50" s="99"/>
      <c r="K50" s="114">
        <f t="shared" si="8"/>
        <v>0.81527163504466305</v>
      </c>
      <c r="L50" s="115">
        <f t="shared" si="9"/>
        <v>0.86427163504466309</v>
      </c>
      <c r="M50" s="98">
        <f t="shared" si="2"/>
        <v>0.8147716350446631</v>
      </c>
      <c r="N50" s="116">
        <f t="shared" si="3"/>
        <v>0.86477163504466303</v>
      </c>
      <c r="O50" s="117">
        <f t="shared" si="4"/>
        <v>0.83977163504466312</v>
      </c>
      <c r="P50" s="98">
        <f t="shared" si="5"/>
        <v>0</v>
      </c>
      <c r="Q50" s="118">
        <f t="shared" si="6"/>
        <v>0</v>
      </c>
      <c r="R50" s="98">
        <f t="shared" si="10"/>
        <v>8</v>
      </c>
      <c r="S50" s="119">
        <f t="shared" si="7"/>
        <v>8</v>
      </c>
    </row>
    <row r="51" spans="1:19">
      <c r="A51" s="119"/>
      <c r="E51" s="98">
        <f t="shared" si="1"/>
        <v>50</v>
      </c>
      <c r="F51" s="99"/>
      <c r="K51" s="114">
        <f t="shared" si="8"/>
        <v>0.86527163504466309</v>
      </c>
      <c r="L51" s="115">
        <f t="shared" si="9"/>
        <v>0.91427163504466313</v>
      </c>
      <c r="M51" s="98">
        <f t="shared" si="2"/>
        <v>0.86477163504466315</v>
      </c>
      <c r="N51" s="116">
        <f t="shared" si="3"/>
        <v>0.91477163504466308</v>
      </c>
      <c r="O51" s="117">
        <f t="shared" si="4"/>
        <v>0.88977163504466317</v>
      </c>
      <c r="P51" s="98">
        <f t="shared" si="5"/>
        <v>0</v>
      </c>
      <c r="Q51" s="118">
        <f t="shared" si="6"/>
        <v>0</v>
      </c>
      <c r="R51" s="98">
        <f t="shared" si="10"/>
        <v>8</v>
      </c>
      <c r="S51" s="119">
        <f t="shared" si="7"/>
        <v>8</v>
      </c>
    </row>
    <row r="52" spans="1:19">
      <c r="A52" s="119"/>
      <c r="E52" s="98">
        <f t="shared" si="1"/>
        <v>51</v>
      </c>
      <c r="F52" s="99"/>
      <c r="K52" s="114">
        <f t="shared" si="8"/>
        <v>0.91527163504466313</v>
      </c>
      <c r="L52" s="115">
        <f t="shared" si="9"/>
        <v>0.96427163504466318</v>
      </c>
      <c r="M52" s="98">
        <f t="shared" si="2"/>
        <v>0.91477163504466319</v>
      </c>
      <c r="N52" s="116">
        <f t="shared" si="3"/>
        <v>0.96477163504466312</v>
      </c>
      <c r="O52" s="117">
        <f t="shared" si="4"/>
        <v>0.93977163504466321</v>
      </c>
      <c r="P52" s="98">
        <f t="shared" si="5"/>
        <v>0</v>
      </c>
      <c r="Q52" s="118">
        <f t="shared" si="6"/>
        <v>0</v>
      </c>
      <c r="R52" s="98">
        <f t="shared" si="10"/>
        <v>8</v>
      </c>
      <c r="S52" s="119">
        <f t="shared" si="7"/>
        <v>8</v>
      </c>
    </row>
    <row r="53" spans="1:19">
      <c r="A53" s="119"/>
      <c r="E53" s="98">
        <f t="shared" si="1"/>
        <v>52</v>
      </c>
      <c r="F53" s="99"/>
      <c r="K53" s="114">
        <f t="shared" si="8"/>
        <v>0.96527163504466318</v>
      </c>
      <c r="L53" s="115">
        <f t="shared" si="9"/>
        <v>1.0142716350446632</v>
      </c>
      <c r="M53" s="98">
        <f t="shared" si="2"/>
        <v>0.96477163504466323</v>
      </c>
      <c r="N53" s="116">
        <f t="shared" si="3"/>
        <v>1.0147716350446632</v>
      </c>
      <c r="O53" s="117">
        <f t="shared" si="4"/>
        <v>0.98977163504466326</v>
      </c>
      <c r="P53" s="98">
        <f t="shared" si="5"/>
        <v>0</v>
      </c>
      <c r="Q53" s="118">
        <f t="shared" si="6"/>
        <v>0</v>
      </c>
      <c r="R53" s="98">
        <f t="shared" si="10"/>
        <v>8</v>
      </c>
      <c r="S53" s="119">
        <f t="shared" si="7"/>
        <v>8</v>
      </c>
    </row>
    <row r="54" spans="1:19">
      <c r="A54" s="119"/>
      <c r="E54" s="98">
        <f t="shared" si="1"/>
        <v>53</v>
      </c>
      <c r="F54" s="99"/>
      <c r="K54" s="114">
        <f t="shared" si="8"/>
        <v>1.0152716350446631</v>
      </c>
      <c r="L54" s="115">
        <f t="shared" si="9"/>
        <v>1.0642716350446633</v>
      </c>
      <c r="M54" s="98">
        <f t="shared" si="2"/>
        <v>1.0147716350446632</v>
      </c>
      <c r="N54" s="116">
        <f t="shared" si="3"/>
        <v>1.0647716350446632</v>
      </c>
      <c r="O54" s="117">
        <f t="shared" si="4"/>
        <v>1.0397716350446631</v>
      </c>
      <c r="P54" s="98">
        <f t="shared" si="5"/>
        <v>0</v>
      </c>
      <c r="Q54" s="118">
        <f t="shared" si="6"/>
        <v>0</v>
      </c>
      <c r="R54" s="98">
        <f t="shared" si="10"/>
        <v>8</v>
      </c>
      <c r="S54" s="119">
        <f t="shared" si="7"/>
        <v>8</v>
      </c>
    </row>
    <row r="55" spans="1:19">
      <c r="A55" s="119"/>
      <c r="E55" s="98">
        <f t="shared" si="1"/>
        <v>54</v>
      </c>
      <c r="F55" s="99"/>
      <c r="K55" s="114">
        <f t="shared" si="8"/>
        <v>1.0652716350446632</v>
      </c>
      <c r="L55" s="115">
        <f t="shared" si="9"/>
        <v>1.1142716350446633</v>
      </c>
      <c r="M55" s="98">
        <f t="shared" si="2"/>
        <v>1.0647716350446632</v>
      </c>
      <c r="N55" s="116">
        <f t="shared" si="3"/>
        <v>1.1147716350446633</v>
      </c>
      <c r="O55" s="117">
        <f t="shared" si="4"/>
        <v>1.0897716350446633</v>
      </c>
      <c r="P55" s="98">
        <f t="shared" si="5"/>
        <v>0</v>
      </c>
      <c r="Q55" s="118">
        <f t="shared" si="6"/>
        <v>0</v>
      </c>
      <c r="R55" s="98">
        <f t="shared" si="10"/>
        <v>8</v>
      </c>
      <c r="S55" s="119">
        <f t="shared" si="7"/>
        <v>8</v>
      </c>
    </row>
    <row r="56" spans="1:19">
      <c r="A56" s="119"/>
      <c r="E56" s="98">
        <f t="shared" si="1"/>
        <v>55</v>
      </c>
      <c r="F56" s="99"/>
      <c r="K56" s="114">
        <f t="shared" si="8"/>
        <v>1.1152716350446632</v>
      </c>
      <c r="L56" s="115">
        <f t="shared" si="9"/>
        <v>1.1642716350446634</v>
      </c>
      <c r="M56" s="98">
        <f t="shared" si="2"/>
        <v>1.1147716350446633</v>
      </c>
      <c r="N56" s="116">
        <f t="shared" si="3"/>
        <v>1.1647716350446633</v>
      </c>
      <c r="O56" s="117">
        <f t="shared" si="4"/>
        <v>1.1397716350446632</v>
      </c>
      <c r="P56" s="98">
        <f t="shared" si="5"/>
        <v>0</v>
      </c>
      <c r="Q56" s="118">
        <f t="shared" si="6"/>
        <v>0</v>
      </c>
      <c r="R56" s="98">
        <f t="shared" si="10"/>
        <v>8</v>
      </c>
      <c r="S56" s="119">
        <f t="shared" si="7"/>
        <v>8</v>
      </c>
    </row>
    <row r="57" spans="1:19">
      <c r="A57" s="119"/>
      <c r="E57" s="98">
        <f t="shared" si="1"/>
        <v>56</v>
      </c>
      <c r="F57" s="99"/>
      <c r="K57" s="114">
        <f t="shared" si="8"/>
        <v>1.1652716350446632</v>
      </c>
      <c r="L57" s="115">
        <f t="shared" si="9"/>
        <v>1.2142716350446634</v>
      </c>
      <c r="M57" s="98">
        <f t="shared" si="2"/>
        <v>1.1647716350446633</v>
      </c>
      <c r="N57" s="116">
        <f t="shared" si="3"/>
        <v>1.2147716350446633</v>
      </c>
      <c r="O57" s="117">
        <f t="shared" si="4"/>
        <v>1.1897716350446634</v>
      </c>
      <c r="P57" s="98">
        <f t="shared" si="5"/>
        <v>1</v>
      </c>
      <c r="Q57" s="118">
        <f t="shared" si="6"/>
        <v>9.0909090909090912E-2</v>
      </c>
      <c r="R57" s="98">
        <f t="shared" si="10"/>
        <v>9</v>
      </c>
      <c r="S57" s="119">
        <f t="shared" si="7"/>
        <v>8</v>
      </c>
    </row>
    <row r="58" spans="1:19">
      <c r="A58" s="119"/>
      <c r="E58" s="98">
        <f t="shared" si="1"/>
        <v>57</v>
      </c>
      <c r="F58" s="99"/>
      <c r="K58" s="114">
        <f t="shared" si="8"/>
        <v>1.2152716350446633</v>
      </c>
      <c r="L58" s="115">
        <f t="shared" si="9"/>
        <v>1.2642716350446634</v>
      </c>
      <c r="M58" s="98">
        <f t="shared" si="2"/>
        <v>1.2147716350446633</v>
      </c>
      <c r="N58" s="116">
        <f t="shared" si="3"/>
        <v>1.2647716350446634</v>
      </c>
      <c r="O58" s="117">
        <f t="shared" si="4"/>
        <v>1.2397716350446633</v>
      </c>
      <c r="P58" s="98">
        <f t="shared" si="5"/>
        <v>0</v>
      </c>
      <c r="Q58" s="118">
        <f t="shared" si="6"/>
        <v>0</v>
      </c>
      <c r="R58" s="98">
        <f t="shared" si="10"/>
        <v>9</v>
      </c>
      <c r="S58" s="119">
        <f t="shared" si="7"/>
        <v>9</v>
      </c>
    </row>
    <row r="59" spans="1:19">
      <c r="A59" s="119"/>
      <c r="E59" s="98">
        <f t="shared" si="1"/>
        <v>58</v>
      </c>
      <c r="F59" s="99"/>
      <c r="K59" s="114">
        <f t="shared" si="8"/>
        <v>1.2652716350446633</v>
      </c>
      <c r="L59" s="115">
        <f t="shared" si="9"/>
        <v>1.3142716350446635</v>
      </c>
      <c r="M59" s="98">
        <f t="shared" si="2"/>
        <v>1.2647716350446634</v>
      </c>
      <c r="N59" s="116">
        <f t="shared" si="3"/>
        <v>1.3147716350446634</v>
      </c>
      <c r="O59" s="117">
        <f t="shared" si="4"/>
        <v>1.2897716350446635</v>
      </c>
      <c r="P59" s="98">
        <f t="shared" si="5"/>
        <v>0</v>
      </c>
      <c r="Q59" s="118">
        <f t="shared" si="6"/>
        <v>0</v>
      </c>
      <c r="R59" s="98">
        <f t="shared" si="10"/>
        <v>9</v>
      </c>
      <c r="S59" s="119">
        <f t="shared" si="7"/>
        <v>9</v>
      </c>
    </row>
    <row r="60" spans="1:19">
      <c r="A60" s="119"/>
      <c r="E60" s="98">
        <f t="shared" si="1"/>
        <v>59</v>
      </c>
      <c r="F60" s="99"/>
      <c r="K60" s="114">
        <f t="shared" si="8"/>
        <v>1.3152716350446634</v>
      </c>
      <c r="L60" s="115">
        <f t="shared" si="9"/>
        <v>1.3642716350446635</v>
      </c>
      <c r="M60" s="98">
        <f t="shared" si="2"/>
        <v>1.3147716350446634</v>
      </c>
      <c r="N60" s="116">
        <f t="shared" si="3"/>
        <v>1.3647716350446635</v>
      </c>
      <c r="O60" s="117">
        <f t="shared" si="4"/>
        <v>1.3397716350446633</v>
      </c>
      <c r="P60" s="98">
        <f t="shared" si="5"/>
        <v>0</v>
      </c>
      <c r="Q60" s="118">
        <f t="shared" si="6"/>
        <v>0</v>
      </c>
      <c r="R60" s="98">
        <f t="shared" si="10"/>
        <v>9</v>
      </c>
      <c r="S60" s="119">
        <f t="shared" si="7"/>
        <v>9</v>
      </c>
    </row>
    <row r="61" spans="1:19">
      <c r="A61" s="119"/>
      <c r="E61" s="98">
        <f t="shared" si="1"/>
        <v>60</v>
      </c>
      <c r="F61" s="99"/>
      <c r="K61" s="114">
        <f t="shared" si="8"/>
        <v>1.3652716350446634</v>
      </c>
      <c r="L61" s="115">
        <f t="shared" si="9"/>
        <v>1.4142716350446636</v>
      </c>
      <c r="M61" s="98">
        <f t="shared" si="2"/>
        <v>1.3647716350446635</v>
      </c>
      <c r="N61" s="116">
        <f t="shared" si="3"/>
        <v>1.4147716350446635</v>
      </c>
      <c r="O61" s="117">
        <f t="shared" si="4"/>
        <v>1.3897716350446636</v>
      </c>
      <c r="P61" s="98">
        <f t="shared" si="5"/>
        <v>0</v>
      </c>
      <c r="Q61" s="118">
        <f t="shared" si="6"/>
        <v>0</v>
      </c>
      <c r="R61" s="98">
        <f t="shared" si="10"/>
        <v>9</v>
      </c>
      <c r="S61" s="119">
        <f t="shared" si="7"/>
        <v>9</v>
      </c>
    </row>
    <row r="62" spans="1:19">
      <c r="A62" s="119"/>
      <c r="E62" s="98">
        <f t="shared" si="1"/>
        <v>61</v>
      </c>
      <c r="F62" s="99"/>
      <c r="K62" s="114">
        <f t="shared" si="8"/>
        <v>1.4152716350446635</v>
      </c>
      <c r="L62" s="115">
        <f t="shared" si="9"/>
        <v>1.4642716350446636</v>
      </c>
      <c r="M62" s="98">
        <f t="shared" si="2"/>
        <v>1.4147716350446635</v>
      </c>
      <c r="N62" s="116">
        <f t="shared" si="3"/>
        <v>1.4647716350446636</v>
      </c>
      <c r="O62" s="117">
        <f t="shared" si="4"/>
        <v>1.4397716350446634</v>
      </c>
      <c r="P62" s="98">
        <f t="shared" si="5"/>
        <v>1</v>
      </c>
      <c r="Q62" s="118">
        <f t="shared" si="6"/>
        <v>9.0909090909090912E-2</v>
      </c>
      <c r="R62" s="98">
        <f t="shared" si="10"/>
        <v>10</v>
      </c>
      <c r="S62" s="119">
        <f t="shared" si="7"/>
        <v>9</v>
      </c>
    </row>
    <row r="63" spans="1:19">
      <c r="A63" s="119"/>
      <c r="E63" s="98">
        <f t="shared" si="1"/>
        <v>62</v>
      </c>
      <c r="F63" s="99"/>
      <c r="K63" s="114">
        <f t="shared" si="8"/>
        <v>1.4652716350446635</v>
      </c>
      <c r="L63" s="115">
        <f t="shared" si="9"/>
        <v>1.5142716350446637</v>
      </c>
      <c r="M63" s="98">
        <f t="shared" si="2"/>
        <v>1.4647716350446636</v>
      </c>
      <c r="N63" s="116">
        <f t="shared" si="3"/>
        <v>1.5147716350446636</v>
      </c>
      <c r="O63" s="117">
        <f t="shared" si="4"/>
        <v>1.4897716350446637</v>
      </c>
      <c r="P63" s="98">
        <f t="shared" si="5"/>
        <v>0</v>
      </c>
      <c r="Q63" s="118">
        <f t="shared" si="6"/>
        <v>0</v>
      </c>
      <c r="R63" s="98">
        <f t="shared" si="10"/>
        <v>10</v>
      </c>
      <c r="S63" s="119">
        <f t="shared" si="7"/>
        <v>10</v>
      </c>
    </row>
    <row r="64" spans="1:19">
      <c r="A64" s="119"/>
      <c r="E64" s="98">
        <f t="shared" si="1"/>
        <v>63</v>
      </c>
      <c r="F64" s="99"/>
      <c r="K64" s="114">
        <f t="shared" si="8"/>
        <v>1.5152716350446636</v>
      </c>
      <c r="L64" s="115">
        <f t="shared" si="9"/>
        <v>1.5642716350446637</v>
      </c>
      <c r="M64" s="98">
        <f t="shared" si="2"/>
        <v>1.5147716350446636</v>
      </c>
      <c r="N64" s="116">
        <f t="shared" si="3"/>
        <v>1.5647716350446637</v>
      </c>
      <c r="O64" s="117">
        <f t="shared" si="4"/>
        <v>1.5397716350446635</v>
      </c>
      <c r="P64" s="98">
        <f t="shared" si="5"/>
        <v>0</v>
      </c>
      <c r="Q64" s="118">
        <f t="shared" si="6"/>
        <v>0</v>
      </c>
      <c r="R64" s="98">
        <f t="shared" si="10"/>
        <v>10</v>
      </c>
      <c r="S64" s="119">
        <f t="shared" si="7"/>
        <v>10</v>
      </c>
    </row>
    <row r="65" spans="1:19">
      <c r="A65" s="119"/>
      <c r="E65" s="98">
        <f t="shared" si="1"/>
        <v>64</v>
      </c>
      <c r="F65" s="99"/>
      <c r="K65" s="114">
        <f t="shared" si="8"/>
        <v>1.5652716350446636</v>
      </c>
      <c r="L65" s="115">
        <f t="shared" si="9"/>
        <v>1.6142716350446638</v>
      </c>
      <c r="M65" s="98">
        <f t="shared" si="2"/>
        <v>1.5647716350446637</v>
      </c>
      <c r="N65" s="116">
        <f t="shared" si="3"/>
        <v>1.6147716350446637</v>
      </c>
      <c r="O65" s="117">
        <f t="shared" si="4"/>
        <v>1.5897716350446638</v>
      </c>
      <c r="P65" s="98">
        <f t="shared" si="5"/>
        <v>0</v>
      </c>
      <c r="Q65" s="118">
        <f t="shared" si="6"/>
        <v>0</v>
      </c>
      <c r="R65" s="98">
        <f t="shared" si="10"/>
        <v>10</v>
      </c>
      <c r="S65" s="119">
        <f t="shared" si="7"/>
        <v>10</v>
      </c>
    </row>
    <row r="66" spans="1:19">
      <c r="A66" s="119"/>
      <c r="E66" s="98">
        <f t="shared" si="1"/>
        <v>65</v>
      </c>
      <c r="F66" s="99"/>
      <c r="K66" s="114">
        <f t="shared" si="8"/>
        <v>1.6152716350446636</v>
      </c>
      <c r="L66" s="115">
        <f t="shared" si="9"/>
        <v>1.6642716350446638</v>
      </c>
      <c r="M66" s="98">
        <f t="shared" si="2"/>
        <v>1.6147716350446637</v>
      </c>
      <c r="N66" s="116">
        <f t="shared" si="3"/>
        <v>1.6647716350446637</v>
      </c>
      <c r="O66" s="117">
        <f t="shared" si="4"/>
        <v>1.6397716350446636</v>
      </c>
      <c r="P66" s="98">
        <f t="shared" si="5"/>
        <v>0</v>
      </c>
      <c r="Q66" s="118">
        <f t="shared" si="6"/>
        <v>0</v>
      </c>
      <c r="R66" s="98">
        <f t="shared" si="10"/>
        <v>10</v>
      </c>
      <c r="S66" s="119">
        <f t="shared" si="7"/>
        <v>10</v>
      </c>
    </row>
    <row r="67" spans="1:19">
      <c r="A67" s="119"/>
      <c r="E67" s="98">
        <f t="shared" si="1"/>
        <v>66</v>
      </c>
      <c r="F67" s="99"/>
      <c r="K67" s="114">
        <f t="shared" si="8"/>
        <v>1.6652716350446637</v>
      </c>
      <c r="L67" s="115">
        <f t="shared" si="9"/>
        <v>1.7142716350446638</v>
      </c>
      <c r="M67" s="98">
        <f t="shared" si="2"/>
        <v>1.6647716350446637</v>
      </c>
      <c r="N67" s="116">
        <f t="shared" si="3"/>
        <v>1.7147716350446638</v>
      </c>
      <c r="O67" s="117">
        <f t="shared" si="4"/>
        <v>1.6897716350446639</v>
      </c>
      <c r="P67" s="98">
        <f t="shared" si="5"/>
        <v>0</v>
      </c>
      <c r="Q67" s="118">
        <f t="shared" si="6"/>
        <v>0</v>
      </c>
      <c r="R67" s="98">
        <f t="shared" si="10"/>
        <v>10</v>
      </c>
      <c r="S67" s="119">
        <f t="shared" si="7"/>
        <v>10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1.7152716350446637</v>
      </c>
      <c r="L68" s="115">
        <f t="shared" si="9"/>
        <v>1.7642716350446639</v>
      </c>
      <c r="M68" s="98">
        <f t="shared" si="2"/>
        <v>1.7147716350446638</v>
      </c>
      <c r="N68" s="116">
        <f t="shared" si="3"/>
        <v>1.7647716350446638</v>
      </c>
      <c r="O68" s="117">
        <f t="shared" si="4"/>
        <v>1.7397716350446637</v>
      </c>
      <c r="P68" s="98">
        <f t="shared" si="5"/>
        <v>0</v>
      </c>
      <c r="Q68" s="118">
        <f t="shared" si="6"/>
        <v>0</v>
      </c>
      <c r="R68" s="98">
        <f t="shared" si="10"/>
        <v>10</v>
      </c>
      <c r="S68" s="119">
        <f t="shared" si="7"/>
        <v>10</v>
      </c>
    </row>
    <row r="69" spans="1:19">
      <c r="A69" s="119"/>
      <c r="E69" s="98">
        <f t="shared" si="11"/>
        <v>68</v>
      </c>
      <c r="F69" s="99"/>
      <c r="K69" s="114">
        <f t="shared" si="8"/>
        <v>1.7652716350446638</v>
      </c>
      <c r="L69" s="115">
        <f t="shared" si="9"/>
        <v>1.8142716350446639</v>
      </c>
      <c r="M69" s="98">
        <f t="shared" ref="M69:M132" si="12">K69-5*10^-(D$2+1)</f>
        <v>1.7647716350446638</v>
      </c>
      <c r="N69" s="116">
        <f t="shared" ref="N69:N132" si="13">L69+5*10^-(D$2+1)</f>
        <v>1.8147716350446639</v>
      </c>
      <c r="O69" s="117">
        <f t="shared" ref="O69:O132" si="14">AVERAGE(K69,L69)</f>
        <v>1.789771635044664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10</v>
      </c>
      <c r="S69" s="119">
        <f t="shared" ref="S69:S132" si="17">COUNTIF(F$2:F$5000,"&lt;="&amp;M69)</f>
        <v>10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1.8152716350446638</v>
      </c>
      <c r="L70" s="115">
        <f t="shared" ref="L70:L133" si="19">K70+$I$4-POWER(10,-$D$2)</f>
        <v>1.864271635044664</v>
      </c>
      <c r="M70" s="98">
        <f t="shared" si="12"/>
        <v>1.8147716350446639</v>
      </c>
      <c r="N70" s="116">
        <f t="shared" si="13"/>
        <v>1.8647716350446639</v>
      </c>
      <c r="O70" s="117">
        <f t="shared" si="14"/>
        <v>1.8397716350446638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10</v>
      </c>
      <c r="S70" s="119">
        <f t="shared" si="17"/>
        <v>10</v>
      </c>
    </row>
    <row r="71" spans="1:19">
      <c r="A71" s="119"/>
      <c r="E71" s="98">
        <f t="shared" si="11"/>
        <v>70</v>
      </c>
      <c r="F71" s="99"/>
      <c r="K71" s="114">
        <f t="shared" si="18"/>
        <v>1.8652716350446639</v>
      </c>
      <c r="L71" s="115">
        <f t="shared" si="19"/>
        <v>1.914271635044664</v>
      </c>
      <c r="M71" s="98">
        <f t="shared" si="12"/>
        <v>1.8647716350446639</v>
      </c>
      <c r="N71" s="116">
        <f t="shared" si="13"/>
        <v>1.914771635044664</v>
      </c>
      <c r="O71" s="117">
        <f t="shared" si="14"/>
        <v>1.8897716350446641</v>
      </c>
      <c r="P71" s="98">
        <f t="shared" si="15"/>
        <v>0</v>
      </c>
      <c r="Q71" s="118">
        <f t="shared" si="16"/>
        <v>0</v>
      </c>
      <c r="R71" s="98">
        <f t="shared" si="20"/>
        <v>10</v>
      </c>
      <c r="S71" s="119">
        <f t="shared" si="17"/>
        <v>10</v>
      </c>
    </row>
    <row r="72" spans="1:19">
      <c r="A72" s="119"/>
      <c r="E72" s="98">
        <f t="shared" si="11"/>
        <v>71</v>
      </c>
      <c r="F72" s="99"/>
      <c r="K72" s="114">
        <f t="shared" si="18"/>
        <v>1.9152716350446639</v>
      </c>
      <c r="L72" s="115">
        <f t="shared" si="19"/>
        <v>1.9642716350446641</v>
      </c>
      <c r="M72" s="98">
        <f t="shared" si="12"/>
        <v>1.914771635044664</v>
      </c>
      <c r="N72" s="116">
        <f t="shared" si="13"/>
        <v>1.964771635044664</v>
      </c>
      <c r="O72" s="117">
        <f t="shared" si="14"/>
        <v>1.9397716350446639</v>
      </c>
      <c r="P72" s="98">
        <f t="shared" si="15"/>
        <v>0</v>
      </c>
      <c r="Q72" s="118">
        <f t="shared" si="16"/>
        <v>0</v>
      </c>
      <c r="R72" s="98">
        <f t="shared" si="20"/>
        <v>10</v>
      </c>
      <c r="S72" s="119">
        <f t="shared" si="17"/>
        <v>10</v>
      </c>
    </row>
    <row r="73" spans="1:19">
      <c r="A73" s="119"/>
      <c r="E73" s="98">
        <f t="shared" si="11"/>
        <v>72</v>
      </c>
      <c r="F73" s="99"/>
      <c r="K73" s="114">
        <f t="shared" si="18"/>
        <v>1.965271635044664</v>
      </c>
      <c r="L73" s="115">
        <f t="shared" si="19"/>
        <v>2.0142716350446639</v>
      </c>
      <c r="M73" s="98">
        <f t="shared" si="12"/>
        <v>1.964771635044664</v>
      </c>
      <c r="N73" s="116">
        <f t="shared" si="13"/>
        <v>2.0147716350446641</v>
      </c>
      <c r="O73" s="117">
        <f t="shared" si="14"/>
        <v>1.9897716350446639</v>
      </c>
      <c r="P73" s="98">
        <f t="shared" si="15"/>
        <v>0</v>
      </c>
      <c r="Q73" s="118">
        <f t="shared" si="16"/>
        <v>0</v>
      </c>
      <c r="R73" s="98">
        <f t="shared" si="20"/>
        <v>10</v>
      </c>
      <c r="S73" s="119">
        <f t="shared" si="17"/>
        <v>10</v>
      </c>
    </row>
    <row r="74" spans="1:19">
      <c r="A74" s="119"/>
      <c r="E74" s="98">
        <f t="shared" si="11"/>
        <v>73</v>
      </c>
      <c r="F74" s="99"/>
      <c r="K74" s="114">
        <f t="shared" si="18"/>
        <v>2.0152716350446638</v>
      </c>
      <c r="L74" s="115">
        <f t="shared" si="19"/>
        <v>2.0642716350446637</v>
      </c>
      <c r="M74" s="98">
        <f t="shared" si="12"/>
        <v>2.0147716350446636</v>
      </c>
      <c r="N74" s="116">
        <f t="shared" si="13"/>
        <v>2.0647716350446639</v>
      </c>
      <c r="O74" s="117">
        <f t="shared" si="14"/>
        <v>2.039771635044664</v>
      </c>
      <c r="P74" s="98">
        <f t="shared" si="15"/>
        <v>0</v>
      </c>
      <c r="Q74" s="118">
        <f t="shared" si="16"/>
        <v>0</v>
      </c>
      <c r="R74" s="98">
        <f t="shared" si="20"/>
        <v>10</v>
      </c>
      <c r="S74" s="119">
        <f t="shared" si="17"/>
        <v>10</v>
      </c>
    </row>
    <row r="75" spans="1:19">
      <c r="A75" s="119"/>
      <c r="E75" s="98">
        <f t="shared" si="11"/>
        <v>74</v>
      </c>
      <c r="F75" s="99"/>
      <c r="K75" s="114">
        <f t="shared" si="18"/>
        <v>2.0652716350446636</v>
      </c>
      <c r="L75" s="115">
        <f t="shared" si="19"/>
        <v>2.1142716350446635</v>
      </c>
      <c r="M75" s="98">
        <f t="shared" si="12"/>
        <v>2.0647716350446634</v>
      </c>
      <c r="N75" s="116">
        <f t="shared" si="13"/>
        <v>2.1147716350446637</v>
      </c>
      <c r="O75" s="117">
        <f t="shared" si="14"/>
        <v>2.0897716350446638</v>
      </c>
      <c r="P75" s="98">
        <f t="shared" si="15"/>
        <v>0</v>
      </c>
      <c r="Q75" s="118">
        <f t="shared" si="16"/>
        <v>0</v>
      </c>
      <c r="R75" s="98">
        <f t="shared" si="20"/>
        <v>10</v>
      </c>
      <c r="S75" s="119">
        <f t="shared" si="17"/>
        <v>10</v>
      </c>
    </row>
    <row r="76" spans="1:19">
      <c r="A76" s="119"/>
      <c r="E76" s="98">
        <f t="shared" si="11"/>
        <v>75</v>
      </c>
      <c r="F76" s="99"/>
      <c r="K76" s="114">
        <f t="shared" si="18"/>
        <v>2.1152716350446634</v>
      </c>
      <c r="L76" s="115">
        <f t="shared" si="19"/>
        <v>2.1642716350446634</v>
      </c>
      <c r="M76" s="98">
        <f t="shared" si="12"/>
        <v>2.1147716350446633</v>
      </c>
      <c r="N76" s="116">
        <f t="shared" si="13"/>
        <v>2.1647716350446635</v>
      </c>
      <c r="O76" s="117">
        <f t="shared" si="14"/>
        <v>2.1397716350446636</v>
      </c>
      <c r="P76" s="98">
        <f t="shared" si="15"/>
        <v>0</v>
      </c>
      <c r="Q76" s="118">
        <f t="shared" si="16"/>
        <v>0</v>
      </c>
      <c r="R76" s="98">
        <f t="shared" si="20"/>
        <v>10</v>
      </c>
      <c r="S76" s="119">
        <f t="shared" si="17"/>
        <v>10</v>
      </c>
    </row>
    <row r="77" spans="1:19">
      <c r="A77" s="119"/>
      <c r="E77" s="98">
        <f t="shared" si="11"/>
        <v>76</v>
      </c>
      <c r="F77" s="99"/>
      <c r="K77" s="114">
        <f t="shared" si="18"/>
        <v>2.1652716350446632</v>
      </c>
      <c r="L77" s="115">
        <f t="shared" si="19"/>
        <v>2.2142716350446632</v>
      </c>
      <c r="M77" s="98">
        <f t="shared" si="12"/>
        <v>2.1647716350446631</v>
      </c>
      <c r="N77" s="116">
        <f t="shared" si="13"/>
        <v>2.2147716350446633</v>
      </c>
      <c r="O77" s="117">
        <f t="shared" si="14"/>
        <v>2.1897716350446634</v>
      </c>
      <c r="P77" s="98">
        <f t="shared" si="15"/>
        <v>0</v>
      </c>
      <c r="Q77" s="118">
        <f t="shared" si="16"/>
        <v>0</v>
      </c>
      <c r="R77" s="98">
        <f t="shared" si="20"/>
        <v>10</v>
      </c>
      <c r="S77" s="119">
        <f t="shared" si="17"/>
        <v>10</v>
      </c>
    </row>
    <row r="78" spans="1:19">
      <c r="A78" s="119"/>
      <c r="E78" s="98">
        <f t="shared" si="11"/>
        <v>77</v>
      </c>
      <c r="F78" s="99"/>
      <c r="K78" s="114">
        <f t="shared" si="18"/>
        <v>2.2152716350446631</v>
      </c>
      <c r="L78" s="115">
        <f t="shared" si="19"/>
        <v>2.264271635044663</v>
      </c>
      <c r="M78" s="98">
        <f t="shared" si="12"/>
        <v>2.2147716350446629</v>
      </c>
      <c r="N78" s="116">
        <f t="shared" si="13"/>
        <v>2.2647716350446632</v>
      </c>
      <c r="O78" s="117">
        <f t="shared" si="14"/>
        <v>2.2397716350446633</v>
      </c>
      <c r="P78" s="98">
        <f t="shared" si="15"/>
        <v>0</v>
      </c>
      <c r="Q78" s="118">
        <f t="shared" si="16"/>
        <v>0</v>
      </c>
      <c r="R78" s="98">
        <f t="shared" si="20"/>
        <v>10</v>
      </c>
      <c r="S78" s="119">
        <f t="shared" si="17"/>
        <v>10</v>
      </c>
    </row>
    <row r="79" spans="1:19">
      <c r="A79" s="119"/>
      <c r="E79" s="98">
        <f t="shared" si="11"/>
        <v>78</v>
      </c>
      <c r="F79" s="99"/>
      <c r="K79" s="114">
        <f t="shared" si="18"/>
        <v>2.2652716350446629</v>
      </c>
      <c r="L79" s="115">
        <f t="shared" si="19"/>
        <v>2.3142716350446628</v>
      </c>
      <c r="M79" s="98">
        <f t="shared" si="12"/>
        <v>2.2647716350446627</v>
      </c>
      <c r="N79" s="116">
        <f t="shared" si="13"/>
        <v>2.314771635044663</v>
      </c>
      <c r="O79" s="117">
        <f t="shared" si="14"/>
        <v>2.2897716350446631</v>
      </c>
      <c r="P79" s="98">
        <f t="shared" si="15"/>
        <v>0</v>
      </c>
      <c r="Q79" s="118">
        <f t="shared" si="16"/>
        <v>0</v>
      </c>
      <c r="R79" s="98">
        <f t="shared" si="20"/>
        <v>10</v>
      </c>
      <c r="S79" s="119">
        <f t="shared" si="17"/>
        <v>10</v>
      </c>
    </row>
    <row r="80" spans="1:19">
      <c r="A80" s="119"/>
      <c r="E80" s="98">
        <f t="shared" si="11"/>
        <v>79</v>
      </c>
      <c r="F80" s="99"/>
      <c r="K80" s="114">
        <f t="shared" si="18"/>
        <v>2.3152716350446627</v>
      </c>
      <c r="L80" s="115">
        <f t="shared" si="19"/>
        <v>2.3642716350446626</v>
      </c>
      <c r="M80" s="98">
        <f t="shared" si="12"/>
        <v>2.3147716350446625</v>
      </c>
      <c r="N80" s="116">
        <f t="shared" si="13"/>
        <v>2.3647716350446628</v>
      </c>
      <c r="O80" s="117">
        <f t="shared" si="14"/>
        <v>2.3397716350446629</v>
      </c>
      <c r="P80" s="98">
        <f t="shared" si="15"/>
        <v>0</v>
      </c>
      <c r="Q80" s="118">
        <f t="shared" si="16"/>
        <v>0</v>
      </c>
      <c r="R80" s="98">
        <f t="shared" si="20"/>
        <v>10</v>
      </c>
      <c r="S80" s="119">
        <f t="shared" si="17"/>
        <v>10</v>
      </c>
    </row>
    <row r="81" spans="1:19">
      <c r="A81" s="119"/>
      <c r="E81" s="98">
        <f t="shared" si="11"/>
        <v>80</v>
      </c>
      <c r="F81" s="99"/>
      <c r="K81" s="114">
        <f t="shared" si="18"/>
        <v>2.3652716350446625</v>
      </c>
      <c r="L81" s="115">
        <f t="shared" si="19"/>
        <v>2.4142716350446625</v>
      </c>
      <c r="M81" s="98">
        <f t="shared" si="12"/>
        <v>2.3647716350446624</v>
      </c>
      <c r="N81" s="116">
        <f t="shared" si="13"/>
        <v>2.4147716350446626</v>
      </c>
      <c r="O81" s="117">
        <f t="shared" si="14"/>
        <v>2.3897716350446627</v>
      </c>
      <c r="P81" s="98">
        <f t="shared" si="15"/>
        <v>1</v>
      </c>
      <c r="Q81" s="118">
        <f t="shared" si="16"/>
        <v>9.0909090909090912E-2</v>
      </c>
      <c r="R81" s="98">
        <f t="shared" si="20"/>
        <v>11</v>
      </c>
      <c r="S81" s="119">
        <f t="shared" si="17"/>
        <v>10</v>
      </c>
    </row>
    <row r="82" spans="1:19">
      <c r="A82" s="119"/>
      <c r="E82" s="98">
        <f t="shared" si="11"/>
        <v>81</v>
      </c>
      <c r="F82" s="99"/>
      <c r="K82" s="114">
        <f t="shared" si="18"/>
        <v>2.4152716350446624</v>
      </c>
      <c r="L82" s="115">
        <f t="shared" si="19"/>
        <v>2.4642716350446623</v>
      </c>
      <c r="M82" s="98">
        <f t="shared" si="12"/>
        <v>2.4147716350446622</v>
      </c>
      <c r="N82" s="116">
        <f t="shared" si="13"/>
        <v>2.4647716350446625</v>
      </c>
      <c r="O82" s="117">
        <f t="shared" si="14"/>
        <v>2.4397716350446625</v>
      </c>
      <c r="P82" s="98">
        <f t="shared" si="15"/>
        <v>0</v>
      </c>
      <c r="Q82" s="118">
        <f t="shared" si="16"/>
        <v>0</v>
      </c>
      <c r="R82" s="98">
        <f t="shared" si="20"/>
        <v>11</v>
      </c>
      <c r="S82" s="119">
        <f t="shared" si="17"/>
        <v>11</v>
      </c>
    </row>
    <row r="83" spans="1:19">
      <c r="A83" s="119"/>
      <c r="E83" s="98">
        <f t="shared" si="11"/>
        <v>82</v>
      </c>
      <c r="F83" s="99"/>
      <c r="K83" s="114">
        <f t="shared" si="18"/>
        <v>2.4652716350446622</v>
      </c>
      <c r="L83" s="115">
        <f t="shared" si="19"/>
        <v>2.5142716350446621</v>
      </c>
      <c r="M83" s="98">
        <f t="shared" si="12"/>
        <v>2.464771635044662</v>
      </c>
      <c r="N83" s="116">
        <f t="shared" si="13"/>
        <v>2.5147716350446623</v>
      </c>
      <c r="O83" s="117">
        <f t="shared" si="14"/>
        <v>2.4897716350446624</v>
      </c>
      <c r="P83" s="98">
        <f t="shared" si="15"/>
        <v>0</v>
      </c>
      <c r="Q83" s="118">
        <f t="shared" si="16"/>
        <v>0</v>
      </c>
      <c r="R83" s="98">
        <f t="shared" si="20"/>
        <v>11</v>
      </c>
      <c r="S83" s="119">
        <f t="shared" si="17"/>
        <v>11</v>
      </c>
    </row>
    <row r="84" spans="1:19">
      <c r="A84" s="119"/>
      <c r="E84" s="98">
        <f t="shared" si="11"/>
        <v>83</v>
      </c>
      <c r="F84" s="99"/>
      <c r="K84" s="114">
        <f t="shared" si="18"/>
        <v>2.515271635044662</v>
      </c>
      <c r="L84" s="115">
        <f t="shared" si="19"/>
        <v>2.5642716350446619</v>
      </c>
      <c r="M84" s="98">
        <f t="shared" si="12"/>
        <v>2.5147716350446618</v>
      </c>
      <c r="N84" s="116">
        <f t="shared" si="13"/>
        <v>2.5647716350446621</v>
      </c>
      <c r="O84" s="117">
        <f t="shared" si="14"/>
        <v>2.5397716350446622</v>
      </c>
      <c r="P84" s="98">
        <f t="shared" si="15"/>
        <v>0</v>
      </c>
      <c r="Q84" s="118">
        <f t="shared" si="16"/>
        <v>0</v>
      </c>
      <c r="R84" s="98">
        <f t="shared" si="20"/>
        <v>11</v>
      </c>
      <c r="S84" s="119">
        <f t="shared" si="17"/>
        <v>11</v>
      </c>
    </row>
    <row r="85" spans="1:19">
      <c r="A85" s="119"/>
      <c r="E85" s="98">
        <f t="shared" si="11"/>
        <v>84</v>
      </c>
      <c r="F85" s="99"/>
      <c r="K85" s="114">
        <f t="shared" si="18"/>
        <v>2.5652716350446618</v>
      </c>
      <c r="L85" s="115">
        <f t="shared" si="19"/>
        <v>2.6142716350446618</v>
      </c>
      <c r="M85" s="98">
        <f t="shared" si="12"/>
        <v>2.5647716350446617</v>
      </c>
      <c r="N85" s="116">
        <f t="shared" si="13"/>
        <v>2.6147716350446619</v>
      </c>
      <c r="O85" s="117">
        <f t="shared" si="14"/>
        <v>2.589771635044662</v>
      </c>
      <c r="P85" s="98">
        <f t="shared" si="15"/>
        <v>0</v>
      </c>
      <c r="Q85" s="118">
        <f t="shared" si="16"/>
        <v>0</v>
      </c>
      <c r="R85" s="98">
        <f t="shared" si="20"/>
        <v>11</v>
      </c>
      <c r="S85" s="119">
        <f t="shared" si="17"/>
        <v>11</v>
      </c>
    </row>
    <row r="86" spans="1:19">
      <c r="A86" s="119"/>
      <c r="E86" s="98">
        <f t="shared" si="11"/>
        <v>85</v>
      </c>
      <c r="F86" s="99"/>
      <c r="K86" s="114">
        <f t="shared" si="18"/>
        <v>2.6152716350446616</v>
      </c>
      <c r="L86" s="115">
        <f t="shared" si="19"/>
        <v>2.6642716350446616</v>
      </c>
      <c r="M86" s="98">
        <f t="shared" si="12"/>
        <v>2.6147716350446615</v>
      </c>
      <c r="N86" s="116">
        <f t="shared" si="13"/>
        <v>2.6647716350446617</v>
      </c>
      <c r="O86" s="117">
        <f t="shared" si="14"/>
        <v>2.6397716350446618</v>
      </c>
      <c r="P86" s="98">
        <f t="shared" si="15"/>
        <v>0</v>
      </c>
      <c r="Q86" s="118">
        <f t="shared" si="16"/>
        <v>0</v>
      </c>
      <c r="R86" s="98">
        <f t="shared" si="20"/>
        <v>11</v>
      </c>
      <c r="S86" s="119">
        <f t="shared" si="17"/>
        <v>11</v>
      </c>
    </row>
    <row r="87" spans="1:19">
      <c r="A87" s="119"/>
      <c r="E87" s="98">
        <f t="shared" si="11"/>
        <v>86</v>
      </c>
      <c r="F87" s="99"/>
      <c r="K87" s="114">
        <f t="shared" si="18"/>
        <v>2.6652716350446615</v>
      </c>
      <c r="L87" s="115">
        <f t="shared" si="19"/>
        <v>2.7142716350446614</v>
      </c>
      <c r="M87" s="98">
        <f t="shared" si="12"/>
        <v>2.6647716350446613</v>
      </c>
      <c r="N87" s="116">
        <f t="shared" si="13"/>
        <v>2.7147716350446616</v>
      </c>
      <c r="O87" s="117">
        <f t="shared" si="14"/>
        <v>2.6897716350446617</v>
      </c>
      <c r="P87" s="98">
        <f t="shared" si="15"/>
        <v>0</v>
      </c>
      <c r="Q87" s="118">
        <f t="shared" si="16"/>
        <v>0</v>
      </c>
      <c r="R87" s="98">
        <f t="shared" si="20"/>
        <v>11</v>
      </c>
      <c r="S87" s="119">
        <f t="shared" si="17"/>
        <v>11</v>
      </c>
    </row>
    <row r="88" spans="1:19">
      <c r="A88" s="119"/>
      <c r="E88" s="98">
        <f t="shared" si="11"/>
        <v>87</v>
      </c>
      <c r="F88" s="99"/>
      <c r="K88" s="114">
        <f t="shared" si="18"/>
        <v>2.7152716350446613</v>
      </c>
      <c r="L88" s="115">
        <f t="shared" si="19"/>
        <v>2.7642716350446612</v>
      </c>
      <c r="M88" s="98">
        <f t="shared" si="12"/>
        <v>2.7147716350446611</v>
      </c>
      <c r="N88" s="116">
        <f t="shared" si="13"/>
        <v>2.7647716350446614</v>
      </c>
      <c r="O88" s="117">
        <f t="shared" si="14"/>
        <v>2.7397716350446615</v>
      </c>
      <c r="P88" s="98">
        <f t="shared" si="15"/>
        <v>0</v>
      </c>
      <c r="Q88" s="118">
        <f t="shared" si="16"/>
        <v>0</v>
      </c>
      <c r="R88" s="98">
        <f t="shared" si="20"/>
        <v>11</v>
      </c>
      <c r="S88" s="119">
        <f t="shared" si="17"/>
        <v>11</v>
      </c>
    </row>
    <row r="89" spans="1:19">
      <c r="A89" s="119"/>
      <c r="E89" s="98">
        <f t="shared" si="11"/>
        <v>88</v>
      </c>
      <c r="F89" s="99"/>
      <c r="K89" s="114">
        <f t="shared" si="18"/>
        <v>2.7652716350446611</v>
      </c>
      <c r="L89" s="115">
        <f t="shared" si="19"/>
        <v>2.814271635044661</v>
      </c>
      <c r="M89" s="98">
        <f t="shared" si="12"/>
        <v>2.7647716350446609</v>
      </c>
      <c r="N89" s="116">
        <f t="shared" si="13"/>
        <v>2.8147716350446612</v>
      </c>
      <c r="O89" s="117">
        <f t="shared" si="14"/>
        <v>2.7897716350446613</v>
      </c>
      <c r="P89" s="98">
        <f t="shared" si="15"/>
        <v>0</v>
      </c>
      <c r="Q89" s="118">
        <f t="shared" si="16"/>
        <v>0</v>
      </c>
      <c r="R89" s="98">
        <f t="shared" si="20"/>
        <v>11</v>
      </c>
      <c r="S89" s="119">
        <f t="shared" si="17"/>
        <v>11</v>
      </c>
    </row>
    <row r="90" spans="1:19">
      <c r="A90" s="119"/>
      <c r="E90" s="98">
        <f t="shared" si="11"/>
        <v>89</v>
      </c>
      <c r="F90" s="99"/>
      <c r="K90" s="114">
        <f t="shared" si="18"/>
        <v>2.8152716350446609</v>
      </c>
      <c r="L90" s="115">
        <f t="shared" si="19"/>
        <v>2.8642716350446609</v>
      </c>
      <c r="M90" s="98">
        <f t="shared" si="12"/>
        <v>2.8147716350446608</v>
      </c>
      <c r="N90" s="116">
        <f t="shared" si="13"/>
        <v>2.864771635044661</v>
      </c>
      <c r="O90" s="117">
        <f t="shared" si="14"/>
        <v>2.8397716350446611</v>
      </c>
      <c r="P90" s="98">
        <f t="shared" si="15"/>
        <v>0</v>
      </c>
      <c r="Q90" s="118">
        <f t="shared" si="16"/>
        <v>0</v>
      </c>
      <c r="R90" s="98">
        <f t="shared" si="20"/>
        <v>11</v>
      </c>
      <c r="S90" s="119">
        <f t="shared" si="17"/>
        <v>11</v>
      </c>
    </row>
    <row r="91" spans="1:19">
      <c r="A91" s="119"/>
      <c r="E91" s="98">
        <f t="shared" si="11"/>
        <v>90</v>
      </c>
      <c r="F91" s="99"/>
      <c r="K91" s="114">
        <f t="shared" si="18"/>
        <v>2.8652716350446608</v>
      </c>
      <c r="L91" s="115">
        <f t="shared" si="19"/>
        <v>2.9142716350446607</v>
      </c>
      <c r="M91" s="98">
        <f t="shared" si="12"/>
        <v>2.8647716350446606</v>
      </c>
      <c r="N91" s="116">
        <f t="shared" si="13"/>
        <v>2.9147716350446609</v>
      </c>
      <c r="O91" s="117">
        <f t="shared" si="14"/>
        <v>2.8897716350446609</v>
      </c>
      <c r="P91" s="98">
        <f t="shared" si="15"/>
        <v>0</v>
      </c>
      <c r="Q91" s="118">
        <f t="shared" si="16"/>
        <v>0</v>
      </c>
      <c r="R91" s="98">
        <f t="shared" si="20"/>
        <v>11</v>
      </c>
      <c r="S91" s="119">
        <f t="shared" si="17"/>
        <v>11</v>
      </c>
    </row>
    <row r="92" spans="1:19">
      <c r="A92" s="119"/>
      <c r="E92" s="98">
        <f t="shared" si="11"/>
        <v>91</v>
      </c>
      <c r="F92" s="99"/>
      <c r="K92" s="114">
        <f t="shared" si="18"/>
        <v>2.9152716350446606</v>
      </c>
      <c r="L92" s="115">
        <f t="shared" si="19"/>
        <v>2.9642716350446605</v>
      </c>
      <c r="M92" s="98">
        <f t="shared" si="12"/>
        <v>2.9147716350446604</v>
      </c>
      <c r="N92" s="116">
        <f t="shared" si="13"/>
        <v>2.9647716350446607</v>
      </c>
      <c r="O92" s="117">
        <f t="shared" si="14"/>
        <v>2.9397716350446608</v>
      </c>
      <c r="P92" s="98">
        <f t="shared" si="15"/>
        <v>0</v>
      </c>
      <c r="Q92" s="118">
        <f t="shared" si="16"/>
        <v>0</v>
      </c>
      <c r="R92" s="98">
        <f t="shared" si="20"/>
        <v>11</v>
      </c>
      <c r="S92" s="119">
        <f t="shared" si="17"/>
        <v>11</v>
      </c>
    </row>
    <row r="93" spans="1:19">
      <c r="A93" s="119"/>
      <c r="E93" s="98">
        <f t="shared" si="11"/>
        <v>92</v>
      </c>
      <c r="F93" s="99"/>
      <c r="K93" s="114">
        <f t="shared" si="18"/>
        <v>2.9652716350446604</v>
      </c>
      <c r="L93" s="115">
        <f t="shared" si="19"/>
        <v>3.0142716350446603</v>
      </c>
      <c r="M93" s="98">
        <f t="shared" si="12"/>
        <v>2.9647716350446602</v>
      </c>
      <c r="N93" s="116">
        <f t="shared" si="13"/>
        <v>3.0147716350446605</v>
      </c>
      <c r="O93" s="117">
        <f t="shared" si="14"/>
        <v>2.9897716350446606</v>
      </c>
      <c r="P93" s="98">
        <f t="shared" si="15"/>
        <v>0</v>
      </c>
      <c r="Q93" s="118">
        <f t="shared" si="16"/>
        <v>0</v>
      </c>
      <c r="R93" s="98">
        <f t="shared" si="20"/>
        <v>11</v>
      </c>
      <c r="S93" s="119">
        <f t="shared" si="17"/>
        <v>11</v>
      </c>
    </row>
    <row r="94" spans="1:19">
      <c r="A94" s="119"/>
      <c r="E94" s="98">
        <f t="shared" si="11"/>
        <v>93</v>
      </c>
      <c r="F94" s="99"/>
      <c r="K94" s="114">
        <f t="shared" si="18"/>
        <v>3.0152716350446602</v>
      </c>
      <c r="L94" s="115">
        <f t="shared" si="19"/>
        <v>3.0642716350446602</v>
      </c>
      <c r="M94" s="98">
        <f t="shared" si="12"/>
        <v>3.0147716350446601</v>
      </c>
      <c r="N94" s="116">
        <f t="shared" si="13"/>
        <v>3.0647716350446603</v>
      </c>
      <c r="O94" s="117">
        <f t="shared" si="14"/>
        <v>3.0397716350446604</v>
      </c>
      <c r="P94" s="98">
        <f t="shared" si="15"/>
        <v>0</v>
      </c>
      <c r="Q94" s="118">
        <f t="shared" si="16"/>
        <v>0</v>
      </c>
      <c r="R94" s="98">
        <f t="shared" si="20"/>
        <v>11</v>
      </c>
      <c r="S94" s="119">
        <f t="shared" si="17"/>
        <v>11</v>
      </c>
    </row>
    <row r="95" spans="1:19">
      <c r="A95" s="119"/>
      <c r="E95" s="98">
        <f t="shared" si="11"/>
        <v>94</v>
      </c>
      <c r="F95" s="99"/>
      <c r="K95" s="114">
        <f t="shared" si="18"/>
        <v>3.06527163504466</v>
      </c>
      <c r="L95" s="115">
        <f t="shared" si="19"/>
        <v>3.11427163504466</v>
      </c>
      <c r="M95" s="98">
        <f t="shared" si="12"/>
        <v>3.0647716350446599</v>
      </c>
      <c r="N95" s="116">
        <f t="shared" si="13"/>
        <v>3.1147716350446601</v>
      </c>
      <c r="O95" s="117">
        <f t="shared" si="14"/>
        <v>3.0897716350446602</v>
      </c>
      <c r="P95" s="98">
        <f t="shared" si="15"/>
        <v>0</v>
      </c>
      <c r="Q95" s="118">
        <f t="shared" si="16"/>
        <v>0</v>
      </c>
      <c r="R95" s="98">
        <f t="shared" si="20"/>
        <v>11</v>
      </c>
      <c r="S95" s="119">
        <f t="shared" si="17"/>
        <v>11</v>
      </c>
    </row>
    <row r="96" spans="1:19">
      <c r="A96" s="119"/>
      <c r="E96" s="98">
        <f t="shared" si="11"/>
        <v>95</v>
      </c>
      <c r="F96" s="99"/>
      <c r="K96" s="114">
        <f t="shared" si="18"/>
        <v>3.1152716350446599</v>
      </c>
      <c r="L96" s="115">
        <f t="shared" si="19"/>
        <v>3.1642716350446598</v>
      </c>
      <c r="M96" s="98">
        <f t="shared" si="12"/>
        <v>3.1147716350446597</v>
      </c>
      <c r="N96" s="116">
        <f t="shared" si="13"/>
        <v>3.16477163504466</v>
      </c>
      <c r="O96" s="117">
        <f t="shared" si="14"/>
        <v>3.1397716350446601</v>
      </c>
      <c r="P96" s="98">
        <f t="shared" si="15"/>
        <v>0</v>
      </c>
      <c r="Q96" s="118">
        <f t="shared" si="16"/>
        <v>0</v>
      </c>
      <c r="R96" s="98">
        <f t="shared" si="20"/>
        <v>11</v>
      </c>
      <c r="S96" s="119">
        <f t="shared" si="17"/>
        <v>11</v>
      </c>
    </row>
    <row r="97" spans="1:19">
      <c r="A97" s="119"/>
      <c r="E97" s="98">
        <f t="shared" si="11"/>
        <v>96</v>
      </c>
      <c r="F97" s="99"/>
      <c r="K97" s="114">
        <f t="shared" si="18"/>
        <v>3.1652716350446597</v>
      </c>
      <c r="L97" s="115">
        <f t="shared" si="19"/>
        <v>3.2142716350446596</v>
      </c>
      <c r="M97" s="98">
        <f t="shared" si="12"/>
        <v>3.1647716350446595</v>
      </c>
      <c r="N97" s="116">
        <f t="shared" si="13"/>
        <v>3.2147716350446598</v>
      </c>
      <c r="O97" s="117">
        <f t="shared" si="14"/>
        <v>3.1897716350446599</v>
      </c>
      <c r="P97" s="98">
        <f t="shared" si="15"/>
        <v>0</v>
      </c>
      <c r="Q97" s="118">
        <f t="shared" si="16"/>
        <v>0</v>
      </c>
      <c r="R97" s="98">
        <f t="shared" si="20"/>
        <v>11</v>
      </c>
      <c r="S97" s="119">
        <f t="shared" si="17"/>
        <v>11</v>
      </c>
    </row>
    <row r="98" spans="1:19">
      <c r="A98" s="119"/>
      <c r="E98" s="98">
        <f t="shared" si="11"/>
        <v>97</v>
      </c>
      <c r="F98" s="99"/>
      <c r="K98" s="114">
        <f t="shared" si="18"/>
        <v>3.2152716350446595</v>
      </c>
      <c r="L98" s="115">
        <f t="shared" si="19"/>
        <v>3.2642716350446594</v>
      </c>
      <c r="M98" s="98">
        <f t="shared" si="12"/>
        <v>3.2147716350446593</v>
      </c>
      <c r="N98" s="116">
        <f t="shared" si="13"/>
        <v>3.2647716350446596</v>
      </c>
      <c r="O98" s="117">
        <f t="shared" si="14"/>
        <v>3.2397716350446597</v>
      </c>
      <c r="P98" s="98">
        <f t="shared" si="15"/>
        <v>0</v>
      </c>
      <c r="Q98" s="118">
        <f t="shared" si="16"/>
        <v>0</v>
      </c>
      <c r="R98" s="98">
        <f t="shared" si="20"/>
        <v>11</v>
      </c>
      <c r="S98" s="119">
        <f t="shared" si="17"/>
        <v>11</v>
      </c>
    </row>
    <row r="99" spans="1:19">
      <c r="A99" s="119"/>
      <c r="E99" s="98">
        <f t="shared" si="11"/>
        <v>98</v>
      </c>
      <c r="F99" s="99"/>
      <c r="K99" s="114">
        <f t="shared" si="18"/>
        <v>3.2652716350446593</v>
      </c>
      <c r="L99" s="115">
        <f t="shared" si="19"/>
        <v>3.3142716350446593</v>
      </c>
      <c r="M99" s="98">
        <f t="shared" si="12"/>
        <v>3.2647716350446592</v>
      </c>
      <c r="N99" s="116">
        <f t="shared" si="13"/>
        <v>3.3147716350446594</v>
      </c>
      <c r="O99" s="117">
        <f t="shared" si="14"/>
        <v>3.2897716350446595</v>
      </c>
      <c r="P99" s="98">
        <f t="shared" si="15"/>
        <v>0</v>
      </c>
      <c r="Q99" s="118">
        <f t="shared" si="16"/>
        <v>0</v>
      </c>
      <c r="R99" s="98">
        <f t="shared" si="20"/>
        <v>11</v>
      </c>
      <c r="S99" s="119">
        <f t="shared" si="17"/>
        <v>11</v>
      </c>
    </row>
    <row r="100" spans="1:19">
      <c r="A100" s="119"/>
      <c r="E100" s="98">
        <f t="shared" si="11"/>
        <v>99</v>
      </c>
      <c r="F100" s="99"/>
      <c r="K100" s="114">
        <f t="shared" si="18"/>
        <v>3.3152716350446592</v>
      </c>
      <c r="L100" s="115">
        <f t="shared" si="19"/>
        <v>3.3642716350446591</v>
      </c>
      <c r="M100" s="98">
        <f t="shared" si="12"/>
        <v>3.314771635044659</v>
      </c>
      <c r="N100" s="116">
        <f t="shared" si="13"/>
        <v>3.3647716350446593</v>
      </c>
      <c r="O100" s="117">
        <f t="shared" si="14"/>
        <v>3.3397716350446593</v>
      </c>
      <c r="P100" s="98">
        <f t="shared" si="15"/>
        <v>0</v>
      </c>
      <c r="Q100" s="118">
        <f t="shared" si="16"/>
        <v>0</v>
      </c>
      <c r="R100" s="98">
        <f t="shared" si="20"/>
        <v>11</v>
      </c>
      <c r="S100" s="119">
        <f t="shared" si="17"/>
        <v>11</v>
      </c>
    </row>
    <row r="101" spans="1:19">
      <c r="A101" s="119"/>
      <c r="E101" s="98">
        <f t="shared" si="11"/>
        <v>100</v>
      </c>
      <c r="F101" s="99"/>
      <c r="K101" s="114">
        <f t="shared" si="18"/>
        <v>3.365271635044659</v>
      </c>
      <c r="L101" s="115">
        <f t="shared" si="19"/>
        <v>3.4142716350446589</v>
      </c>
      <c r="M101" s="98">
        <f t="shared" si="12"/>
        <v>3.3647716350446588</v>
      </c>
      <c r="N101" s="116">
        <f t="shared" si="13"/>
        <v>3.4147716350446591</v>
      </c>
      <c r="O101" s="117">
        <f t="shared" si="14"/>
        <v>3.3897716350446592</v>
      </c>
      <c r="P101" s="98">
        <f t="shared" si="15"/>
        <v>0</v>
      </c>
      <c r="Q101" s="118">
        <f t="shared" si="16"/>
        <v>0</v>
      </c>
      <c r="R101" s="98">
        <f t="shared" si="20"/>
        <v>11</v>
      </c>
      <c r="S101" s="119">
        <f t="shared" si="17"/>
        <v>11</v>
      </c>
    </row>
    <row r="102" spans="1:19">
      <c r="A102" s="119"/>
      <c r="E102" s="98">
        <f t="shared" si="11"/>
        <v>101</v>
      </c>
      <c r="F102" s="99"/>
      <c r="K102" s="114">
        <f t="shared" si="18"/>
        <v>3.4152716350446588</v>
      </c>
      <c r="L102" s="115">
        <f t="shared" si="19"/>
        <v>3.4642716350446587</v>
      </c>
      <c r="M102" s="98">
        <f t="shared" si="12"/>
        <v>3.4147716350446586</v>
      </c>
      <c r="N102" s="116">
        <f t="shared" si="13"/>
        <v>3.4647716350446589</v>
      </c>
      <c r="O102" s="117">
        <f t="shared" si="14"/>
        <v>3.439771635044659</v>
      </c>
      <c r="P102" s="98">
        <f t="shared" si="15"/>
        <v>0</v>
      </c>
      <c r="Q102" s="118">
        <f t="shared" si="16"/>
        <v>0</v>
      </c>
      <c r="R102" s="98">
        <f t="shared" si="20"/>
        <v>11</v>
      </c>
      <c r="S102" s="119">
        <f t="shared" si="17"/>
        <v>11</v>
      </c>
    </row>
    <row r="103" spans="1:19">
      <c r="A103" s="119"/>
      <c r="E103" s="98">
        <f t="shared" si="11"/>
        <v>102</v>
      </c>
      <c r="F103" s="99"/>
      <c r="K103" s="114">
        <f t="shared" si="18"/>
        <v>3.4652716350446586</v>
      </c>
      <c r="L103" s="115">
        <f t="shared" si="19"/>
        <v>3.5142716350446586</v>
      </c>
      <c r="M103" s="98">
        <f t="shared" si="12"/>
        <v>3.4647716350446585</v>
      </c>
      <c r="N103" s="116">
        <f t="shared" si="13"/>
        <v>3.5147716350446587</v>
      </c>
      <c r="O103" s="117">
        <f t="shared" si="14"/>
        <v>3.4897716350446588</v>
      </c>
      <c r="P103" s="98">
        <f t="shared" si="15"/>
        <v>0</v>
      </c>
      <c r="Q103" s="118">
        <f t="shared" si="16"/>
        <v>0</v>
      </c>
      <c r="R103" s="98">
        <f t="shared" si="20"/>
        <v>11</v>
      </c>
      <c r="S103" s="119">
        <f t="shared" si="17"/>
        <v>11</v>
      </c>
    </row>
    <row r="104" spans="1:19">
      <c r="A104" s="119"/>
      <c r="E104" s="98">
        <f t="shared" si="11"/>
        <v>103</v>
      </c>
      <c r="F104" s="99"/>
      <c r="K104" s="114">
        <f t="shared" si="18"/>
        <v>3.5152716350446584</v>
      </c>
      <c r="L104" s="115">
        <f t="shared" si="19"/>
        <v>3.5642716350446584</v>
      </c>
      <c r="M104" s="98">
        <f t="shared" si="12"/>
        <v>3.5147716350446583</v>
      </c>
      <c r="N104" s="116">
        <f t="shared" si="13"/>
        <v>3.5647716350446585</v>
      </c>
      <c r="O104" s="117">
        <f t="shared" si="14"/>
        <v>3.5397716350446586</v>
      </c>
      <c r="P104" s="98">
        <f t="shared" si="15"/>
        <v>0</v>
      </c>
      <c r="Q104" s="118">
        <f t="shared" si="16"/>
        <v>0</v>
      </c>
      <c r="R104" s="98">
        <f t="shared" si="20"/>
        <v>11</v>
      </c>
      <c r="S104" s="119">
        <f t="shared" si="17"/>
        <v>11</v>
      </c>
    </row>
    <row r="105" spans="1:19">
      <c r="A105" s="119"/>
      <c r="E105" s="98">
        <f t="shared" si="11"/>
        <v>104</v>
      </c>
      <c r="F105" s="99"/>
      <c r="K105" s="114">
        <f t="shared" si="18"/>
        <v>3.5652716350446583</v>
      </c>
      <c r="L105" s="115">
        <f t="shared" si="19"/>
        <v>3.6142716350446582</v>
      </c>
      <c r="M105" s="98">
        <f t="shared" si="12"/>
        <v>3.5647716350446581</v>
      </c>
      <c r="N105" s="116">
        <f t="shared" si="13"/>
        <v>3.6147716350446584</v>
      </c>
      <c r="O105" s="117">
        <f t="shared" si="14"/>
        <v>3.5897716350446585</v>
      </c>
      <c r="P105" s="98">
        <f t="shared" si="15"/>
        <v>0</v>
      </c>
      <c r="Q105" s="118">
        <f t="shared" si="16"/>
        <v>0</v>
      </c>
      <c r="R105" s="98">
        <f t="shared" si="20"/>
        <v>11</v>
      </c>
      <c r="S105" s="119">
        <f t="shared" si="17"/>
        <v>11</v>
      </c>
    </row>
    <row r="106" spans="1:19">
      <c r="A106" s="119"/>
      <c r="E106" s="98">
        <f t="shared" si="11"/>
        <v>105</v>
      </c>
      <c r="F106" s="99"/>
      <c r="K106" s="114">
        <f t="shared" si="18"/>
        <v>3.6152716350446581</v>
      </c>
      <c r="L106" s="115">
        <f t="shared" si="19"/>
        <v>3.664271635044658</v>
      </c>
      <c r="M106" s="98">
        <f t="shared" si="12"/>
        <v>3.6147716350446579</v>
      </c>
      <c r="N106" s="116">
        <f t="shared" si="13"/>
        <v>3.6647716350446582</v>
      </c>
      <c r="O106" s="117">
        <f t="shared" si="14"/>
        <v>3.6397716350446583</v>
      </c>
      <c r="P106" s="98">
        <f t="shared" si="15"/>
        <v>0</v>
      </c>
      <c r="Q106" s="118">
        <f t="shared" si="16"/>
        <v>0</v>
      </c>
      <c r="R106" s="98">
        <f t="shared" si="20"/>
        <v>11</v>
      </c>
      <c r="S106" s="119">
        <f t="shared" si="17"/>
        <v>11</v>
      </c>
    </row>
    <row r="107" spans="1:19">
      <c r="A107" s="119"/>
      <c r="E107" s="98">
        <f t="shared" si="11"/>
        <v>106</v>
      </c>
      <c r="F107" s="99"/>
      <c r="K107" s="114">
        <f t="shared" si="18"/>
        <v>3.6652716350446579</v>
      </c>
      <c r="L107" s="115">
        <f t="shared" si="19"/>
        <v>3.7142716350446578</v>
      </c>
      <c r="M107" s="98">
        <f t="shared" si="12"/>
        <v>3.6647716350446577</v>
      </c>
      <c r="N107" s="116">
        <f t="shared" si="13"/>
        <v>3.714771635044658</v>
      </c>
      <c r="O107" s="117">
        <f t="shared" si="14"/>
        <v>3.6897716350446581</v>
      </c>
      <c r="P107" s="98">
        <f t="shared" si="15"/>
        <v>0</v>
      </c>
      <c r="Q107" s="118">
        <f t="shared" si="16"/>
        <v>0</v>
      </c>
      <c r="R107" s="98">
        <f t="shared" si="20"/>
        <v>11</v>
      </c>
      <c r="S107" s="119">
        <f t="shared" si="17"/>
        <v>11</v>
      </c>
    </row>
    <row r="108" spans="1:19">
      <c r="A108" s="119"/>
      <c r="E108" s="98">
        <f t="shared" si="11"/>
        <v>107</v>
      </c>
      <c r="F108" s="99"/>
      <c r="K108" s="114">
        <f t="shared" si="18"/>
        <v>3.7152716350446577</v>
      </c>
      <c r="L108" s="115">
        <f t="shared" si="19"/>
        <v>3.7642716350446577</v>
      </c>
      <c r="M108" s="98">
        <f t="shared" si="12"/>
        <v>3.7147716350446576</v>
      </c>
      <c r="N108" s="116">
        <f t="shared" si="13"/>
        <v>3.7647716350446578</v>
      </c>
      <c r="O108" s="117">
        <f t="shared" si="14"/>
        <v>3.7397716350446579</v>
      </c>
      <c r="P108" s="98">
        <f t="shared" si="15"/>
        <v>0</v>
      </c>
      <c r="Q108" s="118">
        <f t="shared" si="16"/>
        <v>0</v>
      </c>
      <c r="R108" s="98">
        <f t="shared" si="20"/>
        <v>11</v>
      </c>
      <c r="S108" s="119">
        <f t="shared" si="17"/>
        <v>11</v>
      </c>
    </row>
    <row r="109" spans="1:19">
      <c r="A109" s="119"/>
      <c r="E109" s="98">
        <f t="shared" si="11"/>
        <v>108</v>
      </c>
      <c r="F109" s="99"/>
      <c r="K109" s="114">
        <f t="shared" si="18"/>
        <v>3.7652716350446576</v>
      </c>
      <c r="L109" s="115">
        <f t="shared" si="19"/>
        <v>3.8142716350446575</v>
      </c>
      <c r="M109" s="98">
        <f t="shared" si="12"/>
        <v>3.7647716350446574</v>
      </c>
      <c r="N109" s="116">
        <f t="shared" si="13"/>
        <v>3.8147716350446577</v>
      </c>
      <c r="O109" s="117">
        <f t="shared" si="14"/>
        <v>3.7897716350446577</v>
      </c>
      <c r="P109" s="98">
        <f t="shared" si="15"/>
        <v>0</v>
      </c>
      <c r="Q109" s="118">
        <f t="shared" si="16"/>
        <v>0</v>
      </c>
      <c r="R109" s="98">
        <f t="shared" si="20"/>
        <v>11</v>
      </c>
      <c r="S109" s="119">
        <f t="shared" si="17"/>
        <v>11</v>
      </c>
    </row>
    <row r="110" spans="1:19">
      <c r="A110" s="119"/>
      <c r="E110" s="98">
        <f t="shared" si="11"/>
        <v>109</v>
      </c>
      <c r="F110" s="99"/>
      <c r="K110" s="114">
        <f t="shared" si="18"/>
        <v>3.8152716350446574</v>
      </c>
      <c r="L110" s="115">
        <f t="shared" si="19"/>
        <v>3.8642716350446573</v>
      </c>
      <c r="M110" s="98">
        <f t="shared" si="12"/>
        <v>3.8147716350446572</v>
      </c>
      <c r="N110" s="116">
        <f t="shared" si="13"/>
        <v>3.8647716350446575</v>
      </c>
      <c r="O110" s="117">
        <f t="shared" si="14"/>
        <v>3.8397716350446576</v>
      </c>
      <c r="P110" s="98">
        <f t="shared" si="15"/>
        <v>0</v>
      </c>
      <c r="Q110" s="118">
        <f t="shared" si="16"/>
        <v>0</v>
      </c>
      <c r="R110" s="98">
        <f t="shared" si="20"/>
        <v>11</v>
      </c>
      <c r="S110" s="119">
        <f t="shared" si="17"/>
        <v>11</v>
      </c>
    </row>
    <row r="111" spans="1:19">
      <c r="A111" s="119"/>
      <c r="E111" s="98">
        <f t="shared" si="11"/>
        <v>110</v>
      </c>
      <c r="F111" s="99"/>
      <c r="K111" s="114">
        <f t="shared" si="18"/>
        <v>3.8652716350446572</v>
      </c>
      <c r="L111" s="115">
        <f t="shared" si="19"/>
        <v>3.9142716350446571</v>
      </c>
      <c r="M111" s="98">
        <f t="shared" si="12"/>
        <v>3.864771635044657</v>
      </c>
      <c r="N111" s="116">
        <f t="shared" si="13"/>
        <v>3.9147716350446573</v>
      </c>
      <c r="O111" s="117">
        <f t="shared" si="14"/>
        <v>3.8897716350446574</v>
      </c>
      <c r="P111" s="98">
        <f t="shared" si="15"/>
        <v>0</v>
      </c>
      <c r="Q111" s="118">
        <f t="shared" si="16"/>
        <v>0</v>
      </c>
      <c r="R111" s="98">
        <f t="shared" si="20"/>
        <v>11</v>
      </c>
      <c r="S111" s="119">
        <f t="shared" si="17"/>
        <v>11</v>
      </c>
    </row>
    <row r="112" spans="1:19">
      <c r="A112" s="119"/>
      <c r="E112" s="98">
        <f t="shared" si="11"/>
        <v>111</v>
      </c>
      <c r="F112" s="99"/>
      <c r="K112" s="114">
        <f t="shared" si="18"/>
        <v>3.915271635044657</v>
      </c>
      <c r="L112" s="115">
        <f t="shared" si="19"/>
        <v>3.964271635044657</v>
      </c>
      <c r="M112" s="98">
        <f t="shared" si="12"/>
        <v>3.9147716350446569</v>
      </c>
      <c r="N112" s="116">
        <f t="shared" si="13"/>
        <v>3.9647716350446571</v>
      </c>
      <c r="O112" s="117">
        <f t="shared" si="14"/>
        <v>3.9397716350446572</v>
      </c>
      <c r="P112" s="98">
        <f t="shared" si="15"/>
        <v>0</v>
      </c>
      <c r="Q112" s="118">
        <f t="shared" si="16"/>
        <v>0</v>
      </c>
      <c r="R112" s="98">
        <f t="shared" si="20"/>
        <v>11</v>
      </c>
      <c r="S112" s="119">
        <f t="shared" si="17"/>
        <v>11</v>
      </c>
    </row>
    <row r="113" spans="1:19">
      <c r="A113" s="119"/>
      <c r="E113" s="98">
        <f t="shared" si="11"/>
        <v>112</v>
      </c>
      <c r="F113" s="99"/>
      <c r="K113" s="114">
        <f t="shared" si="18"/>
        <v>3.9652716350446569</v>
      </c>
      <c r="L113" s="115">
        <f t="shared" si="19"/>
        <v>4.0142716350446568</v>
      </c>
      <c r="M113" s="98">
        <f t="shared" si="12"/>
        <v>3.9647716350446567</v>
      </c>
      <c r="N113" s="116">
        <f t="shared" si="13"/>
        <v>4.0147716350446565</v>
      </c>
      <c r="O113" s="117">
        <f t="shared" si="14"/>
        <v>3.989771635044657</v>
      </c>
      <c r="P113" s="98">
        <f t="shared" si="15"/>
        <v>0</v>
      </c>
      <c r="Q113" s="118">
        <f t="shared" si="16"/>
        <v>0</v>
      </c>
      <c r="R113" s="98">
        <f t="shared" si="20"/>
        <v>11</v>
      </c>
      <c r="S113" s="119">
        <f t="shared" si="17"/>
        <v>11</v>
      </c>
    </row>
    <row r="114" spans="1:19">
      <c r="A114" s="119"/>
      <c r="E114" s="98">
        <f t="shared" si="11"/>
        <v>113</v>
      </c>
      <c r="F114" s="99"/>
      <c r="K114" s="114">
        <f t="shared" si="18"/>
        <v>4.0152716350446571</v>
      </c>
      <c r="L114" s="115">
        <f t="shared" si="19"/>
        <v>4.0642716350446566</v>
      </c>
      <c r="M114" s="98">
        <f t="shared" si="12"/>
        <v>4.0147716350446574</v>
      </c>
      <c r="N114" s="116">
        <f t="shared" si="13"/>
        <v>4.0647716350446563</v>
      </c>
      <c r="O114" s="117">
        <f t="shared" si="14"/>
        <v>4.0397716350446569</v>
      </c>
      <c r="P114" s="98">
        <f t="shared" si="15"/>
        <v>0</v>
      </c>
      <c r="Q114" s="118">
        <f t="shared" si="16"/>
        <v>0</v>
      </c>
      <c r="R114" s="98">
        <f t="shared" si="20"/>
        <v>11</v>
      </c>
      <c r="S114" s="119">
        <f t="shared" si="17"/>
        <v>11</v>
      </c>
    </row>
    <row r="115" spans="1:19">
      <c r="A115" s="119"/>
      <c r="E115" s="98">
        <f t="shared" si="11"/>
        <v>114</v>
      </c>
      <c r="F115" s="99"/>
      <c r="K115" s="114">
        <f t="shared" si="18"/>
        <v>4.0652716350446569</v>
      </c>
      <c r="L115" s="115">
        <f t="shared" si="19"/>
        <v>4.1142716350446564</v>
      </c>
      <c r="M115" s="98">
        <f t="shared" si="12"/>
        <v>4.0647716350446572</v>
      </c>
      <c r="N115" s="116">
        <f t="shared" si="13"/>
        <v>4.1147716350446562</v>
      </c>
      <c r="O115" s="117">
        <f t="shared" si="14"/>
        <v>4.0897716350446567</v>
      </c>
      <c r="P115" s="98">
        <f t="shared" si="15"/>
        <v>0</v>
      </c>
      <c r="Q115" s="118">
        <f t="shared" si="16"/>
        <v>0</v>
      </c>
      <c r="R115" s="98">
        <f t="shared" si="20"/>
        <v>11</v>
      </c>
      <c r="S115" s="119">
        <f t="shared" si="17"/>
        <v>11</v>
      </c>
    </row>
    <row r="116" spans="1:19">
      <c r="A116" s="119"/>
      <c r="E116" s="98">
        <f t="shared" si="11"/>
        <v>115</v>
      </c>
      <c r="F116" s="99"/>
      <c r="K116" s="114">
        <f t="shared" si="18"/>
        <v>4.1152716350446568</v>
      </c>
      <c r="L116" s="115">
        <f t="shared" si="19"/>
        <v>4.1642716350446563</v>
      </c>
      <c r="M116" s="98">
        <f t="shared" si="12"/>
        <v>4.114771635044657</v>
      </c>
      <c r="N116" s="116">
        <f t="shared" si="13"/>
        <v>4.164771635044656</v>
      </c>
      <c r="O116" s="117">
        <f t="shared" si="14"/>
        <v>4.1397716350446565</v>
      </c>
      <c r="P116" s="98">
        <f t="shared" si="15"/>
        <v>0</v>
      </c>
      <c r="Q116" s="118">
        <f t="shared" si="16"/>
        <v>0</v>
      </c>
      <c r="R116" s="98">
        <f t="shared" si="20"/>
        <v>11</v>
      </c>
      <c r="S116" s="119">
        <f t="shared" si="17"/>
        <v>11</v>
      </c>
    </row>
    <row r="117" spans="1:19">
      <c r="A117" s="119"/>
      <c r="E117" s="98">
        <f t="shared" si="11"/>
        <v>116</v>
      </c>
      <c r="F117" s="99"/>
      <c r="K117" s="114">
        <f t="shared" si="18"/>
        <v>4.1652716350446566</v>
      </c>
      <c r="L117" s="115">
        <f t="shared" si="19"/>
        <v>4.2142716350446561</v>
      </c>
      <c r="M117" s="98">
        <f t="shared" si="12"/>
        <v>4.1647716350446569</v>
      </c>
      <c r="N117" s="116">
        <f t="shared" si="13"/>
        <v>4.2147716350446558</v>
      </c>
      <c r="O117" s="117">
        <f t="shared" si="14"/>
        <v>4.1897716350446563</v>
      </c>
      <c r="P117" s="98">
        <f t="shared" si="15"/>
        <v>0</v>
      </c>
      <c r="Q117" s="118">
        <f t="shared" si="16"/>
        <v>0</v>
      </c>
      <c r="R117" s="98">
        <f t="shared" si="20"/>
        <v>11</v>
      </c>
      <c r="S117" s="119">
        <f t="shared" si="17"/>
        <v>11</v>
      </c>
    </row>
    <row r="118" spans="1:19">
      <c r="A118" s="119"/>
      <c r="E118" s="98">
        <f t="shared" si="11"/>
        <v>117</v>
      </c>
      <c r="F118" s="99"/>
      <c r="K118" s="114">
        <f t="shared" si="18"/>
        <v>4.2152716350446564</v>
      </c>
      <c r="L118" s="115">
        <f t="shared" si="19"/>
        <v>4.2642716350446559</v>
      </c>
      <c r="M118" s="98">
        <f t="shared" si="12"/>
        <v>4.2147716350446567</v>
      </c>
      <c r="N118" s="116">
        <f t="shared" si="13"/>
        <v>4.2647716350446556</v>
      </c>
      <c r="O118" s="117">
        <f t="shared" si="14"/>
        <v>4.2397716350446562</v>
      </c>
      <c r="P118" s="98">
        <f t="shared" si="15"/>
        <v>0</v>
      </c>
      <c r="Q118" s="118">
        <f t="shared" si="16"/>
        <v>0</v>
      </c>
      <c r="R118" s="98">
        <f t="shared" si="20"/>
        <v>11</v>
      </c>
      <c r="S118" s="119">
        <f t="shared" si="17"/>
        <v>11</v>
      </c>
    </row>
    <row r="119" spans="1:19">
      <c r="A119" s="119"/>
      <c r="E119" s="98">
        <f t="shared" si="11"/>
        <v>118</v>
      </c>
      <c r="F119" s="99"/>
      <c r="K119" s="114">
        <f t="shared" si="18"/>
        <v>4.2652716350446562</v>
      </c>
      <c r="L119" s="115">
        <f t="shared" si="19"/>
        <v>4.3142716350446557</v>
      </c>
      <c r="M119" s="98">
        <f t="shared" si="12"/>
        <v>4.2647716350446565</v>
      </c>
      <c r="N119" s="116">
        <f t="shared" si="13"/>
        <v>4.3147716350446554</v>
      </c>
      <c r="O119" s="117">
        <f t="shared" si="14"/>
        <v>4.289771635044656</v>
      </c>
      <c r="P119" s="98">
        <f t="shared" si="15"/>
        <v>0</v>
      </c>
      <c r="Q119" s="118">
        <f t="shared" si="16"/>
        <v>0</v>
      </c>
      <c r="R119" s="98">
        <f t="shared" si="20"/>
        <v>11</v>
      </c>
      <c r="S119" s="119">
        <f t="shared" si="17"/>
        <v>11</v>
      </c>
    </row>
    <row r="120" spans="1:19">
      <c r="A120" s="119"/>
      <c r="E120" s="98">
        <f t="shared" si="11"/>
        <v>119</v>
      </c>
      <c r="F120" s="99"/>
      <c r="K120" s="114">
        <f t="shared" si="18"/>
        <v>4.3152716350446561</v>
      </c>
      <c r="L120" s="115">
        <f t="shared" si="19"/>
        <v>4.3642716350446555</v>
      </c>
      <c r="M120" s="98">
        <f t="shared" si="12"/>
        <v>4.3147716350446563</v>
      </c>
      <c r="N120" s="116">
        <f t="shared" si="13"/>
        <v>4.3647716350446553</v>
      </c>
      <c r="O120" s="117">
        <f t="shared" si="14"/>
        <v>4.3397716350446558</v>
      </c>
      <c r="P120" s="98">
        <f t="shared" si="15"/>
        <v>0</v>
      </c>
      <c r="Q120" s="118">
        <f t="shared" si="16"/>
        <v>0</v>
      </c>
      <c r="R120" s="98">
        <f t="shared" si="20"/>
        <v>11</v>
      </c>
      <c r="S120" s="119">
        <f t="shared" si="17"/>
        <v>11</v>
      </c>
    </row>
    <row r="121" spans="1:19">
      <c r="A121" s="119"/>
      <c r="E121" s="98">
        <f t="shared" si="11"/>
        <v>120</v>
      </c>
      <c r="F121" s="99"/>
      <c r="K121" s="114">
        <f t="shared" si="18"/>
        <v>4.3652716350446559</v>
      </c>
      <c r="L121" s="115">
        <f t="shared" si="19"/>
        <v>4.4142716350446554</v>
      </c>
      <c r="M121" s="98">
        <f t="shared" si="12"/>
        <v>4.3647716350446562</v>
      </c>
      <c r="N121" s="116">
        <f t="shared" si="13"/>
        <v>4.4147716350446551</v>
      </c>
      <c r="O121" s="117">
        <f t="shared" si="14"/>
        <v>4.3897716350446556</v>
      </c>
      <c r="P121" s="98">
        <f t="shared" si="15"/>
        <v>0</v>
      </c>
      <c r="Q121" s="118">
        <f t="shared" si="16"/>
        <v>0</v>
      </c>
      <c r="R121" s="98">
        <f t="shared" si="20"/>
        <v>11</v>
      </c>
      <c r="S121" s="119">
        <f t="shared" si="17"/>
        <v>11</v>
      </c>
    </row>
    <row r="122" spans="1:19">
      <c r="A122" s="119"/>
      <c r="E122" s="98">
        <f t="shared" si="11"/>
        <v>121</v>
      </c>
      <c r="F122" s="99"/>
      <c r="K122" s="114">
        <f t="shared" si="18"/>
        <v>4.4152716350446557</v>
      </c>
      <c r="L122" s="115">
        <f t="shared" si="19"/>
        <v>4.4642716350446552</v>
      </c>
      <c r="M122" s="98">
        <f t="shared" si="12"/>
        <v>4.414771635044656</v>
      </c>
      <c r="N122" s="116">
        <f t="shared" si="13"/>
        <v>4.4647716350446549</v>
      </c>
      <c r="O122" s="117">
        <f t="shared" si="14"/>
        <v>4.4397716350446554</v>
      </c>
      <c r="P122" s="98">
        <f t="shared" si="15"/>
        <v>0</v>
      </c>
      <c r="Q122" s="118">
        <f t="shared" si="16"/>
        <v>0</v>
      </c>
      <c r="R122" s="98">
        <f t="shared" si="20"/>
        <v>11</v>
      </c>
      <c r="S122" s="119">
        <f t="shared" si="17"/>
        <v>11</v>
      </c>
    </row>
    <row r="123" spans="1:19">
      <c r="A123" s="119"/>
      <c r="E123" s="98">
        <f t="shared" si="11"/>
        <v>122</v>
      </c>
      <c r="F123" s="99"/>
      <c r="K123" s="114">
        <f t="shared" si="18"/>
        <v>4.4652716350446555</v>
      </c>
      <c r="L123" s="115">
        <f t="shared" si="19"/>
        <v>4.514271635044655</v>
      </c>
      <c r="M123" s="98">
        <f t="shared" si="12"/>
        <v>4.4647716350446558</v>
      </c>
      <c r="N123" s="116">
        <f t="shared" si="13"/>
        <v>4.5147716350446547</v>
      </c>
      <c r="O123" s="117">
        <f t="shared" si="14"/>
        <v>4.4897716350446553</v>
      </c>
      <c r="P123" s="98">
        <f t="shared" si="15"/>
        <v>0</v>
      </c>
      <c r="Q123" s="118">
        <f t="shared" si="16"/>
        <v>0</v>
      </c>
      <c r="R123" s="98">
        <f t="shared" si="20"/>
        <v>11</v>
      </c>
      <c r="S123" s="119">
        <f t="shared" si="17"/>
        <v>11</v>
      </c>
    </row>
    <row r="124" spans="1:19">
      <c r="A124" s="119"/>
      <c r="E124" s="98">
        <f t="shared" si="11"/>
        <v>123</v>
      </c>
      <c r="F124" s="99"/>
      <c r="K124" s="114">
        <f t="shared" si="18"/>
        <v>4.5152716350446553</v>
      </c>
      <c r="L124" s="115">
        <f t="shared" si="19"/>
        <v>4.5642716350446548</v>
      </c>
      <c r="M124" s="98">
        <f t="shared" si="12"/>
        <v>4.5147716350446556</v>
      </c>
      <c r="N124" s="116">
        <f t="shared" si="13"/>
        <v>4.5647716350446546</v>
      </c>
      <c r="O124" s="117">
        <f t="shared" si="14"/>
        <v>4.5397716350446551</v>
      </c>
      <c r="P124" s="98">
        <f t="shared" si="15"/>
        <v>0</v>
      </c>
      <c r="Q124" s="118">
        <f t="shared" si="16"/>
        <v>0</v>
      </c>
      <c r="R124" s="98">
        <f t="shared" si="20"/>
        <v>11</v>
      </c>
      <c r="S124" s="119">
        <f t="shared" si="17"/>
        <v>11</v>
      </c>
    </row>
    <row r="125" spans="1:19">
      <c r="A125" s="119"/>
      <c r="E125" s="98">
        <f t="shared" si="11"/>
        <v>124</v>
      </c>
      <c r="F125" s="99"/>
      <c r="K125" s="114">
        <f t="shared" si="18"/>
        <v>4.5652716350446552</v>
      </c>
      <c r="L125" s="115">
        <f t="shared" si="19"/>
        <v>4.6142716350446547</v>
      </c>
      <c r="M125" s="98">
        <f t="shared" si="12"/>
        <v>4.5647716350446554</v>
      </c>
      <c r="N125" s="116">
        <f t="shared" si="13"/>
        <v>4.6147716350446544</v>
      </c>
      <c r="O125" s="117">
        <f t="shared" si="14"/>
        <v>4.5897716350446549</v>
      </c>
      <c r="P125" s="98">
        <f t="shared" si="15"/>
        <v>0</v>
      </c>
      <c r="Q125" s="118">
        <f t="shared" si="16"/>
        <v>0</v>
      </c>
      <c r="R125" s="98">
        <f t="shared" si="20"/>
        <v>11</v>
      </c>
      <c r="S125" s="119">
        <f t="shared" si="17"/>
        <v>11</v>
      </c>
    </row>
    <row r="126" spans="1:19">
      <c r="A126" s="119"/>
      <c r="E126" s="98">
        <f t="shared" si="11"/>
        <v>125</v>
      </c>
      <c r="F126" s="99"/>
      <c r="K126" s="114">
        <f t="shared" si="18"/>
        <v>4.615271635044655</v>
      </c>
      <c r="L126" s="115">
        <f t="shared" si="19"/>
        <v>4.6642716350446545</v>
      </c>
      <c r="M126" s="98">
        <f t="shared" si="12"/>
        <v>4.6147716350446553</v>
      </c>
      <c r="N126" s="116">
        <f t="shared" si="13"/>
        <v>4.6647716350446542</v>
      </c>
      <c r="O126" s="117">
        <f t="shared" si="14"/>
        <v>4.6397716350446547</v>
      </c>
      <c r="P126" s="98">
        <f t="shared" si="15"/>
        <v>0</v>
      </c>
      <c r="Q126" s="118">
        <f t="shared" si="16"/>
        <v>0</v>
      </c>
      <c r="R126" s="98">
        <f t="shared" si="20"/>
        <v>11</v>
      </c>
      <c r="S126" s="119">
        <f t="shared" si="17"/>
        <v>11</v>
      </c>
    </row>
    <row r="127" spans="1:19">
      <c r="A127" s="119"/>
      <c r="E127" s="98">
        <f t="shared" si="11"/>
        <v>126</v>
      </c>
      <c r="F127" s="99"/>
      <c r="K127" s="114">
        <f t="shared" si="18"/>
        <v>4.6652716350446548</v>
      </c>
      <c r="L127" s="115">
        <f t="shared" si="19"/>
        <v>4.7142716350446543</v>
      </c>
      <c r="M127" s="98">
        <f t="shared" si="12"/>
        <v>4.6647716350446551</v>
      </c>
      <c r="N127" s="116">
        <f t="shared" si="13"/>
        <v>4.714771635044654</v>
      </c>
      <c r="O127" s="117">
        <f t="shared" si="14"/>
        <v>4.6897716350446546</v>
      </c>
      <c r="P127" s="98">
        <f t="shared" si="15"/>
        <v>0</v>
      </c>
      <c r="Q127" s="118">
        <f t="shared" si="16"/>
        <v>0</v>
      </c>
      <c r="R127" s="98">
        <f t="shared" si="20"/>
        <v>11</v>
      </c>
      <c r="S127" s="119">
        <f t="shared" si="17"/>
        <v>11</v>
      </c>
    </row>
    <row r="128" spans="1:19">
      <c r="A128" s="119"/>
      <c r="E128" s="98">
        <f t="shared" si="11"/>
        <v>127</v>
      </c>
      <c r="F128" s="99"/>
      <c r="K128" s="114">
        <f t="shared" si="18"/>
        <v>4.7152716350446546</v>
      </c>
      <c r="L128" s="115">
        <f t="shared" si="19"/>
        <v>4.7642716350446541</v>
      </c>
      <c r="M128" s="98">
        <f t="shared" si="12"/>
        <v>4.7147716350446549</v>
      </c>
      <c r="N128" s="116">
        <f t="shared" si="13"/>
        <v>4.7647716350446538</v>
      </c>
      <c r="O128" s="117">
        <f t="shared" si="14"/>
        <v>4.7397716350446544</v>
      </c>
      <c r="P128" s="98">
        <f t="shared" si="15"/>
        <v>0</v>
      </c>
      <c r="Q128" s="118">
        <f t="shared" si="16"/>
        <v>0</v>
      </c>
      <c r="R128" s="98">
        <f t="shared" si="20"/>
        <v>11</v>
      </c>
      <c r="S128" s="119">
        <f t="shared" si="17"/>
        <v>11</v>
      </c>
    </row>
    <row r="129" spans="1:19">
      <c r="A129" s="119"/>
      <c r="E129" s="98">
        <f t="shared" si="11"/>
        <v>128</v>
      </c>
      <c r="F129" s="99"/>
      <c r="K129" s="114">
        <f t="shared" si="18"/>
        <v>4.7652716350446545</v>
      </c>
      <c r="L129" s="115">
        <f t="shared" si="19"/>
        <v>4.8142716350446539</v>
      </c>
      <c r="M129" s="98">
        <f t="shared" si="12"/>
        <v>4.7647716350446547</v>
      </c>
      <c r="N129" s="116">
        <f t="shared" si="13"/>
        <v>4.8147716350446537</v>
      </c>
      <c r="O129" s="117">
        <f t="shared" si="14"/>
        <v>4.7897716350446542</v>
      </c>
      <c r="P129" s="98">
        <f t="shared" si="15"/>
        <v>0</v>
      </c>
      <c r="Q129" s="118">
        <f t="shared" si="16"/>
        <v>0</v>
      </c>
      <c r="R129" s="98">
        <f t="shared" si="20"/>
        <v>11</v>
      </c>
      <c r="S129" s="119">
        <f t="shared" si="17"/>
        <v>11</v>
      </c>
    </row>
    <row r="130" spans="1:19">
      <c r="A130" s="119"/>
      <c r="E130" s="98">
        <f t="shared" si="11"/>
        <v>129</v>
      </c>
      <c r="F130" s="99"/>
      <c r="K130" s="114">
        <f t="shared" si="18"/>
        <v>4.8152716350446543</v>
      </c>
      <c r="L130" s="115">
        <f t="shared" si="19"/>
        <v>4.8642716350446538</v>
      </c>
      <c r="M130" s="98">
        <f t="shared" si="12"/>
        <v>4.8147716350446546</v>
      </c>
      <c r="N130" s="116">
        <f t="shared" si="13"/>
        <v>4.8647716350446535</v>
      </c>
      <c r="O130" s="117">
        <f t="shared" si="14"/>
        <v>4.839771635044654</v>
      </c>
      <c r="P130" s="98">
        <f t="shared" si="15"/>
        <v>0</v>
      </c>
      <c r="Q130" s="118">
        <f t="shared" si="16"/>
        <v>0</v>
      </c>
      <c r="R130" s="98">
        <f t="shared" si="20"/>
        <v>11</v>
      </c>
      <c r="S130" s="119">
        <f t="shared" si="17"/>
        <v>11</v>
      </c>
    </row>
    <row r="131" spans="1:19">
      <c r="A131" s="119"/>
      <c r="E131" s="98">
        <f t="shared" si="11"/>
        <v>130</v>
      </c>
      <c r="F131" s="99"/>
      <c r="K131" s="114">
        <f t="shared" si="18"/>
        <v>4.8652716350446541</v>
      </c>
      <c r="L131" s="115">
        <f t="shared" si="19"/>
        <v>4.9142716350446536</v>
      </c>
      <c r="M131" s="98">
        <f t="shared" si="12"/>
        <v>4.8647716350446544</v>
      </c>
      <c r="N131" s="116">
        <f t="shared" si="13"/>
        <v>4.9147716350446533</v>
      </c>
      <c r="O131" s="117">
        <f t="shared" si="14"/>
        <v>4.8897716350446538</v>
      </c>
      <c r="P131" s="98">
        <f t="shared" si="15"/>
        <v>0</v>
      </c>
      <c r="Q131" s="118">
        <f t="shared" si="16"/>
        <v>0</v>
      </c>
      <c r="R131" s="98">
        <f t="shared" si="20"/>
        <v>11</v>
      </c>
      <c r="S131" s="119">
        <f t="shared" si="17"/>
        <v>11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4.9152716350446539</v>
      </c>
      <c r="L132" s="115">
        <f t="shared" si="19"/>
        <v>4.9642716350446534</v>
      </c>
      <c r="M132" s="98">
        <f t="shared" si="12"/>
        <v>4.9147716350446542</v>
      </c>
      <c r="N132" s="116">
        <f t="shared" si="13"/>
        <v>4.9647716350446531</v>
      </c>
      <c r="O132" s="117">
        <f t="shared" si="14"/>
        <v>4.9397716350446537</v>
      </c>
      <c r="P132" s="98">
        <f t="shared" si="15"/>
        <v>0</v>
      </c>
      <c r="Q132" s="118">
        <f t="shared" si="16"/>
        <v>0</v>
      </c>
      <c r="R132" s="98">
        <f t="shared" si="20"/>
        <v>11</v>
      </c>
      <c r="S132" s="119">
        <f t="shared" si="17"/>
        <v>11</v>
      </c>
    </row>
    <row r="133" spans="1:19">
      <c r="A133" s="119"/>
      <c r="E133" s="98">
        <f t="shared" si="21"/>
        <v>132</v>
      </c>
      <c r="F133" s="99"/>
      <c r="K133" s="114">
        <f t="shared" si="18"/>
        <v>4.9652716350446537</v>
      </c>
      <c r="L133" s="115">
        <f t="shared" si="19"/>
        <v>5.0142716350446532</v>
      </c>
      <c r="M133" s="98">
        <f t="shared" ref="M133:M196" si="22">K133-5*10^-(D$2+1)</f>
        <v>4.964771635044654</v>
      </c>
      <c r="N133" s="116">
        <f t="shared" ref="N133:N196" si="23">L133+5*10^-(D$2+1)</f>
        <v>5.014771635044653</v>
      </c>
      <c r="O133" s="117">
        <f t="shared" ref="O133:O196" si="24">AVERAGE(K133,L133)</f>
        <v>4.9897716350446535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11</v>
      </c>
      <c r="S133" s="119">
        <f t="shared" ref="S133:S196" si="27">COUNTIF(F$2:F$5000,"&lt;="&amp;M133)</f>
        <v>11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5.0152716350446536</v>
      </c>
      <c r="L134" s="115">
        <f t="shared" ref="L134:L197" si="29">K134+$I$4-POWER(10,-$D$2)</f>
        <v>5.0642716350446531</v>
      </c>
      <c r="M134" s="98">
        <f t="shared" si="22"/>
        <v>5.0147716350446538</v>
      </c>
      <c r="N134" s="116">
        <f t="shared" si="23"/>
        <v>5.0647716350446528</v>
      </c>
      <c r="O134" s="117">
        <f t="shared" si="24"/>
        <v>5.0397716350446533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11</v>
      </c>
      <c r="S134" s="119">
        <f t="shared" si="27"/>
        <v>11</v>
      </c>
    </row>
    <row r="135" spans="1:19">
      <c r="A135" s="119"/>
      <c r="E135" s="98">
        <f t="shared" si="21"/>
        <v>134</v>
      </c>
      <c r="F135" s="99"/>
      <c r="K135" s="114">
        <f t="shared" si="28"/>
        <v>5.0652716350446534</v>
      </c>
      <c r="L135" s="115">
        <f t="shared" si="29"/>
        <v>5.1142716350446529</v>
      </c>
      <c r="M135" s="98">
        <f t="shared" si="22"/>
        <v>5.0647716350446537</v>
      </c>
      <c r="N135" s="116">
        <f t="shared" si="23"/>
        <v>5.1147716350446526</v>
      </c>
      <c r="O135" s="117">
        <f t="shared" si="24"/>
        <v>5.0897716350446531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5.1152716350446532</v>
      </c>
      <c r="L136" s="115">
        <f t="shared" si="29"/>
        <v>5.1642716350446527</v>
      </c>
      <c r="M136" s="98">
        <f t="shared" si="22"/>
        <v>5.1147716350446535</v>
      </c>
      <c r="N136" s="116">
        <f t="shared" si="23"/>
        <v>5.1647716350446524</v>
      </c>
      <c r="O136" s="117">
        <f t="shared" si="24"/>
        <v>5.139771635044653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5.165271635044653</v>
      </c>
      <c r="L137" s="115">
        <f t="shared" si="29"/>
        <v>5.2142716350446525</v>
      </c>
      <c r="M137" s="98">
        <f t="shared" si="22"/>
        <v>5.1647716350446533</v>
      </c>
      <c r="N137" s="116">
        <f t="shared" si="23"/>
        <v>5.2147716350446522</v>
      </c>
      <c r="O137" s="117">
        <f t="shared" si="24"/>
        <v>5.1897716350446528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5.2152716350446529</v>
      </c>
      <c r="L138" s="115">
        <f t="shared" si="29"/>
        <v>5.2642716350446523</v>
      </c>
      <c r="M138" s="98">
        <f t="shared" si="22"/>
        <v>5.2147716350446531</v>
      </c>
      <c r="N138" s="116">
        <f t="shared" si="23"/>
        <v>5.2647716350446521</v>
      </c>
      <c r="O138" s="117">
        <f t="shared" si="24"/>
        <v>5.2397716350446526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5.2652716350446527</v>
      </c>
      <c r="L139" s="115">
        <f t="shared" si="29"/>
        <v>5.3142716350446522</v>
      </c>
      <c r="M139" s="98">
        <f t="shared" si="22"/>
        <v>5.264771635044653</v>
      </c>
      <c r="N139" s="116">
        <f t="shared" si="23"/>
        <v>5.3147716350446519</v>
      </c>
      <c r="O139" s="117">
        <f t="shared" si="24"/>
        <v>5.2897716350446524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5.3152716350446525</v>
      </c>
      <c r="L140" s="115">
        <f t="shared" si="29"/>
        <v>5.364271635044652</v>
      </c>
      <c r="M140" s="98">
        <f t="shared" si="22"/>
        <v>5.3147716350446528</v>
      </c>
      <c r="N140" s="116">
        <f t="shared" si="23"/>
        <v>5.3647716350446517</v>
      </c>
      <c r="O140" s="117">
        <f t="shared" si="24"/>
        <v>5.3397716350446522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5.3652716350446523</v>
      </c>
      <c r="L141" s="115">
        <f t="shared" si="29"/>
        <v>5.4142716350446518</v>
      </c>
      <c r="M141" s="98">
        <f t="shared" si="22"/>
        <v>5.3647716350446526</v>
      </c>
      <c r="N141" s="116">
        <f t="shared" si="23"/>
        <v>5.4147716350446515</v>
      </c>
      <c r="O141" s="117">
        <f t="shared" si="24"/>
        <v>5.3897716350446521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5.4152716350446521</v>
      </c>
      <c r="L142" s="115">
        <f t="shared" si="29"/>
        <v>5.4642716350446516</v>
      </c>
      <c r="M142" s="98">
        <f t="shared" si="22"/>
        <v>5.4147716350446524</v>
      </c>
      <c r="N142" s="116">
        <f t="shared" si="23"/>
        <v>5.4647716350446514</v>
      </c>
      <c r="O142" s="117">
        <f t="shared" si="24"/>
        <v>5.4397716350446519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5.465271635044652</v>
      </c>
      <c r="L143" s="115">
        <f t="shared" si="29"/>
        <v>5.5142716350446515</v>
      </c>
      <c r="M143" s="98">
        <f t="shared" si="22"/>
        <v>5.4647716350446522</v>
      </c>
      <c r="N143" s="116">
        <f t="shared" si="23"/>
        <v>5.5147716350446512</v>
      </c>
      <c r="O143" s="117">
        <f t="shared" si="24"/>
        <v>5.4897716350446517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5.5152716350446518</v>
      </c>
      <c r="L144" s="115">
        <f t="shared" si="29"/>
        <v>5.5642716350446513</v>
      </c>
      <c r="M144" s="98">
        <f t="shared" si="22"/>
        <v>5.5147716350446521</v>
      </c>
      <c r="N144" s="116">
        <f t="shared" si="23"/>
        <v>5.564771635044651</v>
      </c>
      <c r="O144" s="117">
        <f t="shared" si="24"/>
        <v>5.5397716350446515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5.5652716350446516</v>
      </c>
      <c r="L145" s="115">
        <f t="shared" si="29"/>
        <v>5.6142716350446511</v>
      </c>
      <c r="M145" s="98">
        <f t="shared" si="22"/>
        <v>5.5647716350446519</v>
      </c>
      <c r="N145" s="116">
        <f t="shared" si="23"/>
        <v>5.6147716350446508</v>
      </c>
      <c r="O145" s="117">
        <f t="shared" si="24"/>
        <v>5.5897716350446514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5.6152716350446514</v>
      </c>
      <c r="L146" s="115">
        <f t="shared" si="29"/>
        <v>5.6642716350446509</v>
      </c>
      <c r="M146" s="98">
        <f t="shared" si="22"/>
        <v>5.6147716350446517</v>
      </c>
      <c r="N146" s="116">
        <f t="shared" si="23"/>
        <v>5.6647716350446506</v>
      </c>
      <c r="O146" s="117">
        <f t="shared" si="24"/>
        <v>5.6397716350446512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5.6652716350446513</v>
      </c>
      <c r="L147" s="115">
        <f t="shared" si="29"/>
        <v>5.7142716350446507</v>
      </c>
      <c r="M147" s="98">
        <f t="shared" si="22"/>
        <v>5.6647716350446515</v>
      </c>
      <c r="N147" s="116">
        <f t="shared" si="23"/>
        <v>5.7147716350446505</v>
      </c>
      <c r="O147" s="117">
        <f t="shared" si="24"/>
        <v>5.689771635044651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5.7152716350446511</v>
      </c>
      <c r="L148" s="115">
        <f t="shared" si="29"/>
        <v>5.7642716350446506</v>
      </c>
      <c r="M148" s="98">
        <f t="shared" si="22"/>
        <v>5.7147716350446514</v>
      </c>
      <c r="N148" s="116">
        <f t="shared" si="23"/>
        <v>5.7647716350446503</v>
      </c>
      <c r="O148" s="117">
        <f t="shared" si="24"/>
        <v>5.7397716350446508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5.7652716350446509</v>
      </c>
      <c r="L149" s="115">
        <f t="shared" si="29"/>
        <v>5.8142716350446504</v>
      </c>
      <c r="M149" s="98">
        <f t="shared" si="22"/>
        <v>5.7647716350446512</v>
      </c>
      <c r="N149" s="116">
        <f t="shared" si="23"/>
        <v>5.8147716350446501</v>
      </c>
      <c r="O149" s="117">
        <f t="shared" si="24"/>
        <v>5.7897716350446506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5.8152716350446507</v>
      </c>
      <c r="L150" s="115">
        <f t="shared" si="29"/>
        <v>5.8642716350446502</v>
      </c>
      <c r="M150" s="98">
        <f t="shared" si="22"/>
        <v>5.814771635044651</v>
      </c>
      <c r="N150" s="116">
        <f t="shared" si="23"/>
        <v>5.8647716350446499</v>
      </c>
      <c r="O150" s="117">
        <f t="shared" si="24"/>
        <v>5.8397716350446505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5.8652716350446505</v>
      </c>
      <c r="L151" s="115">
        <f t="shared" si="29"/>
        <v>5.91427163504465</v>
      </c>
      <c r="M151" s="98">
        <f t="shared" si="22"/>
        <v>5.8647716350446508</v>
      </c>
      <c r="N151" s="116">
        <f t="shared" si="23"/>
        <v>5.9147716350446498</v>
      </c>
      <c r="O151" s="117">
        <f t="shared" si="24"/>
        <v>5.8897716350446503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5.9152716350446504</v>
      </c>
      <c r="L152" s="115">
        <f t="shared" si="29"/>
        <v>5.9642716350446499</v>
      </c>
      <c r="M152" s="98">
        <f t="shared" si="22"/>
        <v>5.9147716350446506</v>
      </c>
      <c r="N152" s="116">
        <f t="shared" si="23"/>
        <v>5.9647716350446496</v>
      </c>
      <c r="O152" s="117">
        <f t="shared" si="24"/>
        <v>5.9397716350446501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5.9652716350446502</v>
      </c>
      <c r="L153" s="115">
        <f t="shared" si="29"/>
        <v>6.0142716350446497</v>
      </c>
      <c r="M153" s="98">
        <f t="shared" si="22"/>
        <v>5.9647716350446505</v>
      </c>
      <c r="N153" s="116">
        <f t="shared" si="23"/>
        <v>6.0147716350446494</v>
      </c>
      <c r="O153" s="117">
        <f t="shared" si="24"/>
        <v>5.9897716350446499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6.01527163504465</v>
      </c>
      <c r="L154" s="115">
        <f t="shared" si="29"/>
        <v>6.0642716350446495</v>
      </c>
      <c r="M154" s="98">
        <f t="shared" si="22"/>
        <v>6.0147716350446503</v>
      </c>
      <c r="N154" s="116">
        <f t="shared" si="23"/>
        <v>6.0647716350446492</v>
      </c>
      <c r="O154" s="117">
        <f t="shared" si="24"/>
        <v>6.0397716350446498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6.0652716350446498</v>
      </c>
      <c r="L155" s="115">
        <f t="shared" si="29"/>
        <v>6.1142716350446493</v>
      </c>
      <c r="M155" s="98">
        <f t="shared" si="22"/>
        <v>6.0647716350446501</v>
      </c>
      <c r="N155" s="116">
        <f t="shared" si="23"/>
        <v>6.114771635044649</v>
      </c>
      <c r="O155" s="117">
        <f t="shared" si="24"/>
        <v>6.0897716350446496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6.1152716350446497</v>
      </c>
      <c r="L156" s="115">
        <f t="shared" si="29"/>
        <v>6.1642716350446491</v>
      </c>
      <c r="M156" s="98">
        <f t="shared" si="22"/>
        <v>6.1147716350446499</v>
      </c>
      <c r="N156" s="116">
        <f t="shared" si="23"/>
        <v>6.1647716350446489</v>
      </c>
      <c r="O156" s="117">
        <f t="shared" si="24"/>
        <v>6.1397716350446494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6.1652716350446495</v>
      </c>
      <c r="L157" s="115">
        <f t="shared" si="29"/>
        <v>6.214271635044649</v>
      </c>
      <c r="M157" s="98">
        <f t="shared" si="22"/>
        <v>6.1647716350446498</v>
      </c>
      <c r="N157" s="116">
        <f t="shared" si="23"/>
        <v>6.2147716350446487</v>
      </c>
      <c r="O157" s="117">
        <f t="shared" si="24"/>
        <v>6.1897716350446492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6.2152716350446493</v>
      </c>
      <c r="L158" s="115">
        <f t="shared" si="29"/>
        <v>6.2642716350446488</v>
      </c>
      <c r="M158" s="98">
        <f t="shared" si="22"/>
        <v>6.2147716350446496</v>
      </c>
      <c r="N158" s="116">
        <f t="shared" si="23"/>
        <v>6.2647716350446485</v>
      </c>
      <c r="O158" s="117">
        <f t="shared" si="24"/>
        <v>6.239771635044649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6.2652716350446491</v>
      </c>
      <c r="L159" s="115">
        <f t="shared" si="29"/>
        <v>6.3142716350446486</v>
      </c>
      <c r="M159" s="98">
        <f t="shared" si="22"/>
        <v>6.2647716350446494</v>
      </c>
      <c r="N159" s="116">
        <f t="shared" si="23"/>
        <v>6.3147716350446483</v>
      </c>
      <c r="O159" s="117">
        <f t="shared" si="24"/>
        <v>6.2897716350446489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6.3152716350446489</v>
      </c>
      <c r="L160" s="115">
        <f t="shared" si="29"/>
        <v>6.3642716350446484</v>
      </c>
      <c r="M160" s="98">
        <f t="shared" si="22"/>
        <v>6.3147716350446492</v>
      </c>
      <c r="N160" s="116">
        <f t="shared" si="23"/>
        <v>6.3647716350446482</v>
      </c>
      <c r="O160" s="117">
        <f t="shared" si="24"/>
        <v>6.3397716350446487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6.3652716350446488</v>
      </c>
      <c r="L161" s="115">
        <f t="shared" si="29"/>
        <v>6.4142716350446483</v>
      </c>
      <c r="M161" s="98">
        <f t="shared" si="22"/>
        <v>6.364771635044649</v>
      </c>
      <c r="N161" s="116">
        <f t="shared" si="23"/>
        <v>6.414771635044648</v>
      </c>
      <c r="O161" s="117">
        <f t="shared" si="24"/>
        <v>6.3897716350446485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6.4152716350446486</v>
      </c>
      <c r="L162" s="115">
        <f t="shared" si="29"/>
        <v>6.4642716350446481</v>
      </c>
      <c r="M162" s="98">
        <f t="shared" si="22"/>
        <v>6.4147716350446489</v>
      </c>
      <c r="N162" s="116">
        <f t="shared" si="23"/>
        <v>6.4647716350446478</v>
      </c>
      <c r="O162" s="117">
        <f t="shared" si="24"/>
        <v>6.4397716350446483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6.4652716350446484</v>
      </c>
      <c r="L163" s="115">
        <f t="shared" si="29"/>
        <v>6.5142716350446479</v>
      </c>
      <c r="M163" s="98">
        <f t="shared" si="22"/>
        <v>6.4647716350446487</v>
      </c>
      <c r="N163" s="116">
        <f t="shared" si="23"/>
        <v>6.5147716350446476</v>
      </c>
      <c r="O163" s="117">
        <f t="shared" si="24"/>
        <v>6.4897716350446482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6.5152716350446482</v>
      </c>
      <c r="L164" s="115">
        <f t="shared" si="29"/>
        <v>6.5642716350446477</v>
      </c>
      <c r="M164" s="98">
        <f t="shared" si="22"/>
        <v>6.5147716350446485</v>
      </c>
      <c r="N164" s="116">
        <f t="shared" si="23"/>
        <v>6.5647716350446474</v>
      </c>
      <c r="O164" s="117">
        <f t="shared" si="24"/>
        <v>6.539771635044648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6.5652716350446481</v>
      </c>
      <c r="L165" s="115">
        <f t="shared" si="29"/>
        <v>6.6142716350446475</v>
      </c>
      <c r="M165" s="98">
        <f t="shared" si="22"/>
        <v>6.5647716350446483</v>
      </c>
      <c r="N165" s="116">
        <f t="shared" si="23"/>
        <v>6.6147716350446473</v>
      </c>
      <c r="O165" s="117">
        <f t="shared" si="24"/>
        <v>6.5897716350446478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6.6152716350446479</v>
      </c>
      <c r="L166" s="115">
        <f t="shared" si="29"/>
        <v>6.6642716350446474</v>
      </c>
      <c r="M166" s="98">
        <f t="shared" si="22"/>
        <v>6.6147716350446482</v>
      </c>
      <c r="N166" s="116">
        <f t="shared" si="23"/>
        <v>6.6647716350446471</v>
      </c>
      <c r="O166" s="117">
        <f t="shared" si="24"/>
        <v>6.6397716350446476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6.6652716350446477</v>
      </c>
      <c r="L167" s="115">
        <f t="shared" si="29"/>
        <v>6.7142716350446472</v>
      </c>
      <c r="M167" s="98">
        <f t="shared" si="22"/>
        <v>6.664771635044648</v>
      </c>
      <c r="N167" s="116">
        <f t="shared" si="23"/>
        <v>6.7147716350446469</v>
      </c>
      <c r="O167" s="117">
        <f t="shared" si="24"/>
        <v>6.6897716350446474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6.7152716350446475</v>
      </c>
      <c r="L168" s="115">
        <f t="shared" si="29"/>
        <v>6.764271635044647</v>
      </c>
      <c r="M168" s="98">
        <f t="shared" si="22"/>
        <v>6.7147716350446478</v>
      </c>
      <c r="N168" s="116">
        <f t="shared" si="23"/>
        <v>6.7647716350446467</v>
      </c>
      <c r="O168" s="117">
        <f t="shared" si="24"/>
        <v>6.7397716350446473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6.7652716350446473</v>
      </c>
      <c r="L169" s="115">
        <f t="shared" si="29"/>
        <v>6.8142716350446468</v>
      </c>
      <c r="M169" s="98">
        <f t="shared" si="22"/>
        <v>6.7647716350446476</v>
      </c>
      <c r="N169" s="116">
        <f t="shared" si="23"/>
        <v>6.8147716350446466</v>
      </c>
      <c r="O169" s="117">
        <f t="shared" si="24"/>
        <v>6.7897716350446471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6.8152716350446472</v>
      </c>
      <c r="L170" s="115">
        <f t="shared" si="29"/>
        <v>6.8642716350446467</v>
      </c>
      <c r="M170" s="98">
        <f t="shared" si="22"/>
        <v>6.8147716350446474</v>
      </c>
      <c r="N170" s="116">
        <f t="shared" si="23"/>
        <v>6.8647716350446464</v>
      </c>
      <c r="O170" s="117">
        <f t="shared" si="24"/>
        <v>6.8397716350446469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6.865271635044647</v>
      </c>
      <c r="L171" s="115">
        <f t="shared" si="29"/>
        <v>6.9142716350446465</v>
      </c>
      <c r="M171" s="98">
        <f t="shared" si="22"/>
        <v>6.8647716350446473</v>
      </c>
      <c r="N171" s="116">
        <f t="shared" si="23"/>
        <v>6.9147716350446462</v>
      </c>
      <c r="O171" s="117">
        <f t="shared" si="24"/>
        <v>6.8897716350446467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6.9152716350446468</v>
      </c>
      <c r="L172" s="115">
        <f t="shared" si="29"/>
        <v>6.9642716350446463</v>
      </c>
      <c r="M172" s="98">
        <f t="shared" si="22"/>
        <v>6.9147716350446471</v>
      </c>
      <c r="N172" s="116">
        <f t="shared" si="23"/>
        <v>6.964771635044646</v>
      </c>
      <c r="O172" s="117">
        <f t="shared" si="24"/>
        <v>6.9397716350446466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6.9652716350446466</v>
      </c>
      <c r="L173" s="115">
        <f t="shared" si="29"/>
        <v>7.0142716350446461</v>
      </c>
      <c r="M173" s="98">
        <f t="shared" si="22"/>
        <v>6.9647716350446469</v>
      </c>
      <c r="N173" s="116">
        <f t="shared" si="23"/>
        <v>7.0147716350446458</v>
      </c>
      <c r="O173" s="117">
        <f t="shared" si="24"/>
        <v>6.9897716350446464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7.0152716350446465</v>
      </c>
      <c r="L174" s="115">
        <f t="shared" si="29"/>
        <v>7.0642716350446459</v>
      </c>
      <c r="M174" s="98">
        <f t="shared" si="22"/>
        <v>7.0147716350446467</v>
      </c>
      <c r="N174" s="116">
        <f t="shared" si="23"/>
        <v>7.0647716350446457</v>
      </c>
      <c r="O174" s="117">
        <f t="shared" si="24"/>
        <v>7.0397716350446462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7.0652716350446463</v>
      </c>
      <c r="L175" s="115">
        <f t="shared" si="29"/>
        <v>7.1142716350446458</v>
      </c>
      <c r="M175" s="98">
        <f t="shared" si="22"/>
        <v>7.0647716350446466</v>
      </c>
      <c r="N175" s="116">
        <f t="shared" si="23"/>
        <v>7.1147716350446455</v>
      </c>
      <c r="O175" s="117">
        <f t="shared" si="24"/>
        <v>7.089771635044646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7.1152716350446461</v>
      </c>
      <c r="L176" s="115">
        <f t="shared" si="29"/>
        <v>7.1642716350446456</v>
      </c>
      <c r="M176" s="98">
        <f t="shared" si="22"/>
        <v>7.1147716350446464</v>
      </c>
      <c r="N176" s="116">
        <f t="shared" si="23"/>
        <v>7.1647716350446453</v>
      </c>
      <c r="O176" s="117">
        <f t="shared" si="24"/>
        <v>7.1397716350446458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7.1652716350446459</v>
      </c>
      <c r="L177" s="115">
        <f t="shared" si="29"/>
        <v>7.2142716350446454</v>
      </c>
      <c r="M177" s="98">
        <f t="shared" si="22"/>
        <v>7.1647716350446462</v>
      </c>
      <c r="N177" s="116">
        <f t="shared" si="23"/>
        <v>7.2147716350446451</v>
      </c>
      <c r="O177" s="117">
        <f t="shared" si="24"/>
        <v>7.1897716350446457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7.2152716350446457</v>
      </c>
      <c r="L178" s="115">
        <f t="shared" si="29"/>
        <v>7.2642716350446452</v>
      </c>
      <c r="M178" s="98">
        <f t="shared" si="22"/>
        <v>7.214771635044646</v>
      </c>
      <c r="N178" s="116">
        <f t="shared" si="23"/>
        <v>7.264771635044645</v>
      </c>
      <c r="O178" s="117">
        <f t="shared" si="24"/>
        <v>7.2397716350446455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7.2652716350446456</v>
      </c>
      <c r="L179" s="115">
        <f t="shared" si="29"/>
        <v>7.3142716350446451</v>
      </c>
      <c r="M179" s="98">
        <f t="shared" si="22"/>
        <v>7.2647716350446458</v>
      </c>
      <c r="N179" s="116">
        <f t="shared" si="23"/>
        <v>7.3147716350446448</v>
      </c>
      <c r="O179" s="117">
        <f t="shared" si="24"/>
        <v>7.2897716350446453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7.3152716350446454</v>
      </c>
      <c r="L180" s="115">
        <f t="shared" si="29"/>
        <v>7.3642716350446449</v>
      </c>
      <c r="M180" s="98">
        <f t="shared" si="22"/>
        <v>7.3147716350446457</v>
      </c>
      <c r="N180" s="116">
        <f t="shared" si="23"/>
        <v>7.3647716350446446</v>
      </c>
      <c r="O180" s="117">
        <f t="shared" si="24"/>
        <v>7.3397716350446451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7.3652716350446452</v>
      </c>
      <c r="L181" s="115">
        <f t="shared" si="29"/>
        <v>7.4142716350446447</v>
      </c>
      <c r="M181" s="98">
        <f t="shared" si="22"/>
        <v>7.3647716350446455</v>
      </c>
      <c r="N181" s="116">
        <f t="shared" si="23"/>
        <v>7.4147716350446444</v>
      </c>
      <c r="O181" s="117">
        <f t="shared" si="24"/>
        <v>7.389771635044645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7.415271635044645</v>
      </c>
      <c r="L182" s="115">
        <f t="shared" si="29"/>
        <v>7.4642716350446445</v>
      </c>
      <c r="M182" s="98">
        <f t="shared" si="22"/>
        <v>7.4147716350446453</v>
      </c>
      <c r="N182" s="116">
        <f t="shared" si="23"/>
        <v>7.4647716350446442</v>
      </c>
      <c r="O182" s="117">
        <f t="shared" si="24"/>
        <v>7.4397716350446448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7.4652716350446449</v>
      </c>
      <c r="L183" s="115">
        <f t="shared" si="29"/>
        <v>7.5142716350446443</v>
      </c>
      <c r="M183" s="98">
        <f t="shared" si="22"/>
        <v>7.4647716350446451</v>
      </c>
      <c r="N183" s="116">
        <f t="shared" si="23"/>
        <v>7.5147716350446441</v>
      </c>
      <c r="O183" s="117">
        <f t="shared" si="24"/>
        <v>7.4897716350446446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7.5152716350446447</v>
      </c>
      <c r="L184" s="115">
        <f t="shared" si="29"/>
        <v>7.5642716350446442</v>
      </c>
      <c r="M184" s="98">
        <f t="shared" si="22"/>
        <v>7.514771635044645</v>
      </c>
      <c r="N184" s="116">
        <f t="shared" si="23"/>
        <v>7.5647716350446439</v>
      </c>
      <c r="O184" s="117">
        <f t="shared" si="24"/>
        <v>7.5397716350446444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7.5652716350446445</v>
      </c>
      <c r="L185" s="115">
        <f t="shared" si="29"/>
        <v>7.614271635044644</v>
      </c>
      <c r="M185" s="98">
        <f t="shared" si="22"/>
        <v>7.5647716350446448</v>
      </c>
      <c r="N185" s="116">
        <f t="shared" si="23"/>
        <v>7.6147716350446437</v>
      </c>
      <c r="O185" s="117">
        <f t="shared" si="24"/>
        <v>7.5897716350446442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7.6152716350446443</v>
      </c>
      <c r="L186" s="115">
        <f t="shared" si="29"/>
        <v>7.6642716350446438</v>
      </c>
      <c r="M186" s="98">
        <f t="shared" si="22"/>
        <v>7.6147716350446446</v>
      </c>
      <c r="N186" s="116">
        <f t="shared" si="23"/>
        <v>7.6647716350446435</v>
      </c>
      <c r="O186" s="117">
        <f t="shared" si="24"/>
        <v>7.6397716350446441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7.6652716350446441</v>
      </c>
      <c r="L187" s="115">
        <f t="shared" si="29"/>
        <v>7.7142716350446436</v>
      </c>
      <c r="M187" s="98">
        <f t="shared" si="22"/>
        <v>7.6647716350446444</v>
      </c>
      <c r="N187" s="116">
        <f t="shared" si="23"/>
        <v>7.7147716350446434</v>
      </c>
      <c r="O187" s="117">
        <f t="shared" si="24"/>
        <v>7.6897716350446439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7.715271635044644</v>
      </c>
      <c r="L188" s="115">
        <f t="shared" si="29"/>
        <v>7.7642716350446435</v>
      </c>
      <c r="M188" s="98">
        <f t="shared" si="22"/>
        <v>7.7147716350446442</v>
      </c>
      <c r="N188" s="116">
        <f t="shared" si="23"/>
        <v>7.7647716350446432</v>
      </c>
      <c r="O188" s="117">
        <f t="shared" si="24"/>
        <v>7.7397716350446437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7.7652716350446438</v>
      </c>
      <c r="L189" s="115">
        <f t="shared" si="29"/>
        <v>7.8142716350446433</v>
      </c>
      <c r="M189" s="98">
        <f t="shared" si="22"/>
        <v>7.7647716350446441</v>
      </c>
      <c r="N189" s="116">
        <f t="shared" si="23"/>
        <v>7.814771635044643</v>
      </c>
      <c r="O189" s="117">
        <f t="shared" si="24"/>
        <v>7.7897716350446435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7.8152716350446436</v>
      </c>
      <c r="L190" s="115">
        <f t="shared" si="29"/>
        <v>7.8642716350446431</v>
      </c>
      <c r="M190" s="98">
        <f t="shared" si="22"/>
        <v>7.8147716350446439</v>
      </c>
      <c r="N190" s="116">
        <f t="shared" si="23"/>
        <v>7.8647716350446428</v>
      </c>
      <c r="O190" s="117">
        <f t="shared" si="24"/>
        <v>7.8397716350446434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7.8652716350446434</v>
      </c>
      <c r="L191" s="115">
        <f t="shared" si="29"/>
        <v>7.9142716350446429</v>
      </c>
      <c r="M191" s="98">
        <f t="shared" si="22"/>
        <v>7.8647716350446437</v>
      </c>
      <c r="N191" s="116">
        <f t="shared" si="23"/>
        <v>7.9147716350446427</v>
      </c>
      <c r="O191" s="117">
        <f t="shared" si="24"/>
        <v>7.8897716350446432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7.9152716350446433</v>
      </c>
      <c r="L192" s="115">
        <f t="shared" si="29"/>
        <v>7.9642716350446427</v>
      </c>
      <c r="M192" s="98">
        <f t="shared" si="22"/>
        <v>7.9147716350446435</v>
      </c>
      <c r="N192" s="116">
        <f t="shared" si="23"/>
        <v>7.9647716350446425</v>
      </c>
      <c r="O192" s="117">
        <f t="shared" si="24"/>
        <v>7.939771635044643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7.9652716350446431</v>
      </c>
      <c r="L193" s="115">
        <f t="shared" si="29"/>
        <v>8.0142716350446435</v>
      </c>
      <c r="M193" s="98">
        <f t="shared" si="22"/>
        <v>7.9647716350446434</v>
      </c>
      <c r="N193" s="116">
        <f t="shared" si="23"/>
        <v>8.0147716350446441</v>
      </c>
      <c r="O193" s="117">
        <f t="shared" si="24"/>
        <v>7.9897716350446437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8.0152716350446429</v>
      </c>
      <c r="L194" s="115">
        <f t="shared" si="29"/>
        <v>8.0642716350446442</v>
      </c>
      <c r="M194" s="98">
        <f t="shared" si="22"/>
        <v>8.0147716350446423</v>
      </c>
      <c r="N194" s="116">
        <f t="shared" si="23"/>
        <v>8.0647716350446448</v>
      </c>
      <c r="O194" s="117">
        <f t="shared" si="24"/>
        <v>8.0397716350446444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8.0652716350446436</v>
      </c>
      <c r="L195" s="115">
        <f t="shared" si="29"/>
        <v>8.1142716350446449</v>
      </c>
      <c r="M195" s="98">
        <f t="shared" si="22"/>
        <v>8.064771635044643</v>
      </c>
      <c r="N195" s="116">
        <f t="shared" si="23"/>
        <v>8.1147716350446455</v>
      </c>
      <c r="O195" s="117">
        <f t="shared" si="24"/>
        <v>8.0897716350446451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8.1152716350446443</v>
      </c>
      <c r="L196" s="115">
        <f t="shared" si="29"/>
        <v>8.1642716350446456</v>
      </c>
      <c r="M196" s="98">
        <f t="shared" si="22"/>
        <v>8.1147716350446437</v>
      </c>
      <c r="N196" s="116">
        <f t="shared" si="23"/>
        <v>8.1647716350446462</v>
      </c>
      <c r="O196" s="117">
        <f t="shared" si="24"/>
        <v>8.1397716350446458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8.165271635044645</v>
      </c>
      <c r="L197" s="115">
        <f t="shared" si="29"/>
        <v>8.2142716350446463</v>
      </c>
      <c r="M197" s="98">
        <f t="shared" ref="M197:M260" si="32">K197-5*10^-(D$2+1)</f>
        <v>8.1647716350446444</v>
      </c>
      <c r="N197" s="116">
        <f t="shared" ref="N197:N260" si="33">L197+5*10^-(D$2+1)</f>
        <v>8.2147716350446469</v>
      </c>
      <c r="O197" s="117">
        <f t="shared" ref="O197:O260" si="34">AVERAGE(K197,L197)</f>
        <v>8.1897716350446466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8.2152716350446457</v>
      </c>
      <c r="L198" s="115">
        <f t="shared" ref="L198:L261" si="39">K198+$I$4-POWER(10,-$D$2)</f>
        <v>8.264271635044647</v>
      </c>
      <c r="M198" s="98">
        <f t="shared" si="32"/>
        <v>8.2147716350446451</v>
      </c>
      <c r="N198" s="116">
        <f t="shared" si="33"/>
        <v>8.2647716350446476</v>
      </c>
      <c r="O198" s="117">
        <f t="shared" si="34"/>
        <v>8.2397716350446473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8.2652716350446465</v>
      </c>
      <c r="L199" s="115">
        <f t="shared" si="39"/>
        <v>8.3142716350446477</v>
      </c>
      <c r="M199" s="98">
        <f t="shared" si="32"/>
        <v>8.2647716350446458</v>
      </c>
      <c r="N199" s="116">
        <f t="shared" si="33"/>
        <v>8.3147716350446483</v>
      </c>
      <c r="O199" s="117">
        <f t="shared" si="34"/>
        <v>8.289771635044648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8.3152716350446472</v>
      </c>
      <c r="L200" s="115">
        <f t="shared" si="39"/>
        <v>8.3642716350446484</v>
      </c>
      <c r="M200" s="98">
        <f t="shared" si="32"/>
        <v>8.3147716350446466</v>
      </c>
      <c r="N200" s="116">
        <f t="shared" si="33"/>
        <v>8.364771635044649</v>
      </c>
      <c r="O200" s="117">
        <f t="shared" si="34"/>
        <v>8.3397716350446487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8.3652716350446479</v>
      </c>
      <c r="L201" s="115">
        <f t="shared" si="39"/>
        <v>8.4142716350446491</v>
      </c>
      <c r="M201" s="98">
        <f t="shared" si="32"/>
        <v>8.3647716350446473</v>
      </c>
      <c r="N201" s="116">
        <f t="shared" si="33"/>
        <v>8.4147716350446498</v>
      </c>
      <c r="O201" s="117">
        <f t="shared" si="34"/>
        <v>8.3897716350446494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8.4152716350446486</v>
      </c>
      <c r="L202" s="115">
        <f t="shared" si="39"/>
        <v>8.4642716350446499</v>
      </c>
      <c r="M202" s="98">
        <f t="shared" si="32"/>
        <v>8.414771635044648</v>
      </c>
      <c r="N202" s="116">
        <f t="shared" si="33"/>
        <v>8.4647716350446505</v>
      </c>
      <c r="O202" s="117">
        <f t="shared" si="34"/>
        <v>8.4397716350446501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8.4652716350446493</v>
      </c>
      <c r="L203" s="115">
        <f t="shared" si="39"/>
        <v>8.5142716350446506</v>
      </c>
      <c r="M203" s="98">
        <f t="shared" si="32"/>
        <v>8.4647716350446487</v>
      </c>
      <c r="N203" s="116">
        <f t="shared" si="33"/>
        <v>8.5147716350446512</v>
      </c>
      <c r="O203" s="117">
        <f t="shared" si="34"/>
        <v>8.4897716350446508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8.51527163504465</v>
      </c>
      <c r="L204" s="115">
        <f t="shared" si="39"/>
        <v>8.5642716350446513</v>
      </c>
      <c r="M204" s="98">
        <f t="shared" si="32"/>
        <v>8.5147716350446494</v>
      </c>
      <c r="N204" s="116">
        <f t="shared" si="33"/>
        <v>8.5647716350446519</v>
      </c>
      <c r="O204" s="117">
        <f t="shared" si="34"/>
        <v>8.5397716350446515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8.5652716350446507</v>
      </c>
      <c r="L205" s="115">
        <f t="shared" si="39"/>
        <v>8.614271635044652</v>
      </c>
      <c r="M205" s="98">
        <f t="shared" si="32"/>
        <v>8.5647716350446501</v>
      </c>
      <c r="N205" s="116">
        <f t="shared" si="33"/>
        <v>8.6147716350446526</v>
      </c>
      <c r="O205" s="117">
        <f t="shared" si="34"/>
        <v>8.5897716350446522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8.6152716350446514</v>
      </c>
      <c r="L206" s="115">
        <f t="shared" si="39"/>
        <v>8.6642716350446527</v>
      </c>
      <c r="M206" s="98">
        <f t="shared" si="32"/>
        <v>8.6147716350446508</v>
      </c>
      <c r="N206" s="116">
        <f t="shared" si="33"/>
        <v>8.6647716350446533</v>
      </c>
      <c r="O206" s="117">
        <f t="shared" si="34"/>
        <v>8.639771635044653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8.6652716350446521</v>
      </c>
      <c r="L207" s="115">
        <f t="shared" si="39"/>
        <v>8.7142716350446534</v>
      </c>
      <c r="M207" s="98">
        <f t="shared" si="32"/>
        <v>8.6647716350446515</v>
      </c>
      <c r="N207" s="116">
        <f t="shared" si="33"/>
        <v>8.714771635044654</v>
      </c>
      <c r="O207" s="117">
        <f t="shared" si="34"/>
        <v>8.6897716350446537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8.7152716350446529</v>
      </c>
      <c r="L208" s="115">
        <f t="shared" si="39"/>
        <v>8.7642716350446541</v>
      </c>
      <c r="M208" s="98">
        <f t="shared" si="32"/>
        <v>8.7147716350446522</v>
      </c>
      <c r="N208" s="116">
        <f t="shared" si="33"/>
        <v>8.7647716350446547</v>
      </c>
      <c r="O208" s="117">
        <f t="shared" si="34"/>
        <v>8.7397716350446544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8.7652716350446536</v>
      </c>
      <c r="L209" s="115">
        <f t="shared" si="39"/>
        <v>8.8142716350446548</v>
      </c>
      <c r="M209" s="98">
        <f t="shared" si="32"/>
        <v>8.764771635044653</v>
      </c>
      <c r="N209" s="116">
        <f t="shared" si="33"/>
        <v>8.8147716350446554</v>
      </c>
      <c r="O209" s="117">
        <f t="shared" si="34"/>
        <v>8.7897716350446551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8.8152716350446543</v>
      </c>
      <c r="L210" s="115">
        <f t="shared" si="39"/>
        <v>8.8642716350446555</v>
      </c>
      <c r="M210" s="98">
        <f t="shared" si="32"/>
        <v>8.8147716350446537</v>
      </c>
      <c r="N210" s="116">
        <f t="shared" si="33"/>
        <v>8.8647716350446562</v>
      </c>
      <c r="O210" s="117">
        <f t="shared" si="34"/>
        <v>8.8397716350446558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8.865271635044655</v>
      </c>
      <c r="L211" s="115">
        <f t="shared" si="39"/>
        <v>8.9142716350446563</v>
      </c>
      <c r="M211" s="98">
        <f t="shared" si="32"/>
        <v>8.8647716350446544</v>
      </c>
      <c r="N211" s="116">
        <f t="shared" si="33"/>
        <v>8.9147716350446569</v>
      </c>
      <c r="O211" s="117">
        <f t="shared" si="34"/>
        <v>8.8897716350446565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8.9152716350446557</v>
      </c>
      <c r="L212" s="115">
        <f t="shared" si="39"/>
        <v>8.964271635044657</v>
      </c>
      <c r="M212" s="98">
        <f t="shared" si="32"/>
        <v>8.9147716350446551</v>
      </c>
      <c r="N212" s="116">
        <f t="shared" si="33"/>
        <v>8.9647716350446576</v>
      </c>
      <c r="O212" s="117">
        <f t="shared" si="34"/>
        <v>8.9397716350446572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8.9652716350446564</v>
      </c>
      <c r="L213" s="115">
        <f t="shared" si="39"/>
        <v>9.0142716350446577</v>
      </c>
      <c r="M213" s="98">
        <f t="shared" si="32"/>
        <v>8.9647716350446558</v>
      </c>
      <c r="N213" s="116">
        <f t="shared" si="33"/>
        <v>9.0147716350446583</v>
      </c>
      <c r="O213" s="117">
        <f t="shared" si="34"/>
        <v>8.9897716350446579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9.0152716350446571</v>
      </c>
      <c r="L214" s="115">
        <f t="shared" si="39"/>
        <v>9.0642716350446584</v>
      </c>
      <c r="M214" s="98">
        <f t="shared" si="32"/>
        <v>9.0147716350446565</v>
      </c>
      <c r="N214" s="116">
        <f t="shared" si="33"/>
        <v>9.064771635044659</v>
      </c>
      <c r="O214" s="117">
        <f t="shared" si="34"/>
        <v>9.0397716350446586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9.0652716350446578</v>
      </c>
      <c r="L215" s="115">
        <f t="shared" si="39"/>
        <v>9.1142716350446591</v>
      </c>
      <c r="M215" s="98">
        <f t="shared" si="32"/>
        <v>9.0647716350446572</v>
      </c>
      <c r="N215" s="116">
        <f t="shared" si="33"/>
        <v>9.1147716350446597</v>
      </c>
      <c r="O215" s="117">
        <f t="shared" si="34"/>
        <v>9.0897716350446593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9.1152716350446585</v>
      </c>
      <c r="L216" s="115">
        <f t="shared" si="39"/>
        <v>9.1642716350446598</v>
      </c>
      <c r="M216" s="98">
        <f t="shared" si="32"/>
        <v>9.1147716350446579</v>
      </c>
      <c r="N216" s="116">
        <f t="shared" si="33"/>
        <v>9.1647716350446604</v>
      </c>
      <c r="O216" s="117">
        <f t="shared" si="34"/>
        <v>9.1397716350446601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9.1652716350446592</v>
      </c>
      <c r="L217" s="115">
        <f t="shared" si="39"/>
        <v>9.2142716350446605</v>
      </c>
      <c r="M217" s="98">
        <f t="shared" si="32"/>
        <v>9.1647716350446586</v>
      </c>
      <c r="N217" s="116">
        <f t="shared" si="33"/>
        <v>9.2147716350446611</v>
      </c>
      <c r="O217" s="117">
        <f t="shared" si="34"/>
        <v>9.1897716350446608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9.21527163504466</v>
      </c>
      <c r="L218" s="115">
        <f t="shared" si="39"/>
        <v>9.2642716350446612</v>
      </c>
      <c r="M218" s="98">
        <f t="shared" si="32"/>
        <v>9.2147716350446593</v>
      </c>
      <c r="N218" s="116">
        <f t="shared" si="33"/>
        <v>9.2647716350446618</v>
      </c>
      <c r="O218" s="117">
        <f t="shared" si="34"/>
        <v>9.2397716350446615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9.2652716350446607</v>
      </c>
      <c r="L219" s="115">
        <f t="shared" si="39"/>
        <v>9.3142716350446619</v>
      </c>
      <c r="M219" s="98">
        <f t="shared" si="32"/>
        <v>9.2647716350446601</v>
      </c>
      <c r="N219" s="116">
        <f t="shared" si="33"/>
        <v>9.3147716350446625</v>
      </c>
      <c r="O219" s="117">
        <f t="shared" si="34"/>
        <v>9.2897716350446622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9.3152716350446614</v>
      </c>
      <c r="L220" s="115">
        <f t="shared" si="39"/>
        <v>9.3642716350446626</v>
      </c>
      <c r="M220" s="98">
        <f t="shared" si="32"/>
        <v>9.3147716350446608</v>
      </c>
      <c r="N220" s="116">
        <f t="shared" si="33"/>
        <v>9.3647716350446633</v>
      </c>
      <c r="O220" s="117">
        <f t="shared" si="34"/>
        <v>9.3397716350446629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9.3652716350446621</v>
      </c>
      <c r="L221" s="115">
        <f t="shared" si="39"/>
        <v>9.4142716350446634</v>
      </c>
      <c r="M221" s="98">
        <f t="shared" si="32"/>
        <v>9.3647716350446615</v>
      </c>
      <c r="N221" s="116">
        <f t="shared" si="33"/>
        <v>9.414771635044664</v>
      </c>
      <c r="O221" s="117">
        <f t="shared" si="34"/>
        <v>9.3897716350446636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9.4152716350446628</v>
      </c>
      <c r="L222" s="115">
        <f t="shared" si="39"/>
        <v>9.4642716350446641</v>
      </c>
      <c r="M222" s="98">
        <f t="shared" si="32"/>
        <v>9.4147716350446622</v>
      </c>
      <c r="N222" s="116">
        <f t="shared" si="33"/>
        <v>9.4647716350446647</v>
      </c>
      <c r="O222" s="117">
        <f t="shared" si="34"/>
        <v>9.4397716350446643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9.4652716350446635</v>
      </c>
      <c r="L223" s="115">
        <f t="shared" si="39"/>
        <v>9.5142716350446648</v>
      </c>
      <c r="M223" s="98">
        <f t="shared" si="32"/>
        <v>9.4647716350446629</v>
      </c>
      <c r="N223" s="116">
        <f t="shared" si="33"/>
        <v>9.5147716350446654</v>
      </c>
      <c r="O223" s="117">
        <f t="shared" si="34"/>
        <v>9.489771635044665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9.5152716350446642</v>
      </c>
      <c r="L224" s="115">
        <f t="shared" si="39"/>
        <v>9.5642716350446655</v>
      </c>
      <c r="M224" s="98">
        <f t="shared" si="32"/>
        <v>9.5147716350446636</v>
      </c>
      <c r="N224" s="116">
        <f t="shared" si="33"/>
        <v>9.5647716350446661</v>
      </c>
      <c r="O224" s="117">
        <f t="shared" si="34"/>
        <v>9.5397716350446657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9.5652716350446649</v>
      </c>
      <c r="L225" s="115">
        <f t="shared" si="39"/>
        <v>9.6142716350446662</v>
      </c>
      <c r="M225" s="98">
        <f t="shared" si="32"/>
        <v>9.5647716350446643</v>
      </c>
      <c r="N225" s="116">
        <f t="shared" si="33"/>
        <v>9.6147716350446668</v>
      </c>
      <c r="O225" s="117">
        <f t="shared" si="34"/>
        <v>9.5897716350446665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9.6152716350446656</v>
      </c>
      <c r="L226" s="115">
        <f t="shared" si="39"/>
        <v>9.6642716350446669</v>
      </c>
      <c r="M226" s="98">
        <f t="shared" si="32"/>
        <v>9.614771635044665</v>
      </c>
      <c r="N226" s="116">
        <f t="shared" si="33"/>
        <v>9.6647716350446675</v>
      </c>
      <c r="O226" s="117">
        <f t="shared" si="34"/>
        <v>9.6397716350446672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9.6652716350446664</v>
      </c>
      <c r="L227" s="115">
        <f t="shared" si="39"/>
        <v>9.7142716350446676</v>
      </c>
      <c r="M227" s="98">
        <f t="shared" si="32"/>
        <v>9.6647716350446657</v>
      </c>
      <c r="N227" s="116">
        <f t="shared" si="33"/>
        <v>9.7147716350446682</v>
      </c>
      <c r="O227" s="117">
        <f t="shared" si="34"/>
        <v>9.6897716350446679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9.7152716350446671</v>
      </c>
      <c r="L228" s="115">
        <f t="shared" si="39"/>
        <v>9.7642716350446683</v>
      </c>
      <c r="M228" s="98">
        <f t="shared" si="32"/>
        <v>9.7147716350446665</v>
      </c>
      <c r="N228" s="116">
        <f t="shared" si="33"/>
        <v>9.7647716350446689</v>
      </c>
      <c r="O228" s="117">
        <f t="shared" si="34"/>
        <v>9.7397716350446686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9.7652716350446678</v>
      </c>
      <c r="L229" s="115">
        <f t="shared" si="39"/>
        <v>9.814271635044669</v>
      </c>
      <c r="M229" s="98">
        <f t="shared" si="32"/>
        <v>9.7647716350446672</v>
      </c>
      <c r="N229" s="116">
        <f t="shared" si="33"/>
        <v>9.8147716350446697</v>
      </c>
      <c r="O229" s="117">
        <f t="shared" si="34"/>
        <v>9.7897716350446693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9.8152716350446685</v>
      </c>
      <c r="L230" s="115">
        <f t="shared" si="39"/>
        <v>9.8642716350446698</v>
      </c>
      <c r="M230" s="98">
        <f t="shared" si="32"/>
        <v>9.8147716350446679</v>
      </c>
      <c r="N230" s="116">
        <f t="shared" si="33"/>
        <v>9.8647716350446704</v>
      </c>
      <c r="O230" s="117">
        <f t="shared" si="34"/>
        <v>9.83977163504467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9.8652716350446692</v>
      </c>
      <c r="L231" s="115">
        <f t="shared" si="39"/>
        <v>9.9142716350446705</v>
      </c>
      <c r="M231" s="98">
        <f t="shared" si="32"/>
        <v>9.8647716350446686</v>
      </c>
      <c r="N231" s="116">
        <f t="shared" si="33"/>
        <v>9.9147716350446711</v>
      </c>
      <c r="O231" s="117">
        <f t="shared" si="34"/>
        <v>9.8897716350446707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9.9152716350446699</v>
      </c>
      <c r="L232" s="115">
        <f t="shared" si="39"/>
        <v>9.9642716350446712</v>
      </c>
      <c r="M232" s="98">
        <f t="shared" si="32"/>
        <v>9.9147716350446693</v>
      </c>
      <c r="N232" s="116">
        <f t="shared" si="33"/>
        <v>9.9647716350446718</v>
      </c>
      <c r="O232" s="117">
        <f t="shared" si="34"/>
        <v>9.9397716350446714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9.9652716350446706</v>
      </c>
      <c r="L233" s="115">
        <f t="shared" si="39"/>
        <v>10.014271635044672</v>
      </c>
      <c r="M233" s="98">
        <f t="shared" si="32"/>
        <v>9.96477163504467</v>
      </c>
      <c r="N233" s="116">
        <f t="shared" si="33"/>
        <v>10.014771635044672</v>
      </c>
      <c r="O233" s="117">
        <f t="shared" si="34"/>
        <v>9.9897716350446721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10.015271635044671</v>
      </c>
      <c r="L234" s="115">
        <f t="shared" si="39"/>
        <v>10.064271635044673</v>
      </c>
      <c r="M234" s="98">
        <f t="shared" si="32"/>
        <v>10.014771635044671</v>
      </c>
      <c r="N234" s="116">
        <f t="shared" si="33"/>
        <v>10.064771635044673</v>
      </c>
      <c r="O234" s="117">
        <f t="shared" si="34"/>
        <v>10.039771635044673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10.065271635044672</v>
      </c>
      <c r="L235" s="115">
        <f t="shared" si="39"/>
        <v>10.114271635044673</v>
      </c>
      <c r="M235" s="98">
        <f t="shared" si="32"/>
        <v>10.064771635044671</v>
      </c>
      <c r="N235" s="116">
        <f t="shared" si="33"/>
        <v>10.114771635044674</v>
      </c>
      <c r="O235" s="117">
        <f t="shared" si="34"/>
        <v>10.089771635044674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10.115271635044673</v>
      </c>
      <c r="L236" s="115">
        <f t="shared" si="39"/>
        <v>10.164271635044674</v>
      </c>
      <c r="M236" s="98">
        <f t="shared" si="32"/>
        <v>10.114771635044672</v>
      </c>
      <c r="N236" s="116">
        <f t="shared" si="33"/>
        <v>10.164771635044675</v>
      </c>
      <c r="O236" s="117">
        <f t="shared" si="34"/>
        <v>10.139771635044674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10.165271635044673</v>
      </c>
      <c r="L237" s="115">
        <f t="shared" si="39"/>
        <v>10.214271635044675</v>
      </c>
      <c r="M237" s="98">
        <f t="shared" si="32"/>
        <v>10.164771635044673</v>
      </c>
      <c r="N237" s="116">
        <f t="shared" si="33"/>
        <v>10.214771635044675</v>
      </c>
      <c r="O237" s="117">
        <f t="shared" si="34"/>
        <v>10.189771635044675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10.215271635044674</v>
      </c>
      <c r="L238" s="115">
        <f t="shared" si="39"/>
        <v>10.264271635044675</v>
      </c>
      <c r="M238" s="98">
        <f t="shared" si="32"/>
        <v>10.214771635044674</v>
      </c>
      <c r="N238" s="116">
        <f t="shared" si="33"/>
        <v>10.264771635044676</v>
      </c>
      <c r="O238" s="117">
        <f t="shared" si="34"/>
        <v>10.239771635044676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10.265271635044675</v>
      </c>
      <c r="L239" s="115">
        <f t="shared" si="39"/>
        <v>10.314271635044676</v>
      </c>
      <c r="M239" s="98">
        <f t="shared" si="32"/>
        <v>10.264771635044674</v>
      </c>
      <c r="N239" s="116">
        <f t="shared" si="33"/>
        <v>10.314771635044677</v>
      </c>
      <c r="O239" s="117">
        <f t="shared" si="34"/>
        <v>10.289771635044676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10.315271635044676</v>
      </c>
      <c r="L240" s="115">
        <f t="shared" si="39"/>
        <v>10.364271635044677</v>
      </c>
      <c r="M240" s="98">
        <f t="shared" si="32"/>
        <v>10.314771635044675</v>
      </c>
      <c r="N240" s="116">
        <f t="shared" si="33"/>
        <v>10.364771635044677</v>
      </c>
      <c r="O240" s="117">
        <f t="shared" si="34"/>
        <v>10.339771635044677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10.365271635044676</v>
      </c>
      <c r="L241" s="115">
        <f t="shared" si="39"/>
        <v>10.414271635044678</v>
      </c>
      <c r="M241" s="98">
        <f t="shared" si="32"/>
        <v>10.364771635044676</v>
      </c>
      <c r="N241" s="116">
        <f t="shared" si="33"/>
        <v>10.414771635044678</v>
      </c>
      <c r="O241" s="117">
        <f t="shared" si="34"/>
        <v>10.389771635044678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10.415271635044677</v>
      </c>
      <c r="L242" s="115">
        <f t="shared" si="39"/>
        <v>10.464271635044678</v>
      </c>
      <c r="M242" s="98">
        <f t="shared" si="32"/>
        <v>10.414771635044676</v>
      </c>
      <c r="N242" s="116">
        <f t="shared" si="33"/>
        <v>10.464771635044679</v>
      </c>
      <c r="O242" s="117">
        <f t="shared" si="34"/>
        <v>10.439771635044679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10.465271635044678</v>
      </c>
      <c r="L243" s="115">
        <f t="shared" si="39"/>
        <v>10.514271635044679</v>
      </c>
      <c r="M243" s="98">
        <f t="shared" si="32"/>
        <v>10.464771635044677</v>
      </c>
      <c r="N243" s="116">
        <f t="shared" si="33"/>
        <v>10.51477163504468</v>
      </c>
      <c r="O243" s="117">
        <f t="shared" si="34"/>
        <v>10.489771635044679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10.515271635044678</v>
      </c>
      <c r="L244" s="115">
        <f t="shared" si="39"/>
        <v>10.56427163504468</v>
      </c>
      <c r="M244" s="98">
        <f t="shared" si="32"/>
        <v>10.514771635044678</v>
      </c>
      <c r="N244" s="116">
        <f t="shared" si="33"/>
        <v>10.56477163504468</v>
      </c>
      <c r="O244" s="117">
        <f t="shared" si="34"/>
        <v>10.53977163504468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10.565271635044679</v>
      </c>
      <c r="L245" s="115">
        <f t="shared" si="39"/>
        <v>10.61427163504468</v>
      </c>
      <c r="M245" s="98">
        <f t="shared" si="32"/>
        <v>10.564771635044679</v>
      </c>
      <c r="N245" s="116">
        <f t="shared" si="33"/>
        <v>10.614771635044681</v>
      </c>
      <c r="O245" s="117">
        <f t="shared" si="34"/>
        <v>10.589771635044681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10.61527163504468</v>
      </c>
      <c r="L246" s="115">
        <f t="shared" si="39"/>
        <v>10.664271635044681</v>
      </c>
      <c r="M246" s="98">
        <f t="shared" si="32"/>
        <v>10.614771635044679</v>
      </c>
      <c r="N246" s="116">
        <f t="shared" si="33"/>
        <v>10.664771635044682</v>
      </c>
      <c r="O246" s="117">
        <f t="shared" si="34"/>
        <v>10.639771635044681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10.665271635044681</v>
      </c>
      <c r="L247" s="115">
        <f t="shared" si="39"/>
        <v>10.714271635044682</v>
      </c>
      <c r="M247" s="98">
        <f t="shared" si="32"/>
        <v>10.66477163504468</v>
      </c>
      <c r="N247" s="116">
        <f t="shared" si="33"/>
        <v>10.714771635044682</v>
      </c>
      <c r="O247" s="117">
        <f t="shared" si="34"/>
        <v>10.689771635044682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10.715271635044681</v>
      </c>
      <c r="L248" s="115">
        <f t="shared" si="39"/>
        <v>10.764271635044683</v>
      </c>
      <c r="M248" s="98">
        <f t="shared" si="32"/>
        <v>10.714771635044681</v>
      </c>
      <c r="N248" s="116">
        <f t="shared" si="33"/>
        <v>10.764771635044683</v>
      </c>
      <c r="O248" s="117">
        <f t="shared" si="34"/>
        <v>10.739771635044683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10.765271635044682</v>
      </c>
      <c r="L249" s="115">
        <f t="shared" si="39"/>
        <v>10.814271635044683</v>
      </c>
      <c r="M249" s="98">
        <f t="shared" si="32"/>
        <v>10.764771635044681</v>
      </c>
      <c r="N249" s="116">
        <f t="shared" si="33"/>
        <v>10.814771635044684</v>
      </c>
      <c r="O249" s="117">
        <f t="shared" si="34"/>
        <v>10.789771635044684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10.815271635044683</v>
      </c>
      <c r="L250" s="115">
        <f t="shared" si="39"/>
        <v>10.864271635044684</v>
      </c>
      <c r="M250" s="98">
        <f t="shared" si="32"/>
        <v>10.814771635044682</v>
      </c>
      <c r="N250" s="116">
        <f t="shared" si="33"/>
        <v>10.864771635044685</v>
      </c>
      <c r="O250" s="117">
        <f t="shared" si="34"/>
        <v>10.839771635044684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10.865271635044683</v>
      </c>
      <c r="L251" s="115">
        <f t="shared" si="39"/>
        <v>10.914271635044685</v>
      </c>
      <c r="M251" s="98">
        <f t="shared" si="32"/>
        <v>10.864771635044683</v>
      </c>
      <c r="N251" s="116">
        <f t="shared" si="33"/>
        <v>10.914771635044685</v>
      </c>
      <c r="O251" s="117">
        <f t="shared" si="34"/>
        <v>10.889771635044685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10.915271635044684</v>
      </c>
      <c r="L252" s="115">
        <f t="shared" si="39"/>
        <v>10.964271635044685</v>
      </c>
      <c r="M252" s="98">
        <f t="shared" si="32"/>
        <v>10.914771635044684</v>
      </c>
      <c r="N252" s="116">
        <f t="shared" si="33"/>
        <v>10.964771635044686</v>
      </c>
      <c r="O252" s="117">
        <f t="shared" si="34"/>
        <v>10.939771635044686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10.965271635044685</v>
      </c>
      <c r="L253" s="115">
        <f t="shared" si="39"/>
        <v>11.014271635044686</v>
      </c>
      <c r="M253" s="98">
        <f t="shared" si="32"/>
        <v>10.964771635044684</v>
      </c>
      <c r="N253" s="116">
        <f t="shared" si="33"/>
        <v>11.014771635044687</v>
      </c>
      <c r="O253" s="117">
        <f t="shared" si="34"/>
        <v>10.989771635044686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11.015271635044686</v>
      </c>
      <c r="L254" s="115">
        <f t="shared" si="39"/>
        <v>11.064271635044687</v>
      </c>
      <c r="M254" s="98">
        <f t="shared" si="32"/>
        <v>11.014771635044685</v>
      </c>
      <c r="N254" s="116">
        <f t="shared" si="33"/>
        <v>11.064771635044687</v>
      </c>
      <c r="O254" s="117">
        <f t="shared" si="34"/>
        <v>11.039771635044687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11.065271635044686</v>
      </c>
      <c r="L255" s="115">
        <f t="shared" si="39"/>
        <v>11.114271635044688</v>
      </c>
      <c r="M255" s="98">
        <f t="shared" si="32"/>
        <v>11.064771635044686</v>
      </c>
      <c r="N255" s="116">
        <f t="shared" si="33"/>
        <v>11.114771635044688</v>
      </c>
      <c r="O255" s="117">
        <f t="shared" si="34"/>
        <v>11.089771635044688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11.115271635044687</v>
      </c>
      <c r="L256" s="115">
        <f t="shared" si="39"/>
        <v>11.164271635044688</v>
      </c>
      <c r="M256" s="98">
        <f t="shared" si="32"/>
        <v>11.114771635044686</v>
      </c>
      <c r="N256" s="116">
        <f t="shared" si="33"/>
        <v>11.164771635044689</v>
      </c>
      <c r="O256" s="117">
        <f t="shared" si="34"/>
        <v>11.139771635044688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11.165271635044688</v>
      </c>
      <c r="L257" s="115">
        <f t="shared" si="39"/>
        <v>11.214271635044689</v>
      </c>
      <c r="M257" s="98">
        <f t="shared" si="32"/>
        <v>11.164771635044687</v>
      </c>
      <c r="N257" s="116">
        <f t="shared" si="33"/>
        <v>11.21477163504469</v>
      </c>
      <c r="O257" s="117">
        <f t="shared" si="34"/>
        <v>11.189771635044689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11.215271635044688</v>
      </c>
      <c r="L258" s="115">
        <f t="shared" si="39"/>
        <v>11.26427163504469</v>
      </c>
      <c r="M258" s="98">
        <f t="shared" si="32"/>
        <v>11.214771635044688</v>
      </c>
      <c r="N258" s="116">
        <f t="shared" si="33"/>
        <v>11.26477163504469</v>
      </c>
      <c r="O258" s="117">
        <f t="shared" si="34"/>
        <v>11.23977163504469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11.265271635044689</v>
      </c>
      <c r="L259" s="115">
        <f t="shared" si="39"/>
        <v>11.31427163504469</v>
      </c>
      <c r="M259" s="98">
        <f t="shared" si="32"/>
        <v>11.264771635044688</v>
      </c>
      <c r="N259" s="116">
        <f t="shared" si="33"/>
        <v>11.314771635044691</v>
      </c>
      <c r="O259" s="117">
        <f t="shared" si="34"/>
        <v>11.289771635044691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11.31527163504469</v>
      </c>
      <c r="L260" s="115">
        <f t="shared" si="39"/>
        <v>11.364271635044691</v>
      </c>
      <c r="M260" s="98">
        <f t="shared" si="32"/>
        <v>11.314771635044689</v>
      </c>
      <c r="N260" s="116">
        <f t="shared" si="33"/>
        <v>11.364771635044692</v>
      </c>
      <c r="O260" s="117">
        <f t="shared" si="34"/>
        <v>11.339771635044691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11.365271635044691</v>
      </c>
      <c r="L261" s="115">
        <f t="shared" si="39"/>
        <v>11.414271635044692</v>
      </c>
      <c r="M261" s="98">
        <f t="shared" ref="M261:M324" si="42">K261-5*10^-(D$2+1)</f>
        <v>11.36477163504469</v>
      </c>
      <c r="N261" s="116">
        <f t="shared" ref="N261:N324" si="43">L261+5*10^-(D$2+1)</f>
        <v>11.414771635044692</v>
      </c>
      <c r="O261" s="117">
        <f t="shared" ref="O261:O324" si="44">AVERAGE(K261,L261)</f>
        <v>11.389771635044692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11.415271635044691</v>
      </c>
      <c r="L262" s="115">
        <f t="shared" ref="L262:L325" si="49">K262+$I$4-POWER(10,-$D$2)</f>
        <v>11.464271635044692</v>
      </c>
      <c r="M262" s="98">
        <f t="shared" si="42"/>
        <v>11.414771635044691</v>
      </c>
      <c r="N262" s="116">
        <f t="shared" si="43"/>
        <v>11.464771635044693</v>
      </c>
      <c r="O262" s="117">
        <f t="shared" si="44"/>
        <v>11.439771635044693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11.465271635044692</v>
      </c>
      <c r="L263" s="115">
        <f t="shared" si="49"/>
        <v>11.514271635044693</v>
      </c>
      <c r="M263" s="98">
        <f t="shared" si="42"/>
        <v>11.464771635044691</v>
      </c>
      <c r="N263" s="116">
        <f t="shared" si="43"/>
        <v>11.514771635044694</v>
      </c>
      <c r="O263" s="117">
        <f t="shared" si="44"/>
        <v>11.489771635044693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11.515271635044693</v>
      </c>
      <c r="L264" s="115">
        <f t="shared" si="49"/>
        <v>11.564271635044694</v>
      </c>
      <c r="M264" s="98">
        <f t="shared" si="42"/>
        <v>11.514771635044692</v>
      </c>
      <c r="N264" s="116">
        <f t="shared" si="43"/>
        <v>11.564771635044695</v>
      </c>
      <c r="O264" s="117">
        <f t="shared" si="44"/>
        <v>11.539771635044694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11.565271635044693</v>
      </c>
      <c r="L265" s="115">
        <f t="shared" si="49"/>
        <v>11.614271635044695</v>
      </c>
      <c r="M265" s="98">
        <f t="shared" si="42"/>
        <v>11.564771635044693</v>
      </c>
      <c r="N265" s="116">
        <f t="shared" si="43"/>
        <v>11.614771635044695</v>
      </c>
      <c r="O265" s="117">
        <f t="shared" si="44"/>
        <v>11.589771635044695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11.615271635044694</v>
      </c>
      <c r="L266" s="115">
        <f t="shared" si="49"/>
        <v>11.664271635044695</v>
      </c>
      <c r="M266" s="98">
        <f t="shared" si="42"/>
        <v>11.614771635044693</v>
      </c>
      <c r="N266" s="116">
        <f t="shared" si="43"/>
        <v>11.664771635044696</v>
      </c>
      <c r="O266" s="117">
        <f t="shared" si="44"/>
        <v>11.639771635044696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11.665271635044695</v>
      </c>
      <c r="L267" s="115">
        <f t="shared" si="49"/>
        <v>11.714271635044696</v>
      </c>
      <c r="M267" s="98">
        <f t="shared" si="42"/>
        <v>11.664771635044694</v>
      </c>
      <c r="N267" s="116">
        <f t="shared" si="43"/>
        <v>11.714771635044697</v>
      </c>
      <c r="O267" s="117">
        <f t="shared" si="44"/>
        <v>11.689771635044696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11.715271635044695</v>
      </c>
      <c r="L268" s="115">
        <f t="shared" si="49"/>
        <v>11.764271635044697</v>
      </c>
      <c r="M268" s="98">
        <f t="shared" si="42"/>
        <v>11.714771635044695</v>
      </c>
      <c r="N268" s="116">
        <f t="shared" si="43"/>
        <v>11.764771635044697</v>
      </c>
      <c r="O268" s="117">
        <f t="shared" si="44"/>
        <v>11.739771635044697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11.765271635044696</v>
      </c>
      <c r="L269" s="115">
        <f t="shared" si="49"/>
        <v>11.814271635044697</v>
      </c>
      <c r="M269" s="98">
        <f t="shared" si="42"/>
        <v>11.764771635044696</v>
      </c>
      <c r="N269" s="116">
        <f t="shared" si="43"/>
        <v>11.814771635044698</v>
      </c>
      <c r="O269" s="117">
        <f t="shared" si="44"/>
        <v>11.789771635044698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11.815271635044697</v>
      </c>
      <c r="L270" s="115">
        <f t="shared" si="49"/>
        <v>11.864271635044698</v>
      </c>
      <c r="M270" s="98">
        <f t="shared" si="42"/>
        <v>11.814771635044696</v>
      </c>
      <c r="N270" s="116">
        <f t="shared" si="43"/>
        <v>11.864771635044699</v>
      </c>
      <c r="O270" s="117">
        <f t="shared" si="44"/>
        <v>11.839771635044698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11.865271635044698</v>
      </c>
      <c r="L271" s="115">
        <f t="shared" si="49"/>
        <v>11.914271635044699</v>
      </c>
      <c r="M271" s="98">
        <f t="shared" si="42"/>
        <v>11.864771635044697</v>
      </c>
      <c r="N271" s="116">
        <f t="shared" si="43"/>
        <v>11.914771635044699</v>
      </c>
      <c r="O271" s="117">
        <f t="shared" si="44"/>
        <v>11.889771635044699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11.915271635044698</v>
      </c>
      <c r="L272" s="115">
        <f t="shared" si="49"/>
        <v>11.9642716350447</v>
      </c>
      <c r="M272" s="98">
        <f t="shared" si="42"/>
        <v>11.914771635044698</v>
      </c>
      <c r="N272" s="116">
        <f t="shared" si="43"/>
        <v>11.9647716350447</v>
      </c>
      <c r="O272" s="117">
        <f t="shared" si="44"/>
        <v>11.9397716350447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11.965271635044699</v>
      </c>
      <c r="L273" s="115">
        <f t="shared" si="49"/>
        <v>12.0142716350447</v>
      </c>
      <c r="M273" s="98">
        <f t="shared" si="42"/>
        <v>11.964771635044698</v>
      </c>
      <c r="N273" s="116">
        <f t="shared" si="43"/>
        <v>12.014771635044701</v>
      </c>
      <c r="O273" s="117">
        <f t="shared" si="44"/>
        <v>11.989771635044701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12.0152716350447</v>
      </c>
      <c r="L274" s="115">
        <f t="shared" si="49"/>
        <v>12.064271635044701</v>
      </c>
      <c r="M274" s="98">
        <f t="shared" si="42"/>
        <v>12.014771635044699</v>
      </c>
      <c r="N274" s="116">
        <f t="shared" si="43"/>
        <v>12.064771635044702</v>
      </c>
      <c r="O274" s="117">
        <f t="shared" si="44"/>
        <v>12.039771635044701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12.0652716350447</v>
      </c>
      <c r="L275" s="115">
        <f t="shared" si="49"/>
        <v>12.114271635044702</v>
      </c>
      <c r="M275" s="98">
        <f t="shared" si="42"/>
        <v>12.0647716350447</v>
      </c>
      <c r="N275" s="116">
        <f t="shared" si="43"/>
        <v>12.114771635044702</v>
      </c>
      <c r="O275" s="117">
        <f t="shared" si="44"/>
        <v>12.089771635044702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12.115271635044701</v>
      </c>
      <c r="L276" s="115">
        <f t="shared" si="49"/>
        <v>12.164271635044702</v>
      </c>
      <c r="M276" s="98">
        <f t="shared" si="42"/>
        <v>12.114771635044701</v>
      </c>
      <c r="N276" s="116">
        <f t="shared" si="43"/>
        <v>12.164771635044703</v>
      </c>
      <c r="O276" s="117">
        <f t="shared" si="44"/>
        <v>12.139771635044703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12.165271635044702</v>
      </c>
      <c r="L277" s="115">
        <f t="shared" si="49"/>
        <v>12.214271635044703</v>
      </c>
      <c r="M277" s="98">
        <f t="shared" si="42"/>
        <v>12.164771635044701</v>
      </c>
      <c r="N277" s="116">
        <f t="shared" si="43"/>
        <v>12.214771635044704</v>
      </c>
      <c r="O277" s="117">
        <f t="shared" si="44"/>
        <v>12.189771635044703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12.215271635044703</v>
      </c>
      <c r="L278" s="115">
        <f t="shared" si="49"/>
        <v>12.264271635044704</v>
      </c>
      <c r="M278" s="98">
        <f t="shared" si="42"/>
        <v>12.214771635044702</v>
      </c>
      <c r="N278" s="116">
        <f t="shared" si="43"/>
        <v>12.264771635044704</v>
      </c>
      <c r="O278" s="117">
        <f t="shared" si="44"/>
        <v>12.239771635044704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12.265271635044703</v>
      </c>
      <c r="L279" s="115">
        <f t="shared" si="49"/>
        <v>12.314271635044705</v>
      </c>
      <c r="M279" s="98">
        <f t="shared" si="42"/>
        <v>12.264771635044703</v>
      </c>
      <c r="N279" s="116">
        <f t="shared" si="43"/>
        <v>12.314771635044705</v>
      </c>
      <c r="O279" s="117">
        <f t="shared" si="44"/>
        <v>12.289771635044705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12.315271635044704</v>
      </c>
      <c r="L280" s="115">
        <f t="shared" si="49"/>
        <v>12.364271635044705</v>
      </c>
      <c r="M280" s="98">
        <f t="shared" si="42"/>
        <v>12.314771635044703</v>
      </c>
      <c r="N280" s="116">
        <f t="shared" si="43"/>
        <v>12.364771635044706</v>
      </c>
      <c r="O280" s="117">
        <f t="shared" si="44"/>
        <v>12.339771635044706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12.365271635044705</v>
      </c>
      <c r="L281" s="115">
        <f t="shared" si="49"/>
        <v>12.414271635044706</v>
      </c>
      <c r="M281" s="98">
        <f t="shared" si="42"/>
        <v>12.364771635044704</v>
      </c>
      <c r="N281" s="116">
        <f t="shared" si="43"/>
        <v>12.414771635044707</v>
      </c>
      <c r="O281" s="117">
        <f t="shared" si="44"/>
        <v>12.389771635044706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12.415271635044705</v>
      </c>
      <c r="L282" s="115">
        <f t="shared" si="49"/>
        <v>12.464271635044707</v>
      </c>
      <c r="M282" s="98">
        <f t="shared" si="42"/>
        <v>12.414771635044705</v>
      </c>
      <c r="N282" s="116">
        <f t="shared" si="43"/>
        <v>12.464771635044707</v>
      </c>
      <c r="O282" s="117">
        <f t="shared" si="44"/>
        <v>12.439771635044707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12.465271635044706</v>
      </c>
      <c r="L283" s="115">
        <f t="shared" si="49"/>
        <v>12.514271635044707</v>
      </c>
      <c r="M283" s="98">
        <f t="shared" si="42"/>
        <v>12.464771635044706</v>
      </c>
      <c r="N283" s="116">
        <f t="shared" si="43"/>
        <v>12.514771635044708</v>
      </c>
      <c r="O283" s="117">
        <f t="shared" si="44"/>
        <v>12.489771635044708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12.515271635044707</v>
      </c>
      <c r="L284" s="115">
        <f t="shared" si="49"/>
        <v>12.564271635044708</v>
      </c>
      <c r="M284" s="98">
        <f t="shared" si="42"/>
        <v>12.514771635044706</v>
      </c>
      <c r="N284" s="116">
        <f t="shared" si="43"/>
        <v>12.564771635044709</v>
      </c>
      <c r="O284" s="117">
        <f t="shared" si="44"/>
        <v>12.539771635044708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12.565271635044708</v>
      </c>
      <c r="L285" s="115">
        <f t="shared" si="49"/>
        <v>12.614271635044709</v>
      </c>
      <c r="M285" s="98">
        <f t="shared" si="42"/>
        <v>12.564771635044707</v>
      </c>
      <c r="N285" s="116">
        <f t="shared" si="43"/>
        <v>12.614771635044709</v>
      </c>
      <c r="O285" s="117">
        <f t="shared" si="44"/>
        <v>12.589771635044709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12.615271635044708</v>
      </c>
      <c r="L286" s="115">
        <f t="shared" si="49"/>
        <v>12.66427163504471</v>
      </c>
      <c r="M286" s="98">
        <f t="shared" si="42"/>
        <v>12.614771635044708</v>
      </c>
      <c r="N286" s="116">
        <f t="shared" si="43"/>
        <v>12.66477163504471</v>
      </c>
      <c r="O286" s="117">
        <f t="shared" si="44"/>
        <v>12.63977163504471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12.665271635044709</v>
      </c>
      <c r="L287" s="115">
        <f t="shared" si="49"/>
        <v>12.71427163504471</v>
      </c>
      <c r="M287" s="98">
        <f t="shared" si="42"/>
        <v>12.664771635044708</v>
      </c>
      <c r="N287" s="116">
        <f t="shared" si="43"/>
        <v>12.714771635044711</v>
      </c>
      <c r="O287" s="117">
        <f t="shared" si="44"/>
        <v>12.689771635044711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12.71527163504471</v>
      </c>
      <c r="L288" s="115">
        <f t="shared" si="49"/>
        <v>12.764271635044711</v>
      </c>
      <c r="M288" s="98">
        <f t="shared" si="42"/>
        <v>12.714771635044709</v>
      </c>
      <c r="N288" s="116">
        <f t="shared" si="43"/>
        <v>12.764771635044712</v>
      </c>
      <c r="O288" s="117">
        <f t="shared" si="44"/>
        <v>12.739771635044711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12.76527163504471</v>
      </c>
      <c r="L289" s="115">
        <f t="shared" si="49"/>
        <v>12.814271635044712</v>
      </c>
      <c r="M289" s="98">
        <f t="shared" si="42"/>
        <v>12.76477163504471</v>
      </c>
      <c r="N289" s="116">
        <f t="shared" si="43"/>
        <v>12.814771635044712</v>
      </c>
      <c r="O289" s="117">
        <f t="shared" si="44"/>
        <v>12.789771635044712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12.815271635044711</v>
      </c>
      <c r="L290" s="115">
        <f t="shared" si="49"/>
        <v>12.864271635044712</v>
      </c>
      <c r="M290" s="98">
        <f t="shared" si="42"/>
        <v>12.814771635044711</v>
      </c>
      <c r="N290" s="116">
        <f t="shared" si="43"/>
        <v>12.864771635044713</v>
      </c>
      <c r="O290" s="117">
        <f t="shared" si="44"/>
        <v>12.839771635044713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12.865271635044712</v>
      </c>
      <c r="L291" s="115">
        <f t="shared" si="49"/>
        <v>12.914271635044713</v>
      </c>
      <c r="M291" s="98">
        <f t="shared" si="42"/>
        <v>12.864771635044711</v>
      </c>
      <c r="N291" s="116">
        <f t="shared" si="43"/>
        <v>12.914771635044714</v>
      </c>
      <c r="O291" s="117">
        <f t="shared" si="44"/>
        <v>12.889771635044713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12.915271635044713</v>
      </c>
      <c r="L292" s="115">
        <f t="shared" si="49"/>
        <v>12.964271635044714</v>
      </c>
      <c r="M292" s="98">
        <f t="shared" si="42"/>
        <v>12.914771635044712</v>
      </c>
      <c r="N292" s="116">
        <f t="shared" si="43"/>
        <v>12.964771635044714</v>
      </c>
      <c r="O292" s="117">
        <f t="shared" si="44"/>
        <v>12.939771635044714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12.965271635044713</v>
      </c>
      <c r="L293" s="115">
        <f t="shared" si="49"/>
        <v>13.014271635044715</v>
      </c>
      <c r="M293" s="98">
        <f t="shared" si="42"/>
        <v>12.964771635044713</v>
      </c>
      <c r="N293" s="116">
        <f t="shared" si="43"/>
        <v>13.014771635044715</v>
      </c>
      <c r="O293" s="117">
        <f t="shared" si="44"/>
        <v>12.989771635044715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13.015271635044714</v>
      </c>
      <c r="L294" s="115">
        <f t="shared" si="49"/>
        <v>13.064271635044715</v>
      </c>
      <c r="M294" s="98">
        <f t="shared" si="42"/>
        <v>13.014771635044713</v>
      </c>
      <c r="N294" s="116">
        <f t="shared" si="43"/>
        <v>13.064771635044716</v>
      </c>
      <c r="O294" s="117">
        <f t="shared" si="44"/>
        <v>13.039771635044715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13.065271635044715</v>
      </c>
      <c r="L295" s="115">
        <f t="shared" si="49"/>
        <v>13.114271635044716</v>
      </c>
      <c r="M295" s="98">
        <f t="shared" si="42"/>
        <v>13.064771635044714</v>
      </c>
      <c r="N295" s="116">
        <f t="shared" si="43"/>
        <v>13.114771635044717</v>
      </c>
      <c r="O295" s="117">
        <f t="shared" si="44"/>
        <v>13.089771635044716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13.115271635044715</v>
      </c>
      <c r="L296" s="115">
        <f t="shared" si="49"/>
        <v>13.164271635044717</v>
      </c>
      <c r="M296" s="98">
        <f t="shared" si="42"/>
        <v>13.114771635044715</v>
      </c>
      <c r="N296" s="116">
        <f t="shared" si="43"/>
        <v>13.164771635044717</v>
      </c>
      <c r="O296" s="117">
        <f t="shared" si="44"/>
        <v>13.139771635044717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13.165271635044716</v>
      </c>
      <c r="L297" s="115">
        <f t="shared" si="49"/>
        <v>13.214271635044717</v>
      </c>
      <c r="M297" s="98">
        <f t="shared" si="42"/>
        <v>13.164771635044715</v>
      </c>
      <c r="N297" s="116">
        <f t="shared" si="43"/>
        <v>13.214771635044718</v>
      </c>
      <c r="O297" s="117">
        <f t="shared" si="44"/>
        <v>13.189771635044718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13.215271635044717</v>
      </c>
      <c r="L298" s="115">
        <f t="shared" si="49"/>
        <v>13.264271635044718</v>
      </c>
      <c r="M298" s="98">
        <f t="shared" si="42"/>
        <v>13.214771635044716</v>
      </c>
      <c r="N298" s="116">
        <f t="shared" si="43"/>
        <v>13.264771635044719</v>
      </c>
      <c r="O298" s="117">
        <f t="shared" si="44"/>
        <v>13.239771635044718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13.265271635044718</v>
      </c>
      <c r="L299" s="115">
        <f t="shared" si="49"/>
        <v>13.314271635044719</v>
      </c>
      <c r="M299" s="98">
        <f t="shared" si="42"/>
        <v>13.264771635044717</v>
      </c>
      <c r="N299" s="116">
        <f t="shared" si="43"/>
        <v>13.314771635044719</v>
      </c>
      <c r="O299" s="117">
        <f t="shared" si="44"/>
        <v>13.289771635044719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13.315271635044718</v>
      </c>
      <c r="L300" s="115">
        <f t="shared" si="49"/>
        <v>13.364271635044719</v>
      </c>
      <c r="M300" s="98">
        <f t="shared" si="42"/>
        <v>13.314771635044718</v>
      </c>
      <c r="N300" s="116">
        <f t="shared" si="43"/>
        <v>13.36477163504472</v>
      </c>
      <c r="O300" s="117">
        <f t="shared" si="44"/>
        <v>13.33977163504472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13.365271635044719</v>
      </c>
      <c r="L301" s="115">
        <f t="shared" si="49"/>
        <v>13.41427163504472</v>
      </c>
      <c r="M301" s="98">
        <f t="shared" si="42"/>
        <v>13.364771635044718</v>
      </c>
      <c r="N301" s="116">
        <f t="shared" si="43"/>
        <v>13.414771635044721</v>
      </c>
      <c r="O301" s="117">
        <f t="shared" si="44"/>
        <v>13.38977163504472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13.41527163504472</v>
      </c>
      <c r="L302" s="115">
        <f t="shared" si="49"/>
        <v>13.464271635044721</v>
      </c>
      <c r="M302" s="98">
        <f t="shared" si="42"/>
        <v>13.414771635044719</v>
      </c>
      <c r="N302" s="116">
        <f t="shared" si="43"/>
        <v>13.464771635044722</v>
      </c>
      <c r="O302" s="117">
        <f t="shared" si="44"/>
        <v>13.439771635044721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13.46527163504472</v>
      </c>
      <c r="L303" s="115">
        <f t="shared" si="49"/>
        <v>13.514271635044722</v>
      </c>
      <c r="M303" s="98">
        <f t="shared" si="42"/>
        <v>13.46477163504472</v>
      </c>
      <c r="N303" s="116">
        <f t="shared" si="43"/>
        <v>13.514771635044722</v>
      </c>
      <c r="O303" s="117">
        <f t="shared" si="44"/>
        <v>13.489771635044722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13.515271635044721</v>
      </c>
      <c r="L304" s="115">
        <f t="shared" si="49"/>
        <v>13.564271635044722</v>
      </c>
      <c r="M304" s="98">
        <f t="shared" si="42"/>
        <v>13.51477163504472</v>
      </c>
      <c r="N304" s="116">
        <f t="shared" si="43"/>
        <v>13.564771635044723</v>
      </c>
      <c r="O304" s="117">
        <f t="shared" si="44"/>
        <v>13.539771635044723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13.565271635044722</v>
      </c>
      <c r="L305" s="115">
        <f t="shared" si="49"/>
        <v>13.614271635044723</v>
      </c>
      <c r="M305" s="98">
        <f t="shared" si="42"/>
        <v>13.564771635044721</v>
      </c>
      <c r="N305" s="116">
        <f t="shared" si="43"/>
        <v>13.614771635044724</v>
      </c>
      <c r="O305" s="117">
        <f t="shared" si="44"/>
        <v>13.589771635044723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13.615271635044722</v>
      </c>
      <c r="L306" s="115">
        <f t="shared" si="49"/>
        <v>13.664271635044724</v>
      </c>
      <c r="M306" s="98">
        <f t="shared" si="42"/>
        <v>13.614771635044722</v>
      </c>
      <c r="N306" s="116">
        <f t="shared" si="43"/>
        <v>13.664771635044724</v>
      </c>
      <c r="O306" s="117">
        <f t="shared" si="44"/>
        <v>13.639771635044724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13.665271635044723</v>
      </c>
      <c r="L307" s="115">
        <f t="shared" si="49"/>
        <v>13.714271635044724</v>
      </c>
      <c r="M307" s="98">
        <f t="shared" si="42"/>
        <v>13.664771635044723</v>
      </c>
      <c r="N307" s="116">
        <f t="shared" si="43"/>
        <v>13.714771635044725</v>
      </c>
      <c r="O307" s="117">
        <f t="shared" si="44"/>
        <v>13.689771635044725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13.715271635044724</v>
      </c>
      <c r="L308" s="115">
        <f t="shared" si="49"/>
        <v>13.764271635044725</v>
      </c>
      <c r="M308" s="98">
        <f t="shared" si="42"/>
        <v>13.714771635044723</v>
      </c>
      <c r="N308" s="116">
        <f t="shared" si="43"/>
        <v>13.764771635044726</v>
      </c>
      <c r="O308" s="117">
        <f t="shared" si="44"/>
        <v>13.739771635044725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13.765271635044725</v>
      </c>
      <c r="L309" s="115">
        <f t="shared" si="49"/>
        <v>13.814271635044726</v>
      </c>
      <c r="M309" s="98">
        <f t="shared" si="42"/>
        <v>13.764771635044724</v>
      </c>
      <c r="N309" s="116">
        <f t="shared" si="43"/>
        <v>13.814771635044726</v>
      </c>
      <c r="O309" s="117">
        <f t="shared" si="44"/>
        <v>13.789771635044726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13.815271635044725</v>
      </c>
      <c r="L310" s="115">
        <f t="shared" si="49"/>
        <v>13.864271635044727</v>
      </c>
      <c r="M310" s="98">
        <f t="shared" si="42"/>
        <v>13.814771635044725</v>
      </c>
      <c r="N310" s="116">
        <f t="shared" si="43"/>
        <v>13.864771635044727</v>
      </c>
      <c r="O310" s="117">
        <f t="shared" si="44"/>
        <v>13.839771635044727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13.865271635044726</v>
      </c>
      <c r="L311" s="115">
        <f t="shared" si="49"/>
        <v>13.914271635044727</v>
      </c>
      <c r="M311" s="98">
        <f t="shared" si="42"/>
        <v>13.864771635044725</v>
      </c>
      <c r="N311" s="116">
        <f t="shared" si="43"/>
        <v>13.914771635044728</v>
      </c>
      <c r="O311" s="117">
        <f t="shared" si="44"/>
        <v>13.889771635044728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13.915271635044727</v>
      </c>
      <c r="L312" s="115">
        <f t="shared" si="49"/>
        <v>13.964271635044728</v>
      </c>
      <c r="M312" s="98">
        <f t="shared" si="42"/>
        <v>13.914771635044726</v>
      </c>
      <c r="N312" s="116">
        <f t="shared" si="43"/>
        <v>13.964771635044729</v>
      </c>
      <c r="O312" s="117">
        <f t="shared" si="44"/>
        <v>13.939771635044728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13.965271635044727</v>
      </c>
      <c r="L313" s="115">
        <f t="shared" si="49"/>
        <v>14.014271635044729</v>
      </c>
      <c r="M313" s="98">
        <f t="shared" si="42"/>
        <v>13.964771635044727</v>
      </c>
      <c r="N313" s="116">
        <f t="shared" si="43"/>
        <v>14.014771635044729</v>
      </c>
      <c r="O313" s="117">
        <f t="shared" si="44"/>
        <v>13.989771635044729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14.015271635044728</v>
      </c>
      <c r="L314" s="115">
        <f t="shared" si="49"/>
        <v>14.064271635044729</v>
      </c>
      <c r="M314" s="98">
        <f t="shared" si="42"/>
        <v>14.014771635044728</v>
      </c>
      <c r="N314" s="116">
        <f t="shared" si="43"/>
        <v>14.06477163504473</v>
      </c>
      <c r="O314" s="117">
        <f t="shared" si="44"/>
        <v>14.03977163504473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14.065271635044729</v>
      </c>
      <c r="L315" s="115">
        <f t="shared" si="49"/>
        <v>14.11427163504473</v>
      </c>
      <c r="M315" s="98">
        <f t="shared" si="42"/>
        <v>14.064771635044728</v>
      </c>
      <c r="N315" s="116">
        <f t="shared" si="43"/>
        <v>14.114771635044731</v>
      </c>
      <c r="O315" s="117">
        <f t="shared" si="44"/>
        <v>14.08977163504473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14.11527163504473</v>
      </c>
      <c r="L316" s="115">
        <f t="shared" si="49"/>
        <v>14.164271635044731</v>
      </c>
      <c r="M316" s="98">
        <f t="shared" si="42"/>
        <v>14.114771635044729</v>
      </c>
      <c r="N316" s="116">
        <f t="shared" si="43"/>
        <v>14.164771635044731</v>
      </c>
      <c r="O316" s="117">
        <f t="shared" si="44"/>
        <v>14.139771635044731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14.16527163504473</v>
      </c>
      <c r="L317" s="115">
        <f t="shared" si="49"/>
        <v>14.214271635044732</v>
      </c>
      <c r="M317" s="98">
        <f t="shared" si="42"/>
        <v>14.16477163504473</v>
      </c>
      <c r="N317" s="116">
        <f t="shared" si="43"/>
        <v>14.214771635044732</v>
      </c>
      <c r="O317" s="117">
        <f t="shared" si="44"/>
        <v>14.189771635044732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14.215271635044731</v>
      </c>
      <c r="L318" s="115">
        <f t="shared" si="49"/>
        <v>14.264271635044732</v>
      </c>
      <c r="M318" s="98">
        <f t="shared" si="42"/>
        <v>14.21477163504473</v>
      </c>
      <c r="N318" s="116">
        <f t="shared" si="43"/>
        <v>14.264771635044733</v>
      </c>
      <c r="O318" s="117">
        <f t="shared" si="44"/>
        <v>14.239771635044733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14.265271635044732</v>
      </c>
      <c r="L319" s="115">
        <f t="shared" si="49"/>
        <v>14.314271635044733</v>
      </c>
      <c r="M319" s="98">
        <f t="shared" si="42"/>
        <v>14.264771635044731</v>
      </c>
      <c r="N319" s="116">
        <f t="shared" si="43"/>
        <v>14.314771635044734</v>
      </c>
      <c r="O319" s="117">
        <f t="shared" si="44"/>
        <v>14.289771635044733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14.315271635044732</v>
      </c>
      <c r="L320" s="115">
        <f t="shared" si="49"/>
        <v>14.364271635044734</v>
      </c>
      <c r="M320" s="98">
        <f t="shared" si="42"/>
        <v>14.314771635044732</v>
      </c>
      <c r="N320" s="116">
        <f t="shared" si="43"/>
        <v>14.364771635044734</v>
      </c>
      <c r="O320" s="117">
        <f t="shared" si="44"/>
        <v>14.339771635044734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14.365271635044733</v>
      </c>
      <c r="L321" s="115">
        <f t="shared" si="49"/>
        <v>14.414271635044734</v>
      </c>
      <c r="M321" s="98">
        <f t="shared" si="42"/>
        <v>14.364771635044733</v>
      </c>
      <c r="N321" s="116">
        <f t="shared" si="43"/>
        <v>14.414771635044735</v>
      </c>
      <c r="O321" s="117">
        <f t="shared" si="44"/>
        <v>14.389771635044735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14.415271635044734</v>
      </c>
      <c r="L322" s="115">
        <f t="shared" si="49"/>
        <v>14.464271635044735</v>
      </c>
      <c r="M322" s="98">
        <f t="shared" si="42"/>
        <v>14.414771635044733</v>
      </c>
      <c r="N322" s="116">
        <f t="shared" si="43"/>
        <v>14.464771635044736</v>
      </c>
      <c r="O322" s="117">
        <f t="shared" si="44"/>
        <v>14.439771635044735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14.465271635044735</v>
      </c>
      <c r="L323" s="115">
        <f t="shared" si="49"/>
        <v>14.514271635044736</v>
      </c>
      <c r="M323" s="98">
        <f t="shared" si="42"/>
        <v>14.464771635044734</v>
      </c>
      <c r="N323" s="116">
        <f t="shared" si="43"/>
        <v>14.514771635044736</v>
      </c>
      <c r="O323" s="117">
        <f t="shared" si="44"/>
        <v>14.489771635044736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14.515271635044735</v>
      </c>
      <c r="L324" s="115">
        <f t="shared" si="49"/>
        <v>14.564271635044737</v>
      </c>
      <c r="M324" s="98">
        <f t="shared" si="42"/>
        <v>14.514771635044735</v>
      </c>
      <c r="N324" s="116">
        <f t="shared" si="43"/>
        <v>14.564771635044737</v>
      </c>
      <c r="O324" s="117">
        <f t="shared" si="44"/>
        <v>14.539771635044737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14.565271635044736</v>
      </c>
      <c r="L325" s="115">
        <f t="shared" si="49"/>
        <v>14.614271635044737</v>
      </c>
      <c r="M325" s="98">
        <f t="shared" ref="M325:M388" si="52">K325-5*10^-(D$2+1)</f>
        <v>14.564771635044735</v>
      </c>
      <c r="N325" s="116">
        <f t="shared" ref="N325:N388" si="53">L325+5*10^-(D$2+1)</f>
        <v>14.614771635044738</v>
      </c>
      <c r="O325" s="117">
        <f t="shared" ref="O325:O388" si="54">AVERAGE(K325,L325)</f>
        <v>14.589771635044738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14.615271635044737</v>
      </c>
      <c r="L326" s="115">
        <f t="shared" ref="L326:L389" si="59">K326+$I$4-POWER(10,-$D$2)</f>
        <v>14.664271635044738</v>
      </c>
      <c r="M326" s="98">
        <f t="shared" si="52"/>
        <v>14.614771635044736</v>
      </c>
      <c r="N326" s="116">
        <f t="shared" si="53"/>
        <v>14.664771635044739</v>
      </c>
      <c r="O326" s="117">
        <f t="shared" si="54"/>
        <v>14.639771635044738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14.665271635044737</v>
      </c>
      <c r="L327" s="115">
        <f t="shared" si="59"/>
        <v>14.714271635044739</v>
      </c>
      <c r="M327" s="98">
        <f t="shared" si="52"/>
        <v>14.664771635044737</v>
      </c>
      <c r="N327" s="116">
        <f t="shared" si="53"/>
        <v>14.714771635044739</v>
      </c>
      <c r="O327" s="117">
        <f t="shared" si="54"/>
        <v>14.689771635044739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14.715271635044738</v>
      </c>
      <c r="L328" s="115">
        <f t="shared" si="59"/>
        <v>14.764271635044739</v>
      </c>
      <c r="M328" s="98">
        <f t="shared" si="52"/>
        <v>14.714771635044738</v>
      </c>
      <c r="N328" s="116">
        <f t="shared" si="53"/>
        <v>14.76477163504474</v>
      </c>
      <c r="O328" s="117">
        <f t="shared" si="54"/>
        <v>14.73977163504474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14.765271635044739</v>
      </c>
      <c r="L329" s="115">
        <f t="shared" si="59"/>
        <v>14.81427163504474</v>
      </c>
      <c r="M329" s="98">
        <f t="shared" si="52"/>
        <v>14.764771635044738</v>
      </c>
      <c r="N329" s="116">
        <f t="shared" si="53"/>
        <v>14.814771635044741</v>
      </c>
      <c r="O329" s="117">
        <f t="shared" si="54"/>
        <v>14.78977163504474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14.81527163504474</v>
      </c>
      <c r="L330" s="115">
        <f t="shared" si="59"/>
        <v>14.864271635044741</v>
      </c>
      <c r="M330" s="98">
        <f t="shared" si="52"/>
        <v>14.814771635044739</v>
      </c>
      <c r="N330" s="116">
        <f t="shared" si="53"/>
        <v>14.864771635044741</v>
      </c>
      <c r="O330" s="117">
        <f t="shared" si="54"/>
        <v>14.839771635044741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14.86527163504474</v>
      </c>
      <c r="L331" s="115">
        <f t="shared" si="59"/>
        <v>14.914271635044742</v>
      </c>
      <c r="M331" s="98">
        <f t="shared" si="52"/>
        <v>14.86477163504474</v>
      </c>
      <c r="N331" s="116">
        <f t="shared" si="53"/>
        <v>14.914771635044742</v>
      </c>
      <c r="O331" s="117">
        <f t="shared" si="54"/>
        <v>14.889771635044742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14.915271635044741</v>
      </c>
      <c r="L332" s="115">
        <f t="shared" si="59"/>
        <v>14.964271635044742</v>
      </c>
      <c r="M332" s="98">
        <f t="shared" si="52"/>
        <v>14.91477163504474</v>
      </c>
      <c r="N332" s="116">
        <f t="shared" si="53"/>
        <v>14.964771635044743</v>
      </c>
      <c r="O332" s="117">
        <f t="shared" si="54"/>
        <v>14.939771635044742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14.965271635044742</v>
      </c>
      <c r="L333" s="115">
        <f t="shared" si="59"/>
        <v>15.014271635044743</v>
      </c>
      <c r="M333" s="98">
        <f t="shared" si="52"/>
        <v>14.964771635044741</v>
      </c>
      <c r="N333" s="116">
        <f t="shared" si="53"/>
        <v>15.014771635044744</v>
      </c>
      <c r="O333" s="117">
        <f t="shared" si="54"/>
        <v>14.989771635044743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15.015271635044742</v>
      </c>
      <c r="L334" s="115">
        <f t="shared" si="59"/>
        <v>15.064271635044744</v>
      </c>
      <c r="M334" s="98">
        <f t="shared" si="52"/>
        <v>15.014771635044742</v>
      </c>
      <c r="N334" s="116">
        <f t="shared" si="53"/>
        <v>15.064771635044744</v>
      </c>
      <c r="O334" s="117">
        <f t="shared" si="54"/>
        <v>15.039771635044744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15.065271635044743</v>
      </c>
      <c r="L335" s="115">
        <f t="shared" si="59"/>
        <v>15.114271635044744</v>
      </c>
      <c r="M335" s="98">
        <f t="shared" si="52"/>
        <v>15.064771635044742</v>
      </c>
      <c r="N335" s="116">
        <f t="shared" si="53"/>
        <v>15.114771635044745</v>
      </c>
      <c r="O335" s="117">
        <f t="shared" si="54"/>
        <v>15.089771635044745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15.115271635044744</v>
      </c>
      <c r="L336" s="115">
        <f t="shared" si="59"/>
        <v>15.164271635044745</v>
      </c>
      <c r="M336" s="98">
        <f t="shared" si="52"/>
        <v>15.114771635044743</v>
      </c>
      <c r="N336" s="116">
        <f t="shared" si="53"/>
        <v>15.164771635044746</v>
      </c>
      <c r="O336" s="117">
        <f t="shared" si="54"/>
        <v>15.139771635044745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15.165271635044745</v>
      </c>
      <c r="L337" s="115">
        <f t="shared" si="59"/>
        <v>15.214271635044746</v>
      </c>
      <c r="M337" s="98">
        <f t="shared" si="52"/>
        <v>15.164771635044744</v>
      </c>
      <c r="N337" s="116">
        <f t="shared" si="53"/>
        <v>15.214771635044746</v>
      </c>
      <c r="O337" s="117">
        <f t="shared" si="54"/>
        <v>15.189771635044746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15.215271635044745</v>
      </c>
      <c r="L338" s="115">
        <f t="shared" si="59"/>
        <v>15.264271635044746</v>
      </c>
      <c r="M338" s="98">
        <f t="shared" si="52"/>
        <v>15.214771635044745</v>
      </c>
      <c r="N338" s="116">
        <f t="shared" si="53"/>
        <v>15.264771635044747</v>
      </c>
      <c r="O338" s="117">
        <f t="shared" si="54"/>
        <v>15.239771635044747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15.265271635044746</v>
      </c>
      <c r="L339" s="115">
        <f t="shared" si="59"/>
        <v>15.314271635044747</v>
      </c>
      <c r="M339" s="98">
        <f t="shared" si="52"/>
        <v>15.264771635044745</v>
      </c>
      <c r="N339" s="116">
        <f t="shared" si="53"/>
        <v>15.314771635044748</v>
      </c>
      <c r="O339" s="117">
        <f t="shared" si="54"/>
        <v>15.289771635044747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15.315271635044747</v>
      </c>
      <c r="L340" s="115">
        <f t="shared" si="59"/>
        <v>15.364271635044748</v>
      </c>
      <c r="M340" s="98">
        <f t="shared" si="52"/>
        <v>15.314771635044746</v>
      </c>
      <c r="N340" s="116">
        <f t="shared" si="53"/>
        <v>15.364771635044749</v>
      </c>
      <c r="O340" s="117">
        <f t="shared" si="54"/>
        <v>15.339771635044748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15.365271635044747</v>
      </c>
      <c r="L341" s="115">
        <f t="shared" si="59"/>
        <v>15.414271635044749</v>
      </c>
      <c r="M341" s="98">
        <f t="shared" si="52"/>
        <v>15.364771635044747</v>
      </c>
      <c r="N341" s="116">
        <f t="shared" si="53"/>
        <v>15.414771635044749</v>
      </c>
      <c r="O341" s="117">
        <f t="shared" si="54"/>
        <v>15.389771635044749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15.415271635044748</v>
      </c>
      <c r="L342" s="115">
        <f t="shared" si="59"/>
        <v>15.464271635044749</v>
      </c>
      <c r="M342" s="98">
        <f t="shared" si="52"/>
        <v>15.414771635044747</v>
      </c>
      <c r="N342" s="116">
        <f t="shared" si="53"/>
        <v>15.46477163504475</v>
      </c>
      <c r="O342" s="117">
        <f t="shared" si="54"/>
        <v>15.43977163504475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15.465271635044749</v>
      </c>
      <c r="L343" s="115">
        <f t="shared" si="59"/>
        <v>15.51427163504475</v>
      </c>
      <c r="M343" s="98">
        <f t="shared" si="52"/>
        <v>15.464771635044748</v>
      </c>
      <c r="N343" s="116">
        <f t="shared" si="53"/>
        <v>15.514771635044751</v>
      </c>
      <c r="O343" s="117">
        <f t="shared" si="54"/>
        <v>15.48977163504475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15.515271635044749</v>
      </c>
      <c r="L344" s="115">
        <f t="shared" si="59"/>
        <v>15.564271635044751</v>
      </c>
      <c r="M344" s="98">
        <f t="shared" si="52"/>
        <v>15.514771635044749</v>
      </c>
      <c r="N344" s="116">
        <f t="shared" si="53"/>
        <v>15.564771635044751</v>
      </c>
      <c r="O344" s="117">
        <f t="shared" si="54"/>
        <v>15.539771635044751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15.56527163504475</v>
      </c>
      <c r="L345" s="115">
        <f t="shared" si="59"/>
        <v>15.614271635044751</v>
      </c>
      <c r="M345" s="98">
        <f t="shared" si="52"/>
        <v>15.56477163504475</v>
      </c>
      <c r="N345" s="116">
        <f t="shared" si="53"/>
        <v>15.614771635044752</v>
      </c>
      <c r="O345" s="117">
        <f t="shared" si="54"/>
        <v>15.589771635044752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15.615271635044751</v>
      </c>
      <c r="L346" s="115">
        <f t="shared" si="59"/>
        <v>15.664271635044752</v>
      </c>
      <c r="M346" s="98">
        <f t="shared" si="52"/>
        <v>15.61477163504475</v>
      </c>
      <c r="N346" s="116">
        <f t="shared" si="53"/>
        <v>15.664771635044753</v>
      </c>
      <c r="O346" s="117">
        <f t="shared" si="54"/>
        <v>15.639771635044752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15.665271635044752</v>
      </c>
      <c r="L347" s="115">
        <f t="shared" si="59"/>
        <v>15.714271635044753</v>
      </c>
      <c r="M347" s="98">
        <f t="shared" si="52"/>
        <v>15.664771635044751</v>
      </c>
      <c r="N347" s="116">
        <f t="shared" si="53"/>
        <v>15.714771635044753</v>
      </c>
      <c r="O347" s="117">
        <f t="shared" si="54"/>
        <v>15.689771635044753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15.715271635044752</v>
      </c>
      <c r="L348" s="115">
        <f t="shared" si="59"/>
        <v>15.764271635044754</v>
      </c>
      <c r="M348" s="98">
        <f t="shared" si="52"/>
        <v>15.714771635044752</v>
      </c>
      <c r="N348" s="116">
        <f t="shared" si="53"/>
        <v>15.764771635044754</v>
      </c>
      <c r="O348" s="117">
        <f t="shared" si="54"/>
        <v>15.739771635044754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15.765271635044753</v>
      </c>
      <c r="L349" s="115">
        <f t="shared" si="59"/>
        <v>15.814271635044754</v>
      </c>
      <c r="M349" s="98">
        <f t="shared" si="52"/>
        <v>15.764771635044752</v>
      </c>
      <c r="N349" s="116">
        <f t="shared" si="53"/>
        <v>15.814771635044755</v>
      </c>
      <c r="O349" s="117">
        <f t="shared" si="54"/>
        <v>15.789771635044755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15.815271635044754</v>
      </c>
      <c r="L350" s="115">
        <f t="shared" si="59"/>
        <v>15.864271635044755</v>
      </c>
      <c r="M350" s="98">
        <f t="shared" si="52"/>
        <v>15.814771635044753</v>
      </c>
      <c r="N350" s="116">
        <f t="shared" si="53"/>
        <v>15.864771635044756</v>
      </c>
      <c r="O350" s="117">
        <f t="shared" si="54"/>
        <v>15.839771635044755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15.865271635044754</v>
      </c>
      <c r="L351" s="115">
        <f t="shared" si="59"/>
        <v>15.914271635044756</v>
      </c>
      <c r="M351" s="98">
        <f t="shared" si="52"/>
        <v>15.864771635044754</v>
      </c>
      <c r="N351" s="116">
        <f t="shared" si="53"/>
        <v>15.914771635044756</v>
      </c>
      <c r="O351" s="117">
        <f t="shared" si="54"/>
        <v>15.889771635044756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15.915271635044755</v>
      </c>
      <c r="L352" s="115">
        <f t="shared" si="59"/>
        <v>15.964271635044756</v>
      </c>
      <c r="M352" s="98">
        <f t="shared" si="52"/>
        <v>15.914771635044755</v>
      </c>
      <c r="N352" s="116">
        <f t="shared" si="53"/>
        <v>15.964771635044757</v>
      </c>
      <c r="O352" s="117">
        <f t="shared" si="54"/>
        <v>15.939771635044757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15.965271635044756</v>
      </c>
      <c r="L353" s="115">
        <f t="shared" si="59"/>
        <v>16.014271635044754</v>
      </c>
      <c r="M353" s="98">
        <f t="shared" si="52"/>
        <v>15.964771635044755</v>
      </c>
      <c r="N353" s="116">
        <f t="shared" si="53"/>
        <v>16.014771635044752</v>
      </c>
      <c r="O353" s="117">
        <f t="shared" si="54"/>
        <v>15.989771635044754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16.015271635044755</v>
      </c>
      <c r="L354" s="115">
        <f t="shared" si="59"/>
        <v>16.064271635044754</v>
      </c>
      <c r="M354" s="98">
        <f t="shared" si="52"/>
        <v>16.014771635044756</v>
      </c>
      <c r="N354" s="116">
        <f t="shared" si="53"/>
        <v>16.064771635044753</v>
      </c>
      <c r="O354" s="117">
        <f t="shared" si="54"/>
        <v>16.039771635044755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16.065271635044756</v>
      </c>
      <c r="L355" s="115">
        <f t="shared" si="59"/>
        <v>16.114271635044755</v>
      </c>
      <c r="M355" s="98">
        <f t="shared" si="52"/>
        <v>16.064771635044757</v>
      </c>
      <c r="N355" s="116">
        <f t="shared" si="53"/>
        <v>16.114771635044754</v>
      </c>
      <c r="O355" s="117">
        <f t="shared" si="54"/>
        <v>16.089771635044755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16.115271635044756</v>
      </c>
      <c r="L356" s="115">
        <f t="shared" si="59"/>
        <v>16.164271635044756</v>
      </c>
      <c r="M356" s="98">
        <f t="shared" si="52"/>
        <v>16.114771635044757</v>
      </c>
      <c r="N356" s="116">
        <f t="shared" si="53"/>
        <v>16.164771635044755</v>
      </c>
      <c r="O356" s="117">
        <f t="shared" si="54"/>
        <v>16.139771635044756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16.165271635044757</v>
      </c>
      <c r="L357" s="115">
        <f t="shared" si="59"/>
        <v>16.214271635044756</v>
      </c>
      <c r="M357" s="98">
        <f t="shared" si="52"/>
        <v>16.164771635044758</v>
      </c>
      <c r="N357" s="116">
        <f t="shared" si="53"/>
        <v>16.214771635044755</v>
      </c>
      <c r="O357" s="117">
        <f t="shared" si="54"/>
        <v>16.189771635044757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16.215271635044758</v>
      </c>
      <c r="L358" s="115">
        <f t="shared" si="59"/>
        <v>16.264271635044757</v>
      </c>
      <c r="M358" s="98">
        <f t="shared" si="52"/>
        <v>16.214771635044759</v>
      </c>
      <c r="N358" s="116">
        <f t="shared" si="53"/>
        <v>16.264771635044756</v>
      </c>
      <c r="O358" s="117">
        <f t="shared" si="54"/>
        <v>16.239771635044757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16.265271635044758</v>
      </c>
      <c r="L359" s="115">
        <f t="shared" si="59"/>
        <v>16.314271635044758</v>
      </c>
      <c r="M359" s="98">
        <f t="shared" si="52"/>
        <v>16.26477163504476</v>
      </c>
      <c r="N359" s="116">
        <f t="shared" si="53"/>
        <v>16.314771635044757</v>
      </c>
      <c r="O359" s="117">
        <f t="shared" si="54"/>
        <v>16.289771635044758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16.315271635044759</v>
      </c>
      <c r="L360" s="115">
        <f t="shared" si="59"/>
        <v>16.364271635044759</v>
      </c>
      <c r="M360" s="98">
        <f t="shared" si="52"/>
        <v>16.31477163504476</v>
      </c>
      <c r="N360" s="116">
        <f t="shared" si="53"/>
        <v>16.364771635044757</v>
      </c>
      <c r="O360" s="117">
        <f t="shared" si="54"/>
        <v>16.339771635044759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16.36527163504476</v>
      </c>
      <c r="L361" s="115">
        <f t="shared" si="59"/>
        <v>16.414271635044759</v>
      </c>
      <c r="M361" s="98">
        <f t="shared" si="52"/>
        <v>16.364771635044761</v>
      </c>
      <c r="N361" s="116">
        <f t="shared" si="53"/>
        <v>16.414771635044758</v>
      </c>
      <c r="O361" s="117">
        <f t="shared" si="54"/>
        <v>16.38977163504476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16.415271635044761</v>
      </c>
      <c r="L362" s="115">
        <f t="shared" si="59"/>
        <v>16.46427163504476</v>
      </c>
      <c r="M362" s="98">
        <f t="shared" si="52"/>
        <v>16.414771635044762</v>
      </c>
      <c r="N362" s="116">
        <f t="shared" si="53"/>
        <v>16.464771635044759</v>
      </c>
      <c r="O362" s="117">
        <f t="shared" si="54"/>
        <v>16.43977163504476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16.465271635044761</v>
      </c>
      <c r="L363" s="115">
        <f t="shared" si="59"/>
        <v>16.514271635044761</v>
      </c>
      <c r="M363" s="98">
        <f t="shared" si="52"/>
        <v>16.464771635044762</v>
      </c>
      <c r="N363" s="116">
        <f t="shared" si="53"/>
        <v>16.51477163504476</v>
      </c>
      <c r="O363" s="117">
        <f t="shared" si="54"/>
        <v>16.489771635044761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16.515271635044762</v>
      </c>
      <c r="L364" s="115">
        <f t="shared" si="59"/>
        <v>16.564271635044761</v>
      </c>
      <c r="M364" s="98">
        <f t="shared" si="52"/>
        <v>16.514771635044763</v>
      </c>
      <c r="N364" s="116">
        <f t="shared" si="53"/>
        <v>16.56477163504476</v>
      </c>
      <c r="O364" s="117">
        <f t="shared" si="54"/>
        <v>16.539771635044762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16.565271635044763</v>
      </c>
      <c r="L365" s="115">
        <f t="shared" si="59"/>
        <v>16.614271635044762</v>
      </c>
      <c r="M365" s="98">
        <f t="shared" si="52"/>
        <v>16.564771635044764</v>
      </c>
      <c r="N365" s="116">
        <f t="shared" si="53"/>
        <v>16.614771635044761</v>
      </c>
      <c r="O365" s="117">
        <f t="shared" si="54"/>
        <v>16.589771635044762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16.615271635044763</v>
      </c>
      <c r="L366" s="115">
        <f t="shared" si="59"/>
        <v>16.664271635044763</v>
      </c>
      <c r="M366" s="98">
        <f t="shared" si="52"/>
        <v>16.614771635044765</v>
      </c>
      <c r="N366" s="116">
        <f t="shared" si="53"/>
        <v>16.664771635044762</v>
      </c>
      <c r="O366" s="117">
        <f t="shared" si="54"/>
        <v>16.639771635044763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16.665271635044764</v>
      </c>
      <c r="L367" s="115">
        <f t="shared" si="59"/>
        <v>16.714271635044764</v>
      </c>
      <c r="M367" s="98">
        <f t="shared" si="52"/>
        <v>16.664771635044765</v>
      </c>
      <c r="N367" s="116">
        <f t="shared" si="53"/>
        <v>16.714771635044762</v>
      </c>
      <c r="O367" s="117">
        <f t="shared" si="54"/>
        <v>16.689771635044764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16.715271635044765</v>
      </c>
      <c r="L368" s="115">
        <f t="shared" si="59"/>
        <v>16.764271635044764</v>
      </c>
      <c r="M368" s="98">
        <f t="shared" si="52"/>
        <v>16.714771635044766</v>
      </c>
      <c r="N368" s="116">
        <f t="shared" si="53"/>
        <v>16.764771635044763</v>
      </c>
      <c r="O368" s="117">
        <f t="shared" si="54"/>
        <v>16.739771635044765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16.765271635044765</v>
      </c>
      <c r="L369" s="115">
        <f t="shared" si="59"/>
        <v>16.814271635044765</v>
      </c>
      <c r="M369" s="98">
        <f t="shared" si="52"/>
        <v>16.764771635044767</v>
      </c>
      <c r="N369" s="116">
        <f t="shared" si="53"/>
        <v>16.814771635044764</v>
      </c>
      <c r="O369" s="117">
        <f t="shared" si="54"/>
        <v>16.789771635044765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16.815271635044766</v>
      </c>
      <c r="L370" s="115">
        <f t="shared" si="59"/>
        <v>16.864271635044766</v>
      </c>
      <c r="M370" s="98">
        <f t="shared" si="52"/>
        <v>16.814771635044767</v>
      </c>
      <c r="N370" s="116">
        <f t="shared" si="53"/>
        <v>16.864771635044765</v>
      </c>
      <c r="O370" s="117">
        <f t="shared" si="54"/>
        <v>16.839771635044766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16.865271635044767</v>
      </c>
      <c r="L371" s="115">
        <f t="shared" si="59"/>
        <v>16.914271635044766</v>
      </c>
      <c r="M371" s="98">
        <f t="shared" si="52"/>
        <v>16.864771635044768</v>
      </c>
      <c r="N371" s="116">
        <f t="shared" si="53"/>
        <v>16.914771635044765</v>
      </c>
      <c r="O371" s="117">
        <f t="shared" si="54"/>
        <v>16.889771635044767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16.915271635044768</v>
      </c>
      <c r="L372" s="115">
        <f t="shared" si="59"/>
        <v>16.964271635044767</v>
      </c>
      <c r="M372" s="98">
        <f t="shared" si="52"/>
        <v>16.914771635044769</v>
      </c>
      <c r="N372" s="116">
        <f t="shared" si="53"/>
        <v>16.964771635044766</v>
      </c>
      <c r="O372" s="117">
        <f t="shared" si="54"/>
        <v>16.939771635044767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16.965271635044768</v>
      </c>
      <c r="L373" s="115">
        <f t="shared" si="59"/>
        <v>17.014271635044768</v>
      </c>
      <c r="M373" s="98">
        <f t="shared" si="52"/>
        <v>16.964771635044769</v>
      </c>
      <c r="N373" s="116">
        <f t="shared" si="53"/>
        <v>17.014771635044767</v>
      </c>
      <c r="O373" s="117">
        <f t="shared" si="54"/>
        <v>16.989771635044768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17.015271635044769</v>
      </c>
      <c r="L374" s="115">
        <f t="shared" si="59"/>
        <v>17.064271635044769</v>
      </c>
      <c r="M374" s="98">
        <f t="shared" si="52"/>
        <v>17.01477163504477</v>
      </c>
      <c r="N374" s="116">
        <f t="shared" si="53"/>
        <v>17.064771635044767</v>
      </c>
      <c r="O374" s="117">
        <f t="shared" si="54"/>
        <v>17.039771635044769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17.06527163504477</v>
      </c>
      <c r="L375" s="115">
        <f t="shared" si="59"/>
        <v>17.114271635044769</v>
      </c>
      <c r="M375" s="98">
        <f t="shared" si="52"/>
        <v>17.064771635044771</v>
      </c>
      <c r="N375" s="116">
        <f t="shared" si="53"/>
        <v>17.114771635044768</v>
      </c>
      <c r="O375" s="117">
        <f t="shared" si="54"/>
        <v>17.089771635044769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17.11527163504477</v>
      </c>
      <c r="L376" s="115">
        <f t="shared" si="59"/>
        <v>17.16427163504477</v>
      </c>
      <c r="M376" s="98">
        <f t="shared" si="52"/>
        <v>17.114771635044772</v>
      </c>
      <c r="N376" s="116">
        <f t="shared" si="53"/>
        <v>17.164771635044769</v>
      </c>
      <c r="O376" s="117">
        <f t="shared" si="54"/>
        <v>17.13977163504477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17.165271635044771</v>
      </c>
      <c r="L377" s="115">
        <f t="shared" si="59"/>
        <v>17.214271635044771</v>
      </c>
      <c r="M377" s="98">
        <f t="shared" si="52"/>
        <v>17.164771635044772</v>
      </c>
      <c r="N377" s="116">
        <f t="shared" si="53"/>
        <v>17.214771635044769</v>
      </c>
      <c r="O377" s="117">
        <f t="shared" si="54"/>
        <v>17.189771635044771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17.215271635044772</v>
      </c>
      <c r="L378" s="115">
        <f t="shared" si="59"/>
        <v>17.264271635044771</v>
      </c>
      <c r="M378" s="98">
        <f t="shared" si="52"/>
        <v>17.214771635044773</v>
      </c>
      <c r="N378" s="116">
        <f t="shared" si="53"/>
        <v>17.26477163504477</v>
      </c>
      <c r="O378" s="117">
        <f t="shared" si="54"/>
        <v>17.239771635044772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17.265271635044773</v>
      </c>
      <c r="L379" s="115">
        <f t="shared" si="59"/>
        <v>17.314271635044772</v>
      </c>
      <c r="M379" s="98">
        <f t="shared" si="52"/>
        <v>17.264771635044774</v>
      </c>
      <c r="N379" s="116">
        <f t="shared" si="53"/>
        <v>17.314771635044771</v>
      </c>
      <c r="O379" s="117">
        <f t="shared" si="54"/>
        <v>17.289771635044772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17.315271635044773</v>
      </c>
      <c r="L380" s="115">
        <f t="shared" si="59"/>
        <v>17.364271635044773</v>
      </c>
      <c r="M380" s="98">
        <f t="shared" si="52"/>
        <v>17.314771635044774</v>
      </c>
      <c r="N380" s="116">
        <f t="shared" si="53"/>
        <v>17.364771635044772</v>
      </c>
      <c r="O380" s="117">
        <f t="shared" si="54"/>
        <v>17.339771635044773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17.365271635044774</v>
      </c>
      <c r="L381" s="115">
        <f t="shared" si="59"/>
        <v>17.414271635044773</v>
      </c>
      <c r="M381" s="98">
        <f t="shared" si="52"/>
        <v>17.364771635044775</v>
      </c>
      <c r="N381" s="116">
        <f t="shared" si="53"/>
        <v>17.414771635044772</v>
      </c>
      <c r="O381" s="117">
        <f t="shared" si="54"/>
        <v>17.389771635044774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17.415271635044775</v>
      </c>
      <c r="L382" s="115">
        <f t="shared" si="59"/>
        <v>17.464271635044774</v>
      </c>
      <c r="M382" s="98">
        <f t="shared" si="52"/>
        <v>17.414771635044776</v>
      </c>
      <c r="N382" s="116">
        <f t="shared" si="53"/>
        <v>17.464771635044773</v>
      </c>
      <c r="O382" s="117">
        <f t="shared" si="54"/>
        <v>17.439771635044774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17.465271635044775</v>
      </c>
      <c r="L383" s="115">
        <f t="shared" si="59"/>
        <v>17.514271635044775</v>
      </c>
      <c r="M383" s="98">
        <f t="shared" si="52"/>
        <v>17.464771635044777</v>
      </c>
      <c r="N383" s="116">
        <f t="shared" si="53"/>
        <v>17.514771635044774</v>
      </c>
      <c r="O383" s="117">
        <f t="shared" si="54"/>
        <v>17.489771635044775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17.515271635044776</v>
      </c>
      <c r="L384" s="115">
        <f t="shared" si="59"/>
        <v>17.564271635044776</v>
      </c>
      <c r="M384" s="98">
        <f t="shared" si="52"/>
        <v>17.514771635044777</v>
      </c>
      <c r="N384" s="116">
        <f t="shared" si="53"/>
        <v>17.564771635044774</v>
      </c>
      <c r="O384" s="117">
        <f t="shared" si="54"/>
        <v>17.539771635044776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17.565271635044777</v>
      </c>
      <c r="L385" s="115">
        <f t="shared" si="59"/>
        <v>17.614271635044776</v>
      </c>
      <c r="M385" s="98">
        <f t="shared" si="52"/>
        <v>17.564771635044778</v>
      </c>
      <c r="N385" s="116">
        <f t="shared" si="53"/>
        <v>17.614771635044775</v>
      </c>
      <c r="O385" s="117">
        <f t="shared" si="54"/>
        <v>17.589771635044777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17.615271635044778</v>
      </c>
      <c r="L386" s="115">
        <f t="shared" si="59"/>
        <v>17.664271635044777</v>
      </c>
      <c r="M386" s="98">
        <f t="shared" si="52"/>
        <v>17.614771635044779</v>
      </c>
      <c r="N386" s="116">
        <f t="shared" si="53"/>
        <v>17.664771635044776</v>
      </c>
      <c r="O386" s="117">
        <f t="shared" si="54"/>
        <v>17.639771635044777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17.665271635044778</v>
      </c>
      <c r="L387" s="115">
        <f t="shared" si="59"/>
        <v>17.714271635044778</v>
      </c>
      <c r="M387" s="98">
        <f t="shared" si="52"/>
        <v>17.664771635044779</v>
      </c>
      <c r="N387" s="116">
        <f t="shared" si="53"/>
        <v>17.714771635044777</v>
      </c>
      <c r="O387" s="117">
        <f t="shared" si="54"/>
        <v>17.689771635044778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17.715271635044779</v>
      </c>
      <c r="L388" s="115">
        <f t="shared" si="59"/>
        <v>17.764271635044778</v>
      </c>
      <c r="M388" s="98">
        <f t="shared" si="52"/>
        <v>17.71477163504478</v>
      </c>
      <c r="N388" s="116">
        <f t="shared" si="53"/>
        <v>17.764771635044777</v>
      </c>
      <c r="O388" s="117">
        <f t="shared" si="54"/>
        <v>17.739771635044779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17.76527163504478</v>
      </c>
      <c r="L389" s="115">
        <f t="shared" si="59"/>
        <v>17.814271635044779</v>
      </c>
      <c r="M389" s="98">
        <f t="shared" ref="M389:M452" si="62">K389-5*10^-(D$2+1)</f>
        <v>17.764771635044781</v>
      </c>
      <c r="N389" s="116">
        <f t="shared" ref="N389:N452" si="63">L389+5*10^-(D$2+1)</f>
        <v>17.814771635044778</v>
      </c>
      <c r="O389" s="117">
        <f t="shared" ref="O389:O452" si="64">AVERAGE(K389,L389)</f>
        <v>17.789771635044779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17.81527163504478</v>
      </c>
      <c r="L390" s="115">
        <f t="shared" ref="L390:L453" si="69">K390+$I$4-POWER(10,-$D$2)</f>
        <v>17.86427163504478</v>
      </c>
      <c r="M390" s="98">
        <f t="shared" si="62"/>
        <v>17.814771635044782</v>
      </c>
      <c r="N390" s="116">
        <f t="shared" si="63"/>
        <v>17.864771635044779</v>
      </c>
      <c r="O390" s="117">
        <f t="shared" si="64"/>
        <v>17.83977163504478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17.865271635044781</v>
      </c>
      <c r="L391" s="115">
        <f t="shared" si="69"/>
        <v>17.914271635044781</v>
      </c>
      <c r="M391" s="98">
        <f t="shared" si="62"/>
        <v>17.864771635044782</v>
      </c>
      <c r="N391" s="116">
        <f t="shared" si="63"/>
        <v>17.914771635044779</v>
      </c>
      <c r="O391" s="117">
        <f t="shared" si="64"/>
        <v>17.889771635044781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17.915271635044782</v>
      </c>
      <c r="L392" s="115">
        <f t="shared" si="69"/>
        <v>17.964271635044781</v>
      </c>
      <c r="M392" s="98">
        <f t="shared" si="62"/>
        <v>17.914771635044783</v>
      </c>
      <c r="N392" s="116">
        <f t="shared" si="63"/>
        <v>17.96477163504478</v>
      </c>
      <c r="O392" s="117">
        <f t="shared" si="64"/>
        <v>17.939771635044782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17.965271635044783</v>
      </c>
      <c r="L393" s="115">
        <f t="shared" si="69"/>
        <v>18.014271635044782</v>
      </c>
      <c r="M393" s="98">
        <f t="shared" si="62"/>
        <v>17.964771635044784</v>
      </c>
      <c r="N393" s="116">
        <f t="shared" si="63"/>
        <v>18.014771635044781</v>
      </c>
      <c r="O393" s="117">
        <f t="shared" si="64"/>
        <v>17.989771635044782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18.015271635044783</v>
      </c>
      <c r="L394" s="115">
        <f t="shared" si="69"/>
        <v>18.064271635044783</v>
      </c>
      <c r="M394" s="98">
        <f t="shared" si="62"/>
        <v>18.014771635044784</v>
      </c>
      <c r="N394" s="116">
        <f t="shared" si="63"/>
        <v>18.064771635044782</v>
      </c>
      <c r="O394" s="117">
        <f t="shared" si="64"/>
        <v>18.039771635044783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18.065271635044784</v>
      </c>
      <c r="L395" s="115">
        <f t="shared" si="69"/>
        <v>18.114271635044783</v>
      </c>
      <c r="M395" s="98">
        <f t="shared" si="62"/>
        <v>18.064771635044785</v>
      </c>
      <c r="N395" s="116">
        <f t="shared" si="63"/>
        <v>18.114771635044782</v>
      </c>
      <c r="O395" s="117">
        <f t="shared" si="64"/>
        <v>18.089771635044784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18.115271635044785</v>
      </c>
      <c r="L396" s="115">
        <f t="shared" si="69"/>
        <v>18.164271635044784</v>
      </c>
      <c r="M396" s="98">
        <f t="shared" si="62"/>
        <v>18.114771635044786</v>
      </c>
      <c r="N396" s="116">
        <f t="shared" si="63"/>
        <v>18.164771635044783</v>
      </c>
      <c r="O396" s="117">
        <f t="shared" si="64"/>
        <v>18.139771635044784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18.165271635044785</v>
      </c>
      <c r="L397" s="115">
        <f t="shared" si="69"/>
        <v>18.214271635044785</v>
      </c>
      <c r="M397" s="98">
        <f t="shared" si="62"/>
        <v>18.164771635044787</v>
      </c>
      <c r="N397" s="116">
        <f t="shared" si="63"/>
        <v>18.214771635044784</v>
      </c>
      <c r="O397" s="117">
        <f t="shared" si="64"/>
        <v>18.189771635044785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18.215271635044786</v>
      </c>
      <c r="L398" s="115">
        <f t="shared" si="69"/>
        <v>18.264271635044786</v>
      </c>
      <c r="M398" s="98">
        <f t="shared" si="62"/>
        <v>18.214771635044787</v>
      </c>
      <c r="N398" s="116">
        <f t="shared" si="63"/>
        <v>18.264771635044784</v>
      </c>
      <c r="O398" s="117">
        <f t="shared" si="64"/>
        <v>18.239771635044786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18.265271635044787</v>
      </c>
      <c r="L399" s="115">
        <f t="shared" si="69"/>
        <v>18.314271635044786</v>
      </c>
      <c r="M399" s="98">
        <f t="shared" si="62"/>
        <v>18.264771635044788</v>
      </c>
      <c r="N399" s="116">
        <f t="shared" si="63"/>
        <v>18.314771635044785</v>
      </c>
      <c r="O399" s="117">
        <f t="shared" si="64"/>
        <v>18.289771635044787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18.315271635044788</v>
      </c>
      <c r="L400" s="115">
        <f t="shared" si="69"/>
        <v>18.364271635044787</v>
      </c>
      <c r="M400" s="98">
        <f t="shared" si="62"/>
        <v>18.314771635044789</v>
      </c>
      <c r="N400" s="116">
        <f t="shared" si="63"/>
        <v>18.364771635044786</v>
      </c>
      <c r="O400" s="117">
        <f t="shared" si="64"/>
        <v>18.339771635044787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18.365271635044788</v>
      </c>
      <c r="L401" s="115">
        <f t="shared" si="69"/>
        <v>18.414271635044788</v>
      </c>
      <c r="M401" s="98">
        <f t="shared" si="62"/>
        <v>18.364771635044789</v>
      </c>
      <c r="N401" s="116">
        <f t="shared" si="63"/>
        <v>18.414771635044787</v>
      </c>
      <c r="O401" s="117">
        <f t="shared" si="64"/>
        <v>18.389771635044788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18.415271635044789</v>
      </c>
      <c r="L402" s="115">
        <f t="shared" si="69"/>
        <v>18.464271635044788</v>
      </c>
      <c r="M402" s="98">
        <f t="shared" si="62"/>
        <v>18.41477163504479</v>
      </c>
      <c r="N402" s="116">
        <f t="shared" si="63"/>
        <v>18.464771635044787</v>
      </c>
      <c r="O402" s="117">
        <f t="shared" si="64"/>
        <v>18.439771635044789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18.46527163504479</v>
      </c>
      <c r="L403" s="115">
        <f t="shared" si="69"/>
        <v>18.514271635044789</v>
      </c>
      <c r="M403" s="98">
        <f t="shared" si="62"/>
        <v>18.464771635044791</v>
      </c>
      <c r="N403" s="116">
        <f t="shared" si="63"/>
        <v>18.514771635044788</v>
      </c>
      <c r="O403" s="117">
        <f t="shared" si="64"/>
        <v>18.489771635044789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18.51527163504479</v>
      </c>
      <c r="L404" s="115">
        <f t="shared" si="69"/>
        <v>18.56427163504479</v>
      </c>
      <c r="M404" s="98">
        <f t="shared" si="62"/>
        <v>18.514771635044792</v>
      </c>
      <c r="N404" s="116">
        <f t="shared" si="63"/>
        <v>18.564771635044789</v>
      </c>
      <c r="O404" s="117">
        <f t="shared" si="64"/>
        <v>18.53977163504479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18.565271635044791</v>
      </c>
      <c r="L405" s="115">
        <f t="shared" si="69"/>
        <v>18.614271635044791</v>
      </c>
      <c r="M405" s="98">
        <f t="shared" si="62"/>
        <v>18.564771635044792</v>
      </c>
      <c r="N405" s="116">
        <f t="shared" si="63"/>
        <v>18.614771635044789</v>
      </c>
      <c r="O405" s="117">
        <f t="shared" si="64"/>
        <v>18.589771635044791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18.615271635044792</v>
      </c>
      <c r="L406" s="115">
        <f t="shared" si="69"/>
        <v>18.664271635044791</v>
      </c>
      <c r="M406" s="98">
        <f t="shared" si="62"/>
        <v>18.614771635044793</v>
      </c>
      <c r="N406" s="116">
        <f t="shared" si="63"/>
        <v>18.66477163504479</v>
      </c>
      <c r="O406" s="117">
        <f t="shared" si="64"/>
        <v>18.639771635044792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18.665271635044792</v>
      </c>
      <c r="L407" s="115">
        <f t="shared" si="69"/>
        <v>18.714271635044792</v>
      </c>
      <c r="M407" s="98">
        <f t="shared" si="62"/>
        <v>18.664771635044794</v>
      </c>
      <c r="N407" s="116">
        <f t="shared" si="63"/>
        <v>18.714771635044791</v>
      </c>
      <c r="O407" s="117">
        <f t="shared" si="64"/>
        <v>18.689771635044792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18.715271635044793</v>
      </c>
      <c r="L408" s="115">
        <f t="shared" si="69"/>
        <v>18.764271635044793</v>
      </c>
      <c r="M408" s="98">
        <f t="shared" si="62"/>
        <v>18.714771635044794</v>
      </c>
      <c r="N408" s="116">
        <f t="shared" si="63"/>
        <v>18.764771635044792</v>
      </c>
      <c r="O408" s="117">
        <f t="shared" si="64"/>
        <v>18.739771635044793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18.765271635044794</v>
      </c>
      <c r="L409" s="115">
        <f t="shared" si="69"/>
        <v>18.814271635044793</v>
      </c>
      <c r="M409" s="98">
        <f t="shared" si="62"/>
        <v>18.764771635044795</v>
      </c>
      <c r="N409" s="116">
        <f t="shared" si="63"/>
        <v>18.814771635044792</v>
      </c>
      <c r="O409" s="117">
        <f t="shared" si="64"/>
        <v>18.789771635044794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18.815271635044795</v>
      </c>
      <c r="L410" s="115">
        <f t="shared" si="69"/>
        <v>18.864271635044794</v>
      </c>
      <c r="M410" s="98">
        <f t="shared" si="62"/>
        <v>18.814771635044796</v>
      </c>
      <c r="N410" s="116">
        <f t="shared" si="63"/>
        <v>18.864771635044793</v>
      </c>
      <c r="O410" s="117">
        <f t="shared" si="64"/>
        <v>18.839771635044794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18.865271635044795</v>
      </c>
      <c r="L411" s="115">
        <f t="shared" si="69"/>
        <v>18.914271635044795</v>
      </c>
      <c r="M411" s="98">
        <f t="shared" si="62"/>
        <v>18.864771635044796</v>
      </c>
      <c r="N411" s="116">
        <f t="shared" si="63"/>
        <v>18.914771635044794</v>
      </c>
      <c r="O411" s="117">
        <f t="shared" si="64"/>
        <v>18.889771635044795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18.915271635044796</v>
      </c>
      <c r="L412" s="115">
        <f t="shared" si="69"/>
        <v>18.964271635044796</v>
      </c>
      <c r="M412" s="98">
        <f t="shared" si="62"/>
        <v>18.914771635044797</v>
      </c>
      <c r="N412" s="116">
        <f t="shared" si="63"/>
        <v>18.964771635044794</v>
      </c>
      <c r="O412" s="117">
        <f t="shared" si="64"/>
        <v>18.939771635044796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18.965271635044797</v>
      </c>
      <c r="L413" s="115">
        <f t="shared" si="69"/>
        <v>19.014271635044796</v>
      </c>
      <c r="M413" s="98">
        <f t="shared" si="62"/>
        <v>18.964771635044798</v>
      </c>
      <c r="N413" s="116">
        <f t="shared" si="63"/>
        <v>19.014771635044795</v>
      </c>
      <c r="O413" s="117">
        <f t="shared" si="64"/>
        <v>18.989771635044796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19.015271635044797</v>
      </c>
      <c r="L414" s="115">
        <f t="shared" si="69"/>
        <v>19.064271635044797</v>
      </c>
      <c r="M414" s="98">
        <f t="shared" si="62"/>
        <v>19.014771635044799</v>
      </c>
      <c r="N414" s="116">
        <f t="shared" si="63"/>
        <v>19.064771635044796</v>
      </c>
      <c r="O414" s="117">
        <f t="shared" si="64"/>
        <v>19.039771635044797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19.065271635044798</v>
      </c>
      <c r="L415" s="115">
        <f t="shared" si="69"/>
        <v>19.114271635044798</v>
      </c>
      <c r="M415" s="98">
        <f t="shared" si="62"/>
        <v>19.064771635044799</v>
      </c>
      <c r="N415" s="116">
        <f t="shared" si="63"/>
        <v>19.114771635044796</v>
      </c>
      <c r="O415" s="117">
        <f t="shared" si="64"/>
        <v>19.089771635044798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19.115271635044799</v>
      </c>
      <c r="L416" s="115">
        <f t="shared" si="69"/>
        <v>19.164271635044798</v>
      </c>
      <c r="M416" s="98">
        <f t="shared" si="62"/>
        <v>19.1147716350448</v>
      </c>
      <c r="N416" s="116">
        <f t="shared" si="63"/>
        <v>19.164771635044797</v>
      </c>
      <c r="O416" s="117">
        <f t="shared" si="64"/>
        <v>19.139771635044799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19.1652716350448</v>
      </c>
      <c r="L417" s="115">
        <f t="shared" si="69"/>
        <v>19.214271635044799</v>
      </c>
      <c r="M417" s="98">
        <f t="shared" si="62"/>
        <v>19.164771635044801</v>
      </c>
      <c r="N417" s="116">
        <f t="shared" si="63"/>
        <v>19.214771635044798</v>
      </c>
      <c r="O417" s="117">
        <f t="shared" si="64"/>
        <v>19.189771635044799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19.2152716350448</v>
      </c>
      <c r="L418" s="115">
        <f t="shared" si="69"/>
        <v>19.2642716350448</v>
      </c>
      <c r="M418" s="98">
        <f t="shared" si="62"/>
        <v>19.214771635044801</v>
      </c>
      <c r="N418" s="116">
        <f t="shared" si="63"/>
        <v>19.264771635044799</v>
      </c>
      <c r="O418" s="117">
        <f t="shared" si="64"/>
        <v>19.2397716350448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19.265271635044801</v>
      </c>
      <c r="L419" s="115">
        <f t="shared" si="69"/>
        <v>19.3142716350448</v>
      </c>
      <c r="M419" s="98">
        <f t="shared" si="62"/>
        <v>19.264771635044802</v>
      </c>
      <c r="N419" s="116">
        <f t="shared" si="63"/>
        <v>19.314771635044799</v>
      </c>
      <c r="O419" s="117">
        <f t="shared" si="64"/>
        <v>19.289771635044801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19.315271635044802</v>
      </c>
      <c r="L420" s="115">
        <f t="shared" si="69"/>
        <v>19.364271635044801</v>
      </c>
      <c r="M420" s="98">
        <f t="shared" si="62"/>
        <v>19.314771635044803</v>
      </c>
      <c r="N420" s="116">
        <f t="shared" si="63"/>
        <v>19.3647716350448</v>
      </c>
      <c r="O420" s="117">
        <f t="shared" si="64"/>
        <v>19.339771635044801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19.365271635044802</v>
      </c>
      <c r="L421" s="115">
        <f t="shared" si="69"/>
        <v>19.414271635044802</v>
      </c>
      <c r="M421" s="98">
        <f t="shared" si="62"/>
        <v>19.364771635044804</v>
      </c>
      <c r="N421" s="116">
        <f t="shared" si="63"/>
        <v>19.414771635044801</v>
      </c>
      <c r="O421" s="117">
        <f t="shared" si="64"/>
        <v>19.389771635044802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19.415271635044803</v>
      </c>
      <c r="L422" s="115">
        <f t="shared" si="69"/>
        <v>19.464271635044803</v>
      </c>
      <c r="M422" s="98">
        <f t="shared" si="62"/>
        <v>19.414771635044804</v>
      </c>
      <c r="N422" s="116">
        <f t="shared" si="63"/>
        <v>19.464771635044801</v>
      </c>
      <c r="O422" s="117">
        <f t="shared" si="64"/>
        <v>19.439771635044803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19.465271635044804</v>
      </c>
      <c r="L423" s="115">
        <f t="shared" si="69"/>
        <v>19.514271635044803</v>
      </c>
      <c r="M423" s="98">
        <f t="shared" si="62"/>
        <v>19.464771635044805</v>
      </c>
      <c r="N423" s="116">
        <f t="shared" si="63"/>
        <v>19.514771635044802</v>
      </c>
      <c r="O423" s="117">
        <f t="shared" si="64"/>
        <v>19.489771635044804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19.515271635044805</v>
      </c>
      <c r="L424" s="115">
        <f t="shared" si="69"/>
        <v>19.564271635044804</v>
      </c>
      <c r="M424" s="98">
        <f t="shared" si="62"/>
        <v>19.514771635044806</v>
      </c>
      <c r="N424" s="116">
        <f t="shared" si="63"/>
        <v>19.564771635044803</v>
      </c>
      <c r="O424" s="117">
        <f t="shared" si="64"/>
        <v>19.539771635044804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19.565271635044805</v>
      </c>
      <c r="L425" s="115">
        <f t="shared" si="69"/>
        <v>19.614271635044805</v>
      </c>
      <c r="M425" s="98">
        <f t="shared" si="62"/>
        <v>19.564771635044806</v>
      </c>
      <c r="N425" s="116">
        <f t="shared" si="63"/>
        <v>19.614771635044804</v>
      </c>
      <c r="O425" s="117">
        <f t="shared" si="64"/>
        <v>19.589771635044805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19.615271635044806</v>
      </c>
      <c r="L426" s="115">
        <f t="shared" si="69"/>
        <v>19.664271635044805</v>
      </c>
      <c r="M426" s="98">
        <f t="shared" si="62"/>
        <v>19.614771635044807</v>
      </c>
      <c r="N426" s="116">
        <f t="shared" si="63"/>
        <v>19.664771635044804</v>
      </c>
      <c r="O426" s="117">
        <f t="shared" si="64"/>
        <v>19.639771635044806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19.665271635044807</v>
      </c>
      <c r="L427" s="115">
        <f t="shared" si="69"/>
        <v>19.714271635044806</v>
      </c>
      <c r="M427" s="98">
        <f t="shared" si="62"/>
        <v>19.664771635044808</v>
      </c>
      <c r="N427" s="116">
        <f t="shared" si="63"/>
        <v>19.714771635044805</v>
      </c>
      <c r="O427" s="117">
        <f t="shared" si="64"/>
        <v>19.689771635044806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19.715271635044807</v>
      </c>
      <c r="L428" s="115">
        <f t="shared" si="69"/>
        <v>19.764271635044807</v>
      </c>
      <c r="M428" s="98">
        <f t="shared" si="62"/>
        <v>19.714771635044809</v>
      </c>
      <c r="N428" s="116">
        <f t="shared" si="63"/>
        <v>19.764771635044806</v>
      </c>
      <c r="O428" s="117">
        <f t="shared" si="64"/>
        <v>19.739771635044807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19.765271635044808</v>
      </c>
      <c r="L429" s="115">
        <f t="shared" si="69"/>
        <v>19.814271635044808</v>
      </c>
      <c r="M429" s="98">
        <f t="shared" si="62"/>
        <v>19.764771635044809</v>
      </c>
      <c r="N429" s="116">
        <f t="shared" si="63"/>
        <v>19.814771635044806</v>
      </c>
      <c r="O429" s="117">
        <f t="shared" si="64"/>
        <v>19.789771635044808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19.815271635044809</v>
      </c>
      <c r="L430" s="115">
        <f t="shared" si="69"/>
        <v>19.864271635044808</v>
      </c>
      <c r="M430" s="98">
        <f t="shared" si="62"/>
        <v>19.81477163504481</v>
      </c>
      <c r="N430" s="116">
        <f t="shared" si="63"/>
        <v>19.864771635044807</v>
      </c>
      <c r="O430" s="117">
        <f t="shared" si="64"/>
        <v>19.839771635044809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19.86527163504481</v>
      </c>
      <c r="L431" s="115">
        <f t="shared" si="69"/>
        <v>19.914271635044809</v>
      </c>
      <c r="M431" s="98">
        <f t="shared" si="62"/>
        <v>19.864771635044811</v>
      </c>
      <c r="N431" s="116">
        <f t="shared" si="63"/>
        <v>19.914771635044808</v>
      </c>
      <c r="O431" s="117">
        <f t="shared" si="64"/>
        <v>19.889771635044809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19.91527163504481</v>
      </c>
      <c r="L432" s="115">
        <f t="shared" si="69"/>
        <v>19.96427163504481</v>
      </c>
      <c r="M432" s="98">
        <f t="shared" si="62"/>
        <v>19.914771635044811</v>
      </c>
      <c r="N432" s="116">
        <f t="shared" si="63"/>
        <v>19.964771635044809</v>
      </c>
      <c r="O432" s="117">
        <f t="shared" si="64"/>
        <v>19.93977163504481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19.965271635044811</v>
      </c>
      <c r="L433" s="115">
        <f t="shared" si="69"/>
        <v>20.01427163504481</v>
      </c>
      <c r="M433" s="98">
        <f t="shared" si="62"/>
        <v>19.964771635044812</v>
      </c>
      <c r="N433" s="116">
        <f t="shared" si="63"/>
        <v>20.014771635044809</v>
      </c>
      <c r="O433" s="117">
        <f t="shared" si="64"/>
        <v>19.989771635044811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20.015271635044812</v>
      </c>
      <c r="L434" s="115">
        <f t="shared" si="69"/>
        <v>20.064271635044811</v>
      </c>
      <c r="M434" s="98">
        <f t="shared" si="62"/>
        <v>20.014771635044813</v>
      </c>
      <c r="N434" s="116">
        <f t="shared" si="63"/>
        <v>20.06477163504481</v>
      </c>
      <c r="O434" s="117">
        <f t="shared" si="64"/>
        <v>20.039771635044811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20.065271635044812</v>
      </c>
      <c r="L435" s="115">
        <f t="shared" si="69"/>
        <v>20.114271635044812</v>
      </c>
      <c r="M435" s="98">
        <f t="shared" si="62"/>
        <v>20.064771635044814</v>
      </c>
      <c r="N435" s="116">
        <f t="shared" si="63"/>
        <v>20.114771635044811</v>
      </c>
      <c r="O435" s="117">
        <f t="shared" si="64"/>
        <v>20.089771635044812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20.115271635044813</v>
      </c>
      <c r="L436" s="115">
        <f t="shared" si="69"/>
        <v>20.164271635044813</v>
      </c>
      <c r="M436" s="98">
        <f t="shared" si="62"/>
        <v>20.114771635044814</v>
      </c>
      <c r="N436" s="116">
        <f t="shared" si="63"/>
        <v>20.164771635044811</v>
      </c>
      <c r="O436" s="117">
        <f t="shared" si="64"/>
        <v>20.139771635044813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20.165271635044814</v>
      </c>
      <c r="L437" s="115">
        <f t="shared" si="69"/>
        <v>20.214271635044813</v>
      </c>
      <c r="M437" s="98">
        <f t="shared" si="62"/>
        <v>20.164771635044815</v>
      </c>
      <c r="N437" s="116">
        <f t="shared" si="63"/>
        <v>20.214771635044812</v>
      </c>
      <c r="O437" s="117">
        <f t="shared" si="64"/>
        <v>20.189771635044814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20.215271635044815</v>
      </c>
      <c r="L438" s="115">
        <f t="shared" si="69"/>
        <v>20.264271635044814</v>
      </c>
      <c r="M438" s="98">
        <f t="shared" si="62"/>
        <v>20.214771635044816</v>
      </c>
      <c r="N438" s="116">
        <f t="shared" si="63"/>
        <v>20.264771635044813</v>
      </c>
      <c r="O438" s="117">
        <f t="shared" si="64"/>
        <v>20.239771635044814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20.265271635044815</v>
      </c>
      <c r="L439" s="115">
        <f t="shared" si="69"/>
        <v>20.314271635044815</v>
      </c>
      <c r="M439" s="98">
        <f t="shared" si="62"/>
        <v>20.264771635044816</v>
      </c>
      <c r="N439" s="116">
        <f t="shared" si="63"/>
        <v>20.314771635044814</v>
      </c>
      <c r="O439" s="117">
        <f t="shared" si="64"/>
        <v>20.289771635044815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20.315271635044816</v>
      </c>
      <c r="L440" s="115">
        <f t="shared" si="69"/>
        <v>20.364271635044815</v>
      </c>
      <c r="M440" s="98">
        <f t="shared" si="62"/>
        <v>20.314771635044817</v>
      </c>
      <c r="N440" s="116">
        <f t="shared" si="63"/>
        <v>20.364771635044814</v>
      </c>
      <c r="O440" s="117">
        <f t="shared" si="64"/>
        <v>20.339771635044816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20.365271635044817</v>
      </c>
      <c r="L441" s="115">
        <f t="shared" si="69"/>
        <v>20.414271635044816</v>
      </c>
      <c r="M441" s="98">
        <f t="shared" si="62"/>
        <v>20.364771635044818</v>
      </c>
      <c r="N441" s="116">
        <f t="shared" si="63"/>
        <v>20.414771635044815</v>
      </c>
      <c r="O441" s="117">
        <f t="shared" si="64"/>
        <v>20.389771635044816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20.415271635044817</v>
      </c>
      <c r="L442" s="115">
        <f t="shared" si="69"/>
        <v>20.464271635044817</v>
      </c>
      <c r="M442" s="98">
        <f t="shared" si="62"/>
        <v>20.414771635044819</v>
      </c>
      <c r="N442" s="116">
        <f t="shared" si="63"/>
        <v>20.464771635044816</v>
      </c>
      <c r="O442" s="117">
        <f t="shared" si="64"/>
        <v>20.439771635044817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20.465271635044818</v>
      </c>
      <c r="L443" s="115">
        <f t="shared" si="69"/>
        <v>20.514271635044818</v>
      </c>
      <c r="M443" s="98">
        <f t="shared" si="62"/>
        <v>20.464771635044819</v>
      </c>
      <c r="N443" s="116">
        <f t="shared" si="63"/>
        <v>20.514771635044816</v>
      </c>
      <c r="O443" s="117">
        <f t="shared" si="64"/>
        <v>20.489771635044818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20.515271635044819</v>
      </c>
      <c r="L444" s="115">
        <f t="shared" si="69"/>
        <v>20.564271635044818</v>
      </c>
      <c r="M444" s="98">
        <f t="shared" si="62"/>
        <v>20.51477163504482</v>
      </c>
      <c r="N444" s="116">
        <f t="shared" si="63"/>
        <v>20.564771635044817</v>
      </c>
      <c r="O444" s="117">
        <f t="shared" si="64"/>
        <v>20.539771635044819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20.565271635044819</v>
      </c>
      <c r="L445" s="115">
        <f t="shared" si="69"/>
        <v>20.614271635044819</v>
      </c>
      <c r="M445" s="98">
        <f t="shared" si="62"/>
        <v>20.564771635044821</v>
      </c>
      <c r="N445" s="116">
        <f t="shared" si="63"/>
        <v>20.614771635044818</v>
      </c>
      <c r="O445" s="117">
        <f t="shared" si="64"/>
        <v>20.589771635044819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20.61527163504482</v>
      </c>
      <c r="L446" s="115">
        <f t="shared" si="69"/>
        <v>20.66427163504482</v>
      </c>
      <c r="M446" s="98">
        <f t="shared" si="62"/>
        <v>20.614771635044821</v>
      </c>
      <c r="N446" s="116">
        <f t="shared" si="63"/>
        <v>20.664771635044819</v>
      </c>
      <c r="O446" s="117">
        <f t="shared" si="64"/>
        <v>20.63977163504482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20.665271635044821</v>
      </c>
      <c r="L447" s="115">
        <f t="shared" si="69"/>
        <v>20.71427163504482</v>
      </c>
      <c r="M447" s="98">
        <f t="shared" si="62"/>
        <v>20.664771635044822</v>
      </c>
      <c r="N447" s="116">
        <f t="shared" si="63"/>
        <v>20.714771635044819</v>
      </c>
      <c r="O447" s="117">
        <f t="shared" si="64"/>
        <v>20.689771635044821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20.715271635044822</v>
      </c>
      <c r="L448" s="115">
        <f t="shared" si="69"/>
        <v>20.764271635044821</v>
      </c>
      <c r="M448" s="98">
        <f t="shared" si="62"/>
        <v>20.714771635044823</v>
      </c>
      <c r="N448" s="116">
        <f t="shared" si="63"/>
        <v>20.76477163504482</v>
      </c>
      <c r="O448" s="117">
        <f t="shared" si="64"/>
        <v>20.739771635044821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20.765271635044822</v>
      </c>
      <c r="L449" s="115">
        <f t="shared" si="69"/>
        <v>20.814271635044822</v>
      </c>
      <c r="M449" s="98">
        <f t="shared" si="62"/>
        <v>20.764771635044823</v>
      </c>
      <c r="N449" s="116">
        <f t="shared" si="63"/>
        <v>20.814771635044821</v>
      </c>
      <c r="O449" s="117">
        <f t="shared" si="64"/>
        <v>20.789771635044822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20.815271635044823</v>
      </c>
      <c r="L450" s="115">
        <f t="shared" si="69"/>
        <v>20.864271635044823</v>
      </c>
      <c r="M450" s="98">
        <f t="shared" si="62"/>
        <v>20.814771635044824</v>
      </c>
      <c r="N450" s="116">
        <f t="shared" si="63"/>
        <v>20.864771635044821</v>
      </c>
      <c r="O450" s="117">
        <f t="shared" si="64"/>
        <v>20.839771635044823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20.865271635044824</v>
      </c>
      <c r="L451" s="115">
        <f t="shared" si="69"/>
        <v>20.914271635044823</v>
      </c>
      <c r="M451" s="98">
        <f t="shared" si="62"/>
        <v>20.864771635044825</v>
      </c>
      <c r="N451" s="116">
        <f t="shared" si="63"/>
        <v>20.914771635044822</v>
      </c>
      <c r="O451" s="117">
        <f t="shared" si="64"/>
        <v>20.889771635044823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20.915271635044824</v>
      </c>
      <c r="L452" s="115">
        <f t="shared" si="69"/>
        <v>20.964271635044824</v>
      </c>
      <c r="M452" s="98">
        <f t="shared" si="62"/>
        <v>20.914771635044826</v>
      </c>
      <c r="N452" s="116">
        <f t="shared" si="63"/>
        <v>20.964771635044823</v>
      </c>
      <c r="O452" s="117">
        <f t="shared" si="64"/>
        <v>20.939771635044824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20.965271635044825</v>
      </c>
      <c r="L453" s="115">
        <f t="shared" si="69"/>
        <v>21.014271635044825</v>
      </c>
      <c r="M453" s="98">
        <f t="shared" ref="M453:M516" si="72">K453-5*10^-(D$2+1)</f>
        <v>20.964771635044826</v>
      </c>
      <c r="N453" s="116">
        <f t="shared" ref="N453:N516" si="73">L453+5*10^-(D$2+1)</f>
        <v>21.014771635044823</v>
      </c>
      <c r="O453" s="117">
        <f t="shared" ref="O453:O516" si="74">AVERAGE(K453,L453)</f>
        <v>20.989771635044825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21.015271635044826</v>
      </c>
      <c r="L454" s="115">
        <f t="shared" ref="L454:L517" si="79">K454+$I$4-POWER(10,-$D$2)</f>
        <v>21.064271635044825</v>
      </c>
      <c r="M454" s="98">
        <f t="shared" si="72"/>
        <v>21.014771635044827</v>
      </c>
      <c r="N454" s="116">
        <f t="shared" si="73"/>
        <v>21.064771635044824</v>
      </c>
      <c r="O454" s="117">
        <f t="shared" si="74"/>
        <v>21.039771635044826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21.065271635044827</v>
      </c>
      <c r="L455" s="115">
        <f t="shared" si="79"/>
        <v>21.114271635044826</v>
      </c>
      <c r="M455" s="98">
        <f t="shared" si="72"/>
        <v>21.064771635044828</v>
      </c>
      <c r="N455" s="116">
        <f t="shared" si="73"/>
        <v>21.114771635044825</v>
      </c>
      <c r="O455" s="117">
        <f t="shared" si="74"/>
        <v>21.089771635044826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21.115271635044827</v>
      </c>
      <c r="L456" s="115">
        <f t="shared" si="79"/>
        <v>21.164271635044827</v>
      </c>
      <c r="M456" s="98">
        <f t="shared" si="72"/>
        <v>21.114771635044828</v>
      </c>
      <c r="N456" s="116">
        <f t="shared" si="73"/>
        <v>21.164771635044826</v>
      </c>
      <c r="O456" s="117">
        <f t="shared" si="74"/>
        <v>21.139771635044827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21.165271635044828</v>
      </c>
      <c r="L457" s="115">
        <f t="shared" si="79"/>
        <v>21.214271635044827</v>
      </c>
      <c r="M457" s="98">
        <f t="shared" si="72"/>
        <v>21.164771635044829</v>
      </c>
      <c r="N457" s="116">
        <f t="shared" si="73"/>
        <v>21.214771635044826</v>
      </c>
      <c r="O457" s="117">
        <f t="shared" si="74"/>
        <v>21.189771635044828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21.215271635044829</v>
      </c>
      <c r="L458" s="115">
        <f t="shared" si="79"/>
        <v>21.264271635044828</v>
      </c>
      <c r="M458" s="98">
        <f t="shared" si="72"/>
        <v>21.21477163504483</v>
      </c>
      <c r="N458" s="116">
        <f t="shared" si="73"/>
        <v>21.264771635044827</v>
      </c>
      <c r="O458" s="117">
        <f t="shared" si="74"/>
        <v>21.239771635044828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21.265271635044829</v>
      </c>
      <c r="L459" s="115">
        <f t="shared" si="79"/>
        <v>21.314271635044829</v>
      </c>
      <c r="M459" s="98">
        <f t="shared" si="72"/>
        <v>21.264771635044831</v>
      </c>
      <c r="N459" s="116">
        <f t="shared" si="73"/>
        <v>21.314771635044828</v>
      </c>
      <c r="O459" s="117">
        <f t="shared" si="74"/>
        <v>21.289771635044829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21.31527163504483</v>
      </c>
      <c r="L460" s="115">
        <f t="shared" si="79"/>
        <v>21.36427163504483</v>
      </c>
      <c r="M460" s="98">
        <f t="shared" si="72"/>
        <v>21.314771635044831</v>
      </c>
      <c r="N460" s="116">
        <f t="shared" si="73"/>
        <v>21.364771635044828</v>
      </c>
      <c r="O460" s="117">
        <f t="shared" si="74"/>
        <v>21.33977163504483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21.365271635044831</v>
      </c>
      <c r="L461" s="115">
        <f t="shared" si="79"/>
        <v>21.41427163504483</v>
      </c>
      <c r="M461" s="98">
        <f t="shared" si="72"/>
        <v>21.364771635044832</v>
      </c>
      <c r="N461" s="116">
        <f t="shared" si="73"/>
        <v>21.414771635044829</v>
      </c>
      <c r="O461" s="117">
        <f t="shared" si="74"/>
        <v>21.389771635044831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21.415271635044832</v>
      </c>
      <c r="L462" s="115">
        <f t="shared" si="79"/>
        <v>21.464271635044831</v>
      </c>
      <c r="M462" s="98">
        <f t="shared" si="72"/>
        <v>21.414771635044833</v>
      </c>
      <c r="N462" s="116">
        <f t="shared" si="73"/>
        <v>21.46477163504483</v>
      </c>
      <c r="O462" s="117">
        <f t="shared" si="74"/>
        <v>21.439771635044831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21.465271635044832</v>
      </c>
      <c r="L463" s="115">
        <f t="shared" si="79"/>
        <v>21.514271635044832</v>
      </c>
      <c r="M463" s="98">
        <f t="shared" si="72"/>
        <v>21.464771635044833</v>
      </c>
      <c r="N463" s="116">
        <f t="shared" si="73"/>
        <v>21.514771635044831</v>
      </c>
      <c r="O463" s="117">
        <f t="shared" si="74"/>
        <v>21.489771635044832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21.515271635044833</v>
      </c>
      <c r="L464" s="115">
        <f t="shared" si="79"/>
        <v>21.564271635044832</v>
      </c>
      <c r="M464" s="98">
        <f t="shared" si="72"/>
        <v>21.514771635044834</v>
      </c>
      <c r="N464" s="116">
        <f t="shared" si="73"/>
        <v>21.564771635044831</v>
      </c>
      <c r="O464" s="117">
        <f t="shared" si="74"/>
        <v>21.539771635044833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21.565271635044834</v>
      </c>
      <c r="L465" s="115">
        <f t="shared" si="79"/>
        <v>21.614271635044833</v>
      </c>
      <c r="M465" s="98">
        <f t="shared" si="72"/>
        <v>21.564771635044835</v>
      </c>
      <c r="N465" s="116">
        <f t="shared" si="73"/>
        <v>21.614771635044832</v>
      </c>
      <c r="O465" s="117">
        <f t="shared" si="74"/>
        <v>21.589771635044833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21.615271635044834</v>
      </c>
      <c r="L466" s="115">
        <f t="shared" si="79"/>
        <v>21.664271635044834</v>
      </c>
      <c r="M466" s="98">
        <f t="shared" si="72"/>
        <v>21.614771635044836</v>
      </c>
      <c r="N466" s="116">
        <f t="shared" si="73"/>
        <v>21.664771635044833</v>
      </c>
      <c r="O466" s="117">
        <f t="shared" si="74"/>
        <v>21.639771635044834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21.665271635044835</v>
      </c>
      <c r="L467" s="115">
        <f t="shared" si="79"/>
        <v>21.714271635044835</v>
      </c>
      <c r="M467" s="98">
        <f t="shared" si="72"/>
        <v>21.664771635044836</v>
      </c>
      <c r="N467" s="116">
        <f t="shared" si="73"/>
        <v>21.714771635044833</v>
      </c>
      <c r="O467" s="117">
        <f t="shared" si="74"/>
        <v>21.689771635044835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21.715271635044836</v>
      </c>
      <c r="L468" s="115">
        <f t="shared" si="79"/>
        <v>21.764271635044835</v>
      </c>
      <c r="M468" s="98">
        <f t="shared" si="72"/>
        <v>21.714771635044837</v>
      </c>
      <c r="N468" s="116">
        <f t="shared" si="73"/>
        <v>21.764771635044834</v>
      </c>
      <c r="O468" s="117">
        <f t="shared" si="74"/>
        <v>21.739771635044836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21.765271635044837</v>
      </c>
      <c r="L469" s="115">
        <f t="shared" si="79"/>
        <v>21.814271635044836</v>
      </c>
      <c r="M469" s="98">
        <f t="shared" si="72"/>
        <v>21.764771635044838</v>
      </c>
      <c r="N469" s="116">
        <f t="shared" si="73"/>
        <v>21.814771635044835</v>
      </c>
      <c r="O469" s="117">
        <f t="shared" si="74"/>
        <v>21.789771635044836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21.815271635044837</v>
      </c>
      <c r="L470" s="115">
        <f t="shared" si="79"/>
        <v>21.864271635044837</v>
      </c>
      <c r="M470" s="98">
        <f t="shared" si="72"/>
        <v>21.814771635044838</v>
      </c>
      <c r="N470" s="116">
        <f t="shared" si="73"/>
        <v>21.864771635044836</v>
      </c>
      <c r="O470" s="117">
        <f t="shared" si="74"/>
        <v>21.839771635044837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21.865271635044838</v>
      </c>
      <c r="L471" s="115">
        <f t="shared" si="79"/>
        <v>21.914271635044837</v>
      </c>
      <c r="M471" s="98">
        <f t="shared" si="72"/>
        <v>21.864771635044839</v>
      </c>
      <c r="N471" s="116">
        <f t="shared" si="73"/>
        <v>21.914771635044836</v>
      </c>
      <c r="O471" s="117">
        <f t="shared" si="74"/>
        <v>21.889771635044838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21.915271635044839</v>
      </c>
      <c r="L472" s="115">
        <f t="shared" si="79"/>
        <v>21.964271635044838</v>
      </c>
      <c r="M472" s="98">
        <f t="shared" si="72"/>
        <v>21.91477163504484</v>
      </c>
      <c r="N472" s="116">
        <f t="shared" si="73"/>
        <v>21.964771635044837</v>
      </c>
      <c r="O472" s="117">
        <f t="shared" si="74"/>
        <v>21.939771635044838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21.965271635044839</v>
      </c>
      <c r="L473" s="115">
        <f t="shared" si="79"/>
        <v>22.014271635044839</v>
      </c>
      <c r="M473" s="98">
        <f t="shared" si="72"/>
        <v>21.964771635044841</v>
      </c>
      <c r="N473" s="116">
        <f t="shared" si="73"/>
        <v>22.014771635044838</v>
      </c>
      <c r="O473" s="117">
        <f t="shared" si="74"/>
        <v>21.989771635044839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22.01527163504484</v>
      </c>
      <c r="L474" s="115">
        <f t="shared" si="79"/>
        <v>22.06427163504484</v>
      </c>
      <c r="M474" s="98">
        <f t="shared" si="72"/>
        <v>22.014771635044841</v>
      </c>
      <c r="N474" s="116">
        <f t="shared" si="73"/>
        <v>22.064771635044838</v>
      </c>
      <c r="O474" s="117">
        <f t="shared" si="74"/>
        <v>22.03977163504484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22.065271635044841</v>
      </c>
      <c r="L475" s="115">
        <f t="shared" si="79"/>
        <v>22.11427163504484</v>
      </c>
      <c r="M475" s="98">
        <f t="shared" si="72"/>
        <v>22.064771635044842</v>
      </c>
      <c r="N475" s="116">
        <f t="shared" si="73"/>
        <v>22.114771635044839</v>
      </c>
      <c r="O475" s="117">
        <f t="shared" si="74"/>
        <v>22.089771635044841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22.115271635044842</v>
      </c>
      <c r="L476" s="115">
        <f t="shared" si="79"/>
        <v>22.164271635044841</v>
      </c>
      <c r="M476" s="98">
        <f t="shared" si="72"/>
        <v>22.114771635044843</v>
      </c>
      <c r="N476" s="116">
        <f t="shared" si="73"/>
        <v>22.16477163504484</v>
      </c>
      <c r="O476" s="117">
        <f t="shared" si="74"/>
        <v>22.139771635044841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22.165271635044842</v>
      </c>
      <c r="L477" s="115">
        <f t="shared" si="79"/>
        <v>22.214271635044842</v>
      </c>
      <c r="M477" s="98">
        <f t="shared" si="72"/>
        <v>22.164771635044843</v>
      </c>
      <c r="N477" s="116">
        <f t="shared" si="73"/>
        <v>22.214771635044841</v>
      </c>
      <c r="O477" s="117">
        <f t="shared" si="74"/>
        <v>22.189771635044842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22.215271635044843</v>
      </c>
      <c r="L478" s="115">
        <f t="shared" si="79"/>
        <v>22.264271635044842</v>
      </c>
      <c r="M478" s="98">
        <f t="shared" si="72"/>
        <v>22.214771635044844</v>
      </c>
      <c r="N478" s="116">
        <f t="shared" si="73"/>
        <v>22.264771635044841</v>
      </c>
      <c r="O478" s="117">
        <f t="shared" si="74"/>
        <v>22.239771635044843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22.265271635044844</v>
      </c>
      <c r="L479" s="115">
        <f t="shared" si="79"/>
        <v>22.314271635044843</v>
      </c>
      <c r="M479" s="98">
        <f t="shared" si="72"/>
        <v>22.264771635044845</v>
      </c>
      <c r="N479" s="116">
        <f t="shared" si="73"/>
        <v>22.314771635044842</v>
      </c>
      <c r="O479" s="117">
        <f t="shared" si="74"/>
        <v>22.289771635044843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22.315271635044844</v>
      </c>
      <c r="L480" s="115">
        <f t="shared" si="79"/>
        <v>22.364271635044844</v>
      </c>
      <c r="M480" s="98">
        <f t="shared" si="72"/>
        <v>22.314771635044846</v>
      </c>
      <c r="N480" s="116">
        <f t="shared" si="73"/>
        <v>22.364771635044843</v>
      </c>
      <c r="O480" s="117">
        <f t="shared" si="74"/>
        <v>22.339771635044844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22.365271635044845</v>
      </c>
      <c r="L481" s="115">
        <f t="shared" si="79"/>
        <v>22.414271635044845</v>
      </c>
      <c r="M481" s="98">
        <f t="shared" si="72"/>
        <v>22.364771635044846</v>
      </c>
      <c r="N481" s="116">
        <f t="shared" si="73"/>
        <v>22.414771635044843</v>
      </c>
      <c r="O481" s="117">
        <f t="shared" si="74"/>
        <v>22.389771635044845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22.415271635044846</v>
      </c>
      <c r="L482" s="115">
        <f t="shared" si="79"/>
        <v>22.464271635044845</v>
      </c>
      <c r="M482" s="98">
        <f t="shared" si="72"/>
        <v>22.414771635044847</v>
      </c>
      <c r="N482" s="116">
        <f t="shared" si="73"/>
        <v>22.464771635044844</v>
      </c>
      <c r="O482" s="117">
        <f t="shared" si="74"/>
        <v>22.439771635044846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22.465271635044846</v>
      </c>
      <c r="L483" s="115">
        <f t="shared" si="79"/>
        <v>22.514271635044846</v>
      </c>
      <c r="M483" s="98">
        <f t="shared" si="72"/>
        <v>22.464771635044848</v>
      </c>
      <c r="N483" s="116">
        <f t="shared" si="73"/>
        <v>22.514771635044845</v>
      </c>
      <c r="O483" s="117">
        <f t="shared" si="74"/>
        <v>22.489771635044846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22.515271635044847</v>
      </c>
      <c r="L484" s="115">
        <f t="shared" si="79"/>
        <v>22.564271635044847</v>
      </c>
      <c r="M484" s="98">
        <f t="shared" si="72"/>
        <v>22.514771635044848</v>
      </c>
      <c r="N484" s="116">
        <f t="shared" si="73"/>
        <v>22.564771635044846</v>
      </c>
      <c r="O484" s="117">
        <f t="shared" si="74"/>
        <v>22.539771635044847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22.565271635044848</v>
      </c>
      <c r="L485" s="115">
        <f t="shared" si="79"/>
        <v>22.614271635044847</v>
      </c>
      <c r="M485" s="98">
        <f t="shared" si="72"/>
        <v>22.564771635044849</v>
      </c>
      <c r="N485" s="116">
        <f t="shared" si="73"/>
        <v>22.614771635044846</v>
      </c>
      <c r="O485" s="117">
        <f t="shared" si="74"/>
        <v>22.589771635044848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22.615271635044849</v>
      </c>
      <c r="L486" s="115">
        <f t="shared" si="79"/>
        <v>22.664271635044848</v>
      </c>
      <c r="M486" s="98">
        <f t="shared" si="72"/>
        <v>22.61477163504485</v>
      </c>
      <c r="N486" s="116">
        <f t="shared" si="73"/>
        <v>22.664771635044847</v>
      </c>
      <c r="O486" s="117">
        <f t="shared" si="74"/>
        <v>22.639771635044848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22.665271635044849</v>
      </c>
      <c r="L487" s="115">
        <f t="shared" si="79"/>
        <v>22.714271635044849</v>
      </c>
      <c r="M487" s="98">
        <f t="shared" si="72"/>
        <v>22.66477163504485</v>
      </c>
      <c r="N487" s="116">
        <f t="shared" si="73"/>
        <v>22.714771635044848</v>
      </c>
      <c r="O487" s="117">
        <f t="shared" si="74"/>
        <v>22.689771635044849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22.71527163504485</v>
      </c>
      <c r="L488" s="115">
        <f t="shared" si="79"/>
        <v>22.76427163504485</v>
      </c>
      <c r="M488" s="98">
        <f t="shared" si="72"/>
        <v>22.714771635044851</v>
      </c>
      <c r="N488" s="116">
        <f t="shared" si="73"/>
        <v>22.764771635044848</v>
      </c>
      <c r="O488" s="117">
        <f t="shared" si="74"/>
        <v>22.73977163504485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22.765271635044851</v>
      </c>
      <c r="L489" s="115">
        <f t="shared" si="79"/>
        <v>22.81427163504485</v>
      </c>
      <c r="M489" s="98">
        <f t="shared" si="72"/>
        <v>22.764771635044852</v>
      </c>
      <c r="N489" s="116">
        <f t="shared" si="73"/>
        <v>22.814771635044849</v>
      </c>
      <c r="O489" s="117">
        <f t="shared" si="74"/>
        <v>22.78977163504485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22.815271635044851</v>
      </c>
      <c r="L490" s="115">
        <f t="shared" si="79"/>
        <v>22.864271635044851</v>
      </c>
      <c r="M490" s="98">
        <f t="shared" si="72"/>
        <v>22.814771635044853</v>
      </c>
      <c r="N490" s="116">
        <f t="shared" si="73"/>
        <v>22.86477163504485</v>
      </c>
      <c r="O490" s="117">
        <f t="shared" si="74"/>
        <v>22.839771635044851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22.865271635044852</v>
      </c>
      <c r="L491" s="115">
        <f t="shared" si="79"/>
        <v>22.914271635044852</v>
      </c>
      <c r="M491" s="98">
        <f t="shared" si="72"/>
        <v>22.864771635044853</v>
      </c>
      <c r="N491" s="116">
        <f t="shared" si="73"/>
        <v>22.91477163504485</v>
      </c>
      <c r="O491" s="117">
        <f t="shared" si="74"/>
        <v>22.889771635044852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22.915271635044853</v>
      </c>
      <c r="L492" s="115">
        <f t="shared" si="79"/>
        <v>22.964271635044852</v>
      </c>
      <c r="M492" s="98">
        <f t="shared" si="72"/>
        <v>22.914771635044854</v>
      </c>
      <c r="N492" s="116">
        <f t="shared" si="73"/>
        <v>22.964771635044851</v>
      </c>
      <c r="O492" s="117">
        <f t="shared" si="74"/>
        <v>22.939771635044853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22.965271635044854</v>
      </c>
      <c r="L493" s="115">
        <f t="shared" si="79"/>
        <v>23.014271635044853</v>
      </c>
      <c r="M493" s="98">
        <f t="shared" si="72"/>
        <v>22.964771635044855</v>
      </c>
      <c r="N493" s="116">
        <f t="shared" si="73"/>
        <v>23.014771635044852</v>
      </c>
      <c r="O493" s="117">
        <f t="shared" si="74"/>
        <v>22.989771635044853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23.015271635044854</v>
      </c>
      <c r="L494" s="115">
        <f t="shared" si="79"/>
        <v>23.064271635044854</v>
      </c>
      <c r="M494" s="98">
        <f t="shared" si="72"/>
        <v>23.014771635044855</v>
      </c>
      <c r="N494" s="116">
        <f t="shared" si="73"/>
        <v>23.064771635044853</v>
      </c>
      <c r="O494" s="117">
        <f t="shared" si="74"/>
        <v>23.039771635044854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23.065271635044855</v>
      </c>
      <c r="L495" s="115">
        <f t="shared" si="79"/>
        <v>23.114271635044854</v>
      </c>
      <c r="M495" s="98">
        <f t="shared" si="72"/>
        <v>23.064771635044856</v>
      </c>
      <c r="N495" s="116">
        <f t="shared" si="73"/>
        <v>23.114771635044853</v>
      </c>
      <c r="O495" s="117">
        <f t="shared" si="74"/>
        <v>23.089771635044855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23.115271635044856</v>
      </c>
      <c r="L496" s="115">
        <f t="shared" si="79"/>
        <v>23.164271635044855</v>
      </c>
      <c r="M496" s="98">
        <f t="shared" si="72"/>
        <v>23.114771635044857</v>
      </c>
      <c r="N496" s="116">
        <f t="shared" si="73"/>
        <v>23.164771635044854</v>
      </c>
      <c r="O496" s="117">
        <f t="shared" si="74"/>
        <v>23.139771635044855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23.165271635044856</v>
      </c>
      <c r="L497" s="115">
        <f t="shared" si="79"/>
        <v>23.214271635044856</v>
      </c>
      <c r="M497" s="98">
        <f t="shared" si="72"/>
        <v>23.164771635044858</v>
      </c>
      <c r="N497" s="116">
        <f t="shared" si="73"/>
        <v>23.214771635044855</v>
      </c>
      <c r="O497" s="117">
        <f t="shared" si="74"/>
        <v>23.189771635044856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23.215271635044857</v>
      </c>
      <c r="L498" s="115">
        <f t="shared" si="79"/>
        <v>23.264271635044857</v>
      </c>
      <c r="M498" s="98">
        <f t="shared" si="72"/>
        <v>23.214771635044858</v>
      </c>
      <c r="N498" s="116">
        <f t="shared" si="73"/>
        <v>23.264771635044855</v>
      </c>
      <c r="O498" s="117">
        <f t="shared" si="74"/>
        <v>23.239771635044857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23.265271635044858</v>
      </c>
      <c r="L499" s="115">
        <f t="shared" si="79"/>
        <v>23.314271635044857</v>
      </c>
      <c r="M499" s="98">
        <f t="shared" si="72"/>
        <v>23.264771635044859</v>
      </c>
      <c r="N499" s="116">
        <f t="shared" si="73"/>
        <v>23.314771635044856</v>
      </c>
      <c r="O499" s="117">
        <f t="shared" si="74"/>
        <v>23.289771635044858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23.315271635044859</v>
      </c>
      <c r="L500" s="115">
        <f t="shared" si="79"/>
        <v>23.364271635044858</v>
      </c>
      <c r="M500" s="98">
        <f t="shared" si="72"/>
        <v>23.31477163504486</v>
      </c>
      <c r="N500" s="116">
        <f t="shared" si="73"/>
        <v>23.364771635044857</v>
      </c>
      <c r="O500" s="117">
        <f t="shared" si="74"/>
        <v>23.339771635044858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23.365271635044859</v>
      </c>
      <c r="L501" s="115">
        <f t="shared" si="79"/>
        <v>23.414271635044859</v>
      </c>
      <c r="M501" s="98">
        <f t="shared" si="72"/>
        <v>23.36477163504486</v>
      </c>
      <c r="N501" s="116">
        <f t="shared" si="73"/>
        <v>23.414771635044858</v>
      </c>
      <c r="O501" s="117">
        <f t="shared" si="74"/>
        <v>23.389771635044859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23.41527163504486</v>
      </c>
      <c r="L502" s="115">
        <f t="shared" si="79"/>
        <v>23.464271635044859</v>
      </c>
      <c r="M502" s="98">
        <f t="shared" si="72"/>
        <v>23.414771635044861</v>
      </c>
      <c r="N502" s="116">
        <f t="shared" si="73"/>
        <v>23.464771635044858</v>
      </c>
      <c r="O502" s="117">
        <f t="shared" si="74"/>
        <v>23.43977163504486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23.465271635044861</v>
      </c>
      <c r="L503" s="115">
        <f t="shared" si="79"/>
        <v>23.51427163504486</v>
      </c>
      <c r="M503" s="98">
        <f t="shared" si="72"/>
        <v>23.464771635044862</v>
      </c>
      <c r="N503" s="116">
        <f t="shared" si="73"/>
        <v>23.514771635044859</v>
      </c>
      <c r="O503" s="117">
        <f t="shared" si="74"/>
        <v>23.48977163504486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23.515271635044861</v>
      </c>
      <c r="L504" s="115">
        <f t="shared" si="79"/>
        <v>23.564271635044861</v>
      </c>
      <c r="M504" s="98">
        <f t="shared" si="72"/>
        <v>23.514771635044863</v>
      </c>
      <c r="N504" s="116">
        <f t="shared" si="73"/>
        <v>23.56477163504486</v>
      </c>
      <c r="O504" s="117">
        <f t="shared" si="74"/>
        <v>23.539771635044861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23.565271635044862</v>
      </c>
      <c r="L505" s="115">
        <f t="shared" si="79"/>
        <v>23.614271635044862</v>
      </c>
      <c r="M505" s="98">
        <f t="shared" si="72"/>
        <v>23.564771635044863</v>
      </c>
      <c r="N505" s="116">
        <f t="shared" si="73"/>
        <v>23.61477163504486</v>
      </c>
      <c r="O505" s="117">
        <f t="shared" si="74"/>
        <v>23.589771635044862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23.615271635044863</v>
      </c>
      <c r="L506" s="115">
        <f t="shared" si="79"/>
        <v>23.664271635044862</v>
      </c>
      <c r="M506" s="98">
        <f t="shared" si="72"/>
        <v>23.614771635044864</v>
      </c>
      <c r="N506" s="116">
        <f t="shared" si="73"/>
        <v>23.664771635044861</v>
      </c>
      <c r="O506" s="117">
        <f t="shared" si="74"/>
        <v>23.639771635044863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23.665271635044864</v>
      </c>
      <c r="L507" s="115">
        <f t="shared" si="79"/>
        <v>23.714271635044863</v>
      </c>
      <c r="M507" s="98">
        <f t="shared" si="72"/>
        <v>23.664771635044865</v>
      </c>
      <c r="N507" s="116">
        <f t="shared" si="73"/>
        <v>23.714771635044862</v>
      </c>
      <c r="O507" s="117">
        <f t="shared" si="74"/>
        <v>23.689771635044863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23.715271635044864</v>
      </c>
      <c r="L508" s="115">
        <f t="shared" si="79"/>
        <v>23.764271635044864</v>
      </c>
      <c r="M508" s="98">
        <f t="shared" si="72"/>
        <v>23.714771635044865</v>
      </c>
      <c r="N508" s="116">
        <f t="shared" si="73"/>
        <v>23.764771635044863</v>
      </c>
      <c r="O508" s="117">
        <f t="shared" si="74"/>
        <v>23.739771635044864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23.765271635044865</v>
      </c>
      <c r="L509" s="115">
        <f t="shared" si="79"/>
        <v>23.814271635044864</v>
      </c>
      <c r="M509" s="98">
        <f t="shared" si="72"/>
        <v>23.764771635044866</v>
      </c>
      <c r="N509" s="116">
        <f t="shared" si="73"/>
        <v>23.814771635044863</v>
      </c>
      <c r="O509" s="117">
        <f t="shared" si="74"/>
        <v>23.789771635044865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23.815271635044866</v>
      </c>
      <c r="L510" s="115">
        <f t="shared" si="79"/>
        <v>23.864271635044865</v>
      </c>
      <c r="M510" s="98">
        <f t="shared" si="72"/>
        <v>23.814771635044867</v>
      </c>
      <c r="N510" s="116">
        <f t="shared" si="73"/>
        <v>23.864771635044864</v>
      </c>
      <c r="O510" s="117">
        <f t="shared" si="74"/>
        <v>23.839771635044865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23.865271635044866</v>
      </c>
      <c r="L511" s="115">
        <f t="shared" si="79"/>
        <v>23.914271635044866</v>
      </c>
      <c r="M511" s="98">
        <f t="shared" si="72"/>
        <v>23.864771635044868</v>
      </c>
      <c r="N511" s="116">
        <f t="shared" si="73"/>
        <v>23.914771635044865</v>
      </c>
      <c r="O511" s="117">
        <f t="shared" si="74"/>
        <v>23.889771635044866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23.915271635044867</v>
      </c>
      <c r="L512" s="115">
        <f t="shared" si="79"/>
        <v>23.964271635044867</v>
      </c>
      <c r="M512" s="98">
        <f t="shared" si="72"/>
        <v>23.914771635044868</v>
      </c>
      <c r="N512" s="116">
        <f t="shared" si="73"/>
        <v>23.964771635044865</v>
      </c>
      <c r="O512" s="117">
        <f t="shared" si="74"/>
        <v>23.939771635044867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23.965271635044868</v>
      </c>
      <c r="L513" s="115">
        <f t="shared" si="79"/>
        <v>24.014271635044867</v>
      </c>
      <c r="M513" s="98">
        <f t="shared" si="72"/>
        <v>23.964771635044869</v>
      </c>
      <c r="N513" s="116">
        <f t="shared" si="73"/>
        <v>24.014771635044866</v>
      </c>
      <c r="O513" s="117">
        <f t="shared" si="74"/>
        <v>23.989771635044868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24.015271635044869</v>
      </c>
      <c r="L514" s="115">
        <f t="shared" si="79"/>
        <v>24.064271635044868</v>
      </c>
      <c r="M514" s="98">
        <f t="shared" si="72"/>
        <v>24.01477163504487</v>
      </c>
      <c r="N514" s="116">
        <f t="shared" si="73"/>
        <v>24.064771635044867</v>
      </c>
      <c r="O514" s="117">
        <f t="shared" si="74"/>
        <v>24.039771635044868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24.065271635044869</v>
      </c>
      <c r="L515" s="115">
        <f t="shared" si="79"/>
        <v>24.114271635044869</v>
      </c>
      <c r="M515" s="98">
        <f t="shared" si="72"/>
        <v>24.06477163504487</v>
      </c>
      <c r="N515" s="116">
        <f t="shared" si="73"/>
        <v>24.114771635044868</v>
      </c>
      <c r="O515" s="117">
        <f t="shared" si="74"/>
        <v>24.089771635044869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24.11527163504487</v>
      </c>
      <c r="L516" s="115">
        <f t="shared" si="79"/>
        <v>24.164271635044869</v>
      </c>
      <c r="M516" s="98">
        <f t="shared" si="72"/>
        <v>24.114771635044871</v>
      </c>
      <c r="N516" s="116">
        <f t="shared" si="73"/>
        <v>24.164771635044868</v>
      </c>
      <c r="O516" s="117">
        <f t="shared" si="74"/>
        <v>24.13977163504487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24.165271635044871</v>
      </c>
      <c r="L517" s="115">
        <f t="shared" si="79"/>
        <v>24.21427163504487</v>
      </c>
      <c r="M517" s="98">
        <f t="shared" ref="M517:M580" si="82">K517-5*10^-(D$2+1)</f>
        <v>24.164771635044872</v>
      </c>
      <c r="N517" s="116">
        <f t="shared" ref="N517:N580" si="83">L517+5*10^-(D$2+1)</f>
        <v>24.214771635044869</v>
      </c>
      <c r="O517" s="117">
        <f t="shared" ref="O517:O580" si="84">AVERAGE(K517,L517)</f>
        <v>24.18977163504487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24.215271635044871</v>
      </c>
      <c r="L518" s="115">
        <f t="shared" ref="L518:L581" si="89">K518+$I$4-POWER(10,-$D$2)</f>
        <v>24.264271635044871</v>
      </c>
      <c r="M518" s="98">
        <f t="shared" si="82"/>
        <v>24.214771635044873</v>
      </c>
      <c r="N518" s="116">
        <f t="shared" si="83"/>
        <v>24.26477163504487</v>
      </c>
      <c r="O518" s="117">
        <f t="shared" si="84"/>
        <v>24.239771635044871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24.265271635044872</v>
      </c>
      <c r="L519" s="115">
        <f t="shared" si="89"/>
        <v>24.314271635044872</v>
      </c>
      <c r="M519" s="98">
        <f t="shared" si="82"/>
        <v>24.264771635044873</v>
      </c>
      <c r="N519" s="116">
        <f t="shared" si="83"/>
        <v>24.31477163504487</v>
      </c>
      <c r="O519" s="117">
        <f t="shared" si="84"/>
        <v>24.289771635044872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24.315271635044873</v>
      </c>
      <c r="L520" s="115">
        <f t="shared" si="89"/>
        <v>24.364271635044872</v>
      </c>
      <c r="M520" s="98">
        <f t="shared" si="82"/>
        <v>24.314771635044874</v>
      </c>
      <c r="N520" s="116">
        <f t="shared" si="83"/>
        <v>24.364771635044871</v>
      </c>
      <c r="O520" s="117">
        <f t="shared" si="84"/>
        <v>24.339771635044873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24.365271635044873</v>
      </c>
      <c r="L521" s="115">
        <f t="shared" si="89"/>
        <v>24.414271635044873</v>
      </c>
      <c r="M521" s="98">
        <f t="shared" si="82"/>
        <v>24.364771635044875</v>
      </c>
      <c r="N521" s="116">
        <f t="shared" si="83"/>
        <v>24.414771635044872</v>
      </c>
      <c r="O521" s="117">
        <f t="shared" si="84"/>
        <v>24.389771635044873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24.415271635044874</v>
      </c>
      <c r="L522" s="115">
        <f t="shared" si="89"/>
        <v>24.464271635044874</v>
      </c>
      <c r="M522" s="98">
        <f t="shared" si="82"/>
        <v>24.414771635044875</v>
      </c>
      <c r="N522" s="116">
        <f t="shared" si="83"/>
        <v>24.464771635044873</v>
      </c>
      <c r="O522" s="117">
        <f t="shared" si="84"/>
        <v>24.439771635044874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24.465271635044875</v>
      </c>
      <c r="L523" s="115">
        <f t="shared" si="89"/>
        <v>24.514271635044874</v>
      </c>
      <c r="M523" s="98">
        <f t="shared" si="82"/>
        <v>24.464771635044876</v>
      </c>
      <c r="N523" s="116">
        <f t="shared" si="83"/>
        <v>24.514771635044873</v>
      </c>
      <c r="O523" s="117">
        <f t="shared" si="84"/>
        <v>24.489771635044875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24.515271635044876</v>
      </c>
      <c r="L524" s="115">
        <f t="shared" si="89"/>
        <v>24.564271635044875</v>
      </c>
      <c r="M524" s="98">
        <f t="shared" si="82"/>
        <v>24.514771635044877</v>
      </c>
      <c r="N524" s="116">
        <f t="shared" si="83"/>
        <v>24.564771635044874</v>
      </c>
      <c r="O524" s="117">
        <f t="shared" si="84"/>
        <v>24.539771635044875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24.565271635044876</v>
      </c>
      <c r="L525" s="115">
        <f t="shared" si="89"/>
        <v>24.614271635044876</v>
      </c>
      <c r="M525" s="98">
        <f t="shared" si="82"/>
        <v>24.564771635044877</v>
      </c>
      <c r="N525" s="116">
        <f t="shared" si="83"/>
        <v>24.614771635044875</v>
      </c>
      <c r="O525" s="117">
        <f t="shared" si="84"/>
        <v>24.589771635044876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24.615271635044877</v>
      </c>
      <c r="L526" s="115">
        <f t="shared" si="89"/>
        <v>24.664271635044877</v>
      </c>
      <c r="M526" s="98">
        <f t="shared" si="82"/>
        <v>24.614771635044878</v>
      </c>
      <c r="N526" s="116">
        <f t="shared" si="83"/>
        <v>24.664771635044875</v>
      </c>
      <c r="O526" s="117">
        <f t="shared" si="84"/>
        <v>24.639771635044877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24.665271635044878</v>
      </c>
      <c r="L527" s="115">
        <f t="shared" si="89"/>
        <v>24.714271635044877</v>
      </c>
      <c r="M527" s="98">
        <f t="shared" si="82"/>
        <v>24.664771635044879</v>
      </c>
      <c r="N527" s="116">
        <f t="shared" si="83"/>
        <v>24.714771635044876</v>
      </c>
      <c r="O527" s="117">
        <f t="shared" si="84"/>
        <v>24.689771635044877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24.715271635044878</v>
      </c>
      <c r="L528" s="115">
        <f t="shared" si="89"/>
        <v>24.764271635044878</v>
      </c>
      <c r="M528" s="98">
        <f t="shared" si="82"/>
        <v>24.71477163504488</v>
      </c>
      <c r="N528" s="116">
        <f t="shared" si="83"/>
        <v>24.764771635044877</v>
      </c>
      <c r="O528" s="117">
        <f t="shared" si="84"/>
        <v>24.739771635044878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24.765271635044879</v>
      </c>
      <c r="L529" s="115">
        <f t="shared" si="89"/>
        <v>24.814271635044879</v>
      </c>
      <c r="M529" s="98">
        <f t="shared" si="82"/>
        <v>24.76477163504488</v>
      </c>
      <c r="N529" s="116">
        <f t="shared" si="83"/>
        <v>24.814771635044877</v>
      </c>
      <c r="O529" s="117">
        <f t="shared" si="84"/>
        <v>24.789771635044879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24.81527163504488</v>
      </c>
      <c r="L530" s="115">
        <f t="shared" si="89"/>
        <v>24.864271635044879</v>
      </c>
      <c r="M530" s="98">
        <f t="shared" si="82"/>
        <v>24.814771635044881</v>
      </c>
      <c r="N530" s="116">
        <f t="shared" si="83"/>
        <v>24.864771635044878</v>
      </c>
      <c r="O530" s="117">
        <f t="shared" si="84"/>
        <v>24.83977163504488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24.865271635044881</v>
      </c>
      <c r="L531" s="115">
        <f t="shared" si="89"/>
        <v>24.91427163504488</v>
      </c>
      <c r="M531" s="98">
        <f t="shared" si="82"/>
        <v>24.864771635044882</v>
      </c>
      <c r="N531" s="116">
        <f t="shared" si="83"/>
        <v>24.914771635044879</v>
      </c>
      <c r="O531" s="117">
        <f t="shared" si="84"/>
        <v>24.88977163504488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24.915271635044881</v>
      </c>
      <c r="L532" s="115">
        <f t="shared" si="89"/>
        <v>24.964271635044881</v>
      </c>
      <c r="M532" s="98">
        <f t="shared" si="82"/>
        <v>24.914771635044882</v>
      </c>
      <c r="N532" s="116">
        <f t="shared" si="83"/>
        <v>24.96477163504488</v>
      </c>
      <c r="O532" s="117">
        <f t="shared" si="84"/>
        <v>24.939771635044881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24.965271635044882</v>
      </c>
      <c r="L533" s="115">
        <f t="shared" si="89"/>
        <v>25.014271635044881</v>
      </c>
      <c r="M533" s="98">
        <f t="shared" si="82"/>
        <v>24.964771635044883</v>
      </c>
      <c r="N533" s="116">
        <f t="shared" si="83"/>
        <v>25.01477163504488</v>
      </c>
      <c r="O533" s="117">
        <f t="shared" si="84"/>
        <v>24.989771635044882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25.015271635044883</v>
      </c>
      <c r="L534" s="115">
        <f t="shared" si="89"/>
        <v>25.064271635044882</v>
      </c>
      <c r="M534" s="98">
        <f t="shared" si="82"/>
        <v>25.014771635044884</v>
      </c>
      <c r="N534" s="116">
        <f t="shared" si="83"/>
        <v>25.064771635044881</v>
      </c>
      <c r="O534" s="117">
        <f t="shared" si="84"/>
        <v>25.039771635044882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25.065271635044883</v>
      </c>
      <c r="L535" s="115">
        <f t="shared" si="89"/>
        <v>25.114271635044883</v>
      </c>
      <c r="M535" s="98">
        <f t="shared" si="82"/>
        <v>25.064771635044885</v>
      </c>
      <c r="N535" s="116">
        <f t="shared" si="83"/>
        <v>25.114771635044882</v>
      </c>
      <c r="O535" s="117">
        <f t="shared" si="84"/>
        <v>25.089771635044883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25.115271635044884</v>
      </c>
      <c r="L536" s="115">
        <f t="shared" si="89"/>
        <v>25.164271635044884</v>
      </c>
      <c r="M536" s="98">
        <f t="shared" si="82"/>
        <v>25.114771635044885</v>
      </c>
      <c r="N536" s="116">
        <f t="shared" si="83"/>
        <v>25.164771635044882</v>
      </c>
      <c r="O536" s="117">
        <f t="shared" si="84"/>
        <v>25.139771635044884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25.165271635044885</v>
      </c>
      <c r="L537" s="115">
        <f t="shared" si="89"/>
        <v>25.214271635044884</v>
      </c>
      <c r="M537" s="98">
        <f t="shared" si="82"/>
        <v>25.164771635044886</v>
      </c>
      <c r="N537" s="116">
        <f t="shared" si="83"/>
        <v>25.214771635044883</v>
      </c>
      <c r="O537" s="117">
        <f t="shared" si="84"/>
        <v>25.189771635044885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25.215271635044886</v>
      </c>
      <c r="L538" s="115">
        <f t="shared" si="89"/>
        <v>25.264271635044885</v>
      </c>
      <c r="M538" s="98">
        <f t="shared" si="82"/>
        <v>25.214771635044887</v>
      </c>
      <c r="N538" s="116">
        <f t="shared" si="83"/>
        <v>25.264771635044884</v>
      </c>
      <c r="O538" s="117">
        <f t="shared" si="84"/>
        <v>25.239771635044885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25.265271635044886</v>
      </c>
      <c r="L539" s="115">
        <f t="shared" si="89"/>
        <v>25.314271635044886</v>
      </c>
      <c r="M539" s="98">
        <f t="shared" si="82"/>
        <v>25.264771635044887</v>
      </c>
      <c r="N539" s="116">
        <f t="shared" si="83"/>
        <v>25.314771635044885</v>
      </c>
      <c r="O539" s="117">
        <f t="shared" si="84"/>
        <v>25.289771635044886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25.315271635044887</v>
      </c>
      <c r="L540" s="115">
        <f t="shared" si="89"/>
        <v>25.364271635044886</v>
      </c>
      <c r="M540" s="98">
        <f t="shared" si="82"/>
        <v>25.314771635044888</v>
      </c>
      <c r="N540" s="116">
        <f t="shared" si="83"/>
        <v>25.364771635044885</v>
      </c>
      <c r="O540" s="117">
        <f t="shared" si="84"/>
        <v>25.339771635044887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25.365271635044888</v>
      </c>
      <c r="L541" s="115">
        <f t="shared" si="89"/>
        <v>25.414271635044887</v>
      </c>
      <c r="M541" s="98">
        <f t="shared" si="82"/>
        <v>25.364771635044889</v>
      </c>
      <c r="N541" s="116">
        <f t="shared" si="83"/>
        <v>25.414771635044886</v>
      </c>
      <c r="O541" s="117">
        <f t="shared" si="84"/>
        <v>25.389771635044887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25.415271635044888</v>
      </c>
      <c r="L542" s="115">
        <f t="shared" si="89"/>
        <v>25.464271635044888</v>
      </c>
      <c r="M542" s="98">
        <f t="shared" si="82"/>
        <v>25.41477163504489</v>
      </c>
      <c r="N542" s="116">
        <f t="shared" si="83"/>
        <v>25.464771635044887</v>
      </c>
      <c r="O542" s="117">
        <f t="shared" si="84"/>
        <v>25.439771635044888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25.465271635044889</v>
      </c>
      <c r="L543" s="115">
        <f t="shared" si="89"/>
        <v>25.514271635044889</v>
      </c>
      <c r="M543" s="98">
        <f t="shared" si="82"/>
        <v>25.46477163504489</v>
      </c>
      <c r="N543" s="116">
        <f t="shared" si="83"/>
        <v>25.514771635044887</v>
      </c>
      <c r="O543" s="117">
        <f t="shared" si="84"/>
        <v>25.489771635044889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25.51527163504489</v>
      </c>
      <c r="L544" s="115">
        <f t="shared" si="89"/>
        <v>25.564271635044889</v>
      </c>
      <c r="M544" s="98">
        <f t="shared" si="82"/>
        <v>25.514771635044891</v>
      </c>
      <c r="N544" s="116">
        <f t="shared" si="83"/>
        <v>25.564771635044888</v>
      </c>
      <c r="O544" s="117">
        <f t="shared" si="84"/>
        <v>25.53977163504489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25.565271635044891</v>
      </c>
      <c r="L545" s="115">
        <f t="shared" si="89"/>
        <v>25.61427163504489</v>
      </c>
      <c r="M545" s="98">
        <f t="shared" si="82"/>
        <v>25.564771635044892</v>
      </c>
      <c r="N545" s="116">
        <f t="shared" si="83"/>
        <v>25.614771635044889</v>
      </c>
      <c r="O545" s="117">
        <f t="shared" si="84"/>
        <v>25.58977163504489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25.615271635044891</v>
      </c>
      <c r="L546" s="115">
        <f t="shared" si="89"/>
        <v>25.664271635044891</v>
      </c>
      <c r="M546" s="98">
        <f t="shared" si="82"/>
        <v>25.614771635044892</v>
      </c>
      <c r="N546" s="116">
        <f t="shared" si="83"/>
        <v>25.66477163504489</v>
      </c>
      <c r="O546" s="117">
        <f t="shared" si="84"/>
        <v>25.639771635044891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25.665271635044892</v>
      </c>
      <c r="L547" s="115">
        <f t="shared" si="89"/>
        <v>25.714271635044891</v>
      </c>
      <c r="M547" s="98">
        <f t="shared" si="82"/>
        <v>25.664771635044893</v>
      </c>
      <c r="N547" s="116">
        <f t="shared" si="83"/>
        <v>25.71477163504489</v>
      </c>
      <c r="O547" s="117">
        <f t="shared" si="84"/>
        <v>25.689771635044892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25.715271635044893</v>
      </c>
      <c r="L548" s="115">
        <f t="shared" si="89"/>
        <v>25.764271635044892</v>
      </c>
      <c r="M548" s="98">
        <f t="shared" si="82"/>
        <v>25.714771635044894</v>
      </c>
      <c r="N548" s="116">
        <f t="shared" si="83"/>
        <v>25.764771635044891</v>
      </c>
      <c r="O548" s="117">
        <f t="shared" si="84"/>
        <v>25.739771635044892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25.765271635044893</v>
      </c>
      <c r="L549" s="115">
        <f t="shared" si="89"/>
        <v>25.814271635044893</v>
      </c>
      <c r="M549" s="98">
        <f t="shared" si="82"/>
        <v>25.764771635044895</v>
      </c>
      <c r="N549" s="116">
        <f t="shared" si="83"/>
        <v>25.814771635044892</v>
      </c>
      <c r="O549" s="117">
        <f t="shared" si="84"/>
        <v>25.789771635044893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25.815271635044894</v>
      </c>
      <c r="L550" s="115">
        <f t="shared" si="89"/>
        <v>25.864271635044894</v>
      </c>
      <c r="M550" s="98">
        <f t="shared" si="82"/>
        <v>25.814771635044895</v>
      </c>
      <c r="N550" s="116">
        <f t="shared" si="83"/>
        <v>25.864771635044892</v>
      </c>
      <c r="O550" s="117">
        <f t="shared" si="84"/>
        <v>25.839771635044894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25.865271635044895</v>
      </c>
      <c r="L551" s="115">
        <f t="shared" si="89"/>
        <v>25.914271635044894</v>
      </c>
      <c r="M551" s="98">
        <f t="shared" si="82"/>
        <v>25.864771635044896</v>
      </c>
      <c r="N551" s="116">
        <f t="shared" si="83"/>
        <v>25.914771635044893</v>
      </c>
      <c r="O551" s="117">
        <f t="shared" si="84"/>
        <v>25.889771635044895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25.915271635044896</v>
      </c>
      <c r="L552" s="115">
        <f t="shared" si="89"/>
        <v>25.964271635044895</v>
      </c>
      <c r="M552" s="98">
        <f t="shared" si="82"/>
        <v>25.914771635044897</v>
      </c>
      <c r="N552" s="116">
        <f t="shared" si="83"/>
        <v>25.964771635044894</v>
      </c>
      <c r="O552" s="117">
        <f t="shared" si="84"/>
        <v>25.939771635044895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25.965271635044896</v>
      </c>
      <c r="L553" s="115">
        <f t="shared" si="89"/>
        <v>26.014271635044896</v>
      </c>
      <c r="M553" s="98">
        <f t="shared" si="82"/>
        <v>25.964771635044897</v>
      </c>
      <c r="N553" s="116">
        <f t="shared" si="83"/>
        <v>26.014771635044895</v>
      </c>
      <c r="O553" s="117">
        <f t="shared" si="84"/>
        <v>25.989771635044896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26.015271635044897</v>
      </c>
      <c r="L554" s="115">
        <f t="shared" si="89"/>
        <v>26.064271635044896</v>
      </c>
      <c r="M554" s="98">
        <f t="shared" si="82"/>
        <v>26.014771635044898</v>
      </c>
      <c r="N554" s="116">
        <f t="shared" si="83"/>
        <v>26.064771635044895</v>
      </c>
      <c r="O554" s="117">
        <f t="shared" si="84"/>
        <v>26.039771635044897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26.065271635044898</v>
      </c>
      <c r="L555" s="115">
        <f t="shared" si="89"/>
        <v>26.114271635044897</v>
      </c>
      <c r="M555" s="98">
        <f t="shared" si="82"/>
        <v>26.064771635044899</v>
      </c>
      <c r="N555" s="116">
        <f t="shared" si="83"/>
        <v>26.114771635044896</v>
      </c>
      <c r="O555" s="117">
        <f t="shared" si="84"/>
        <v>26.089771635044897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26.115271635044898</v>
      </c>
      <c r="L556" s="115">
        <f t="shared" si="89"/>
        <v>26.164271635044898</v>
      </c>
      <c r="M556" s="98">
        <f t="shared" si="82"/>
        <v>26.1147716350449</v>
      </c>
      <c r="N556" s="116">
        <f t="shared" si="83"/>
        <v>26.164771635044897</v>
      </c>
      <c r="O556" s="117">
        <f t="shared" si="84"/>
        <v>26.139771635044898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26.165271635044899</v>
      </c>
      <c r="L557" s="115">
        <f t="shared" si="89"/>
        <v>26.214271635044899</v>
      </c>
      <c r="M557" s="98">
        <f t="shared" si="82"/>
        <v>26.1647716350449</v>
      </c>
      <c r="N557" s="116">
        <f t="shared" si="83"/>
        <v>26.214771635044897</v>
      </c>
      <c r="O557" s="117">
        <f t="shared" si="84"/>
        <v>26.189771635044899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26.2152716350449</v>
      </c>
      <c r="L558" s="115">
        <f t="shared" si="89"/>
        <v>26.264271635044899</v>
      </c>
      <c r="M558" s="98">
        <f t="shared" si="82"/>
        <v>26.214771635044901</v>
      </c>
      <c r="N558" s="116">
        <f t="shared" si="83"/>
        <v>26.264771635044898</v>
      </c>
      <c r="O558" s="117">
        <f t="shared" si="84"/>
        <v>26.2397716350449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26.2652716350449</v>
      </c>
      <c r="L559" s="115">
        <f t="shared" si="89"/>
        <v>26.3142716350449</v>
      </c>
      <c r="M559" s="98">
        <f t="shared" si="82"/>
        <v>26.264771635044902</v>
      </c>
      <c r="N559" s="116">
        <f t="shared" si="83"/>
        <v>26.314771635044899</v>
      </c>
      <c r="O559" s="117">
        <f t="shared" si="84"/>
        <v>26.2897716350449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26.315271635044901</v>
      </c>
      <c r="L560" s="115">
        <f t="shared" si="89"/>
        <v>26.364271635044901</v>
      </c>
      <c r="M560" s="98">
        <f t="shared" si="82"/>
        <v>26.314771635044902</v>
      </c>
      <c r="N560" s="116">
        <f t="shared" si="83"/>
        <v>26.3647716350449</v>
      </c>
      <c r="O560" s="117">
        <f t="shared" si="84"/>
        <v>26.339771635044901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26.365271635044902</v>
      </c>
      <c r="L561" s="115">
        <f t="shared" si="89"/>
        <v>26.414271635044901</v>
      </c>
      <c r="M561" s="98">
        <f t="shared" si="82"/>
        <v>26.364771635044903</v>
      </c>
      <c r="N561" s="116">
        <f t="shared" si="83"/>
        <v>26.4147716350449</v>
      </c>
      <c r="O561" s="117">
        <f t="shared" si="84"/>
        <v>26.389771635044902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26.415271635044903</v>
      </c>
      <c r="L562" s="115">
        <f t="shared" si="89"/>
        <v>26.464271635044902</v>
      </c>
      <c r="M562" s="98">
        <f t="shared" si="82"/>
        <v>26.414771635044904</v>
      </c>
      <c r="N562" s="116">
        <f t="shared" si="83"/>
        <v>26.464771635044901</v>
      </c>
      <c r="O562" s="117">
        <f t="shared" si="84"/>
        <v>26.439771635044902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26.465271635044903</v>
      </c>
      <c r="L563" s="115">
        <f t="shared" si="89"/>
        <v>26.514271635044903</v>
      </c>
      <c r="M563" s="98">
        <f t="shared" si="82"/>
        <v>26.464771635044904</v>
      </c>
      <c r="N563" s="116">
        <f t="shared" si="83"/>
        <v>26.514771635044902</v>
      </c>
      <c r="O563" s="117">
        <f t="shared" si="84"/>
        <v>26.489771635044903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26.515271635044904</v>
      </c>
      <c r="L564" s="115">
        <f t="shared" si="89"/>
        <v>26.564271635044904</v>
      </c>
      <c r="M564" s="98">
        <f t="shared" si="82"/>
        <v>26.514771635044905</v>
      </c>
      <c r="N564" s="116">
        <f t="shared" si="83"/>
        <v>26.564771635044902</v>
      </c>
      <c r="O564" s="117">
        <f t="shared" si="84"/>
        <v>26.539771635044904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26.565271635044905</v>
      </c>
      <c r="L565" s="115">
        <f t="shared" si="89"/>
        <v>26.614271635044904</v>
      </c>
      <c r="M565" s="98">
        <f t="shared" si="82"/>
        <v>26.564771635044906</v>
      </c>
      <c r="N565" s="116">
        <f t="shared" si="83"/>
        <v>26.614771635044903</v>
      </c>
      <c r="O565" s="117">
        <f t="shared" si="84"/>
        <v>26.589771635044904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26.615271635044905</v>
      </c>
      <c r="L566" s="115">
        <f t="shared" si="89"/>
        <v>26.664271635044905</v>
      </c>
      <c r="M566" s="98">
        <f t="shared" si="82"/>
        <v>26.614771635044907</v>
      </c>
      <c r="N566" s="116">
        <f t="shared" si="83"/>
        <v>26.664771635044904</v>
      </c>
      <c r="O566" s="117">
        <f t="shared" si="84"/>
        <v>26.639771635044905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26.665271635044906</v>
      </c>
      <c r="L567" s="115">
        <f t="shared" si="89"/>
        <v>26.714271635044906</v>
      </c>
      <c r="M567" s="98">
        <f t="shared" si="82"/>
        <v>26.664771635044907</v>
      </c>
      <c r="N567" s="116">
        <f t="shared" si="83"/>
        <v>26.714771635044904</v>
      </c>
      <c r="O567" s="117">
        <f t="shared" si="84"/>
        <v>26.689771635044906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26.715271635044907</v>
      </c>
      <c r="L568" s="115">
        <f t="shared" si="89"/>
        <v>26.764271635044906</v>
      </c>
      <c r="M568" s="98">
        <f t="shared" si="82"/>
        <v>26.714771635044908</v>
      </c>
      <c r="N568" s="116">
        <f t="shared" si="83"/>
        <v>26.764771635044905</v>
      </c>
      <c r="O568" s="117">
        <f t="shared" si="84"/>
        <v>26.739771635044907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26.765271635044908</v>
      </c>
      <c r="L569" s="115">
        <f t="shared" si="89"/>
        <v>26.814271635044907</v>
      </c>
      <c r="M569" s="98">
        <f t="shared" si="82"/>
        <v>26.764771635044909</v>
      </c>
      <c r="N569" s="116">
        <f t="shared" si="83"/>
        <v>26.814771635044906</v>
      </c>
      <c r="O569" s="117">
        <f t="shared" si="84"/>
        <v>26.789771635044907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26.815271635044908</v>
      </c>
      <c r="L570" s="115">
        <f t="shared" si="89"/>
        <v>26.864271635044908</v>
      </c>
      <c r="M570" s="98">
        <f t="shared" si="82"/>
        <v>26.814771635044909</v>
      </c>
      <c r="N570" s="116">
        <f t="shared" si="83"/>
        <v>26.864771635044907</v>
      </c>
      <c r="O570" s="117">
        <f t="shared" si="84"/>
        <v>26.839771635044908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26.865271635044909</v>
      </c>
      <c r="L571" s="115">
        <f t="shared" si="89"/>
        <v>26.914271635044908</v>
      </c>
      <c r="M571" s="98">
        <f t="shared" si="82"/>
        <v>26.86477163504491</v>
      </c>
      <c r="N571" s="116">
        <f t="shared" si="83"/>
        <v>26.914771635044907</v>
      </c>
      <c r="O571" s="117">
        <f t="shared" si="84"/>
        <v>26.889771635044909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26.91527163504491</v>
      </c>
      <c r="L572" s="115">
        <f t="shared" si="89"/>
        <v>26.964271635044909</v>
      </c>
      <c r="M572" s="98">
        <f t="shared" si="82"/>
        <v>26.914771635044911</v>
      </c>
      <c r="N572" s="116">
        <f t="shared" si="83"/>
        <v>26.964771635044908</v>
      </c>
      <c r="O572" s="117">
        <f t="shared" si="84"/>
        <v>26.939771635044909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26.96527163504491</v>
      </c>
      <c r="L573" s="115">
        <f t="shared" si="89"/>
        <v>27.01427163504491</v>
      </c>
      <c r="M573" s="98">
        <f t="shared" si="82"/>
        <v>26.964771635044912</v>
      </c>
      <c r="N573" s="116">
        <f t="shared" si="83"/>
        <v>27.014771635044909</v>
      </c>
      <c r="O573" s="117">
        <f t="shared" si="84"/>
        <v>26.98977163504491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27.015271635044911</v>
      </c>
      <c r="L574" s="115">
        <f t="shared" si="89"/>
        <v>27.064271635044911</v>
      </c>
      <c r="M574" s="98">
        <f t="shared" si="82"/>
        <v>27.014771635044912</v>
      </c>
      <c r="N574" s="116">
        <f t="shared" si="83"/>
        <v>27.064771635044909</v>
      </c>
      <c r="O574" s="117">
        <f t="shared" si="84"/>
        <v>27.039771635044911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27.065271635044912</v>
      </c>
      <c r="L575" s="115">
        <f t="shared" si="89"/>
        <v>27.114271635044911</v>
      </c>
      <c r="M575" s="98">
        <f t="shared" si="82"/>
        <v>27.064771635044913</v>
      </c>
      <c r="N575" s="116">
        <f t="shared" si="83"/>
        <v>27.11477163504491</v>
      </c>
      <c r="O575" s="117">
        <f t="shared" si="84"/>
        <v>27.089771635044912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27.115271635044913</v>
      </c>
      <c r="L576" s="115">
        <f t="shared" si="89"/>
        <v>27.164271635044912</v>
      </c>
      <c r="M576" s="98">
        <f t="shared" si="82"/>
        <v>27.114771635044914</v>
      </c>
      <c r="N576" s="116">
        <f t="shared" si="83"/>
        <v>27.164771635044911</v>
      </c>
      <c r="O576" s="117">
        <f t="shared" si="84"/>
        <v>27.139771635044912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27.165271635044913</v>
      </c>
      <c r="L577" s="115">
        <f t="shared" si="89"/>
        <v>27.214271635044913</v>
      </c>
      <c r="M577" s="98">
        <f t="shared" si="82"/>
        <v>27.164771635044914</v>
      </c>
      <c r="N577" s="116">
        <f t="shared" si="83"/>
        <v>27.214771635044912</v>
      </c>
      <c r="O577" s="117">
        <f t="shared" si="84"/>
        <v>27.189771635044913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27.215271635044914</v>
      </c>
      <c r="L578" s="115">
        <f t="shared" si="89"/>
        <v>27.264271635044913</v>
      </c>
      <c r="M578" s="98">
        <f t="shared" si="82"/>
        <v>27.214771635044915</v>
      </c>
      <c r="N578" s="116">
        <f t="shared" si="83"/>
        <v>27.264771635044912</v>
      </c>
      <c r="O578" s="117">
        <f t="shared" si="84"/>
        <v>27.239771635044914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27.265271635044915</v>
      </c>
      <c r="L579" s="115">
        <f t="shared" si="89"/>
        <v>27.314271635044914</v>
      </c>
      <c r="M579" s="98">
        <f t="shared" si="82"/>
        <v>27.264771635044916</v>
      </c>
      <c r="N579" s="116">
        <f t="shared" si="83"/>
        <v>27.314771635044913</v>
      </c>
      <c r="O579" s="117">
        <f t="shared" si="84"/>
        <v>27.289771635044914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27.315271635044915</v>
      </c>
      <c r="L580" s="115">
        <f t="shared" si="89"/>
        <v>27.364271635044915</v>
      </c>
      <c r="M580" s="98">
        <f t="shared" si="82"/>
        <v>27.314771635044917</v>
      </c>
      <c r="N580" s="116">
        <f t="shared" si="83"/>
        <v>27.364771635044914</v>
      </c>
      <c r="O580" s="117">
        <f t="shared" si="84"/>
        <v>27.339771635044915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27.365271635044916</v>
      </c>
      <c r="L581" s="115">
        <f t="shared" si="89"/>
        <v>27.414271635044916</v>
      </c>
      <c r="M581" s="98">
        <f t="shared" ref="M581:M644" si="92">K581-5*10^-(D$2+1)</f>
        <v>27.364771635044917</v>
      </c>
      <c r="N581" s="116">
        <f t="shared" ref="N581:N644" si="93">L581+5*10^-(D$2+1)</f>
        <v>27.414771635044914</v>
      </c>
      <c r="O581" s="117">
        <f t="shared" ref="O581:O644" si="94">AVERAGE(K581,L581)</f>
        <v>27.389771635044916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27.415271635044917</v>
      </c>
      <c r="L582" s="115">
        <f t="shared" ref="L582:L645" si="99">K582+$I$4-POWER(10,-$D$2)</f>
        <v>27.464271635044916</v>
      </c>
      <c r="M582" s="98">
        <f t="shared" si="92"/>
        <v>27.414771635044918</v>
      </c>
      <c r="N582" s="116">
        <f t="shared" si="93"/>
        <v>27.464771635044915</v>
      </c>
      <c r="O582" s="117">
        <f t="shared" si="94"/>
        <v>27.439771635044917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27.465271635044918</v>
      </c>
      <c r="L583" s="115">
        <f t="shared" si="99"/>
        <v>27.514271635044917</v>
      </c>
      <c r="M583" s="98">
        <f t="shared" si="92"/>
        <v>27.464771635044919</v>
      </c>
      <c r="N583" s="116">
        <f t="shared" si="93"/>
        <v>27.514771635044916</v>
      </c>
      <c r="O583" s="117">
        <f t="shared" si="94"/>
        <v>27.489771635044917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27.515271635044918</v>
      </c>
      <c r="L584" s="115">
        <f t="shared" si="99"/>
        <v>27.564271635044918</v>
      </c>
      <c r="M584" s="98">
        <f t="shared" si="92"/>
        <v>27.514771635044919</v>
      </c>
      <c r="N584" s="116">
        <f t="shared" si="93"/>
        <v>27.564771635044917</v>
      </c>
      <c r="O584" s="117">
        <f t="shared" si="94"/>
        <v>27.539771635044918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27.565271635044919</v>
      </c>
      <c r="L585" s="115">
        <f t="shared" si="99"/>
        <v>27.614271635044918</v>
      </c>
      <c r="M585" s="98">
        <f t="shared" si="92"/>
        <v>27.56477163504492</v>
      </c>
      <c r="N585" s="116">
        <f t="shared" si="93"/>
        <v>27.614771635044917</v>
      </c>
      <c r="O585" s="117">
        <f t="shared" si="94"/>
        <v>27.589771635044919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27.61527163504492</v>
      </c>
      <c r="L586" s="115">
        <f t="shared" si="99"/>
        <v>27.664271635044919</v>
      </c>
      <c r="M586" s="98">
        <f t="shared" si="92"/>
        <v>27.614771635044921</v>
      </c>
      <c r="N586" s="116">
        <f t="shared" si="93"/>
        <v>27.664771635044918</v>
      </c>
      <c r="O586" s="117">
        <f t="shared" si="94"/>
        <v>27.639771635044919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27.66527163504492</v>
      </c>
      <c r="L587" s="115">
        <f t="shared" si="99"/>
        <v>27.71427163504492</v>
      </c>
      <c r="M587" s="98">
        <f t="shared" si="92"/>
        <v>27.664771635044922</v>
      </c>
      <c r="N587" s="116">
        <f t="shared" si="93"/>
        <v>27.714771635044919</v>
      </c>
      <c r="O587" s="117">
        <f t="shared" si="94"/>
        <v>27.68977163504492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27.715271635044921</v>
      </c>
      <c r="L588" s="115">
        <f t="shared" si="99"/>
        <v>27.764271635044921</v>
      </c>
      <c r="M588" s="98">
        <f t="shared" si="92"/>
        <v>27.714771635044922</v>
      </c>
      <c r="N588" s="116">
        <f t="shared" si="93"/>
        <v>27.764771635044919</v>
      </c>
      <c r="O588" s="117">
        <f t="shared" si="94"/>
        <v>27.739771635044921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27.765271635044922</v>
      </c>
      <c r="L589" s="115">
        <f t="shared" si="99"/>
        <v>27.814271635044921</v>
      </c>
      <c r="M589" s="98">
        <f t="shared" si="92"/>
        <v>27.764771635044923</v>
      </c>
      <c r="N589" s="116">
        <f t="shared" si="93"/>
        <v>27.81477163504492</v>
      </c>
      <c r="O589" s="117">
        <f t="shared" si="94"/>
        <v>27.789771635044922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27.815271635044923</v>
      </c>
      <c r="L590" s="115">
        <f t="shared" si="99"/>
        <v>27.864271635044922</v>
      </c>
      <c r="M590" s="98">
        <f t="shared" si="92"/>
        <v>27.814771635044924</v>
      </c>
      <c r="N590" s="116">
        <f t="shared" si="93"/>
        <v>27.864771635044921</v>
      </c>
      <c r="O590" s="117">
        <f t="shared" si="94"/>
        <v>27.839771635044922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27.865271635044923</v>
      </c>
      <c r="L591" s="115">
        <f t="shared" si="99"/>
        <v>27.914271635044923</v>
      </c>
      <c r="M591" s="98">
        <f t="shared" si="92"/>
        <v>27.864771635044924</v>
      </c>
      <c r="N591" s="116">
        <f t="shared" si="93"/>
        <v>27.914771635044922</v>
      </c>
      <c r="O591" s="117">
        <f t="shared" si="94"/>
        <v>27.889771635044923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27.915271635044924</v>
      </c>
      <c r="L592" s="115">
        <f t="shared" si="99"/>
        <v>27.964271635044923</v>
      </c>
      <c r="M592" s="98">
        <f t="shared" si="92"/>
        <v>27.914771635044925</v>
      </c>
      <c r="N592" s="116">
        <f t="shared" si="93"/>
        <v>27.964771635044922</v>
      </c>
      <c r="O592" s="117">
        <f t="shared" si="94"/>
        <v>27.939771635044924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27.965271635044925</v>
      </c>
      <c r="L593" s="115">
        <f t="shared" si="99"/>
        <v>28.014271635044924</v>
      </c>
      <c r="M593" s="98">
        <f t="shared" si="92"/>
        <v>27.964771635044926</v>
      </c>
      <c r="N593" s="116">
        <f t="shared" si="93"/>
        <v>28.014771635044923</v>
      </c>
      <c r="O593" s="117">
        <f t="shared" si="94"/>
        <v>27.989771635044924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28.015271635044925</v>
      </c>
      <c r="L594" s="115">
        <f t="shared" si="99"/>
        <v>28.064271635044925</v>
      </c>
      <c r="M594" s="98">
        <f t="shared" si="92"/>
        <v>28.014771635044927</v>
      </c>
      <c r="N594" s="116">
        <f t="shared" si="93"/>
        <v>28.064771635044924</v>
      </c>
      <c r="O594" s="117">
        <f t="shared" si="94"/>
        <v>28.039771635044925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28.065271635044926</v>
      </c>
      <c r="L595" s="115">
        <f t="shared" si="99"/>
        <v>28.114271635044926</v>
      </c>
      <c r="M595" s="98">
        <f t="shared" si="92"/>
        <v>28.064771635044927</v>
      </c>
      <c r="N595" s="116">
        <f t="shared" si="93"/>
        <v>28.114771635044924</v>
      </c>
      <c r="O595" s="117">
        <f t="shared" si="94"/>
        <v>28.089771635044926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28.115271635044927</v>
      </c>
      <c r="L596" s="115">
        <f t="shared" si="99"/>
        <v>28.164271635044926</v>
      </c>
      <c r="M596" s="98">
        <f t="shared" si="92"/>
        <v>28.114771635044928</v>
      </c>
      <c r="N596" s="116">
        <f t="shared" si="93"/>
        <v>28.164771635044925</v>
      </c>
      <c r="O596" s="117">
        <f t="shared" si="94"/>
        <v>28.139771635044927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28.165271635044927</v>
      </c>
      <c r="L597" s="115">
        <f t="shared" si="99"/>
        <v>28.214271635044927</v>
      </c>
      <c r="M597" s="98">
        <f t="shared" si="92"/>
        <v>28.164771635044929</v>
      </c>
      <c r="N597" s="116">
        <f t="shared" si="93"/>
        <v>28.214771635044926</v>
      </c>
      <c r="O597" s="117">
        <f t="shared" si="94"/>
        <v>28.189771635044927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28.215271635044928</v>
      </c>
      <c r="L598" s="115">
        <f t="shared" si="99"/>
        <v>28.264271635044928</v>
      </c>
      <c r="M598" s="98">
        <f t="shared" si="92"/>
        <v>28.214771635044929</v>
      </c>
      <c r="N598" s="116">
        <f t="shared" si="93"/>
        <v>28.264771635044927</v>
      </c>
      <c r="O598" s="117">
        <f t="shared" si="94"/>
        <v>28.239771635044928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28.265271635044929</v>
      </c>
      <c r="L599" s="115">
        <f t="shared" si="99"/>
        <v>28.314271635044928</v>
      </c>
      <c r="M599" s="98">
        <f t="shared" si="92"/>
        <v>28.26477163504493</v>
      </c>
      <c r="N599" s="116">
        <f t="shared" si="93"/>
        <v>28.314771635044927</v>
      </c>
      <c r="O599" s="117">
        <f t="shared" si="94"/>
        <v>28.289771635044929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28.31527163504493</v>
      </c>
      <c r="L600" s="115">
        <f t="shared" si="99"/>
        <v>28.364271635044929</v>
      </c>
      <c r="M600" s="98">
        <f t="shared" si="92"/>
        <v>28.314771635044931</v>
      </c>
      <c r="N600" s="116">
        <f t="shared" si="93"/>
        <v>28.364771635044928</v>
      </c>
      <c r="O600" s="117">
        <f t="shared" si="94"/>
        <v>28.339771635044929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28.36527163504493</v>
      </c>
      <c r="L601" s="115">
        <f t="shared" si="99"/>
        <v>28.41427163504493</v>
      </c>
      <c r="M601" s="98">
        <f t="shared" si="92"/>
        <v>28.364771635044931</v>
      </c>
      <c r="N601" s="116">
        <f t="shared" si="93"/>
        <v>28.414771635044929</v>
      </c>
      <c r="O601" s="117">
        <f t="shared" si="94"/>
        <v>28.38977163504493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28.415271635044931</v>
      </c>
      <c r="L602" s="115">
        <f t="shared" si="99"/>
        <v>28.464271635044931</v>
      </c>
      <c r="M602" s="98">
        <f t="shared" si="92"/>
        <v>28.414771635044932</v>
      </c>
      <c r="N602" s="116">
        <f t="shared" si="93"/>
        <v>28.464771635044929</v>
      </c>
      <c r="O602" s="117">
        <f t="shared" si="94"/>
        <v>28.439771635044931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28.465271635044932</v>
      </c>
      <c r="L603" s="115">
        <f t="shared" si="99"/>
        <v>28.514271635044931</v>
      </c>
      <c r="M603" s="98">
        <f t="shared" si="92"/>
        <v>28.464771635044933</v>
      </c>
      <c r="N603" s="116">
        <f t="shared" si="93"/>
        <v>28.51477163504493</v>
      </c>
      <c r="O603" s="117">
        <f t="shared" si="94"/>
        <v>28.489771635044931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28.515271635044932</v>
      </c>
      <c r="L604" s="115">
        <f t="shared" si="99"/>
        <v>28.564271635044932</v>
      </c>
      <c r="M604" s="98">
        <f t="shared" si="92"/>
        <v>28.514771635044934</v>
      </c>
      <c r="N604" s="116">
        <f t="shared" si="93"/>
        <v>28.564771635044931</v>
      </c>
      <c r="O604" s="117">
        <f t="shared" si="94"/>
        <v>28.539771635044932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28.565271635044933</v>
      </c>
      <c r="L605" s="115">
        <f t="shared" si="99"/>
        <v>28.614271635044933</v>
      </c>
      <c r="M605" s="98">
        <f t="shared" si="92"/>
        <v>28.564771635044934</v>
      </c>
      <c r="N605" s="116">
        <f t="shared" si="93"/>
        <v>28.614771635044931</v>
      </c>
      <c r="O605" s="117">
        <f t="shared" si="94"/>
        <v>28.589771635044933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28.615271635044934</v>
      </c>
      <c r="L606" s="115">
        <f t="shared" si="99"/>
        <v>28.664271635044933</v>
      </c>
      <c r="M606" s="98">
        <f t="shared" si="92"/>
        <v>28.614771635044935</v>
      </c>
      <c r="N606" s="116">
        <f t="shared" si="93"/>
        <v>28.664771635044932</v>
      </c>
      <c r="O606" s="117">
        <f t="shared" si="94"/>
        <v>28.639771635044934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28.665271635044935</v>
      </c>
      <c r="L607" s="115">
        <f t="shared" si="99"/>
        <v>28.714271635044934</v>
      </c>
      <c r="M607" s="98">
        <f t="shared" si="92"/>
        <v>28.664771635044936</v>
      </c>
      <c r="N607" s="116">
        <f t="shared" si="93"/>
        <v>28.714771635044933</v>
      </c>
      <c r="O607" s="117">
        <f t="shared" si="94"/>
        <v>28.689771635044934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28.715271635044935</v>
      </c>
      <c r="L608" s="115">
        <f t="shared" si="99"/>
        <v>28.764271635044935</v>
      </c>
      <c r="M608" s="98">
        <f t="shared" si="92"/>
        <v>28.714771635044936</v>
      </c>
      <c r="N608" s="116">
        <f t="shared" si="93"/>
        <v>28.764771635044934</v>
      </c>
      <c r="O608" s="117">
        <f t="shared" si="94"/>
        <v>28.739771635044935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28.765271635044936</v>
      </c>
      <c r="L609" s="115">
        <f t="shared" si="99"/>
        <v>28.814271635044935</v>
      </c>
      <c r="M609" s="98">
        <f t="shared" si="92"/>
        <v>28.764771635044937</v>
      </c>
      <c r="N609" s="116">
        <f t="shared" si="93"/>
        <v>28.814771635044934</v>
      </c>
      <c r="O609" s="117">
        <f t="shared" si="94"/>
        <v>28.789771635044936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28.815271635044937</v>
      </c>
      <c r="L610" s="115">
        <f t="shared" si="99"/>
        <v>28.864271635044936</v>
      </c>
      <c r="M610" s="98">
        <f t="shared" si="92"/>
        <v>28.814771635044938</v>
      </c>
      <c r="N610" s="116">
        <f t="shared" si="93"/>
        <v>28.864771635044935</v>
      </c>
      <c r="O610" s="117">
        <f t="shared" si="94"/>
        <v>28.839771635044936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28.865271635044937</v>
      </c>
      <c r="L611" s="115">
        <f t="shared" si="99"/>
        <v>28.914271635044937</v>
      </c>
      <c r="M611" s="98">
        <f t="shared" si="92"/>
        <v>28.864771635044939</v>
      </c>
      <c r="N611" s="116">
        <f t="shared" si="93"/>
        <v>28.914771635044936</v>
      </c>
      <c r="O611" s="117">
        <f t="shared" si="94"/>
        <v>28.889771635044937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28.915271635044938</v>
      </c>
      <c r="L612" s="115">
        <f t="shared" si="99"/>
        <v>28.964271635044938</v>
      </c>
      <c r="M612" s="98">
        <f t="shared" si="92"/>
        <v>28.914771635044939</v>
      </c>
      <c r="N612" s="116">
        <f t="shared" si="93"/>
        <v>28.964771635044936</v>
      </c>
      <c r="O612" s="117">
        <f t="shared" si="94"/>
        <v>28.939771635044938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28.965271635044939</v>
      </c>
      <c r="L613" s="115">
        <f t="shared" si="99"/>
        <v>29.014271635044938</v>
      </c>
      <c r="M613" s="98">
        <f t="shared" si="92"/>
        <v>28.96477163504494</v>
      </c>
      <c r="N613" s="116">
        <f t="shared" si="93"/>
        <v>29.014771635044937</v>
      </c>
      <c r="O613" s="117">
        <f t="shared" si="94"/>
        <v>28.989771635044939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29.01527163504494</v>
      </c>
      <c r="L614" s="115">
        <f t="shared" si="99"/>
        <v>29.064271635044939</v>
      </c>
      <c r="M614" s="98">
        <f t="shared" si="92"/>
        <v>29.014771635044941</v>
      </c>
      <c r="N614" s="116">
        <f t="shared" si="93"/>
        <v>29.064771635044938</v>
      </c>
      <c r="O614" s="117">
        <f t="shared" si="94"/>
        <v>29.039771635044939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29.06527163504494</v>
      </c>
      <c r="L615" s="115">
        <f t="shared" si="99"/>
        <v>29.11427163504494</v>
      </c>
      <c r="M615" s="98">
        <f t="shared" si="92"/>
        <v>29.064771635044941</v>
      </c>
      <c r="N615" s="116">
        <f t="shared" si="93"/>
        <v>29.114771635044939</v>
      </c>
      <c r="O615" s="117">
        <f t="shared" si="94"/>
        <v>29.08977163504494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29.115271635044941</v>
      </c>
      <c r="L616" s="115">
        <f t="shared" si="99"/>
        <v>29.16427163504494</v>
      </c>
      <c r="M616" s="98">
        <f t="shared" si="92"/>
        <v>29.114771635044942</v>
      </c>
      <c r="N616" s="116">
        <f t="shared" si="93"/>
        <v>29.164771635044939</v>
      </c>
      <c r="O616" s="117">
        <f t="shared" si="94"/>
        <v>29.139771635044941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29.165271635044942</v>
      </c>
      <c r="L617" s="115">
        <f t="shared" si="99"/>
        <v>29.214271635044941</v>
      </c>
      <c r="M617" s="98">
        <f t="shared" si="92"/>
        <v>29.164771635044943</v>
      </c>
      <c r="N617" s="116">
        <f t="shared" si="93"/>
        <v>29.21477163504494</v>
      </c>
      <c r="O617" s="117">
        <f t="shared" si="94"/>
        <v>29.189771635044941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29.215271635044942</v>
      </c>
      <c r="L618" s="115">
        <f t="shared" si="99"/>
        <v>29.264271635044942</v>
      </c>
      <c r="M618" s="98">
        <f t="shared" si="92"/>
        <v>29.214771635044944</v>
      </c>
      <c r="N618" s="116">
        <f t="shared" si="93"/>
        <v>29.264771635044941</v>
      </c>
      <c r="O618" s="117">
        <f t="shared" si="94"/>
        <v>29.239771635044942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29.265271635044943</v>
      </c>
      <c r="L619" s="115">
        <f t="shared" si="99"/>
        <v>29.314271635044943</v>
      </c>
      <c r="M619" s="98">
        <f t="shared" si="92"/>
        <v>29.264771635044944</v>
      </c>
      <c r="N619" s="116">
        <f t="shared" si="93"/>
        <v>29.314771635044941</v>
      </c>
      <c r="O619" s="117">
        <f t="shared" si="94"/>
        <v>29.289771635044943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29.315271635044944</v>
      </c>
      <c r="L620" s="115">
        <f t="shared" si="99"/>
        <v>29.364271635044943</v>
      </c>
      <c r="M620" s="98">
        <f t="shared" si="92"/>
        <v>29.314771635044945</v>
      </c>
      <c r="N620" s="116">
        <f t="shared" si="93"/>
        <v>29.364771635044942</v>
      </c>
      <c r="O620" s="117">
        <f t="shared" si="94"/>
        <v>29.339771635044944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29.365271635044945</v>
      </c>
      <c r="L621" s="115">
        <f t="shared" si="99"/>
        <v>29.414271635044944</v>
      </c>
      <c r="M621" s="98">
        <f t="shared" si="92"/>
        <v>29.364771635044946</v>
      </c>
      <c r="N621" s="116">
        <f t="shared" si="93"/>
        <v>29.414771635044943</v>
      </c>
      <c r="O621" s="117">
        <f t="shared" si="94"/>
        <v>29.389771635044944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29.415271635044945</v>
      </c>
      <c r="L622" s="115">
        <f t="shared" si="99"/>
        <v>29.464271635044945</v>
      </c>
      <c r="M622" s="98">
        <f t="shared" si="92"/>
        <v>29.414771635044946</v>
      </c>
      <c r="N622" s="116">
        <f t="shared" si="93"/>
        <v>29.464771635044944</v>
      </c>
      <c r="O622" s="117">
        <f t="shared" si="94"/>
        <v>29.439771635044945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29.465271635044946</v>
      </c>
      <c r="L623" s="115">
        <f t="shared" si="99"/>
        <v>29.514271635044945</v>
      </c>
      <c r="M623" s="98">
        <f t="shared" si="92"/>
        <v>29.464771635044947</v>
      </c>
      <c r="N623" s="116">
        <f t="shared" si="93"/>
        <v>29.514771635044944</v>
      </c>
      <c r="O623" s="117">
        <f t="shared" si="94"/>
        <v>29.489771635044946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29.515271635044947</v>
      </c>
      <c r="L624" s="115">
        <f t="shared" si="99"/>
        <v>29.564271635044946</v>
      </c>
      <c r="M624" s="98">
        <f t="shared" si="92"/>
        <v>29.514771635044948</v>
      </c>
      <c r="N624" s="116">
        <f t="shared" si="93"/>
        <v>29.564771635044945</v>
      </c>
      <c r="O624" s="117">
        <f t="shared" si="94"/>
        <v>29.539771635044946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29.565271635044947</v>
      </c>
      <c r="L625" s="115">
        <f t="shared" si="99"/>
        <v>29.614271635044947</v>
      </c>
      <c r="M625" s="98">
        <f t="shared" si="92"/>
        <v>29.564771635044949</v>
      </c>
      <c r="N625" s="116">
        <f t="shared" si="93"/>
        <v>29.614771635044946</v>
      </c>
      <c r="O625" s="117">
        <f t="shared" si="94"/>
        <v>29.589771635044947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29.615271635044948</v>
      </c>
      <c r="L626" s="115">
        <f t="shared" si="99"/>
        <v>29.664271635044948</v>
      </c>
      <c r="M626" s="98">
        <f t="shared" si="92"/>
        <v>29.614771635044949</v>
      </c>
      <c r="N626" s="116">
        <f t="shared" si="93"/>
        <v>29.664771635044946</v>
      </c>
      <c r="O626" s="117">
        <f t="shared" si="94"/>
        <v>29.639771635044948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29.665271635044949</v>
      </c>
      <c r="L627" s="115">
        <f t="shared" si="99"/>
        <v>29.714271635044948</v>
      </c>
      <c r="M627" s="98">
        <f t="shared" si="92"/>
        <v>29.66477163504495</v>
      </c>
      <c r="N627" s="116">
        <f t="shared" si="93"/>
        <v>29.714771635044947</v>
      </c>
      <c r="O627" s="117">
        <f t="shared" si="94"/>
        <v>29.689771635044949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29.71527163504495</v>
      </c>
      <c r="L628" s="115">
        <f t="shared" si="99"/>
        <v>29.764271635044949</v>
      </c>
      <c r="M628" s="98">
        <f t="shared" si="92"/>
        <v>29.714771635044951</v>
      </c>
      <c r="N628" s="116">
        <f t="shared" si="93"/>
        <v>29.764771635044948</v>
      </c>
      <c r="O628" s="117">
        <f t="shared" si="94"/>
        <v>29.739771635044949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29.76527163504495</v>
      </c>
      <c r="L629" s="115">
        <f t="shared" si="99"/>
        <v>29.81427163504495</v>
      </c>
      <c r="M629" s="98">
        <f t="shared" si="92"/>
        <v>29.764771635044951</v>
      </c>
      <c r="N629" s="116">
        <f t="shared" si="93"/>
        <v>29.814771635044949</v>
      </c>
      <c r="O629" s="117">
        <f t="shared" si="94"/>
        <v>29.78977163504495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29.815271635044951</v>
      </c>
      <c r="L630" s="115">
        <f t="shared" si="99"/>
        <v>29.86427163504495</v>
      </c>
      <c r="M630" s="98">
        <f t="shared" si="92"/>
        <v>29.814771635044952</v>
      </c>
      <c r="N630" s="116">
        <f t="shared" si="93"/>
        <v>29.864771635044949</v>
      </c>
      <c r="O630" s="117">
        <f t="shared" si="94"/>
        <v>29.839771635044951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29.865271635044952</v>
      </c>
      <c r="L631" s="115">
        <f t="shared" si="99"/>
        <v>29.914271635044951</v>
      </c>
      <c r="M631" s="98">
        <f t="shared" si="92"/>
        <v>29.864771635044953</v>
      </c>
      <c r="N631" s="116">
        <f t="shared" si="93"/>
        <v>29.91477163504495</v>
      </c>
      <c r="O631" s="117">
        <f t="shared" si="94"/>
        <v>29.889771635044951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29.915271635044952</v>
      </c>
      <c r="L632" s="115">
        <f t="shared" si="99"/>
        <v>29.964271635044952</v>
      </c>
      <c r="M632" s="98">
        <f t="shared" si="92"/>
        <v>29.914771635044954</v>
      </c>
      <c r="N632" s="116">
        <f t="shared" si="93"/>
        <v>29.964771635044951</v>
      </c>
      <c r="O632" s="117">
        <f t="shared" si="94"/>
        <v>29.939771635044952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29.965271635044953</v>
      </c>
      <c r="L633" s="115">
        <f t="shared" si="99"/>
        <v>30.014271635044953</v>
      </c>
      <c r="M633" s="98">
        <f t="shared" si="92"/>
        <v>29.964771635044954</v>
      </c>
      <c r="N633" s="116">
        <f t="shared" si="93"/>
        <v>30.014771635044951</v>
      </c>
      <c r="O633" s="117">
        <f t="shared" si="94"/>
        <v>29.989771635044953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30.015271635044954</v>
      </c>
      <c r="L634" s="115">
        <f t="shared" si="99"/>
        <v>30.064271635044953</v>
      </c>
      <c r="M634" s="98">
        <f t="shared" si="92"/>
        <v>30.014771635044955</v>
      </c>
      <c r="N634" s="116">
        <f t="shared" si="93"/>
        <v>30.064771635044952</v>
      </c>
      <c r="O634" s="117">
        <f t="shared" si="94"/>
        <v>30.039771635044954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30.065271635044954</v>
      </c>
      <c r="L635" s="115">
        <f t="shared" si="99"/>
        <v>30.114271635044954</v>
      </c>
      <c r="M635" s="98">
        <f t="shared" si="92"/>
        <v>30.064771635044956</v>
      </c>
      <c r="N635" s="116">
        <f t="shared" si="93"/>
        <v>30.114771635044953</v>
      </c>
      <c r="O635" s="117">
        <f t="shared" si="94"/>
        <v>30.089771635044954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30.115271635044955</v>
      </c>
      <c r="L636" s="115">
        <f t="shared" si="99"/>
        <v>30.164271635044955</v>
      </c>
      <c r="M636" s="98">
        <f t="shared" si="92"/>
        <v>30.114771635044956</v>
      </c>
      <c r="N636" s="116">
        <f t="shared" si="93"/>
        <v>30.164771635044954</v>
      </c>
      <c r="O636" s="117">
        <f t="shared" si="94"/>
        <v>30.139771635044955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30.165271635044956</v>
      </c>
      <c r="L637" s="115">
        <f t="shared" si="99"/>
        <v>30.214271635044955</v>
      </c>
      <c r="M637" s="98">
        <f t="shared" si="92"/>
        <v>30.164771635044957</v>
      </c>
      <c r="N637" s="116">
        <f t="shared" si="93"/>
        <v>30.214771635044954</v>
      </c>
      <c r="O637" s="117">
        <f t="shared" si="94"/>
        <v>30.189771635044956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30.215271635044957</v>
      </c>
      <c r="L638" s="115">
        <f t="shared" si="99"/>
        <v>30.264271635044956</v>
      </c>
      <c r="M638" s="98">
        <f t="shared" si="92"/>
        <v>30.214771635044958</v>
      </c>
      <c r="N638" s="116">
        <f t="shared" si="93"/>
        <v>30.264771635044955</v>
      </c>
      <c r="O638" s="117">
        <f t="shared" si="94"/>
        <v>30.239771635044956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30.265271635044957</v>
      </c>
      <c r="L639" s="115">
        <f t="shared" si="99"/>
        <v>30.314271635044957</v>
      </c>
      <c r="M639" s="98">
        <f t="shared" si="92"/>
        <v>30.264771635044958</v>
      </c>
      <c r="N639" s="116">
        <f t="shared" si="93"/>
        <v>30.314771635044956</v>
      </c>
      <c r="O639" s="117">
        <f t="shared" si="94"/>
        <v>30.289771635044957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30.315271635044958</v>
      </c>
      <c r="L640" s="115">
        <f t="shared" si="99"/>
        <v>30.364271635044958</v>
      </c>
      <c r="M640" s="98">
        <f t="shared" si="92"/>
        <v>30.314771635044959</v>
      </c>
      <c r="N640" s="116">
        <f t="shared" si="93"/>
        <v>30.364771635044956</v>
      </c>
      <c r="O640" s="117">
        <f t="shared" si="94"/>
        <v>30.339771635044958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30.365271635044959</v>
      </c>
      <c r="L641" s="115">
        <f t="shared" si="99"/>
        <v>30.414271635044958</v>
      </c>
      <c r="M641" s="98">
        <f t="shared" si="92"/>
        <v>30.36477163504496</v>
      </c>
      <c r="N641" s="116">
        <f t="shared" si="93"/>
        <v>30.414771635044957</v>
      </c>
      <c r="O641" s="117">
        <f t="shared" si="94"/>
        <v>30.389771635044958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30.415271635044959</v>
      </c>
      <c r="L642" s="115">
        <f t="shared" si="99"/>
        <v>30.464271635044959</v>
      </c>
      <c r="M642" s="98">
        <f t="shared" si="92"/>
        <v>30.414771635044961</v>
      </c>
      <c r="N642" s="116">
        <f t="shared" si="93"/>
        <v>30.464771635044958</v>
      </c>
      <c r="O642" s="117">
        <f t="shared" si="94"/>
        <v>30.439771635044959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30.46527163504496</v>
      </c>
      <c r="L643" s="115">
        <f t="shared" si="99"/>
        <v>30.51427163504496</v>
      </c>
      <c r="M643" s="98">
        <f t="shared" si="92"/>
        <v>30.464771635044961</v>
      </c>
      <c r="N643" s="116">
        <f t="shared" si="93"/>
        <v>30.514771635044958</v>
      </c>
      <c r="O643" s="117">
        <f t="shared" si="94"/>
        <v>30.48977163504496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30.515271635044961</v>
      </c>
      <c r="L644" s="115">
        <f t="shared" si="99"/>
        <v>30.56427163504496</v>
      </c>
      <c r="M644" s="98">
        <f t="shared" si="92"/>
        <v>30.514771635044962</v>
      </c>
      <c r="N644" s="116">
        <f t="shared" si="93"/>
        <v>30.564771635044959</v>
      </c>
      <c r="O644" s="117">
        <f t="shared" si="94"/>
        <v>30.539771635044961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30.565271635044962</v>
      </c>
      <c r="L645" s="115">
        <f t="shared" si="99"/>
        <v>30.614271635044961</v>
      </c>
      <c r="M645" s="98">
        <f t="shared" ref="M645:M708" si="102">K645-5*10^-(D$2+1)</f>
        <v>30.564771635044963</v>
      </c>
      <c r="N645" s="116">
        <f t="shared" ref="N645:N708" si="103">L645+5*10^-(D$2+1)</f>
        <v>30.61477163504496</v>
      </c>
      <c r="O645" s="117">
        <f t="shared" ref="O645:O708" si="104">AVERAGE(K645,L645)</f>
        <v>30.589771635044961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30.615271635044962</v>
      </c>
      <c r="L646" s="115">
        <f t="shared" ref="L646:L709" si="109">K646+$I$4-POWER(10,-$D$2)</f>
        <v>30.664271635044962</v>
      </c>
      <c r="M646" s="98">
        <f t="shared" si="102"/>
        <v>30.614771635044963</v>
      </c>
      <c r="N646" s="116">
        <f t="shared" si="103"/>
        <v>30.664771635044961</v>
      </c>
      <c r="O646" s="117">
        <f t="shared" si="104"/>
        <v>30.639771635044962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30.665271635044963</v>
      </c>
      <c r="L647" s="115">
        <f t="shared" si="109"/>
        <v>30.714271635044962</v>
      </c>
      <c r="M647" s="98">
        <f t="shared" si="102"/>
        <v>30.664771635044964</v>
      </c>
      <c r="N647" s="116">
        <f t="shared" si="103"/>
        <v>30.714771635044961</v>
      </c>
      <c r="O647" s="117">
        <f t="shared" si="104"/>
        <v>30.689771635044963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30.715271635044964</v>
      </c>
      <c r="L648" s="115">
        <f t="shared" si="109"/>
        <v>30.764271635044963</v>
      </c>
      <c r="M648" s="98">
        <f t="shared" si="102"/>
        <v>30.714771635044965</v>
      </c>
      <c r="N648" s="116">
        <f t="shared" si="103"/>
        <v>30.764771635044962</v>
      </c>
      <c r="O648" s="117">
        <f t="shared" si="104"/>
        <v>30.739771635044963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30.765271635044964</v>
      </c>
      <c r="L649" s="115">
        <f t="shared" si="109"/>
        <v>30.814271635044964</v>
      </c>
      <c r="M649" s="98">
        <f t="shared" si="102"/>
        <v>30.764771635044966</v>
      </c>
      <c r="N649" s="116">
        <f t="shared" si="103"/>
        <v>30.814771635044963</v>
      </c>
      <c r="O649" s="117">
        <f t="shared" si="104"/>
        <v>30.789771635044964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30.815271635044965</v>
      </c>
      <c r="L650" s="115">
        <f t="shared" si="109"/>
        <v>30.864271635044965</v>
      </c>
      <c r="M650" s="98">
        <f t="shared" si="102"/>
        <v>30.814771635044966</v>
      </c>
      <c r="N650" s="116">
        <f t="shared" si="103"/>
        <v>30.864771635044963</v>
      </c>
      <c r="O650" s="117">
        <f t="shared" si="104"/>
        <v>30.839771635044965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30.865271635044966</v>
      </c>
      <c r="L651" s="115">
        <f t="shared" si="109"/>
        <v>30.914271635044965</v>
      </c>
      <c r="M651" s="98">
        <f t="shared" si="102"/>
        <v>30.864771635044967</v>
      </c>
      <c r="N651" s="116">
        <f t="shared" si="103"/>
        <v>30.914771635044964</v>
      </c>
      <c r="O651" s="117">
        <f t="shared" si="104"/>
        <v>30.889771635044966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30.915271635044967</v>
      </c>
      <c r="L652" s="115">
        <f t="shared" si="109"/>
        <v>30.964271635044966</v>
      </c>
      <c r="M652" s="98">
        <f t="shared" si="102"/>
        <v>30.914771635044968</v>
      </c>
      <c r="N652" s="116">
        <f t="shared" si="103"/>
        <v>30.964771635044965</v>
      </c>
      <c r="O652" s="117">
        <f t="shared" si="104"/>
        <v>30.939771635044966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30.965271635044967</v>
      </c>
      <c r="L653" s="115">
        <f t="shared" si="109"/>
        <v>31.014271635044967</v>
      </c>
      <c r="M653" s="98">
        <f t="shared" si="102"/>
        <v>30.964771635044968</v>
      </c>
      <c r="N653" s="116">
        <f t="shared" si="103"/>
        <v>31.014771635044966</v>
      </c>
      <c r="O653" s="117">
        <f t="shared" si="104"/>
        <v>30.989771635044967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31.015271635044968</v>
      </c>
      <c r="L654" s="115">
        <f t="shared" si="109"/>
        <v>31.064271635044967</v>
      </c>
      <c r="M654" s="98">
        <f t="shared" si="102"/>
        <v>31.014771635044969</v>
      </c>
      <c r="N654" s="116">
        <f t="shared" si="103"/>
        <v>31.064771635044966</v>
      </c>
      <c r="O654" s="117">
        <f t="shared" si="104"/>
        <v>31.039771635044968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31.065271635044969</v>
      </c>
      <c r="L655" s="115">
        <f t="shared" si="109"/>
        <v>31.114271635044968</v>
      </c>
      <c r="M655" s="98">
        <f t="shared" si="102"/>
        <v>31.06477163504497</v>
      </c>
      <c r="N655" s="116">
        <f t="shared" si="103"/>
        <v>31.114771635044967</v>
      </c>
      <c r="O655" s="117">
        <f t="shared" si="104"/>
        <v>31.089771635044968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31.115271635044969</v>
      </c>
      <c r="L656" s="115">
        <f t="shared" si="109"/>
        <v>31.164271635044969</v>
      </c>
      <c r="M656" s="98">
        <f t="shared" si="102"/>
        <v>31.114771635044971</v>
      </c>
      <c r="N656" s="116">
        <f t="shared" si="103"/>
        <v>31.164771635044968</v>
      </c>
      <c r="O656" s="117">
        <f t="shared" si="104"/>
        <v>31.139771635044969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31.16527163504497</v>
      </c>
      <c r="L657" s="115">
        <f t="shared" si="109"/>
        <v>31.21427163504497</v>
      </c>
      <c r="M657" s="98">
        <f t="shared" si="102"/>
        <v>31.164771635044971</v>
      </c>
      <c r="N657" s="116">
        <f t="shared" si="103"/>
        <v>31.214771635044968</v>
      </c>
      <c r="O657" s="117">
        <f t="shared" si="104"/>
        <v>31.18977163504497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31.215271635044971</v>
      </c>
      <c r="L658" s="115">
        <f t="shared" si="109"/>
        <v>31.26427163504497</v>
      </c>
      <c r="M658" s="98">
        <f t="shared" si="102"/>
        <v>31.214771635044972</v>
      </c>
      <c r="N658" s="116">
        <f t="shared" si="103"/>
        <v>31.264771635044969</v>
      </c>
      <c r="O658" s="117">
        <f t="shared" si="104"/>
        <v>31.239771635044971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31.265271635044972</v>
      </c>
      <c r="L659" s="115">
        <f t="shared" si="109"/>
        <v>31.314271635044971</v>
      </c>
      <c r="M659" s="98">
        <f t="shared" si="102"/>
        <v>31.264771635044973</v>
      </c>
      <c r="N659" s="116">
        <f t="shared" si="103"/>
        <v>31.31477163504497</v>
      </c>
      <c r="O659" s="117">
        <f t="shared" si="104"/>
        <v>31.289771635044971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31.315271635044972</v>
      </c>
      <c r="L660" s="115">
        <f t="shared" si="109"/>
        <v>31.364271635044972</v>
      </c>
      <c r="M660" s="98">
        <f t="shared" si="102"/>
        <v>31.314771635044973</v>
      </c>
      <c r="N660" s="116">
        <f t="shared" si="103"/>
        <v>31.364771635044971</v>
      </c>
      <c r="O660" s="117">
        <f t="shared" si="104"/>
        <v>31.339771635044972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31.365271635044973</v>
      </c>
      <c r="L661" s="115">
        <f t="shared" si="109"/>
        <v>31.414271635044972</v>
      </c>
      <c r="M661" s="98">
        <f t="shared" si="102"/>
        <v>31.364771635044974</v>
      </c>
      <c r="N661" s="116">
        <f t="shared" si="103"/>
        <v>31.414771635044971</v>
      </c>
      <c r="O661" s="117">
        <f t="shared" si="104"/>
        <v>31.389771635044973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31.415271635044974</v>
      </c>
      <c r="L662" s="115">
        <f t="shared" si="109"/>
        <v>31.464271635044973</v>
      </c>
      <c r="M662" s="98">
        <f t="shared" si="102"/>
        <v>31.414771635044975</v>
      </c>
      <c r="N662" s="116">
        <f t="shared" si="103"/>
        <v>31.464771635044972</v>
      </c>
      <c r="O662" s="117">
        <f t="shared" si="104"/>
        <v>31.439771635044973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31.465271635044974</v>
      </c>
      <c r="L663" s="115">
        <f t="shared" si="109"/>
        <v>31.514271635044974</v>
      </c>
      <c r="M663" s="98">
        <f t="shared" si="102"/>
        <v>31.464771635044976</v>
      </c>
      <c r="N663" s="116">
        <f t="shared" si="103"/>
        <v>31.514771635044973</v>
      </c>
      <c r="O663" s="117">
        <f t="shared" si="104"/>
        <v>31.489771635044974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31.515271635044975</v>
      </c>
      <c r="L664" s="115">
        <f t="shared" si="109"/>
        <v>31.564271635044975</v>
      </c>
      <c r="M664" s="98">
        <f t="shared" si="102"/>
        <v>31.514771635044976</v>
      </c>
      <c r="N664" s="116">
        <f t="shared" si="103"/>
        <v>31.564771635044973</v>
      </c>
      <c r="O664" s="117">
        <f t="shared" si="104"/>
        <v>31.539771635044975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31.565271635044976</v>
      </c>
      <c r="L665" s="115">
        <f t="shared" si="109"/>
        <v>31.614271635044975</v>
      </c>
      <c r="M665" s="98">
        <f t="shared" si="102"/>
        <v>31.564771635044977</v>
      </c>
      <c r="N665" s="116">
        <f t="shared" si="103"/>
        <v>31.614771635044974</v>
      </c>
      <c r="O665" s="117">
        <f t="shared" si="104"/>
        <v>31.589771635044976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31.615271635044977</v>
      </c>
      <c r="L666" s="115">
        <f t="shared" si="109"/>
        <v>31.664271635044976</v>
      </c>
      <c r="M666" s="98">
        <f t="shared" si="102"/>
        <v>31.614771635044978</v>
      </c>
      <c r="N666" s="116">
        <f t="shared" si="103"/>
        <v>31.664771635044975</v>
      </c>
      <c r="O666" s="117">
        <f t="shared" si="104"/>
        <v>31.639771635044976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31.665271635044977</v>
      </c>
      <c r="L667" s="115">
        <f t="shared" si="109"/>
        <v>31.714271635044977</v>
      </c>
      <c r="M667" s="98">
        <f t="shared" si="102"/>
        <v>31.664771635044978</v>
      </c>
      <c r="N667" s="116">
        <f t="shared" si="103"/>
        <v>31.714771635044976</v>
      </c>
      <c r="O667" s="117">
        <f t="shared" si="104"/>
        <v>31.689771635044977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31.715271635044978</v>
      </c>
      <c r="L668" s="115">
        <f t="shared" si="109"/>
        <v>31.764271635044977</v>
      </c>
      <c r="M668" s="98">
        <f t="shared" si="102"/>
        <v>31.714771635044979</v>
      </c>
      <c r="N668" s="116">
        <f t="shared" si="103"/>
        <v>31.764771635044976</v>
      </c>
      <c r="O668" s="117">
        <f t="shared" si="104"/>
        <v>31.739771635044978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31.765271635044979</v>
      </c>
      <c r="L669" s="115">
        <f t="shared" si="109"/>
        <v>31.814271635044978</v>
      </c>
      <c r="M669" s="98">
        <f t="shared" si="102"/>
        <v>31.76477163504498</v>
      </c>
      <c r="N669" s="116">
        <f t="shared" si="103"/>
        <v>31.814771635044977</v>
      </c>
      <c r="O669" s="117">
        <f t="shared" si="104"/>
        <v>31.789771635044978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31.815271635044979</v>
      </c>
      <c r="L670" s="115">
        <f t="shared" si="109"/>
        <v>31.864271635044979</v>
      </c>
      <c r="M670" s="98">
        <f t="shared" si="102"/>
        <v>31.814771635044981</v>
      </c>
      <c r="N670" s="116">
        <f t="shared" si="103"/>
        <v>31.864771635044978</v>
      </c>
      <c r="O670" s="117">
        <f t="shared" si="104"/>
        <v>31.839771635044979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31.86527163504498</v>
      </c>
      <c r="L671" s="115">
        <f t="shared" si="109"/>
        <v>31.91427163504498</v>
      </c>
      <c r="M671" s="98">
        <f t="shared" si="102"/>
        <v>31.864771635044981</v>
      </c>
      <c r="N671" s="116">
        <f t="shared" si="103"/>
        <v>31.914771635044978</v>
      </c>
      <c r="O671" s="117">
        <f t="shared" si="104"/>
        <v>31.88977163504498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31.915271635044981</v>
      </c>
      <c r="L672" s="115">
        <f t="shared" si="109"/>
        <v>31.96427163504498</v>
      </c>
      <c r="M672" s="98">
        <f t="shared" si="102"/>
        <v>31.914771635044982</v>
      </c>
      <c r="N672" s="116">
        <f t="shared" si="103"/>
        <v>31.964771635044979</v>
      </c>
      <c r="O672" s="117">
        <f t="shared" si="104"/>
        <v>31.939771635044981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31.965271635044981</v>
      </c>
      <c r="L673" s="115">
        <f t="shared" si="109"/>
        <v>32.014271635044985</v>
      </c>
      <c r="M673" s="98">
        <f t="shared" si="102"/>
        <v>31.964771635044983</v>
      </c>
      <c r="N673" s="116">
        <f t="shared" si="103"/>
        <v>32.014771635044987</v>
      </c>
      <c r="O673" s="117">
        <f t="shared" si="104"/>
        <v>31.989771635044981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32.015271635044982</v>
      </c>
      <c r="L674" s="115">
        <f t="shared" si="109"/>
        <v>32.064271635044982</v>
      </c>
      <c r="M674" s="98">
        <f t="shared" si="102"/>
        <v>32.01477163504498</v>
      </c>
      <c r="N674" s="116">
        <f t="shared" si="103"/>
        <v>32.064771635044984</v>
      </c>
      <c r="O674" s="117">
        <f t="shared" si="104"/>
        <v>32.039771635044985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32.065271635044979</v>
      </c>
      <c r="L675" s="115">
        <f t="shared" si="109"/>
        <v>32.114271635044979</v>
      </c>
      <c r="M675" s="98">
        <f t="shared" si="102"/>
        <v>32.064771635044977</v>
      </c>
      <c r="N675" s="116">
        <f t="shared" si="103"/>
        <v>32.114771635044981</v>
      </c>
      <c r="O675" s="117">
        <f t="shared" si="104"/>
        <v>32.089771635044983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32.115271635044977</v>
      </c>
      <c r="L676" s="115">
        <f t="shared" si="109"/>
        <v>32.164271635044976</v>
      </c>
      <c r="M676" s="98">
        <f t="shared" si="102"/>
        <v>32.114771635044974</v>
      </c>
      <c r="N676" s="116">
        <f t="shared" si="103"/>
        <v>32.164771635044978</v>
      </c>
      <c r="O676" s="117">
        <f t="shared" si="104"/>
        <v>32.13977163504498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32.165271635044974</v>
      </c>
      <c r="L677" s="115">
        <f t="shared" si="109"/>
        <v>32.214271635044973</v>
      </c>
      <c r="M677" s="98">
        <f t="shared" si="102"/>
        <v>32.164771635044971</v>
      </c>
      <c r="N677" s="116">
        <f t="shared" si="103"/>
        <v>32.214771635044976</v>
      </c>
      <c r="O677" s="117">
        <f t="shared" si="104"/>
        <v>32.189771635044977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32.215271635044971</v>
      </c>
      <c r="L678" s="115">
        <f t="shared" si="109"/>
        <v>32.26427163504497</v>
      </c>
      <c r="M678" s="98">
        <f t="shared" si="102"/>
        <v>32.214771635044968</v>
      </c>
      <c r="N678" s="116">
        <f t="shared" si="103"/>
        <v>32.264771635044973</v>
      </c>
      <c r="O678" s="117">
        <f t="shared" si="104"/>
        <v>32.239771635044974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32.265271635044968</v>
      </c>
      <c r="L679" s="115">
        <f t="shared" si="109"/>
        <v>32.314271635044967</v>
      </c>
      <c r="M679" s="98">
        <f t="shared" si="102"/>
        <v>32.264771635044966</v>
      </c>
      <c r="N679" s="116">
        <f t="shared" si="103"/>
        <v>32.31477163504497</v>
      </c>
      <c r="O679" s="117">
        <f t="shared" si="104"/>
        <v>32.289771635044971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32.315271635044965</v>
      </c>
      <c r="L680" s="115">
        <f t="shared" si="109"/>
        <v>32.364271635044965</v>
      </c>
      <c r="M680" s="98">
        <f t="shared" si="102"/>
        <v>32.314771635044963</v>
      </c>
      <c r="N680" s="116">
        <f t="shared" si="103"/>
        <v>32.364771635044967</v>
      </c>
      <c r="O680" s="117">
        <f t="shared" si="104"/>
        <v>32.339771635044968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32.365271635044962</v>
      </c>
      <c r="L681" s="115">
        <f t="shared" si="109"/>
        <v>32.414271635044962</v>
      </c>
      <c r="M681" s="98">
        <f t="shared" si="102"/>
        <v>32.36477163504496</v>
      </c>
      <c r="N681" s="116">
        <f t="shared" si="103"/>
        <v>32.414771635044964</v>
      </c>
      <c r="O681" s="117">
        <f t="shared" si="104"/>
        <v>32.389771635044966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32.415271635044959</v>
      </c>
      <c r="L682" s="115">
        <f t="shared" si="109"/>
        <v>32.464271635044959</v>
      </c>
      <c r="M682" s="98">
        <f t="shared" si="102"/>
        <v>32.414771635044957</v>
      </c>
      <c r="N682" s="116">
        <f t="shared" si="103"/>
        <v>32.464771635044961</v>
      </c>
      <c r="O682" s="117">
        <f t="shared" si="104"/>
        <v>32.439771635044963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32.465271635044957</v>
      </c>
      <c r="L683" s="115">
        <f t="shared" si="109"/>
        <v>32.514271635044956</v>
      </c>
      <c r="M683" s="98">
        <f t="shared" si="102"/>
        <v>32.464771635044954</v>
      </c>
      <c r="N683" s="116">
        <f t="shared" si="103"/>
        <v>32.514771635044958</v>
      </c>
      <c r="O683" s="117">
        <f t="shared" si="104"/>
        <v>32.48977163504496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32.515271635044954</v>
      </c>
      <c r="L684" s="115">
        <f t="shared" si="109"/>
        <v>32.564271635044953</v>
      </c>
      <c r="M684" s="98">
        <f t="shared" si="102"/>
        <v>32.514771635044951</v>
      </c>
      <c r="N684" s="116">
        <f t="shared" si="103"/>
        <v>32.564771635044956</v>
      </c>
      <c r="O684" s="117">
        <f t="shared" si="104"/>
        <v>32.539771635044957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32.565271635044951</v>
      </c>
      <c r="L685" s="115">
        <f t="shared" si="109"/>
        <v>32.61427163504495</v>
      </c>
      <c r="M685" s="98">
        <f t="shared" si="102"/>
        <v>32.564771635044949</v>
      </c>
      <c r="N685" s="116">
        <f t="shared" si="103"/>
        <v>32.614771635044953</v>
      </c>
      <c r="O685" s="117">
        <f t="shared" si="104"/>
        <v>32.589771635044954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32.615271635044948</v>
      </c>
      <c r="L686" s="115">
        <f t="shared" si="109"/>
        <v>32.664271635044948</v>
      </c>
      <c r="M686" s="98">
        <f t="shared" si="102"/>
        <v>32.614771635044946</v>
      </c>
      <c r="N686" s="116">
        <f t="shared" si="103"/>
        <v>32.66477163504495</v>
      </c>
      <c r="O686" s="117">
        <f t="shared" si="104"/>
        <v>32.639771635044951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32.665271635044945</v>
      </c>
      <c r="L687" s="115">
        <f t="shared" si="109"/>
        <v>32.714271635044945</v>
      </c>
      <c r="M687" s="98">
        <f t="shared" si="102"/>
        <v>32.664771635044943</v>
      </c>
      <c r="N687" s="116">
        <f t="shared" si="103"/>
        <v>32.714771635044947</v>
      </c>
      <c r="O687" s="117">
        <f t="shared" si="104"/>
        <v>32.689771635044949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32.715271635044942</v>
      </c>
      <c r="L688" s="115">
        <f t="shared" si="109"/>
        <v>32.764271635044942</v>
      </c>
      <c r="M688" s="98">
        <f t="shared" si="102"/>
        <v>32.71477163504494</v>
      </c>
      <c r="N688" s="116">
        <f t="shared" si="103"/>
        <v>32.764771635044944</v>
      </c>
      <c r="O688" s="117">
        <f t="shared" si="104"/>
        <v>32.739771635044946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32.76527163504494</v>
      </c>
      <c r="L689" s="115">
        <f t="shared" si="109"/>
        <v>32.814271635044939</v>
      </c>
      <c r="M689" s="98">
        <f t="shared" si="102"/>
        <v>32.764771635044937</v>
      </c>
      <c r="N689" s="116">
        <f t="shared" si="103"/>
        <v>32.814771635044941</v>
      </c>
      <c r="O689" s="117">
        <f t="shared" si="104"/>
        <v>32.789771635044943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32.815271635044937</v>
      </c>
      <c r="L690" s="115">
        <f t="shared" si="109"/>
        <v>32.864271635044936</v>
      </c>
      <c r="M690" s="98">
        <f t="shared" si="102"/>
        <v>32.814771635044934</v>
      </c>
      <c r="N690" s="116">
        <f t="shared" si="103"/>
        <v>32.864771635044939</v>
      </c>
      <c r="O690" s="117">
        <f t="shared" si="104"/>
        <v>32.83977163504494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32.865271635044934</v>
      </c>
      <c r="L691" s="115">
        <f t="shared" si="109"/>
        <v>32.914271635044933</v>
      </c>
      <c r="M691" s="98">
        <f t="shared" si="102"/>
        <v>32.864771635044931</v>
      </c>
      <c r="N691" s="116">
        <f t="shared" si="103"/>
        <v>32.914771635044936</v>
      </c>
      <c r="O691" s="117">
        <f t="shared" si="104"/>
        <v>32.889771635044937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32.915271635044931</v>
      </c>
      <c r="L692" s="115">
        <f t="shared" si="109"/>
        <v>32.964271635044931</v>
      </c>
      <c r="M692" s="98">
        <f t="shared" si="102"/>
        <v>32.914771635044929</v>
      </c>
      <c r="N692" s="116">
        <f t="shared" si="103"/>
        <v>32.964771635044933</v>
      </c>
      <c r="O692" s="117">
        <f t="shared" si="104"/>
        <v>32.939771635044934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32.965271635044928</v>
      </c>
      <c r="L693" s="115">
        <f t="shared" si="109"/>
        <v>33.014271635044928</v>
      </c>
      <c r="M693" s="98">
        <f t="shared" si="102"/>
        <v>32.964771635044926</v>
      </c>
      <c r="N693" s="116">
        <f t="shared" si="103"/>
        <v>33.01477163504493</v>
      </c>
      <c r="O693" s="117">
        <f t="shared" si="104"/>
        <v>32.989771635044931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33.015271635044925</v>
      </c>
      <c r="L694" s="115">
        <f t="shared" si="109"/>
        <v>33.064271635044925</v>
      </c>
      <c r="M694" s="98">
        <f t="shared" si="102"/>
        <v>33.014771635044923</v>
      </c>
      <c r="N694" s="116">
        <f t="shared" si="103"/>
        <v>33.064771635044927</v>
      </c>
      <c r="O694" s="117">
        <f t="shared" si="104"/>
        <v>33.039771635044929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33.065271635044923</v>
      </c>
      <c r="L695" s="115">
        <f t="shared" si="109"/>
        <v>33.114271635044922</v>
      </c>
      <c r="M695" s="98">
        <f t="shared" si="102"/>
        <v>33.06477163504492</v>
      </c>
      <c r="N695" s="116">
        <f t="shared" si="103"/>
        <v>33.114771635044924</v>
      </c>
      <c r="O695" s="117">
        <f t="shared" si="104"/>
        <v>33.089771635044926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33.11527163504492</v>
      </c>
      <c r="L696" s="115">
        <f t="shared" si="109"/>
        <v>33.164271635044919</v>
      </c>
      <c r="M696" s="98">
        <f t="shared" si="102"/>
        <v>33.114771635044917</v>
      </c>
      <c r="N696" s="116">
        <f t="shared" si="103"/>
        <v>33.164771635044922</v>
      </c>
      <c r="O696" s="117">
        <f t="shared" si="104"/>
        <v>33.139771635044923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33.165271635044917</v>
      </c>
      <c r="L697" s="115">
        <f t="shared" si="109"/>
        <v>33.214271635044916</v>
      </c>
      <c r="M697" s="98">
        <f t="shared" si="102"/>
        <v>33.164771635044914</v>
      </c>
      <c r="N697" s="116">
        <f t="shared" si="103"/>
        <v>33.214771635044919</v>
      </c>
      <c r="O697" s="117">
        <f t="shared" si="104"/>
        <v>33.18977163504492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33.215271635044914</v>
      </c>
      <c r="L698" s="115">
        <f t="shared" si="109"/>
        <v>33.264271635044913</v>
      </c>
      <c r="M698" s="98">
        <f t="shared" si="102"/>
        <v>33.214771635044912</v>
      </c>
      <c r="N698" s="116">
        <f t="shared" si="103"/>
        <v>33.264771635044916</v>
      </c>
      <c r="O698" s="117">
        <f t="shared" si="104"/>
        <v>33.239771635044917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33.265271635044911</v>
      </c>
      <c r="L699" s="115">
        <f t="shared" si="109"/>
        <v>33.314271635044911</v>
      </c>
      <c r="M699" s="98">
        <f t="shared" si="102"/>
        <v>33.264771635044909</v>
      </c>
      <c r="N699" s="116">
        <f t="shared" si="103"/>
        <v>33.314771635044913</v>
      </c>
      <c r="O699" s="117">
        <f t="shared" si="104"/>
        <v>33.289771635044914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33.315271635044908</v>
      </c>
      <c r="L700" s="115">
        <f t="shared" si="109"/>
        <v>33.364271635044908</v>
      </c>
      <c r="M700" s="98">
        <f t="shared" si="102"/>
        <v>33.314771635044906</v>
      </c>
      <c r="N700" s="116">
        <f t="shared" si="103"/>
        <v>33.36477163504491</v>
      </c>
      <c r="O700" s="117">
        <f t="shared" si="104"/>
        <v>33.339771635044912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33.365271635044905</v>
      </c>
      <c r="L701" s="115">
        <f t="shared" si="109"/>
        <v>33.414271635044905</v>
      </c>
      <c r="M701" s="98">
        <f t="shared" si="102"/>
        <v>33.364771635044903</v>
      </c>
      <c r="N701" s="116">
        <f t="shared" si="103"/>
        <v>33.414771635044907</v>
      </c>
      <c r="O701" s="117">
        <f t="shared" si="104"/>
        <v>33.389771635044909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33.415271635044903</v>
      </c>
      <c r="L702" s="115">
        <f t="shared" si="109"/>
        <v>33.464271635044902</v>
      </c>
      <c r="M702" s="98">
        <f t="shared" si="102"/>
        <v>33.4147716350449</v>
      </c>
      <c r="N702" s="116">
        <f t="shared" si="103"/>
        <v>33.464771635044904</v>
      </c>
      <c r="O702" s="117">
        <f t="shared" si="104"/>
        <v>33.439771635044906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33.4652716350449</v>
      </c>
      <c r="L703" s="115">
        <f t="shared" si="109"/>
        <v>33.514271635044899</v>
      </c>
      <c r="M703" s="98">
        <f t="shared" si="102"/>
        <v>33.464771635044897</v>
      </c>
      <c r="N703" s="116">
        <f t="shared" si="103"/>
        <v>33.514771635044902</v>
      </c>
      <c r="O703" s="117">
        <f t="shared" si="104"/>
        <v>33.489771635044903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33.515271635044897</v>
      </c>
      <c r="L704" s="115">
        <f t="shared" si="109"/>
        <v>33.564271635044896</v>
      </c>
      <c r="M704" s="98">
        <f t="shared" si="102"/>
        <v>33.514771635044895</v>
      </c>
      <c r="N704" s="116">
        <f t="shared" si="103"/>
        <v>33.564771635044899</v>
      </c>
      <c r="O704" s="117">
        <f t="shared" si="104"/>
        <v>33.5397716350449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33.565271635044894</v>
      </c>
      <c r="L705" s="115">
        <f t="shared" si="109"/>
        <v>33.614271635044894</v>
      </c>
      <c r="M705" s="98">
        <f t="shared" si="102"/>
        <v>33.564771635044892</v>
      </c>
      <c r="N705" s="116">
        <f t="shared" si="103"/>
        <v>33.614771635044896</v>
      </c>
      <c r="O705" s="117">
        <f t="shared" si="104"/>
        <v>33.589771635044897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33.615271635044891</v>
      </c>
      <c r="L706" s="115">
        <f t="shared" si="109"/>
        <v>33.664271635044891</v>
      </c>
      <c r="M706" s="98">
        <f t="shared" si="102"/>
        <v>33.614771635044889</v>
      </c>
      <c r="N706" s="116">
        <f t="shared" si="103"/>
        <v>33.664771635044893</v>
      </c>
      <c r="O706" s="117">
        <f t="shared" si="104"/>
        <v>33.639771635044895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33.665271635044888</v>
      </c>
      <c r="L707" s="115">
        <f t="shared" si="109"/>
        <v>33.714271635044888</v>
      </c>
      <c r="M707" s="98">
        <f t="shared" si="102"/>
        <v>33.664771635044886</v>
      </c>
      <c r="N707" s="116">
        <f t="shared" si="103"/>
        <v>33.71477163504489</v>
      </c>
      <c r="O707" s="117">
        <f t="shared" si="104"/>
        <v>33.689771635044892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33.715271635044886</v>
      </c>
      <c r="L708" s="115">
        <f t="shared" si="109"/>
        <v>33.764271635044885</v>
      </c>
      <c r="M708" s="98">
        <f t="shared" si="102"/>
        <v>33.714771635044883</v>
      </c>
      <c r="N708" s="116">
        <f t="shared" si="103"/>
        <v>33.764771635044887</v>
      </c>
      <c r="O708" s="117">
        <f t="shared" si="104"/>
        <v>33.739771635044889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33.765271635044883</v>
      </c>
      <c r="L709" s="115">
        <f t="shared" si="109"/>
        <v>33.814271635044882</v>
      </c>
      <c r="M709" s="98">
        <f t="shared" ref="M709:M772" si="112">K709-5*10^-(D$2+1)</f>
        <v>33.76477163504488</v>
      </c>
      <c r="N709" s="116">
        <f t="shared" ref="N709:N772" si="113">L709+5*10^-(D$2+1)</f>
        <v>33.814771635044885</v>
      </c>
      <c r="O709" s="117">
        <f t="shared" ref="O709:O772" si="114">AVERAGE(K709,L709)</f>
        <v>33.789771635044886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33.81527163504488</v>
      </c>
      <c r="L710" s="115">
        <f t="shared" ref="L710:L773" si="119">K710+$I$4-POWER(10,-$D$2)</f>
        <v>33.864271635044879</v>
      </c>
      <c r="M710" s="98">
        <f t="shared" si="112"/>
        <v>33.814771635044877</v>
      </c>
      <c r="N710" s="116">
        <f t="shared" si="113"/>
        <v>33.864771635044882</v>
      </c>
      <c r="O710" s="117">
        <f t="shared" si="114"/>
        <v>33.839771635044883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33.865271635044877</v>
      </c>
      <c r="L711" s="115">
        <f t="shared" si="119"/>
        <v>33.914271635044877</v>
      </c>
      <c r="M711" s="98">
        <f t="shared" si="112"/>
        <v>33.864771635044875</v>
      </c>
      <c r="N711" s="116">
        <f t="shared" si="113"/>
        <v>33.914771635044879</v>
      </c>
      <c r="O711" s="117">
        <f t="shared" si="114"/>
        <v>33.88977163504488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33.915271635044874</v>
      </c>
      <c r="L712" s="115">
        <f t="shared" si="119"/>
        <v>33.964271635044874</v>
      </c>
      <c r="M712" s="98">
        <f t="shared" si="112"/>
        <v>33.914771635044872</v>
      </c>
      <c r="N712" s="116">
        <f t="shared" si="113"/>
        <v>33.964771635044876</v>
      </c>
      <c r="O712" s="117">
        <f t="shared" si="114"/>
        <v>33.939771635044877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33.965271635044871</v>
      </c>
      <c r="L713" s="115">
        <f t="shared" si="119"/>
        <v>34.014271635044871</v>
      </c>
      <c r="M713" s="98">
        <f t="shared" si="112"/>
        <v>33.964771635044869</v>
      </c>
      <c r="N713" s="116">
        <f t="shared" si="113"/>
        <v>34.014771635044873</v>
      </c>
      <c r="O713" s="117">
        <f t="shared" si="114"/>
        <v>33.989771635044875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34.015271635044869</v>
      </c>
      <c r="L714" s="115">
        <f t="shared" si="119"/>
        <v>34.064271635044868</v>
      </c>
      <c r="M714" s="98">
        <f t="shared" si="112"/>
        <v>34.014771635044866</v>
      </c>
      <c r="N714" s="116">
        <f t="shared" si="113"/>
        <v>34.06477163504487</v>
      </c>
      <c r="O714" s="117">
        <f t="shared" si="114"/>
        <v>34.039771635044872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34.065271635044866</v>
      </c>
      <c r="L715" s="115">
        <f t="shared" si="119"/>
        <v>34.114271635044865</v>
      </c>
      <c r="M715" s="98">
        <f t="shared" si="112"/>
        <v>34.064771635044863</v>
      </c>
      <c r="N715" s="116">
        <f t="shared" si="113"/>
        <v>34.114771635044868</v>
      </c>
      <c r="O715" s="117">
        <f t="shared" si="114"/>
        <v>34.089771635044869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34.115271635044863</v>
      </c>
      <c r="L716" s="115">
        <f t="shared" si="119"/>
        <v>34.164271635044862</v>
      </c>
      <c r="M716" s="98">
        <f t="shared" si="112"/>
        <v>34.11477163504486</v>
      </c>
      <c r="N716" s="116">
        <f t="shared" si="113"/>
        <v>34.164771635044865</v>
      </c>
      <c r="O716" s="117">
        <f t="shared" si="114"/>
        <v>34.139771635044866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34.16527163504486</v>
      </c>
      <c r="L717" s="115">
        <f t="shared" si="119"/>
        <v>34.214271635044859</v>
      </c>
      <c r="M717" s="98">
        <f t="shared" si="112"/>
        <v>34.164771635044858</v>
      </c>
      <c r="N717" s="116">
        <f t="shared" si="113"/>
        <v>34.214771635044862</v>
      </c>
      <c r="O717" s="117">
        <f t="shared" si="114"/>
        <v>34.189771635044863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34.215271635044857</v>
      </c>
      <c r="L718" s="115">
        <f t="shared" si="119"/>
        <v>34.264271635044857</v>
      </c>
      <c r="M718" s="98">
        <f t="shared" si="112"/>
        <v>34.214771635044855</v>
      </c>
      <c r="N718" s="116">
        <f t="shared" si="113"/>
        <v>34.264771635044859</v>
      </c>
      <c r="O718" s="117">
        <f t="shared" si="114"/>
        <v>34.23977163504486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34.265271635044854</v>
      </c>
      <c r="L719" s="115">
        <f t="shared" si="119"/>
        <v>34.314271635044854</v>
      </c>
      <c r="M719" s="98">
        <f t="shared" si="112"/>
        <v>34.264771635044852</v>
      </c>
      <c r="N719" s="116">
        <f t="shared" si="113"/>
        <v>34.314771635044856</v>
      </c>
      <c r="O719" s="117">
        <f t="shared" si="114"/>
        <v>34.289771635044858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34.315271635044851</v>
      </c>
      <c r="L720" s="115">
        <f t="shared" si="119"/>
        <v>34.364271635044851</v>
      </c>
      <c r="M720" s="98">
        <f t="shared" si="112"/>
        <v>34.314771635044849</v>
      </c>
      <c r="N720" s="116">
        <f t="shared" si="113"/>
        <v>34.364771635044853</v>
      </c>
      <c r="O720" s="117">
        <f t="shared" si="114"/>
        <v>34.339771635044855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34.365271635044849</v>
      </c>
      <c r="L721" s="115">
        <f t="shared" si="119"/>
        <v>34.414271635044848</v>
      </c>
      <c r="M721" s="98">
        <f t="shared" si="112"/>
        <v>34.364771635044846</v>
      </c>
      <c r="N721" s="116">
        <f t="shared" si="113"/>
        <v>34.41477163504485</v>
      </c>
      <c r="O721" s="117">
        <f t="shared" si="114"/>
        <v>34.389771635044852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34.415271635044846</v>
      </c>
      <c r="L722" s="115">
        <f t="shared" si="119"/>
        <v>34.464271635044845</v>
      </c>
      <c r="M722" s="98">
        <f t="shared" si="112"/>
        <v>34.414771635044843</v>
      </c>
      <c r="N722" s="116">
        <f t="shared" si="113"/>
        <v>34.464771635044848</v>
      </c>
      <c r="O722" s="117">
        <f t="shared" si="114"/>
        <v>34.439771635044849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34.465271635044843</v>
      </c>
      <c r="L723" s="115">
        <f t="shared" si="119"/>
        <v>34.514271635044842</v>
      </c>
      <c r="M723" s="98">
        <f t="shared" si="112"/>
        <v>34.464771635044841</v>
      </c>
      <c r="N723" s="116">
        <f t="shared" si="113"/>
        <v>34.514771635044845</v>
      </c>
      <c r="O723" s="117">
        <f t="shared" si="114"/>
        <v>34.489771635044846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34.51527163504484</v>
      </c>
      <c r="L724" s="115">
        <f t="shared" si="119"/>
        <v>34.56427163504484</v>
      </c>
      <c r="M724" s="98">
        <f t="shared" si="112"/>
        <v>34.514771635044838</v>
      </c>
      <c r="N724" s="116">
        <f t="shared" si="113"/>
        <v>34.564771635044842</v>
      </c>
      <c r="O724" s="117">
        <f t="shared" si="114"/>
        <v>34.539771635044843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34.565271635044837</v>
      </c>
      <c r="L725" s="115">
        <f t="shared" si="119"/>
        <v>34.614271635044837</v>
      </c>
      <c r="M725" s="98">
        <f t="shared" si="112"/>
        <v>34.564771635044835</v>
      </c>
      <c r="N725" s="116">
        <f t="shared" si="113"/>
        <v>34.614771635044839</v>
      </c>
      <c r="O725" s="117">
        <f t="shared" si="114"/>
        <v>34.589771635044841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34.615271635044834</v>
      </c>
      <c r="L726" s="115">
        <f t="shared" si="119"/>
        <v>34.664271635044834</v>
      </c>
      <c r="M726" s="98">
        <f t="shared" si="112"/>
        <v>34.614771635044832</v>
      </c>
      <c r="N726" s="116">
        <f t="shared" si="113"/>
        <v>34.664771635044836</v>
      </c>
      <c r="O726" s="117">
        <f t="shared" si="114"/>
        <v>34.639771635044838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34.665271635044832</v>
      </c>
      <c r="L727" s="115">
        <f t="shared" si="119"/>
        <v>34.714271635044831</v>
      </c>
      <c r="M727" s="98">
        <f t="shared" si="112"/>
        <v>34.664771635044829</v>
      </c>
      <c r="N727" s="116">
        <f t="shared" si="113"/>
        <v>34.714771635044833</v>
      </c>
      <c r="O727" s="117">
        <f t="shared" si="114"/>
        <v>34.689771635044835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34.715271635044829</v>
      </c>
      <c r="L728" s="115">
        <f t="shared" si="119"/>
        <v>34.764271635044828</v>
      </c>
      <c r="M728" s="98">
        <f t="shared" si="112"/>
        <v>34.714771635044826</v>
      </c>
      <c r="N728" s="116">
        <f t="shared" si="113"/>
        <v>34.764771635044831</v>
      </c>
      <c r="O728" s="117">
        <f t="shared" si="114"/>
        <v>34.739771635044832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34.765271635044826</v>
      </c>
      <c r="L729" s="115">
        <f t="shared" si="119"/>
        <v>34.814271635044825</v>
      </c>
      <c r="M729" s="98">
        <f t="shared" si="112"/>
        <v>34.764771635044823</v>
      </c>
      <c r="N729" s="116">
        <f t="shared" si="113"/>
        <v>34.814771635044828</v>
      </c>
      <c r="O729" s="117">
        <f t="shared" si="114"/>
        <v>34.789771635044829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34.815271635044823</v>
      </c>
      <c r="L730" s="115">
        <f t="shared" si="119"/>
        <v>34.864271635044823</v>
      </c>
      <c r="M730" s="98">
        <f t="shared" si="112"/>
        <v>34.814771635044821</v>
      </c>
      <c r="N730" s="116">
        <f t="shared" si="113"/>
        <v>34.864771635044825</v>
      </c>
      <c r="O730" s="117">
        <f t="shared" si="114"/>
        <v>34.839771635044826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34.86527163504482</v>
      </c>
      <c r="L731" s="115">
        <f t="shared" si="119"/>
        <v>34.91427163504482</v>
      </c>
      <c r="M731" s="98">
        <f t="shared" si="112"/>
        <v>34.864771635044818</v>
      </c>
      <c r="N731" s="116">
        <f t="shared" si="113"/>
        <v>34.914771635044822</v>
      </c>
      <c r="O731" s="117">
        <f t="shared" si="114"/>
        <v>34.889771635044823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34.915271635044817</v>
      </c>
      <c r="L732" s="115">
        <f t="shared" si="119"/>
        <v>34.964271635044817</v>
      </c>
      <c r="M732" s="98">
        <f t="shared" si="112"/>
        <v>34.914771635044815</v>
      </c>
      <c r="N732" s="116">
        <f t="shared" si="113"/>
        <v>34.964771635044819</v>
      </c>
      <c r="O732" s="117">
        <f t="shared" si="114"/>
        <v>34.939771635044821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34.965271635044815</v>
      </c>
      <c r="L733" s="115">
        <f t="shared" si="119"/>
        <v>35.014271635044814</v>
      </c>
      <c r="M733" s="98">
        <f t="shared" si="112"/>
        <v>34.964771635044812</v>
      </c>
      <c r="N733" s="116">
        <f t="shared" si="113"/>
        <v>35.014771635044816</v>
      </c>
      <c r="O733" s="117">
        <f t="shared" si="114"/>
        <v>34.989771635044818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35.015271635044812</v>
      </c>
      <c r="L734" s="115">
        <f t="shared" si="119"/>
        <v>35.064271635044811</v>
      </c>
      <c r="M734" s="98">
        <f t="shared" si="112"/>
        <v>35.014771635044809</v>
      </c>
      <c r="N734" s="116">
        <f t="shared" si="113"/>
        <v>35.064771635044814</v>
      </c>
      <c r="O734" s="117">
        <f t="shared" si="114"/>
        <v>35.039771635044815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35.065271635044809</v>
      </c>
      <c r="L735" s="115">
        <f t="shared" si="119"/>
        <v>35.114271635044808</v>
      </c>
      <c r="M735" s="98">
        <f t="shared" si="112"/>
        <v>35.064771635044806</v>
      </c>
      <c r="N735" s="116">
        <f t="shared" si="113"/>
        <v>35.114771635044811</v>
      </c>
      <c r="O735" s="117">
        <f t="shared" si="114"/>
        <v>35.089771635044812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35.115271635044806</v>
      </c>
      <c r="L736" s="115">
        <f t="shared" si="119"/>
        <v>35.164271635044805</v>
      </c>
      <c r="M736" s="98">
        <f t="shared" si="112"/>
        <v>35.114771635044804</v>
      </c>
      <c r="N736" s="116">
        <f t="shared" si="113"/>
        <v>35.164771635044808</v>
      </c>
      <c r="O736" s="117">
        <f t="shared" si="114"/>
        <v>35.139771635044809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35.165271635044803</v>
      </c>
      <c r="L737" s="115">
        <f t="shared" si="119"/>
        <v>35.214271635044803</v>
      </c>
      <c r="M737" s="98">
        <f t="shared" si="112"/>
        <v>35.164771635044801</v>
      </c>
      <c r="N737" s="116">
        <f t="shared" si="113"/>
        <v>35.214771635044805</v>
      </c>
      <c r="O737" s="117">
        <f t="shared" si="114"/>
        <v>35.189771635044806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35.2152716350448</v>
      </c>
      <c r="L738" s="115">
        <f t="shared" si="119"/>
        <v>35.2642716350448</v>
      </c>
      <c r="M738" s="98">
        <f t="shared" si="112"/>
        <v>35.214771635044798</v>
      </c>
      <c r="N738" s="116">
        <f t="shared" si="113"/>
        <v>35.264771635044802</v>
      </c>
      <c r="O738" s="117">
        <f t="shared" si="114"/>
        <v>35.239771635044804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35.265271635044797</v>
      </c>
      <c r="L739" s="115">
        <f t="shared" si="119"/>
        <v>35.314271635044797</v>
      </c>
      <c r="M739" s="98">
        <f t="shared" si="112"/>
        <v>35.264771635044795</v>
      </c>
      <c r="N739" s="116">
        <f t="shared" si="113"/>
        <v>35.314771635044799</v>
      </c>
      <c r="O739" s="117">
        <f t="shared" si="114"/>
        <v>35.289771635044801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35.315271635044795</v>
      </c>
      <c r="L740" s="115">
        <f t="shared" si="119"/>
        <v>35.364271635044794</v>
      </c>
      <c r="M740" s="98">
        <f t="shared" si="112"/>
        <v>35.314771635044792</v>
      </c>
      <c r="N740" s="116">
        <f t="shared" si="113"/>
        <v>35.364771635044796</v>
      </c>
      <c r="O740" s="117">
        <f t="shared" si="114"/>
        <v>35.339771635044798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35.365271635044792</v>
      </c>
      <c r="L741" s="115">
        <f t="shared" si="119"/>
        <v>35.414271635044791</v>
      </c>
      <c r="M741" s="98">
        <f t="shared" si="112"/>
        <v>35.364771635044789</v>
      </c>
      <c r="N741" s="116">
        <f t="shared" si="113"/>
        <v>35.414771635044794</v>
      </c>
      <c r="O741" s="117">
        <f t="shared" si="114"/>
        <v>35.389771635044795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35.415271635044789</v>
      </c>
      <c r="L742" s="115">
        <f t="shared" si="119"/>
        <v>35.464271635044788</v>
      </c>
      <c r="M742" s="98">
        <f t="shared" si="112"/>
        <v>35.414771635044787</v>
      </c>
      <c r="N742" s="116">
        <f t="shared" si="113"/>
        <v>35.464771635044791</v>
      </c>
      <c r="O742" s="117">
        <f t="shared" si="114"/>
        <v>35.439771635044792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35.465271635044786</v>
      </c>
      <c r="L743" s="115">
        <f t="shared" si="119"/>
        <v>35.514271635044786</v>
      </c>
      <c r="M743" s="98">
        <f t="shared" si="112"/>
        <v>35.464771635044784</v>
      </c>
      <c r="N743" s="116">
        <f t="shared" si="113"/>
        <v>35.514771635044788</v>
      </c>
      <c r="O743" s="117">
        <f t="shared" si="114"/>
        <v>35.489771635044789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35.515271635044783</v>
      </c>
      <c r="L744" s="115">
        <f t="shared" si="119"/>
        <v>35.564271635044783</v>
      </c>
      <c r="M744" s="98">
        <f t="shared" si="112"/>
        <v>35.514771635044781</v>
      </c>
      <c r="N744" s="116">
        <f t="shared" si="113"/>
        <v>35.564771635044785</v>
      </c>
      <c r="O744" s="117">
        <f t="shared" si="114"/>
        <v>35.539771635044787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35.56527163504478</v>
      </c>
      <c r="L745" s="115">
        <f t="shared" si="119"/>
        <v>35.61427163504478</v>
      </c>
      <c r="M745" s="98">
        <f t="shared" si="112"/>
        <v>35.564771635044778</v>
      </c>
      <c r="N745" s="116">
        <f t="shared" si="113"/>
        <v>35.614771635044782</v>
      </c>
      <c r="O745" s="117">
        <f t="shared" si="114"/>
        <v>35.589771635044784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35.615271635044778</v>
      </c>
      <c r="L746" s="115">
        <f t="shared" si="119"/>
        <v>35.664271635044777</v>
      </c>
      <c r="M746" s="98">
        <f t="shared" si="112"/>
        <v>35.614771635044775</v>
      </c>
      <c r="N746" s="116">
        <f t="shared" si="113"/>
        <v>35.664771635044779</v>
      </c>
      <c r="O746" s="117">
        <f t="shared" si="114"/>
        <v>35.639771635044781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35.665271635044775</v>
      </c>
      <c r="L747" s="115">
        <f t="shared" si="119"/>
        <v>35.714271635044774</v>
      </c>
      <c r="M747" s="98">
        <f t="shared" si="112"/>
        <v>35.664771635044772</v>
      </c>
      <c r="N747" s="116">
        <f t="shared" si="113"/>
        <v>35.714771635044777</v>
      </c>
      <c r="O747" s="117">
        <f t="shared" si="114"/>
        <v>35.689771635044778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35.715271635044772</v>
      </c>
      <c r="L748" s="115">
        <f t="shared" si="119"/>
        <v>35.764271635044771</v>
      </c>
      <c r="M748" s="98">
        <f t="shared" si="112"/>
        <v>35.714771635044769</v>
      </c>
      <c r="N748" s="116">
        <f t="shared" si="113"/>
        <v>35.764771635044774</v>
      </c>
      <c r="O748" s="117">
        <f t="shared" si="114"/>
        <v>35.739771635044775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35.765271635044769</v>
      </c>
      <c r="L749" s="115">
        <f t="shared" si="119"/>
        <v>35.814271635044769</v>
      </c>
      <c r="M749" s="98">
        <f t="shared" si="112"/>
        <v>35.764771635044767</v>
      </c>
      <c r="N749" s="116">
        <f t="shared" si="113"/>
        <v>35.814771635044771</v>
      </c>
      <c r="O749" s="117">
        <f t="shared" si="114"/>
        <v>35.789771635044772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35.815271635044766</v>
      </c>
      <c r="L750" s="115">
        <f t="shared" si="119"/>
        <v>35.864271635044766</v>
      </c>
      <c r="M750" s="98">
        <f t="shared" si="112"/>
        <v>35.814771635044764</v>
      </c>
      <c r="N750" s="116">
        <f t="shared" si="113"/>
        <v>35.864771635044768</v>
      </c>
      <c r="O750" s="117">
        <f t="shared" si="114"/>
        <v>35.839771635044769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35.865271635044763</v>
      </c>
      <c r="L751" s="115">
        <f t="shared" si="119"/>
        <v>35.914271635044763</v>
      </c>
      <c r="M751" s="98">
        <f t="shared" si="112"/>
        <v>35.864771635044761</v>
      </c>
      <c r="N751" s="116">
        <f t="shared" si="113"/>
        <v>35.914771635044765</v>
      </c>
      <c r="O751" s="117">
        <f t="shared" si="114"/>
        <v>35.889771635044767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35.915271635044761</v>
      </c>
      <c r="L752" s="115">
        <f t="shared" si="119"/>
        <v>35.96427163504476</v>
      </c>
      <c r="M752" s="98">
        <f t="shared" si="112"/>
        <v>35.914771635044758</v>
      </c>
      <c r="N752" s="116">
        <f t="shared" si="113"/>
        <v>35.964771635044762</v>
      </c>
      <c r="O752" s="117">
        <f t="shared" si="114"/>
        <v>35.939771635044764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35.965271635044758</v>
      </c>
      <c r="L753" s="115">
        <f t="shared" si="119"/>
        <v>36.014271635044757</v>
      </c>
      <c r="M753" s="98">
        <f t="shared" si="112"/>
        <v>35.964771635044755</v>
      </c>
      <c r="N753" s="116">
        <f t="shared" si="113"/>
        <v>36.01477163504476</v>
      </c>
      <c r="O753" s="117">
        <f t="shared" si="114"/>
        <v>35.989771635044761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36.015271635044755</v>
      </c>
      <c r="L754" s="115">
        <f t="shared" si="119"/>
        <v>36.064271635044754</v>
      </c>
      <c r="M754" s="98">
        <f t="shared" si="112"/>
        <v>36.014771635044752</v>
      </c>
      <c r="N754" s="116">
        <f t="shared" si="113"/>
        <v>36.064771635044757</v>
      </c>
      <c r="O754" s="117">
        <f t="shared" si="114"/>
        <v>36.039771635044758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36.065271635044752</v>
      </c>
      <c r="L755" s="115">
        <f t="shared" si="119"/>
        <v>36.114271635044751</v>
      </c>
      <c r="M755" s="98">
        <f t="shared" si="112"/>
        <v>36.06477163504475</v>
      </c>
      <c r="N755" s="116">
        <f t="shared" si="113"/>
        <v>36.114771635044754</v>
      </c>
      <c r="O755" s="117">
        <f t="shared" si="114"/>
        <v>36.089771635044755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36.115271635044749</v>
      </c>
      <c r="L756" s="115">
        <f t="shared" si="119"/>
        <v>36.164271635044749</v>
      </c>
      <c r="M756" s="98">
        <f t="shared" si="112"/>
        <v>36.114771635044747</v>
      </c>
      <c r="N756" s="116">
        <f t="shared" si="113"/>
        <v>36.164771635044751</v>
      </c>
      <c r="O756" s="117">
        <f t="shared" si="114"/>
        <v>36.139771635044752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36.165271635044746</v>
      </c>
      <c r="L757" s="115">
        <f t="shared" si="119"/>
        <v>36.214271635044746</v>
      </c>
      <c r="M757" s="98">
        <f t="shared" si="112"/>
        <v>36.164771635044744</v>
      </c>
      <c r="N757" s="116">
        <f t="shared" si="113"/>
        <v>36.214771635044748</v>
      </c>
      <c r="O757" s="117">
        <f t="shared" si="114"/>
        <v>36.18977163504475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36.215271635044743</v>
      </c>
      <c r="L758" s="115">
        <f t="shared" si="119"/>
        <v>36.264271635044743</v>
      </c>
      <c r="M758" s="98">
        <f t="shared" si="112"/>
        <v>36.214771635044741</v>
      </c>
      <c r="N758" s="116">
        <f t="shared" si="113"/>
        <v>36.264771635044745</v>
      </c>
      <c r="O758" s="117">
        <f t="shared" si="114"/>
        <v>36.239771635044747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36.265271635044741</v>
      </c>
      <c r="L759" s="115">
        <f t="shared" si="119"/>
        <v>36.31427163504474</v>
      </c>
      <c r="M759" s="98">
        <f t="shared" si="112"/>
        <v>36.264771635044738</v>
      </c>
      <c r="N759" s="116">
        <f t="shared" si="113"/>
        <v>36.314771635044742</v>
      </c>
      <c r="O759" s="117">
        <f t="shared" si="114"/>
        <v>36.289771635044744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36.315271635044738</v>
      </c>
      <c r="L760" s="115">
        <f t="shared" si="119"/>
        <v>36.364271635044737</v>
      </c>
      <c r="M760" s="98">
        <f t="shared" si="112"/>
        <v>36.314771635044735</v>
      </c>
      <c r="N760" s="116">
        <f t="shared" si="113"/>
        <v>36.36477163504474</v>
      </c>
      <c r="O760" s="117">
        <f t="shared" si="114"/>
        <v>36.339771635044741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36.365271635044735</v>
      </c>
      <c r="L761" s="115">
        <f t="shared" si="119"/>
        <v>36.414271635044734</v>
      </c>
      <c r="M761" s="98">
        <f t="shared" si="112"/>
        <v>36.364771635044733</v>
      </c>
      <c r="N761" s="116">
        <f t="shared" si="113"/>
        <v>36.414771635044737</v>
      </c>
      <c r="O761" s="117">
        <f t="shared" si="114"/>
        <v>36.389771635044738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36.415271635044732</v>
      </c>
      <c r="L762" s="115">
        <f t="shared" si="119"/>
        <v>36.464271635044732</v>
      </c>
      <c r="M762" s="98">
        <f t="shared" si="112"/>
        <v>36.41477163504473</v>
      </c>
      <c r="N762" s="116">
        <f t="shared" si="113"/>
        <v>36.464771635044734</v>
      </c>
      <c r="O762" s="117">
        <f t="shared" si="114"/>
        <v>36.439771635044735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36.465271635044729</v>
      </c>
      <c r="L763" s="115">
        <f t="shared" si="119"/>
        <v>36.514271635044729</v>
      </c>
      <c r="M763" s="98">
        <f t="shared" si="112"/>
        <v>36.464771635044727</v>
      </c>
      <c r="N763" s="116">
        <f t="shared" si="113"/>
        <v>36.514771635044731</v>
      </c>
      <c r="O763" s="117">
        <f t="shared" si="114"/>
        <v>36.489771635044733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36.515271635044726</v>
      </c>
      <c r="L764" s="115">
        <f t="shared" si="119"/>
        <v>36.564271635044726</v>
      </c>
      <c r="M764" s="98">
        <f t="shared" si="112"/>
        <v>36.514771635044724</v>
      </c>
      <c r="N764" s="116">
        <f t="shared" si="113"/>
        <v>36.564771635044728</v>
      </c>
      <c r="O764" s="117">
        <f t="shared" si="114"/>
        <v>36.53977163504473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36.565271635044724</v>
      </c>
      <c r="L765" s="115">
        <f t="shared" si="119"/>
        <v>36.614271635044723</v>
      </c>
      <c r="M765" s="98">
        <f t="shared" si="112"/>
        <v>36.564771635044721</v>
      </c>
      <c r="N765" s="116">
        <f t="shared" si="113"/>
        <v>36.614771635044725</v>
      </c>
      <c r="O765" s="117">
        <f t="shared" si="114"/>
        <v>36.589771635044727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36.615271635044721</v>
      </c>
      <c r="L766" s="115">
        <f t="shared" si="119"/>
        <v>36.66427163504472</v>
      </c>
      <c r="M766" s="98">
        <f t="shared" si="112"/>
        <v>36.614771635044718</v>
      </c>
      <c r="N766" s="116">
        <f t="shared" si="113"/>
        <v>36.664771635044723</v>
      </c>
      <c r="O766" s="117">
        <f t="shared" si="114"/>
        <v>36.639771635044724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36.665271635044718</v>
      </c>
      <c r="L767" s="115">
        <f t="shared" si="119"/>
        <v>36.714271635044717</v>
      </c>
      <c r="M767" s="98">
        <f t="shared" si="112"/>
        <v>36.664771635044715</v>
      </c>
      <c r="N767" s="116">
        <f t="shared" si="113"/>
        <v>36.71477163504472</v>
      </c>
      <c r="O767" s="117">
        <f t="shared" si="114"/>
        <v>36.689771635044721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36.715271635044715</v>
      </c>
      <c r="L768" s="115">
        <f t="shared" si="119"/>
        <v>36.764271635044715</v>
      </c>
      <c r="M768" s="98">
        <f t="shared" si="112"/>
        <v>36.714771635044713</v>
      </c>
      <c r="N768" s="116">
        <f t="shared" si="113"/>
        <v>36.764771635044717</v>
      </c>
      <c r="O768" s="117">
        <f t="shared" si="114"/>
        <v>36.739771635044718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36.765271635044712</v>
      </c>
      <c r="L769" s="115">
        <f t="shared" si="119"/>
        <v>36.814271635044712</v>
      </c>
      <c r="M769" s="98">
        <f t="shared" si="112"/>
        <v>36.76477163504471</v>
      </c>
      <c r="N769" s="116">
        <f t="shared" si="113"/>
        <v>36.814771635044714</v>
      </c>
      <c r="O769" s="117">
        <f t="shared" si="114"/>
        <v>36.789771635044715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36.815271635044709</v>
      </c>
      <c r="L770" s="115">
        <f t="shared" si="119"/>
        <v>36.864271635044709</v>
      </c>
      <c r="M770" s="98">
        <f t="shared" si="112"/>
        <v>36.814771635044707</v>
      </c>
      <c r="N770" s="116">
        <f t="shared" si="113"/>
        <v>36.864771635044711</v>
      </c>
      <c r="O770" s="117">
        <f t="shared" si="114"/>
        <v>36.839771635044713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36.865271635044706</v>
      </c>
      <c r="L771" s="115">
        <f t="shared" si="119"/>
        <v>36.914271635044706</v>
      </c>
      <c r="M771" s="98">
        <f t="shared" si="112"/>
        <v>36.864771635044704</v>
      </c>
      <c r="N771" s="116">
        <f t="shared" si="113"/>
        <v>36.914771635044708</v>
      </c>
      <c r="O771" s="117">
        <f t="shared" si="114"/>
        <v>36.88977163504471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36.915271635044704</v>
      </c>
      <c r="L772" s="115">
        <f t="shared" si="119"/>
        <v>36.964271635044703</v>
      </c>
      <c r="M772" s="98">
        <f t="shared" si="112"/>
        <v>36.914771635044701</v>
      </c>
      <c r="N772" s="116">
        <f t="shared" si="113"/>
        <v>36.964771635044706</v>
      </c>
      <c r="O772" s="117">
        <f t="shared" si="114"/>
        <v>36.939771635044707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36.965271635044701</v>
      </c>
      <c r="L773" s="115">
        <f t="shared" si="119"/>
        <v>37.0142716350447</v>
      </c>
      <c r="M773" s="98">
        <f t="shared" ref="M773:M836" si="122">K773-5*10^-(D$2+1)</f>
        <v>36.964771635044698</v>
      </c>
      <c r="N773" s="116">
        <f t="shared" ref="N773:N836" si="123">L773+5*10^-(D$2+1)</f>
        <v>37.014771635044703</v>
      </c>
      <c r="O773" s="117">
        <f t="shared" ref="O773:O836" si="124">AVERAGE(K773,L773)</f>
        <v>36.989771635044704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37.015271635044698</v>
      </c>
      <c r="L774" s="115">
        <f t="shared" ref="L774:L837" si="129">K774+$I$4-POWER(10,-$D$2)</f>
        <v>37.064271635044697</v>
      </c>
      <c r="M774" s="98">
        <f t="shared" si="122"/>
        <v>37.014771635044696</v>
      </c>
      <c r="N774" s="116">
        <f t="shared" si="123"/>
        <v>37.0647716350447</v>
      </c>
      <c r="O774" s="117">
        <f t="shared" si="124"/>
        <v>37.039771635044701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37.065271635044695</v>
      </c>
      <c r="L775" s="115">
        <f t="shared" si="129"/>
        <v>37.114271635044695</v>
      </c>
      <c r="M775" s="98">
        <f t="shared" si="122"/>
        <v>37.064771635044693</v>
      </c>
      <c r="N775" s="116">
        <f t="shared" si="123"/>
        <v>37.114771635044697</v>
      </c>
      <c r="O775" s="117">
        <f t="shared" si="124"/>
        <v>37.089771635044698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37.115271635044692</v>
      </c>
      <c r="L776" s="115">
        <f t="shared" si="129"/>
        <v>37.164271635044692</v>
      </c>
      <c r="M776" s="98">
        <f t="shared" si="122"/>
        <v>37.11477163504469</v>
      </c>
      <c r="N776" s="116">
        <f t="shared" si="123"/>
        <v>37.164771635044694</v>
      </c>
      <c r="O776" s="117">
        <f t="shared" si="124"/>
        <v>37.139771635044696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37.165271635044689</v>
      </c>
      <c r="L777" s="115">
        <f t="shared" si="129"/>
        <v>37.214271635044689</v>
      </c>
      <c r="M777" s="98">
        <f t="shared" si="122"/>
        <v>37.164771635044687</v>
      </c>
      <c r="N777" s="116">
        <f t="shared" si="123"/>
        <v>37.214771635044691</v>
      </c>
      <c r="O777" s="117">
        <f t="shared" si="124"/>
        <v>37.189771635044693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37.215271635044687</v>
      </c>
      <c r="L778" s="115">
        <f t="shared" si="129"/>
        <v>37.264271635044686</v>
      </c>
      <c r="M778" s="98">
        <f t="shared" si="122"/>
        <v>37.214771635044684</v>
      </c>
      <c r="N778" s="116">
        <f t="shared" si="123"/>
        <v>37.264771635044688</v>
      </c>
      <c r="O778" s="117">
        <f t="shared" si="124"/>
        <v>37.23977163504469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37.265271635044684</v>
      </c>
      <c r="L779" s="115">
        <f t="shared" si="129"/>
        <v>37.314271635044683</v>
      </c>
      <c r="M779" s="98">
        <f t="shared" si="122"/>
        <v>37.264771635044681</v>
      </c>
      <c r="N779" s="116">
        <f t="shared" si="123"/>
        <v>37.314771635044686</v>
      </c>
      <c r="O779" s="117">
        <f t="shared" si="124"/>
        <v>37.289771635044687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37.315271635044681</v>
      </c>
      <c r="L780" s="115">
        <f t="shared" si="129"/>
        <v>37.36427163504468</v>
      </c>
      <c r="M780" s="98">
        <f t="shared" si="122"/>
        <v>37.314771635044679</v>
      </c>
      <c r="N780" s="116">
        <f t="shared" si="123"/>
        <v>37.364771635044683</v>
      </c>
      <c r="O780" s="117">
        <f t="shared" si="124"/>
        <v>37.339771635044684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37.365271635044678</v>
      </c>
      <c r="L781" s="115">
        <f t="shared" si="129"/>
        <v>37.414271635044678</v>
      </c>
      <c r="M781" s="98">
        <f t="shared" si="122"/>
        <v>37.364771635044676</v>
      </c>
      <c r="N781" s="116">
        <f t="shared" si="123"/>
        <v>37.41477163504468</v>
      </c>
      <c r="O781" s="117">
        <f t="shared" si="124"/>
        <v>37.389771635044681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37.415271635044675</v>
      </c>
      <c r="L782" s="115">
        <f t="shared" si="129"/>
        <v>37.464271635044675</v>
      </c>
      <c r="M782" s="98">
        <f t="shared" si="122"/>
        <v>37.414771635044673</v>
      </c>
      <c r="N782" s="116">
        <f t="shared" si="123"/>
        <v>37.464771635044677</v>
      </c>
      <c r="O782" s="117">
        <f t="shared" si="124"/>
        <v>37.439771635044679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37.465271635044672</v>
      </c>
      <c r="L783" s="115">
        <f t="shared" si="129"/>
        <v>37.514271635044672</v>
      </c>
      <c r="M783" s="98">
        <f t="shared" si="122"/>
        <v>37.46477163504467</v>
      </c>
      <c r="N783" s="116">
        <f t="shared" si="123"/>
        <v>37.514771635044674</v>
      </c>
      <c r="O783" s="117">
        <f t="shared" si="124"/>
        <v>37.489771635044676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37.51527163504467</v>
      </c>
      <c r="L784" s="115">
        <f t="shared" si="129"/>
        <v>37.564271635044669</v>
      </c>
      <c r="M784" s="98">
        <f t="shared" si="122"/>
        <v>37.514771635044667</v>
      </c>
      <c r="N784" s="116">
        <f t="shared" si="123"/>
        <v>37.564771635044671</v>
      </c>
      <c r="O784" s="117">
        <f t="shared" si="124"/>
        <v>37.539771635044673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37.565271635044667</v>
      </c>
      <c r="L785" s="115">
        <f t="shared" si="129"/>
        <v>37.614271635044666</v>
      </c>
      <c r="M785" s="98">
        <f t="shared" si="122"/>
        <v>37.564771635044664</v>
      </c>
      <c r="N785" s="116">
        <f t="shared" si="123"/>
        <v>37.614771635044669</v>
      </c>
      <c r="O785" s="117">
        <f t="shared" si="124"/>
        <v>37.58977163504467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37.615271635044664</v>
      </c>
      <c r="L786" s="115">
        <f t="shared" si="129"/>
        <v>37.664271635044663</v>
      </c>
      <c r="M786" s="98">
        <f t="shared" si="122"/>
        <v>37.614771635044661</v>
      </c>
      <c r="N786" s="116">
        <f t="shared" si="123"/>
        <v>37.664771635044666</v>
      </c>
      <c r="O786" s="117">
        <f t="shared" si="124"/>
        <v>37.639771635044667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37.665271635044661</v>
      </c>
      <c r="L787" s="115">
        <f t="shared" si="129"/>
        <v>37.714271635044661</v>
      </c>
      <c r="M787" s="98">
        <f t="shared" si="122"/>
        <v>37.664771635044659</v>
      </c>
      <c r="N787" s="116">
        <f t="shared" si="123"/>
        <v>37.714771635044663</v>
      </c>
      <c r="O787" s="117">
        <f t="shared" si="124"/>
        <v>37.689771635044664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37.715271635044658</v>
      </c>
      <c r="L788" s="115">
        <f t="shared" si="129"/>
        <v>37.764271635044658</v>
      </c>
      <c r="M788" s="98">
        <f t="shared" si="122"/>
        <v>37.714771635044656</v>
      </c>
      <c r="N788" s="116">
        <f t="shared" si="123"/>
        <v>37.76477163504466</v>
      </c>
      <c r="O788" s="117">
        <f t="shared" si="124"/>
        <v>37.739771635044661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37.765271635044655</v>
      </c>
      <c r="L789" s="115">
        <f t="shared" si="129"/>
        <v>37.814271635044655</v>
      </c>
      <c r="M789" s="98">
        <f t="shared" si="122"/>
        <v>37.764771635044653</v>
      </c>
      <c r="N789" s="116">
        <f t="shared" si="123"/>
        <v>37.814771635044657</v>
      </c>
      <c r="O789" s="117">
        <f t="shared" si="124"/>
        <v>37.789771635044659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37.815271635044652</v>
      </c>
      <c r="L790" s="115">
        <f t="shared" si="129"/>
        <v>37.864271635044652</v>
      </c>
      <c r="M790" s="98">
        <f t="shared" si="122"/>
        <v>37.81477163504465</v>
      </c>
      <c r="N790" s="116">
        <f t="shared" si="123"/>
        <v>37.864771635044654</v>
      </c>
      <c r="O790" s="117">
        <f t="shared" si="124"/>
        <v>37.839771635044656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37.86527163504465</v>
      </c>
      <c r="L791" s="115">
        <f t="shared" si="129"/>
        <v>37.914271635044649</v>
      </c>
      <c r="M791" s="98">
        <f t="shared" si="122"/>
        <v>37.864771635044647</v>
      </c>
      <c r="N791" s="116">
        <f t="shared" si="123"/>
        <v>37.914771635044652</v>
      </c>
      <c r="O791" s="117">
        <f t="shared" si="124"/>
        <v>37.889771635044653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37.915271635044647</v>
      </c>
      <c r="L792" s="115">
        <f t="shared" si="129"/>
        <v>37.964271635044646</v>
      </c>
      <c r="M792" s="98">
        <f t="shared" si="122"/>
        <v>37.914771635044644</v>
      </c>
      <c r="N792" s="116">
        <f t="shared" si="123"/>
        <v>37.964771635044649</v>
      </c>
      <c r="O792" s="117">
        <f t="shared" si="124"/>
        <v>37.93977163504465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37.965271635044644</v>
      </c>
      <c r="L793" s="115">
        <f t="shared" si="129"/>
        <v>38.014271635044643</v>
      </c>
      <c r="M793" s="98">
        <f t="shared" si="122"/>
        <v>37.964771635044642</v>
      </c>
      <c r="N793" s="116">
        <f t="shared" si="123"/>
        <v>38.014771635044646</v>
      </c>
      <c r="O793" s="117">
        <f t="shared" si="124"/>
        <v>37.989771635044647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38.015271635044641</v>
      </c>
      <c r="L794" s="115">
        <f t="shared" si="129"/>
        <v>38.064271635044641</v>
      </c>
      <c r="M794" s="98">
        <f t="shared" si="122"/>
        <v>38.014771635044639</v>
      </c>
      <c r="N794" s="116">
        <f t="shared" si="123"/>
        <v>38.064771635044643</v>
      </c>
      <c r="O794" s="117">
        <f t="shared" si="124"/>
        <v>38.039771635044644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38.065271635044638</v>
      </c>
      <c r="L795" s="115">
        <f t="shared" si="129"/>
        <v>38.114271635044638</v>
      </c>
      <c r="M795" s="98">
        <f t="shared" si="122"/>
        <v>38.064771635044636</v>
      </c>
      <c r="N795" s="116">
        <f t="shared" si="123"/>
        <v>38.11477163504464</v>
      </c>
      <c r="O795" s="117">
        <f t="shared" si="124"/>
        <v>38.089771635044642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38.115271635044635</v>
      </c>
      <c r="L796" s="115">
        <f t="shared" si="129"/>
        <v>38.164271635044635</v>
      </c>
      <c r="M796" s="98">
        <f t="shared" si="122"/>
        <v>38.114771635044633</v>
      </c>
      <c r="N796" s="116">
        <f t="shared" si="123"/>
        <v>38.164771635044637</v>
      </c>
      <c r="O796" s="117">
        <f t="shared" si="124"/>
        <v>38.139771635044639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38.165271635044633</v>
      </c>
      <c r="L797" s="115">
        <f t="shared" si="129"/>
        <v>38.214271635044632</v>
      </c>
      <c r="M797" s="98">
        <f t="shared" si="122"/>
        <v>38.16477163504463</v>
      </c>
      <c r="N797" s="116">
        <f t="shared" si="123"/>
        <v>38.214771635044634</v>
      </c>
      <c r="O797" s="117">
        <f t="shared" si="124"/>
        <v>38.189771635044636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38.21527163504463</v>
      </c>
      <c r="L798" s="115">
        <f t="shared" si="129"/>
        <v>38.264271635044629</v>
      </c>
      <c r="M798" s="98">
        <f t="shared" si="122"/>
        <v>38.214771635044627</v>
      </c>
      <c r="N798" s="116">
        <f t="shared" si="123"/>
        <v>38.264771635044632</v>
      </c>
      <c r="O798" s="117">
        <f t="shared" si="124"/>
        <v>38.239771635044633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38.265271635044627</v>
      </c>
      <c r="L799" s="115">
        <f t="shared" si="129"/>
        <v>38.314271635044626</v>
      </c>
      <c r="M799" s="98">
        <f t="shared" si="122"/>
        <v>38.264771635044625</v>
      </c>
      <c r="N799" s="116">
        <f t="shared" si="123"/>
        <v>38.314771635044629</v>
      </c>
      <c r="O799" s="117">
        <f t="shared" si="124"/>
        <v>38.28977163504463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38.315271635044624</v>
      </c>
      <c r="L800" s="115">
        <f t="shared" si="129"/>
        <v>38.364271635044624</v>
      </c>
      <c r="M800" s="98">
        <f t="shared" si="122"/>
        <v>38.314771635044622</v>
      </c>
      <c r="N800" s="116">
        <f t="shared" si="123"/>
        <v>38.364771635044626</v>
      </c>
      <c r="O800" s="117">
        <f t="shared" si="124"/>
        <v>38.339771635044627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38.365271635044621</v>
      </c>
      <c r="L801" s="115">
        <f t="shared" si="129"/>
        <v>38.414271635044621</v>
      </c>
      <c r="M801" s="98">
        <f t="shared" si="122"/>
        <v>38.364771635044619</v>
      </c>
      <c r="N801" s="116">
        <f t="shared" si="123"/>
        <v>38.414771635044623</v>
      </c>
      <c r="O801" s="117">
        <f t="shared" si="124"/>
        <v>38.389771635044625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38.415271635044618</v>
      </c>
      <c r="L802" s="115">
        <f t="shared" si="129"/>
        <v>38.464271635044618</v>
      </c>
      <c r="M802" s="98">
        <f t="shared" si="122"/>
        <v>38.414771635044616</v>
      </c>
      <c r="N802" s="116">
        <f t="shared" si="123"/>
        <v>38.46477163504462</v>
      </c>
      <c r="O802" s="117">
        <f t="shared" si="124"/>
        <v>38.439771635044622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38.465271635044616</v>
      </c>
      <c r="L803" s="115">
        <f t="shared" si="129"/>
        <v>38.514271635044615</v>
      </c>
      <c r="M803" s="98">
        <f t="shared" si="122"/>
        <v>38.464771635044613</v>
      </c>
      <c r="N803" s="116">
        <f t="shared" si="123"/>
        <v>38.514771635044617</v>
      </c>
      <c r="O803" s="117">
        <f t="shared" si="124"/>
        <v>38.489771635044619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38.515271635044613</v>
      </c>
      <c r="L804" s="115">
        <f t="shared" si="129"/>
        <v>38.564271635044612</v>
      </c>
      <c r="M804" s="98">
        <f t="shared" si="122"/>
        <v>38.51477163504461</v>
      </c>
      <c r="N804" s="116">
        <f t="shared" si="123"/>
        <v>38.564771635044615</v>
      </c>
      <c r="O804" s="117">
        <f t="shared" si="124"/>
        <v>38.539771635044616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38.56527163504461</v>
      </c>
      <c r="L805" s="115">
        <f t="shared" si="129"/>
        <v>38.614271635044609</v>
      </c>
      <c r="M805" s="98">
        <f t="shared" si="122"/>
        <v>38.564771635044607</v>
      </c>
      <c r="N805" s="116">
        <f t="shared" si="123"/>
        <v>38.614771635044612</v>
      </c>
      <c r="O805" s="117">
        <f t="shared" si="124"/>
        <v>38.589771635044613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38.615271635044607</v>
      </c>
      <c r="L806" s="115">
        <f t="shared" si="129"/>
        <v>38.664271635044607</v>
      </c>
      <c r="M806" s="98">
        <f t="shared" si="122"/>
        <v>38.614771635044605</v>
      </c>
      <c r="N806" s="116">
        <f t="shared" si="123"/>
        <v>38.664771635044609</v>
      </c>
      <c r="O806" s="117">
        <f t="shared" si="124"/>
        <v>38.63977163504461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38.665271635044604</v>
      </c>
      <c r="L807" s="115">
        <f t="shared" si="129"/>
        <v>38.714271635044604</v>
      </c>
      <c r="M807" s="98">
        <f t="shared" si="122"/>
        <v>38.664771635044602</v>
      </c>
      <c r="N807" s="116">
        <f t="shared" si="123"/>
        <v>38.714771635044606</v>
      </c>
      <c r="O807" s="117">
        <f t="shared" si="124"/>
        <v>38.689771635044607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38.715271635044601</v>
      </c>
      <c r="L808" s="115">
        <f t="shared" si="129"/>
        <v>38.764271635044601</v>
      </c>
      <c r="M808" s="98">
        <f t="shared" si="122"/>
        <v>38.714771635044599</v>
      </c>
      <c r="N808" s="116">
        <f t="shared" si="123"/>
        <v>38.764771635044603</v>
      </c>
      <c r="O808" s="117">
        <f t="shared" si="124"/>
        <v>38.739771635044605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38.765271635044598</v>
      </c>
      <c r="L809" s="115">
        <f t="shared" si="129"/>
        <v>38.814271635044598</v>
      </c>
      <c r="M809" s="98">
        <f t="shared" si="122"/>
        <v>38.764771635044596</v>
      </c>
      <c r="N809" s="116">
        <f t="shared" si="123"/>
        <v>38.8147716350446</v>
      </c>
      <c r="O809" s="117">
        <f t="shared" si="124"/>
        <v>38.789771635044602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38.815271635044596</v>
      </c>
      <c r="L810" s="115">
        <f t="shared" si="129"/>
        <v>38.864271635044595</v>
      </c>
      <c r="M810" s="98">
        <f t="shared" si="122"/>
        <v>38.814771635044593</v>
      </c>
      <c r="N810" s="116">
        <f t="shared" si="123"/>
        <v>38.864771635044598</v>
      </c>
      <c r="O810" s="117">
        <f t="shared" si="124"/>
        <v>38.839771635044599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38.865271635044593</v>
      </c>
      <c r="L811" s="115">
        <f t="shared" si="129"/>
        <v>38.914271635044592</v>
      </c>
      <c r="M811" s="98">
        <f t="shared" si="122"/>
        <v>38.86477163504459</v>
      </c>
      <c r="N811" s="116">
        <f t="shared" si="123"/>
        <v>38.914771635044595</v>
      </c>
      <c r="O811" s="117">
        <f t="shared" si="124"/>
        <v>38.889771635044596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38.91527163504459</v>
      </c>
      <c r="L812" s="115">
        <f t="shared" si="129"/>
        <v>38.964271635044589</v>
      </c>
      <c r="M812" s="98">
        <f t="shared" si="122"/>
        <v>38.914771635044588</v>
      </c>
      <c r="N812" s="116">
        <f t="shared" si="123"/>
        <v>38.964771635044592</v>
      </c>
      <c r="O812" s="117">
        <f t="shared" si="124"/>
        <v>38.939771635044593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38.965271635044587</v>
      </c>
      <c r="L813" s="115">
        <f t="shared" si="129"/>
        <v>39.014271635044587</v>
      </c>
      <c r="M813" s="98">
        <f t="shared" si="122"/>
        <v>38.964771635044585</v>
      </c>
      <c r="N813" s="116">
        <f t="shared" si="123"/>
        <v>39.014771635044589</v>
      </c>
      <c r="O813" s="117">
        <f t="shared" si="124"/>
        <v>38.98977163504459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39.015271635044584</v>
      </c>
      <c r="L814" s="115">
        <f t="shared" si="129"/>
        <v>39.064271635044584</v>
      </c>
      <c r="M814" s="98">
        <f t="shared" si="122"/>
        <v>39.014771635044582</v>
      </c>
      <c r="N814" s="116">
        <f t="shared" si="123"/>
        <v>39.064771635044586</v>
      </c>
      <c r="O814" s="117">
        <f t="shared" si="124"/>
        <v>39.039771635044588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39.065271635044581</v>
      </c>
      <c r="L815" s="115">
        <f t="shared" si="129"/>
        <v>39.114271635044581</v>
      </c>
      <c r="M815" s="98">
        <f t="shared" si="122"/>
        <v>39.064771635044579</v>
      </c>
      <c r="N815" s="116">
        <f t="shared" si="123"/>
        <v>39.114771635044583</v>
      </c>
      <c r="O815" s="117">
        <f t="shared" si="124"/>
        <v>39.089771635044585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39.115271635044579</v>
      </c>
      <c r="L816" s="115">
        <f t="shared" si="129"/>
        <v>39.164271635044578</v>
      </c>
      <c r="M816" s="98">
        <f t="shared" si="122"/>
        <v>39.114771635044576</v>
      </c>
      <c r="N816" s="116">
        <f t="shared" si="123"/>
        <v>39.16477163504458</v>
      </c>
      <c r="O816" s="117">
        <f t="shared" si="124"/>
        <v>39.139771635044582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39.165271635044576</v>
      </c>
      <c r="L817" s="115">
        <f t="shared" si="129"/>
        <v>39.214271635044575</v>
      </c>
      <c r="M817" s="98">
        <f t="shared" si="122"/>
        <v>39.164771635044573</v>
      </c>
      <c r="N817" s="116">
        <f t="shared" si="123"/>
        <v>39.214771635044578</v>
      </c>
      <c r="O817" s="117">
        <f t="shared" si="124"/>
        <v>39.189771635044579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39.215271635044573</v>
      </c>
      <c r="L818" s="115">
        <f t="shared" si="129"/>
        <v>39.264271635044572</v>
      </c>
      <c r="M818" s="98">
        <f t="shared" si="122"/>
        <v>39.214771635044571</v>
      </c>
      <c r="N818" s="116">
        <f t="shared" si="123"/>
        <v>39.264771635044575</v>
      </c>
      <c r="O818" s="117">
        <f t="shared" si="124"/>
        <v>39.239771635044576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39.26527163504457</v>
      </c>
      <c r="L819" s="115">
        <f t="shared" si="129"/>
        <v>39.31427163504457</v>
      </c>
      <c r="M819" s="98">
        <f t="shared" si="122"/>
        <v>39.264771635044568</v>
      </c>
      <c r="N819" s="116">
        <f t="shared" si="123"/>
        <v>39.314771635044572</v>
      </c>
      <c r="O819" s="117">
        <f t="shared" si="124"/>
        <v>39.289771635044573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39.315271635044567</v>
      </c>
      <c r="L820" s="115">
        <f t="shared" si="129"/>
        <v>39.364271635044567</v>
      </c>
      <c r="M820" s="98">
        <f t="shared" si="122"/>
        <v>39.314771635044565</v>
      </c>
      <c r="N820" s="116">
        <f t="shared" si="123"/>
        <v>39.364771635044569</v>
      </c>
      <c r="O820" s="117">
        <f t="shared" si="124"/>
        <v>39.339771635044571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39.365271635044564</v>
      </c>
      <c r="L821" s="115">
        <f t="shared" si="129"/>
        <v>39.414271635044564</v>
      </c>
      <c r="M821" s="98">
        <f t="shared" si="122"/>
        <v>39.364771635044562</v>
      </c>
      <c r="N821" s="116">
        <f t="shared" si="123"/>
        <v>39.414771635044566</v>
      </c>
      <c r="O821" s="117">
        <f t="shared" si="124"/>
        <v>39.389771635044568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39.415271635044562</v>
      </c>
      <c r="L822" s="115">
        <f t="shared" si="129"/>
        <v>39.464271635044561</v>
      </c>
      <c r="M822" s="98">
        <f t="shared" si="122"/>
        <v>39.414771635044559</v>
      </c>
      <c r="N822" s="116">
        <f t="shared" si="123"/>
        <v>39.464771635044563</v>
      </c>
      <c r="O822" s="117">
        <f t="shared" si="124"/>
        <v>39.439771635044565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39.465271635044559</v>
      </c>
      <c r="L823" s="115">
        <f t="shared" si="129"/>
        <v>39.514271635044558</v>
      </c>
      <c r="M823" s="98">
        <f t="shared" si="122"/>
        <v>39.464771635044556</v>
      </c>
      <c r="N823" s="116">
        <f t="shared" si="123"/>
        <v>39.514771635044561</v>
      </c>
      <c r="O823" s="117">
        <f t="shared" si="124"/>
        <v>39.489771635044562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39.515271635044556</v>
      </c>
      <c r="L824" s="115">
        <f t="shared" si="129"/>
        <v>39.564271635044555</v>
      </c>
      <c r="M824" s="98">
        <f t="shared" si="122"/>
        <v>39.514771635044553</v>
      </c>
      <c r="N824" s="116">
        <f t="shared" si="123"/>
        <v>39.564771635044558</v>
      </c>
      <c r="O824" s="117">
        <f t="shared" si="124"/>
        <v>39.539771635044559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39.565271635044553</v>
      </c>
      <c r="L825" s="115">
        <f t="shared" si="129"/>
        <v>39.614271635044553</v>
      </c>
      <c r="M825" s="98">
        <f t="shared" si="122"/>
        <v>39.564771635044551</v>
      </c>
      <c r="N825" s="116">
        <f t="shared" si="123"/>
        <v>39.614771635044555</v>
      </c>
      <c r="O825" s="117">
        <f t="shared" si="124"/>
        <v>39.589771635044556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39.61527163504455</v>
      </c>
      <c r="L826" s="115">
        <f t="shared" si="129"/>
        <v>39.66427163504455</v>
      </c>
      <c r="M826" s="98">
        <f t="shared" si="122"/>
        <v>39.614771635044548</v>
      </c>
      <c r="N826" s="116">
        <f t="shared" si="123"/>
        <v>39.664771635044552</v>
      </c>
      <c r="O826" s="117">
        <f t="shared" si="124"/>
        <v>39.639771635044553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39.665271635044547</v>
      </c>
      <c r="L827" s="115">
        <f t="shared" si="129"/>
        <v>39.714271635044547</v>
      </c>
      <c r="M827" s="98">
        <f t="shared" si="122"/>
        <v>39.664771635044545</v>
      </c>
      <c r="N827" s="116">
        <f t="shared" si="123"/>
        <v>39.714771635044549</v>
      </c>
      <c r="O827" s="117">
        <f t="shared" si="124"/>
        <v>39.689771635044551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39.715271635044544</v>
      </c>
      <c r="L828" s="115">
        <f t="shared" si="129"/>
        <v>39.764271635044544</v>
      </c>
      <c r="M828" s="98">
        <f t="shared" si="122"/>
        <v>39.714771635044542</v>
      </c>
      <c r="N828" s="116">
        <f t="shared" si="123"/>
        <v>39.764771635044546</v>
      </c>
      <c r="O828" s="117">
        <f t="shared" si="124"/>
        <v>39.739771635044548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39.765271635044542</v>
      </c>
      <c r="L829" s="115">
        <f t="shared" si="129"/>
        <v>39.814271635044541</v>
      </c>
      <c r="M829" s="98">
        <f t="shared" si="122"/>
        <v>39.764771635044539</v>
      </c>
      <c r="N829" s="116">
        <f t="shared" si="123"/>
        <v>39.814771635044544</v>
      </c>
      <c r="O829" s="117">
        <f t="shared" si="124"/>
        <v>39.789771635044545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39.815271635044539</v>
      </c>
      <c r="L830" s="115">
        <f t="shared" si="129"/>
        <v>39.864271635044538</v>
      </c>
      <c r="M830" s="98">
        <f t="shared" si="122"/>
        <v>39.814771635044536</v>
      </c>
      <c r="N830" s="116">
        <f t="shared" si="123"/>
        <v>39.864771635044541</v>
      </c>
      <c r="O830" s="117">
        <f t="shared" si="124"/>
        <v>39.839771635044542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39.865271635044536</v>
      </c>
      <c r="L831" s="115">
        <f t="shared" si="129"/>
        <v>39.914271635044535</v>
      </c>
      <c r="M831" s="98">
        <f t="shared" si="122"/>
        <v>39.864771635044534</v>
      </c>
      <c r="N831" s="116">
        <f t="shared" si="123"/>
        <v>39.914771635044538</v>
      </c>
      <c r="O831" s="117">
        <f t="shared" si="124"/>
        <v>39.889771635044539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39.915271635044533</v>
      </c>
      <c r="L832" s="115">
        <f t="shared" si="129"/>
        <v>39.964271635044533</v>
      </c>
      <c r="M832" s="98">
        <f t="shared" si="122"/>
        <v>39.914771635044531</v>
      </c>
      <c r="N832" s="116">
        <f t="shared" si="123"/>
        <v>39.964771635044535</v>
      </c>
      <c r="O832" s="117">
        <f t="shared" si="124"/>
        <v>39.939771635044536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39.96527163504453</v>
      </c>
      <c r="L833" s="115">
        <f t="shared" si="129"/>
        <v>40.01427163504453</v>
      </c>
      <c r="M833" s="98">
        <f t="shared" si="122"/>
        <v>39.964771635044528</v>
      </c>
      <c r="N833" s="116">
        <f t="shared" si="123"/>
        <v>40.014771635044532</v>
      </c>
      <c r="O833" s="117">
        <f t="shared" si="124"/>
        <v>39.989771635044534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40.015271635044527</v>
      </c>
      <c r="L834" s="115">
        <f t="shared" si="129"/>
        <v>40.064271635044527</v>
      </c>
      <c r="M834" s="98">
        <f t="shared" si="122"/>
        <v>40.014771635044525</v>
      </c>
      <c r="N834" s="116">
        <f t="shared" si="123"/>
        <v>40.064771635044529</v>
      </c>
      <c r="O834" s="117">
        <f t="shared" si="124"/>
        <v>40.039771635044531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40.065271635044525</v>
      </c>
      <c r="L835" s="115">
        <f t="shared" si="129"/>
        <v>40.114271635044524</v>
      </c>
      <c r="M835" s="98">
        <f t="shared" si="122"/>
        <v>40.064771635044522</v>
      </c>
      <c r="N835" s="116">
        <f t="shared" si="123"/>
        <v>40.114771635044526</v>
      </c>
      <c r="O835" s="117">
        <f t="shared" si="124"/>
        <v>40.089771635044528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40.115271635044522</v>
      </c>
      <c r="L836" s="115">
        <f t="shared" si="129"/>
        <v>40.164271635044521</v>
      </c>
      <c r="M836" s="98">
        <f t="shared" si="122"/>
        <v>40.114771635044519</v>
      </c>
      <c r="N836" s="116">
        <f t="shared" si="123"/>
        <v>40.164771635044524</v>
      </c>
      <c r="O836" s="117">
        <f t="shared" si="124"/>
        <v>40.139771635044525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40.165271635044519</v>
      </c>
      <c r="L837" s="115">
        <f t="shared" si="129"/>
        <v>40.214271635044518</v>
      </c>
      <c r="M837" s="98">
        <f t="shared" ref="M837:M900" si="132">K837-5*10^-(D$2+1)</f>
        <v>40.164771635044517</v>
      </c>
      <c r="N837" s="116">
        <f t="shared" ref="N837:N900" si="133">L837+5*10^-(D$2+1)</f>
        <v>40.214771635044521</v>
      </c>
      <c r="O837" s="117">
        <f t="shared" ref="O837:O900" si="134">AVERAGE(K837,L837)</f>
        <v>40.189771635044522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40.215271635044516</v>
      </c>
      <c r="L838" s="115">
        <f t="shared" ref="L838:L901" si="139">K838+$I$4-POWER(10,-$D$2)</f>
        <v>40.264271635044516</v>
      </c>
      <c r="M838" s="98">
        <f t="shared" si="132"/>
        <v>40.214771635044514</v>
      </c>
      <c r="N838" s="116">
        <f t="shared" si="133"/>
        <v>40.264771635044518</v>
      </c>
      <c r="O838" s="117">
        <f t="shared" si="134"/>
        <v>40.239771635044519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40.265271635044513</v>
      </c>
      <c r="L839" s="115">
        <f t="shared" si="139"/>
        <v>40.314271635044513</v>
      </c>
      <c r="M839" s="98">
        <f t="shared" si="132"/>
        <v>40.264771635044511</v>
      </c>
      <c r="N839" s="116">
        <f t="shared" si="133"/>
        <v>40.314771635044515</v>
      </c>
      <c r="O839" s="117">
        <f t="shared" si="134"/>
        <v>40.289771635044517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40.31527163504451</v>
      </c>
      <c r="L840" s="115">
        <f t="shared" si="139"/>
        <v>40.36427163504451</v>
      </c>
      <c r="M840" s="98">
        <f t="shared" si="132"/>
        <v>40.314771635044508</v>
      </c>
      <c r="N840" s="116">
        <f t="shared" si="133"/>
        <v>40.364771635044512</v>
      </c>
      <c r="O840" s="117">
        <f t="shared" si="134"/>
        <v>40.339771635044514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40.365271635044508</v>
      </c>
      <c r="L841" s="115">
        <f t="shared" si="139"/>
        <v>40.414271635044507</v>
      </c>
      <c r="M841" s="98">
        <f t="shared" si="132"/>
        <v>40.364771635044505</v>
      </c>
      <c r="N841" s="116">
        <f t="shared" si="133"/>
        <v>40.414771635044509</v>
      </c>
      <c r="O841" s="117">
        <f t="shared" si="134"/>
        <v>40.389771635044511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40.415271635044505</v>
      </c>
      <c r="L842" s="115">
        <f t="shared" si="139"/>
        <v>40.464271635044504</v>
      </c>
      <c r="M842" s="98">
        <f t="shared" si="132"/>
        <v>40.414771635044502</v>
      </c>
      <c r="N842" s="116">
        <f t="shared" si="133"/>
        <v>40.464771635044507</v>
      </c>
      <c r="O842" s="117">
        <f t="shared" si="134"/>
        <v>40.439771635044508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40.465271635044502</v>
      </c>
      <c r="L843" s="115">
        <f t="shared" si="139"/>
        <v>40.514271635044501</v>
      </c>
      <c r="M843" s="98">
        <f t="shared" si="132"/>
        <v>40.464771635044499</v>
      </c>
      <c r="N843" s="116">
        <f t="shared" si="133"/>
        <v>40.514771635044504</v>
      </c>
      <c r="O843" s="117">
        <f t="shared" si="134"/>
        <v>40.489771635044505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40.515271635044499</v>
      </c>
      <c r="L844" s="115">
        <f t="shared" si="139"/>
        <v>40.564271635044499</v>
      </c>
      <c r="M844" s="98">
        <f t="shared" si="132"/>
        <v>40.514771635044497</v>
      </c>
      <c r="N844" s="116">
        <f t="shared" si="133"/>
        <v>40.564771635044501</v>
      </c>
      <c r="O844" s="117">
        <f t="shared" si="134"/>
        <v>40.539771635044502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40.565271635044496</v>
      </c>
      <c r="L845" s="115">
        <f t="shared" si="139"/>
        <v>40.614271635044496</v>
      </c>
      <c r="M845" s="98">
        <f t="shared" si="132"/>
        <v>40.564771635044494</v>
      </c>
      <c r="N845" s="116">
        <f t="shared" si="133"/>
        <v>40.614771635044498</v>
      </c>
      <c r="O845" s="117">
        <f t="shared" si="134"/>
        <v>40.589771635044499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40.615271635044493</v>
      </c>
      <c r="L846" s="115">
        <f t="shared" si="139"/>
        <v>40.664271635044493</v>
      </c>
      <c r="M846" s="98">
        <f t="shared" si="132"/>
        <v>40.614771635044491</v>
      </c>
      <c r="N846" s="116">
        <f t="shared" si="133"/>
        <v>40.664771635044495</v>
      </c>
      <c r="O846" s="117">
        <f t="shared" si="134"/>
        <v>40.639771635044497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40.66527163504449</v>
      </c>
      <c r="L847" s="115">
        <f t="shared" si="139"/>
        <v>40.71427163504449</v>
      </c>
      <c r="M847" s="98">
        <f t="shared" si="132"/>
        <v>40.664771635044488</v>
      </c>
      <c r="N847" s="116">
        <f t="shared" si="133"/>
        <v>40.714771635044492</v>
      </c>
      <c r="O847" s="117">
        <f t="shared" si="134"/>
        <v>40.689771635044494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40.715271635044488</v>
      </c>
      <c r="L848" s="115">
        <f t="shared" si="139"/>
        <v>40.764271635044487</v>
      </c>
      <c r="M848" s="98">
        <f t="shared" si="132"/>
        <v>40.714771635044485</v>
      </c>
      <c r="N848" s="116">
        <f t="shared" si="133"/>
        <v>40.76477163504449</v>
      </c>
      <c r="O848" s="117">
        <f t="shared" si="134"/>
        <v>40.739771635044491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40.765271635044485</v>
      </c>
      <c r="L849" s="115">
        <f t="shared" si="139"/>
        <v>40.814271635044484</v>
      </c>
      <c r="M849" s="98">
        <f t="shared" si="132"/>
        <v>40.764771635044482</v>
      </c>
      <c r="N849" s="116">
        <f t="shared" si="133"/>
        <v>40.814771635044487</v>
      </c>
      <c r="O849" s="117">
        <f t="shared" si="134"/>
        <v>40.789771635044488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40.815271635044482</v>
      </c>
      <c r="L850" s="115">
        <f t="shared" si="139"/>
        <v>40.864271635044481</v>
      </c>
      <c r="M850" s="98">
        <f t="shared" si="132"/>
        <v>40.81477163504448</v>
      </c>
      <c r="N850" s="116">
        <f t="shared" si="133"/>
        <v>40.864771635044484</v>
      </c>
      <c r="O850" s="117">
        <f t="shared" si="134"/>
        <v>40.839771635044485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40.865271635044479</v>
      </c>
      <c r="L851" s="115">
        <f t="shared" si="139"/>
        <v>40.914271635044479</v>
      </c>
      <c r="M851" s="98">
        <f t="shared" si="132"/>
        <v>40.864771635044477</v>
      </c>
      <c r="N851" s="116">
        <f t="shared" si="133"/>
        <v>40.914771635044481</v>
      </c>
      <c r="O851" s="117">
        <f t="shared" si="134"/>
        <v>40.889771635044482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40.915271635044476</v>
      </c>
      <c r="L852" s="115">
        <f t="shared" si="139"/>
        <v>40.964271635044476</v>
      </c>
      <c r="M852" s="98">
        <f t="shared" si="132"/>
        <v>40.914771635044474</v>
      </c>
      <c r="N852" s="116">
        <f t="shared" si="133"/>
        <v>40.964771635044478</v>
      </c>
      <c r="O852" s="117">
        <f t="shared" si="134"/>
        <v>40.93977163504448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40.965271635044473</v>
      </c>
      <c r="L853" s="115">
        <f t="shared" si="139"/>
        <v>41.014271635044473</v>
      </c>
      <c r="M853" s="98">
        <f t="shared" si="132"/>
        <v>40.964771635044471</v>
      </c>
      <c r="N853" s="116">
        <f t="shared" si="133"/>
        <v>41.014771635044475</v>
      </c>
      <c r="O853" s="117">
        <f t="shared" si="134"/>
        <v>40.989771635044477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41.015271635044471</v>
      </c>
      <c r="L854" s="115">
        <f t="shared" si="139"/>
        <v>41.06427163504447</v>
      </c>
      <c r="M854" s="98">
        <f t="shared" si="132"/>
        <v>41.014771635044468</v>
      </c>
      <c r="N854" s="116">
        <f t="shared" si="133"/>
        <v>41.064771635044472</v>
      </c>
      <c r="O854" s="117">
        <f t="shared" si="134"/>
        <v>41.039771635044474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41.065271635044468</v>
      </c>
      <c r="L855" s="115">
        <f t="shared" si="139"/>
        <v>41.114271635044467</v>
      </c>
      <c r="M855" s="98">
        <f t="shared" si="132"/>
        <v>41.064771635044465</v>
      </c>
      <c r="N855" s="116">
        <f t="shared" si="133"/>
        <v>41.11477163504447</v>
      </c>
      <c r="O855" s="117">
        <f t="shared" si="134"/>
        <v>41.089771635044471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41.115271635044465</v>
      </c>
      <c r="L856" s="115">
        <f t="shared" si="139"/>
        <v>41.164271635044464</v>
      </c>
      <c r="M856" s="98">
        <f t="shared" si="132"/>
        <v>41.114771635044463</v>
      </c>
      <c r="N856" s="116">
        <f t="shared" si="133"/>
        <v>41.164771635044467</v>
      </c>
      <c r="O856" s="117">
        <f t="shared" si="134"/>
        <v>41.139771635044468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41.165271635044462</v>
      </c>
      <c r="L857" s="115">
        <f t="shared" si="139"/>
        <v>41.214271635044462</v>
      </c>
      <c r="M857" s="98">
        <f t="shared" si="132"/>
        <v>41.16477163504446</v>
      </c>
      <c r="N857" s="116">
        <f t="shared" si="133"/>
        <v>41.214771635044464</v>
      </c>
      <c r="O857" s="117">
        <f t="shared" si="134"/>
        <v>41.189771635044465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41.215271635044459</v>
      </c>
      <c r="L858" s="115">
        <f t="shared" si="139"/>
        <v>41.264271635044459</v>
      </c>
      <c r="M858" s="98">
        <f t="shared" si="132"/>
        <v>41.214771635044457</v>
      </c>
      <c r="N858" s="116">
        <f t="shared" si="133"/>
        <v>41.264771635044461</v>
      </c>
      <c r="O858" s="117">
        <f t="shared" si="134"/>
        <v>41.239771635044463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41.265271635044456</v>
      </c>
      <c r="L859" s="115">
        <f t="shared" si="139"/>
        <v>41.314271635044456</v>
      </c>
      <c r="M859" s="98">
        <f t="shared" si="132"/>
        <v>41.264771635044454</v>
      </c>
      <c r="N859" s="116">
        <f t="shared" si="133"/>
        <v>41.314771635044458</v>
      </c>
      <c r="O859" s="117">
        <f t="shared" si="134"/>
        <v>41.28977163504446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41.315271635044454</v>
      </c>
      <c r="L860" s="115">
        <f t="shared" si="139"/>
        <v>41.364271635044453</v>
      </c>
      <c r="M860" s="98">
        <f t="shared" si="132"/>
        <v>41.314771635044451</v>
      </c>
      <c r="N860" s="116">
        <f t="shared" si="133"/>
        <v>41.364771635044455</v>
      </c>
      <c r="O860" s="117">
        <f t="shared" si="134"/>
        <v>41.339771635044457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41.365271635044451</v>
      </c>
      <c r="L861" s="115">
        <f t="shared" si="139"/>
        <v>41.41427163504445</v>
      </c>
      <c r="M861" s="98">
        <f t="shared" si="132"/>
        <v>41.364771635044448</v>
      </c>
      <c r="N861" s="116">
        <f t="shared" si="133"/>
        <v>41.414771635044453</v>
      </c>
      <c r="O861" s="117">
        <f t="shared" si="134"/>
        <v>41.389771635044454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41.415271635044448</v>
      </c>
      <c r="L862" s="115">
        <f t="shared" si="139"/>
        <v>41.464271635044447</v>
      </c>
      <c r="M862" s="98">
        <f t="shared" si="132"/>
        <v>41.414771635044445</v>
      </c>
      <c r="N862" s="116">
        <f t="shared" si="133"/>
        <v>41.46477163504445</v>
      </c>
      <c r="O862" s="117">
        <f t="shared" si="134"/>
        <v>41.439771635044451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41.465271635044445</v>
      </c>
      <c r="L863" s="115">
        <f t="shared" si="139"/>
        <v>41.514271635044445</v>
      </c>
      <c r="M863" s="98">
        <f t="shared" si="132"/>
        <v>41.464771635044443</v>
      </c>
      <c r="N863" s="116">
        <f t="shared" si="133"/>
        <v>41.514771635044447</v>
      </c>
      <c r="O863" s="117">
        <f t="shared" si="134"/>
        <v>41.489771635044448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41.515271635044442</v>
      </c>
      <c r="L864" s="115">
        <f t="shared" si="139"/>
        <v>41.564271635044442</v>
      </c>
      <c r="M864" s="98">
        <f t="shared" si="132"/>
        <v>41.51477163504444</v>
      </c>
      <c r="N864" s="116">
        <f t="shared" si="133"/>
        <v>41.564771635044444</v>
      </c>
      <c r="O864" s="117">
        <f t="shared" si="134"/>
        <v>41.539771635044445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41.565271635044439</v>
      </c>
      <c r="L865" s="115">
        <f t="shared" si="139"/>
        <v>41.614271635044439</v>
      </c>
      <c r="M865" s="98">
        <f t="shared" si="132"/>
        <v>41.564771635044437</v>
      </c>
      <c r="N865" s="116">
        <f t="shared" si="133"/>
        <v>41.614771635044441</v>
      </c>
      <c r="O865" s="117">
        <f t="shared" si="134"/>
        <v>41.589771635044443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41.615271635044436</v>
      </c>
      <c r="L866" s="115">
        <f t="shared" si="139"/>
        <v>41.664271635044436</v>
      </c>
      <c r="M866" s="98">
        <f t="shared" si="132"/>
        <v>41.614771635044434</v>
      </c>
      <c r="N866" s="116">
        <f t="shared" si="133"/>
        <v>41.664771635044438</v>
      </c>
      <c r="O866" s="117">
        <f t="shared" si="134"/>
        <v>41.63977163504444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41.665271635044434</v>
      </c>
      <c r="L867" s="115">
        <f t="shared" si="139"/>
        <v>41.714271635044433</v>
      </c>
      <c r="M867" s="98">
        <f t="shared" si="132"/>
        <v>41.664771635044431</v>
      </c>
      <c r="N867" s="116">
        <f t="shared" si="133"/>
        <v>41.714771635044436</v>
      </c>
      <c r="O867" s="117">
        <f t="shared" si="134"/>
        <v>41.689771635044437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41.715271635044431</v>
      </c>
      <c r="L868" s="115">
        <f t="shared" si="139"/>
        <v>41.76427163504443</v>
      </c>
      <c r="M868" s="98">
        <f t="shared" si="132"/>
        <v>41.714771635044428</v>
      </c>
      <c r="N868" s="116">
        <f t="shared" si="133"/>
        <v>41.764771635044433</v>
      </c>
      <c r="O868" s="117">
        <f t="shared" si="134"/>
        <v>41.739771635044434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41.765271635044428</v>
      </c>
      <c r="L869" s="115">
        <f t="shared" si="139"/>
        <v>41.814271635044427</v>
      </c>
      <c r="M869" s="98">
        <f t="shared" si="132"/>
        <v>41.764771635044426</v>
      </c>
      <c r="N869" s="116">
        <f t="shared" si="133"/>
        <v>41.81477163504443</v>
      </c>
      <c r="O869" s="117">
        <f t="shared" si="134"/>
        <v>41.789771635044431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41.815271635044425</v>
      </c>
      <c r="L870" s="115">
        <f t="shared" si="139"/>
        <v>41.864271635044425</v>
      </c>
      <c r="M870" s="98">
        <f t="shared" si="132"/>
        <v>41.814771635044423</v>
      </c>
      <c r="N870" s="116">
        <f t="shared" si="133"/>
        <v>41.864771635044427</v>
      </c>
      <c r="O870" s="117">
        <f t="shared" si="134"/>
        <v>41.839771635044428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41.865271635044422</v>
      </c>
      <c r="L871" s="115">
        <f t="shared" si="139"/>
        <v>41.914271635044422</v>
      </c>
      <c r="M871" s="98">
        <f t="shared" si="132"/>
        <v>41.86477163504442</v>
      </c>
      <c r="N871" s="116">
        <f t="shared" si="133"/>
        <v>41.914771635044424</v>
      </c>
      <c r="O871" s="117">
        <f t="shared" si="134"/>
        <v>41.889771635044426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41.915271635044419</v>
      </c>
      <c r="L872" s="115">
        <f t="shared" si="139"/>
        <v>41.964271635044419</v>
      </c>
      <c r="M872" s="98">
        <f t="shared" si="132"/>
        <v>41.914771635044417</v>
      </c>
      <c r="N872" s="116">
        <f t="shared" si="133"/>
        <v>41.964771635044421</v>
      </c>
      <c r="O872" s="117">
        <f t="shared" si="134"/>
        <v>41.939771635044423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41.965271635044417</v>
      </c>
      <c r="L873" s="115">
        <f t="shared" si="139"/>
        <v>42.014271635044416</v>
      </c>
      <c r="M873" s="98">
        <f t="shared" si="132"/>
        <v>41.964771635044414</v>
      </c>
      <c r="N873" s="116">
        <f t="shared" si="133"/>
        <v>42.014771635044418</v>
      </c>
      <c r="O873" s="117">
        <f t="shared" si="134"/>
        <v>41.98977163504442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42.015271635044414</v>
      </c>
      <c r="L874" s="115">
        <f t="shared" si="139"/>
        <v>42.064271635044413</v>
      </c>
      <c r="M874" s="98">
        <f t="shared" si="132"/>
        <v>42.014771635044411</v>
      </c>
      <c r="N874" s="116">
        <f t="shared" si="133"/>
        <v>42.064771635044416</v>
      </c>
      <c r="O874" s="117">
        <f t="shared" si="134"/>
        <v>42.039771635044417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42.065271635044411</v>
      </c>
      <c r="L875" s="115">
        <f t="shared" si="139"/>
        <v>42.11427163504441</v>
      </c>
      <c r="M875" s="98">
        <f t="shared" si="132"/>
        <v>42.064771635044409</v>
      </c>
      <c r="N875" s="116">
        <f t="shared" si="133"/>
        <v>42.114771635044413</v>
      </c>
      <c r="O875" s="117">
        <f t="shared" si="134"/>
        <v>42.089771635044414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42.115271635044408</v>
      </c>
      <c r="L876" s="115">
        <f t="shared" si="139"/>
        <v>42.164271635044408</v>
      </c>
      <c r="M876" s="98">
        <f t="shared" si="132"/>
        <v>42.114771635044406</v>
      </c>
      <c r="N876" s="116">
        <f t="shared" si="133"/>
        <v>42.16477163504441</v>
      </c>
      <c r="O876" s="117">
        <f t="shared" si="134"/>
        <v>42.139771635044411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42.165271635044405</v>
      </c>
      <c r="L877" s="115">
        <f t="shared" si="139"/>
        <v>42.214271635044405</v>
      </c>
      <c r="M877" s="98">
        <f t="shared" si="132"/>
        <v>42.164771635044403</v>
      </c>
      <c r="N877" s="116">
        <f t="shared" si="133"/>
        <v>42.214771635044407</v>
      </c>
      <c r="O877" s="117">
        <f t="shared" si="134"/>
        <v>42.189771635044409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42.215271635044402</v>
      </c>
      <c r="L878" s="115">
        <f t="shared" si="139"/>
        <v>42.264271635044402</v>
      </c>
      <c r="M878" s="98">
        <f t="shared" si="132"/>
        <v>42.2147716350444</v>
      </c>
      <c r="N878" s="116">
        <f t="shared" si="133"/>
        <v>42.264771635044404</v>
      </c>
      <c r="O878" s="117">
        <f t="shared" si="134"/>
        <v>42.239771635044406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42.2652716350444</v>
      </c>
      <c r="L879" s="115">
        <f t="shared" si="139"/>
        <v>42.314271635044399</v>
      </c>
      <c r="M879" s="98">
        <f t="shared" si="132"/>
        <v>42.264771635044397</v>
      </c>
      <c r="N879" s="116">
        <f t="shared" si="133"/>
        <v>42.314771635044401</v>
      </c>
      <c r="O879" s="117">
        <f t="shared" si="134"/>
        <v>42.289771635044403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42.315271635044397</v>
      </c>
      <c r="L880" s="115">
        <f t="shared" si="139"/>
        <v>42.364271635044396</v>
      </c>
      <c r="M880" s="98">
        <f t="shared" si="132"/>
        <v>42.314771635044394</v>
      </c>
      <c r="N880" s="116">
        <f t="shared" si="133"/>
        <v>42.364771635044399</v>
      </c>
      <c r="O880" s="117">
        <f t="shared" si="134"/>
        <v>42.3397716350444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42.365271635044394</v>
      </c>
      <c r="L881" s="115">
        <f t="shared" si="139"/>
        <v>42.414271635044393</v>
      </c>
      <c r="M881" s="98">
        <f t="shared" si="132"/>
        <v>42.364771635044391</v>
      </c>
      <c r="N881" s="116">
        <f t="shared" si="133"/>
        <v>42.414771635044396</v>
      </c>
      <c r="O881" s="117">
        <f t="shared" si="134"/>
        <v>42.389771635044397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42.415271635044391</v>
      </c>
      <c r="L882" s="115">
        <f t="shared" si="139"/>
        <v>42.464271635044391</v>
      </c>
      <c r="M882" s="98">
        <f t="shared" si="132"/>
        <v>42.414771635044389</v>
      </c>
      <c r="N882" s="116">
        <f t="shared" si="133"/>
        <v>42.464771635044393</v>
      </c>
      <c r="O882" s="117">
        <f t="shared" si="134"/>
        <v>42.439771635044394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42.465271635044388</v>
      </c>
      <c r="L883" s="115">
        <f t="shared" si="139"/>
        <v>42.514271635044388</v>
      </c>
      <c r="M883" s="98">
        <f t="shared" si="132"/>
        <v>42.464771635044386</v>
      </c>
      <c r="N883" s="116">
        <f t="shared" si="133"/>
        <v>42.51477163504439</v>
      </c>
      <c r="O883" s="117">
        <f t="shared" si="134"/>
        <v>42.489771635044391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42.515271635044385</v>
      </c>
      <c r="L884" s="115">
        <f t="shared" si="139"/>
        <v>42.564271635044385</v>
      </c>
      <c r="M884" s="98">
        <f t="shared" si="132"/>
        <v>42.514771635044383</v>
      </c>
      <c r="N884" s="116">
        <f t="shared" si="133"/>
        <v>42.564771635044387</v>
      </c>
      <c r="O884" s="117">
        <f t="shared" si="134"/>
        <v>42.539771635044389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42.565271635044382</v>
      </c>
      <c r="L885" s="115">
        <f t="shared" si="139"/>
        <v>42.614271635044382</v>
      </c>
      <c r="M885" s="98">
        <f t="shared" si="132"/>
        <v>42.56477163504438</v>
      </c>
      <c r="N885" s="116">
        <f t="shared" si="133"/>
        <v>42.614771635044384</v>
      </c>
      <c r="O885" s="117">
        <f t="shared" si="134"/>
        <v>42.589771635044386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42.61527163504438</v>
      </c>
      <c r="L886" s="115">
        <f t="shared" si="139"/>
        <v>42.664271635044379</v>
      </c>
      <c r="M886" s="98">
        <f t="shared" si="132"/>
        <v>42.614771635044377</v>
      </c>
      <c r="N886" s="116">
        <f t="shared" si="133"/>
        <v>42.664771635044382</v>
      </c>
      <c r="O886" s="117">
        <f t="shared" si="134"/>
        <v>42.639771635044383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42.665271635044377</v>
      </c>
      <c r="L887" s="115">
        <f t="shared" si="139"/>
        <v>42.714271635044376</v>
      </c>
      <c r="M887" s="98">
        <f t="shared" si="132"/>
        <v>42.664771635044374</v>
      </c>
      <c r="N887" s="116">
        <f t="shared" si="133"/>
        <v>42.714771635044379</v>
      </c>
      <c r="O887" s="117">
        <f t="shared" si="134"/>
        <v>42.68977163504438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42.715271635044374</v>
      </c>
      <c r="L888" s="115">
        <f t="shared" si="139"/>
        <v>42.764271635044373</v>
      </c>
      <c r="M888" s="98">
        <f t="shared" si="132"/>
        <v>42.714771635044372</v>
      </c>
      <c r="N888" s="116">
        <f t="shared" si="133"/>
        <v>42.764771635044376</v>
      </c>
      <c r="O888" s="117">
        <f t="shared" si="134"/>
        <v>42.739771635044377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42.765271635044371</v>
      </c>
      <c r="L889" s="115">
        <f t="shared" si="139"/>
        <v>42.814271635044371</v>
      </c>
      <c r="M889" s="98">
        <f t="shared" si="132"/>
        <v>42.764771635044369</v>
      </c>
      <c r="N889" s="116">
        <f t="shared" si="133"/>
        <v>42.814771635044373</v>
      </c>
      <c r="O889" s="117">
        <f t="shared" si="134"/>
        <v>42.789771635044374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42.815271635044368</v>
      </c>
      <c r="L890" s="115">
        <f t="shared" si="139"/>
        <v>42.864271635044368</v>
      </c>
      <c r="M890" s="98">
        <f t="shared" si="132"/>
        <v>42.814771635044366</v>
      </c>
      <c r="N890" s="116">
        <f t="shared" si="133"/>
        <v>42.86477163504437</v>
      </c>
      <c r="O890" s="117">
        <f t="shared" si="134"/>
        <v>42.839771635044372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42.865271635044365</v>
      </c>
      <c r="L891" s="115">
        <f t="shared" si="139"/>
        <v>42.914271635044365</v>
      </c>
      <c r="M891" s="98">
        <f t="shared" si="132"/>
        <v>42.864771635044363</v>
      </c>
      <c r="N891" s="116">
        <f t="shared" si="133"/>
        <v>42.914771635044367</v>
      </c>
      <c r="O891" s="117">
        <f t="shared" si="134"/>
        <v>42.889771635044369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42.915271635044363</v>
      </c>
      <c r="L892" s="115">
        <f t="shared" si="139"/>
        <v>42.964271635044362</v>
      </c>
      <c r="M892" s="98">
        <f t="shared" si="132"/>
        <v>42.91477163504436</v>
      </c>
      <c r="N892" s="116">
        <f t="shared" si="133"/>
        <v>42.964771635044364</v>
      </c>
      <c r="O892" s="117">
        <f t="shared" si="134"/>
        <v>42.939771635044366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42.96527163504436</v>
      </c>
      <c r="L893" s="115">
        <f t="shared" si="139"/>
        <v>43.014271635044359</v>
      </c>
      <c r="M893" s="98">
        <f t="shared" si="132"/>
        <v>42.964771635044357</v>
      </c>
      <c r="N893" s="116">
        <f t="shared" si="133"/>
        <v>43.014771635044362</v>
      </c>
      <c r="O893" s="117">
        <f t="shared" si="134"/>
        <v>42.989771635044363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43.015271635044357</v>
      </c>
      <c r="L894" s="115">
        <f t="shared" si="139"/>
        <v>43.064271635044356</v>
      </c>
      <c r="M894" s="98">
        <f t="shared" si="132"/>
        <v>43.014771635044355</v>
      </c>
      <c r="N894" s="116">
        <f t="shared" si="133"/>
        <v>43.064771635044359</v>
      </c>
      <c r="O894" s="117">
        <f t="shared" si="134"/>
        <v>43.03977163504436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43.065271635044354</v>
      </c>
      <c r="L895" s="115">
        <f t="shared" si="139"/>
        <v>43.114271635044354</v>
      </c>
      <c r="M895" s="98">
        <f t="shared" si="132"/>
        <v>43.064771635044352</v>
      </c>
      <c r="N895" s="116">
        <f t="shared" si="133"/>
        <v>43.114771635044356</v>
      </c>
      <c r="O895" s="117">
        <f t="shared" si="134"/>
        <v>43.089771635044357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43.115271635044351</v>
      </c>
      <c r="L896" s="115">
        <f t="shared" si="139"/>
        <v>43.164271635044351</v>
      </c>
      <c r="M896" s="98">
        <f t="shared" si="132"/>
        <v>43.114771635044349</v>
      </c>
      <c r="N896" s="116">
        <f t="shared" si="133"/>
        <v>43.164771635044353</v>
      </c>
      <c r="O896" s="117">
        <f t="shared" si="134"/>
        <v>43.139771635044355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43.165271635044348</v>
      </c>
      <c r="L897" s="115">
        <f t="shared" si="139"/>
        <v>43.214271635044348</v>
      </c>
      <c r="M897" s="98">
        <f t="shared" si="132"/>
        <v>43.164771635044346</v>
      </c>
      <c r="N897" s="116">
        <f t="shared" si="133"/>
        <v>43.21477163504435</v>
      </c>
      <c r="O897" s="117">
        <f t="shared" si="134"/>
        <v>43.189771635044352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43.215271635044346</v>
      </c>
      <c r="L898" s="115">
        <f t="shared" si="139"/>
        <v>43.264271635044345</v>
      </c>
      <c r="M898" s="98">
        <f t="shared" si="132"/>
        <v>43.214771635044343</v>
      </c>
      <c r="N898" s="116">
        <f t="shared" si="133"/>
        <v>43.264771635044347</v>
      </c>
      <c r="O898" s="117">
        <f t="shared" si="134"/>
        <v>43.239771635044349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43.265271635044343</v>
      </c>
      <c r="L899" s="115">
        <f t="shared" si="139"/>
        <v>43.314271635044342</v>
      </c>
      <c r="M899" s="98">
        <f t="shared" si="132"/>
        <v>43.26477163504434</v>
      </c>
      <c r="N899" s="116">
        <f t="shared" si="133"/>
        <v>43.314771635044345</v>
      </c>
      <c r="O899" s="117">
        <f t="shared" si="134"/>
        <v>43.289771635044346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43.31527163504434</v>
      </c>
      <c r="L900" s="115">
        <f t="shared" si="139"/>
        <v>43.364271635044339</v>
      </c>
      <c r="M900" s="98">
        <f t="shared" si="132"/>
        <v>43.314771635044337</v>
      </c>
      <c r="N900" s="116">
        <f t="shared" si="133"/>
        <v>43.364771635044342</v>
      </c>
      <c r="O900" s="117">
        <f t="shared" si="134"/>
        <v>43.339771635044343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43.365271635044337</v>
      </c>
      <c r="L901" s="115">
        <f t="shared" si="139"/>
        <v>43.414271635044337</v>
      </c>
      <c r="M901" s="98">
        <f t="shared" ref="M901:M964" si="142">K901-5*10^-(D$2+1)</f>
        <v>43.364771635044335</v>
      </c>
      <c r="N901" s="116">
        <f t="shared" ref="N901:N964" si="143">L901+5*10^-(D$2+1)</f>
        <v>43.414771635044339</v>
      </c>
      <c r="O901" s="117">
        <f t="shared" ref="O901:O964" si="144">AVERAGE(K901,L901)</f>
        <v>43.38977163504434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43.415271635044334</v>
      </c>
      <c r="L902" s="115">
        <f t="shared" ref="L902:L965" si="149">K902+$I$4-POWER(10,-$D$2)</f>
        <v>43.464271635044334</v>
      </c>
      <c r="M902" s="98">
        <f t="shared" si="142"/>
        <v>43.414771635044332</v>
      </c>
      <c r="N902" s="116">
        <f t="shared" si="143"/>
        <v>43.464771635044336</v>
      </c>
      <c r="O902" s="117">
        <f t="shared" si="144"/>
        <v>43.439771635044337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43.465271635044331</v>
      </c>
      <c r="L903" s="115">
        <f t="shared" si="149"/>
        <v>43.514271635044331</v>
      </c>
      <c r="M903" s="98">
        <f t="shared" si="142"/>
        <v>43.464771635044329</v>
      </c>
      <c r="N903" s="116">
        <f t="shared" si="143"/>
        <v>43.514771635044333</v>
      </c>
      <c r="O903" s="117">
        <f t="shared" si="144"/>
        <v>43.489771635044335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43.515271635044328</v>
      </c>
      <c r="L904" s="115">
        <f t="shared" si="149"/>
        <v>43.564271635044328</v>
      </c>
      <c r="M904" s="98">
        <f t="shared" si="142"/>
        <v>43.514771635044326</v>
      </c>
      <c r="N904" s="116">
        <f t="shared" si="143"/>
        <v>43.56477163504433</v>
      </c>
      <c r="O904" s="117">
        <f t="shared" si="144"/>
        <v>43.539771635044332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43.565271635044326</v>
      </c>
      <c r="L905" s="115">
        <f t="shared" si="149"/>
        <v>43.614271635044325</v>
      </c>
      <c r="M905" s="98">
        <f t="shared" si="142"/>
        <v>43.564771635044323</v>
      </c>
      <c r="N905" s="116">
        <f t="shared" si="143"/>
        <v>43.614771635044328</v>
      </c>
      <c r="O905" s="117">
        <f t="shared" si="144"/>
        <v>43.589771635044329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43.615271635044323</v>
      </c>
      <c r="L906" s="115">
        <f t="shared" si="149"/>
        <v>43.664271635044322</v>
      </c>
      <c r="M906" s="98">
        <f t="shared" si="142"/>
        <v>43.61477163504432</v>
      </c>
      <c r="N906" s="116">
        <f t="shared" si="143"/>
        <v>43.664771635044325</v>
      </c>
      <c r="O906" s="117">
        <f t="shared" si="144"/>
        <v>43.639771635044326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43.66527163504432</v>
      </c>
      <c r="L907" s="115">
        <f t="shared" si="149"/>
        <v>43.714271635044319</v>
      </c>
      <c r="M907" s="98">
        <f t="shared" si="142"/>
        <v>43.664771635044318</v>
      </c>
      <c r="N907" s="116">
        <f t="shared" si="143"/>
        <v>43.714771635044322</v>
      </c>
      <c r="O907" s="117">
        <f t="shared" si="144"/>
        <v>43.689771635044323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43.715271635044317</v>
      </c>
      <c r="L908" s="115">
        <f t="shared" si="149"/>
        <v>43.764271635044317</v>
      </c>
      <c r="M908" s="98">
        <f t="shared" si="142"/>
        <v>43.714771635044315</v>
      </c>
      <c r="N908" s="116">
        <f t="shared" si="143"/>
        <v>43.764771635044319</v>
      </c>
      <c r="O908" s="117">
        <f t="shared" si="144"/>
        <v>43.73977163504432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43.765271635044314</v>
      </c>
      <c r="L909" s="115">
        <f t="shared" si="149"/>
        <v>43.814271635044314</v>
      </c>
      <c r="M909" s="98">
        <f t="shared" si="142"/>
        <v>43.764771635044312</v>
      </c>
      <c r="N909" s="116">
        <f t="shared" si="143"/>
        <v>43.814771635044316</v>
      </c>
      <c r="O909" s="117">
        <f t="shared" si="144"/>
        <v>43.789771635044318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43.815271635044311</v>
      </c>
      <c r="L910" s="115">
        <f t="shared" si="149"/>
        <v>43.864271635044311</v>
      </c>
      <c r="M910" s="98">
        <f t="shared" si="142"/>
        <v>43.814771635044309</v>
      </c>
      <c r="N910" s="116">
        <f t="shared" si="143"/>
        <v>43.864771635044313</v>
      </c>
      <c r="O910" s="117">
        <f t="shared" si="144"/>
        <v>43.839771635044315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43.865271635044309</v>
      </c>
      <c r="L911" s="115">
        <f t="shared" si="149"/>
        <v>43.914271635044308</v>
      </c>
      <c r="M911" s="98">
        <f t="shared" si="142"/>
        <v>43.864771635044306</v>
      </c>
      <c r="N911" s="116">
        <f t="shared" si="143"/>
        <v>43.91477163504431</v>
      </c>
      <c r="O911" s="117">
        <f t="shared" si="144"/>
        <v>43.889771635044312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43.915271635044306</v>
      </c>
      <c r="L912" s="115">
        <f t="shared" si="149"/>
        <v>43.964271635044305</v>
      </c>
      <c r="M912" s="98">
        <f t="shared" si="142"/>
        <v>43.914771635044303</v>
      </c>
      <c r="N912" s="116">
        <f t="shared" si="143"/>
        <v>43.964771635044308</v>
      </c>
      <c r="O912" s="117">
        <f t="shared" si="144"/>
        <v>43.939771635044309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43.965271635044303</v>
      </c>
      <c r="L913" s="115">
        <f t="shared" si="149"/>
        <v>44.014271635044302</v>
      </c>
      <c r="M913" s="98">
        <f t="shared" si="142"/>
        <v>43.964771635044301</v>
      </c>
      <c r="N913" s="116">
        <f t="shared" si="143"/>
        <v>44.014771635044305</v>
      </c>
      <c r="O913" s="117">
        <f t="shared" si="144"/>
        <v>43.989771635044306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44.0152716350443</v>
      </c>
      <c r="L914" s="115">
        <f t="shared" si="149"/>
        <v>44.0642716350443</v>
      </c>
      <c r="M914" s="98">
        <f t="shared" si="142"/>
        <v>44.014771635044298</v>
      </c>
      <c r="N914" s="116">
        <f t="shared" si="143"/>
        <v>44.064771635044302</v>
      </c>
      <c r="O914" s="117">
        <f t="shared" si="144"/>
        <v>44.039771635044303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44.065271635044297</v>
      </c>
      <c r="L915" s="115">
        <f t="shared" si="149"/>
        <v>44.114271635044297</v>
      </c>
      <c r="M915" s="98">
        <f t="shared" si="142"/>
        <v>44.064771635044295</v>
      </c>
      <c r="N915" s="116">
        <f t="shared" si="143"/>
        <v>44.114771635044299</v>
      </c>
      <c r="O915" s="117">
        <f t="shared" si="144"/>
        <v>44.089771635044301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44.115271635044294</v>
      </c>
      <c r="L916" s="115">
        <f t="shared" si="149"/>
        <v>44.164271635044294</v>
      </c>
      <c r="M916" s="98">
        <f t="shared" si="142"/>
        <v>44.114771635044292</v>
      </c>
      <c r="N916" s="116">
        <f t="shared" si="143"/>
        <v>44.164771635044296</v>
      </c>
      <c r="O916" s="117">
        <f t="shared" si="144"/>
        <v>44.139771635044298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44.165271635044292</v>
      </c>
      <c r="L917" s="115">
        <f t="shared" si="149"/>
        <v>44.214271635044291</v>
      </c>
      <c r="M917" s="98">
        <f t="shared" si="142"/>
        <v>44.164771635044289</v>
      </c>
      <c r="N917" s="116">
        <f t="shared" si="143"/>
        <v>44.214771635044293</v>
      </c>
      <c r="O917" s="117">
        <f t="shared" si="144"/>
        <v>44.189771635044295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44.215271635044289</v>
      </c>
      <c r="L918" s="115">
        <f t="shared" si="149"/>
        <v>44.264271635044288</v>
      </c>
      <c r="M918" s="98">
        <f t="shared" si="142"/>
        <v>44.214771635044286</v>
      </c>
      <c r="N918" s="116">
        <f t="shared" si="143"/>
        <v>44.264771635044291</v>
      </c>
      <c r="O918" s="117">
        <f t="shared" si="144"/>
        <v>44.239771635044292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44.265271635044286</v>
      </c>
      <c r="L919" s="115">
        <f t="shared" si="149"/>
        <v>44.314271635044285</v>
      </c>
      <c r="M919" s="98">
        <f t="shared" si="142"/>
        <v>44.264771635044283</v>
      </c>
      <c r="N919" s="116">
        <f t="shared" si="143"/>
        <v>44.314771635044288</v>
      </c>
      <c r="O919" s="117">
        <f t="shared" si="144"/>
        <v>44.289771635044289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44.315271635044283</v>
      </c>
      <c r="L920" s="115">
        <f t="shared" si="149"/>
        <v>44.364271635044283</v>
      </c>
      <c r="M920" s="98">
        <f t="shared" si="142"/>
        <v>44.314771635044281</v>
      </c>
      <c r="N920" s="116">
        <f t="shared" si="143"/>
        <v>44.364771635044285</v>
      </c>
      <c r="O920" s="117">
        <f t="shared" si="144"/>
        <v>44.339771635044286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44.36527163504428</v>
      </c>
      <c r="L921" s="115">
        <f t="shared" si="149"/>
        <v>44.41427163504428</v>
      </c>
      <c r="M921" s="98">
        <f t="shared" si="142"/>
        <v>44.364771635044278</v>
      </c>
      <c r="N921" s="116">
        <f t="shared" si="143"/>
        <v>44.414771635044282</v>
      </c>
      <c r="O921" s="117">
        <f t="shared" si="144"/>
        <v>44.389771635044283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44.415271635044277</v>
      </c>
      <c r="L922" s="115">
        <f t="shared" si="149"/>
        <v>44.464271635044277</v>
      </c>
      <c r="M922" s="98">
        <f t="shared" si="142"/>
        <v>44.414771635044275</v>
      </c>
      <c r="N922" s="116">
        <f t="shared" si="143"/>
        <v>44.464771635044279</v>
      </c>
      <c r="O922" s="117">
        <f t="shared" si="144"/>
        <v>44.439771635044281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44.465271635044274</v>
      </c>
      <c r="L923" s="115">
        <f t="shared" si="149"/>
        <v>44.514271635044274</v>
      </c>
      <c r="M923" s="98">
        <f t="shared" si="142"/>
        <v>44.464771635044272</v>
      </c>
      <c r="N923" s="116">
        <f t="shared" si="143"/>
        <v>44.514771635044276</v>
      </c>
      <c r="O923" s="117">
        <f t="shared" si="144"/>
        <v>44.489771635044278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44.515271635044272</v>
      </c>
      <c r="L924" s="115">
        <f t="shared" si="149"/>
        <v>44.564271635044271</v>
      </c>
      <c r="M924" s="98">
        <f t="shared" si="142"/>
        <v>44.514771635044269</v>
      </c>
      <c r="N924" s="116">
        <f t="shared" si="143"/>
        <v>44.564771635044274</v>
      </c>
      <c r="O924" s="117">
        <f t="shared" si="144"/>
        <v>44.539771635044275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44.565271635044269</v>
      </c>
      <c r="L925" s="115">
        <f t="shared" si="149"/>
        <v>44.614271635044268</v>
      </c>
      <c r="M925" s="98">
        <f t="shared" si="142"/>
        <v>44.564771635044266</v>
      </c>
      <c r="N925" s="116">
        <f t="shared" si="143"/>
        <v>44.614771635044271</v>
      </c>
      <c r="O925" s="117">
        <f t="shared" si="144"/>
        <v>44.589771635044272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44.615271635044266</v>
      </c>
      <c r="L926" s="115">
        <f t="shared" si="149"/>
        <v>44.664271635044265</v>
      </c>
      <c r="M926" s="98">
        <f t="shared" si="142"/>
        <v>44.614771635044264</v>
      </c>
      <c r="N926" s="116">
        <f t="shared" si="143"/>
        <v>44.664771635044268</v>
      </c>
      <c r="O926" s="117">
        <f t="shared" si="144"/>
        <v>44.639771635044269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44.665271635044263</v>
      </c>
      <c r="L927" s="115">
        <f t="shared" si="149"/>
        <v>44.714271635044263</v>
      </c>
      <c r="M927" s="98">
        <f t="shared" si="142"/>
        <v>44.664771635044261</v>
      </c>
      <c r="N927" s="116">
        <f t="shared" si="143"/>
        <v>44.714771635044265</v>
      </c>
      <c r="O927" s="117">
        <f t="shared" si="144"/>
        <v>44.689771635044266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44.71527163504426</v>
      </c>
      <c r="L928" s="115">
        <f t="shared" si="149"/>
        <v>44.76427163504426</v>
      </c>
      <c r="M928" s="98">
        <f t="shared" si="142"/>
        <v>44.714771635044258</v>
      </c>
      <c r="N928" s="116">
        <f t="shared" si="143"/>
        <v>44.764771635044262</v>
      </c>
      <c r="O928" s="117">
        <f t="shared" si="144"/>
        <v>44.739771635044264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44.765271635044257</v>
      </c>
      <c r="L929" s="115">
        <f t="shared" si="149"/>
        <v>44.814271635044257</v>
      </c>
      <c r="M929" s="98">
        <f t="shared" si="142"/>
        <v>44.764771635044255</v>
      </c>
      <c r="N929" s="116">
        <f t="shared" si="143"/>
        <v>44.814771635044259</v>
      </c>
      <c r="O929" s="117">
        <f t="shared" si="144"/>
        <v>44.789771635044261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44.815271635044255</v>
      </c>
      <c r="L930" s="115">
        <f t="shared" si="149"/>
        <v>44.864271635044254</v>
      </c>
      <c r="M930" s="98">
        <f t="shared" si="142"/>
        <v>44.814771635044252</v>
      </c>
      <c r="N930" s="116">
        <f t="shared" si="143"/>
        <v>44.864771635044256</v>
      </c>
      <c r="O930" s="117">
        <f t="shared" si="144"/>
        <v>44.839771635044258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44.865271635044252</v>
      </c>
      <c r="L931" s="115">
        <f t="shared" si="149"/>
        <v>44.914271635044251</v>
      </c>
      <c r="M931" s="98">
        <f t="shared" si="142"/>
        <v>44.864771635044249</v>
      </c>
      <c r="N931" s="116">
        <f t="shared" si="143"/>
        <v>44.914771635044254</v>
      </c>
      <c r="O931" s="117">
        <f t="shared" si="144"/>
        <v>44.889771635044255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44.915271635044249</v>
      </c>
      <c r="L932" s="115">
        <f t="shared" si="149"/>
        <v>44.964271635044248</v>
      </c>
      <c r="M932" s="98">
        <f t="shared" si="142"/>
        <v>44.914771635044247</v>
      </c>
      <c r="N932" s="116">
        <f t="shared" si="143"/>
        <v>44.964771635044251</v>
      </c>
      <c r="O932" s="117">
        <f t="shared" si="144"/>
        <v>44.939771635044252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44.965271635044246</v>
      </c>
      <c r="L933" s="115">
        <f t="shared" si="149"/>
        <v>45.014271635044246</v>
      </c>
      <c r="M933" s="98">
        <f t="shared" si="142"/>
        <v>44.964771635044244</v>
      </c>
      <c r="N933" s="116">
        <f t="shared" si="143"/>
        <v>45.014771635044248</v>
      </c>
      <c r="O933" s="117">
        <f t="shared" si="144"/>
        <v>44.989771635044249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45.015271635044243</v>
      </c>
      <c r="L934" s="115">
        <f t="shared" si="149"/>
        <v>45.064271635044243</v>
      </c>
      <c r="M934" s="98">
        <f t="shared" si="142"/>
        <v>45.014771635044241</v>
      </c>
      <c r="N934" s="116">
        <f t="shared" si="143"/>
        <v>45.064771635044245</v>
      </c>
      <c r="O934" s="117">
        <f t="shared" si="144"/>
        <v>45.039771635044247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45.06527163504424</v>
      </c>
      <c r="L935" s="115">
        <f t="shared" si="149"/>
        <v>45.11427163504424</v>
      </c>
      <c r="M935" s="98">
        <f t="shared" si="142"/>
        <v>45.064771635044238</v>
      </c>
      <c r="N935" s="116">
        <f t="shared" si="143"/>
        <v>45.114771635044242</v>
      </c>
      <c r="O935" s="117">
        <f t="shared" si="144"/>
        <v>45.089771635044244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45.115271635044238</v>
      </c>
      <c r="L936" s="115">
        <f t="shared" si="149"/>
        <v>45.164271635044237</v>
      </c>
      <c r="M936" s="98">
        <f t="shared" si="142"/>
        <v>45.114771635044235</v>
      </c>
      <c r="N936" s="116">
        <f t="shared" si="143"/>
        <v>45.164771635044239</v>
      </c>
      <c r="O936" s="117">
        <f t="shared" si="144"/>
        <v>45.139771635044241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45.165271635044235</v>
      </c>
      <c r="L937" s="115">
        <f t="shared" si="149"/>
        <v>45.214271635044234</v>
      </c>
      <c r="M937" s="98">
        <f t="shared" si="142"/>
        <v>45.164771635044232</v>
      </c>
      <c r="N937" s="116">
        <f t="shared" si="143"/>
        <v>45.214771635044237</v>
      </c>
      <c r="O937" s="117">
        <f t="shared" si="144"/>
        <v>45.189771635044238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45.215271635044232</v>
      </c>
      <c r="L938" s="115">
        <f t="shared" si="149"/>
        <v>45.264271635044231</v>
      </c>
      <c r="M938" s="98">
        <f t="shared" si="142"/>
        <v>45.214771635044229</v>
      </c>
      <c r="N938" s="116">
        <f t="shared" si="143"/>
        <v>45.264771635044234</v>
      </c>
      <c r="O938" s="117">
        <f t="shared" si="144"/>
        <v>45.239771635044235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45.265271635044229</v>
      </c>
      <c r="L939" s="115">
        <f t="shared" si="149"/>
        <v>45.314271635044229</v>
      </c>
      <c r="M939" s="98">
        <f t="shared" si="142"/>
        <v>45.264771635044227</v>
      </c>
      <c r="N939" s="116">
        <f t="shared" si="143"/>
        <v>45.314771635044231</v>
      </c>
      <c r="O939" s="117">
        <f t="shared" si="144"/>
        <v>45.289771635044232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45.315271635044226</v>
      </c>
      <c r="L940" s="115">
        <f t="shared" si="149"/>
        <v>45.364271635044226</v>
      </c>
      <c r="M940" s="98">
        <f t="shared" si="142"/>
        <v>45.314771635044224</v>
      </c>
      <c r="N940" s="116">
        <f t="shared" si="143"/>
        <v>45.364771635044228</v>
      </c>
      <c r="O940" s="117">
        <f t="shared" si="144"/>
        <v>45.339771635044229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45.365271635044223</v>
      </c>
      <c r="L941" s="115">
        <f t="shared" si="149"/>
        <v>45.414271635044223</v>
      </c>
      <c r="M941" s="98">
        <f t="shared" si="142"/>
        <v>45.364771635044221</v>
      </c>
      <c r="N941" s="116">
        <f t="shared" si="143"/>
        <v>45.414771635044225</v>
      </c>
      <c r="O941" s="117">
        <f t="shared" si="144"/>
        <v>45.389771635044227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45.41527163504422</v>
      </c>
      <c r="L942" s="115">
        <f t="shared" si="149"/>
        <v>45.46427163504422</v>
      </c>
      <c r="M942" s="98">
        <f t="shared" si="142"/>
        <v>45.414771635044218</v>
      </c>
      <c r="N942" s="116">
        <f t="shared" si="143"/>
        <v>45.464771635044222</v>
      </c>
      <c r="O942" s="117">
        <f t="shared" si="144"/>
        <v>45.439771635044224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45.465271635044218</v>
      </c>
      <c r="L943" s="115">
        <f t="shared" si="149"/>
        <v>45.514271635044217</v>
      </c>
      <c r="M943" s="98">
        <f t="shared" si="142"/>
        <v>45.464771635044215</v>
      </c>
      <c r="N943" s="116">
        <f t="shared" si="143"/>
        <v>45.51477163504422</v>
      </c>
      <c r="O943" s="117">
        <f t="shared" si="144"/>
        <v>45.489771635044221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45.515271635044215</v>
      </c>
      <c r="L944" s="115">
        <f t="shared" si="149"/>
        <v>45.564271635044214</v>
      </c>
      <c r="M944" s="98">
        <f t="shared" si="142"/>
        <v>45.514771635044212</v>
      </c>
      <c r="N944" s="116">
        <f t="shared" si="143"/>
        <v>45.564771635044217</v>
      </c>
      <c r="O944" s="117">
        <f t="shared" si="144"/>
        <v>45.539771635044218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45.565271635044212</v>
      </c>
      <c r="L945" s="115">
        <f t="shared" si="149"/>
        <v>45.614271635044211</v>
      </c>
      <c r="M945" s="98">
        <f t="shared" si="142"/>
        <v>45.56477163504421</v>
      </c>
      <c r="N945" s="116">
        <f t="shared" si="143"/>
        <v>45.614771635044214</v>
      </c>
      <c r="O945" s="117">
        <f t="shared" si="144"/>
        <v>45.589771635044215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45.615271635044209</v>
      </c>
      <c r="L946" s="115">
        <f t="shared" si="149"/>
        <v>45.664271635044209</v>
      </c>
      <c r="M946" s="98">
        <f t="shared" si="142"/>
        <v>45.614771635044207</v>
      </c>
      <c r="N946" s="116">
        <f t="shared" si="143"/>
        <v>45.664771635044211</v>
      </c>
      <c r="O946" s="117">
        <f t="shared" si="144"/>
        <v>45.639771635044212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45.665271635044206</v>
      </c>
      <c r="L947" s="115">
        <f t="shared" si="149"/>
        <v>45.714271635044206</v>
      </c>
      <c r="M947" s="98">
        <f t="shared" si="142"/>
        <v>45.664771635044204</v>
      </c>
      <c r="N947" s="116">
        <f t="shared" si="143"/>
        <v>45.714771635044208</v>
      </c>
      <c r="O947" s="117">
        <f t="shared" si="144"/>
        <v>45.68977163504421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45.715271635044203</v>
      </c>
      <c r="L948" s="115">
        <f t="shared" si="149"/>
        <v>45.764271635044203</v>
      </c>
      <c r="M948" s="98">
        <f t="shared" si="142"/>
        <v>45.714771635044201</v>
      </c>
      <c r="N948" s="116">
        <f t="shared" si="143"/>
        <v>45.764771635044205</v>
      </c>
      <c r="O948" s="117">
        <f t="shared" si="144"/>
        <v>45.739771635044207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45.765271635044201</v>
      </c>
      <c r="L949" s="115">
        <f t="shared" si="149"/>
        <v>45.8142716350442</v>
      </c>
      <c r="M949" s="98">
        <f t="shared" si="142"/>
        <v>45.764771635044198</v>
      </c>
      <c r="N949" s="116">
        <f t="shared" si="143"/>
        <v>45.814771635044202</v>
      </c>
      <c r="O949" s="117">
        <f t="shared" si="144"/>
        <v>45.789771635044204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45.815271635044198</v>
      </c>
      <c r="L950" s="115">
        <f t="shared" si="149"/>
        <v>45.864271635044197</v>
      </c>
      <c r="M950" s="98">
        <f t="shared" si="142"/>
        <v>45.814771635044195</v>
      </c>
      <c r="N950" s="116">
        <f t="shared" si="143"/>
        <v>45.8647716350442</v>
      </c>
      <c r="O950" s="117">
        <f t="shared" si="144"/>
        <v>45.839771635044201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45.865271635044195</v>
      </c>
      <c r="L951" s="115">
        <f t="shared" si="149"/>
        <v>45.914271635044194</v>
      </c>
      <c r="M951" s="98">
        <f t="shared" si="142"/>
        <v>45.864771635044193</v>
      </c>
      <c r="N951" s="116">
        <f t="shared" si="143"/>
        <v>45.914771635044197</v>
      </c>
      <c r="O951" s="117">
        <f t="shared" si="144"/>
        <v>45.889771635044198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45.915271635044192</v>
      </c>
      <c r="L952" s="115">
        <f t="shared" si="149"/>
        <v>45.964271635044192</v>
      </c>
      <c r="M952" s="98">
        <f t="shared" si="142"/>
        <v>45.91477163504419</v>
      </c>
      <c r="N952" s="116">
        <f t="shared" si="143"/>
        <v>45.964771635044194</v>
      </c>
      <c r="O952" s="117">
        <f t="shared" si="144"/>
        <v>45.939771635044195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45.965271635044189</v>
      </c>
      <c r="L953" s="115">
        <f t="shared" si="149"/>
        <v>46.014271635044189</v>
      </c>
      <c r="M953" s="98">
        <f t="shared" si="142"/>
        <v>45.964771635044187</v>
      </c>
      <c r="N953" s="116">
        <f t="shared" si="143"/>
        <v>46.014771635044191</v>
      </c>
      <c r="O953" s="117">
        <f t="shared" si="144"/>
        <v>45.989771635044193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46.015271635044186</v>
      </c>
      <c r="L954" s="115">
        <f t="shared" si="149"/>
        <v>46.064271635044186</v>
      </c>
      <c r="M954" s="98">
        <f t="shared" si="142"/>
        <v>46.014771635044184</v>
      </c>
      <c r="N954" s="116">
        <f t="shared" si="143"/>
        <v>46.064771635044188</v>
      </c>
      <c r="O954" s="117">
        <f t="shared" si="144"/>
        <v>46.03977163504419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46.065271635044184</v>
      </c>
      <c r="L955" s="115">
        <f t="shared" si="149"/>
        <v>46.114271635044183</v>
      </c>
      <c r="M955" s="98">
        <f t="shared" si="142"/>
        <v>46.064771635044181</v>
      </c>
      <c r="N955" s="116">
        <f t="shared" si="143"/>
        <v>46.114771635044185</v>
      </c>
      <c r="O955" s="117">
        <f t="shared" si="144"/>
        <v>46.089771635044187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46.115271635044181</v>
      </c>
      <c r="L956" s="115">
        <f t="shared" si="149"/>
        <v>46.16427163504418</v>
      </c>
      <c r="M956" s="98">
        <f t="shared" si="142"/>
        <v>46.114771635044178</v>
      </c>
      <c r="N956" s="116">
        <f t="shared" si="143"/>
        <v>46.164771635044183</v>
      </c>
      <c r="O956" s="117">
        <f t="shared" si="144"/>
        <v>46.139771635044184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46.165271635044178</v>
      </c>
      <c r="L957" s="115">
        <f t="shared" si="149"/>
        <v>46.214271635044177</v>
      </c>
      <c r="M957" s="98">
        <f t="shared" si="142"/>
        <v>46.164771635044175</v>
      </c>
      <c r="N957" s="116">
        <f t="shared" si="143"/>
        <v>46.21477163504418</v>
      </c>
      <c r="O957" s="117">
        <f t="shared" si="144"/>
        <v>46.189771635044181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46.215271635044175</v>
      </c>
      <c r="L958" s="115">
        <f t="shared" si="149"/>
        <v>46.264271635044175</v>
      </c>
      <c r="M958" s="98">
        <f t="shared" si="142"/>
        <v>46.214771635044173</v>
      </c>
      <c r="N958" s="116">
        <f t="shared" si="143"/>
        <v>46.264771635044177</v>
      </c>
      <c r="O958" s="117">
        <f t="shared" si="144"/>
        <v>46.239771635044178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46.265271635044172</v>
      </c>
      <c r="L959" s="115">
        <f t="shared" si="149"/>
        <v>46.314271635044172</v>
      </c>
      <c r="M959" s="98">
        <f t="shared" si="142"/>
        <v>46.26477163504417</v>
      </c>
      <c r="N959" s="116">
        <f t="shared" si="143"/>
        <v>46.314771635044174</v>
      </c>
      <c r="O959" s="117">
        <f t="shared" si="144"/>
        <v>46.289771635044175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46.315271635044169</v>
      </c>
      <c r="L960" s="115">
        <f t="shared" si="149"/>
        <v>46.364271635044169</v>
      </c>
      <c r="M960" s="98">
        <f t="shared" si="142"/>
        <v>46.314771635044167</v>
      </c>
      <c r="N960" s="116">
        <f t="shared" si="143"/>
        <v>46.364771635044171</v>
      </c>
      <c r="O960" s="117">
        <f t="shared" si="144"/>
        <v>46.339771635044173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46.365271635044166</v>
      </c>
      <c r="L961" s="115">
        <f t="shared" si="149"/>
        <v>46.414271635044166</v>
      </c>
      <c r="M961" s="98">
        <f t="shared" si="142"/>
        <v>46.364771635044164</v>
      </c>
      <c r="N961" s="116">
        <f t="shared" si="143"/>
        <v>46.414771635044168</v>
      </c>
      <c r="O961" s="117">
        <f t="shared" si="144"/>
        <v>46.38977163504417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46.415271635044164</v>
      </c>
      <c r="L962" s="115">
        <f t="shared" si="149"/>
        <v>46.464271635044163</v>
      </c>
      <c r="M962" s="98">
        <f t="shared" si="142"/>
        <v>46.414771635044161</v>
      </c>
      <c r="N962" s="116">
        <f t="shared" si="143"/>
        <v>46.464771635044166</v>
      </c>
      <c r="O962" s="117">
        <f t="shared" si="144"/>
        <v>46.439771635044167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46.465271635044161</v>
      </c>
      <c r="L963" s="115">
        <f t="shared" si="149"/>
        <v>46.51427163504416</v>
      </c>
      <c r="M963" s="98">
        <f t="shared" si="142"/>
        <v>46.464771635044158</v>
      </c>
      <c r="N963" s="116">
        <f t="shared" si="143"/>
        <v>46.514771635044163</v>
      </c>
      <c r="O963" s="117">
        <f t="shared" si="144"/>
        <v>46.489771635044164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46.515271635044158</v>
      </c>
      <c r="L964" s="115">
        <f t="shared" si="149"/>
        <v>46.564271635044157</v>
      </c>
      <c r="M964" s="98">
        <f t="shared" si="142"/>
        <v>46.514771635044156</v>
      </c>
      <c r="N964" s="116">
        <f t="shared" si="143"/>
        <v>46.56477163504416</v>
      </c>
      <c r="O964" s="117">
        <f t="shared" si="144"/>
        <v>46.539771635044161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46.565271635044155</v>
      </c>
      <c r="L965" s="115">
        <f t="shared" si="149"/>
        <v>46.614271635044155</v>
      </c>
      <c r="M965" s="98">
        <f t="shared" ref="M965:M1001" si="152">K965-5*10^-(D$2+1)</f>
        <v>46.564771635044153</v>
      </c>
      <c r="N965" s="116">
        <f t="shared" ref="N965:N1001" si="153">L965+5*10^-(D$2+1)</f>
        <v>46.614771635044157</v>
      </c>
      <c r="O965" s="117">
        <f t="shared" ref="O965:O1001" si="154">AVERAGE(K965,L965)</f>
        <v>46.589771635044158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46.615271635044152</v>
      </c>
      <c r="L966" s="115">
        <f t="shared" ref="L966:L1001" si="159">K966+$I$4-POWER(10,-$D$2)</f>
        <v>46.664271635044152</v>
      </c>
      <c r="M966" s="98">
        <f t="shared" si="152"/>
        <v>46.61477163504415</v>
      </c>
      <c r="N966" s="116">
        <f t="shared" si="153"/>
        <v>46.664771635044154</v>
      </c>
      <c r="O966" s="117">
        <f t="shared" si="154"/>
        <v>46.639771635044156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46.665271635044149</v>
      </c>
      <c r="L967" s="115">
        <f t="shared" si="159"/>
        <v>46.714271635044149</v>
      </c>
      <c r="M967" s="98">
        <f t="shared" si="152"/>
        <v>46.664771635044147</v>
      </c>
      <c r="N967" s="116">
        <f t="shared" si="153"/>
        <v>46.714771635044151</v>
      </c>
      <c r="O967" s="117">
        <f t="shared" si="154"/>
        <v>46.689771635044153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46.715271635044147</v>
      </c>
      <c r="L968" s="115">
        <f t="shared" si="159"/>
        <v>46.764271635044146</v>
      </c>
      <c r="M968" s="98">
        <f t="shared" si="152"/>
        <v>46.714771635044144</v>
      </c>
      <c r="N968" s="116">
        <f t="shared" si="153"/>
        <v>46.764771635044148</v>
      </c>
      <c r="O968" s="117">
        <f t="shared" si="154"/>
        <v>46.73977163504415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46.765271635044144</v>
      </c>
      <c r="L969" s="115">
        <f t="shared" si="159"/>
        <v>46.814271635044143</v>
      </c>
      <c r="M969" s="98">
        <f t="shared" si="152"/>
        <v>46.764771635044141</v>
      </c>
      <c r="N969" s="116">
        <f t="shared" si="153"/>
        <v>46.814771635044146</v>
      </c>
      <c r="O969" s="117">
        <f t="shared" si="154"/>
        <v>46.789771635044147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46.815271635044141</v>
      </c>
      <c r="L970" s="115">
        <f t="shared" si="159"/>
        <v>46.86427163504414</v>
      </c>
      <c r="M970" s="98">
        <f t="shared" si="152"/>
        <v>46.814771635044139</v>
      </c>
      <c r="N970" s="116">
        <f t="shared" si="153"/>
        <v>46.864771635044143</v>
      </c>
      <c r="O970" s="117">
        <f t="shared" si="154"/>
        <v>46.839771635044144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46.865271635044138</v>
      </c>
      <c r="L971" s="115">
        <f t="shared" si="159"/>
        <v>46.914271635044138</v>
      </c>
      <c r="M971" s="98">
        <f t="shared" si="152"/>
        <v>46.864771635044136</v>
      </c>
      <c r="N971" s="116">
        <f t="shared" si="153"/>
        <v>46.91477163504414</v>
      </c>
      <c r="O971" s="117">
        <f t="shared" si="154"/>
        <v>46.889771635044141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46.915271635044135</v>
      </c>
      <c r="L972" s="115">
        <f t="shared" si="159"/>
        <v>46.964271635044135</v>
      </c>
      <c r="M972" s="98">
        <f t="shared" si="152"/>
        <v>46.914771635044133</v>
      </c>
      <c r="N972" s="116">
        <f t="shared" si="153"/>
        <v>46.964771635044137</v>
      </c>
      <c r="O972" s="117">
        <f t="shared" si="154"/>
        <v>46.939771635044139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46.965271635044132</v>
      </c>
      <c r="L973" s="115">
        <f t="shared" si="159"/>
        <v>47.014271635044132</v>
      </c>
      <c r="M973" s="98">
        <f t="shared" si="152"/>
        <v>46.96477163504413</v>
      </c>
      <c r="N973" s="116">
        <f t="shared" si="153"/>
        <v>47.014771635044134</v>
      </c>
      <c r="O973" s="117">
        <f t="shared" si="154"/>
        <v>46.989771635044136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47.01527163504413</v>
      </c>
      <c r="L974" s="115">
        <f t="shared" si="159"/>
        <v>47.064271635044129</v>
      </c>
      <c r="M974" s="98">
        <f t="shared" si="152"/>
        <v>47.014771635044127</v>
      </c>
      <c r="N974" s="116">
        <f t="shared" si="153"/>
        <v>47.064771635044131</v>
      </c>
      <c r="O974" s="117">
        <f t="shared" si="154"/>
        <v>47.039771635044133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47.065271635044127</v>
      </c>
      <c r="L975" s="115">
        <f t="shared" si="159"/>
        <v>47.114271635044126</v>
      </c>
      <c r="M975" s="98">
        <f t="shared" si="152"/>
        <v>47.064771635044124</v>
      </c>
      <c r="N975" s="116">
        <f t="shared" si="153"/>
        <v>47.114771635044129</v>
      </c>
      <c r="O975" s="117">
        <f t="shared" si="154"/>
        <v>47.08977163504413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47.115271635044124</v>
      </c>
      <c r="L976" s="115">
        <f t="shared" si="159"/>
        <v>47.164271635044123</v>
      </c>
      <c r="M976" s="98">
        <f t="shared" si="152"/>
        <v>47.114771635044121</v>
      </c>
      <c r="N976" s="116">
        <f t="shared" si="153"/>
        <v>47.164771635044126</v>
      </c>
      <c r="O976" s="117">
        <f t="shared" si="154"/>
        <v>47.139771635044127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47.165271635044121</v>
      </c>
      <c r="L977" s="115">
        <f t="shared" si="159"/>
        <v>47.214271635044121</v>
      </c>
      <c r="M977" s="98">
        <f t="shared" si="152"/>
        <v>47.164771635044119</v>
      </c>
      <c r="N977" s="116">
        <f t="shared" si="153"/>
        <v>47.214771635044123</v>
      </c>
      <c r="O977" s="117">
        <f t="shared" si="154"/>
        <v>47.189771635044124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47.215271635044118</v>
      </c>
      <c r="L978" s="115">
        <f t="shared" si="159"/>
        <v>47.264271635044118</v>
      </c>
      <c r="M978" s="98">
        <f t="shared" si="152"/>
        <v>47.214771635044116</v>
      </c>
      <c r="N978" s="116">
        <f t="shared" si="153"/>
        <v>47.26477163504412</v>
      </c>
      <c r="O978" s="117">
        <f t="shared" si="154"/>
        <v>47.239771635044121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47.265271635044115</v>
      </c>
      <c r="L979" s="115">
        <f t="shared" si="159"/>
        <v>47.314271635044115</v>
      </c>
      <c r="M979" s="98">
        <f t="shared" si="152"/>
        <v>47.264771635044113</v>
      </c>
      <c r="N979" s="116">
        <f t="shared" si="153"/>
        <v>47.314771635044117</v>
      </c>
      <c r="O979" s="117">
        <f t="shared" si="154"/>
        <v>47.289771635044119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47.315271635044112</v>
      </c>
      <c r="L980" s="115">
        <f t="shared" si="159"/>
        <v>47.364271635044112</v>
      </c>
      <c r="M980" s="98">
        <f t="shared" si="152"/>
        <v>47.31477163504411</v>
      </c>
      <c r="N980" s="116">
        <f t="shared" si="153"/>
        <v>47.364771635044114</v>
      </c>
      <c r="O980" s="117">
        <f t="shared" si="154"/>
        <v>47.339771635044116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47.36527163504411</v>
      </c>
      <c r="L981" s="115">
        <f t="shared" si="159"/>
        <v>47.414271635044109</v>
      </c>
      <c r="M981" s="98">
        <f t="shared" si="152"/>
        <v>47.364771635044107</v>
      </c>
      <c r="N981" s="116">
        <f t="shared" si="153"/>
        <v>47.414771635044112</v>
      </c>
      <c r="O981" s="117">
        <f t="shared" si="154"/>
        <v>47.389771635044113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47.415271635044107</v>
      </c>
      <c r="L982" s="115">
        <f t="shared" si="159"/>
        <v>47.464271635044106</v>
      </c>
      <c r="M982" s="98">
        <f t="shared" si="152"/>
        <v>47.414771635044104</v>
      </c>
      <c r="N982" s="116">
        <f t="shared" si="153"/>
        <v>47.464771635044109</v>
      </c>
      <c r="O982" s="117">
        <f t="shared" si="154"/>
        <v>47.43977163504411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47.465271635044104</v>
      </c>
      <c r="L983" s="115">
        <f t="shared" si="159"/>
        <v>47.514271635044103</v>
      </c>
      <c r="M983" s="98">
        <f t="shared" si="152"/>
        <v>47.464771635044102</v>
      </c>
      <c r="N983" s="116">
        <f t="shared" si="153"/>
        <v>47.514771635044106</v>
      </c>
      <c r="O983" s="117">
        <f t="shared" si="154"/>
        <v>47.489771635044107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47.515271635044101</v>
      </c>
      <c r="L984" s="115">
        <f t="shared" si="159"/>
        <v>47.564271635044101</v>
      </c>
      <c r="M984" s="98">
        <f t="shared" si="152"/>
        <v>47.514771635044099</v>
      </c>
      <c r="N984" s="116">
        <f t="shared" si="153"/>
        <v>47.564771635044103</v>
      </c>
      <c r="O984" s="117">
        <f t="shared" si="154"/>
        <v>47.539771635044104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47.565271635044098</v>
      </c>
      <c r="L985" s="115">
        <f t="shared" si="159"/>
        <v>47.614271635044098</v>
      </c>
      <c r="M985" s="98">
        <f t="shared" si="152"/>
        <v>47.564771635044096</v>
      </c>
      <c r="N985" s="116">
        <f t="shared" si="153"/>
        <v>47.6147716350441</v>
      </c>
      <c r="O985" s="117">
        <f t="shared" si="154"/>
        <v>47.589771635044102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47.615271635044095</v>
      </c>
      <c r="L986" s="115">
        <f t="shared" si="159"/>
        <v>47.664271635044095</v>
      </c>
      <c r="M986" s="98">
        <f t="shared" si="152"/>
        <v>47.614771635044093</v>
      </c>
      <c r="N986" s="116">
        <f t="shared" si="153"/>
        <v>47.664771635044097</v>
      </c>
      <c r="O986" s="117">
        <f t="shared" si="154"/>
        <v>47.639771635044099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47.665271635044093</v>
      </c>
      <c r="L987" s="115">
        <f t="shared" si="159"/>
        <v>47.714271635044092</v>
      </c>
      <c r="M987" s="98">
        <f t="shared" si="152"/>
        <v>47.66477163504409</v>
      </c>
      <c r="N987" s="116">
        <f t="shared" si="153"/>
        <v>47.714771635044094</v>
      </c>
      <c r="O987" s="117">
        <f t="shared" si="154"/>
        <v>47.689771635044096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47.71527163504409</v>
      </c>
      <c r="L988" s="115">
        <f t="shared" si="159"/>
        <v>47.764271635044089</v>
      </c>
      <c r="M988" s="98">
        <f t="shared" si="152"/>
        <v>47.714771635044087</v>
      </c>
      <c r="N988" s="116">
        <f t="shared" si="153"/>
        <v>47.764771635044092</v>
      </c>
      <c r="O988" s="117">
        <f t="shared" si="154"/>
        <v>47.739771635044093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47.765271635044087</v>
      </c>
      <c r="L989" s="115">
        <f t="shared" si="159"/>
        <v>47.814271635044086</v>
      </c>
      <c r="M989" s="98">
        <f t="shared" si="152"/>
        <v>47.764771635044085</v>
      </c>
      <c r="N989" s="116">
        <f t="shared" si="153"/>
        <v>47.814771635044089</v>
      </c>
      <c r="O989" s="117">
        <f t="shared" si="154"/>
        <v>47.78977163504409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47.815271635044084</v>
      </c>
      <c r="L990" s="115">
        <f t="shared" si="159"/>
        <v>47.864271635044084</v>
      </c>
      <c r="M990" s="98">
        <f t="shared" si="152"/>
        <v>47.814771635044082</v>
      </c>
      <c r="N990" s="116">
        <f t="shared" si="153"/>
        <v>47.864771635044086</v>
      </c>
      <c r="O990" s="117">
        <f t="shared" si="154"/>
        <v>47.839771635044087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47.865271635044081</v>
      </c>
      <c r="L991" s="115">
        <f t="shared" si="159"/>
        <v>47.914271635044081</v>
      </c>
      <c r="M991" s="98">
        <f t="shared" si="152"/>
        <v>47.864771635044079</v>
      </c>
      <c r="N991" s="116">
        <f t="shared" si="153"/>
        <v>47.914771635044083</v>
      </c>
      <c r="O991" s="117">
        <f t="shared" si="154"/>
        <v>47.889771635044085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47.915271635044078</v>
      </c>
      <c r="L992" s="115">
        <f t="shared" si="159"/>
        <v>47.964271635044078</v>
      </c>
      <c r="M992" s="98">
        <f t="shared" si="152"/>
        <v>47.914771635044076</v>
      </c>
      <c r="N992" s="116">
        <f t="shared" si="153"/>
        <v>47.96477163504408</v>
      </c>
      <c r="O992" s="117">
        <f t="shared" si="154"/>
        <v>47.939771635044082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47.965271635044076</v>
      </c>
      <c r="L993" s="115">
        <f t="shared" si="159"/>
        <v>48.014271635044075</v>
      </c>
      <c r="M993" s="98">
        <f t="shared" si="152"/>
        <v>47.964771635044073</v>
      </c>
      <c r="N993" s="116">
        <f t="shared" si="153"/>
        <v>48.014771635044077</v>
      </c>
      <c r="O993" s="117">
        <f t="shared" si="154"/>
        <v>47.989771635044079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48.015271635044073</v>
      </c>
      <c r="L994" s="115">
        <f t="shared" si="159"/>
        <v>48.064271635044072</v>
      </c>
      <c r="M994" s="98">
        <f t="shared" si="152"/>
        <v>48.01477163504407</v>
      </c>
      <c r="N994" s="116">
        <f t="shared" si="153"/>
        <v>48.064771635044075</v>
      </c>
      <c r="O994" s="117">
        <f t="shared" si="154"/>
        <v>48.039771635044076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48.06527163504407</v>
      </c>
      <c r="L995" s="115">
        <f t="shared" si="159"/>
        <v>48.114271635044069</v>
      </c>
      <c r="M995" s="98">
        <f t="shared" si="152"/>
        <v>48.064771635044067</v>
      </c>
      <c r="N995" s="116">
        <f t="shared" si="153"/>
        <v>48.114771635044072</v>
      </c>
      <c r="O995" s="117">
        <f t="shared" si="154"/>
        <v>48.089771635044073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48.115271635044067</v>
      </c>
      <c r="L996" s="115">
        <f t="shared" si="159"/>
        <v>48.164271635044066</v>
      </c>
      <c r="M996" s="98">
        <f t="shared" si="152"/>
        <v>48.114771635044065</v>
      </c>
      <c r="N996" s="116">
        <f t="shared" si="153"/>
        <v>48.164771635044069</v>
      </c>
      <c r="O996" s="117">
        <f t="shared" si="154"/>
        <v>48.13977163504407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48.165271635044064</v>
      </c>
      <c r="L997" s="115">
        <f t="shared" si="159"/>
        <v>48.214271635044064</v>
      </c>
      <c r="M997" s="98">
        <f t="shared" si="152"/>
        <v>48.164771635044062</v>
      </c>
      <c r="N997" s="116">
        <f t="shared" si="153"/>
        <v>48.214771635044066</v>
      </c>
      <c r="O997" s="117">
        <f t="shared" si="154"/>
        <v>48.189771635044067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48.215271635044061</v>
      </c>
      <c r="L998" s="115">
        <f t="shared" si="159"/>
        <v>48.264271635044061</v>
      </c>
      <c r="M998" s="98">
        <f t="shared" si="152"/>
        <v>48.214771635044059</v>
      </c>
      <c r="N998" s="116">
        <f t="shared" si="153"/>
        <v>48.264771635044063</v>
      </c>
      <c r="O998" s="117">
        <f t="shared" si="154"/>
        <v>48.239771635044065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48.265271635044058</v>
      </c>
      <c r="L999" s="115">
        <f t="shared" si="159"/>
        <v>48.314271635044058</v>
      </c>
      <c r="M999" s="98">
        <f t="shared" si="152"/>
        <v>48.264771635044056</v>
      </c>
      <c r="N999" s="116">
        <f t="shared" si="153"/>
        <v>48.31477163504406</v>
      </c>
      <c r="O999" s="117">
        <f t="shared" si="154"/>
        <v>48.289771635044062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48.315271635044056</v>
      </c>
      <c r="L1000" s="115">
        <f t="shared" si="159"/>
        <v>48.364271635044055</v>
      </c>
      <c r="M1000" s="98">
        <f t="shared" si="152"/>
        <v>48.314771635044053</v>
      </c>
      <c r="N1000" s="116">
        <f t="shared" si="153"/>
        <v>48.364771635044058</v>
      </c>
      <c r="O1000" s="117">
        <f t="shared" si="154"/>
        <v>48.339771635044059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48.365271635044053</v>
      </c>
      <c r="L1001" s="115">
        <f t="shared" si="159"/>
        <v>48.414271635044052</v>
      </c>
      <c r="M1001" s="98">
        <f t="shared" si="152"/>
        <v>48.36477163504405</v>
      </c>
      <c r="N1001" s="116">
        <f t="shared" si="153"/>
        <v>48.414771635044055</v>
      </c>
      <c r="O1001" s="117">
        <f t="shared" si="154"/>
        <v>48.389771635044056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118" priority="7" operator="greaterThan">
      <formula>$I$1</formula>
    </cfRule>
  </conditionalFormatting>
  <conditionalFormatting sqref="O1 O4:O40 O1002:O1048576">
    <cfRule type="cellIs" dxfId="117" priority="6" operator="greaterThan">
      <formula>$I$1</formula>
    </cfRule>
  </conditionalFormatting>
  <conditionalFormatting sqref="P1">
    <cfRule type="cellIs" dxfId="116" priority="5" operator="greaterThan">
      <formula>$I$1</formula>
    </cfRule>
  </conditionalFormatting>
  <conditionalFormatting sqref="L606:L1001">
    <cfRule type="cellIs" dxfId="115" priority="4" operator="greaterThan">
      <formula>$I$1</formula>
    </cfRule>
  </conditionalFormatting>
  <conditionalFormatting sqref="O606:O1001">
    <cfRule type="cellIs" dxfId="114" priority="3" operator="greaterThan">
      <formula>$I$1</formula>
    </cfRule>
  </conditionalFormatting>
  <conditionalFormatting sqref="L41:L605">
    <cfRule type="cellIs" dxfId="113" priority="2" operator="greaterThan">
      <formula>$I$1</formula>
    </cfRule>
  </conditionalFormatting>
  <conditionalFormatting sqref="O41:O605">
    <cfRule type="cellIs" dxfId="112" priority="1" operator="greaterThan">
      <formula>$I$1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19"/>
  <dimension ref="A1:AI28"/>
  <sheetViews>
    <sheetView topLeftCell="A4" workbookViewId="0">
      <selection activeCell="E11" sqref="E11"/>
    </sheetView>
  </sheetViews>
  <sheetFormatPr baseColWidth="10" defaultRowHeight="15"/>
  <cols>
    <col min="3" max="3" width="12" bestFit="1" customWidth="1"/>
    <col min="6" max="6" width="12" bestFit="1" customWidth="1"/>
    <col min="9" max="9" width="10.85546875" bestFit="1" customWidth="1"/>
    <col min="21" max="21" width="12" bestFit="1" customWidth="1"/>
    <col min="22" max="23" width="15.42578125" customWidth="1"/>
    <col min="35" max="35" width="11.85546875" bestFit="1" customWidth="1"/>
  </cols>
  <sheetData>
    <row r="1" spans="1:35" ht="26.25">
      <c r="A1" s="135" t="s">
        <v>56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59"/>
    </row>
    <row r="2" spans="1:35" ht="15.75">
      <c r="P2" s="81">
        <f>AVERAGE(U7:U22)</f>
        <v>52.062499999999844</v>
      </c>
      <c r="T2" s="4"/>
    </row>
    <row r="3" spans="1:35" ht="15.75">
      <c r="P3" s="81">
        <f>AVERAGE(L7:L22)</f>
        <v>52.0625</v>
      </c>
      <c r="T3" s="4"/>
      <c r="U3" s="4"/>
    </row>
    <row r="4" spans="1:35" ht="15.75" thickBot="1">
      <c r="I4" s="69">
        <f>V5/W5</f>
        <v>0.75160024673540171</v>
      </c>
      <c r="J4" s="4"/>
      <c r="K4" s="16">
        <f>COUNT(L7:L999)</f>
        <v>16</v>
      </c>
    </row>
    <row r="5" spans="1:35">
      <c r="D5" s="49"/>
      <c r="E5" s="47"/>
      <c r="L5" s="65">
        <f>SUM(L7:L999)</f>
        <v>833</v>
      </c>
      <c r="M5" s="65">
        <f>SUM(M7:M999)</f>
        <v>135</v>
      </c>
      <c r="N5" s="65">
        <f>SUM(N7:N999)</f>
        <v>971</v>
      </c>
      <c r="O5" s="50"/>
      <c r="P5" s="65">
        <f t="shared" ref="P5:U5" si="0">SUM(P7:P999)</f>
        <v>1185</v>
      </c>
      <c r="Q5" s="65">
        <f t="shared" si="0"/>
        <v>59937</v>
      </c>
      <c r="R5" s="65">
        <f t="shared" si="0"/>
        <v>8366</v>
      </c>
      <c r="S5" s="65">
        <f t="shared" si="0"/>
        <v>7145</v>
      </c>
      <c r="T5" s="65">
        <f t="shared" si="0"/>
        <v>51100</v>
      </c>
      <c r="U5" s="65">
        <f t="shared" si="0"/>
        <v>832.9999999999975</v>
      </c>
      <c r="V5" s="65">
        <f>SUM(V7:V999)</f>
        <v>328.40233280794956</v>
      </c>
      <c r="W5" s="65">
        <f>SUM(W7:W999)</f>
        <v>436.9375</v>
      </c>
      <c r="X5" s="65">
        <f>SUM(X7:X999)</f>
        <v>2.7000623958883807E-12</v>
      </c>
      <c r="Y5" s="65">
        <f>SUM(Y7:Y999)</f>
        <v>108.53516719204367</v>
      </c>
    </row>
    <row r="6" spans="1:35" ht="30.75" customHeight="1" thickBot="1">
      <c r="H6" s="27" t="s">
        <v>117</v>
      </c>
      <c r="I6" s="27" t="s">
        <v>118</v>
      </c>
      <c r="J6" s="27" t="s">
        <v>119</v>
      </c>
      <c r="L6" s="64"/>
      <c r="M6" s="64"/>
      <c r="N6" s="64"/>
      <c r="O6" s="4"/>
      <c r="P6" s="64"/>
      <c r="Q6" s="64"/>
      <c r="R6" s="64"/>
      <c r="S6" s="64"/>
      <c r="T6" s="64"/>
      <c r="U6" s="64"/>
      <c r="V6" s="64"/>
      <c r="W6" s="64"/>
      <c r="X6" s="64"/>
      <c r="Y6" s="64"/>
      <c r="Z6" s="31"/>
      <c r="AI6" s="4"/>
    </row>
    <row r="7" spans="1:35">
      <c r="A7" s="52"/>
      <c r="B7" s="52"/>
      <c r="C7" s="52"/>
      <c r="D7" s="52"/>
      <c r="E7" s="52"/>
      <c r="F7" s="52"/>
      <c r="H7" s="3">
        <v>51</v>
      </c>
      <c r="I7" s="1">
        <v>42</v>
      </c>
      <c r="J7" s="1">
        <v>6</v>
      </c>
      <c r="L7" s="61">
        <f>+I7</f>
        <v>42</v>
      </c>
      <c r="M7" s="62">
        <f>+J7</f>
        <v>6</v>
      </c>
      <c r="N7" s="61">
        <f>+H7</f>
        <v>51</v>
      </c>
      <c r="P7">
        <f>POWER(M7,2)</f>
        <v>36</v>
      </c>
      <c r="Q7">
        <f>POWER(N7,2)</f>
        <v>2601</v>
      </c>
      <c r="R7">
        <f>M7*N7</f>
        <v>306</v>
      </c>
      <c r="S7">
        <f>M7*L7</f>
        <v>252</v>
      </c>
      <c r="T7">
        <f>N7*L7</f>
        <v>2142</v>
      </c>
      <c r="U7">
        <f t="shared" ref="U7:U17" si="1">$AH$9*M7+$AH$17*N7+$AH$25</f>
        <v>45.726890403535307</v>
      </c>
      <c r="V7">
        <f>POWER(U7-$P$3,2)</f>
        <v>40.139948958815502</v>
      </c>
      <c r="W7">
        <f t="shared" ref="W7:W17" si="2">POWER(L7-$P$3,2)</f>
        <v>101.25390625</v>
      </c>
      <c r="X7">
        <f>+L7-U7</f>
        <v>-3.7268904035353074</v>
      </c>
      <c r="Y7">
        <f>POWER(X7,2)</f>
        <v>13.889712079963566</v>
      </c>
      <c r="AE7" s="63">
        <f>$S$5</f>
        <v>7145</v>
      </c>
      <c r="AF7" s="39">
        <f>$R$5</f>
        <v>8366</v>
      </c>
      <c r="AG7" s="39">
        <f>$M$5</f>
        <v>135</v>
      </c>
      <c r="AI7" s="4"/>
    </row>
    <row r="8" spans="1:35">
      <c r="A8" s="52"/>
      <c r="B8" s="52"/>
      <c r="C8" s="52"/>
      <c r="D8" s="52"/>
      <c r="E8" s="52"/>
      <c r="F8" s="52"/>
      <c r="H8" s="29">
        <v>52</v>
      </c>
      <c r="I8" s="29">
        <v>47</v>
      </c>
      <c r="J8" s="29">
        <v>7</v>
      </c>
      <c r="L8" s="61">
        <f t="shared" ref="L8:L22" si="3">+I8</f>
        <v>47</v>
      </c>
      <c r="M8" s="62">
        <f t="shared" ref="M8:M22" si="4">+J8</f>
        <v>7</v>
      </c>
      <c r="N8" s="61">
        <f t="shared" ref="N8:N22" si="5">+H8</f>
        <v>52</v>
      </c>
      <c r="P8">
        <f t="shared" ref="P8:P17" si="6">POWER(M8,2)</f>
        <v>49</v>
      </c>
      <c r="Q8">
        <f t="shared" ref="Q8:Q14" si="7">POWER(N8,2)</f>
        <v>2704</v>
      </c>
      <c r="R8">
        <f t="shared" ref="R8:R14" si="8">M8*N8</f>
        <v>364</v>
      </c>
      <c r="S8">
        <f t="shared" ref="S8:S14" si="9">M8*L8</f>
        <v>329</v>
      </c>
      <c r="T8">
        <f t="shared" ref="T8:T14" si="10">N8*L8</f>
        <v>2444</v>
      </c>
      <c r="U8">
        <f t="shared" si="1"/>
        <v>47.426204233038341</v>
      </c>
      <c r="V8">
        <f t="shared" ref="V8:V22" si="11">POWER(U8-$P$3,2)</f>
        <v>21.4952384387466</v>
      </c>
      <c r="W8">
        <f t="shared" si="2"/>
        <v>25.62890625</v>
      </c>
      <c r="X8">
        <f t="shared" ref="X8:X17" si="12">+L8-U8</f>
        <v>-0.42620423303834087</v>
      </c>
      <c r="Y8">
        <f t="shared" ref="Y8:Y17" si="13">POWER(X8,2)</f>
        <v>0.18165004825980038</v>
      </c>
      <c r="AE8" s="63">
        <f>$T$5</f>
        <v>51100</v>
      </c>
      <c r="AF8" s="39">
        <f>$Q$5</f>
        <v>59937</v>
      </c>
      <c r="AG8" s="39">
        <f>$N$5</f>
        <v>971</v>
      </c>
      <c r="AI8" s="4"/>
    </row>
    <row r="9" spans="1:35" ht="15.75" thickBot="1">
      <c r="A9" s="32"/>
      <c r="B9" s="32"/>
      <c r="C9" s="32"/>
      <c r="D9" s="32"/>
      <c r="E9" s="32"/>
      <c r="F9" s="32"/>
      <c r="G9" s="40"/>
      <c r="H9" s="3">
        <v>53</v>
      </c>
      <c r="I9" s="1">
        <v>49</v>
      </c>
      <c r="J9" s="1">
        <v>6</v>
      </c>
      <c r="L9" s="61">
        <f t="shared" si="3"/>
        <v>49</v>
      </c>
      <c r="M9" s="62">
        <f t="shared" si="4"/>
        <v>6</v>
      </c>
      <c r="N9" s="61">
        <f t="shared" si="5"/>
        <v>53</v>
      </c>
      <c r="P9">
        <f t="shared" si="6"/>
        <v>36</v>
      </c>
      <c r="Q9">
        <f t="shared" si="7"/>
        <v>2809</v>
      </c>
      <c r="R9">
        <f t="shared" si="8"/>
        <v>318</v>
      </c>
      <c r="S9">
        <f t="shared" si="9"/>
        <v>294</v>
      </c>
      <c r="T9">
        <f t="shared" si="10"/>
        <v>2597</v>
      </c>
      <c r="U9">
        <f t="shared" si="1"/>
        <v>46.332002717204517</v>
      </c>
      <c r="V9">
        <f t="shared" si="11"/>
        <v>32.838599108126409</v>
      </c>
      <c r="W9">
        <f t="shared" si="2"/>
        <v>9.37890625</v>
      </c>
      <c r="X9">
        <f t="shared" si="12"/>
        <v>2.6679972827954828</v>
      </c>
      <c r="Y9">
        <f t="shared" si="13"/>
        <v>7.1182095010040793</v>
      </c>
      <c r="AE9" s="71">
        <f>$L$5</f>
        <v>833</v>
      </c>
      <c r="AF9" s="70">
        <f>$N$5</f>
        <v>971</v>
      </c>
      <c r="AG9" s="70">
        <f>$K$4</f>
        <v>16</v>
      </c>
      <c r="AH9" s="16">
        <f>MDETERM(AE7:AG9)/MDETERM(AE10:AG12)</f>
        <v>1.3967576726684228</v>
      </c>
    </row>
    <row r="10" spans="1:35">
      <c r="A10" s="154" t="s">
        <v>46</v>
      </c>
      <c r="B10" s="154"/>
      <c r="C10" s="43">
        <f>$AH$9*D10+$AH$17*E10+$AH$25</f>
        <v>53.129258035216637</v>
      </c>
      <c r="D10" s="51">
        <v>10</v>
      </c>
      <c r="E10" s="51">
        <v>57</v>
      </c>
      <c r="F10" s="42">
        <f>I4</f>
        <v>0.75160024673540171</v>
      </c>
      <c r="G10" s="41"/>
      <c r="H10" s="29">
        <v>54</v>
      </c>
      <c r="I10" s="29">
        <v>50</v>
      </c>
      <c r="J10" s="29">
        <v>7</v>
      </c>
      <c r="L10" s="61">
        <f t="shared" si="3"/>
        <v>50</v>
      </c>
      <c r="M10" s="62">
        <f t="shared" si="4"/>
        <v>7</v>
      </c>
      <c r="N10" s="61">
        <f t="shared" si="5"/>
        <v>54</v>
      </c>
      <c r="P10">
        <f t="shared" si="6"/>
        <v>49</v>
      </c>
      <c r="Q10">
        <f t="shared" si="7"/>
        <v>2916</v>
      </c>
      <c r="R10">
        <f t="shared" si="8"/>
        <v>378</v>
      </c>
      <c r="S10">
        <f t="shared" si="9"/>
        <v>350</v>
      </c>
      <c r="T10">
        <f t="shared" si="10"/>
        <v>2700</v>
      </c>
      <c r="U10">
        <f t="shared" si="1"/>
        <v>48.031316546707558</v>
      </c>
      <c r="V10">
        <f t="shared" si="11"/>
        <v>16.25044003409878</v>
      </c>
      <c r="W10">
        <f t="shared" si="2"/>
        <v>4.25390625</v>
      </c>
      <c r="X10">
        <f t="shared" si="12"/>
        <v>1.9686834532924422</v>
      </c>
      <c r="Y10">
        <f t="shared" si="13"/>
        <v>3.8757145392674555</v>
      </c>
      <c r="AA10" s="4"/>
      <c r="AB10" s="4"/>
      <c r="AC10" s="4"/>
      <c r="AD10" s="4"/>
      <c r="AE10" s="39">
        <f>$P$5</f>
        <v>1185</v>
      </c>
      <c r="AF10" s="39">
        <f>$R$5</f>
        <v>8366</v>
      </c>
      <c r="AG10" s="39">
        <f>$M$5</f>
        <v>135</v>
      </c>
      <c r="AI10" s="22"/>
    </row>
    <row r="11" spans="1:35">
      <c r="A11" s="155" t="s">
        <v>45</v>
      </c>
      <c r="B11" s="156"/>
      <c r="C11" s="43">
        <f>+'MODELO MULTIPLE CUADRATICO'!$AU$12*POWER(D11,2)+'MODELO MULTIPLE CUADRATICO'!$AU$28*POWER(E11,2)+'MODELO MULTIPLE CUADRATICO'!$AU$44*(D11*E11)+'MODELO MULTIPLE CUADRATICO'!$AU$60*D11+'MODELO MULTIPLE CUADRATICO'!$AU$75*E11+'MODELO MULTIPLE CUADRATICO'!$AU$91</f>
        <v>52.908541145135757</v>
      </c>
      <c r="D11" s="51">
        <f>D10</f>
        <v>10</v>
      </c>
      <c r="E11" s="51">
        <f>+E10</f>
        <v>57</v>
      </c>
      <c r="F11" s="42">
        <f>'MODELO MULTIPLE CUADRATICO'!$C$4</f>
        <v>0.8206665529158258</v>
      </c>
      <c r="G11" s="41"/>
      <c r="H11" s="3">
        <v>55</v>
      </c>
      <c r="I11" s="3">
        <v>51</v>
      </c>
      <c r="J11" s="3">
        <v>8</v>
      </c>
      <c r="L11" s="61">
        <f t="shared" si="3"/>
        <v>51</v>
      </c>
      <c r="M11" s="62">
        <f t="shared" si="4"/>
        <v>8</v>
      </c>
      <c r="N11" s="61">
        <f t="shared" si="5"/>
        <v>55</v>
      </c>
      <c r="P11">
        <f t="shared" si="6"/>
        <v>64</v>
      </c>
      <c r="Q11">
        <f t="shared" si="7"/>
        <v>3025</v>
      </c>
      <c r="R11">
        <f t="shared" si="8"/>
        <v>440</v>
      </c>
      <c r="S11">
        <f t="shared" si="9"/>
        <v>408</v>
      </c>
      <c r="T11">
        <f t="shared" si="10"/>
        <v>2805</v>
      </c>
      <c r="U11">
        <f t="shared" si="1"/>
        <v>49.730630376210584</v>
      </c>
      <c r="V11">
        <f t="shared" si="11"/>
        <v>5.4376159423517922</v>
      </c>
      <c r="W11">
        <f t="shared" si="2"/>
        <v>1.12890625</v>
      </c>
      <c r="X11">
        <f t="shared" si="12"/>
        <v>1.2693696237894159</v>
      </c>
      <c r="Y11">
        <f t="shared" si="13"/>
        <v>1.6112992417992831</v>
      </c>
      <c r="AE11" s="39">
        <f>$R$5</f>
        <v>8366</v>
      </c>
      <c r="AF11" s="39">
        <f>$Q$5</f>
        <v>59937</v>
      </c>
      <c r="AG11" s="39">
        <f>$N$5</f>
        <v>971</v>
      </c>
      <c r="AI11" s="16"/>
    </row>
    <row r="12" spans="1:35">
      <c r="A12" s="44" t="s">
        <v>53</v>
      </c>
      <c r="C12" s="4">
        <f>((C10*F10)+(C11*F11))/SUM(F10:F11)</f>
        <v>53.014051780531908</v>
      </c>
      <c r="F12" s="48">
        <f>((C10*F10)+(C11*F11))/SUM(C10:C11)</f>
        <v>0.78606151932438051</v>
      </c>
      <c r="G12" s="41"/>
      <c r="H12" s="3">
        <v>56</v>
      </c>
      <c r="I12" s="1">
        <v>52</v>
      </c>
      <c r="J12" s="1">
        <v>10</v>
      </c>
      <c r="L12" s="61">
        <f t="shared" si="3"/>
        <v>52</v>
      </c>
      <c r="M12" s="62">
        <f t="shared" si="4"/>
        <v>10</v>
      </c>
      <c r="N12" s="61">
        <f t="shared" si="5"/>
        <v>56</v>
      </c>
      <c r="P12">
        <f t="shared" si="6"/>
        <v>100</v>
      </c>
      <c r="Q12">
        <f t="shared" si="7"/>
        <v>3136</v>
      </c>
      <c r="R12">
        <f t="shared" si="8"/>
        <v>560</v>
      </c>
      <c r="S12">
        <f t="shared" si="9"/>
        <v>520</v>
      </c>
      <c r="T12">
        <f t="shared" si="10"/>
        <v>2912</v>
      </c>
      <c r="U12">
        <f t="shared" si="1"/>
        <v>52.826701878382032</v>
      </c>
      <c r="V12">
        <f t="shared" si="11"/>
        <v>0.58400451092262584</v>
      </c>
      <c r="W12">
        <f t="shared" si="2"/>
        <v>3.90625E-3</v>
      </c>
      <c r="X12">
        <f t="shared" si="12"/>
        <v>-0.82670187838203191</v>
      </c>
      <c r="Y12">
        <f t="shared" si="13"/>
        <v>0.68343599572037983</v>
      </c>
      <c r="AE12" s="39">
        <f>$M$5</f>
        <v>135</v>
      </c>
      <c r="AF12" s="39">
        <f>$N$5</f>
        <v>971</v>
      </c>
      <c r="AG12" s="39">
        <f>$K$4</f>
        <v>16</v>
      </c>
      <c r="AI12" s="16"/>
    </row>
    <row r="13" spans="1:35">
      <c r="G13" s="40"/>
      <c r="H13" s="3">
        <v>57</v>
      </c>
      <c r="I13" s="1">
        <v>48</v>
      </c>
      <c r="J13" s="1">
        <v>9</v>
      </c>
      <c r="L13" s="61">
        <f t="shared" si="3"/>
        <v>48</v>
      </c>
      <c r="M13" s="62">
        <f t="shared" si="4"/>
        <v>9</v>
      </c>
      <c r="N13" s="61">
        <f t="shared" si="5"/>
        <v>57</v>
      </c>
      <c r="P13">
        <f t="shared" si="6"/>
        <v>81</v>
      </c>
      <c r="Q13">
        <f t="shared" si="7"/>
        <v>3249</v>
      </c>
      <c r="R13">
        <f t="shared" si="8"/>
        <v>513</v>
      </c>
      <c r="S13">
        <f t="shared" si="9"/>
        <v>432</v>
      </c>
      <c r="T13">
        <f t="shared" si="10"/>
        <v>2736</v>
      </c>
      <c r="U13">
        <f t="shared" si="1"/>
        <v>51.732500362548208</v>
      </c>
      <c r="V13">
        <f t="shared" si="11"/>
        <v>0.10889976071831398</v>
      </c>
      <c r="W13">
        <f t="shared" si="2"/>
        <v>16.50390625</v>
      </c>
      <c r="X13">
        <f t="shared" si="12"/>
        <v>-3.7325003625482083</v>
      </c>
      <c r="Y13">
        <f t="shared" si="13"/>
        <v>13.931558956422506</v>
      </c>
      <c r="AI13" s="16"/>
    </row>
    <row r="14" spans="1:35">
      <c r="A14" s="4" t="s">
        <v>54</v>
      </c>
      <c r="C14" s="4">
        <f>MEDIAN(C12,'MML INVERSO'!B15)</f>
        <v>57.09806040362065</v>
      </c>
      <c r="F14" s="11">
        <f>MEDIAN(F12,'MML INVERSO'!F15)</f>
        <v>13.575681953690246</v>
      </c>
      <c r="G14" s="40"/>
      <c r="H14" s="3">
        <v>58</v>
      </c>
      <c r="I14" s="1">
        <v>50</v>
      </c>
      <c r="J14" s="1">
        <v>7</v>
      </c>
      <c r="L14" s="61">
        <f t="shared" si="3"/>
        <v>50</v>
      </c>
      <c r="M14" s="62">
        <f t="shared" si="4"/>
        <v>7</v>
      </c>
      <c r="N14" s="61">
        <f t="shared" si="5"/>
        <v>58</v>
      </c>
      <c r="P14">
        <f t="shared" si="6"/>
        <v>49</v>
      </c>
      <c r="Q14">
        <f t="shared" si="7"/>
        <v>3364</v>
      </c>
      <c r="R14">
        <f t="shared" si="8"/>
        <v>406</v>
      </c>
      <c r="S14">
        <f t="shared" si="9"/>
        <v>350</v>
      </c>
      <c r="T14">
        <f t="shared" si="10"/>
        <v>2900</v>
      </c>
      <c r="U14">
        <f t="shared" si="1"/>
        <v>49.241541174045977</v>
      </c>
      <c r="V14">
        <f t="shared" si="11"/>
        <v>7.9578086977278977</v>
      </c>
      <c r="W14">
        <f t="shared" si="2"/>
        <v>4.25390625</v>
      </c>
      <c r="X14">
        <f t="shared" si="12"/>
        <v>0.75845882595402259</v>
      </c>
      <c r="Y14">
        <f t="shared" si="13"/>
        <v>0.57525979066755428</v>
      </c>
      <c r="AI14" s="16"/>
    </row>
    <row r="15" spans="1:35">
      <c r="E15" s="15"/>
      <c r="F15" s="10"/>
      <c r="H15" s="29">
        <v>59</v>
      </c>
      <c r="I15" s="29">
        <v>49</v>
      </c>
      <c r="J15" s="29">
        <v>8</v>
      </c>
      <c r="L15" s="61">
        <f t="shared" si="3"/>
        <v>49</v>
      </c>
      <c r="M15" s="62">
        <f t="shared" si="4"/>
        <v>8</v>
      </c>
      <c r="N15" s="61">
        <f t="shared" si="5"/>
        <v>59</v>
      </c>
      <c r="P15">
        <f>POWER(M15,2)</f>
        <v>64</v>
      </c>
      <c r="Q15">
        <f>POWER(N15,2)</f>
        <v>3481</v>
      </c>
      <c r="R15">
        <f t="shared" ref="R15:R22" si="14">M15*N15</f>
        <v>472</v>
      </c>
      <c r="S15">
        <f t="shared" ref="S15:S22" si="15">M15*L15</f>
        <v>392</v>
      </c>
      <c r="T15">
        <f t="shared" ref="T15:T22" si="16">N15*L15</f>
        <v>2891</v>
      </c>
      <c r="U15">
        <f t="shared" si="1"/>
        <v>50.940855003549004</v>
      </c>
      <c r="V15">
        <f t="shared" si="11"/>
        <v>1.2580874980635555</v>
      </c>
      <c r="W15">
        <f t="shared" si="2"/>
        <v>9.37890625</v>
      </c>
      <c r="X15">
        <f t="shared" si="12"/>
        <v>-1.9408550035490038</v>
      </c>
      <c r="Y15">
        <f t="shared" si="13"/>
        <v>3.7669181448012035</v>
      </c>
      <c r="AE15" s="39">
        <f>$P$5</f>
        <v>1185</v>
      </c>
      <c r="AF15" s="63">
        <f>$S$5</f>
        <v>7145</v>
      </c>
      <c r="AG15" s="39">
        <f>$M$5</f>
        <v>135</v>
      </c>
      <c r="AI15" s="16"/>
    </row>
    <row r="16" spans="1:35">
      <c r="H16" s="29">
        <v>60</v>
      </c>
      <c r="I16" s="29">
        <v>50</v>
      </c>
      <c r="J16" s="29">
        <v>8</v>
      </c>
      <c r="L16" s="61">
        <f t="shared" si="3"/>
        <v>50</v>
      </c>
      <c r="M16" s="62">
        <f t="shared" si="4"/>
        <v>8</v>
      </c>
      <c r="N16" s="61">
        <f t="shared" si="5"/>
        <v>60</v>
      </c>
      <c r="P16">
        <f t="shared" si="6"/>
        <v>64</v>
      </c>
      <c r="Q16">
        <f t="shared" ref="Q16:Q22" si="17">POWER(N16,2)</f>
        <v>3600</v>
      </c>
      <c r="R16">
        <f t="shared" si="14"/>
        <v>480</v>
      </c>
      <c r="S16">
        <f t="shared" si="15"/>
        <v>400</v>
      </c>
      <c r="T16">
        <f t="shared" si="16"/>
        <v>3000</v>
      </c>
      <c r="U16">
        <f t="shared" si="1"/>
        <v>51.243411160383602</v>
      </c>
      <c r="V16">
        <f t="shared" si="11"/>
        <v>0.67090652718413812</v>
      </c>
      <c r="W16">
        <f t="shared" si="2"/>
        <v>4.25390625</v>
      </c>
      <c r="X16">
        <f t="shared" si="12"/>
        <v>-1.2434111603836016</v>
      </c>
      <c r="Y16">
        <f t="shared" si="13"/>
        <v>1.5460713137664945</v>
      </c>
      <c r="AE16" s="39">
        <f>$R$5</f>
        <v>8366</v>
      </c>
      <c r="AF16" s="63">
        <f>$T$5</f>
        <v>51100</v>
      </c>
      <c r="AG16" s="39">
        <f>$N$5</f>
        <v>971</v>
      </c>
      <c r="AI16" s="16"/>
    </row>
    <row r="17" spans="8:35" ht="14.25" customHeight="1" thickBot="1">
      <c r="H17" s="29">
        <v>61</v>
      </c>
      <c r="I17" s="29">
        <v>51</v>
      </c>
      <c r="J17" s="29">
        <v>8</v>
      </c>
      <c r="L17" s="61">
        <f t="shared" si="3"/>
        <v>51</v>
      </c>
      <c r="M17" s="62">
        <f t="shared" si="4"/>
        <v>8</v>
      </c>
      <c r="N17" s="61">
        <f t="shared" si="5"/>
        <v>61</v>
      </c>
      <c r="P17">
        <f t="shared" si="6"/>
        <v>64</v>
      </c>
      <c r="Q17">
        <f t="shared" si="17"/>
        <v>3721</v>
      </c>
      <c r="R17">
        <f t="shared" si="14"/>
        <v>488</v>
      </c>
      <c r="S17">
        <f t="shared" si="15"/>
        <v>408</v>
      </c>
      <c r="T17">
        <f t="shared" si="16"/>
        <v>3111</v>
      </c>
      <c r="U17">
        <f t="shared" si="1"/>
        <v>51.545967317218214</v>
      </c>
      <c r="V17">
        <f t="shared" si="11"/>
        <v>0.26680601238174961</v>
      </c>
      <c r="W17">
        <f t="shared" si="2"/>
        <v>1.12890625</v>
      </c>
      <c r="X17">
        <f t="shared" si="12"/>
        <v>-0.54596731721821357</v>
      </c>
      <c r="Y17">
        <f t="shared" si="13"/>
        <v>0.29808031147045344</v>
      </c>
      <c r="AA17" s="4"/>
      <c r="AB17" s="4"/>
      <c r="AC17" s="4"/>
      <c r="AD17" s="4"/>
      <c r="AE17" s="70">
        <f>$M$5</f>
        <v>135</v>
      </c>
      <c r="AF17" s="71">
        <f>$L$5</f>
        <v>833</v>
      </c>
      <c r="AG17" s="70">
        <f>$K$4</f>
        <v>16</v>
      </c>
      <c r="AH17" s="16">
        <f>MDETERM(AE15:AG17)/MDETERM(AE18:AG20)</f>
        <v>0.30255615683460507</v>
      </c>
    </row>
    <row r="18" spans="8:35">
      <c r="H18" s="3">
        <v>64</v>
      </c>
      <c r="I18" s="3">
        <v>57</v>
      </c>
      <c r="J18" s="3">
        <v>8</v>
      </c>
      <c r="L18" s="61">
        <f t="shared" si="3"/>
        <v>57</v>
      </c>
      <c r="M18" s="62">
        <f t="shared" si="4"/>
        <v>8</v>
      </c>
      <c r="N18" s="61">
        <f t="shared" si="5"/>
        <v>64</v>
      </c>
      <c r="P18">
        <f>POWER(M18,2)</f>
        <v>64</v>
      </c>
      <c r="Q18">
        <f t="shared" si="17"/>
        <v>4096</v>
      </c>
      <c r="R18">
        <f t="shared" si="14"/>
        <v>512</v>
      </c>
      <c r="S18">
        <f t="shared" si="15"/>
        <v>456</v>
      </c>
      <c r="T18">
        <f t="shared" si="16"/>
        <v>3648</v>
      </c>
      <c r="U18">
        <f>$AH$9*M18+$AH$17*N18+$AH$25</f>
        <v>52.453635787722021</v>
      </c>
      <c r="V18">
        <f t="shared" si="11"/>
        <v>0.15298720443692601</v>
      </c>
      <c r="W18">
        <f>POWER(L18-$P$3,2)</f>
        <v>24.37890625</v>
      </c>
      <c r="X18">
        <f>+L18-U18</f>
        <v>4.5463642122779788</v>
      </c>
      <c r="Y18">
        <f>POWER(X18,2)</f>
        <v>20.669427550681966</v>
      </c>
      <c r="AE18" s="39">
        <f>$P$5</f>
        <v>1185</v>
      </c>
      <c r="AF18" s="39">
        <f>$R$5</f>
        <v>8366</v>
      </c>
      <c r="AG18" s="39">
        <f>$M$5</f>
        <v>135</v>
      </c>
      <c r="AI18" s="16"/>
    </row>
    <row r="19" spans="8:35">
      <c r="H19" s="3">
        <v>67</v>
      </c>
      <c r="I19" s="3">
        <v>62</v>
      </c>
      <c r="J19" s="3">
        <v>11</v>
      </c>
      <c r="L19" s="61">
        <f t="shared" si="3"/>
        <v>62</v>
      </c>
      <c r="M19" s="62">
        <f t="shared" si="4"/>
        <v>11</v>
      </c>
      <c r="N19" s="61">
        <f t="shared" si="5"/>
        <v>67</v>
      </c>
      <c r="P19">
        <f>POWER(M19,2)</f>
        <v>121</v>
      </c>
      <c r="Q19">
        <f t="shared" si="17"/>
        <v>4489</v>
      </c>
      <c r="R19">
        <f t="shared" si="14"/>
        <v>737</v>
      </c>
      <c r="S19">
        <f t="shared" si="15"/>
        <v>682</v>
      </c>
      <c r="T19">
        <f t="shared" si="16"/>
        <v>4154</v>
      </c>
      <c r="U19">
        <f>$AH$9*M19+$AH$17*N19+$AH$25</f>
        <v>57.551577276231114</v>
      </c>
      <c r="V19">
        <f t="shared" si="11"/>
        <v>30.129969344436791</v>
      </c>
      <c r="W19">
        <f>POWER(L19-$P$3,2)</f>
        <v>98.75390625</v>
      </c>
      <c r="X19">
        <f>+L19-U19</f>
        <v>4.4484227237688856</v>
      </c>
      <c r="Y19">
        <f>POWER(X19,2)</f>
        <v>19.788464729343392</v>
      </c>
      <c r="AE19" s="39">
        <f>$R$5</f>
        <v>8366</v>
      </c>
      <c r="AF19" s="39">
        <f>$Q$5</f>
        <v>59937</v>
      </c>
      <c r="AG19" s="39">
        <f>$N$5</f>
        <v>971</v>
      </c>
      <c r="AI19" s="16"/>
    </row>
    <row r="20" spans="8:35">
      <c r="H20" s="3">
        <v>71</v>
      </c>
      <c r="I20" s="3">
        <v>59</v>
      </c>
      <c r="J20" s="3">
        <v>10</v>
      </c>
      <c r="L20" s="61">
        <f t="shared" si="3"/>
        <v>59</v>
      </c>
      <c r="M20" s="62">
        <f t="shared" si="4"/>
        <v>10</v>
      </c>
      <c r="N20" s="61">
        <f t="shared" si="5"/>
        <v>71</v>
      </c>
      <c r="P20">
        <f>POWER(M20,2)</f>
        <v>100</v>
      </c>
      <c r="Q20">
        <f t="shared" si="17"/>
        <v>5041</v>
      </c>
      <c r="R20">
        <f t="shared" si="14"/>
        <v>710</v>
      </c>
      <c r="S20">
        <f t="shared" si="15"/>
        <v>590</v>
      </c>
      <c r="T20">
        <f t="shared" si="16"/>
        <v>4189</v>
      </c>
      <c r="U20">
        <f>$AH$9*M20+$AH$17*N20+$AH$25</f>
        <v>57.365044230901105</v>
      </c>
      <c r="V20">
        <f t="shared" si="11"/>
        <v>28.116975320662597</v>
      </c>
      <c r="W20">
        <f>POWER(L20-$P$3,2)</f>
        <v>48.12890625</v>
      </c>
      <c r="X20">
        <f>+L20-U20</f>
        <v>1.6349557690988945</v>
      </c>
      <c r="Y20">
        <f>POWER(X20,2)</f>
        <v>2.6730803669097578</v>
      </c>
      <c r="AE20" s="39">
        <f>$M$5</f>
        <v>135</v>
      </c>
      <c r="AF20" s="39">
        <f>$N$5</f>
        <v>971</v>
      </c>
      <c r="AG20" s="39">
        <f>$K$4</f>
        <v>16</v>
      </c>
      <c r="AI20" s="16"/>
    </row>
    <row r="21" spans="8:35">
      <c r="H21" s="3">
        <v>76</v>
      </c>
      <c r="I21" s="3">
        <v>61</v>
      </c>
      <c r="J21" s="3">
        <v>12</v>
      </c>
      <c r="K21" s="39"/>
      <c r="L21" s="61">
        <f t="shared" si="3"/>
        <v>61</v>
      </c>
      <c r="M21" s="62">
        <f t="shared" si="4"/>
        <v>12</v>
      </c>
      <c r="N21" s="61">
        <f t="shared" si="5"/>
        <v>76</v>
      </c>
      <c r="P21">
        <f>POWER(M21,2)</f>
        <v>144</v>
      </c>
      <c r="Q21">
        <f t="shared" si="17"/>
        <v>5776</v>
      </c>
      <c r="R21">
        <f t="shared" si="14"/>
        <v>912</v>
      </c>
      <c r="S21">
        <f t="shared" si="15"/>
        <v>732</v>
      </c>
      <c r="T21">
        <f t="shared" si="16"/>
        <v>4636</v>
      </c>
      <c r="U21">
        <f>$AH$9*M21+$AH$17*N21+$AH$25</f>
        <v>61.67134036041098</v>
      </c>
      <c r="V21">
        <f t="shared" si="11"/>
        <v>92.329813071863015</v>
      </c>
      <c r="W21">
        <f>POWER(L21-$P$3,2)</f>
        <v>79.87890625</v>
      </c>
      <c r="X21">
        <f>+L21-U21</f>
        <v>-0.67134036041098</v>
      </c>
      <c r="Y21">
        <f>POWER(X21,2)</f>
        <v>0.4506978795167445</v>
      </c>
      <c r="AI21" s="16"/>
    </row>
    <row r="22" spans="8:35" ht="14.25" customHeight="1">
      <c r="H22" s="3">
        <v>77</v>
      </c>
      <c r="I22" s="3">
        <v>55</v>
      </c>
      <c r="J22" s="3">
        <v>10</v>
      </c>
      <c r="L22" s="61">
        <f t="shared" si="3"/>
        <v>55</v>
      </c>
      <c r="M22" s="62">
        <f t="shared" si="4"/>
        <v>10</v>
      </c>
      <c r="N22" s="61">
        <f t="shared" si="5"/>
        <v>77</v>
      </c>
      <c r="P22">
        <f>POWER(M22,2)</f>
        <v>100</v>
      </c>
      <c r="Q22">
        <f t="shared" si="17"/>
        <v>5929</v>
      </c>
      <c r="R22">
        <f t="shared" si="14"/>
        <v>770</v>
      </c>
      <c r="S22">
        <f t="shared" si="15"/>
        <v>550</v>
      </c>
      <c r="T22">
        <f t="shared" si="16"/>
        <v>4235</v>
      </c>
      <c r="U22">
        <f>$AH$9*M22+$AH$17*N22+$AH$25</f>
        <v>59.180381171908735</v>
      </c>
      <c r="V22">
        <f t="shared" si="11"/>
        <v>50.664232377412866</v>
      </c>
      <c r="W22">
        <f>POWER(L22-$P$3,2)</f>
        <v>8.62890625</v>
      </c>
      <c r="X22">
        <f>+L22-U22</f>
        <v>-4.1803811719087349</v>
      </c>
      <c r="Y22">
        <f>POWER(X22,2)</f>
        <v>17.47558674244905</v>
      </c>
      <c r="AI22" s="16"/>
    </row>
    <row r="23" spans="8:35">
      <c r="AE23" s="39">
        <f>$P$5</f>
        <v>1185</v>
      </c>
      <c r="AF23" s="39">
        <f>$R$5</f>
        <v>8366</v>
      </c>
      <c r="AG23" s="63">
        <f>$S$5</f>
        <v>7145</v>
      </c>
      <c r="AI23" s="16"/>
    </row>
    <row r="24" spans="8:35">
      <c r="AE24" s="39">
        <f>$R$5</f>
        <v>8366</v>
      </c>
      <c r="AF24" s="39">
        <f>$Q$5</f>
        <v>59937</v>
      </c>
      <c r="AG24" s="63">
        <f>$T$5</f>
        <v>51100</v>
      </c>
      <c r="AI24" s="16"/>
    </row>
    <row r="25" spans="8:35" ht="15.75" thickBot="1">
      <c r="AE25" s="70">
        <f>$M$5</f>
        <v>135</v>
      </c>
      <c r="AF25" s="70">
        <f>$N$5</f>
        <v>971</v>
      </c>
      <c r="AG25" s="71">
        <f>$L$5</f>
        <v>833</v>
      </c>
      <c r="AH25" s="16">
        <f>MDETERM(AE23:AG25)/MDETERM(AE26:AG28)</f>
        <v>21.915980368959918</v>
      </c>
    </row>
    <row r="26" spans="8:35">
      <c r="AE26" s="39">
        <f>$P$5</f>
        <v>1185</v>
      </c>
      <c r="AF26" s="39">
        <f>$R$5</f>
        <v>8366</v>
      </c>
      <c r="AG26" s="39">
        <f>$M$5</f>
        <v>135</v>
      </c>
    </row>
    <row r="27" spans="8:35">
      <c r="AE27" s="39">
        <f>$R$5</f>
        <v>8366</v>
      </c>
      <c r="AF27" s="39">
        <f>$Q$5</f>
        <v>59937</v>
      </c>
      <c r="AG27" s="39">
        <f>$N$5</f>
        <v>971</v>
      </c>
    </row>
    <row r="28" spans="8:35">
      <c r="AE28" s="39">
        <f>$M$5</f>
        <v>135</v>
      </c>
      <c r="AF28" s="39">
        <f>$N$5</f>
        <v>971</v>
      </c>
      <c r="AG28" s="39">
        <f>$K$4</f>
        <v>16</v>
      </c>
    </row>
  </sheetData>
  <mergeCells count="3">
    <mergeCell ref="A10:B10"/>
    <mergeCell ref="A11:B11"/>
    <mergeCell ref="A1:AH1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21"/>
  <dimension ref="A1:AO1001"/>
  <sheetViews>
    <sheetView workbookViewId="0">
      <selection activeCell="F9" sqref="F9:F12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2.6679972827954828</v>
      </c>
      <c r="O1" s="85" t="s">
        <v>86</v>
      </c>
      <c r="P1" s="86">
        <f>SUM(P4:P5000)</f>
        <v>11</v>
      </c>
      <c r="Q1" s="87">
        <f>SUM(Q4:Q5000)</f>
        <v>1.0000000000000002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MULTIPLE LINEAL'!X7</f>
        <v>-3.7268904035353074</v>
      </c>
      <c r="C2" s="89" t="s">
        <v>88</v>
      </c>
      <c r="D2" s="90">
        <v>3</v>
      </c>
      <c r="E2" s="91">
        <v>1</v>
      </c>
      <c r="F2" s="86">
        <f>SMALL(A$2:A$5000,E2)</f>
        <v>-3.7325003625482083</v>
      </c>
      <c r="H2" s="92" t="s">
        <v>89</v>
      </c>
      <c r="I2" s="93">
        <f>SMALL(A1:A5000,E2)</f>
        <v>-3.7325003625482083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MULTIPLE LINEAL'!X8</f>
        <v>-0.42620423303834087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-3.7268904035353074</v>
      </c>
      <c r="H3" s="100"/>
      <c r="I3" s="93">
        <f>+I1-I2</f>
        <v>6.400497645343691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-0.17052757862807835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MULTIPLE LINEAL'!X9</f>
        <v>2.6679972827954828</v>
      </c>
      <c r="E4" s="98">
        <f t="shared" ref="E4:E67" si="1">E3+1</f>
        <v>3</v>
      </c>
      <c r="F4" s="99">
        <f t="shared" si="0"/>
        <v>-1.9408550035490038</v>
      </c>
      <c r="H4" s="106"/>
      <c r="I4" s="107">
        <v>0.05</v>
      </c>
      <c r="K4" s="108">
        <f>$I$2-POWER(10,-$D$2)</f>
        <v>-3.7335003625482082</v>
      </c>
      <c r="L4" s="109">
        <f>K4+$I$4-POWER(10,-$D$3)</f>
        <v>-3.7835003625482084</v>
      </c>
      <c r="M4" s="91">
        <f>K4-5*10^-(D$2+1)</f>
        <v>-3.7340003625482083</v>
      </c>
      <c r="N4" s="110">
        <f>L4+5*10^-(D$2+1)</f>
        <v>-3.7830003625482083</v>
      </c>
      <c r="O4" s="111">
        <f>AVERAGE(K4,L4)</f>
        <v>-3.7585003625482081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-0.52527465207484947</v>
      </c>
      <c r="AF4" s="92" t="s">
        <v>108</v>
      </c>
      <c r="AG4" s="105">
        <f>KURT(A2:A5000)</f>
        <v>-0.72381058705236301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MULTIPLE LINEAL'!X10</f>
        <v>1.9686834532924422</v>
      </c>
      <c r="E5" s="98">
        <f t="shared" si="1"/>
        <v>4</v>
      </c>
      <c r="F5" s="99">
        <f t="shared" si="0"/>
        <v>-1.2434111603836016</v>
      </c>
      <c r="K5" s="114">
        <f>L4+10^(-$D$2)</f>
        <v>-3.7825003625482085</v>
      </c>
      <c r="L5" s="115">
        <f>K5+$I$4-POWER(10,-$D$2)</f>
        <v>-3.7335003625482086</v>
      </c>
      <c r="M5" s="98">
        <f t="shared" ref="M5:M68" si="2">K5-5*10^-(D$2+1)</f>
        <v>-3.7830003625482087</v>
      </c>
      <c r="N5" s="116">
        <f t="shared" ref="N5:N68" si="3">L5+5*10^-(D$2+1)</f>
        <v>-3.7330003625482084</v>
      </c>
      <c r="O5" s="117">
        <f t="shared" ref="O5:O68" si="4">AVERAGE(K5,L5)</f>
        <v>-3.7580003625482084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-0.54596731721821357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MULTIPLE LINEAL'!X11</f>
        <v>1.2693696237894159</v>
      </c>
      <c r="E6" s="98">
        <f t="shared" si="1"/>
        <v>5</v>
      </c>
      <c r="F6" s="99">
        <f t="shared" si="0"/>
        <v>-0.82670187838203191</v>
      </c>
      <c r="H6" s="139" t="s">
        <v>110</v>
      </c>
      <c r="I6" s="140"/>
      <c r="K6" s="114">
        <f t="shared" ref="K6:K69" si="8">L5+10^(-$D$2)</f>
        <v>-3.7325003625482087</v>
      </c>
      <c r="L6" s="115">
        <f t="shared" ref="L6:L69" si="9">K6+$I$4-POWER(10,-$D$2)</f>
        <v>-3.6835003625482088</v>
      </c>
      <c r="M6" s="98">
        <f t="shared" si="2"/>
        <v>-3.7330003625482089</v>
      </c>
      <c r="N6" s="116">
        <f t="shared" si="3"/>
        <v>-3.6830003625482086</v>
      </c>
      <c r="O6" s="117">
        <f t="shared" si="4"/>
        <v>-3.7080003625482085</v>
      </c>
      <c r="P6" s="98">
        <f t="shared" si="5"/>
        <v>2</v>
      </c>
      <c r="Q6" s="118">
        <f t="shared" si="6"/>
        <v>0.18181818181818182</v>
      </c>
      <c r="R6" s="98">
        <f t="shared" ref="R6:R69" si="10">+P6+R5</f>
        <v>2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MULTIPLE LINEAL'!X12</f>
        <v>-0.82670187838203191</v>
      </c>
      <c r="E7" s="98">
        <f t="shared" si="1"/>
        <v>6</v>
      </c>
      <c r="F7" s="99">
        <f t="shared" si="0"/>
        <v>-0.54596731721821357</v>
      </c>
      <c r="H7" s="141">
        <f>+N7-M7</f>
        <v>5.0000000000000266E-2</v>
      </c>
      <c r="I7" s="142"/>
      <c r="K7" s="114">
        <f t="shared" si="8"/>
        <v>-3.6825003625482089</v>
      </c>
      <c r="L7" s="115">
        <f t="shared" si="9"/>
        <v>-3.633500362548209</v>
      </c>
      <c r="M7" s="98">
        <f t="shared" si="2"/>
        <v>-3.6830003625482091</v>
      </c>
      <c r="N7" s="116">
        <f t="shared" si="3"/>
        <v>-3.6330003625482088</v>
      </c>
      <c r="O7" s="117">
        <f t="shared" si="4"/>
        <v>-3.6580003625482087</v>
      </c>
      <c r="P7" s="98">
        <f t="shared" si="5"/>
        <v>0</v>
      </c>
      <c r="Q7" s="118">
        <f t="shared" si="6"/>
        <v>0</v>
      </c>
      <c r="R7" s="98">
        <f t="shared" si="10"/>
        <v>2</v>
      </c>
      <c r="S7" s="119">
        <f t="shared" si="7"/>
        <v>2</v>
      </c>
      <c r="AH7" s="124"/>
      <c r="AI7" s="124"/>
      <c r="AJ7" s="103" t="s">
        <v>112</v>
      </c>
      <c r="AK7" s="125">
        <f>$D$1*(POWER($AG$3,2)/6+(POWER(($AG$4-3),2)/24))</f>
        <v>6.4089134580782137</v>
      </c>
      <c r="AL7" s="39"/>
      <c r="AM7" s="39"/>
      <c r="AN7" s="39"/>
      <c r="AO7" s="104"/>
    </row>
    <row r="8" spans="1:41">
      <c r="A8" s="119">
        <f>+'MODELO MULTIPLE LINEAL'!X13</f>
        <v>-3.7325003625482083</v>
      </c>
      <c r="E8" s="98">
        <f t="shared" si="1"/>
        <v>7</v>
      </c>
      <c r="F8" s="99">
        <f t="shared" si="0"/>
        <v>-0.42620423303834087</v>
      </c>
      <c r="K8" s="114">
        <f t="shared" si="8"/>
        <v>-3.6325003625482091</v>
      </c>
      <c r="L8" s="115">
        <f t="shared" si="9"/>
        <v>-3.5835003625482091</v>
      </c>
      <c r="M8" s="98">
        <f t="shared" si="2"/>
        <v>-3.6330003625482092</v>
      </c>
      <c r="N8" s="116">
        <f t="shared" si="3"/>
        <v>-3.583000362548209</v>
      </c>
      <c r="O8" s="117">
        <f t="shared" si="4"/>
        <v>-3.6080003625482089</v>
      </c>
      <c r="P8" s="98">
        <f t="shared" si="5"/>
        <v>0</v>
      </c>
      <c r="Q8" s="118">
        <f t="shared" si="6"/>
        <v>0</v>
      </c>
      <c r="R8" s="98">
        <f t="shared" si="10"/>
        <v>2</v>
      </c>
      <c r="S8" s="119">
        <f t="shared" si="7"/>
        <v>2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MULTIPLE LINEAL'!X14</f>
        <v>0.75845882595402259</v>
      </c>
      <c r="E9" s="98">
        <f t="shared" si="1"/>
        <v>8</v>
      </c>
      <c r="F9" s="99">
        <f t="shared" si="0"/>
        <v>0.75845882595402259</v>
      </c>
      <c r="K9" s="114">
        <f t="shared" si="8"/>
        <v>-3.5825003625482092</v>
      </c>
      <c r="L9" s="115">
        <f t="shared" si="9"/>
        <v>-3.5335003625482093</v>
      </c>
      <c r="M9" s="98">
        <f t="shared" si="2"/>
        <v>-3.5830003625482094</v>
      </c>
      <c r="N9" s="116">
        <f t="shared" si="3"/>
        <v>-3.5330003625482092</v>
      </c>
      <c r="O9" s="117">
        <f t="shared" si="4"/>
        <v>-3.5580003625482091</v>
      </c>
      <c r="P9" s="98">
        <f t="shared" si="5"/>
        <v>0</v>
      </c>
      <c r="Q9" s="118">
        <f t="shared" si="6"/>
        <v>0</v>
      </c>
      <c r="R9" s="98">
        <f t="shared" si="10"/>
        <v>2</v>
      </c>
      <c r="S9" s="119">
        <f t="shared" si="7"/>
        <v>2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MULTIPLE LINEAL'!X15</f>
        <v>-1.9408550035490038</v>
      </c>
      <c r="E10" s="98">
        <f t="shared" si="1"/>
        <v>9</v>
      </c>
      <c r="F10" s="99">
        <f t="shared" si="0"/>
        <v>1.2693696237894159</v>
      </c>
      <c r="K10" s="114">
        <f t="shared" si="8"/>
        <v>-3.5325003625482094</v>
      </c>
      <c r="L10" s="115">
        <f t="shared" si="9"/>
        <v>-3.4835003625482095</v>
      </c>
      <c r="M10" s="98">
        <f t="shared" si="2"/>
        <v>-3.5330003625482096</v>
      </c>
      <c r="N10" s="116">
        <f t="shared" si="3"/>
        <v>-3.4830003625482093</v>
      </c>
      <c r="O10" s="117">
        <f t="shared" si="4"/>
        <v>-3.5080003625482092</v>
      </c>
      <c r="P10" s="98">
        <f t="shared" si="5"/>
        <v>0</v>
      </c>
      <c r="Q10" s="118">
        <f t="shared" si="6"/>
        <v>0</v>
      </c>
      <c r="R10" s="98">
        <f t="shared" si="10"/>
        <v>2</v>
      </c>
      <c r="S10" s="119">
        <f t="shared" si="7"/>
        <v>2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MULTIPLE LINEAL'!X16</f>
        <v>-1.2434111603836016</v>
      </c>
      <c r="E11" s="98">
        <f t="shared" si="1"/>
        <v>10</v>
      </c>
      <c r="F11" s="99">
        <f t="shared" si="0"/>
        <v>1.9686834532924422</v>
      </c>
      <c r="K11" s="114">
        <f t="shared" si="8"/>
        <v>-3.4825003625482096</v>
      </c>
      <c r="L11" s="115">
        <f t="shared" si="9"/>
        <v>-3.4335003625482097</v>
      </c>
      <c r="M11" s="98">
        <f t="shared" si="2"/>
        <v>-3.4830003625482098</v>
      </c>
      <c r="N11" s="116">
        <f t="shared" si="3"/>
        <v>-3.4330003625482095</v>
      </c>
      <c r="O11" s="117">
        <f t="shared" si="4"/>
        <v>-3.4580003625482094</v>
      </c>
      <c r="P11" s="98">
        <f t="shared" si="5"/>
        <v>0</v>
      </c>
      <c r="Q11" s="118">
        <f t="shared" si="6"/>
        <v>0</v>
      </c>
      <c r="R11" s="98">
        <f t="shared" si="10"/>
        <v>2</v>
      </c>
      <c r="S11" s="119">
        <f t="shared" si="7"/>
        <v>2</v>
      </c>
      <c r="AJ11" s="120"/>
      <c r="AK11" s="39"/>
      <c r="AL11" s="39"/>
      <c r="AM11" s="39"/>
      <c r="AN11" s="39"/>
      <c r="AO11" s="104"/>
    </row>
    <row r="12" spans="1:41">
      <c r="A12" s="119">
        <f>+'MODELO MULTIPLE LINEAL'!X17</f>
        <v>-0.54596731721821357</v>
      </c>
      <c r="E12" s="98">
        <f t="shared" si="1"/>
        <v>11</v>
      </c>
      <c r="F12" s="99">
        <f t="shared" si="0"/>
        <v>2.6679972827954828</v>
      </c>
      <c r="K12" s="114">
        <f t="shared" si="8"/>
        <v>-3.4325003625482098</v>
      </c>
      <c r="L12" s="115">
        <f t="shared" si="9"/>
        <v>-3.3835003625482098</v>
      </c>
      <c r="M12" s="98">
        <f t="shared" si="2"/>
        <v>-3.4330003625482099</v>
      </c>
      <c r="N12" s="116">
        <f t="shared" si="3"/>
        <v>-3.3830003625482097</v>
      </c>
      <c r="O12" s="117">
        <f t="shared" si="4"/>
        <v>-3.4080003625482096</v>
      </c>
      <c r="P12" s="98">
        <f t="shared" si="5"/>
        <v>0</v>
      </c>
      <c r="Q12" s="118">
        <f t="shared" si="6"/>
        <v>0</v>
      </c>
      <c r="R12" s="98">
        <f t="shared" si="10"/>
        <v>2</v>
      </c>
      <c r="S12" s="119">
        <f t="shared" si="7"/>
        <v>2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-3.38250036254821</v>
      </c>
      <c r="L13" s="115">
        <f t="shared" si="9"/>
        <v>-3.33350036254821</v>
      </c>
      <c r="M13" s="98">
        <f t="shared" si="2"/>
        <v>-3.3830003625482101</v>
      </c>
      <c r="N13" s="116">
        <f t="shared" si="3"/>
        <v>-3.3330003625482099</v>
      </c>
      <c r="O13" s="117">
        <f t="shared" si="4"/>
        <v>-3.3580003625482098</v>
      </c>
      <c r="P13" s="98">
        <f t="shared" si="5"/>
        <v>0</v>
      </c>
      <c r="Q13" s="118">
        <f t="shared" si="6"/>
        <v>0</v>
      </c>
      <c r="R13" s="98">
        <f t="shared" si="10"/>
        <v>2</v>
      </c>
      <c r="S13" s="119">
        <f t="shared" si="7"/>
        <v>2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-3.3325003625482101</v>
      </c>
      <c r="L14" s="115">
        <f t="shared" si="9"/>
        <v>-3.2835003625482102</v>
      </c>
      <c r="M14" s="98">
        <f t="shared" si="2"/>
        <v>-3.3330003625482103</v>
      </c>
      <c r="N14" s="116">
        <f t="shared" si="3"/>
        <v>-3.28300036254821</v>
      </c>
      <c r="O14" s="117">
        <f t="shared" si="4"/>
        <v>-3.3080003625482099</v>
      </c>
      <c r="P14" s="98">
        <f t="shared" si="5"/>
        <v>0</v>
      </c>
      <c r="Q14" s="118">
        <f t="shared" si="6"/>
        <v>0</v>
      </c>
      <c r="R14" s="98">
        <f t="shared" si="10"/>
        <v>2</v>
      </c>
      <c r="S14" s="119">
        <f t="shared" si="7"/>
        <v>2</v>
      </c>
    </row>
    <row r="15" spans="1:41">
      <c r="A15" s="119"/>
      <c r="E15" s="98">
        <f t="shared" si="1"/>
        <v>14</v>
      </c>
      <c r="F15" s="99"/>
      <c r="K15" s="114">
        <f t="shared" si="8"/>
        <v>-3.2825003625482103</v>
      </c>
      <c r="L15" s="115">
        <f t="shared" si="9"/>
        <v>-3.2335003625482104</v>
      </c>
      <c r="M15" s="98">
        <f t="shared" si="2"/>
        <v>-3.2830003625482105</v>
      </c>
      <c r="N15" s="116">
        <f t="shared" si="3"/>
        <v>-3.2330003625482102</v>
      </c>
      <c r="O15" s="117">
        <f t="shared" si="4"/>
        <v>-3.2580003625482101</v>
      </c>
      <c r="P15" s="98">
        <f t="shared" si="5"/>
        <v>0</v>
      </c>
      <c r="Q15" s="118">
        <f t="shared" si="6"/>
        <v>0</v>
      </c>
      <c r="R15" s="98">
        <f t="shared" si="10"/>
        <v>2</v>
      </c>
      <c r="S15" s="119">
        <f t="shared" si="7"/>
        <v>2</v>
      </c>
    </row>
    <row r="16" spans="1:41">
      <c r="A16" s="119"/>
      <c r="E16" s="98">
        <f t="shared" si="1"/>
        <v>15</v>
      </c>
      <c r="F16" s="99"/>
      <c r="K16" s="114">
        <f t="shared" si="8"/>
        <v>-3.2325003625482105</v>
      </c>
      <c r="L16" s="115">
        <f t="shared" si="9"/>
        <v>-3.1835003625482106</v>
      </c>
      <c r="M16" s="98">
        <f t="shared" si="2"/>
        <v>-3.2330003625482107</v>
      </c>
      <c r="N16" s="116">
        <f t="shared" si="3"/>
        <v>-3.1830003625482104</v>
      </c>
      <c r="O16" s="117">
        <f t="shared" si="4"/>
        <v>-3.2080003625482103</v>
      </c>
      <c r="P16" s="98">
        <f t="shared" si="5"/>
        <v>0</v>
      </c>
      <c r="Q16" s="118">
        <f t="shared" si="6"/>
        <v>0</v>
      </c>
      <c r="R16" s="98">
        <f t="shared" si="10"/>
        <v>2</v>
      </c>
      <c r="S16" s="119">
        <f t="shared" si="7"/>
        <v>2</v>
      </c>
    </row>
    <row r="17" spans="1:19">
      <c r="A17" s="119"/>
      <c r="E17" s="98">
        <f t="shared" si="1"/>
        <v>16</v>
      </c>
      <c r="F17" s="99"/>
      <c r="K17" s="114">
        <f t="shared" si="8"/>
        <v>-3.1825003625482107</v>
      </c>
      <c r="L17" s="115">
        <f t="shared" si="9"/>
        <v>-3.1335003625482107</v>
      </c>
      <c r="M17" s="98">
        <f t="shared" si="2"/>
        <v>-3.1830003625482108</v>
      </c>
      <c r="N17" s="116">
        <f t="shared" si="3"/>
        <v>-3.1330003625482106</v>
      </c>
      <c r="O17" s="117">
        <f t="shared" si="4"/>
        <v>-3.1580003625482105</v>
      </c>
      <c r="P17" s="98">
        <f t="shared" si="5"/>
        <v>0</v>
      </c>
      <c r="Q17" s="118">
        <f t="shared" si="6"/>
        <v>0</v>
      </c>
      <c r="R17" s="98">
        <f t="shared" si="10"/>
        <v>2</v>
      </c>
      <c r="S17" s="119">
        <f t="shared" si="7"/>
        <v>2</v>
      </c>
    </row>
    <row r="18" spans="1:19">
      <c r="A18" s="119"/>
      <c r="E18" s="98">
        <f t="shared" si="1"/>
        <v>17</v>
      </c>
      <c r="F18" s="99"/>
      <c r="K18" s="114">
        <f t="shared" si="8"/>
        <v>-3.1325003625482108</v>
      </c>
      <c r="L18" s="115">
        <f t="shared" si="9"/>
        <v>-3.0835003625482109</v>
      </c>
      <c r="M18" s="98">
        <f t="shared" si="2"/>
        <v>-3.133000362548211</v>
      </c>
      <c r="N18" s="116">
        <f t="shared" si="3"/>
        <v>-3.0830003625482107</v>
      </c>
      <c r="O18" s="117">
        <f t="shared" si="4"/>
        <v>-3.1080003625482107</v>
      </c>
      <c r="P18" s="98">
        <f t="shared" si="5"/>
        <v>0</v>
      </c>
      <c r="Q18" s="118">
        <f t="shared" si="6"/>
        <v>0</v>
      </c>
      <c r="R18" s="98">
        <f t="shared" si="10"/>
        <v>2</v>
      </c>
      <c r="S18" s="119">
        <f t="shared" si="7"/>
        <v>2</v>
      </c>
    </row>
    <row r="19" spans="1:19">
      <c r="A19" s="119"/>
      <c r="E19" s="98">
        <f t="shared" si="1"/>
        <v>18</v>
      </c>
      <c r="F19" s="99"/>
      <c r="K19" s="114">
        <f t="shared" si="8"/>
        <v>-3.082500362548211</v>
      </c>
      <c r="L19" s="115">
        <f t="shared" si="9"/>
        <v>-3.0335003625482111</v>
      </c>
      <c r="M19" s="98">
        <f t="shared" si="2"/>
        <v>-3.0830003625482112</v>
      </c>
      <c r="N19" s="116">
        <f t="shared" si="3"/>
        <v>-3.0330003625482109</v>
      </c>
      <c r="O19" s="117">
        <f t="shared" si="4"/>
        <v>-3.0580003625482108</v>
      </c>
      <c r="P19" s="98">
        <f t="shared" si="5"/>
        <v>0</v>
      </c>
      <c r="Q19" s="118">
        <f t="shared" si="6"/>
        <v>0</v>
      </c>
      <c r="R19" s="98">
        <f t="shared" si="10"/>
        <v>2</v>
      </c>
      <c r="S19" s="119">
        <f t="shared" si="7"/>
        <v>2</v>
      </c>
    </row>
    <row r="20" spans="1:19">
      <c r="A20" s="119"/>
      <c r="E20" s="98">
        <f t="shared" si="1"/>
        <v>19</v>
      </c>
      <c r="F20" s="99"/>
      <c r="K20" s="114">
        <f t="shared" si="8"/>
        <v>-3.0325003625482112</v>
      </c>
      <c r="L20" s="115">
        <f t="shared" si="9"/>
        <v>-2.9835003625482113</v>
      </c>
      <c r="M20" s="98">
        <f t="shared" si="2"/>
        <v>-3.0330003625482114</v>
      </c>
      <c r="N20" s="116">
        <f t="shared" si="3"/>
        <v>-2.9830003625482111</v>
      </c>
      <c r="O20" s="117">
        <f t="shared" si="4"/>
        <v>-3.008000362548211</v>
      </c>
      <c r="P20" s="98">
        <f t="shared" si="5"/>
        <v>0</v>
      </c>
      <c r="Q20" s="118">
        <f t="shared" si="6"/>
        <v>0</v>
      </c>
      <c r="R20" s="98">
        <f t="shared" si="10"/>
        <v>2</v>
      </c>
      <c r="S20" s="119">
        <f t="shared" si="7"/>
        <v>2</v>
      </c>
    </row>
    <row r="21" spans="1:19">
      <c r="A21" s="119"/>
      <c r="E21" s="98">
        <f t="shared" si="1"/>
        <v>20</v>
      </c>
      <c r="F21" s="99"/>
      <c r="K21" s="114">
        <f t="shared" si="8"/>
        <v>-2.9825003625482114</v>
      </c>
      <c r="L21" s="115">
        <f t="shared" si="9"/>
        <v>-2.9335003625482114</v>
      </c>
      <c r="M21" s="98">
        <f t="shared" si="2"/>
        <v>-2.9830003625482115</v>
      </c>
      <c r="N21" s="116">
        <f t="shared" si="3"/>
        <v>-2.9330003625482113</v>
      </c>
      <c r="O21" s="117">
        <f t="shared" si="4"/>
        <v>-2.9580003625482112</v>
      </c>
      <c r="P21" s="98">
        <f t="shared" si="5"/>
        <v>0</v>
      </c>
      <c r="Q21" s="118">
        <f t="shared" si="6"/>
        <v>0</v>
      </c>
      <c r="R21" s="98">
        <f t="shared" si="10"/>
        <v>2</v>
      </c>
      <c r="S21" s="119">
        <f t="shared" si="7"/>
        <v>2</v>
      </c>
    </row>
    <row r="22" spans="1:19">
      <c r="A22" s="119"/>
      <c r="E22" s="98">
        <f t="shared" si="1"/>
        <v>21</v>
      </c>
      <c r="F22" s="99"/>
      <c r="K22" s="114">
        <f t="shared" si="8"/>
        <v>-2.9325003625482116</v>
      </c>
      <c r="L22" s="115">
        <f t="shared" si="9"/>
        <v>-2.8835003625482116</v>
      </c>
      <c r="M22" s="98">
        <f t="shared" si="2"/>
        <v>-2.9330003625482117</v>
      </c>
      <c r="N22" s="116">
        <f t="shared" si="3"/>
        <v>-2.8830003625482115</v>
      </c>
      <c r="O22" s="117">
        <f t="shared" si="4"/>
        <v>-2.9080003625482114</v>
      </c>
      <c r="P22" s="98">
        <f t="shared" si="5"/>
        <v>0</v>
      </c>
      <c r="Q22" s="118">
        <f t="shared" si="6"/>
        <v>0</v>
      </c>
      <c r="R22" s="98">
        <f t="shared" si="10"/>
        <v>2</v>
      </c>
      <c r="S22" s="119">
        <f t="shared" si="7"/>
        <v>2</v>
      </c>
    </row>
    <row r="23" spans="1:19">
      <c r="A23" s="119"/>
      <c r="E23" s="98">
        <f t="shared" si="1"/>
        <v>22</v>
      </c>
      <c r="F23" s="99"/>
      <c r="K23" s="114">
        <f t="shared" si="8"/>
        <v>-2.8825003625482117</v>
      </c>
      <c r="L23" s="115">
        <f t="shared" si="9"/>
        <v>-2.8335003625482118</v>
      </c>
      <c r="M23" s="98">
        <f t="shared" si="2"/>
        <v>-2.8830003625482119</v>
      </c>
      <c r="N23" s="116">
        <f t="shared" si="3"/>
        <v>-2.8330003625482116</v>
      </c>
      <c r="O23" s="117">
        <f t="shared" si="4"/>
        <v>-2.8580003625482115</v>
      </c>
      <c r="P23" s="98">
        <f t="shared" si="5"/>
        <v>0</v>
      </c>
      <c r="Q23" s="118">
        <f t="shared" si="6"/>
        <v>0</v>
      </c>
      <c r="R23" s="98">
        <f t="shared" si="10"/>
        <v>2</v>
      </c>
      <c r="S23" s="119">
        <f t="shared" si="7"/>
        <v>2</v>
      </c>
    </row>
    <row r="24" spans="1:19">
      <c r="A24" s="119"/>
      <c r="E24" s="98">
        <f t="shared" si="1"/>
        <v>23</v>
      </c>
      <c r="F24" s="99"/>
      <c r="K24" s="114">
        <f t="shared" si="8"/>
        <v>-2.8325003625482119</v>
      </c>
      <c r="L24" s="115">
        <f t="shared" si="9"/>
        <v>-2.783500362548212</v>
      </c>
      <c r="M24" s="98">
        <f t="shared" si="2"/>
        <v>-2.8330003625482121</v>
      </c>
      <c r="N24" s="116">
        <f t="shared" si="3"/>
        <v>-2.7830003625482118</v>
      </c>
      <c r="O24" s="117">
        <f t="shared" si="4"/>
        <v>-2.8080003625482117</v>
      </c>
      <c r="P24" s="98">
        <f t="shared" si="5"/>
        <v>0</v>
      </c>
      <c r="Q24" s="118">
        <f t="shared" si="6"/>
        <v>0</v>
      </c>
      <c r="R24" s="98">
        <f t="shared" si="10"/>
        <v>2</v>
      </c>
      <c r="S24" s="119">
        <f t="shared" si="7"/>
        <v>2</v>
      </c>
    </row>
    <row r="25" spans="1:19">
      <c r="A25" s="119"/>
      <c r="E25" s="98">
        <f t="shared" si="1"/>
        <v>24</v>
      </c>
      <c r="F25" s="99"/>
      <c r="K25" s="114">
        <f t="shared" si="8"/>
        <v>-2.7825003625482121</v>
      </c>
      <c r="L25" s="115">
        <f t="shared" si="9"/>
        <v>-2.7335003625482122</v>
      </c>
      <c r="M25" s="98">
        <f t="shared" si="2"/>
        <v>-2.7830003625482123</v>
      </c>
      <c r="N25" s="116">
        <f t="shared" si="3"/>
        <v>-2.733000362548212</v>
      </c>
      <c r="O25" s="117">
        <f t="shared" si="4"/>
        <v>-2.7580003625482119</v>
      </c>
      <c r="P25" s="98">
        <f t="shared" si="5"/>
        <v>0</v>
      </c>
      <c r="Q25" s="118">
        <f t="shared" si="6"/>
        <v>0</v>
      </c>
      <c r="R25" s="98">
        <f t="shared" si="10"/>
        <v>2</v>
      </c>
      <c r="S25" s="119">
        <f t="shared" si="7"/>
        <v>2</v>
      </c>
    </row>
    <row r="26" spans="1:19">
      <c r="A26" s="119"/>
      <c r="E26" s="98">
        <f t="shared" si="1"/>
        <v>25</v>
      </c>
      <c r="F26" s="99"/>
      <c r="K26" s="114">
        <f t="shared" si="8"/>
        <v>-2.7325003625482123</v>
      </c>
      <c r="L26" s="115">
        <f t="shared" si="9"/>
        <v>-2.6835003625482123</v>
      </c>
      <c r="M26" s="98">
        <f t="shared" si="2"/>
        <v>-2.7330003625482124</v>
      </c>
      <c r="N26" s="116">
        <f t="shared" si="3"/>
        <v>-2.6830003625482122</v>
      </c>
      <c r="O26" s="117">
        <f t="shared" si="4"/>
        <v>-2.7080003625482121</v>
      </c>
      <c r="P26" s="98">
        <f t="shared" si="5"/>
        <v>0</v>
      </c>
      <c r="Q26" s="118">
        <f t="shared" si="6"/>
        <v>0</v>
      </c>
      <c r="R26" s="98">
        <f t="shared" si="10"/>
        <v>2</v>
      </c>
      <c r="S26" s="119">
        <f t="shared" si="7"/>
        <v>2</v>
      </c>
    </row>
    <row r="27" spans="1:19">
      <c r="A27" s="119"/>
      <c r="E27" s="98">
        <f t="shared" si="1"/>
        <v>26</v>
      </c>
      <c r="F27" s="99"/>
      <c r="K27" s="114">
        <f t="shared" si="8"/>
        <v>-2.6825003625482124</v>
      </c>
      <c r="L27" s="115">
        <f t="shared" si="9"/>
        <v>-2.6335003625482125</v>
      </c>
      <c r="M27" s="98">
        <f t="shared" si="2"/>
        <v>-2.6830003625482126</v>
      </c>
      <c r="N27" s="116">
        <f t="shared" si="3"/>
        <v>-2.6330003625482123</v>
      </c>
      <c r="O27" s="117">
        <f t="shared" si="4"/>
        <v>-2.6580003625482123</v>
      </c>
      <c r="P27" s="98">
        <f t="shared" si="5"/>
        <v>0</v>
      </c>
      <c r="Q27" s="118">
        <f t="shared" si="6"/>
        <v>0</v>
      </c>
      <c r="R27" s="98">
        <f t="shared" si="10"/>
        <v>2</v>
      </c>
      <c r="S27" s="119">
        <f t="shared" si="7"/>
        <v>2</v>
      </c>
    </row>
    <row r="28" spans="1:19">
      <c r="A28" s="119"/>
      <c r="E28" s="98">
        <f t="shared" si="1"/>
        <v>27</v>
      </c>
      <c r="F28" s="99"/>
      <c r="K28" s="114">
        <f t="shared" si="8"/>
        <v>-2.6325003625482126</v>
      </c>
      <c r="L28" s="115">
        <f t="shared" si="9"/>
        <v>-2.5835003625482127</v>
      </c>
      <c r="M28" s="98">
        <f t="shared" si="2"/>
        <v>-2.6330003625482128</v>
      </c>
      <c r="N28" s="116">
        <f t="shared" si="3"/>
        <v>-2.5830003625482125</v>
      </c>
      <c r="O28" s="117">
        <f t="shared" si="4"/>
        <v>-2.6080003625482124</v>
      </c>
      <c r="P28" s="98">
        <f t="shared" si="5"/>
        <v>0</v>
      </c>
      <c r="Q28" s="118">
        <f t="shared" si="6"/>
        <v>0</v>
      </c>
      <c r="R28" s="98">
        <f t="shared" si="10"/>
        <v>2</v>
      </c>
      <c r="S28" s="119">
        <f t="shared" si="7"/>
        <v>2</v>
      </c>
    </row>
    <row r="29" spans="1:19">
      <c r="A29" s="119"/>
      <c r="E29" s="98">
        <f t="shared" si="1"/>
        <v>28</v>
      </c>
      <c r="F29" s="99"/>
      <c r="K29" s="114">
        <f t="shared" si="8"/>
        <v>-2.5825003625482128</v>
      </c>
      <c r="L29" s="115">
        <f t="shared" si="9"/>
        <v>-2.5335003625482129</v>
      </c>
      <c r="M29" s="98">
        <f t="shared" si="2"/>
        <v>-2.583000362548213</v>
      </c>
      <c r="N29" s="116">
        <f t="shared" si="3"/>
        <v>-2.5330003625482127</v>
      </c>
      <c r="O29" s="117">
        <f t="shared" si="4"/>
        <v>-2.5580003625482126</v>
      </c>
      <c r="P29" s="98">
        <f t="shared" si="5"/>
        <v>0</v>
      </c>
      <c r="Q29" s="118">
        <f t="shared" si="6"/>
        <v>0</v>
      </c>
      <c r="R29" s="98">
        <f t="shared" si="10"/>
        <v>2</v>
      </c>
      <c r="S29" s="119">
        <f t="shared" si="7"/>
        <v>2</v>
      </c>
    </row>
    <row r="30" spans="1:19">
      <c r="A30" s="119"/>
      <c r="E30" s="98">
        <f t="shared" si="1"/>
        <v>29</v>
      </c>
      <c r="F30" s="99"/>
      <c r="K30" s="114">
        <f t="shared" si="8"/>
        <v>-2.532500362548213</v>
      </c>
      <c r="L30" s="115">
        <f t="shared" si="9"/>
        <v>-2.483500362548213</v>
      </c>
      <c r="M30" s="98">
        <f t="shared" si="2"/>
        <v>-2.5330003625482131</v>
      </c>
      <c r="N30" s="116">
        <f t="shared" si="3"/>
        <v>-2.4830003625482129</v>
      </c>
      <c r="O30" s="117">
        <f t="shared" si="4"/>
        <v>-2.5080003625482128</v>
      </c>
      <c r="P30" s="98">
        <f t="shared" si="5"/>
        <v>0</v>
      </c>
      <c r="Q30" s="118">
        <f t="shared" si="6"/>
        <v>0</v>
      </c>
      <c r="R30" s="98">
        <f t="shared" si="10"/>
        <v>2</v>
      </c>
      <c r="S30" s="119">
        <f t="shared" si="7"/>
        <v>2</v>
      </c>
    </row>
    <row r="31" spans="1:19">
      <c r="A31" s="119"/>
      <c r="E31" s="98">
        <f t="shared" si="1"/>
        <v>30</v>
      </c>
      <c r="F31" s="99"/>
      <c r="K31" s="114">
        <f t="shared" si="8"/>
        <v>-2.4825003625482132</v>
      </c>
      <c r="L31" s="115">
        <f t="shared" si="9"/>
        <v>-2.4335003625482132</v>
      </c>
      <c r="M31" s="98">
        <f t="shared" si="2"/>
        <v>-2.4830003625482133</v>
      </c>
      <c r="N31" s="116">
        <f t="shared" si="3"/>
        <v>-2.4330003625482131</v>
      </c>
      <c r="O31" s="117">
        <f t="shared" si="4"/>
        <v>-2.458000362548213</v>
      </c>
      <c r="P31" s="98">
        <f t="shared" si="5"/>
        <v>0</v>
      </c>
      <c r="Q31" s="118">
        <f t="shared" si="6"/>
        <v>0</v>
      </c>
      <c r="R31" s="98">
        <f t="shared" si="10"/>
        <v>2</v>
      </c>
      <c r="S31" s="119">
        <f t="shared" si="7"/>
        <v>2</v>
      </c>
    </row>
    <row r="32" spans="1:19">
      <c r="A32" s="119"/>
      <c r="E32" s="98">
        <f t="shared" si="1"/>
        <v>31</v>
      </c>
      <c r="F32" s="99"/>
      <c r="K32" s="114">
        <f t="shared" si="8"/>
        <v>-2.4325003625482133</v>
      </c>
      <c r="L32" s="115">
        <f t="shared" si="9"/>
        <v>-2.3835003625482134</v>
      </c>
      <c r="M32" s="98">
        <f t="shared" si="2"/>
        <v>-2.4330003625482135</v>
      </c>
      <c r="N32" s="116">
        <f t="shared" si="3"/>
        <v>-2.3830003625482132</v>
      </c>
      <c r="O32" s="117">
        <f t="shared" si="4"/>
        <v>-2.4080003625482131</v>
      </c>
      <c r="P32" s="98">
        <f t="shared" si="5"/>
        <v>0</v>
      </c>
      <c r="Q32" s="118">
        <f t="shared" si="6"/>
        <v>0</v>
      </c>
      <c r="R32" s="98">
        <f t="shared" si="10"/>
        <v>2</v>
      </c>
      <c r="S32" s="119">
        <f t="shared" si="7"/>
        <v>2</v>
      </c>
    </row>
    <row r="33" spans="1:19">
      <c r="A33" s="119"/>
      <c r="E33" s="98">
        <f t="shared" si="1"/>
        <v>32</v>
      </c>
      <c r="F33" s="99"/>
      <c r="K33" s="114">
        <f t="shared" si="8"/>
        <v>-2.3825003625482135</v>
      </c>
      <c r="L33" s="115">
        <f t="shared" si="9"/>
        <v>-2.3335003625482136</v>
      </c>
      <c r="M33" s="98">
        <f t="shared" si="2"/>
        <v>-2.3830003625482137</v>
      </c>
      <c r="N33" s="116">
        <f t="shared" si="3"/>
        <v>-2.3330003625482134</v>
      </c>
      <c r="O33" s="117">
        <f t="shared" si="4"/>
        <v>-2.3580003625482133</v>
      </c>
      <c r="P33" s="98">
        <f t="shared" si="5"/>
        <v>0</v>
      </c>
      <c r="Q33" s="118">
        <f t="shared" si="6"/>
        <v>0</v>
      </c>
      <c r="R33" s="98">
        <f t="shared" si="10"/>
        <v>2</v>
      </c>
      <c r="S33" s="119">
        <f t="shared" si="7"/>
        <v>2</v>
      </c>
    </row>
    <row r="34" spans="1:19">
      <c r="A34" s="119"/>
      <c r="E34" s="98">
        <f t="shared" si="1"/>
        <v>33</v>
      </c>
      <c r="F34" s="99"/>
      <c r="K34" s="114">
        <f t="shared" si="8"/>
        <v>-2.3325003625482137</v>
      </c>
      <c r="L34" s="115">
        <f t="shared" si="9"/>
        <v>-2.2835003625482138</v>
      </c>
      <c r="M34" s="98">
        <f t="shared" si="2"/>
        <v>-2.3330003625482139</v>
      </c>
      <c r="N34" s="116">
        <f t="shared" si="3"/>
        <v>-2.2830003625482136</v>
      </c>
      <c r="O34" s="117">
        <f t="shared" si="4"/>
        <v>-2.3080003625482135</v>
      </c>
      <c r="P34" s="98">
        <f t="shared" si="5"/>
        <v>0</v>
      </c>
      <c r="Q34" s="118">
        <f t="shared" si="6"/>
        <v>0</v>
      </c>
      <c r="R34" s="98">
        <f t="shared" si="10"/>
        <v>2</v>
      </c>
      <c r="S34" s="119">
        <f t="shared" si="7"/>
        <v>2</v>
      </c>
    </row>
    <row r="35" spans="1:19">
      <c r="A35" s="119"/>
      <c r="E35" s="98">
        <f t="shared" si="1"/>
        <v>34</v>
      </c>
      <c r="F35" s="99"/>
      <c r="K35" s="114">
        <f t="shared" si="8"/>
        <v>-2.2825003625482139</v>
      </c>
      <c r="L35" s="115">
        <f t="shared" si="9"/>
        <v>-2.2335003625482139</v>
      </c>
      <c r="M35" s="98">
        <f t="shared" si="2"/>
        <v>-2.283000362548214</v>
      </c>
      <c r="N35" s="116">
        <f t="shared" si="3"/>
        <v>-2.2330003625482138</v>
      </c>
      <c r="O35" s="117">
        <f t="shared" si="4"/>
        <v>-2.2580003625482137</v>
      </c>
      <c r="P35" s="98">
        <f t="shared" si="5"/>
        <v>0</v>
      </c>
      <c r="Q35" s="118">
        <f t="shared" si="6"/>
        <v>0</v>
      </c>
      <c r="R35" s="98">
        <f t="shared" si="10"/>
        <v>2</v>
      </c>
      <c r="S35" s="119">
        <f t="shared" si="7"/>
        <v>2</v>
      </c>
    </row>
    <row r="36" spans="1:19">
      <c r="A36" s="119"/>
      <c r="E36" s="98">
        <f t="shared" si="1"/>
        <v>35</v>
      </c>
      <c r="F36" s="99"/>
      <c r="K36" s="114">
        <f t="shared" si="8"/>
        <v>-2.232500362548214</v>
      </c>
      <c r="L36" s="115">
        <f t="shared" si="9"/>
        <v>-2.1835003625482141</v>
      </c>
      <c r="M36" s="98">
        <f t="shared" si="2"/>
        <v>-2.2330003625482142</v>
      </c>
      <c r="N36" s="116">
        <f t="shared" si="3"/>
        <v>-2.1830003625482139</v>
      </c>
      <c r="O36" s="117">
        <f t="shared" si="4"/>
        <v>-2.2080003625482139</v>
      </c>
      <c r="P36" s="98">
        <f t="shared" si="5"/>
        <v>0</v>
      </c>
      <c r="Q36" s="118">
        <f t="shared" si="6"/>
        <v>0</v>
      </c>
      <c r="R36" s="98">
        <f t="shared" si="10"/>
        <v>2</v>
      </c>
      <c r="S36" s="119">
        <f t="shared" si="7"/>
        <v>2</v>
      </c>
    </row>
    <row r="37" spans="1:19">
      <c r="A37" s="119"/>
      <c r="E37" s="98">
        <f t="shared" si="1"/>
        <v>36</v>
      </c>
      <c r="F37" s="99"/>
      <c r="K37" s="114">
        <f t="shared" si="8"/>
        <v>-2.1825003625482142</v>
      </c>
      <c r="L37" s="115">
        <f t="shared" si="9"/>
        <v>-2.1335003625482143</v>
      </c>
      <c r="M37" s="98">
        <f t="shared" si="2"/>
        <v>-2.1830003625482144</v>
      </c>
      <c r="N37" s="116">
        <f t="shared" si="3"/>
        <v>-2.1330003625482141</v>
      </c>
      <c r="O37" s="117">
        <f t="shared" si="4"/>
        <v>-2.158000362548214</v>
      </c>
      <c r="P37" s="98">
        <f t="shared" si="5"/>
        <v>0</v>
      </c>
      <c r="Q37" s="118">
        <f t="shared" si="6"/>
        <v>0</v>
      </c>
      <c r="R37" s="98">
        <f t="shared" si="10"/>
        <v>2</v>
      </c>
      <c r="S37" s="119">
        <f t="shared" si="7"/>
        <v>2</v>
      </c>
    </row>
    <row r="38" spans="1:19">
      <c r="A38" s="119"/>
      <c r="E38" s="98">
        <f t="shared" si="1"/>
        <v>37</v>
      </c>
      <c r="F38" s="99"/>
      <c r="K38" s="114">
        <f t="shared" si="8"/>
        <v>-2.1325003625482144</v>
      </c>
      <c r="L38" s="115">
        <f t="shared" si="9"/>
        <v>-2.0835003625482145</v>
      </c>
      <c r="M38" s="98">
        <f t="shared" si="2"/>
        <v>-2.1330003625482146</v>
      </c>
      <c r="N38" s="116">
        <f t="shared" si="3"/>
        <v>-2.0830003625482143</v>
      </c>
      <c r="O38" s="117">
        <f t="shared" si="4"/>
        <v>-2.1080003625482142</v>
      </c>
      <c r="P38" s="98">
        <f t="shared" si="5"/>
        <v>0</v>
      </c>
      <c r="Q38" s="118">
        <f t="shared" si="6"/>
        <v>0</v>
      </c>
      <c r="R38" s="98">
        <f t="shared" si="10"/>
        <v>2</v>
      </c>
      <c r="S38" s="119">
        <f t="shared" si="7"/>
        <v>2</v>
      </c>
    </row>
    <row r="39" spans="1:19">
      <c r="A39" s="119"/>
      <c r="E39" s="98">
        <f t="shared" si="1"/>
        <v>38</v>
      </c>
      <c r="F39" s="99"/>
      <c r="K39" s="114">
        <f t="shared" si="8"/>
        <v>-2.0825003625482146</v>
      </c>
      <c r="L39" s="115">
        <f t="shared" si="9"/>
        <v>-2.0335003625482146</v>
      </c>
      <c r="M39" s="98">
        <f t="shared" si="2"/>
        <v>-2.0830003625482147</v>
      </c>
      <c r="N39" s="116">
        <f t="shared" si="3"/>
        <v>-2.0330003625482145</v>
      </c>
      <c r="O39" s="117">
        <f t="shared" si="4"/>
        <v>-2.0580003625482144</v>
      </c>
      <c r="P39" s="98">
        <f t="shared" si="5"/>
        <v>0</v>
      </c>
      <c r="Q39" s="118">
        <f t="shared" si="6"/>
        <v>0</v>
      </c>
      <c r="R39" s="98">
        <f t="shared" si="10"/>
        <v>2</v>
      </c>
      <c r="S39" s="119">
        <f t="shared" si="7"/>
        <v>2</v>
      </c>
    </row>
    <row r="40" spans="1:19">
      <c r="A40" s="119"/>
      <c r="E40" s="98">
        <f t="shared" si="1"/>
        <v>39</v>
      </c>
      <c r="F40" s="99"/>
      <c r="K40" s="114">
        <f t="shared" si="8"/>
        <v>-2.0325003625482148</v>
      </c>
      <c r="L40" s="115">
        <f t="shared" si="9"/>
        <v>-1.9835003625482146</v>
      </c>
      <c r="M40" s="98">
        <f t="shared" si="2"/>
        <v>-2.0330003625482149</v>
      </c>
      <c r="N40" s="116">
        <f t="shared" si="3"/>
        <v>-1.9830003625482147</v>
      </c>
      <c r="O40" s="117">
        <f t="shared" si="4"/>
        <v>-2.0080003625482146</v>
      </c>
      <c r="P40" s="98">
        <f t="shared" si="5"/>
        <v>0</v>
      </c>
      <c r="Q40" s="118">
        <f t="shared" si="6"/>
        <v>0</v>
      </c>
      <c r="R40" s="98">
        <f t="shared" si="10"/>
        <v>2</v>
      </c>
      <c r="S40" s="119">
        <f t="shared" si="7"/>
        <v>2</v>
      </c>
    </row>
    <row r="41" spans="1:19">
      <c r="A41" s="119"/>
      <c r="E41" s="98">
        <f t="shared" si="1"/>
        <v>40</v>
      </c>
      <c r="F41" s="99"/>
      <c r="K41" s="114">
        <f t="shared" si="8"/>
        <v>-1.9825003625482147</v>
      </c>
      <c r="L41" s="115">
        <f t="shared" si="9"/>
        <v>-1.9335003625482146</v>
      </c>
      <c r="M41" s="98">
        <f t="shared" si="2"/>
        <v>-1.9830003625482147</v>
      </c>
      <c r="N41" s="116">
        <f t="shared" si="3"/>
        <v>-1.9330003625482146</v>
      </c>
      <c r="O41" s="117">
        <f t="shared" si="4"/>
        <v>-1.9580003625482147</v>
      </c>
      <c r="P41" s="98">
        <f t="shared" si="5"/>
        <v>1</v>
      </c>
      <c r="Q41" s="118">
        <f t="shared" si="6"/>
        <v>9.0909090909090912E-2</v>
      </c>
      <c r="R41" s="98">
        <f t="shared" si="10"/>
        <v>3</v>
      </c>
      <c r="S41" s="119">
        <f t="shared" si="7"/>
        <v>2</v>
      </c>
    </row>
    <row r="42" spans="1:19">
      <c r="A42" s="119"/>
      <c r="E42" s="98">
        <f t="shared" si="1"/>
        <v>41</v>
      </c>
      <c r="F42" s="99"/>
      <c r="K42" s="114">
        <f t="shared" si="8"/>
        <v>-1.9325003625482147</v>
      </c>
      <c r="L42" s="115">
        <f t="shared" si="9"/>
        <v>-1.8835003625482145</v>
      </c>
      <c r="M42" s="98">
        <f t="shared" si="2"/>
        <v>-1.9330003625482146</v>
      </c>
      <c r="N42" s="116">
        <f t="shared" si="3"/>
        <v>-1.8830003625482146</v>
      </c>
      <c r="O42" s="117">
        <f t="shared" si="4"/>
        <v>-1.9080003625482145</v>
      </c>
      <c r="P42" s="98">
        <f t="shared" si="5"/>
        <v>0</v>
      </c>
      <c r="Q42" s="118">
        <f t="shared" si="6"/>
        <v>0</v>
      </c>
      <c r="R42" s="98">
        <f t="shared" si="10"/>
        <v>3</v>
      </c>
      <c r="S42" s="119">
        <f t="shared" si="7"/>
        <v>3</v>
      </c>
    </row>
    <row r="43" spans="1:19">
      <c r="A43" s="119"/>
      <c r="E43" s="98">
        <f t="shared" si="1"/>
        <v>42</v>
      </c>
      <c r="F43" s="99"/>
      <c r="K43" s="114">
        <f t="shared" si="8"/>
        <v>-1.8825003625482146</v>
      </c>
      <c r="L43" s="115">
        <f t="shared" si="9"/>
        <v>-1.8335003625482145</v>
      </c>
      <c r="M43" s="98">
        <f t="shared" si="2"/>
        <v>-1.8830003625482146</v>
      </c>
      <c r="N43" s="116">
        <f t="shared" si="3"/>
        <v>-1.8330003625482145</v>
      </c>
      <c r="O43" s="117">
        <f t="shared" si="4"/>
        <v>-1.8580003625482147</v>
      </c>
      <c r="P43" s="98">
        <f t="shared" si="5"/>
        <v>0</v>
      </c>
      <c r="Q43" s="118">
        <f t="shared" si="6"/>
        <v>0</v>
      </c>
      <c r="R43" s="98">
        <f t="shared" si="10"/>
        <v>3</v>
      </c>
      <c r="S43" s="119">
        <f t="shared" si="7"/>
        <v>3</v>
      </c>
    </row>
    <row r="44" spans="1:19">
      <c r="A44" s="119"/>
      <c r="E44" s="98">
        <f t="shared" si="1"/>
        <v>43</v>
      </c>
      <c r="F44" s="99"/>
      <c r="K44" s="114">
        <f t="shared" si="8"/>
        <v>-1.8325003625482146</v>
      </c>
      <c r="L44" s="115">
        <f t="shared" si="9"/>
        <v>-1.7835003625482144</v>
      </c>
      <c r="M44" s="98">
        <f t="shared" si="2"/>
        <v>-1.8330003625482145</v>
      </c>
      <c r="N44" s="116">
        <f t="shared" si="3"/>
        <v>-1.7830003625482145</v>
      </c>
      <c r="O44" s="117">
        <f t="shared" si="4"/>
        <v>-1.8080003625482144</v>
      </c>
      <c r="P44" s="98">
        <f t="shared" si="5"/>
        <v>0</v>
      </c>
      <c r="Q44" s="118">
        <f t="shared" si="6"/>
        <v>0</v>
      </c>
      <c r="R44" s="98">
        <f t="shared" si="10"/>
        <v>3</v>
      </c>
      <c r="S44" s="119">
        <f t="shared" si="7"/>
        <v>3</v>
      </c>
    </row>
    <row r="45" spans="1:19">
      <c r="A45" s="119"/>
      <c r="E45" s="98">
        <f t="shared" si="1"/>
        <v>44</v>
      </c>
      <c r="F45" s="99"/>
      <c r="K45" s="114">
        <f t="shared" si="8"/>
        <v>-1.7825003625482145</v>
      </c>
      <c r="L45" s="115">
        <f t="shared" si="9"/>
        <v>-1.7335003625482144</v>
      </c>
      <c r="M45" s="98">
        <f t="shared" si="2"/>
        <v>-1.7830003625482145</v>
      </c>
      <c r="N45" s="116">
        <f t="shared" si="3"/>
        <v>-1.7330003625482144</v>
      </c>
      <c r="O45" s="117">
        <f t="shared" si="4"/>
        <v>-1.7580003625482146</v>
      </c>
      <c r="P45" s="98">
        <f t="shared" si="5"/>
        <v>0</v>
      </c>
      <c r="Q45" s="118">
        <f t="shared" si="6"/>
        <v>0</v>
      </c>
      <c r="R45" s="98">
        <f t="shared" si="10"/>
        <v>3</v>
      </c>
      <c r="S45" s="119">
        <f t="shared" si="7"/>
        <v>3</v>
      </c>
    </row>
    <row r="46" spans="1:19">
      <c r="A46" s="119"/>
      <c r="E46" s="98">
        <f t="shared" si="1"/>
        <v>45</v>
      </c>
      <c r="F46" s="99"/>
      <c r="K46" s="114">
        <f t="shared" si="8"/>
        <v>-1.7325003625482145</v>
      </c>
      <c r="L46" s="115">
        <f t="shared" si="9"/>
        <v>-1.6835003625482143</v>
      </c>
      <c r="M46" s="98">
        <f t="shared" si="2"/>
        <v>-1.7330003625482144</v>
      </c>
      <c r="N46" s="116">
        <f t="shared" si="3"/>
        <v>-1.6830003625482144</v>
      </c>
      <c r="O46" s="117">
        <f t="shared" si="4"/>
        <v>-1.7080003625482143</v>
      </c>
      <c r="P46" s="98">
        <f t="shared" si="5"/>
        <v>0</v>
      </c>
      <c r="Q46" s="118">
        <f t="shared" si="6"/>
        <v>0</v>
      </c>
      <c r="R46" s="98">
        <f t="shared" si="10"/>
        <v>3</v>
      </c>
      <c r="S46" s="119">
        <f t="shared" si="7"/>
        <v>3</v>
      </c>
    </row>
    <row r="47" spans="1:19">
      <c r="A47" s="119"/>
      <c r="E47" s="98">
        <f t="shared" si="1"/>
        <v>46</v>
      </c>
      <c r="F47" s="99"/>
      <c r="K47" s="114">
        <f t="shared" si="8"/>
        <v>-1.6825003625482144</v>
      </c>
      <c r="L47" s="115">
        <f t="shared" si="9"/>
        <v>-1.6335003625482143</v>
      </c>
      <c r="M47" s="98">
        <f t="shared" si="2"/>
        <v>-1.6830003625482144</v>
      </c>
      <c r="N47" s="116">
        <f t="shared" si="3"/>
        <v>-1.6330003625482143</v>
      </c>
      <c r="O47" s="117">
        <f t="shared" si="4"/>
        <v>-1.6580003625482145</v>
      </c>
      <c r="P47" s="98">
        <f t="shared" si="5"/>
        <v>0</v>
      </c>
      <c r="Q47" s="118">
        <f t="shared" si="6"/>
        <v>0</v>
      </c>
      <c r="R47" s="98">
        <f t="shared" si="10"/>
        <v>3</v>
      </c>
      <c r="S47" s="119">
        <f t="shared" si="7"/>
        <v>3</v>
      </c>
    </row>
    <row r="48" spans="1:19">
      <c r="A48" s="119"/>
      <c r="E48" s="98">
        <f t="shared" si="1"/>
        <v>47</v>
      </c>
      <c r="F48" s="99"/>
      <c r="K48" s="114">
        <f t="shared" si="8"/>
        <v>-1.6325003625482144</v>
      </c>
      <c r="L48" s="115">
        <f t="shared" si="9"/>
        <v>-1.5835003625482142</v>
      </c>
      <c r="M48" s="98">
        <f t="shared" si="2"/>
        <v>-1.6330003625482143</v>
      </c>
      <c r="N48" s="116">
        <f t="shared" si="3"/>
        <v>-1.5830003625482143</v>
      </c>
      <c r="O48" s="117">
        <f t="shared" si="4"/>
        <v>-1.6080003625482142</v>
      </c>
      <c r="P48" s="98">
        <f t="shared" si="5"/>
        <v>0</v>
      </c>
      <c r="Q48" s="118">
        <f t="shared" si="6"/>
        <v>0</v>
      </c>
      <c r="R48" s="98">
        <f t="shared" si="10"/>
        <v>3</v>
      </c>
      <c r="S48" s="119">
        <f t="shared" si="7"/>
        <v>3</v>
      </c>
    </row>
    <row r="49" spans="1:19">
      <c r="A49" s="119"/>
      <c r="E49" s="98">
        <f t="shared" si="1"/>
        <v>48</v>
      </c>
      <c r="F49" s="99"/>
      <c r="K49" s="114">
        <f t="shared" si="8"/>
        <v>-1.5825003625482144</v>
      </c>
      <c r="L49" s="115">
        <f t="shared" si="9"/>
        <v>-1.5335003625482142</v>
      </c>
      <c r="M49" s="98">
        <f t="shared" si="2"/>
        <v>-1.5830003625482143</v>
      </c>
      <c r="N49" s="116">
        <f t="shared" si="3"/>
        <v>-1.5330003625482143</v>
      </c>
      <c r="O49" s="117">
        <f t="shared" si="4"/>
        <v>-1.5580003625482144</v>
      </c>
      <c r="P49" s="98">
        <f t="shared" si="5"/>
        <v>0</v>
      </c>
      <c r="Q49" s="118">
        <f t="shared" si="6"/>
        <v>0</v>
      </c>
      <c r="R49" s="98">
        <f t="shared" si="10"/>
        <v>3</v>
      </c>
      <c r="S49" s="119">
        <f t="shared" si="7"/>
        <v>3</v>
      </c>
    </row>
    <row r="50" spans="1:19">
      <c r="A50" s="119"/>
      <c r="E50" s="98">
        <f t="shared" si="1"/>
        <v>49</v>
      </c>
      <c r="F50" s="99"/>
      <c r="K50" s="114">
        <f t="shared" si="8"/>
        <v>-1.5325003625482143</v>
      </c>
      <c r="L50" s="115">
        <f t="shared" si="9"/>
        <v>-1.4835003625482142</v>
      </c>
      <c r="M50" s="98">
        <f t="shared" si="2"/>
        <v>-1.5330003625482143</v>
      </c>
      <c r="N50" s="116">
        <f t="shared" si="3"/>
        <v>-1.4830003625482142</v>
      </c>
      <c r="O50" s="117">
        <f t="shared" si="4"/>
        <v>-1.5080003625482141</v>
      </c>
      <c r="P50" s="98">
        <f t="shared" si="5"/>
        <v>0</v>
      </c>
      <c r="Q50" s="118">
        <f t="shared" si="6"/>
        <v>0</v>
      </c>
      <c r="R50" s="98">
        <f t="shared" si="10"/>
        <v>3</v>
      </c>
      <c r="S50" s="119">
        <f t="shared" si="7"/>
        <v>3</v>
      </c>
    </row>
    <row r="51" spans="1:19">
      <c r="A51" s="119"/>
      <c r="E51" s="98">
        <f t="shared" si="1"/>
        <v>50</v>
      </c>
      <c r="F51" s="99"/>
      <c r="K51" s="114">
        <f t="shared" si="8"/>
        <v>-1.4825003625482143</v>
      </c>
      <c r="L51" s="115">
        <f t="shared" si="9"/>
        <v>-1.4335003625482141</v>
      </c>
      <c r="M51" s="98">
        <f t="shared" si="2"/>
        <v>-1.4830003625482142</v>
      </c>
      <c r="N51" s="116">
        <f t="shared" si="3"/>
        <v>-1.4330003625482142</v>
      </c>
      <c r="O51" s="117">
        <f t="shared" si="4"/>
        <v>-1.4580003625482143</v>
      </c>
      <c r="P51" s="98">
        <f t="shared" si="5"/>
        <v>0</v>
      </c>
      <c r="Q51" s="118">
        <f t="shared" si="6"/>
        <v>0</v>
      </c>
      <c r="R51" s="98">
        <f t="shared" si="10"/>
        <v>3</v>
      </c>
      <c r="S51" s="119">
        <f t="shared" si="7"/>
        <v>3</v>
      </c>
    </row>
    <row r="52" spans="1:19">
      <c r="A52" s="119"/>
      <c r="E52" s="98">
        <f t="shared" si="1"/>
        <v>51</v>
      </c>
      <c r="F52" s="99"/>
      <c r="K52" s="114">
        <f t="shared" si="8"/>
        <v>-1.4325003625482142</v>
      </c>
      <c r="L52" s="115">
        <f t="shared" si="9"/>
        <v>-1.3835003625482141</v>
      </c>
      <c r="M52" s="98">
        <f t="shared" si="2"/>
        <v>-1.4330003625482142</v>
      </c>
      <c r="N52" s="116">
        <f t="shared" si="3"/>
        <v>-1.3830003625482141</v>
      </c>
      <c r="O52" s="117">
        <f t="shared" si="4"/>
        <v>-1.408000362548214</v>
      </c>
      <c r="P52" s="98">
        <f t="shared" si="5"/>
        <v>0</v>
      </c>
      <c r="Q52" s="118">
        <f t="shared" si="6"/>
        <v>0</v>
      </c>
      <c r="R52" s="98">
        <f t="shared" si="10"/>
        <v>3</v>
      </c>
      <c r="S52" s="119">
        <f t="shared" si="7"/>
        <v>3</v>
      </c>
    </row>
    <row r="53" spans="1:19">
      <c r="A53" s="119"/>
      <c r="E53" s="98">
        <f t="shared" si="1"/>
        <v>52</v>
      </c>
      <c r="F53" s="99"/>
      <c r="K53" s="114">
        <f t="shared" si="8"/>
        <v>-1.3825003625482142</v>
      </c>
      <c r="L53" s="115">
        <f t="shared" si="9"/>
        <v>-1.333500362548214</v>
      </c>
      <c r="M53" s="98">
        <f t="shared" si="2"/>
        <v>-1.3830003625482141</v>
      </c>
      <c r="N53" s="116">
        <f t="shared" si="3"/>
        <v>-1.3330003625482141</v>
      </c>
      <c r="O53" s="117">
        <f t="shared" si="4"/>
        <v>-1.3580003625482142</v>
      </c>
      <c r="P53" s="98">
        <f t="shared" si="5"/>
        <v>0</v>
      </c>
      <c r="Q53" s="118">
        <f t="shared" si="6"/>
        <v>0</v>
      </c>
      <c r="R53" s="98">
        <f t="shared" si="10"/>
        <v>3</v>
      </c>
      <c r="S53" s="119">
        <f t="shared" si="7"/>
        <v>3</v>
      </c>
    </row>
    <row r="54" spans="1:19">
      <c r="A54" s="119"/>
      <c r="E54" s="98">
        <f t="shared" si="1"/>
        <v>53</v>
      </c>
      <c r="F54" s="99"/>
      <c r="K54" s="114">
        <f t="shared" si="8"/>
        <v>-1.3325003625482141</v>
      </c>
      <c r="L54" s="115">
        <f t="shared" si="9"/>
        <v>-1.283500362548214</v>
      </c>
      <c r="M54" s="98">
        <f t="shared" si="2"/>
        <v>-1.3330003625482141</v>
      </c>
      <c r="N54" s="116">
        <f t="shared" si="3"/>
        <v>-1.283000362548214</v>
      </c>
      <c r="O54" s="117">
        <f t="shared" si="4"/>
        <v>-1.3080003625482139</v>
      </c>
      <c r="P54" s="98">
        <f t="shared" si="5"/>
        <v>0</v>
      </c>
      <c r="Q54" s="118">
        <f t="shared" si="6"/>
        <v>0</v>
      </c>
      <c r="R54" s="98">
        <f t="shared" si="10"/>
        <v>3</v>
      </c>
      <c r="S54" s="119">
        <f t="shared" si="7"/>
        <v>3</v>
      </c>
    </row>
    <row r="55" spans="1:19">
      <c r="A55" s="119"/>
      <c r="E55" s="98">
        <f t="shared" si="1"/>
        <v>54</v>
      </c>
      <c r="F55" s="99"/>
      <c r="K55" s="114">
        <f t="shared" si="8"/>
        <v>-1.2825003625482141</v>
      </c>
      <c r="L55" s="115">
        <f t="shared" si="9"/>
        <v>-1.2335003625482139</v>
      </c>
      <c r="M55" s="98">
        <f t="shared" si="2"/>
        <v>-1.283000362548214</v>
      </c>
      <c r="N55" s="116">
        <f t="shared" si="3"/>
        <v>-1.233000362548214</v>
      </c>
      <c r="O55" s="117">
        <f t="shared" si="4"/>
        <v>-1.2580003625482141</v>
      </c>
      <c r="P55" s="98">
        <f t="shared" si="5"/>
        <v>1</v>
      </c>
      <c r="Q55" s="118">
        <f t="shared" si="6"/>
        <v>9.0909090909090912E-2</v>
      </c>
      <c r="R55" s="98">
        <f t="shared" si="10"/>
        <v>4</v>
      </c>
      <c r="S55" s="119">
        <f t="shared" si="7"/>
        <v>3</v>
      </c>
    </row>
    <row r="56" spans="1:19">
      <c r="A56" s="119"/>
      <c r="E56" s="98">
        <f t="shared" si="1"/>
        <v>55</v>
      </c>
      <c r="F56" s="99"/>
      <c r="K56" s="114">
        <f t="shared" si="8"/>
        <v>-1.232500362548214</v>
      </c>
      <c r="L56" s="115">
        <f t="shared" si="9"/>
        <v>-1.1835003625482139</v>
      </c>
      <c r="M56" s="98">
        <f t="shared" si="2"/>
        <v>-1.233000362548214</v>
      </c>
      <c r="N56" s="116">
        <f t="shared" si="3"/>
        <v>-1.1830003625482139</v>
      </c>
      <c r="O56" s="117">
        <f t="shared" si="4"/>
        <v>-1.2080003625482139</v>
      </c>
      <c r="P56" s="98">
        <f t="shared" si="5"/>
        <v>0</v>
      </c>
      <c r="Q56" s="118">
        <f t="shared" si="6"/>
        <v>0</v>
      </c>
      <c r="R56" s="98">
        <f t="shared" si="10"/>
        <v>4</v>
      </c>
      <c r="S56" s="119">
        <f t="shared" si="7"/>
        <v>4</v>
      </c>
    </row>
    <row r="57" spans="1:19">
      <c r="A57" s="119"/>
      <c r="E57" s="98">
        <f t="shared" si="1"/>
        <v>56</v>
      </c>
      <c r="F57" s="99"/>
      <c r="K57" s="114">
        <f t="shared" si="8"/>
        <v>-1.182500362548214</v>
      </c>
      <c r="L57" s="115">
        <f t="shared" si="9"/>
        <v>-1.1335003625482138</v>
      </c>
      <c r="M57" s="98">
        <f t="shared" si="2"/>
        <v>-1.1830003625482139</v>
      </c>
      <c r="N57" s="116">
        <f t="shared" si="3"/>
        <v>-1.1330003625482139</v>
      </c>
      <c r="O57" s="117">
        <f t="shared" si="4"/>
        <v>-1.158000362548214</v>
      </c>
      <c r="P57" s="98">
        <f t="shared" si="5"/>
        <v>0</v>
      </c>
      <c r="Q57" s="118">
        <f t="shared" si="6"/>
        <v>0</v>
      </c>
      <c r="R57" s="98">
        <f t="shared" si="10"/>
        <v>4</v>
      </c>
      <c r="S57" s="119">
        <f t="shared" si="7"/>
        <v>4</v>
      </c>
    </row>
    <row r="58" spans="1:19">
      <c r="A58" s="119"/>
      <c r="E58" s="98">
        <f t="shared" si="1"/>
        <v>57</v>
      </c>
      <c r="F58" s="99"/>
      <c r="K58" s="114">
        <f t="shared" si="8"/>
        <v>-1.132500362548214</v>
      </c>
      <c r="L58" s="115">
        <f t="shared" si="9"/>
        <v>-1.0835003625482138</v>
      </c>
      <c r="M58" s="98">
        <f t="shared" si="2"/>
        <v>-1.1330003625482139</v>
      </c>
      <c r="N58" s="116">
        <f t="shared" si="3"/>
        <v>-1.0830003625482139</v>
      </c>
      <c r="O58" s="117">
        <f t="shared" si="4"/>
        <v>-1.1080003625482138</v>
      </c>
      <c r="P58" s="98">
        <f t="shared" si="5"/>
        <v>0</v>
      </c>
      <c r="Q58" s="118">
        <f t="shared" si="6"/>
        <v>0</v>
      </c>
      <c r="R58" s="98">
        <f t="shared" si="10"/>
        <v>4</v>
      </c>
      <c r="S58" s="119">
        <f t="shared" si="7"/>
        <v>4</v>
      </c>
    </row>
    <row r="59" spans="1:19">
      <c r="A59" s="119"/>
      <c r="E59" s="98">
        <f t="shared" si="1"/>
        <v>58</v>
      </c>
      <c r="F59" s="99"/>
      <c r="K59" s="114">
        <f t="shared" si="8"/>
        <v>-1.0825003625482139</v>
      </c>
      <c r="L59" s="115">
        <f t="shared" si="9"/>
        <v>-1.0335003625482138</v>
      </c>
      <c r="M59" s="98">
        <f t="shared" si="2"/>
        <v>-1.0830003625482139</v>
      </c>
      <c r="N59" s="116">
        <f t="shared" si="3"/>
        <v>-1.0330003625482138</v>
      </c>
      <c r="O59" s="117">
        <f t="shared" si="4"/>
        <v>-1.0580003625482139</v>
      </c>
      <c r="P59" s="98">
        <f t="shared" si="5"/>
        <v>0</v>
      </c>
      <c r="Q59" s="118">
        <f t="shared" si="6"/>
        <v>0</v>
      </c>
      <c r="R59" s="98">
        <f t="shared" si="10"/>
        <v>4</v>
      </c>
      <c r="S59" s="119">
        <f t="shared" si="7"/>
        <v>4</v>
      </c>
    </row>
    <row r="60" spans="1:19">
      <c r="A60" s="119"/>
      <c r="E60" s="98">
        <f t="shared" si="1"/>
        <v>59</v>
      </c>
      <c r="F60" s="99"/>
      <c r="K60" s="114">
        <f t="shared" si="8"/>
        <v>-1.0325003625482139</v>
      </c>
      <c r="L60" s="115">
        <f t="shared" si="9"/>
        <v>-0.98350036254821382</v>
      </c>
      <c r="M60" s="98">
        <f t="shared" si="2"/>
        <v>-1.0330003625482138</v>
      </c>
      <c r="N60" s="116">
        <f t="shared" si="3"/>
        <v>-0.98300036254821388</v>
      </c>
      <c r="O60" s="117">
        <f t="shared" si="4"/>
        <v>-1.0080003625482139</v>
      </c>
      <c r="P60" s="98">
        <f t="shared" si="5"/>
        <v>0</v>
      </c>
      <c r="Q60" s="118">
        <f t="shared" si="6"/>
        <v>0</v>
      </c>
      <c r="R60" s="98">
        <f t="shared" si="10"/>
        <v>4</v>
      </c>
      <c r="S60" s="119">
        <f t="shared" si="7"/>
        <v>4</v>
      </c>
    </row>
    <row r="61" spans="1:19">
      <c r="A61" s="119"/>
      <c r="E61" s="98">
        <f t="shared" si="1"/>
        <v>60</v>
      </c>
      <c r="F61" s="99"/>
      <c r="K61" s="114">
        <f t="shared" si="8"/>
        <v>-0.98250036254821382</v>
      </c>
      <c r="L61" s="115">
        <f t="shared" si="9"/>
        <v>-0.93350036254821378</v>
      </c>
      <c r="M61" s="98">
        <f t="shared" si="2"/>
        <v>-0.98300036254821377</v>
      </c>
      <c r="N61" s="116">
        <f t="shared" si="3"/>
        <v>-0.93300036254821384</v>
      </c>
      <c r="O61" s="117">
        <f t="shared" si="4"/>
        <v>-0.95800036254821386</v>
      </c>
      <c r="P61" s="98">
        <f t="shared" si="5"/>
        <v>0</v>
      </c>
      <c r="Q61" s="118">
        <f t="shared" si="6"/>
        <v>0</v>
      </c>
      <c r="R61" s="98">
        <f t="shared" si="10"/>
        <v>4</v>
      </c>
      <c r="S61" s="119">
        <f t="shared" si="7"/>
        <v>4</v>
      </c>
    </row>
    <row r="62" spans="1:19">
      <c r="A62" s="119"/>
      <c r="E62" s="98">
        <f t="shared" si="1"/>
        <v>61</v>
      </c>
      <c r="F62" s="99"/>
      <c r="K62" s="114">
        <f t="shared" si="8"/>
        <v>-0.93250036254821378</v>
      </c>
      <c r="L62" s="115">
        <f t="shared" si="9"/>
        <v>-0.88350036254821374</v>
      </c>
      <c r="M62" s="98">
        <f t="shared" si="2"/>
        <v>-0.93300036254821372</v>
      </c>
      <c r="N62" s="116">
        <f t="shared" si="3"/>
        <v>-0.88300036254821379</v>
      </c>
      <c r="O62" s="117">
        <f t="shared" si="4"/>
        <v>-0.90800036254821381</v>
      </c>
      <c r="P62" s="98">
        <f t="shared" si="5"/>
        <v>0</v>
      </c>
      <c r="Q62" s="118">
        <f t="shared" si="6"/>
        <v>0</v>
      </c>
      <c r="R62" s="98">
        <f t="shared" si="10"/>
        <v>4</v>
      </c>
      <c r="S62" s="119">
        <f t="shared" si="7"/>
        <v>4</v>
      </c>
    </row>
    <row r="63" spans="1:19">
      <c r="A63" s="119"/>
      <c r="E63" s="98">
        <f t="shared" si="1"/>
        <v>62</v>
      </c>
      <c r="F63" s="99"/>
      <c r="K63" s="114">
        <f t="shared" si="8"/>
        <v>-0.88250036254821373</v>
      </c>
      <c r="L63" s="115">
        <f t="shared" si="9"/>
        <v>-0.83350036254821369</v>
      </c>
      <c r="M63" s="98">
        <f t="shared" si="2"/>
        <v>-0.88300036254821368</v>
      </c>
      <c r="N63" s="116">
        <f t="shared" si="3"/>
        <v>-0.83300036254821375</v>
      </c>
      <c r="O63" s="117">
        <f t="shared" si="4"/>
        <v>-0.85800036254821377</v>
      </c>
      <c r="P63" s="98">
        <f t="shared" si="5"/>
        <v>0</v>
      </c>
      <c r="Q63" s="118">
        <f t="shared" si="6"/>
        <v>0</v>
      </c>
      <c r="R63" s="98">
        <f t="shared" si="10"/>
        <v>4</v>
      </c>
      <c r="S63" s="119">
        <f t="shared" si="7"/>
        <v>4</v>
      </c>
    </row>
    <row r="64" spans="1:19">
      <c r="A64" s="119"/>
      <c r="E64" s="98">
        <f t="shared" si="1"/>
        <v>63</v>
      </c>
      <c r="F64" s="99"/>
      <c r="K64" s="114">
        <f t="shared" si="8"/>
        <v>-0.83250036254821369</v>
      </c>
      <c r="L64" s="115">
        <f t="shared" si="9"/>
        <v>-0.78350036254821365</v>
      </c>
      <c r="M64" s="98">
        <f t="shared" si="2"/>
        <v>-0.83300036254821364</v>
      </c>
      <c r="N64" s="116">
        <f t="shared" si="3"/>
        <v>-0.7830003625482137</v>
      </c>
      <c r="O64" s="117">
        <f t="shared" si="4"/>
        <v>-0.80800036254821372</v>
      </c>
      <c r="P64" s="98">
        <f t="shared" si="5"/>
        <v>1</v>
      </c>
      <c r="Q64" s="118">
        <f t="shared" si="6"/>
        <v>9.0909090909090912E-2</v>
      </c>
      <c r="R64" s="98">
        <f t="shared" si="10"/>
        <v>5</v>
      </c>
      <c r="S64" s="119">
        <f t="shared" si="7"/>
        <v>4</v>
      </c>
    </row>
    <row r="65" spans="1:19">
      <c r="A65" s="119"/>
      <c r="E65" s="98">
        <f t="shared" si="1"/>
        <v>64</v>
      </c>
      <c r="F65" s="99"/>
      <c r="K65" s="114">
        <f t="shared" si="8"/>
        <v>-0.78250036254821365</v>
      </c>
      <c r="L65" s="115">
        <f t="shared" si="9"/>
        <v>-0.7335003625482136</v>
      </c>
      <c r="M65" s="98">
        <f t="shared" si="2"/>
        <v>-0.78300036254821359</v>
      </c>
      <c r="N65" s="116">
        <f t="shared" si="3"/>
        <v>-0.73300036254821366</v>
      </c>
      <c r="O65" s="117">
        <f t="shared" si="4"/>
        <v>-0.75800036254821368</v>
      </c>
      <c r="P65" s="98">
        <f t="shared" si="5"/>
        <v>0</v>
      </c>
      <c r="Q65" s="118">
        <f t="shared" si="6"/>
        <v>0</v>
      </c>
      <c r="R65" s="98">
        <f t="shared" si="10"/>
        <v>5</v>
      </c>
      <c r="S65" s="119">
        <f t="shared" si="7"/>
        <v>5</v>
      </c>
    </row>
    <row r="66" spans="1:19">
      <c r="A66" s="119"/>
      <c r="E66" s="98">
        <f t="shared" si="1"/>
        <v>65</v>
      </c>
      <c r="F66" s="99"/>
      <c r="K66" s="114">
        <f t="shared" si="8"/>
        <v>-0.7325003625482136</v>
      </c>
      <c r="L66" s="115">
        <f t="shared" si="9"/>
        <v>-0.68350036254821356</v>
      </c>
      <c r="M66" s="98">
        <f t="shared" si="2"/>
        <v>-0.73300036254821355</v>
      </c>
      <c r="N66" s="116">
        <f t="shared" si="3"/>
        <v>-0.68300036254821361</v>
      </c>
      <c r="O66" s="117">
        <f t="shared" si="4"/>
        <v>-0.70800036254821364</v>
      </c>
      <c r="P66" s="98">
        <f t="shared" si="5"/>
        <v>0</v>
      </c>
      <c r="Q66" s="118">
        <f t="shared" si="6"/>
        <v>0</v>
      </c>
      <c r="R66" s="98">
        <f t="shared" si="10"/>
        <v>5</v>
      </c>
      <c r="S66" s="119">
        <f t="shared" si="7"/>
        <v>5</v>
      </c>
    </row>
    <row r="67" spans="1:19">
      <c r="A67" s="119"/>
      <c r="E67" s="98">
        <f t="shared" si="1"/>
        <v>66</v>
      </c>
      <c r="F67" s="99"/>
      <c r="K67" s="114">
        <f t="shared" si="8"/>
        <v>-0.68250036254821356</v>
      </c>
      <c r="L67" s="115">
        <f t="shared" si="9"/>
        <v>-0.63350036254821351</v>
      </c>
      <c r="M67" s="98">
        <f t="shared" si="2"/>
        <v>-0.6830003625482135</v>
      </c>
      <c r="N67" s="116">
        <f t="shared" si="3"/>
        <v>-0.63300036254821357</v>
      </c>
      <c r="O67" s="117">
        <f t="shared" si="4"/>
        <v>-0.65800036254821359</v>
      </c>
      <c r="P67" s="98">
        <f t="shared" si="5"/>
        <v>0</v>
      </c>
      <c r="Q67" s="118">
        <f t="shared" si="6"/>
        <v>0</v>
      </c>
      <c r="R67" s="98">
        <f t="shared" si="10"/>
        <v>5</v>
      </c>
      <c r="S67" s="119">
        <f t="shared" si="7"/>
        <v>5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-0.63250036254821351</v>
      </c>
      <c r="L68" s="115">
        <f t="shared" si="9"/>
        <v>-0.58350036254821347</v>
      </c>
      <c r="M68" s="98">
        <f t="shared" si="2"/>
        <v>-0.63300036254821346</v>
      </c>
      <c r="N68" s="116">
        <f t="shared" si="3"/>
        <v>-0.58300036254821352</v>
      </c>
      <c r="O68" s="117">
        <f t="shared" si="4"/>
        <v>-0.60800036254821355</v>
      </c>
      <c r="P68" s="98">
        <f t="shared" si="5"/>
        <v>0</v>
      </c>
      <c r="Q68" s="118">
        <f t="shared" si="6"/>
        <v>0</v>
      </c>
      <c r="R68" s="98">
        <f t="shared" si="10"/>
        <v>5</v>
      </c>
      <c r="S68" s="119">
        <f t="shared" si="7"/>
        <v>5</v>
      </c>
    </row>
    <row r="69" spans="1:19">
      <c r="A69" s="119"/>
      <c r="E69" s="98">
        <f t="shared" si="11"/>
        <v>68</v>
      </c>
      <c r="F69" s="99"/>
      <c r="K69" s="114">
        <f t="shared" si="8"/>
        <v>-0.58250036254821347</v>
      </c>
      <c r="L69" s="115">
        <f t="shared" si="9"/>
        <v>-0.53350036254821342</v>
      </c>
      <c r="M69" s="98">
        <f t="shared" ref="M69:M132" si="12">K69-5*10^-(D$2+1)</f>
        <v>-0.58300036254821341</v>
      </c>
      <c r="N69" s="116">
        <f t="shared" ref="N69:N132" si="13">L69+5*10^-(D$2+1)</f>
        <v>-0.53300036254821348</v>
      </c>
      <c r="O69" s="117">
        <f t="shared" ref="O69:O132" si="14">AVERAGE(K69,L69)</f>
        <v>-0.5580003625482135</v>
      </c>
      <c r="P69" s="98">
        <f t="shared" ref="P69:P132" si="15">COUNTIFS(A$1:A$5000,"&gt;="&amp;M69,A$1:A$5000,"&lt;="&amp;N69)</f>
        <v>1</v>
      </c>
      <c r="Q69" s="118">
        <f t="shared" ref="Q69:Q132" si="16">P69/D$1</f>
        <v>9.0909090909090912E-2</v>
      </c>
      <c r="R69" s="98">
        <f t="shared" si="10"/>
        <v>6</v>
      </c>
      <c r="S69" s="119">
        <f t="shared" ref="S69:S132" si="17">COUNTIF(F$2:F$5000,"&lt;="&amp;M69)</f>
        <v>5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-0.53250036254821342</v>
      </c>
      <c r="L70" s="115">
        <f t="shared" ref="L70:L133" si="19">K70+$I$4-POWER(10,-$D$2)</f>
        <v>-0.48350036254821344</v>
      </c>
      <c r="M70" s="98">
        <f t="shared" si="12"/>
        <v>-0.53300036254821337</v>
      </c>
      <c r="N70" s="116">
        <f t="shared" si="13"/>
        <v>-0.48300036254821344</v>
      </c>
      <c r="O70" s="117">
        <f t="shared" si="14"/>
        <v>-0.50800036254821346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6</v>
      </c>
      <c r="S70" s="119">
        <f t="shared" si="17"/>
        <v>6</v>
      </c>
    </row>
    <row r="71" spans="1:19">
      <c r="A71" s="119"/>
      <c r="E71" s="98">
        <f t="shared" si="11"/>
        <v>70</v>
      </c>
      <c r="F71" s="99"/>
      <c r="K71" s="114">
        <f t="shared" si="18"/>
        <v>-0.48250036254821344</v>
      </c>
      <c r="L71" s="115">
        <f t="shared" si="19"/>
        <v>-0.43350036254821345</v>
      </c>
      <c r="M71" s="98">
        <f t="shared" si="12"/>
        <v>-0.48300036254821344</v>
      </c>
      <c r="N71" s="116">
        <f t="shared" si="13"/>
        <v>-0.43300036254821345</v>
      </c>
      <c r="O71" s="117">
        <f t="shared" si="14"/>
        <v>-0.45800036254821341</v>
      </c>
      <c r="P71" s="98">
        <f t="shared" si="15"/>
        <v>0</v>
      </c>
      <c r="Q71" s="118">
        <f t="shared" si="16"/>
        <v>0</v>
      </c>
      <c r="R71" s="98">
        <f t="shared" si="20"/>
        <v>6</v>
      </c>
      <c r="S71" s="119">
        <f t="shared" si="17"/>
        <v>6</v>
      </c>
    </row>
    <row r="72" spans="1:19">
      <c r="A72" s="119"/>
      <c r="E72" s="98">
        <f t="shared" si="11"/>
        <v>71</v>
      </c>
      <c r="F72" s="99"/>
      <c r="K72" s="114">
        <f t="shared" si="18"/>
        <v>-0.43250036254821345</v>
      </c>
      <c r="L72" s="115">
        <f t="shared" si="19"/>
        <v>-0.38350036254821346</v>
      </c>
      <c r="M72" s="98">
        <f t="shared" si="12"/>
        <v>-0.43300036254821345</v>
      </c>
      <c r="N72" s="116">
        <f t="shared" si="13"/>
        <v>-0.38300036254821346</v>
      </c>
      <c r="O72" s="117">
        <f t="shared" si="14"/>
        <v>-0.40800036254821348</v>
      </c>
      <c r="P72" s="98">
        <f t="shared" si="15"/>
        <v>1</v>
      </c>
      <c r="Q72" s="118">
        <f t="shared" si="16"/>
        <v>9.0909090909090912E-2</v>
      </c>
      <c r="R72" s="98">
        <f t="shared" si="20"/>
        <v>7</v>
      </c>
      <c r="S72" s="119">
        <f t="shared" si="17"/>
        <v>6</v>
      </c>
    </row>
    <row r="73" spans="1:19">
      <c r="A73" s="119"/>
      <c r="E73" s="98">
        <f t="shared" si="11"/>
        <v>72</v>
      </c>
      <c r="F73" s="99"/>
      <c r="K73" s="114">
        <f t="shared" si="18"/>
        <v>-0.38250036254821346</v>
      </c>
      <c r="L73" s="115">
        <f t="shared" si="19"/>
        <v>-0.33350036254821347</v>
      </c>
      <c r="M73" s="98">
        <f t="shared" si="12"/>
        <v>-0.38300036254821346</v>
      </c>
      <c r="N73" s="116">
        <f t="shared" si="13"/>
        <v>-0.33300036254821347</v>
      </c>
      <c r="O73" s="117">
        <f t="shared" si="14"/>
        <v>-0.35800036254821344</v>
      </c>
      <c r="P73" s="98">
        <f t="shared" si="15"/>
        <v>0</v>
      </c>
      <c r="Q73" s="118">
        <f t="shared" si="16"/>
        <v>0</v>
      </c>
      <c r="R73" s="98">
        <f t="shared" si="20"/>
        <v>7</v>
      </c>
      <c r="S73" s="119">
        <f t="shared" si="17"/>
        <v>7</v>
      </c>
    </row>
    <row r="74" spans="1:19">
      <c r="A74" s="119"/>
      <c r="E74" s="98">
        <f t="shared" si="11"/>
        <v>73</v>
      </c>
      <c r="F74" s="99"/>
      <c r="K74" s="114">
        <f t="shared" si="18"/>
        <v>-0.33250036254821347</v>
      </c>
      <c r="L74" s="115">
        <f t="shared" si="19"/>
        <v>-0.28350036254821348</v>
      </c>
      <c r="M74" s="98">
        <f t="shared" si="12"/>
        <v>-0.33300036254821347</v>
      </c>
      <c r="N74" s="116">
        <f t="shared" si="13"/>
        <v>-0.28300036254821348</v>
      </c>
      <c r="O74" s="117">
        <f t="shared" si="14"/>
        <v>-0.3080003625482135</v>
      </c>
      <c r="P74" s="98">
        <f t="shared" si="15"/>
        <v>0</v>
      </c>
      <c r="Q74" s="118">
        <f t="shared" si="16"/>
        <v>0</v>
      </c>
      <c r="R74" s="98">
        <f t="shared" si="20"/>
        <v>7</v>
      </c>
      <c r="S74" s="119">
        <f t="shared" si="17"/>
        <v>7</v>
      </c>
    </row>
    <row r="75" spans="1:19">
      <c r="A75" s="119"/>
      <c r="E75" s="98">
        <f t="shared" si="11"/>
        <v>74</v>
      </c>
      <c r="F75" s="99"/>
      <c r="K75" s="114">
        <f t="shared" si="18"/>
        <v>-0.28250036254821348</v>
      </c>
      <c r="L75" s="115">
        <f t="shared" si="19"/>
        <v>-0.23350036254821349</v>
      </c>
      <c r="M75" s="98">
        <f t="shared" si="12"/>
        <v>-0.28300036254821348</v>
      </c>
      <c r="N75" s="116">
        <f t="shared" si="13"/>
        <v>-0.23300036254821349</v>
      </c>
      <c r="O75" s="117">
        <f t="shared" si="14"/>
        <v>-0.25800036254821346</v>
      </c>
      <c r="P75" s="98">
        <f t="shared" si="15"/>
        <v>0</v>
      </c>
      <c r="Q75" s="118">
        <f t="shared" si="16"/>
        <v>0</v>
      </c>
      <c r="R75" s="98">
        <f t="shared" si="20"/>
        <v>7</v>
      </c>
      <c r="S75" s="119">
        <f t="shared" si="17"/>
        <v>7</v>
      </c>
    </row>
    <row r="76" spans="1:19">
      <c r="A76" s="119"/>
      <c r="E76" s="98">
        <f t="shared" si="11"/>
        <v>75</v>
      </c>
      <c r="F76" s="99"/>
      <c r="K76" s="114">
        <f t="shared" si="18"/>
        <v>-0.23250036254821349</v>
      </c>
      <c r="L76" s="115">
        <f t="shared" si="19"/>
        <v>-0.1835003625482135</v>
      </c>
      <c r="M76" s="98">
        <f t="shared" si="12"/>
        <v>-0.23300036254821349</v>
      </c>
      <c r="N76" s="116">
        <f t="shared" si="13"/>
        <v>-0.1830003625482135</v>
      </c>
      <c r="O76" s="117">
        <f t="shared" si="14"/>
        <v>-0.2080003625482135</v>
      </c>
      <c r="P76" s="98">
        <f t="shared" si="15"/>
        <v>0</v>
      </c>
      <c r="Q76" s="118">
        <f t="shared" si="16"/>
        <v>0</v>
      </c>
      <c r="R76" s="98">
        <f t="shared" si="20"/>
        <v>7</v>
      </c>
      <c r="S76" s="119">
        <f t="shared" si="17"/>
        <v>7</v>
      </c>
    </row>
    <row r="77" spans="1:19">
      <c r="A77" s="119"/>
      <c r="E77" s="98">
        <f t="shared" si="11"/>
        <v>76</v>
      </c>
      <c r="F77" s="99"/>
      <c r="K77" s="114">
        <f t="shared" si="18"/>
        <v>-0.1825003625482135</v>
      </c>
      <c r="L77" s="115">
        <f t="shared" si="19"/>
        <v>-0.13350036254821351</v>
      </c>
      <c r="M77" s="98">
        <f t="shared" si="12"/>
        <v>-0.1830003625482135</v>
      </c>
      <c r="N77" s="116">
        <f t="shared" si="13"/>
        <v>-0.13300036254821351</v>
      </c>
      <c r="O77" s="117">
        <f t="shared" si="14"/>
        <v>-0.15800036254821351</v>
      </c>
      <c r="P77" s="98">
        <f t="shared" si="15"/>
        <v>0</v>
      </c>
      <c r="Q77" s="118">
        <f t="shared" si="16"/>
        <v>0</v>
      </c>
      <c r="R77" s="98">
        <f t="shared" si="20"/>
        <v>7</v>
      </c>
      <c r="S77" s="119">
        <f t="shared" si="17"/>
        <v>7</v>
      </c>
    </row>
    <row r="78" spans="1:19">
      <c r="A78" s="119"/>
      <c r="E78" s="98">
        <f t="shared" si="11"/>
        <v>77</v>
      </c>
      <c r="F78" s="99"/>
      <c r="K78" s="114">
        <f t="shared" si="18"/>
        <v>-0.13250036254821351</v>
      </c>
      <c r="L78" s="115">
        <f t="shared" si="19"/>
        <v>-8.3500362548213511E-2</v>
      </c>
      <c r="M78" s="98">
        <f t="shared" si="12"/>
        <v>-0.13300036254821351</v>
      </c>
      <c r="N78" s="116">
        <f t="shared" si="13"/>
        <v>-8.300036254821351E-2</v>
      </c>
      <c r="O78" s="117">
        <f t="shared" si="14"/>
        <v>-0.10800036254821352</v>
      </c>
      <c r="P78" s="98">
        <f t="shared" si="15"/>
        <v>0</v>
      </c>
      <c r="Q78" s="118">
        <f t="shared" si="16"/>
        <v>0</v>
      </c>
      <c r="R78" s="98">
        <f t="shared" si="20"/>
        <v>7</v>
      </c>
      <c r="S78" s="119">
        <f t="shared" si="17"/>
        <v>7</v>
      </c>
    </row>
    <row r="79" spans="1:19">
      <c r="A79" s="119"/>
      <c r="E79" s="98">
        <f t="shared" si="11"/>
        <v>78</v>
      </c>
      <c r="F79" s="99"/>
      <c r="K79" s="114">
        <f t="shared" si="18"/>
        <v>-8.250036254821351E-2</v>
      </c>
      <c r="L79" s="115">
        <f t="shared" si="19"/>
        <v>-3.3500362548213508E-2</v>
      </c>
      <c r="M79" s="98">
        <f t="shared" si="12"/>
        <v>-8.300036254821351E-2</v>
      </c>
      <c r="N79" s="116">
        <f t="shared" si="13"/>
        <v>-3.3000362548213508E-2</v>
      </c>
      <c r="O79" s="117">
        <f t="shared" si="14"/>
        <v>-5.8000362548213509E-2</v>
      </c>
      <c r="P79" s="98">
        <f t="shared" si="15"/>
        <v>0</v>
      </c>
      <c r="Q79" s="118">
        <f t="shared" si="16"/>
        <v>0</v>
      </c>
      <c r="R79" s="98">
        <f t="shared" si="20"/>
        <v>7</v>
      </c>
      <c r="S79" s="119">
        <f t="shared" si="17"/>
        <v>7</v>
      </c>
    </row>
    <row r="80" spans="1:19">
      <c r="A80" s="119"/>
      <c r="E80" s="98">
        <f t="shared" si="11"/>
        <v>79</v>
      </c>
      <c r="F80" s="99"/>
      <c r="K80" s="114">
        <f t="shared" si="18"/>
        <v>-3.2500362548213507E-2</v>
      </c>
      <c r="L80" s="115">
        <f t="shared" si="19"/>
        <v>1.6499637451786495E-2</v>
      </c>
      <c r="M80" s="98">
        <f t="shared" si="12"/>
        <v>-3.3000362548213508E-2</v>
      </c>
      <c r="N80" s="116">
        <f t="shared" si="13"/>
        <v>1.6999637451786495E-2</v>
      </c>
      <c r="O80" s="117">
        <f t="shared" si="14"/>
        <v>-8.0003625482135063E-3</v>
      </c>
      <c r="P80" s="98">
        <f t="shared" si="15"/>
        <v>0</v>
      </c>
      <c r="Q80" s="118">
        <f t="shared" si="16"/>
        <v>0</v>
      </c>
      <c r="R80" s="98">
        <f t="shared" si="20"/>
        <v>7</v>
      </c>
      <c r="S80" s="119">
        <f t="shared" si="17"/>
        <v>7</v>
      </c>
    </row>
    <row r="81" spans="1:19">
      <c r="A81" s="119"/>
      <c r="E81" s="98">
        <f t="shared" si="11"/>
        <v>80</v>
      </c>
      <c r="F81" s="99"/>
      <c r="K81" s="114">
        <f t="shared" si="18"/>
        <v>1.7499637451786496E-2</v>
      </c>
      <c r="L81" s="115">
        <f t="shared" si="19"/>
        <v>6.6499637451786497E-2</v>
      </c>
      <c r="M81" s="98">
        <f t="shared" si="12"/>
        <v>1.6999637451786495E-2</v>
      </c>
      <c r="N81" s="116">
        <f t="shared" si="13"/>
        <v>6.6999637451786498E-2</v>
      </c>
      <c r="O81" s="117">
        <f t="shared" si="14"/>
        <v>4.1999637451786496E-2</v>
      </c>
      <c r="P81" s="98">
        <f t="shared" si="15"/>
        <v>0</v>
      </c>
      <c r="Q81" s="118">
        <f t="shared" si="16"/>
        <v>0</v>
      </c>
      <c r="R81" s="98">
        <f t="shared" si="20"/>
        <v>7</v>
      </c>
      <c r="S81" s="119">
        <f t="shared" si="17"/>
        <v>7</v>
      </c>
    </row>
    <row r="82" spans="1:19">
      <c r="A82" s="119"/>
      <c r="E82" s="98">
        <f t="shared" si="11"/>
        <v>81</v>
      </c>
      <c r="F82" s="99"/>
      <c r="K82" s="114">
        <f t="shared" si="18"/>
        <v>6.7499637451786498E-2</v>
      </c>
      <c r="L82" s="115">
        <f t="shared" si="19"/>
        <v>0.1164996374517865</v>
      </c>
      <c r="M82" s="98">
        <f t="shared" si="12"/>
        <v>6.6999637451786498E-2</v>
      </c>
      <c r="N82" s="116">
        <f t="shared" si="13"/>
        <v>0.1169996374517865</v>
      </c>
      <c r="O82" s="117">
        <f t="shared" si="14"/>
        <v>9.1999637451786492E-2</v>
      </c>
      <c r="P82" s="98">
        <f t="shared" si="15"/>
        <v>0</v>
      </c>
      <c r="Q82" s="118">
        <f t="shared" si="16"/>
        <v>0</v>
      </c>
      <c r="R82" s="98">
        <f t="shared" si="20"/>
        <v>7</v>
      </c>
      <c r="S82" s="119">
        <f t="shared" si="17"/>
        <v>7</v>
      </c>
    </row>
    <row r="83" spans="1:19">
      <c r="A83" s="119"/>
      <c r="E83" s="98">
        <f t="shared" si="11"/>
        <v>82</v>
      </c>
      <c r="F83" s="99"/>
      <c r="K83" s="114">
        <f t="shared" si="18"/>
        <v>0.1174996374517865</v>
      </c>
      <c r="L83" s="115">
        <f t="shared" si="19"/>
        <v>0.1664996374517865</v>
      </c>
      <c r="M83" s="98">
        <f t="shared" si="12"/>
        <v>0.1169996374517865</v>
      </c>
      <c r="N83" s="116">
        <f t="shared" si="13"/>
        <v>0.1669996374517865</v>
      </c>
      <c r="O83" s="117">
        <f t="shared" si="14"/>
        <v>0.14199963745178651</v>
      </c>
      <c r="P83" s="98">
        <f t="shared" si="15"/>
        <v>0</v>
      </c>
      <c r="Q83" s="118">
        <f t="shared" si="16"/>
        <v>0</v>
      </c>
      <c r="R83" s="98">
        <f t="shared" si="20"/>
        <v>7</v>
      </c>
      <c r="S83" s="119">
        <f t="shared" si="17"/>
        <v>7</v>
      </c>
    </row>
    <row r="84" spans="1:19">
      <c r="A84" s="119"/>
      <c r="E84" s="98">
        <f t="shared" si="11"/>
        <v>83</v>
      </c>
      <c r="F84" s="99"/>
      <c r="K84" s="114">
        <f t="shared" si="18"/>
        <v>0.1674996374517865</v>
      </c>
      <c r="L84" s="115">
        <f t="shared" si="19"/>
        <v>0.21649963745178652</v>
      </c>
      <c r="M84" s="98">
        <f t="shared" si="12"/>
        <v>0.1669996374517865</v>
      </c>
      <c r="N84" s="116">
        <f t="shared" si="13"/>
        <v>0.21699963745178652</v>
      </c>
      <c r="O84" s="117">
        <f t="shared" si="14"/>
        <v>0.1919996374517865</v>
      </c>
      <c r="P84" s="98">
        <f t="shared" si="15"/>
        <v>0</v>
      </c>
      <c r="Q84" s="118">
        <f t="shared" si="16"/>
        <v>0</v>
      </c>
      <c r="R84" s="98">
        <f t="shared" si="20"/>
        <v>7</v>
      </c>
      <c r="S84" s="119">
        <f t="shared" si="17"/>
        <v>7</v>
      </c>
    </row>
    <row r="85" spans="1:19">
      <c r="A85" s="119"/>
      <c r="E85" s="98">
        <f t="shared" si="11"/>
        <v>84</v>
      </c>
      <c r="F85" s="99"/>
      <c r="K85" s="114">
        <f t="shared" si="18"/>
        <v>0.21749963745178652</v>
      </c>
      <c r="L85" s="115">
        <f t="shared" si="19"/>
        <v>0.26649963745178651</v>
      </c>
      <c r="M85" s="98">
        <f t="shared" si="12"/>
        <v>0.21699963745178652</v>
      </c>
      <c r="N85" s="116">
        <f t="shared" si="13"/>
        <v>0.26699963745178651</v>
      </c>
      <c r="O85" s="117">
        <f t="shared" si="14"/>
        <v>0.24199963745178651</v>
      </c>
      <c r="P85" s="98">
        <f t="shared" si="15"/>
        <v>0</v>
      </c>
      <c r="Q85" s="118">
        <f t="shared" si="16"/>
        <v>0</v>
      </c>
      <c r="R85" s="98">
        <f t="shared" si="20"/>
        <v>7</v>
      </c>
      <c r="S85" s="119">
        <f t="shared" si="17"/>
        <v>7</v>
      </c>
    </row>
    <row r="86" spans="1:19">
      <c r="A86" s="119"/>
      <c r="E86" s="98">
        <f t="shared" si="11"/>
        <v>85</v>
      </c>
      <c r="F86" s="99"/>
      <c r="K86" s="114">
        <f t="shared" si="18"/>
        <v>0.26749963745178651</v>
      </c>
      <c r="L86" s="115">
        <f t="shared" si="19"/>
        <v>0.3164996374517865</v>
      </c>
      <c r="M86" s="98">
        <f t="shared" si="12"/>
        <v>0.26699963745178651</v>
      </c>
      <c r="N86" s="116">
        <f t="shared" si="13"/>
        <v>0.3169996374517865</v>
      </c>
      <c r="O86" s="117">
        <f t="shared" si="14"/>
        <v>0.29199963745178648</v>
      </c>
      <c r="P86" s="98">
        <f t="shared" si="15"/>
        <v>0</v>
      </c>
      <c r="Q86" s="118">
        <f t="shared" si="16"/>
        <v>0</v>
      </c>
      <c r="R86" s="98">
        <f t="shared" si="20"/>
        <v>7</v>
      </c>
      <c r="S86" s="119">
        <f t="shared" si="17"/>
        <v>7</v>
      </c>
    </row>
    <row r="87" spans="1:19">
      <c r="A87" s="119"/>
      <c r="E87" s="98">
        <f t="shared" si="11"/>
        <v>86</v>
      </c>
      <c r="F87" s="99"/>
      <c r="K87" s="114">
        <f t="shared" si="18"/>
        <v>0.3174996374517865</v>
      </c>
      <c r="L87" s="115">
        <f t="shared" si="19"/>
        <v>0.36649963745178649</v>
      </c>
      <c r="M87" s="98">
        <f t="shared" si="12"/>
        <v>0.3169996374517865</v>
      </c>
      <c r="N87" s="116">
        <f t="shared" si="13"/>
        <v>0.36699963745178649</v>
      </c>
      <c r="O87" s="117">
        <f t="shared" si="14"/>
        <v>0.34199963745178652</v>
      </c>
      <c r="P87" s="98">
        <f t="shared" si="15"/>
        <v>0</v>
      </c>
      <c r="Q87" s="118">
        <f t="shared" si="16"/>
        <v>0</v>
      </c>
      <c r="R87" s="98">
        <f t="shared" si="20"/>
        <v>7</v>
      </c>
      <c r="S87" s="119">
        <f t="shared" si="17"/>
        <v>7</v>
      </c>
    </row>
    <row r="88" spans="1:19">
      <c r="A88" s="119"/>
      <c r="E88" s="98">
        <f t="shared" si="11"/>
        <v>87</v>
      </c>
      <c r="F88" s="99"/>
      <c r="K88" s="114">
        <f t="shared" si="18"/>
        <v>0.36749963745178649</v>
      </c>
      <c r="L88" s="115">
        <f t="shared" si="19"/>
        <v>0.41649963745178648</v>
      </c>
      <c r="M88" s="98">
        <f t="shared" si="12"/>
        <v>0.36699963745178649</v>
      </c>
      <c r="N88" s="116">
        <f t="shared" si="13"/>
        <v>0.41699963745178648</v>
      </c>
      <c r="O88" s="117">
        <f t="shared" si="14"/>
        <v>0.39199963745178645</v>
      </c>
      <c r="P88" s="98">
        <f t="shared" si="15"/>
        <v>0</v>
      </c>
      <c r="Q88" s="118">
        <f t="shared" si="16"/>
        <v>0</v>
      </c>
      <c r="R88" s="98">
        <f t="shared" si="20"/>
        <v>7</v>
      </c>
      <c r="S88" s="119">
        <f t="shared" si="17"/>
        <v>7</v>
      </c>
    </row>
    <row r="89" spans="1:19">
      <c r="A89" s="119"/>
      <c r="E89" s="98">
        <f t="shared" si="11"/>
        <v>88</v>
      </c>
      <c r="F89" s="99"/>
      <c r="K89" s="114">
        <f t="shared" si="18"/>
        <v>0.41749963745178648</v>
      </c>
      <c r="L89" s="115">
        <f t="shared" si="19"/>
        <v>0.46649963745178646</v>
      </c>
      <c r="M89" s="98">
        <f t="shared" si="12"/>
        <v>0.41699963745178648</v>
      </c>
      <c r="N89" s="116">
        <f t="shared" si="13"/>
        <v>0.46699963745178646</v>
      </c>
      <c r="O89" s="117">
        <f t="shared" si="14"/>
        <v>0.4419996374517865</v>
      </c>
      <c r="P89" s="98">
        <f t="shared" si="15"/>
        <v>0</v>
      </c>
      <c r="Q89" s="118">
        <f t="shared" si="16"/>
        <v>0</v>
      </c>
      <c r="R89" s="98">
        <f t="shared" si="20"/>
        <v>7</v>
      </c>
      <c r="S89" s="119">
        <f t="shared" si="17"/>
        <v>7</v>
      </c>
    </row>
    <row r="90" spans="1:19">
      <c r="A90" s="119"/>
      <c r="E90" s="98">
        <f t="shared" si="11"/>
        <v>89</v>
      </c>
      <c r="F90" s="99"/>
      <c r="K90" s="114">
        <f t="shared" si="18"/>
        <v>0.46749963745178647</v>
      </c>
      <c r="L90" s="115">
        <f t="shared" si="19"/>
        <v>0.51649963745178651</v>
      </c>
      <c r="M90" s="98">
        <f t="shared" si="12"/>
        <v>0.46699963745178646</v>
      </c>
      <c r="N90" s="116">
        <f t="shared" si="13"/>
        <v>0.51699963745178645</v>
      </c>
      <c r="O90" s="117">
        <f t="shared" si="14"/>
        <v>0.49199963745178649</v>
      </c>
      <c r="P90" s="98">
        <f t="shared" si="15"/>
        <v>0</v>
      </c>
      <c r="Q90" s="118">
        <f t="shared" si="16"/>
        <v>0</v>
      </c>
      <c r="R90" s="98">
        <f t="shared" si="20"/>
        <v>7</v>
      </c>
      <c r="S90" s="119">
        <f t="shared" si="17"/>
        <v>7</v>
      </c>
    </row>
    <row r="91" spans="1:19">
      <c r="A91" s="119"/>
      <c r="E91" s="98">
        <f t="shared" si="11"/>
        <v>90</v>
      </c>
      <c r="F91" s="99"/>
      <c r="K91" s="114">
        <f t="shared" si="18"/>
        <v>0.51749963745178651</v>
      </c>
      <c r="L91" s="115">
        <f t="shared" si="19"/>
        <v>0.56649963745178655</v>
      </c>
      <c r="M91" s="98">
        <f t="shared" si="12"/>
        <v>0.51699963745178656</v>
      </c>
      <c r="N91" s="116">
        <f t="shared" si="13"/>
        <v>0.5669996374517865</v>
      </c>
      <c r="O91" s="117">
        <f t="shared" si="14"/>
        <v>0.54199963745178659</v>
      </c>
      <c r="P91" s="98">
        <f t="shared" si="15"/>
        <v>0</v>
      </c>
      <c r="Q91" s="118">
        <f t="shared" si="16"/>
        <v>0</v>
      </c>
      <c r="R91" s="98">
        <f t="shared" si="20"/>
        <v>7</v>
      </c>
      <c r="S91" s="119">
        <f t="shared" si="17"/>
        <v>7</v>
      </c>
    </row>
    <row r="92" spans="1:19">
      <c r="A92" s="119"/>
      <c r="E92" s="98">
        <f t="shared" si="11"/>
        <v>91</v>
      </c>
      <c r="F92" s="99"/>
      <c r="K92" s="114">
        <f t="shared" si="18"/>
        <v>0.56749963745178655</v>
      </c>
      <c r="L92" s="115">
        <f t="shared" si="19"/>
        <v>0.6164996374517866</v>
      </c>
      <c r="M92" s="98">
        <f t="shared" si="12"/>
        <v>0.56699963745178661</v>
      </c>
      <c r="N92" s="116">
        <f t="shared" si="13"/>
        <v>0.61699963745178654</v>
      </c>
      <c r="O92" s="117">
        <f t="shared" si="14"/>
        <v>0.59199963745178663</v>
      </c>
      <c r="P92" s="98">
        <f t="shared" si="15"/>
        <v>0</v>
      </c>
      <c r="Q92" s="118">
        <f t="shared" si="16"/>
        <v>0</v>
      </c>
      <c r="R92" s="98">
        <f t="shared" si="20"/>
        <v>7</v>
      </c>
      <c r="S92" s="119">
        <f t="shared" si="17"/>
        <v>7</v>
      </c>
    </row>
    <row r="93" spans="1:19">
      <c r="A93" s="119"/>
      <c r="E93" s="98">
        <f t="shared" si="11"/>
        <v>92</v>
      </c>
      <c r="F93" s="99"/>
      <c r="K93" s="114">
        <f t="shared" si="18"/>
        <v>0.6174996374517866</v>
      </c>
      <c r="L93" s="115">
        <f t="shared" si="19"/>
        <v>0.66649963745178664</v>
      </c>
      <c r="M93" s="98">
        <f t="shared" si="12"/>
        <v>0.61699963745178665</v>
      </c>
      <c r="N93" s="116">
        <f t="shared" si="13"/>
        <v>0.66699963745178659</v>
      </c>
      <c r="O93" s="117">
        <f t="shared" si="14"/>
        <v>0.64199963745178668</v>
      </c>
      <c r="P93" s="98">
        <f t="shared" si="15"/>
        <v>0</v>
      </c>
      <c r="Q93" s="118">
        <f t="shared" si="16"/>
        <v>0</v>
      </c>
      <c r="R93" s="98">
        <f t="shared" si="20"/>
        <v>7</v>
      </c>
      <c r="S93" s="119">
        <f t="shared" si="17"/>
        <v>7</v>
      </c>
    </row>
    <row r="94" spans="1:19">
      <c r="A94" s="119"/>
      <c r="E94" s="98">
        <f t="shared" si="11"/>
        <v>93</v>
      </c>
      <c r="F94" s="99"/>
      <c r="K94" s="114">
        <f t="shared" si="18"/>
        <v>0.66749963745178664</v>
      </c>
      <c r="L94" s="115">
        <f t="shared" si="19"/>
        <v>0.71649963745178669</v>
      </c>
      <c r="M94" s="98">
        <f t="shared" si="12"/>
        <v>0.6669996374517867</v>
      </c>
      <c r="N94" s="116">
        <f t="shared" si="13"/>
        <v>0.71699963745178663</v>
      </c>
      <c r="O94" s="117">
        <f t="shared" si="14"/>
        <v>0.69199963745178672</v>
      </c>
      <c r="P94" s="98">
        <f t="shared" si="15"/>
        <v>0</v>
      </c>
      <c r="Q94" s="118">
        <f t="shared" si="16"/>
        <v>0</v>
      </c>
      <c r="R94" s="98">
        <f t="shared" si="20"/>
        <v>7</v>
      </c>
      <c r="S94" s="119">
        <f t="shared" si="17"/>
        <v>7</v>
      </c>
    </row>
    <row r="95" spans="1:19">
      <c r="A95" s="119"/>
      <c r="E95" s="98">
        <f t="shared" si="11"/>
        <v>94</v>
      </c>
      <c r="F95" s="99"/>
      <c r="K95" s="114">
        <f t="shared" si="18"/>
        <v>0.71749963745178669</v>
      </c>
      <c r="L95" s="115">
        <f t="shared" si="19"/>
        <v>0.76649963745178673</v>
      </c>
      <c r="M95" s="98">
        <f t="shared" si="12"/>
        <v>0.71699963745178674</v>
      </c>
      <c r="N95" s="116">
        <f t="shared" si="13"/>
        <v>0.76699963745178668</v>
      </c>
      <c r="O95" s="117">
        <f t="shared" si="14"/>
        <v>0.74199963745178676</v>
      </c>
      <c r="P95" s="98">
        <f t="shared" si="15"/>
        <v>1</v>
      </c>
      <c r="Q95" s="118">
        <f t="shared" si="16"/>
        <v>9.0909090909090912E-2</v>
      </c>
      <c r="R95" s="98">
        <f t="shared" si="20"/>
        <v>8</v>
      </c>
      <c r="S95" s="119">
        <f t="shared" si="17"/>
        <v>7</v>
      </c>
    </row>
    <row r="96" spans="1:19">
      <c r="A96" s="119"/>
      <c r="E96" s="98">
        <f t="shared" si="11"/>
        <v>95</v>
      </c>
      <c r="F96" s="99"/>
      <c r="K96" s="114">
        <f t="shared" si="18"/>
        <v>0.76749963745178673</v>
      </c>
      <c r="L96" s="115">
        <f t="shared" si="19"/>
        <v>0.81649963745178677</v>
      </c>
      <c r="M96" s="98">
        <f t="shared" si="12"/>
        <v>0.76699963745178679</v>
      </c>
      <c r="N96" s="116">
        <f t="shared" si="13"/>
        <v>0.81699963745178672</v>
      </c>
      <c r="O96" s="117">
        <f t="shared" si="14"/>
        <v>0.79199963745178681</v>
      </c>
      <c r="P96" s="98">
        <f t="shared" si="15"/>
        <v>0</v>
      </c>
      <c r="Q96" s="118">
        <f t="shared" si="16"/>
        <v>0</v>
      </c>
      <c r="R96" s="98">
        <f t="shared" si="20"/>
        <v>8</v>
      </c>
      <c r="S96" s="119">
        <f t="shared" si="17"/>
        <v>8</v>
      </c>
    </row>
    <row r="97" spans="1:19">
      <c r="A97" s="119"/>
      <c r="E97" s="98">
        <f t="shared" si="11"/>
        <v>96</v>
      </c>
      <c r="F97" s="99"/>
      <c r="K97" s="114">
        <f t="shared" si="18"/>
        <v>0.81749963745178678</v>
      </c>
      <c r="L97" s="115">
        <f t="shared" si="19"/>
        <v>0.86649963745178682</v>
      </c>
      <c r="M97" s="98">
        <f t="shared" si="12"/>
        <v>0.81699963745178683</v>
      </c>
      <c r="N97" s="116">
        <f t="shared" si="13"/>
        <v>0.86699963745178676</v>
      </c>
      <c r="O97" s="117">
        <f t="shared" si="14"/>
        <v>0.84199963745178685</v>
      </c>
      <c r="P97" s="98">
        <f t="shared" si="15"/>
        <v>0</v>
      </c>
      <c r="Q97" s="118">
        <f t="shared" si="16"/>
        <v>0</v>
      </c>
      <c r="R97" s="98">
        <f t="shared" si="20"/>
        <v>8</v>
      </c>
      <c r="S97" s="119">
        <f t="shared" si="17"/>
        <v>8</v>
      </c>
    </row>
    <row r="98" spans="1:19">
      <c r="A98" s="119"/>
      <c r="E98" s="98">
        <f t="shared" si="11"/>
        <v>97</v>
      </c>
      <c r="F98" s="99"/>
      <c r="K98" s="114">
        <f t="shared" si="18"/>
        <v>0.86749963745178682</v>
      </c>
      <c r="L98" s="115">
        <f t="shared" si="19"/>
        <v>0.91649963745178686</v>
      </c>
      <c r="M98" s="98">
        <f t="shared" si="12"/>
        <v>0.86699963745178688</v>
      </c>
      <c r="N98" s="116">
        <f t="shared" si="13"/>
        <v>0.91699963745178681</v>
      </c>
      <c r="O98" s="117">
        <f t="shared" si="14"/>
        <v>0.8919996374517869</v>
      </c>
      <c r="P98" s="98">
        <f t="shared" si="15"/>
        <v>0</v>
      </c>
      <c r="Q98" s="118">
        <f t="shared" si="16"/>
        <v>0</v>
      </c>
      <c r="R98" s="98">
        <f t="shared" si="20"/>
        <v>8</v>
      </c>
      <c r="S98" s="119">
        <f t="shared" si="17"/>
        <v>8</v>
      </c>
    </row>
    <row r="99" spans="1:19">
      <c r="A99" s="119"/>
      <c r="E99" s="98">
        <f t="shared" si="11"/>
        <v>98</v>
      </c>
      <c r="F99" s="99"/>
      <c r="K99" s="114">
        <f t="shared" si="18"/>
        <v>0.91749963745178686</v>
      </c>
      <c r="L99" s="115">
        <f t="shared" si="19"/>
        <v>0.96649963745178691</v>
      </c>
      <c r="M99" s="98">
        <f t="shared" si="12"/>
        <v>0.91699963745178692</v>
      </c>
      <c r="N99" s="116">
        <f t="shared" si="13"/>
        <v>0.96699963745178685</v>
      </c>
      <c r="O99" s="117">
        <f t="shared" si="14"/>
        <v>0.94199963745178694</v>
      </c>
      <c r="P99" s="98">
        <f t="shared" si="15"/>
        <v>0</v>
      </c>
      <c r="Q99" s="118">
        <f t="shared" si="16"/>
        <v>0</v>
      </c>
      <c r="R99" s="98">
        <f t="shared" si="20"/>
        <v>8</v>
      </c>
      <c r="S99" s="119">
        <f t="shared" si="17"/>
        <v>8</v>
      </c>
    </row>
    <row r="100" spans="1:19">
      <c r="A100" s="119"/>
      <c r="E100" s="98">
        <f t="shared" si="11"/>
        <v>99</v>
      </c>
      <c r="F100" s="99"/>
      <c r="K100" s="114">
        <f t="shared" si="18"/>
        <v>0.96749963745178691</v>
      </c>
      <c r="L100" s="115">
        <f t="shared" si="19"/>
        <v>1.016499637451787</v>
      </c>
      <c r="M100" s="98">
        <f t="shared" si="12"/>
        <v>0.96699963745178696</v>
      </c>
      <c r="N100" s="116">
        <f t="shared" si="13"/>
        <v>1.0169996374517869</v>
      </c>
      <c r="O100" s="117">
        <f t="shared" si="14"/>
        <v>0.99199963745178699</v>
      </c>
      <c r="P100" s="98">
        <f t="shared" si="15"/>
        <v>0</v>
      </c>
      <c r="Q100" s="118">
        <f t="shared" si="16"/>
        <v>0</v>
      </c>
      <c r="R100" s="98">
        <f t="shared" si="20"/>
        <v>8</v>
      </c>
      <c r="S100" s="119">
        <f t="shared" si="17"/>
        <v>8</v>
      </c>
    </row>
    <row r="101" spans="1:19">
      <c r="A101" s="119"/>
      <c r="E101" s="98">
        <f t="shared" si="11"/>
        <v>100</v>
      </c>
      <c r="F101" s="99"/>
      <c r="K101" s="114">
        <f t="shared" si="18"/>
        <v>1.0174996374517868</v>
      </c>
      <c r="L101" s="115">
        <f t="shared" si="19"/>
        <v>1.066499637451787</v>
      </c>
      <c r="M101" s="98">
        <f t="shared" si="12"/>
        <v>1.0169996374517869</v>
      </c>
      <c r="N101" s="116">
        <f t="shared" si="13"/>
        <v>1.0669996374517869</v>
      </c>
      <c r="O101" s="117">
        <f t="shared" si="14"/>
        <v>1.041999637451787</v>
      </c>
      <c r="P101" s="98">
        <f t="shared" si="15"/>
        <v>0</v>
      </c>
      <c r="Q101" s="118">
        <f t="shared" si="16"/>
        <v>0</v>
      </c>
      <c r="R101" s="98">
        <f t="shared" si="20"/>
        <v>8</v>
      </c>
      <c r="S101" s="119">
        <f t="shared" si="17"/>
        <v>8</v>
      </c>
    </row>
    <row r="102" spans="1:19">
      <c r="A102" s="119"/>
      <c r="E102" s="98">
        <f t="shared" si="11"/>
        <v>101</v>
      </c>
      <c r="F102" s="99"/>
      <c r="K102" s="114">
        <f t="shared" si="18"/>
        <v>1.0674996374517869</v>
      </c>
      <c r="L102" s="115">
        <f t="shared" si="19"/>
        <v>1.116499637451787</v>
      </c>
      <c r="M102" s="98">
        <f t="shared" si="12"/>
        <v>1.0669996374517869</v>
      </c>
      <c r="N102" s="116">
        <f t="shared" si="13"/>
        <v>1.116999637451787</v>
      </c>
      <c r="O102" s="117">
        <f t="shared" si="14"/>
        <v>1.0919996374517869</v>
      </c>
      <c r="P102" s="98">
        <f t="shared" si="15"/>
        <v>0</v>
      </c>
      <c r="Q102" s="118">
        <f t="shared" si="16"/>
        <v>0</v>
      </c>
      <c r="R102" s="98">
        <f t="shared" si="20"/>
        <v>8</v>
      </c>
      <c r="S102" s="119">
        <f t="shared" si="17"/>
        <v>8</v>
      </c>
    </row>
    <row r="103" spans="1:19">
      <c r="A103" s="119"/>
      <c r="E103" s="98">
        <f t="shared" si="11"/>
        <v>102</v>
      </c>
      <c r="F103" s="99"/>
      <c r="K103" s="114">
        <f t="shared" si="18"/>
        <v>1.1174996374517869</v>
      </c>
      <c r="L103" s="115">
        <f t="shared" si="19"/>
        <v>1.1664996374517871</v>
      </c>
      <c r="M103" s="98">
        <f t="shared" si="12"/>
        <v>1.116999637451787</v>
      </c>
      <c r="N103" s="116">
        <f t="shared" si="13"/>
        <v>1.166999637451787</v>
      </c>
      <c r="O103" s="117">
        <f t="shared" si="14"/>
        <v>1.1419996374517871</v>
      </c>
      <c r="P103" s="98">
        <f t="shared" si="15"/>
        <v>0</v>
      </c>
      <c r="Q103" s="118">
        <f t="shared" si="16"/>
        <v>0</v>
      </c>
      <c r="R103" s="98">
        <f t="shared" si="20"/>
        <v>8</v>
      </c>
      <c r="S103" s="119">
        <f t="shared" si="17"/>
        <v>8</v>
      </c>
    </row>
    <row r="104" spans="1:19">
      <c r="A104" s="119"/>
      <c r="E104" s="98">
        <f t="shared" si="11"/>
        <v>103</v>
      </c>
      <c r="F104" s="99"/>
      <c r="K104" s="114">
        <f t="shared" si="18"/>
        <v>1.167499637451787</v>
      </c>
      <c r="L104" s="115">
        <f t="shared" si="19"/>
        <v>1.2164996374517871</v>
      </c>
      <c r="M104" s="98">
        <f t="shared" si="12"/>
        <v>1.166999637451787</v>
      </c>
      <c r="N104" s="116">
        <f t="shared" si="13"/>
        <v>1.2169996374517871</v>
      </c>
      <c r="O104" s="117">
        <f t="shared" si="14"/>
        <v>1.1919996374517869</v>
      </c>
      <c r="P104" s="98">
        <f t="shared" si="15"/>
        <v>0</v>
      </c>
      <c r="Q104" s="118">
        <f t="shared" si="16"/>
        <v>0</v>
      </c>
      <c r="R104" s="98">
        <f t="shared" si="20"/>
        <v>8</v>
      </c>
      <c r="S104" s="119">
        <f t="shared" si="17"/>
        <v>8</v>
      </c>
    </row>
    <row r="105" spans="1:19">
      <c r="A105" s="119"/>
      <c r="E105" s="98">
        <f t="shared" si="11"/>
        <v>104</v>
      </c>
      <c r="F105" s="99"/>
      <c r="K105" s="114">
        <f t="shared" si="18"/>
        <v>1.217499637451787</v>
      </c>
      <c r="L105" s="115">
        <f t="shared" si="19"/>
        <v>1.2664996374517872</v>
      </c>
      <c r="M105" s="98">
        <f t="shared" si="12"/>
        <v>1.2169996374517871</v>
      </c>
      <c r="N105" s="116">
        <f t="shared" si="13"/>
        <v>1.2669996374517871</v>
      </c>
      <c r="O105" s="117">
        <f t="shared" si="14"/>
        <v>1.2419996374517872</v>
      </c>
      <c r="P105" s="98">
        <f t="shared" si="15"/>
        <v>0</v>
      </c>
      <c r="Q105" s="118">
        <f t="shared" si="16"/>
        <v>0</v>
      </c>
      <c r="R105" s="98">
        <f t="shared" si="20"/>
        <v>8</v>
      </c>
      <c r="S105" s="119">
        <f t="shared" si="17"/>
        <v>8</v>
      </c>
    </row>
    <row r="106" spans="1:19">
      <c r="A106" s="119"/>
      <c r="E106" s="98">
        <f t="shared" si="11"/>
        <v>105</v>
      </c>
      <c r="F106" s="99"/>
      <c r="K106" s="114">
        <f t="shared" si="18"/>
        <v>1.2674996374517871</v>
      </c>
      <c r="L106" s="115">
        <f t="shared" si="19"/>
        <v>1.3164996374517872</v>
      </c>
      <c r="M106" s="98">
        <f t="shared" si="12"/>
        <v>1.2669996374517871</v>
      </c>
      <c r="N106" s="116">
        <f t="shared" si="13"/>
        <v>1.3169996374517872</v>
      </c>
      <c r="O106" s="117">
        <f t="shared" si="14"/>
        <v>1.291999637451787</v>
      </c>
      <c r="P106" s="98">
        <f t="shared" si="15"/>
        <v>1</v>
      </c>
      <c r="Q106" s="118">
        <f t="shared" si="16"/>
        <v>9.0909090909090912E-2</v>
      </c>
      <c r="R106" s="98">
        <f t="shared" si="20"/>
        <v>9</v>
      </c>
      <c r="S106" s="119">
        <f t="shared" si="17"/>
        <v>8</v>
      </c>
    </row>
    <row r="107" spans="1:19">
      <c r="A107" s="119"/>
      <c r="E107" s="98">
        <f t="shared" si="11"/>
        <v>106</v>
      </c>
      <c r="F107" s="99"/>
      <c r="K107" s="114">
        <f t="shared" si="18"/>
        <v>1.3174996374517871</v>
      </c>
      <c r="L107" s="115">
        <f t="shared" si="19"/>
        <v>1.3664996374517873</v>
      </c>
      <c r="M107" s="98">
        <f t="shared" si="12"/>
        <v>1.3169996374517872</v>
      </c>
      <c r="N107" s="116">
        <f t="shared" si="13"/>
        <v>1.3669996374517872</v>
      </c>
      <c r="O107" s="117">
        <f t="shared" si="14"/>
        <v>1.3419996374517873</v>
      </c>
      <c r="P107" s="98">
        <f t="shared" si="15"/>
        <v>0</v>
      </c>
      <c r="Q107" s="118">
        <f t="shared" si="16"/>
        <v>0</v>
      </c>
      <c r="R107" s="98">
        <f t="shared" si="20"/>
        <v>9</v>
      </c>
      <c r="S107" s="119">
        <f t="shared" si="17"/>
        <v>9</v>
      </c>
    </row>
    <row r="108" spans="1:19">
      <c r="A108" s="119"/>
      <c r="E108" s="98">
        <f t="shared" si="11"/>
        <v>107</v>
      </c>
      <c r="F108" s="99"/>
      <c r="K108" s="114">
        <f t="shared" si="18"/>
        <v>1.3674996374517872</v>
      </c>
      <c r="L108" s="115">
        <f t="shared" si="19"/>
        <v>1.4164996374517873</v>
      </c>
      <c r="M108" s="98">
        <f t="shared" si="12"/>
        <v>1.3669996374517872</v>
      </c>
      <c r="N108" s="116">
        <f t="shared" si="13"/>
        <v>1.4169996374517873</v>
      </c>
      <c r="O108" s="117">
        <f t="shared" si="14"/>
        <v>1.3919996374517871</v>
      </c>
      <c r="P108" s="98">
        <f t="shared" si="15"/>
        <v>0</v>
      </c>
      <c r="Q108" s="118">
        <f t="shared" si="16"/>
        <v>0</v>
      </c>
      <c r="R108" s="98">
        <f t="shared" si="20"/>
        <v>9</v>
      </c>
      <c r="S108" s="119">
        <f t="shared" si="17"/>
        <v>9</v>
      </c>
    </row>
    <row r="109" spans="1:19">
      <c r="A109" s="119"/>
      <c r="E109" s="98">
        <f t="shared" si="11"/>
        <v>108</v>
      </c>
      <c r="F109" s="99"/>
      <c r="K109" s="114">
        <f t="shared" si="18"/>
        <v>1.4174996374517872</v>
      </c>
      <c r="L109" s="115">
        <f t="shared" si="19"/>
        <v>1.4664996374517874</v>
      </c>
      <c r="M109" s="98">
        <f t="shared" si="12"/>
        <v>1.4169996374517873</v>
      </c>
      <c r="N109" s="116">
        <f t="shared" si="13"/>
        <v>1.4669996374517873</v>
      </c>
      <c r="O109" s="117">
        <f t="shared" si="14"/>
        <v>1.4419996374517874</v>
      </c>
      <c r="P109" s="98">
        <f t="shared" si="15"/>
        <v>0</v>
      </c>
      <c r="Q109" s="118">
        <f t="shared" si="16"/>
        <v>0</v>
      </c>
      <c r="R109" s="98">
        <f t="shared" si="20"/>
        <v>9</v>
      </c>
      <c r="S109" s="119">
        <f t="shared" si="17"/>
        <v>9</v>
      </c>
    </row>
    <row r="110" spans="1:19">
      <c r="A110" s="119"/>
      <c r="E110" s="98">
        <f t="shared" si="11"/>
        <v>109</v>
      </c>
      <c r="F110" s="99"/>
      <c r="K110" s="114">
        <f t="shared" si="18"/>
        <v>1.4674996374517872</v>
      </c>
      <c r="L110" s="115">
        <f t="shared" si="19"/>
        <v>1.5164996374517874</v>
      </c>
      <c r="M110" s="98">
        <f t="shared" si="12"/>
        <v>1.4669996374517873</v>
      </c>
      <c r="N110" s="116">
        <f t="shared" si="13"/>
        <v>1.5169996374517873</v>
      </c>
      <c r="O110" s="117">
        <f t="shared" si="14"/>
        <v>1.4919996374517872</v>
      </c>
      <c r="P110" s="98">
        <f t="shared" si="15"/>
        <v>0</v>
      </c>
      <c r="Q110" s="118">
        <f t="shared" si="16"/>
        <v>0</v>
      </c>
      <c r="R110" s="98">
        <f t="shared" si="20"/>
        <v>9</v>
      </c>
      <c r="S110" s="119">
        <f t="shared" si="17"/>
        <v>9</v>
      </c>
    </row>
    <row r="111" spans="1:19">
      <c r="A111" s="119"/>
      <c r="E111" s="98">
        <f t="shared" si="11"/>
        <v>110</v>
      </c>
      <c r="F111" s="99"/>
      <c r="K111" s="114">
        <f t="shared" si="18"/>
        <v>1.5174996374517873</v>
      </c>
      <c r="L111" s="115">
        <f t="shared" si="19"/>
        <v>1.5664996374517874</v>
      </c>
      <c r="M111" s="98">
        <f t="shared" si="12"/>
        <v>1.5169996374517873</v>
      </c>
      <c r="N111" s="116">
        <f t="shared" si="13"/>
        <v>1.5669996374517874</v>
      </c>
      <c r="O111" s="117">
        <f t="shared" si="14"/>
        <v>1.5419996374517875</v>
      </c>
      <c r="P111" s="98">
        <f t="shared" si="15"/>
        <v>0</v>
      </c>
      <c r="Q111" s="118">
        <f t="shared" si="16"/>
        <v>0</v>
      </c>
      <c r="R111" s="98">
        <f t="shared" si="20"/>
        <v>9</v>
      </c>
      <c r="S111" s="119">
        <f t="shared" si="17"/>
        <v>9</v>
      </c>
    </row>
    <row r="112" spans="1:19">
      <c r="A112" s="119"/>
      <c r="E112" s="98">
        <f t="shared" si="11"/>
        <v>111</v>
      </c>
      <c r="F112" s="99"/>
      <c r="K112" s="114">
        <f t="shared" si="18"/>
        <v>1.5674996374517873</v>
      </c>
      <c r="L112" s="115">
        <f t="shared" si="19"/>
        <v>1.6164996374517875</v>
      </c>
      <c r="M112" s="98">
        <f t="shared" si="12"/>
        <v>1.5669996374517874</v>
      </c>
      <c r="N112" s="116">
        <f t="shared" si="13"/>
        <v>1.6169996374517874</v>
      </c>
      <c r="O112" s="117">
        <f t="shared" si="14"/>
        <v>1.5919996374517873</v>
      </c>
      <c r="P112" s="98">
        <f t="shared" si="15"/>
        <v>0</v>
      </c>
      <c r="Q112" s="118">
        <f t="shared" si="16"/>
        <v>0</v>
      </c>
      <c r="R112" s="98">
        <f t="shared" si="20"/>
        <v>9</v>
      </c>
      <c r="S112" s="119">
        <f t="shared" si="17"/>
        <v>9</v>
      </c>
    </row>
    <row r="113" spans="1:19">
      <c r="A113" s="119"/>
      <c r="E113" s="98">
        <f t="shared" si="11"/>
        <v>112</v>
      </c>
      <c r="F113" s="99"/>
      <c r="K113" s="114">
        <f t="shared" si="18"/>
        <v>1.6174996374517874</v>
      </c>
      <c r="L113" s="115">
        <f t="shared" si="19"/>
        <v>1.6664996374517875</v>
      </c>
      <c r="M113" s="98">
        <f t="shared" si="12"/>
        <v>1.6169996374517874</v>
      </c>
      <c r="N113" s="116">
        <f t="shared" si="13"/>
        <v>1.6669996374517875</v>
      </c>
      <c r="O113" s="117">
        <f t="shared" si="14"/>
        <v>1.6419996374517876</v>
      </c>
      <c r="P113" s="98">
        <f t="shared" si="15"/>
        <v>0</v>
      </c>
      <c r="Q113" s="118">
        <f t="shared" si="16"/>
        <v>0</v>
      </c>
      <c r="R113" s="98">
        <f t="shared" si="20"/>
        <v>9</v>
      </c>
      <c r="S113" s="119">
        <f t="shared" si="17"/>
        <v>9</v>
      </c>
    </row>
    <row r="114" spans="1:19">
      <c r="A114" s="119"/>
      <c r="E114" s="98">
        <f t="shared" si="11"/>
        <v>113</v>
      </c>
      <c r="F114" s="99"/>
      <c r="K114" s="114">
        <f t="shared" si="18"/>
        <v>1.6674996374517874</v>
      </c>
      <c r="L114" s="115">
        <f t="shared" si="19"/>
        <v>1.7164996374517876</v>
      </c>
      <c r="M114" s="98">
        <f t="shared" si="12"/>
        <v>1.6669996374517875</v>
      </c>
      <c r="N114" s="116">
        <f t="shared" si="13"/>
        <v>1.7169996374517875</v>
      </c>
      <c r="O114" s="117">
        <f t="shared" si="14"/>
        <v>1.6919996374517874</v>
      </c>
      <c r="P114" s="98">
        <f t="shared" si="15"/>
        <v>0</v>
      </c>
      <c r="Q114" s="118">
        <f t="shared" si="16"/>
        <v>0</v>
      </c>
      <c r="R114" s="98">
        <f t="shared" si="20"/>
        <v>9</v>
      </c>
      <c r="S114" s="119">
        <f t="shared" si="17"/>
        <v>9</v>
      </c>
    </row>
    <row r="115" spans="1:19">
      <c r="A115" s="119"/>
      <c r="E115" s="98">
        <f t="shared" si="11"/>
        <v>114</v>
      </c>
      <c r="F115" s="99"/>
      <c r="K115" s="114">
        <f t="shared" si="18"/>
        <v>1.7174996374517875</v>
      </c>
      <c r="L115" s="115">
        <f t="shared" si="19"/>
        <v>1.7664996374517876</v>
      </c>
      <c r="M115" s="98">
        <f t="shared" si="12"/>
        <v>1.7169996374517875</v>
      </c>
      <c r="N115" s="116">
        <f t="shared" si="13"/>
        <v>1.7669996374517876</v>
      </c>
      <c r="O115" s="117">
        <f t="shared" si="14"/>
        <v>1.7419996374517877</v>
      </c>
      <c r="P115" s="98">
        <f t="shared" si="15"/>
        <v>0</v>
      </c>
      <c r="Q115" s="118">
        <f t="shared" si="16"/>
        <v>0</v>
      </c>
      <c r="R115" s="98">
        <f t="shared" si="20"/>
        <v>9</v>
      </c>
      <c r="S115" s="119">
        <f t="shared" si="17"/>
        <v>9</v>
      </c>
    </row>
    <row r="116" spans="1:19">
      <c r="A116" s="119"/>
      <c r="E116" s="98">
        <f t="shared" si="11"/>
        <v>115</v>
      </c>
      <c r="F116" s="99"/>
      <c r="K116" s="114">
        <f t="shared" si="18"/>
        <v>1.7674996374517875</v>
      </c>
      <c r="L116" s="115">
        <f t="shared" si="19"/>
        <v>1.8164996374517877</v>
      </c>
      <c r="M116" s="98">
        <f t="shared" si="12"/>
        <v>1.7669996374517876</v>
      </c>
      <c r="N116" s="116">
        <f t="shared" si="13"/>
        <v>1.8169996374517876</v>
      </c>
      <c r="O116" s="117">
        <f t="shared" si="14"/>
        <v>1.7919996374517875</v>
      </c>
      <c r="P116" s="98">
        <f t="shared" si="15"/>
        <v>0</v>
      </c>
      <c r="Q116" s="118">
        <f t="shared" si="16"/>
        <v>0</v>
      </c>
      <c r="R116" s="98">
        <f t="shared" si="20"/>
        <v>9</v>
      </c>
      <c r="S116" s="119">
        <f t="shared" si="17"/>
        <v>9</v>
      </c>
    </row>
    <row r="117" spans="1:19">
      <c r="A117" s="119"/>
      <c r="E117" s="98">
        <f t="shared" si="11"/>
        <v>116</v>
      </c>
      <c r="F117" s="99"/>
      <c r="K117" s="114">
        <f t="shared" si="18"/>
        <v>1.8174996374517876</v>
      </c>
      <c r="L117" s="115">
        <f t="shared" si="19"/>
        <v>1.8664996374517877</v>
      </c>
      <c r="M117" s="98">
        <f t="shared" si="12"/>
        <v>1.8169996374517876</v>
      </c>
      <c r="N117" s="116">
        <f t="shared" si="13"/>
        <v>1.8669996374517877</v>
      </c>
      <c r="O117" s="117">
        <f t="shared" si="14"/>
        <v>1.8419996374517877</v>
      </c>
      <c r="P117" s="98">
        <f t="shared" si="15"/>
        <v>0</v>
      </c>
      <c r="Q117" s="118">
        <f t="shared" si="16"/>
        <v>0</v>
      </c>
      <c r="R117" s="98">
        <f t="shared" si="20"/>
        <v>9</v>
      </c>
      <c r="S117" s="119">
        <f t="shared" si="17"/>
        <v>9</v>
      </c>
    </row>
    <row r="118" spans="1:19">
      <c r="A118" s="119"/>
      <c r="E118" s="98">
        <f t="shared" si="11"/>
        <v>117</v>
      </c>
      <c r="F118" s="99"/>
      <c r="K118" s="114">
        <f t="shared" si="18"/>
        <v>1.8674996374517876</v>
      </c>
      <c r="L118" s="115">
        <f t="shared" si="19"/>
        <v>1.9164996374517878</v>
      </c>
      <c r="M118" s="98">
        <f t="shared" si="12"/>
        <v>1.8669996374517877</v>
      </c>
      <c r="N118" s="116">
        <f t="shared" si="13"/>
        <v>1.9169996374517877</v>
      </c>
      <c r="O118" s="117">
        <f t="shared" si="14"/>
        <v>1.8919996374517876</v>
      </c>
      <c r="P118" s="98">
        <f t="shared" si="15"/>
        <v>0</v>
      </c>
      <c r="Q118" s="118">
        <f t="shared" si="16"/>
        <v>0</v>
      </c>
      <c r="R118" s="98">
        <f t="shared" si="20"/>
        <v>9</v>
      </c>
      <c r="S118" s="119">
        <f t="shared" si="17"/>
        <v>9</v>
      </c>
    </row>
    <row r="119" spans="1:19">
      <c r="A119" s="119"/>
      <c r="E119" s="98">
        <f t="shared" si="11"/>
        <v>118</v>
      </c>
      <c r="F119" s="99"/>
      <c r="K119" s="114">
        <f t="shared" si="18"/>
        <v>1.9174996374517876</v>
      </c>
      <c r="L119" s="115">
        <f t="shared" si="19"/>
        <v>1.9664996374517878</v>
      </c>
      <c r="M119" s="98">
        <f t="shared" si="12"/>
        <v>1.9169996374517877</v>
      </c>
      <c r="N119" s="116">
        <f t="shared" si="13"/>
        <v>1.9669996374517877</v>
      </c>
      <c r="O119" s="117">
        <f t="shared" si="14"/>
        <v>1.9419996374517878</v>
      </c>
      <c r="P119" s="98">
        <f t="shared" si="15"/>
        <v>0</v>
      </c>
      <c r="Q119" s="118">
        <f t="shared" si="16"/>
        <v>0</v>
      </c>
      <c r="R119" s="98">
        <f t="shared" si="20"/>
        <v>9</v>
      </c>
      <c r="S119" s="119">
        <f t="shared" si="17"/>
        <v>9</v>
      </c>
    </row>
    <row r="120" spans="1:19">
      <c r="A120" s="119"/>
      <c r="E120" s="98">
        <f t="shared" si="11"/>
        <v>119</v>
      </c>
      <c r="F120" s="99"/>
      <c r="K120" s="114">
        <f t="shared" si="18"/>
        <v>1.9674996374517877</v>
      </c>
      <c r="L120" s="115">
        <f t="shared" si="19"/>
        <v>2.0164996374517878</v>
      </c>
      <c r="M120" s="98">
        <f t="shared" si="12"/>
        <v>1.9669996374517877</v>
      </c>
      <c r="N120" s="116">
        <f t="shared" si="13"/>
        <v>2.016999637451788</v>
      </c>
      <c r="O120" s="117">
        <f t="shared" si="14"/>
        <v>1.9919996374517877</v>
      </c>
      <c r="P120" s="98">
        <f t="shared" si="15"/>
        <v>1</v>
      </c>
      <c r="Q120" s="118">
        <f t="shared" si="16"/>
        <v>9.0909090909090912E-2</v>
      </c>
      <c r="R120" s="98">
        <f t="shared" si="20"/>
        <v>10</v>
      </c>
      <c r="S120" s="119">
        <f t="shared" si="17"/>
        <v>9</v>
      </c>
    </row>
    <row r="121" spans="1:19">
      <c r="A121" s="119"/>
      <c r="E121" s="98">
        <f t="shared" si="11"/>
        <v>120</v>
      </c>
      <c r="F121" s="99"/>
      <c r="K121" s="114">
        <f t="shared" si="18"/>
        <v>2.0174996374517877</v>
      </c>
      <c r="L121" s="115">
        <f t="shared" si="19"/>
        <v>2.0664996374517877</v>
      </c>
      <c r="M121" s="98">
        <f t="shared" si="12"/>
        <v>2.0169996374517876</v>
      </c>
      <c r="N121" s="116">
        <f t="shared" si="13"/>
        <v>2.0669996374517878</v>
      </c>
      <c r="O121" s="117">
        <f t="shared" si="14"/>
        <v>2.0419996374517879</v>
      </c>
      <c r="P121" s="98">
        <f t="shared" si="15"/>
        <v>0</v>
      </c>
      <c r="Q121" s="118">
        <f t="shared" si="16"/>
        <v>0</v>
      </c>
      <c r="R121" s="98">
        <f t="shared" si="20"/>
        <v>10</v>
      </c>
      <c r="S121" s="119">
        <f t="shared" si="17"/>
        <v>10</v>
      </c>
    </row>
    <row r="122" spans="1:19">
      <c r="A122" s="119"/>
      <c r="E122" s="98">
        <f t="shared" si="11"/>
        <v>121</v>
      </c>
      <c r="F122" s="99"/>
      <c r="K122" s="114">
        <f t="shared" si="18"/>
        <v>2.0674996374517876</v>
      </c>
      <c r="L122" s="115">
        <f t="shared" si="19"/>
        <v>2.1164996374517875</v>
      </c>
      <c r="M122" s="98">
        <f t="shared" si="12"/>
        <v>2.0669996374517874</v>
      </c>
      <c r="N122" s="116">
        <f t="shared" si="13"/>
        <v>2.1169996374517877</v>
      </c>
      <c r="O122" s="117">
        <f t="shared" si="14"/>
        <v>2.0919996374517877</v>
      </c>
      <c r="P122" s="98">
        <f t="shared" si="15"/>
        <v>0</v>
      </c>
      <c r="Q122" s="118">
        <f t="shared" si="16"/>
        <v>0</v>
      </c>
      <c r="R122" s="98">
        <f t="shared" si="20"/>
        <v>10</v>
      </c>
      <c r="S122" s="119">
        <f t="shared" si="17"/>
        <v>10</v>
      </c>
    </row>
    <row r="123" spans="1:19">
      <c r="A123" s="119"/>
      <c r="E123" s="98">
        <f t="shared" si="11"/>
        <v>122</v>
      </c>
      <c r="F123" s="99"/>
      <c r="K123" s="114">
        <f t="shared" si="18"/>
        <v>2.1174996374517874</v>
      </c>
      <c r="L123" s="115">
        <f t="shared" si="19"/>
        <v>2.1664996374517873</v>
      </c>
      <c r="M123" s="98">
        <f t="shared" si="12"/>
        <v>2.1169996374517872</v>
      </c>
      <c r="N123" s="116">
        <f t="shared" si="13"/>
        <v>2.1669996374517875</v>
      </c>
      <c r="O123" s="117">
        <f t="shared" si="14"/>
        <v>2.1419996374517876</v>
      </c>
      <c r="P123" s="98">
        <f t="shared" si="15"/>
        <v>0</v>
      </c>
      <c r="Q123" s="118">
        <f t="shared" si="16"/>
        <v>0</v>
      </c>
      <c r="R123" s="98">
        <f t="shared" si="20"/>
        <v>10</v>
      </c>
      <c r="S123" s="119">
        <f t="shared" si="17"/>
        <v>10</v>
      </c>
    </row>
    <row r="124" spans="1:19">
      <c r="A124" s="119"/>
      <c r="E124" s="98">
        <f t="shared" si="11"/>
        <v>123</v>
      </c>
      <c r="F124" s="99"/>
      <c r="K124" s="114">
        <f t="shared" si="18"/>
        <v>2.1674996374517872</v>
      </c>
      <c r="L124" s="115">
        <f t="shared" si="19"/>
        <v>2.2164996374517871</v>
      </c>
      <c r="M124" s="98">
        <f t="shared" si="12"/>
        <v>2.166999637451787</v>
      </c>
      <c r="N124" s="116">
        <f t="shared" si="13"/>
        <v>2.2169996374517873</v>
      </c>
      <c r="O124" s="117">
        <f t="shared" si="14"/>
        <v>2.1919996374517874</v>
      </c>
      <c r="P124" s="98">
        <f t="shared" si="15"/>
        <v>0</v>
      </c>
      <c r="Q124" s="118">
        <f t="shared" si="16"/>
        <v>0</v>
      </c>
      <c r="R124" s="98">
        <f t="shared" si="20"/>
        <v>10</v>
      </c>
      <c r="S124" s="119">
        <f t="shared" si="17"/>
        <v>10</v>
      </c>
    </row>
    <row r="125" spans="1:19">
      <c r="A125" s="119"/>
      <c r="E125" s="98">
        <f t="shared" si="11"/>
        <v>124</v>
      </c>
      <c r="F125" s="99"/>
      <c r="K125" s="114">
        <f t="shared" si="18"/>
        <v>2.217499637451787</v>
      </c>
      <c r="L125" s="115">
        <f t="shared" si="19"/>
        <v>2.266499637451787</v>
      </c>
      <c r="M125" s="98">
        <f t="shared" si="12"/>
        <v>2.2169996374517869</v>
      </c>
      <c r="N125" s="116">
        <f t="shared" si="13"/>
        <v>2.2669996374517871</v>
      </c>
      <c r="O125" s="117">
        <f t="shared" si="14"/>
        <v>2.2419996374517872</v>
      </c>
      <c r="P125" s="98">
        <f t="shared" si="15"/>
        <v>0</v>
      </c>
      <c r="Q125" s="118">
        <f t="shared" si="16"/>
        <v>0</v>
      </c>
      <c r="R125" s="98">
        <f t="shared" si="20"/>
        <v>10</v>
      </c>
      <c r="S125" s="119">
        <f t="shared" si="17"/>
        <v>10</v>
      </c>
    </row>
    <row r="126" spans="1:19">
      <c r="A126" s="119"/>
      <c r="E126" s="98">
        <f t="shared" si="11"/>
        <v>125</v>
      </c>
      <c r="F126" s="99"/>
      <c r="K126" s="114">
        <f t="shared" si="18"/>
        <v>2.2674996374517868</v>
      </c>
      <c r="L126" s="115">
        <f t="shared" si="19"/>
        <v>2.3164996374517868</v>
      </c>
      <c r="M126" s="98">
        <f t="shared" si="12"/>
        <v>2.2669996374517867</v>
      </c>
      <c r="N126" s="116">
        <f t="shared" si="13"/>
        <v>2.3169996374517869</v>
      </c>
      <c r="O126" s="117">
        <f t="shared" si="14"/>
        <v>2.291999637451787</v>
      </c>
      <c r="P126" s="98">
        <f t="shared" si="15"/>
        <v>0</v>
      </c>
      <c r="Q126" s="118">
        <f t="shared" si="16"/>
        <v>0</v>
      </c>
      <c r="R126" s="98">
        <f t="shared" si="20"/>
        <v>10</v>
      </c>
      <c r="S126" s="119">
        <f t="shared" si="17"/>
        <v>10</v>
      </c>
    </row>
    <row r="127" spans="1:19">
      <c r="A127" s="119"/>
      <c r="E127" s="98">
        <f t="shared" si="11"/>
        <v>126</v>
      </c>
      <c r="F127" s="99"/>
      <c r="K127" s="114">
        <f t="shared" si="18"/>
        <v>2.3174996374517867</v>
      </c>
      <c r="L127" s="115">
        <f t="shared" si="19"/>
        <v>2.3664996374517866</v>
      </c>
      <c r="M127" s="98">
        <f t="shared" si="12"/>
        <v>2.3169996374517865</v>
      </c>
      <c r="N127" s="116">
        <f t="shared" si="13"/>
        <v>2.3669996374517868</v>
      </c>
      <c r="O127" s="117">
        <f t="shared" si="14"/>
        <v>2.3419996374517869</v>
      </c>
      <c r="P127" s="98">
        <f t="shared" si="15"/>
        <v>0</v>
      </c>
      <c r="Q127" s="118">
        <f t="shared" si="16"/>
        <v>0</v>
      </c>
      <c r="R127" s="98">
        <f t="shared" si="20"/>
        <v>10</v>
      </c>
      <c r="S127" s="119">
        <f t="shared" si="17"/>
        <v>10</v>
      </c>
    </row>
    <row r="128" spans="1:19">
      <c r="A128" s="119"/>
      <c r="E128" s="98">
        <f t="shared" si="11"/>
        <v>127</v>
      </c>
      <c r="F128" s="99"/>
      <c r="K128" s="114">
        <f t="shared" si="18"/>
        <v>2.3674996374517865</v>
      </c>
      <c r="L128" s="115">
        <f t="shared" si="19"/>
        <v>2.4164996374517864</v>
      </c>
      <c r="M128" s="98">
        <f t="shared" si="12"/>
        <v>2.3669996374517863</v>
      </c>
      <c r="N128" s="116">
        <f t="shared" si="13"/>
        <v>2.4169996374517866</v>
      </c>
      <c r="O128" s="117">
        <f t="shared" si="14"/>
        <v>2.3919996374517867</v>
      </c>
      <c r="P128" s="98">
        <f t="shared" si="15"/>
        <v>0</v>
      </c>
      <c r="Q128" s="118">
        <f t="shared" si="16"/>
        <v>0</v>
      </c>
      <c r="R128" s="98">
        <f t="shared" si="20"/>
        <v>10</v>
      </c>
      <c r="S128" s="119">
        <f t="shared" si="17"/>
        <v>10</v>
      </c>
    </row>
    <row r="129" spans="1:19">
      <c r="A129" s="119"/>
      <c r="E129" s="98">
        <f t="shared" si="11"/>
        <v>128</v>
      </c>
      <c r="F129" s="99"/>
      <c r="K129" s="114">
        <f t="shared" si="18"/>
        <v>2.4174996374517863</v>
      </c>
      <c r="L129" s="115">
        <f t="shared" si="19"/>
        <v>2.4664996374517862</v>
      </c>
      <c r="M129" s="98">
        <f t="shared" si="12"/>
        <v>2.4169996374517861</v>
      </c>
      <c r="N129" s="116">
        <f t="shared" si="13"/>
        <v>2.4669996374517864</v>
      </c>
      <c r="O129" s="117">
        <f t="shared" si="14"/>
        <v>2.4419996374517865</v>
      </c>
      <c r="P129" s="98">
        <f t="shared" si="15"/>
        <v>0</v>
      </c>
      <c r="Q129" s="118">
        <f t="shared" si="16"/>
        <v>0</v>
      </c>
      <c r="R129" s="98">
        <f t="shared" si="20"/>
        <v>10</v>
      </c>
      <c r="S129" s="119">
        <f t="shared" si="17"/>
        <v>10</v>
      </c>
    </row>
    <row r="130" spans="1:19">
      <c r="A130" s="119"/>
      <c r="E130" s="98">
        <f t="shared" si="11"/>
        <v>129</v>
      </c>
      <c r="F130" s="99"/>
      <c r="K130" s="114">
        <f t="shared" si="18"/>
        <v>2.4674996374517861</v>
      </c>
      <c r="L130" s="115">
        <f t="shared" si="19"/>
        <v>2.5164996374517861</v>
      </c>
      <c r="M130" s="98">
        <f t="shared" si="12"/>
        <v>2.466999637451786</v>
      </c>
      <c r="N130" s="116">
        <f t="shared" si="13"/>
        <v>2.5169996374517862</v>
      </c>
      <c r="O130" s="117">
        <f t="shared" si="14"/>
        <v>2.4919996374517863</v>
      </c>
      <c r="P130" s="98">
        <f t="shared" si="15"/>
        <v>0</v>
      </c>
      <c r="Q130" s="118">
        <f t="shared" si="16"/>
        <v>0</v>
      </c>
      <c r="R130" s="98">
        <f t="shared" si="20"/>
        <v>10</v>
      </c>
      <c r="S130" s="119">
        <f t="shared" si="17"/>
        <v>10</v>
      </c>
    </row>
    <row r="131" spans="1:19">
      <c r="A131" s="119"/>
      <c r="E131" s="98">
        <f t="shared" si="11"/>
        <v>130</v>
      </c>
      <c r="F131" s="99"/>
      <c r="K131" s="114">
        <f t="shared" si="18"/>
        <v>2.517499637451786</v>
      </c>
      <c r="L131" s="115">
        <f t="shared" si="19"/>
        <v>2.5664996374517859</v>
      </c>
      <c r="M131" s="98">
        <f t="shared" si="12"/>
        <v>2.5169996374517858</v>
      </c>
      <c r="N131" s="116">
        <f t="shared" si="13"/>
        <v>2.5669996374517861</v>
      </c>
      <c r="O131" s="117">
        <f t="shared" si="14"/>
        <v>2.5419996374517861</v>
      </c>
      <c r="P131" s="98">
        <f t="shared" si="15"/>
        <v>0</v>
      </c>
      <c r="Q131" s="118">
        <f t="shared" si="16"/>
        <v>0</v>
      </c>
      <c r="R131" s="98">
        <f t="shared" si="20"/>
        <v>10</v>
      </c>
      <c r="S131" s="119">
        <f t="shared" si="17"/>
        <v>10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2.5674996374517858</v>
      </c>
      <c r="L132" s="115">
        <f t="shared" si="19"/>
        <v>2.6164996374517857</v>
      </c>
      <c r="M132" s="98">
        <f t="shared" si="12"/>
        <v>2.5669996374517856</v>
      </c>
      <c r="N132" s="116">
        <f t="shared" si="13"/>
        <v>2.6169996374517859</v>
      </c>
      <c r="O132" s="117">
        <f t="shared" si="14"/>
        <v>2.591999637451786</v>
      </c>
      <c r="P132" s="98">
        <f t="shared" si="15"/>
        <v>0</v>
      </c>
      <c r="Q132" s="118">
        <f t="shared" si="16"/>
        <v>0</v>
      </c>
      <c r="R132" s="98">
        <f t="shared" si="20"/>
        <v>10</v>
      </c>
      <c r="S132" s="119">
        <f t="shared" si="17"/>
        <v>10</v>
      </c>
    </row>
    <row r="133" spans="1:19">
      <c r="A133" s="119"/>
      <c r="E133" s="98">
        <f t="shared" si="21"/>
        <v>132</v>
      </c>
      <c r="F133" s="99"/>
      <c r="K133" s="114">
        <f t="shared" si="18"/>
        <v>2.6174996374517856</v>
      </c>
      <c r="L133" s="115">
        <f t="shared" si="19"/>
        <v>2.6664996374517855</v>
      </c>
      <c r="M133" s="98">
        <f t="shared" ref="M133:M196" si="22">K133-5*10^-(D$2+1)</f>
        <v>2.6169996374517854</v>
      </c>
      <c r="N133" s="116">
        <f t="shared" ref="N133:N196" si="23">L133+5*10^-(D$2+1)</f>
        <v>2.6669996374517857</v>
      </c>
      <c r="O133" s="117">
        <f t="shared" ref="O133:O196" si="24">AVERAGE(K133,L133)</f>
        <v>2.6419996374517858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10</v>
      </c>
      <c r="S133" s="119">
        <f t="shared" ref="S133:S196" si="27">COUNTIF(F$2:F$5000,"&lt;="&amp;M133)</f>
        <v>10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2.6674996374517854</v>
      </c>
      <c r="L134" s="115">
        <f t="shared" ref="L134:L197" si="29">K134+$I$4-POWER(10,-$D$2)</f>
        <v>2.7164996374517854</v>
      </c>
      <c r="M134" s="98">
        <f t="shared" si="22"/>
        <v>2.6669996374517853</v>
      </c>
      <c r="N134" s="116">
        <f t="shared" si="23"/>
        <v>2.7169996374517855</v>
      </c>
      <c r="O134" s="117">
        <f t="shared" si="24"/>
        <v>2.6919996374517856</v>
      </c>
      <c r="P134" s="98">
        <f t="shared" si="25"/>
        <v>1</v>
      </c>
      <c r="Q134" s="118">
        <f t="shared" si="26"/>
        <v>9.0909090909090912E-2</v>
      </c>
      <c r="R134" s="98">
        <f t="shared" ref="R134:R197" si="30">+P134+R133</f>
        <v>11</v>
      </c>
      <c r="S134" s="119">
        <f t="shared" si="27"/>
        <v>10</v>
      </c>
    </row>
    <row r="135" spans="1:19">
      <c r="A135" s="119"/>
      <c r="E135" s="98">
        <f t="shared" si="21"/>
        <v>134</v>
      </c>
      <c r="F135" s="99"/>
      <c r="K135" s="114">
        <f t="shared" si="28"/>
        <v>2.7174996374517852</v>
      </c>
      <c r="L135" s="115">
        <f t="shared" si="29"/>
        <v>2.7664996374517852</v>
      </c>
      <c r="M135" s="98">
        <f t="shared" si="22"/>
        <v>2.7169996374517851</v>
      </c>
      <c r="N135" s="116">
        <f t="shared" si="23"/>
        <v>2.7669996374517853</v>
      </c>
      <c r="O135" s="117">
        <f t="shared" si="24"/>
        <v>2.7419996374517854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2.7674996374517851</v>
      </c>
      <c r="L136" s="115">
        <f t="shared" si="29"/>
        <v>2.816499637451785</v>
      </c>
      <c r="M136" s="98">
        <f t="shared" si="22"/>
        <v>2.7669996374517849</v>
      </c>
      <c r="N136" s="116">
        <f t="shared" si="23"/>
        <v>2.8169996374517852</v>
      </c>
      <c r="O136" s="117">
        <f t="shared" si="24"/>
        <v>2.7919996374517853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2.8174996374517849</v>
      </c>
      <c r="L137" s="115">
        <f t="shared" si="29"/>
        <v>2.8664996374517848</v>
      </c>
      <c r="M137" s="98">
        <f t="shared" si="22"/>
        <v>2.8169996374517847</v>
      </c>
      <c r="N137" s="116">
        <f t="shared" si="23"/>
        <v>2.866999637451785</v>
      </c>
      <c r="O137" s="117">
        <f t="shared" si="24"/>
        <v>2.8419996374517851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2.8674996374517847</v>
      </c>
      <c r="L138" s="115">
        <f t="shared" si="29"/>
        <v>2.9164996374517846</v>
      </c>
      <c r="M138" s="98">
        <f t="shared" si="22"/>
        <v>2.8669996374517845</v>
      </c>
      <c r="N138" s="116">
        <f t="shared" si="23"/>
        <v>2.9169996374517848</v>
      </c>
      <c r="O138" s="117">
        <f t="shared" si="24"/>
        <v>2.8919996374517849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2.9174996374517845</v>
      </c>
      <c r="L139" s="115">
        <f t="shared" si="29"/>
        <v>2.9664996374517845</v>
      </c>
      <c r="M139" s="98">
        <f t="shared" si="22"/>
        <v>2.9169996374517844</v>
      </c>
      <c r="N139" s="116">
        <f t="shared" si="23"/>
        <v>2.9669996374517846</v>
      </c>
      <c r="O139" s="117">
        <f t="shared" si="24"/>
        <v>2.9419996374517847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2.9674996374517844</v>
      </c>
      <c r="L140" s="115">
        <f t="shared" si="29"/>
        <v>3.0164996374517843</v>
      </c>
      <c r="M140" s="98">
        <f t="shared" si="22"/>
        <v>2.9669996374517842</v>
      </c>
      <c r="N140" s="116">
        <f t="shared" si="23"/>
        <v>3.0169996374517845</v>
      </c>
      <c r="O140" s="117">
        <f t="shared" si="24"/>
        <v>2.9919996374517845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3.0174996374517842</v>
      </c>
      <c r="L141" s="115">
        <f t="shared" si="29"/>
        <v>3.0664996374517841</v>
      </c>
      <c r="M141" s="98">
        <f t="shared" si="22"/>
        <v>3.016999637451784</v>
      </c>
      <c r="N141" s="116">
        <f t="shared" si="23"/>
        <v>3.0669996374517843</v>
      </c>
      <c r="O141" s="117">
        <f t="shared" si="24"/>
        <v>3.0419996374517844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3.067499637451784</v>
      </c>
      <c r="L142" s="115">
        <f t="shared" si="29"/>
        <v>3.1164996374517839</v>
      </c>
      <c r="M142" s="98">
        <f t="shared" si="22"/>
        <v>3.0669996374517838</v>
      </c>
      <c r="N142" s="116">
        <f t="shared" si="23"/>
        <v>3.1169996374517841</v>
      </c>
      <c r="O142" s="117">
        <f t="shared" si="24"/>
        <v>3.0919996374517842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3.1174996374517838</v>
      </c>
      <c r="L143" s="115">
        <f t="shared" si="29"/>
        <v>3.1664996374517838</v>
      </c>
      <c r="M143" s="98">
        <f t="shared" si="22"/>
        <v>3.1169996374517837</v>
      </c>
      <c r="N143" s="116">
        <f t="shared" si="23"/>
        <v>3.1669996374517839</v>
      </c>
      <c r="O143" s="117">
        <f t="shared" si="24"/>
        <v>3.141999637451784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3.1674996374517836</v>
      </c>
      <c r="L144" s="115">
        <f t="shared" si="29"/>
        <v>3.2164996374517836</v>
      </c>
      <c r="M144" s="98">
        <f t="shared" si="22"/>
        <v>3.1669996374517835</v>
      </c>
      <c r="N144" s="116">
        <f t="shared" si="23"/>
        <v>3.2169996374517837</v>
      </c>
      <c r="O144" s="117">
        <f t="shared" si="24"/>
        <v>3.1919996374517838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3.2174996374517835</v>
      </c>
      <c r="L145" s="115">
        <f t="shared" si="29"/>
        <v>3.2664996374517834</v>
      </c>
      <c r="M145" s="98">
        <f t="shared" si="22"/>
        <v>3.2169996374517833</v>
      </c>
      <c r="N145" s="116">
        <f t="shared" si="23"/>
        <v>3.2669996374517836</v>
      </c>
      <c r="O145" s="117">
        <f t="shared" si="24"/>
        <v>3.2419996374517837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3.2674996374517833</v>
      </c>
      <c r="L146" s="115">
        <f t="shared" si="29"/>
        <v>3.3164996374517832</v>
      </c>
      <c r="M146" s="98">
        <f t="shared" si="22"/>
        <v>3.2669996374517831</v>
      </c>
      <c r="N146" s="116">
        <f t="shared" si="23"/>
        <v>3.3169996374517834</v>
      </c>
      <c r="O146" s="117">
        <f t="shared" si="24"/>
        <v>3.2919996374517835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3.3174996374517831</v>
      </c>
      <c r="L147" s="115">
        <f t="shared" si="29"/>
        <v>3.366499637451783</v>
      </c>
      <c r="M147" s="98">
        <f t="shared" si="22"/>
        <v>3.3169996374517829</v>
      </c>
      <c r="N147" s="116">
        <f t="shared" si="23"/>
        <v>3.3669996374517832</v>
      </c>
      <c r="O147" s="117">
        <f t="shared" si="24"/>
        <v>3.3419996374517833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3.3674996374517829</v>
      </c>
      <c r="L148" s="115">
        <f t="shared" si="29"/>
        <v>3.4164996374517829</v>
      </c>
      <c r="M148" s="98">
        <f t="shared" si="22"/>
        <v>3.3669996374517828</v>
      </c>
      <c r="N148" s="116">
        <f t="shared" si="23"/>
        <v>3.416999637451783</v>
      </c>
      <c r="O148" s="117">
        <f t="shared" si="24"/>
        <v>3.3919996374517831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3.4174996374517828</v>
      </c>
      <c r="L149" s="115">
        <f t="shared" si="29"/>
        <v>3.4664996374517827</v>
      </c>
      <c r="M149" s="98">
        <f t="shared" si="22"/>
        <v>3.4169996374517826</v>
      </c>
      <c r="N149" s="116">
        <f t="shared" si="23"/>
        <v>3.4669996374517829</v>
      </c>
      <c r="O149" s="117">
        <f t="shared" si="24"/>
        <v>3.4419996374517829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3.4674996374517826</v>
      </c>
      <c r="L150" s="115">
        <f t="shared" si="29"/>
        <v>3.5164996374517825</v>
      </c>
      <c r="M150" s="98">
        <f t="shared" si="22"/>
        <v>3.4669996374517824</v>
      </c>
      <c r="N150" s="116">
        <f t="shared" si="23"/>
        <v>3.5169996374517827</v>
      </c>
      <c r="O150" s="117">
        <f t="shared" si="24"/>
        <v>3.4919996374517828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3.5174996374517824</v>
      </c>
      <c r="L151" s="115">
        <f t="shared" si="29"/>
        <v>3.5664996374517823</v>
      </c>
      <c r="M151" s="98">
        <f t="shared" si="22"/>
        <v>3.5169996374517822</v>
      </c>
      <c r="N151" s="116">
        <f t="shared" si="23"/>
        <v>3.5669996374517825</v>
      </c>
      <c r="O151" s="117">
        <f t="shared" si="24"/>
        <v>3.5419996374517826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3.5674996374517822</v>
      </c>
      <c r="L152" s="115">
        <f t="shared" si="29"/>
        <v>3.6164996374517822</v>
      </c>
      <c r="M152" s="98">
        <f t="shared" si="22"/>
        <v>3.5669996374517821</v>
      </c>
      <c r="N152" s="116">
        <f t="shared" si="23"/>
        <v>3.6169996374517823</v>
      </c>
      <c r="O152" s="117">
        <f t="shared" si="24"/>
        <v>3.5919996374517824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3.617499637451782</v>
      </c>
      <c r="L153" s="115">
        <f t="shared" si="29"/>
        <v>3.666499637451782</v>
      </c>
      <c r="M153" s="98">
        <f t="shared" si="22"/>
        <v>3.6169996374517819</v>
      </c>
      <c r="N153" s="116">
        <f t="shared" si="23"/>
        <v>3.6669996374517821</v>
      </c>
      <c r="O153" s="117">
        <f t="shared" si="24"/>
        <v>3.6419996374517822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3.6674996374517819</v>
      </c>
      <c r="L154" s="115">
        <f t="shared" si="29"/>
        <v>3.7164996374517818</v>
      </c>
      <c r="M154" s="98">
        <f t="shared" si="22"/>
        <v>3.6669996374517817</v>
      </c>
      <c r="N154" s="116">
        <f t="shared" si="23"/>
        <v>3.716999637451782</v>
      </c>
      <c r="O154" s="117">
        <f t="shared" si="24"/>
        <v>3.6919996374517821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3.7174996374517817</v>
      </c>
      <c r="L155" s="115">
        <f t="shared" si="29"/>
        <v>3.7664996374517816</v>
      </c>
      <c r="M155" s="98">
        <f t="shared" si="22"/>
        <v>3.7169996374517815</v>
      </c>
      <c r="N155" s="116">
        <f t="shared" si="23"/>
        <v>3.7669996374517818</v>
      </c>
      <c r="O155" s="117">
        <f t="shared" si="24"/>
        <v>3.7419996374517819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3.7674996374517815</v>
      </c>
      <c r="L156" s="115">
        <f t="shared" si="29"/>
        <v>3.8164996374517814</v>
      </c>
      <c r="M156" s="98">
        <f t="shared" si="22"/>
        <v>3.7669996374517813</v>
      </c>
      <c r="N156" s="116">
        <f t="shared" si="23"/>
        <v>3.8169996374517816</v>
      </c>
      <c r="O156" s="117">
        <f t="shared" si="24"/>
        <v>3.7919996374517817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3.8174996374517813</v>
      </c>
      <c r="L157" s="115">
        <f t="shared" si="29"/>
        <v>3.8664996374517813</v>
      </c>
      <c r="M157" s="98">
        <f t="shared" si="22"/>
        <v>3.8169996374517812</v>
      </c>
      <c r="N157" s="116">
        <f t="shared" si="23"/>
        <v>3.8669996374517814</v>
      </c>
      <c r="O157" s="117">
        <f t="shared" si="24"/>
        <v>3.8419996374517815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3.8674996374517812</v>
      </c>
      <c r="L158" s="115">
        <f t="shared" si="29"/>
        <v>3.9164996374517811</v>
      </c>
      <c r="M158" s="98">
        <f t="shared" si="22"/>
        <v>3.866999637451781</v>
      </c>
      <c r="N158" s="116">
        <f t="shared" si="23"/>
        <v>3.9169996374517813</v>
      </c>
      <c r="O158" s="117">
        <f t="shared" si="24"/>
        <v>3.8919996374517813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3.917499637451781</v>
      </c>
      <c r="L159" s="115">
        <f t="shared" si="29"/>
        <v>3.9664996374517809</v>
      </c>
      <c r="M159" s="98">
        <f t="shared" si="22"/>
        <v>3.9169996374517808</v>
      </c>
      <c r="N159" s="116">
        <f t="shared" si="23"/>
        <v>3.9669996374517811</v>
      </c>
      <c r="O159" s="117">
        <f t="shared" si="24"/>
        <v>3.9419996374517812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3.9674996374517808</v>
      </c>
      <c r="L160" s="115">
        <f t="shared" si="29"/>
        <v>4.0164996374517807</v>
      </c>
      <c r="M160" s="98">
        <f t="shared" si="22"/>
        <v>3.9669996374517806</v>
      </c>
      <c r="N160" s="116">
        <f t="shared" si="23"/>
        <v>4.0169996374517805</v>
      </c>
      <c r="O160" s="117">
        <f t="shared" si="24"/>
        <v>3.991999637451781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4.0174996374517811</v>
      </c>
      <c r="L161" s="115">
        <f t="shared" si="29"/>
        <v>4.0664996374517806</v>
      </c>
      <c r="M161" s="98">
        <f t="shared" si="22"/>
        <v>4.0169996374517813</v>
      </c>
      <c r="N161" s="116">
        <f t="shared" si="23"/>
        <v>4.0669996374517803</v>
      </c>
      <c r="O161" s="117">
        <f t="shared" si="24"/>
        <v>4.0419996374517808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4.0674996374517809</v>
      </c>
      <c r="L162" s="115">
        <f t="shared" si="29"/>
        <v>4.1164996374517804</v>
      </c>
      <c r="M162" s="98">
        <f t="shared" si="22"/>
        <v>4.0669996374517812</v>
      </c>
      <c r="N162" s="116">
        <f t="shared" si="23"/>
        <v>4.1169996374517801</v>
      </c>
      <c r="O162" s="117">
        <f t="shared" si="24"/>
        <v>4.0919996374517806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4.1174996374517807</v>
      </c>
      <c r="L163" s="115">
        <f t="shared" si="29"/>
        <v>4.1664996374517802</v>
      </c>
      <c r="M163" s="98">
        <f t="shared" si="22"/>
        <v>4.116999637451781</v>
      </c>
      <c r="N163" s="116">
        <f t="shared" si="23"/>
        <v>4.1669996374517799</v>
      </c>
      <c r="O163" s="117">
        <f t="shared" si="24"/>
        <v>4.1419996374517805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4.1674996374517805</v>
      </c>
      <c r="L164" s="115">
        <f t="shared" si="29"/>
        <v>4.21649963745178</v>
      </c>
      <c r="M164" s="98">
        <f t="shared" si="22"/>
        <v>4.1669996374517808</v>
      </c>
      <c r="N164" s="116">
        <f t="shared" si="23"/>
        <v>4.2169996374517797</v>
      </c>
      <c r="O164" s="117">
        <f t="shared" si="24"/>
        <v>4.1919996374517803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4.2174996374517804</v>
      </c>
      <c r="L165" s="115">
        <f t="shared" si="29"/>
        <v>4.2664996374517798</v>
      </c>
      <c r="M165" s="98">
        <f t="shared" si="22"/>
        <v>4.2169996374517806</v>
      </c>
      <c r="N165" s="116">
        <f t="shared" si="23"/>
        <v>4.2669996374517796</v>
      </c>
      <c r="O165" s="117">
        <f t="shared" si="24"/>
        <v>4.2419996374517801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4.2674996374517802</v>
      </c>
      <c r="L166" s="115">
        <f t="shared" si="29"/>
        <v>4.3164996374517797</v>
      </c>
      <c r="M166" s="98">
        <f t="shared" si="22"/>
        <v>4.2669996374517805</v>
      </c>
      <c r="N166" s="116">
        <f t="shared" si="23"/>
        <v>4.3169996374517794</v>
      </c>
      <c r="O166" s="117">
        <f t="shared" si="24"/>
        <v>4.2919996374517799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4.31749963745178</v>
      </c>
      <c r="L167" s="115">
        <f t="shared" si="29"/>
        <v>4.3664996374517795</v>
      </c>
      <c r="M167" s="98">
        <f t="shared" si="22"/>
        <v>4.3169996374517803</v>
      </c>
      <c r="N167" s="116">
        <f t="shared" si="23"/>
        <v>4.3669996374517792</v>
      </c>
      <c r="O167" s="117">
        <f t="shared" si="24"/>
        <v>4.3419996374517797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4.3674996374517798</v>
      </c>
      <c r="L168" s="115">
        <f t="shared" si="29"/>
        <v>4.4164996374517793</v>
      </c>
      <c r="M168" s="98">
        <f t="shared" si="22"/>
        <v>4.3669996374517801</v>
      </c>
      <c r="N168" s="116">
        <f t="shared" si="23"/>
        <v>4.416999637451779</v>
      </c>
      <c r="O168" s="117">
        <f t="shared" si="24"/>
        <v>4.3919996374517796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4.4174996374517796</v>
      </c>
      <c r="L169" s="115">
        <f t="shared" si="29"/>
        <v>4.4664996374517791</v>
      </c>
      <c r="M169" s="98">
        <f t="shared" si="22"/>
        <v>4.4169996374517799</v>
      </c>
      <c r="N169" s="116">
        <f t="shared" si="23"/>
        <v>4.4669996374517789</v>
      </c>
      <c r="O169" s="117">
        <f t="shared" si="24"/>
        <v>4.4419996374517794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4.4674996374517795</v>
      </c>
      <c r="L170" s="115">
        <f t="shared" si="29"/>
        <v>4.516499637451779</v>
      </c>
      <c r="M170" s="98">
        <f t="shared" si="22"/>
        <v>4.4669996374517797</v>
      </c>
      <c r="N170" s="116">
        <f t="shared" si="23"/>
        <v>4.5169996374517787</v>
      </c>
      <c r="O170" s="117">
        <f t="shared" si="24"/>
        <v>4.4919996374517792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4.5174996374517793</v>
      </c>
      <c r="L171" s="115">
        <f t="shared" si="29"/>
        <v>4.5664996374517788</v>
      </c>
      <c r="M171" s="98">
        <f t="shared" si="22"/>
        <v>4.5169996374517796</v>
      </c>
      <c r="N171" s="116">
        <f t="shared" si="23"/>
        <v>4.5669996374517785</v>
      </c>
      <c r="O171" s="117">
        <f t="shared" si="24"/>
        <v>4.541999637451779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4.5674996374517791</v>
      </c>
      <c r="L172" s="115">
        <f t="shared" si="29"/>
        <v>4.6164996374517786</v>
      </c>
      <c r="M172" s="98">
        <f t="shared" si="22"/>
        <v>4.5669996374517794</v>
      </c>
      <c r="N172" s="116">
        <f t="shared" si="23"/>
        <v>4.6169996374517783</v>
      </c>
      <c r="O172" s="117">
        <f t="shared" si="24"/>
        <v>4.5919996374517789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4.6174996374517789</v>
      </c>
      <c r="L173" s="115">
        <f t="shared" si="29"/>
        <v>4.6664996374517784</v>
      </c>
      <c r="M173" s="98">
        <f t="shared" si="22"/>
        <v>4.6169996374517792</v>
      </c>
      <c r="N173" s="116">
        <f t="shared" si="23"/>
        <v>4.6669996374517781</v>
      </c>
      <c r="O173" s="117">
        <f t="shared" si="24"/>
        <v>4.6419996374517787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4.6674996374517788</v>
      </c>
      <c r="L174" s="115">
        <f t="shared" si="29"/>
        <v>4.7164996374517782</v>
      </c>
      <c r="M174" s="98">
        <f t="shared" si="22"/>
        <v>4.666999637451779</v>
      </c>
      <c r="N174" s="116">
        <f t="shared" si="23"/>
        <v>4.716999637451778</v>
      </c>
      <c r="O174" s="117">
        <f t="shared" si="24"/>
        <v>4.6919996374517785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4.7174996374517786</v>
      </c>
      <c r="L175" s="115">
        <f t="shared" si="29"/>
        <v>4.7664996374517781</v>
      </c>
      <c r="M175" s="98">
        <f t="shared" si="22"/>
        <v>4.7169996374517789</v>
      </c>
      <c r="N175" s="116">
        <f t="shared" si="23"/>
        <v>4.7669996374517778</v>
      </c>
      <c r="O175" s="117">
        <f t="shared" si="24"/>
        <v>4.7419996374517783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4.7674996374517784</v>
      </c>
      <c r="L176" s="115">
        <f t="shared" si="29"/>
        <v>4.8164996374517779</v>
      </c>
      <c r="M176" s="98">
        <f t="shared" si="22"/>
        <v>4.7669996374517787</v>
      </c>
      <c r="N176" s="116">
        <f t="shared" si="23"/>
        <v>4.8169996374517776</v>
      </c>
      <c r="O176" s="117">
        <f t="shared" si="24"/>
        <v>4.7919996374517781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4.8174996374517782</v>
      </c>
      <c r="L177" s="115">
        <f t="shared" si="29"/>
        <v>4.8664996374517777</v>
      </c>
      <c r="M177" s="98">
        <f t="shared" si="22"/>
        <v>4.8169996374517785</v>
      </c>
      <c r="N177" s="116">
        <f t="shared" si="23"/>
        <v>4.8669996374517774</v>
      </c>
      <c r="O177" s="117">
        <f t="shared" si="24"/>
        <v>4.841999637451778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4.867499637451778</v>
      </c>
      <c r="L178" s="115">
        <f t="shared" si="29"/>
        <v>4.9164996374517775</v>
      </c>
      <c r="M178" s="98">
        <f t="shared" si="22"/>
        <v>4.8669996374517783</v>
      </c>
      <c r="N178" s="116">
        <f t="shared" si="23"/>
        <v>4.9169996374517773</v>
      </c>
      <c r="O178" s="117">
        <f t="shared" si="24"/>
        <v>4.8919996374517778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4.9174996374517779</v>
      </c>
      <c r="L179" s="115">
        <f t="shared" si="29"/>
        <v>4.9664996374517774</v>
      </c>
      <c r="M179" s="98">
        <f t="shared" si="22"/>
        <v>4.9169996374517781</v>
      </c>
      <c r="N179" s="116">
        <f t="shared" si="23"/>
        <v>4.9669996374517771</v>
      </c>
      <c r="O179" s="117">
        <f t="shared" si="24"/>
        <v>4.9419996374517776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4.9674996374517777</v>
      </c>
      <c r="L180" s="115">
        <f t="shared" si="29"/>
        <v>5.0164996374517772</v>
      </c>
      <c r="M180" s="98">
        <f t="shared" si="22"/>
        <v>4.966999637451778</v>
      </c>
      <c r="N180" s="116">
        <f t="shared" si="23"/>
        <v>5.0169996374517769</v>
      </c>
      <c r="O180" s="117">
        <f t="shared" si="24"/>
        <v>4.9919996374517774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5.0174996374517775</v>
      </c>
      <c r="L181" s="115">
        <f t="shared" si="29"/>
        <v>5.066499637451777</v>
      </c>
      <c r="M181" s="98">
        <f t="shared" si="22"/>
        <v>5.0169996374517778</v>
      </c>
      <c r="N181" s="116">
        <f t="shared" si="23"/>
        <v>5.0669996374517767</v>
      </c>
      <c r="O181" s="117">
        <f t="shared" si="24"/>
        <v>5.0419996374517773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5.0674996374517773</v>
      </c>
      <c r="L182" s="115">
        <f t="shared" si="29"/>
        <v>5.1164996374517768</v>
      </c>
      <c r="M182" s="98">
        <f t="shared" si="22"/>
        <v>5.0669996374517776</v>
      </c>
      <c r="N182" s="116">
        <f t="shared" si="23"/>
        <v>5.1169996374517766</v>
      </c>
      <c r="O182" s="117">
        <f t="shared" si="24"/>
        <v>5.0919996374517771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5.1174996374517772</v>
      </c>
      <c r="L183" s="115">
        <f t="shared" si="29"/>
        <v>5.1664996374517766</v>
      </c>
      <c r="M183" s="98">
        <f t="shared" si="22"/>
        <v>5.1169996374517774</v>
      </c>
      <c r="N183" s="116">
        <f t="shared" si="23"/>
        <v>5.1669996374517764</v>
      </c>
      <c r="O183" s="117">
        <f t="shared" si="24"/>
        <v>5.1419996374517769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5.167499637451777</v>
      </c>
      <c r="L184" s="115">
        <f t="shared" si="29"/>
        <v>5.2164996374517765</v>
      </c>
      <c r="M184" s="98">
        <f t="shared" si="22"/>
        <v>5.1669996374517773</v>
      </c>
      <c r="N184" s="116">
        <f t="shared" si="23"/>
        <v>5.2169996374517762</v>
      </c>
      <c r="O184" s="117">
        <f t="shared" si="24"/>
        <v>5.1919996374517767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5.2174996374517768</v>
      </c>
      <c r="L185" s="115">
        <f t="shared" si="29"/>
        <v>5.2664996374517763</v>
      </c>
      <c r="M185" s="98">
        <f t="shared" si="22"/>
        <v>5.2169996374517771</v>
      </c>
      <c r="N185" s="116">
        <f t="shared" si="23"/>
        <v>5.266999637451776</v>
      </c>
      <c r="O185" s="117">
        <f t="shared" si="24"/>
        <v>5.2419996374517766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5.2674996374517766</v>
      </c>
      <c r="L186" s="115">
        <f t="shared" si="29"/>
        <v>5.3164996374517761</v>
      </c>
      <c r="M186" s="98">
        <f t="shared" si="22"/>
        <v>5.2669996374517769</v>
      </c>
      <c r="N186" s="116">
        <f t="shared" si="23"/>
        <v>5.3169996374517758</v>
      </c>
      <c r="O186" s="117">
        <f t="shared" si="24"/>
        <v>5.2919996374517764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5.3174996374517765</v>
      </c>
      <c r="L187" s="115">
        <f t="shared" si="29"/>
        <v>5.3664996374517759</v>
      </c>
      <c r="M187" s="98">
        <f t="shared" si="22"/>
        <v>5.3169996374517767</v>
      </c>
      <c r="N187" s="116">
        <f t="shared" si="23"/>
        <v>5.3669996374517757</v>
      </c>
      <c r="O187" s="117">
        <f t="shared" si="24"/>
        <v>5.3419996374517762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5.3674996374517763</v>
      </c>
      <c r="L188" s="115">
        <f t="shared" si="29"/>
        <v>5.4164996374517758</v>
      </c>
      <c r="M188" s="98">
        <f t="shared" si="22"/>
        <v>5.3669996374517766</v>
      </c>
      <c r="N188" s="116">
        <f t="shared" si="23"/>
        <v>5.4169996374517755</v>
      </c>
      <c r="O188" s="117">
        <f t="shared" si="24"/>
        <v>5.391999637451776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5.4174996374517761</v>
      </c>
      <c r="L189" s="115">
        <f t="shared" si="29"/>
        <v>5.4664996374517756</v>
      </c>
      <c r="M189" s="98">
        <f t="shared" si="22"/>
        <v>5.4169996374517764</v>
      </c>
      <c r="N189" s="116">
        <f t="shared" si="23"/>
        <v>5.4669996374517753</v>
      </c>
      <c r="O189" s="117">
        <f t="shared" si="24"/>
        <v>5.4419996374517758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5.4674996374517759</v>
      </c>
      <c r="L190" s="115">
        <f t="shared" si="29"/>
        <v>5.5164996374517754</v>
      </c>
      <c r="M190" s="98">
        <f t="shared" si="22"/>
        <v>5.4669996374517762</v>
      </c>
      <c r="N190" s="116">
        <f t="shared" si="23"/>
        <v>5.5169996374517751</v>
      </c>
      <c r="O190" s="117">
        <f t="shared" si="24"/>
        <v>5.4919996374517757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5.5174996374517757</v>
      </c>
      <c r="L191" s="115">
        <f t="shared" si="29"/>
        <v>5.5664996374517752</v>
      </c>
      <c r="M191" s="98">
        <f t="shared" si="22"/>
        <v>5.516999637451776</v>
      </c>
      <c r="N191" s="116">
        <f t="shared" si="23"/>
        <v>5.566999637451775</v>
      </c>
      <c r="O191" s="117">
        <f t="shared" si="24"/>
        <v>5.5419996374517755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5.5674996374517756</v>
      </c>
      <c r="L192" s="115">
        <f t="shared" si="29"/>
        <v>5.6164996374517751</v>
      </c>
      <c r="M192" s="98">
        <f t="shared" si="22"/>
        <v>5.5669996374517758</v>
      </c>
      <c r="N192" s="116">
        <f t="shared" si="23"/>
        <v>5.6169996374517748</v>
      </c>
      <c r="O192" s="117">
        <f t="shared" si="24"/>
        <v>5.5919996374517753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5.6174996374517754</v>
      </c>
      <c r="L193" s="115">
        <f t="shared" si="29"/>
        <v>5.6664996374517749</v>
      </c>
      <c r="M193" s="98">
        <f t="shared" si="22"/>
        <v>5.6169996374517757</v>
      </c>
      <c r="N193" s="116">
        <f t="shared" si="23"/>
        <v>5.6669996374517746</v>
      </c>
      <c r="O193" s="117">
        <f t="shared" si="24"/>
        <v>5.6419996374517751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5.6674996374517752</v>
      </c>
      <c r="L194" s="115">
        <f t="shared" si="29"/>
        <v>5.7164996374517747</v>
      </c>
      <c r="M194" s="98">
        <f t="shared" si="22"/>
        <v>5.6669996374517755</v>
      </c>
      <c r="N194" s="116">
        <f t="shared" si="23"/>
        <v>5.7169996374517744</v>
      </c>
      <c r="O194" s="117">
        <f t="shared" si="24"/>
        <v>5.691999637451775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5.717499637451775</v>
      </c>
      <c r="L195" s="115">
        <f t="shared" si="29"/>
        <v>5.7664996374517745</v>
      </c>
      <c r="M195" s="98">
        <f t="shared" si="22"/>
        <v>5.7169996374517753</v>
      </c>
      <c r="N195" s="116">
        <f t="shared" si="23"/>
        <v>5.7669996374517742</v>
      </c>
      <c r="O195" s="117">
        <f t="shared" si="24"/>
        <v>5.7419996374517748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5.7674996374517749</v>
      </c>
      <c r="L196" s="115">
        <f t="shared" si="29"/>
        <v>5.8164996374517743</v>
      </c>
      <c r="M196" s="98">
        <f t="shared" si="22"/>
        <v>5.7669996374517751</v>
      </c>
      <c r="N196" s="116">
        <f t="shared" si="23"/>
        <v>5.8169996374517741</v>
      </c>
      <c r="O196" s="117">
        <f t="shared" si="24"/>
        <v>5.7919996374517746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5.8174996374517747</v>
      </c>
      <c r="L197" s="115">
        <f t="shared" si="29"/>
        <v>5.8664996374517742</v>
      </c>
      <c r="M197" s="98">
        <f t="shared" ref="M197:M260" si="32">K197-5*10^-(D$2+1)</f>
        <v>5.816999637451775</v>
      </c>
      <c r="N197" s="116">
        <f t="shared" ref="N197:N260" si="33">L197+5*10^-(D$2+1)</f>
        <v>5.8669996374517739</v>
      </c>
      <c r="O197" s="117">
        <f t="shared" ref="O197:O260" si="34">AVERAGE(K197,L197)</f>
        <v>5.8419996374517744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5.8674996374517745</v>
      </c>
      <c r="L198" s="115">
        <f t="shared" ref="L198:L261" si="39">K198+$I$4-POWER(10,-$D$2)</f>
        <v>5.916499637451774</v>
      </c>
      <c r="M198" s="98">
        <f t="shared" si="32"/>
        <v>5.8669996374517748</v>
      </c>
      <c r="N198" s="116">
        <f t="shared" si="33"/>
        <v>5.9169996374517737</v>
      </c>
      <c r="O198" s="117">
        <f t="shared" si="34"/>
        <v>5.8919996374517742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5.9174996374517743</v>
      </c>
      <c r="L199" s="115">
        <f t="shared" si="39"/>
        <v>5.9664996374517738</v>
      </c>
      <c r="M199" s="98">
        <f t="shared" si="32"/>
        <v>5.9169996374517746</v>
      </c>
      <c r="N199" s="116">
        <f t="shared" si="33"/>
        <v>5.9669996374517735</v>
      </c>
      <c r="O199" s="117">
        <f t="shared" si="34"/>
        <v>5.9419996374517741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5.9674996374517741</v>
      </c>
      <c r="L200" s="115">
        <f t="shared" si="39"/>
        <v>6.0164996374517736</v>
      </c>
      <c r="M200" s="98">
        <f t="shared" si="32"/>
        <v>5.9669996374517744</v>
      </c>
      <c r="N200" s="116">
        <f t="shared" si="33"/>
        <v>6.0169996374517734</v>
      </c>
      <c r="O200" s="117">
        <f t="shared" si="34"/>
        <v>5.9919996374517739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6.017499637451774</v>
      </c>
      <c r="L201" s="115">
        <f t="shared" si="39"/>
        <v>6.0664996374517735</v>
      </c>
      <c r="M201" s="98">
        <f t="shared" si="32"/>
        <v>6.0169996374517742</v>
      </c>
      <c r="N201" s="116">
        <f t="shared" si="33"/>
        <v>6.0669996374517732</v>
      </c>
      <c r="O201" s="117">
        <f t="shared" si="34"/>
        <v>6.0419996374517737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6.0674996374517738</v>
      </c>
      <c r="L202" s="115">
        <f t="shared" si="39"/>
        <v>6.1164996374517733</v>
      </c>
      <c r="M202" s="98">
        <f t="shared" si="32"/>
        <v>6.0669996374517741</v>
      </c>
      <c r="N202" s="116">
        <f t="shared" si="33"/>
        <v>6.116999637451773</v>
      </c>
      <c r="O202" s="117">
        <f t="shared" si="34"/>
        <v>6.0919996374517735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6.1174996374517736</v>
      </c>
      <c r="L203" s="115">
        <f t="shared" si="39"/>
        <v>6.1664996374517731</v>
      </c>
      <c r="M203" s="98">
        <f t="shared" si="32"/>
        <v>6.1169996374517739</v>
      </c>
      <c r="N203" s="116">
        <f t="shared" si="33"/>
        <v>6.1669996374517728</v>
      </c>
      <c r="O203" s="117">
        <f t="shared" si="34"/>
        <v>6.1419996374517734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6.1674996374517734</v>
      </c>
      <c r="L204" s="115">
        <f t="shared" si="39"/>
        <v>6.2164996374517729</v>
      </c>
      <c r="M204" s="98">
        <f t="shared" si="32"/>
        <v>6.1669996374517737</v>
      </c>
      <c r="N204" s="116">
        <f t="shared" si="33"/>
        <v>6.2169996374517726</v>
      </c>
      <c r="O204" s="117">
        <f t="shared" si="34"/>
        <v>6.1919996374517732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6.2174996374517733</v>
      </c>
      <c r="L205" s="115">
        <f t="shared" si="39"/>
        <v>6.2664996374517727</v>
      </c>
      <c r="M205" s="98">
        <f t="shared" si="32"/>
        <v>6.2169996374517735</v>
      </c>
      <c r="N205" s="116">
        <f t="shared" si="33"/>
        <v>6.2669996374517725</v>
      </c>
      <c r="O205" s="117">
        <f t="shared" si="34"/>
        <v>6.241999637451773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6.2674996374517731</v>
      </c>
      <c r="L206" s="115">
        <f t="shared" si="39"/>
        <v>6.3164996374517726</v>
      </c>
      <c r="M206" s="98">
        <f t="shared" si="32"/>
        <v>6.2669996374517734</v>
      </c>
      <c r="N206" s="116">
        <f t="shared" si="33"/>
        <v>6.3169996374517723</v>
      </c>
      <c r="O206" s="117">
        <f t="shared" si="34"/>
        <v>6.2919996374517728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6.3174996374517729</v>
      </c>
      <c r="L207" s="115">
        <f t="shared" si="39"/>
        <v>6.3664996374517724</v>
      </c>
      <c r="M207" s="98">
        <f t="shared" si="32"/>
        <v>6.3169996374517732</v>
      </c>
      <c r="N207" s="116">
        <f t="shared" si="33"/>
        <v>6.3669996374517721</v>
      </c>
      <c r="O207" s="117">
        <f t="shared" si="34"/>
        <v>6.3419996374517726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6.3674996374517727</v>
      </c>
      <c r="L208" s="115">
        <f t="shared" si="39"/>
        <v>6.4164996374517722</v>
      </c>
      <c r="M208" s="98">
        <f t="shared" si="32"/>
        <v>6.366999637451773</v>
      </c>
      <c r="N208" s="116">
        <f t="shared" si="33"/>
        <v>6.4169996374517719</v>
      </c>
      <c r="O208" s="117">
        <f t="shared" si="34"/>
        <v>6.3919996374517725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6.4174996374517725</v>
      </c>
      <c r="L209" s="115">
        <f t="shared" si="39"/>
        <v>6.466499637451772</v>
      </c>
      <c r="M209" s="98">
        <f t="shared" si="32"/>
        <v>6.4169996374517728</v>
      </c>
      <c r="N209" s="116">
        <f t="shared" si="33"/>
        <v>6.4669996374517718</v>
      </c>
      <c r="O209" s="117">
        <f t="shared" si="34"/>
        <v>6.4419996374517723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6.4674996374517724</v>
      </c>
      <c r="L210" s="115">
        <f t="shared" si="39"/>
        <v>6.5164996374517719</v>
      </c>
      <c r="M210" s="98">
        <f t="shared" si="32"/>
        <v>6.4669996374517726</v>
      </c>
      <c r="N210" s="116">
        <f t="shared" si="33"/>
        <v>6.5169996374517716</v>
      </c>
      <c r="O210" s="117">
        <f t="shared" si="34"/>
        <v>6.4919996374517721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6.5174996374517722</v>
      </c>
      <c r="L211" s="115">
        <f t="shared" si="39"/>
        <v>6.5664996374517717</v>
      </c>
      <c r="M211" s="98">
        <f t="shared" si="32"/>
        <v>6.5169996374517725</v>
      </c>
      <c r="N211" s="116">
        <f t="shared" si="33"/>
        <v>6.5669996374517714</v>
      </c>
      <c r="O211" s="117">
        <f t="shared" si="34"/>
        <v>6.5419996374517719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6.567499637451772</v>
      </c>
      <c r="L212" s="115">
        <f t="shared" si="39"/>
        <v>6.6164996374517715</v>
      </c>
      <c r="M212" s="98">
        <f t="shared" si="32"/>
        <v>6.5669996374517723</v>
      </c>
      <c r="N212" s="116">
        <f t="shared" si="33"/>
        <v>6.6169996374517712</v>
      </c>
      <c r="O212" s="117">
        <f t="shared" si="34"/>
        <v>6.5919996374517718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6.6174996374517718</v>
      </c>
      <c r="L213" s="115">
        <f t="shared" si="39"/>
        <v>6.6664996374517713</v>
      </c>
      <c r="M213" s="98">
        <f t="shared" si="32"/>
        <v>6.6169996374517721</v>
      </c>
      <c r="N213" s="116">
        <f t="shared" si="33"/>
        <v>6.666999637451771</v>
      </c>
      <c r="O213" s="117">
        <f t="shared" si="34"/>
        <v>6.6419996374517716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6.6674996374517717</v>
      </c>
      <c r="L214" s="115">
        <f t="shared" si="39"/>
        <v>6.7164996374517711</v>
      </c>
      <c r="M214" s="98">
        <f t="shared" si="32"/>
        <v>6.6669996374517719</v>
      </c>
      <c r="N214" s="116">
        <f t="shared" si="33"/>
        <v>6.7169996374517709</v>
      </c>
      <c r="O214" s="117">
        <f t="shared" si="34"/>
        <v>6.6919996374517714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6.7174996374517715</v>
      </c>
      <c r="L215" s="115">
        <f t="shared" si="39"/>
        <v>6.766499637451771</v>
      </c>
      <c r="M215" s="98">
        <f t="shared" si="32"/>
        <v>6.7169996374517718</v>
      </c>
      <c r="N215" s="116">
        <f t="shared" si="33"/>
        <v>6.7669996374517707</v>
      </c>
      <c r="O215" s="117">
        <f t="shared" si="34"/>
        <v>6.7419996374517712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6.7674996374517713</v>
      </c>
      <c r="L216" s="115">
        <f t="shared" si="39"/>
        <v>6.8164996374517708</v>
      </c>
      <c r="M216" s="98">
        <f t="shared" si="32"/>
        <v>6.7669996374517716</v>
      </c>
      <c r="N216" s="116">
        <f t="shared" si="33"/>
        <v>6.8169996374517705</v>
      </c>
      <c r="O216" s="117">
        <f t="shared" si="34"/>
        <v>6.791999637451771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6.8174996374517711</v>
      </c>
      <c r="L217" s="115">
        <f t="shared" si="39"/>
        <v>6.8664996374517706</v>
      </c>
      <c r="M217" s="98">
        <f t="shared" si="32"/>
        <v>6.8169996374517714</v>
      </c>
      <c r="N217" s="116">
        <f t="shared" si="33"/>
        <v>6.8669996374517703</v>
      </c>
      <c r="O217" s="117">
        <f t="shared" si="34"/>
        <v>6.8419996374517709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6.8674996374517709</v>
      </c>
      <c r="L218" s="115">
        <f t="shared" si="39"/>
        <v>6.9164996374517704</v>
      </c>
      <c r="M218" s="98">
        <f t="shared" si="32"/>
        <v>6.8669996374517712</v>
      </c>
      <c r="N218" s="116">
        <f t="shared" si="33"/>
        <v>6.9169996374517702</v>
      </c>
      <c r="O218" s="117">
        <f t="shared" si="34"/>
        <v>6.8919996374517707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6.9174996374517708</v>
      </c>
      <c r="L219" s="115">
        <f t="shared" si="39"/>
        <v>6.9664996374517703</v>
      </c>
      <c r="M219" s="98">
        <f t="shared" si="32"/>
        <v>6.916999637451771</v>
      </c>
      <c r="N219" s="116">
        <f t="shared" si="33"/>
        <v>6.96699963745177</v>
      </c>
      <c r="O219" s="117">
        <f t="shared" si="34"/>
        <v>6.9419996374517705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6.9674996374517706</v>
      </c>
      <c r="L220" s="115">
        <f t="shared" si="39"/>
        <v>7.0164996374517701</v>
      </c>
      <c r="M220" s="98">
        <f t="shared" si="32"/>
        <v>6.9669996374517709</v>
      </c>
      <c r="N220" s="116">
        <f t="shared" si="33"/>
        <v>7.0169996374517698</v>
      </c>
      <c r="O220" s="117">
        <f t="shared" si="34"/>
        <v>6.9919996374517703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7.0174996374517704</v>
      </c>
      <c r="L221" s="115">
        <f t="shared" si="39"/>
        <v>7.0664996374517699</v>
      </c>
      <c r="M221" s="98">
        <f t="shared" si="32"/>
        <v>7.0169996374517707</v>
      </c>
      <c r="N221" s="116">
        <f t="shared" si="33"/>
        <v>7.0669996374517696</v>
      </c>
      <c r="O221" s="117">
        <f t="shared" si="34"/>
        <v>7.0419996374517702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7.0674996374517702</v>
      </c>
      <c r="L222" s="115">
        <f t="shared" si="39"/>
        <v>7.1164996374517697</v>
      </c>
      <c r="M222" s="98">
        <f t="shared" si="32"/>
        <v>7.0669996374517705</v>
      </c>
      <c r="N222" s="116">
        <f t="shared" si="33"/>
        <v>7.1169996374517694</v>
      </c>
      <c r="O222" s="117">
        <f t="shared" si="34"/>
        <v>7.09199963745177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7.1174996374517701</v>
      </c>
      <c r="L223" s="115">
        <f t="shared" si="39"/>
        <v>7.1664996374517695</v>
      </c>
      <c r="M223" s="98">
        <f t="shared" si="32"/>
        <v>7.1169996374517703</v>
      </c>
      <c r="N223" s="116">
        <f t="shared" si="33"/>
        <v>7.1669996374517693</v>
      </c>
      <c r="O223" s="117">
        <f t="shared" si="34"/>
        <v>7.1419996374517698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7.1674996374517699</v>
      </c>
      <c r="L224" s="115">
        <f t="shared" si="39"/>
        <v>7.2164996374517694</v>
      </c>
      <c r="M224" s="98">
        <f t="shared" si="32"/>
        <v>7.1669996374517702</v>
      </c>
      <c r="N224" s="116">
        <f t="shared" si="33"/>
        <v>7.2169996374517691</v>
      </c>
      <c r="O224" s="117">
        <f t="shared" si="34"/>
        <v>7.1919996374517696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7.2174996374517697</v>
      </c>
      <c r="L225" s="115">
        <f t="shared" si="39"/>
        <v>7.2664996374517692</v>
      </c>
      <c r="M225" s="98">
        <f t="shared" si="32"/>
        <v>7.21699963745177</v>
      </c>
      <c r="N225" s="116">
        <f t="shared" si="33"/>
        <v>7.2669996374517689</v>
      </c>
      <c r="O225" s="117">
        <f t="shared" si="34"/>
        <v>7.2419996374517694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7.2674996374517695</v>
      </c>
      <c r="L226" s="115">
        <f t="shared" si="39"/>
        <v>7.316499637451769</v>
      </c>
      <c r="M226" s="98">
        <f t="shared" si="32"/>
        <v>7.2669996374517698</v>
      </c>
      <c r="N226" s="116">
        <f t="shared" si="33"/>
        <v>7.3169996374517687</v>
      </c>
      <c r="O226" s="117">
        <f t="shared" si="34"/>
        <v>7.2919996374517693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7.3174996374517693</v>
      </c>
      <c r="L227" s="115">
        <f t="shared" si="39"/>
        <v>7.3664996374517688</v>
      </c>
      <c r="M227" s="98">
        <f t="shared" si="32"/>
        <v>7.3169996374517696</v>
      </c>
      <c r="N227" s="116">
        <f t="shared" si="33"/>
        <v>7.3669996374517686</v>
      </c>
      <c r="O227" s="117">
        <f t="shared" si="34"/>
        <v>7.3419996374517691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7.3674996374517692</v>
      </c>
      <c r="L228" s="115">
        <f t="shared" si="39"/>
        <v>7.4164996374517687</v>
      </c>
      <c r="M228" s="98">
        <f t="shared" si="32"/>
        <v>7.3669996374517694</v>
      </c>
      <c r="N228" s="116">
        <f t="shared" si="33"/>
        <v>7.4169996374517684</v>
      </c>
      <c r="O228" s="117">
        <f t="shared" si="34"/>
        <v>7.3919996374517689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7.417499637451769</v>
      </c>
      <c r="L229" s="115">
        <f t="shared" si="39"/>
        <v>7.4664996374517685</v>
      </c>
      <c r="M229" s="98">
        <f t="shared" si="32"/>
        <v>7.4169996374517693</v>
      </c>
      <c r="N229" s="116">
        <f t="shared" si="33"/>
        <v>7.4669996374517682</v>
      </c>
      <c r="O229" s="117">
        <f t="shared" si="34"/>
        <v>7.4419996374517687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7.4674996374517688</v>
      </c>
      <c r="L230" s="115">
        <f t="shared" si="39"/>
        <v>7.5164996374517683</v>
      </c>
      <c r="M230" s="98">
        <f t="shared" si="32"/>
        <v>7.4669996374517691</v>
      </c>
      <c r="N230" s="116">
        <f t="shared" si="33"/>
        <v>7.516999637451768</v>
      </c>
      <c r="O230" s="117">
        <f t="shared" si="34"/>
        <v>7.4919996374517686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7.5174996374517686</v>
      </c>
      <c r="L231" s="115">
        <f t="shared" si="39"/>
        <v>7.5664996374517681</v>
      </c>
      <c r="M231" s="98">
        <f t="shared" si="32"/>
        <v>7.5169996374517689</v>
      </c>
      <c r="N231" s="116">
        <f t="shared" si="33"/>
        <v>7.5669996374517678</v>
      </c>
      <c r="O231" s="117">
        <f t="shared" si="34"/>
        <v>7.5419996374517684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7.5674996374517685</v>
      </c>
      <c r="L232" s="115">
        <f t="shared" si="39"/>
        <v>7.6164996374517679</v>
      </c>
      <c r="M232" s="98">
        <f t="shared" si="32"/>
        <v>7.5669996374517687</v>
      </c>
      <c r="N232" s="116">
        <f t="shared" si="33"/>
        <v>7.6169996374517677</v>
      </c>
      <c r="O232" s="117">
        <f t="shared" si="34"/>
        <v>7.5919996374517682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7.6174996374517683</v>
      </c>
      <c r="L233" s="115">
        <f t="shared" si="39"/>
        <v>7.6664996374517678</v>
      </c>
      <c r="M233" s="98">
        <f t="shared" si="32"/>
        <v>7.6169996374517686</v>
      </c>
      <c r="N233" s="116">
        <f t="shared" si="33"/>
        <v>7.6669996374517675</v>
      </c>
      <c r="O233" s="117">
        <f t="shared" si="34"/>
        <v>7.641999637451768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7.6674996374517681</v>
      </c>
      <c r="L234" s="115">
        <f t="shared" si="39"/>
        <v>7.7164996374517676</v>
      </c>
      <c r="M234" s="98">
        <f t="shared" si="32"/>
        <v>7.6669996374517684</v>
      </c>
      <c r="N234" s="116">
        <f t="shared" si="33"/>
        <v>7.7169996374517673</v>
      </c>
      <c r="O234" s="117">
        <f t="shared" si="34"/>
        <v>7.6919996374517678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7.7174996374517679</v>
      </c>
      <c r="L235" s="115">
        <f t="shared" si="39"/>
        <v>7.7664996374517674</v>
      </c>
      <c r="M235" s="98">
        <f t="shared" si="32"/>
        <v>7.7169996374517682</v>
      </c>
      <c r="N235" s="116">
        <f t="shared" si="33"/>
        <v>7.7669996374517671</v>
      </c>
      <c r="O235" s="117">
        <f t="shared" si="34"/>
        <v>7.7419996374517677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7.7674996374517677</v>
      </c>
      <c r="L236" s="115">
        <f t="shared" si="39"/>
        <v>7.8164996374517672</v>
      </c>
      <c r="M236" s="98">
        <f t="shared" si="32"/>
        <v>7.766999637451768</v>
      </c>
      <c r="N236" s="116">
        <f t="shared" si="33"/>
        <v>7.816999637451767</v>
      </c>
      <c r="O236" s="117">
        <f t="shared" si="34"/>
        <v>7.7919996374517675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7.8174996374517676</v>
      </c>
      <c r="L237" s="115">
        <f t="shared" si="39"/>
        <v>7.8664996374517671</v>
      </c>
      <c r="M237" s="98">
        <f t="shared" si="32"/>
        <v>7.8169996374517678</v>
      </c>
      <c r="N237" s="116">
        <f t="shared" si="33"/>
        <v>7.8669996374517668</v>
      </c>
      <c r="O237" s="117">
        <f t="shared" si="34"/>
        <v>7.8419996374517673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7.8674996374517674</v>
      </c>
      <c r="L238" s="115">
        <f t="shared" si="39"/>
        <v>7.9164996374517669</v>
      </c>
      <c r="M238" s="98">
        <f t="shared" si="32"/>
        <v>7.8669996374517677</v>
      </c>
      <c r="N238" s="116">
        <f t="shared" si="33"/>
        <v>7.9169996374517666</v>
      </c>
      <c r="O238" s="117">
        <f t="shared" si="34"/>
        <v>7.8919996374517671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7.9174996374517672</v>
      </c>
      <c r="L239" s="115">
        <f t="shared" si="39"/>
        <v>7.9664996374517667</v>
      </c>
      <c r="M239" s="98">
        <f t="shared" si="32"/>
        <v>7.9169996374517675</v>
      </c>
      <c r="N239" s="116">
        <f t="shared" si="33"/>
        <v>7.9669996374517664</v>
      </c>
      <c r="O239" s="117">
        <f t="shared" si="34"/>
        <v>7.941999637451767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7.967499637451767</v>
      </c>
      <c r="L240" s="115">
        <f t="shared" si="39"/>
        <v>8.0164996374517674</v>
      </c>
      <c r="M240" s="98">
        <f t="shared" si="32"/>
        <v>7.9669996374517673</v>
      </c>
      <c r="N240" s="116">
        <f t="shared" si="33"/>
        <v>8.016999637451768</v>
      </c>
      <c r="O240" s="117">
        <f t="shared" si="34"/>
        <v>7.9919996374517677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8.0174996374517669</v>
      </c>
      <c r="L241" s="115">
        <f t="shared" si="39"/>
        <v>8.0664996374517681</v>
      </c>
      <c r="M241" s="98">
        <f t="shared" si="32"/>
        <v>8.0169996374517662</v>
      </c>
      <c r="N241" s="116">
        <f t="shared" si="33"/>
        <v>8.0669996374517687</v>
      </c>
      <c r="O241" s="117">
        <f t="shared" si="34"/>
        <v>8.0419996374517666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8.0674996374517676</v>
      </c>
      <c r="L242" s="115">
        <f t="shared" si="39"/>
        <v>8.1164996374517688</v>
      </c>
      <c r="M242" s="98">
        <f t="shared" si="32"/>
        <v>8.066999637451767</v>
      </c>
      <c r="N242" s="116">
        <f t="shared" si="33"/>
        <v>8.1169996374517694</v>
      </c>
      <c r="O242" s="117">
        <f t="shared" si="34"/>
        <v>8.0919996374517673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8.1174996374517683</v>
      </c>
      <c r="L243" s="115">
        <f t="shared" si="39"/>
        <v>8.1664996374517695</v>
      </c>
      <c r="M243" s="98">
        <f t="shared" si="32"/>
        <v>8.1169996374517677</v>
      </c>
      <c r="N243" s="116">
        <f t="shared" si="33"/>
        <v>8.1669996374517702</v>
      </c>
      <c r="O243" s="117">
        <f t="shared" si="34"/>
        <v>8.141999637451768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8.167499637451769</v>
      </c>
      <c r="L244" s="115">
        <f t="shared" si="39"/>
        <v>8.2164996374517703</v>
      </c>
      <c r="M244" s="98">
        <f t="shared" si="32"/>
        <v>8.1669996374517684</v>
      </c>
      <c r="N244" s="116">
        <f t="shared" si="33"/>
        <v>8.2169996374517709</v>
      </c>
      <c r="O244" s="117">
        <f t="shared" si="34"/>
        <v>8.1919996374517687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8.2174996374517697</v>
      </c>
      <c r="L245" s="115">
        <f t="shared" si="39"/>
        <v>8.266499637451771</v>
      </c>
      <c r="M245" s="98">
        <f t="shared" si="32"/>
        <v>8.2169996374517691</v>
      </c>
      <c r="N245" s="116">
        <f t="shared" si="33"/>
        <v>8.2669996374517716</v>
      </c>
      <c r="O245" s="117">
        <f t="shared" si="34"/>
        <v>8.2419996374517694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8.2674996374517704</v>
      </c>
      <c r="L246" s="115">
        <f t="shared" si="39"/>
        <v>8.3164996374517717</v>
      </c>
      <c r="M246" s="98">
        <f t="shared" si="32"/>
        <v>8.2669996374517698</v>
      </c>
      <c r="N246" s="116">
        <f t="shared" si="33"/>
        <v>8.3169996374517723</v>
      </c>
      <c r="O246" s="117">
        <f t="shared" si="34"/>
        <v>8.2919996374517702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8.3174996374517711</v>
      </c>
      <c r="L247" s="115">
        <f t="shared" si="39"/>
        <v>8.3664996374517724</v>
      </c>
      <c r="M247" s="98">
        <f t="shared" si="32"/>
        <v>8.3169996374517705</v>
      </c>
      <c r="N247" s="116">
        <f t="shared" si="33"/>
        <v>8.366999637451773</v>
      </c>
      <c r="O247" s="117">
        <f t="shared" si="34"/>
        <v>8.3419996374517709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8.3674996374517718</v>
      </c>
      <c r="L248" s="115">
        <f t="shared" si="39"/>
        <v>8.4164996374517731</v>
      </c>
      <c r="M248" s="98">
        <f t="shared" si="32"/>
        <v>8.3669996374517712</v>
      </c>
      <c r="N248" s="116">
        <f t="shared" si="33"/>
        <v>8.4169996374517737</v>
      </c>
      <c r="O248" s="117">
        <f t="shared" si="34"/>
        <v>8.3919996374517716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8.4174996374517725</v>
      </c>
      <c r="L249" s="115">
        <f t="shared" si="39"/>
        <v>8.4664996374517738</v>
      </c>
      <c r="M249" s="98">
        <f t="shared" si="32"/>
        <v>8.4169996374517719</v>
      </c>
      <c r="N249" s="116">
        <f t="shared" si="33"/>
        <v>8.4669996374517744</v>
      </c>
      <c r="O249" s="117">
        <f t="shared" si="34"/>
        <v>8.4419996374517723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8.4674996374517733</v>
      </c>
      <c r="L250" s="115">
        <f t="shared" si="39"/>
        <v>8.5164996374517745</v>
      </c>
      <c r="M250" s="98">
        <f t="shared" si="32"/>
        <v>8.4669996374517726</v>
      </c>
      <c r="N250" s="116">
        <f t="shared" si="33"/>
        <v>8.5169996374517751</v>
      </c>
      <c r="O250" s="117">
        <f t="shared" si="34"/>
        <v>8.491999637451773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8.517499637451774</v>
      </c>
      <c r="L251" s="115">
        <f t="shared" si="39"/>
        <v>8.5664996374517752</v>
      </c>
      <c r="M251" s="98">
        <f t="shared" si="32"/>
        <v>8.5169996374517734</v>
      </c>
      <c r="N251" s="116">
        <f t="shared" si="33"/>
        <v>8.5669996374517758</v>
      </c>
      <c r="O251" s="117">
        <f t="shared" si="34"/>
        <v>8.5419996374517737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8.5674996374517747</v>
      </c>
      <c r="L252" s="115">
        <f t="shared" si="39"/>
        <v>8.6164996374517759</v>
      </c>
      <c r="M252" s="98">
        <f t="shared" si="32"/>
        <v>8.5669996374517741</v>
      </c>
      <c r="N252" s="116">
        <f t="shared" si="33"/>
        <v>8.6169996374517766</v>
      </c>
      <c r="O252" s="117">
        <f t="shared" si="34"/>
        <v>8.5919996374517744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8.6174996374517754</v>
      </c>
      <c r="L253" s="115">
        <f t="shared" si="39"/>
        <v>8.6664996374517766</v>
      </c>
      <c r="M253" s="98">
        <f t="shared" si="32"/>
        <v>8.6169996374517748</v>
      </c>
      <c r="N253" s="116">
        <f t="shared" si="33"/>
        <v>8.6669996374517773</v>
      </c>
      <c r="O253" s="117">
        <f t="shared" si="34"/>
        <v>8.6419996374517751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8.6674996374517761</v>
      </c>
      <c r="L254" s="115">
        <f t="shared" si="39"/>
        <v>8.7164996374517774</v>
      </c>
      <c r="M254" s="98">
        <f t="shared" si="32"/>
        <v>8.6669996374517755</v>
      </c>
      <c r="N254" s="116">
        <f t="shared" si="33"/>
        <v>8.716999637451778</v>
      </c>
      <c r="O254" s="117">
        <f t="shared" si="34"/>
        <v>8.6919996374517758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8.7174996374517768</v>
      </c>
      <c r="L255" s="115">
        <f t="shared" si="39"/>
        <v>8.7664996374517781</v>
      </c>
      <c r="M255" s="98">
        <f t="shared" si="32"/>
        <v>8.7169996374517762</v>
      </c>
      <c r="N255" s="116">
        <f t="shared" si="33"/>
        <v>8.7669996374517787</v>
      </c>
      <c r="O255" s="117">
        <f t="shared" si="34"/>
        <v>8.7419996374517766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8.7674996374517775</v>
      </c>
      <c r="L256" s="115">
        <f t="shared" si="39"/>
        <v>8.8164996374517788</v>
      </c>
      <c r="M256" s="98">
        <f t="shared" si="32"/>
        <v>8.7669996374517769</v>
      </c>
      <c r="N256" s="116">
        <f t="shared" si="33"/>
        <v>8.8169996374517794</v>
      </c>
      <c r="O256" s="117">
        <f t="shared" si="34"/>
        <v>8.7919996374517773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8.8174996374517782</v>
      </c>
      <c r="L257" s="115">
        <f t="shared" si="39"/>
        <v>8.8664996374517795</v>
      </c>
      <c r="M257" s="98">
        <f t="shared" si="32"/>
        <v>8.8169996374517776</v>
      </c>
      <c r="N257" s="116">
        <f t="shared" si="33"/>
        <v>8.8669996374517801</v>
      </c>
      <c r="O257" s="117">
        <f t="shared" si="34"/>
        <v>8.841999637451778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8.8674996374517789</v>
      </c>
      <c r="L258" s="115">
        <f t="shared" si="39"/>
        <v>8.9164996374517802</v>
      </c>
      <c r="M258" s="98">
        <f t="shared" si="32"/>
        <v>8.8669996374517783</v>
      </c>
      <c r="N258" s="116">
        <f t="shared" si="33"/>
        <v>8.9169996374517808</v>
      </c>
      <c r="O258" s="117">
        <f t="shared" si="34"/>
        <v>8.8919996374517787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8.9174996374517796</v>
      </c>
      <c r="L259" s="115">
        <f t="shared" si="39"/>
        <v>8.9664996374517809</v>
      </c>
      <c r="M259" s="98">
        <f t="shared" si="32"/>
        <v>8.916999637451779</v>
      </c>
      <c r="N259" s="116">
        <f t="shared" si="33"/>
        <v>8.9669996374517815</v>
      </c>
      <c r="O259" s="117">
        <f t="shared" si="34"/>
        <v>8.9419996374517794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8.9674996374517804</v>
      </c>
      <c r="L260" s="115">
        <f t="shared" si="39"/>
        <v>9.0164996374517816</v>
      </c>
      <c r="M260" s="98">
        <f t="shared" si="32"/>
        <v>8.9669996374517797</v>
      </c>
      <c r="N260" s="116">
        <f t="shared" si="33"/>
        <v>9.0169996374517822</v>
      </c>
      <c r="O260" s="117">
        <f t="shared" si="34"/>
        <v>8.9919996374517801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9.0174996374517811</v>
      </c>
      <c r="L261" s="115">
        <f t="shared" si="39"/>
        <v>9.0664996374517823</v>
      </c>
      <c r="M261" s="98">
        <f t="shared" ref="M261:M324" si="42">K261-5*10^-(D$2+1)</f>
        <v>9.0169996374517805</v>
      </c>
      <c r="N261" s="116">
        <f t="shared" ref="N261:N324" si="43">L261+5*10^-(D$2+1)</f>
        <v>9.0669996374517829</v>
      </c>
      <c r="O261" s="117">
        <f t="shared" ref="O261:O324" si="44">AVERAGE(K261,L261)</f>
        <v>9.0419996374517808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9.0674996374517818</v>
      </c>
      <c r="L262" s="115">
        <f t="shared" ref="L262:L325" si="49">K262+$I$4-POWER(10,-$D$2)</f>
        <v>9.116499637451783</v>
      </c>
      <c r="M262" s="98">
        <f t="shared" si="42"/>
        <v>9.0669996374517812</v>
      </c>
      <c r="N262" s="116">
        <f t="shared" si="43"/>
        <v>9.1169996374517837</v>
      </c>
      <c r="O262" s="117">
        <f t="shared" si="44"/>
        <v>9.0919996374517815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9.1174996374517825</v>
      </c>
      <c r="L263" s="115">
        <f t="shared" si="49"/>
        <v>9.1664996374517838</v>
      </c>
      <c r="M263" s="98">
        <f t="shared" si="42"/>
        <v>9.1169996374517819</v>
      </c>
      <c r="N263" s="116">
        <f t="shared" si="43"/>
        <v>9.1669996374517844</v>
      </c>
      <c r="O263" s="117">
        <f t="shared" si="44"/>
        <v>9.1419996374517822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9.1674996374517832</v>
      </c>
      <c r="L264" s="115">
        <f t="shared" si="49"/>
        <v>9.2164996374517845</v>
      </c>
      <c r="M264" s="98">
        <f t="shared" si="42"/>
        <v>9.1669996374517826</v>
      </c>
      <c r="N264" s="116">
        <f t="shared" si="43"/>
        <v>9.2169996374517851</v>
      </c>
      <c r="O264" s="117">
        <f t="shared" si="44"/>
        <v>9.1919996374517829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9.2174996374517839</v>
      </c>
      <c r="L265" s="115">
        <f t="shared" si="49"/>
        <v>9.2664996374517852</v>
      </c>
      <c r="M265" s="98">
        <f t="shared" si="42"/>
        <v>9.2169996374517833</v>
      </c>
      <c r="N265" s="116">
        <f t="shared" si="43"/>
        <v>9.2669996374517858</v>
      </c>
      <c r="O265" s="117">
        <f t="shared" si="44"/>
        <v>9.2419996374517837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9.2674996374517846</v>
      </c>
      <c r="L266" s="115">
        <f t="shared" si="49"/>
        <v>9.3164996374517859</v>
      </c>
      <c r="M266" s="98">
        <f t="shared" si="42"/>
        <v>9.266999637451784</v>
      </c>
      <c r="N266" s="116">
        <f t="shared" si="43"/>
        <v>9.3169996374517865</v>
      </c>
      <c r="O266" s="117">
        <f t="shared" si="44"/>
        <v>9.2919996374517844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9.3174996374517853</v>
      </c>
      <c r="L267" s="115">
        <f t="shared" si="49"/>
        <v>9.3664996374517866</v>
      </c>
      <c r="M267" s="98">
        <f t="shared" si="42"/>
        <v>9.3169996374517847</v>
      </c>
      <c r="N267" s="116">
        <f t="shared" si="43"/>
        <v>9.3669996374517872</v>
      </c>
      <c r="O267" s="117">
        <f t="shared" si="44"/>
        <v>9.3419996374517851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9.367499637451786</v>
      </c>
      <c r="L268" s="115">
        <f t="shared" si="49"/>
        <v>9.4164996374517873</v>
      </c>
      <c r="M268" s="98">
        <f t="shared" si="42"/>
        <v>9.3669996374517854</v>
      </c>
      <c r="N268" s="116">
        <f t="shared" si="43"/>
        <v>9.4169996374517879</v>
      </c>
      <c r="O268" s="117">
        <f t="shared" si="44"/>
        <v>9.3919996374517858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9.4174996374517868</v>
      </c>
      <c r="L269" s="115">
        <f t="shared" si="49"/>
        <v>9.466499637451788</v>
      </c>
      <c r="M269" s="98">
        <f t="shared" si="42"/>
        <v>9.4169996374517861</v>
      </c>
      <c r="N269" s="116">
        <f t="shared" si="43"/>
        <v>9.4669996374517886</v>
      </c>
      <c r="O269" s="117">
        <f t="shared" si="44"/>
        <v>9.4419996374517865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9.4674996374517875</v>
      </c>
      <c r="L270" s="115">
        <f t="shared" si="49"/>
        <v>9.5164996374517887</v>
      </c>
      <c r="M270" s="98">
        <f t="shared" si="42"/>
        <v>9.4669996374517869</v>
      </c>
      <c r="N270" s="116">
        <f t="shared" si="43"/>
        <v>9.5169996374517893</v>
      </c>
      <c r="O270" s="117">
        <f t="shared" si="44"/>
        <v>9.4919996374517872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9.5174996374517882</v>
      </c>
      <c r="L271" s="115">
        <f t="shared" si="49"/>
        <v>9.5664996374517894</v>
      </c>
      <c r="M271" s="98">
        <f t="shared" si="42"/>
        <v>9.5169996374517876</v>
      </c>
      <c r="N271" s="116">
        <f t="shared" si="43"/>
        <v>9.5669996374517901</v>
      </c>
      <c r="O271" s="117">
        <f t="shared" si="44"/>
        <v>9.5419996374517879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9.5674996374517889</v>
      </c>
      <c r="L272" s="115">
        <f t="shared" si="49"/>
        <v>9.6164996374517902</v>
      </c>
      <c r="M272" s="98">
        <f t="shared" si="42"/>
        <v>9.5669996374517883</v>
      </c>
      <c r="N272" s="116">
        <f t="shared" si="43"/>
        <v>9.6169996374517908</v>
      </c>
      <c r="O272" s="117">
        <f t="shared" si="44"/>
        <v>9.5919996374517886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9.6174996374517896</v>
      </c>
      <c r="L273" s="115">
        <f t="shared" si="49"/>
        <v>9.6664996374517909</v>
      </c>
      <c r="M273" s="98">
        <f t="shared" si="42"/>
        <v>9.616999637451789</v>
      </c>
      <c r="N273" s="116">
        <f t="shared" si="43"/>
        <v>9.6669996374517915</v>
      </c>
      <c r="O273" s="117">
        <f t="shared" si="44"/>
        <v>9.6419996374517893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9.6674996374517903</v>
      </c>
      <c r="L274" s="115">
        <f t="shared" si="49"/>
        <v>9.7164996374517916</v>
      </c>
      <c r="M274" s="98">
        <f t="shared" si="42"/>
        <v>9.6669996374517897</v>
      </c>
      <c r="N274" s="116">
        <f t="shared" si="43"/>
        <v>9.7169996374517922</v>
      </c>
      <c r="O274" s="117">
        <f t="shared" si="44"/>
        <v>9.6919996374517901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9.717499637451791</v>
      </c>
      <c r="L275" s="115">
        <f t="shared" si="49"/>
        <v>9.7664996374517923</v>
      </c>
      <c r="M275" s="98">
        <f t="shared" si="42"/>
        <v>9.7169996374517904</v>
      </c>
      <c r="N275" s="116">
        <f t="shared" si="43"/>
        <v>9.7669996374517929</v>
      </c>
      <c r="O275" s="117">
        <f t="shared" si="44"/>
        <v>9.7419996374517908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9.7674996374517917</v>
      </c>
      <c r="L276" s="115">
        <f t="shared" si="49"/>
        <v>9.816499637451793</v>
      </c>
      <c r="M276" s="98">
        <f t="shared" si="42"/>
        <v>9.7669996374517911</v>
      </c>
      <c r="N276" s="116">
        <f t="shared" si="43"/>
        <v>9.8169996374517936</v>
      </c>
      <c r="O276" s="117">
        <f t="shared" si="44"/>
        <v>9.7919996374517915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9.8174996374517924</v>
      </c>
      <c r="L277" s="115">
        <f t="shared" si="49"/>
        <v>9.8664996374517937</v>
      </c>
      <c r="M277" s="98">
        <f t="shared" si="42"/>
        <v>9.8169996374517918</v>
      </c>
      <c r="N277" s="116">
        <f t="shared" si="43"/>
        <v>9.8669996374517943</v>
      </c>
      <c r="O277" s="117">
        <f t="shared" si="44"/>
        <v>9.8419996374517922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9.8674996374517931</v>
      </c>
      <c r="L278" s="115">
        <f t="shared" si="49"/>
        <v>9.9164996374517944</v>
      </c>
      <c r="M278" s="98">
        <f t="shared" si="42"/>
        <v>9.8669996374517925</v>
      </c>
      <c r="N278" s="116">
        <f t="shared" si="43"/>
        <v>9.916999637451795</v>
      </c>
      <c r="O278" s="117">
        <f t="shared" si="44"/>
        <v>9.8919996374517929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9.9174996374517939</v>
      </c>
      <c r="L279" s="115">
        <f t="shared" si="49"/>
        <v>9.9664996374517951</v>
      </c>
      <c r="M279" s="98">
        <f t="shared" si="42"/>
        <v>9.9169996374517932</v>
      </c>
      <c r="N279" s="116">
        <f t="shared" si="43"/>
        <v>9.9669996374517957</v>
      </c>
      <c r="O279" s="117">
        <f t="shared" si="44"/>
        <v>9.9419996374517936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9.9674996374517946</v>
      </c>
      <c r="L280" s="115">
        <f t="shared" si="49"/>
        <v>10.016499637451796</v>
      </c>
      <c r="M280" s="98">
        <f t="shared" si="42"/>
        <v>9.966999637451794</v>
      </c>
      <c r="N280" s="116">
        <f t="shared" si="43"/>
        <v>10.016999637451796</v>
      </c>
      <c r="O280" s="117">
        <f t="shared" si="44"/>
        <v>9.9919996374517943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10.017499637451795</v>
      </c>
      <c r="L281" s="115">
        <f t="shared" si="49"/>
        <v>10.066499637451797</v>
      </c>
      <c r="M281" s="98">
        <f t="shared" si="42"/>
        <v>10.016999637451795</v>
      </c>
      <c r="N281" s="116">
        <f t="shared" si="43"/>
        <v>10.066999637451797</v>
      </c>
      <c r="O281" s="117">
        <f t="shared" si="44"/>
        <v>10.041999637451795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10.067499637451796</v>
      </c>
      <c r="L282" s="115">
        <f t="shared" si="49"/>
        <v>10.116499637451797</v>
      </c>
      <c r="M282" s="98">
        <f t="shared" si="42"/>
        <v>10.066999637451795</v>
      </c>
      <c r="N282" s="116">
        <f t="shared" si="43"/>
        <v>10.116999637451798</v>
      </c>
      <c r="O282" s="117">
        <f t="shared" si="44"/>
        <v>10.091999637451796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10.117499637451797</v>
      </c>
      <c r="L283" s="115">
        <f t="shared" si="49"/>
        <v>10.166499637451798</v>
      </c>
      <c r="M283" s="98">
        <f t="shared" si="42"/>
        <v>10.116999637451796</v>
      </c>
      <c r="N283" s="116">
        <f t="shared" si="43"/>
        <v>10.166999637451799</v>
      </c>
      <c r="O283" s="117">
        <f t="shared" si="44"/>
        <v>10.141999637451796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10.167499637451797</v>
      </c>
      <c r="L284" s="115">
        <f t="shared" si="49"/>
        <v>10.216499637451799</v>
      </c>
      <c r="M284" s="98">
        <f t="shared" si="42"/>
        <v>10.166999637451797</v>
      </c>
      <c r="N284" s="116">
        <f t="shared" si="43"/>
        <v>10.216999637451799</v>
      </c>
      <c r="O284" s="117">
        <f t="shared" si="44"/>
        <v>10.191999637451797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10.217499637451798</v>
      </c>
      <c r="L285" s="115">
        <f t="shared" si="49"/>
        <v>10.266499637451799</v>
      </c>
      <c r="M285" s="98">
        <f t="shared" si="42"/>
        <v>10.216999637451798</v>
      </c>
      <c r="N285" s="116">
        <f t="shared" si="43"/>
        <v>10.2669996374518</v>
      </c>
      <c r="O285" s="117">
        <f t="shared" si="44"/>
        <v>10.241999637451798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10.267499637451799</v>
      </c>
      <c r="L286" s="115">
        <f t="shared" si="49"/>
        <v>10.3164996374518</v>
      </c>
      <c r="M286" s="98">
        <f t="shared" si="42"/>
        <v>10.266999637451798</v>
      </c>
      <c r="N286" s="116">
        <f t="shared" si="43"/>
        <v>10.316999637451801</v>
      </c>
      <c r="O286" s="117">
        <f t="shared" si="44"/>
        <v>10.291999637451799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10.3174996374518</v>
      </c>
      <c r="L287" s="115">
        <f t="shared" si="49"/>
        <v>10.366499637451801</v>
      </c>
      <c r="M287" s="98">
        <f t="shared" si="42"/>
        <v>10.316999637451799</v>
      </c>
      <c r="N287" s="116">
        <f t="shared" si="43"/>
        <v>10.366999637451801</v>
      </c>
      <c r="O287" s="117">
        <f t="shared" si="44"/>
        <v>10.341999637451799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10.3674996374518</v>
      </c>
      <c r="L288" s="115">
        <f t="shared" si="49"/>
        <v>10.416499637451802</v>
      </c>
      <c r="M288" s="98">
        <f t="shared" si="42"/>
        <v>10.3669996374518</v>
      </c>
      <c r="N288" s="116">
        <f t="shared" si="43"/>
        <v>10.416999637451802</v>
      </c>
      <c r="O288" s="117">
        <f t="shared" si="44"/>
        <v>10.3919996374518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10.417499637451801</v>
      </c>
      <c r="L289" s="115">
        <f t="shared" si="49"/>
        <v>10.466499637451802</v>
      </c>
      <c r="M289" s="98">
        <f t="shared" si="42"/>
        <v>10.4169996374518</v>
      </c>
      <c r="N289" s="116">
        <f t="shared" si="43"/>
        <v>10.466999637451803</v>
      </c>
      <c r="O289" s="117">
        <f t="shared" si="44"/>
        <v>10.441999637451801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10.467499637451802</v>
      </c>
      <c r="L290" s="115">
        <f t="shared" si="49"/>
        <v>10.516499637451803</v>
      </c>
      <c r="M290" s="98">
        <f t="shared" si="42"/>
        <v>10.466999637451801</v>
      </c>
      <c r="N290" s="116">
        <f t="shared" si="43"/>
        <v>10.516999637451804</v>
      </c>
      <c r="O290" s="117">
        <f t="shared" si="44"/>
        <v>10.491999637451801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10.517499637451802</v>
      </c>
      <c r="L291" s="115">
        <f t="shared" si="49"/>
        <v>10.566499637451804</v>
      </c>
      <c r="M291" s="98">
        <f t="shared" si="42"/>
        <v>10.516999637451802</v>
      </c>
      <c r="N291" s="116">
        <f t="shared" si="43"/>
        <v>10.566999637451804</v>
      </c>
      <c r="O291" s="117">
        <f t="shared" si="44"/>
        <v>10.541999637451802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10.567499637451803</v>
      </c>
      <c r="L292" s="115">
        <f t="shared" si="49"/>
        <v>10.616499637451804</v>
      </c>
      <c r="M292" s="98">
        <f t="shared" si="42"/>
        <v>10.566999637451802</v>
      </c>
      <c r="N292" s="116">
        <f t="shared" si="43"/>
        <v>10.616999637451805</v>
      </c>
      <c r="O292" s="117">
        <f t="shared" si="44"/>
        <v>10.591999637451803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10.617499637451804</v>
      </c>
      <c r="L293" s="115">
        <f t="shared" si="49"/>
        <v>10.666499637451805</v>
      </c>
      <c r="M293" s="98">
        <f t="shared" si="42"/>
        <v>10.616999637451803</v>
      </c>
      <c r="N293" s="116">
        <f t="shared" si="43"/>
        <v>10.666999637451806</v>
      </c>
      <c r="O293" s="117">
        <f t="shared" si="44"/>
        <v>10.641999637451804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10.667499637451805</v>
      </c>
      <c r="L294" s="115">
        <f t="shared" si="49"/>
        <v>10.716499637451806</v>
      </c>
      <c r="M294" s="98">
        <f t="shared" si="42"/>
        <v>10.666999637451804</v>
      </c>
      <c r="N294" s="116">
        <f t="shared" si="43"/>
        <v>10.716999637451806</v>
      </c>
      <c r="O294" s="117">
        <f t="shared" si="44"/>
        <v>10.691999637451804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10.717499637451805</v>
      </c>
      <c r="L295" s="115">
        <f t="shared" si="49"/>
        <v>10.766499637451806</v>
      </c>
      <c r="M295" s="98">
        <f t="shared" si="42"/>
        <v>10.716999637451805</v>
      </c>
      <c r="N295" s="116">
        <f t="shared" si="43"/>
        <v>10.766999637451807</v>
      </c>
      <c r="O295" s="117">
        <f t="shared" si="44"/>
        <v>10.741999637451805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10.767499637451806</v>
      </c>
      <c r="L296" s="115">
        <f t="shared" si="49"/>
        <v>10.816499637451807</v>
      </c>
      <c r="M296" s="98">
        <f t="shared" si="42"/>
        <v>10.766999637451805</v>
      </c>
      <c r="N296" s="116">
        <f t="shared" si="43"/>
        <v>10.816999637451808</v>
      </c>
      <c r="O296" s="117">
        <f t="shared" si="44"/>
        <v>10.791999637451806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10.817499637451807</v>
      </c>
      <c r="L297" s="115">
        <f t="shared" si="49"/>
        <v>10.866499637451808</v>
      </c>
      <c r="M297" s="98">
        <f t="shared" si="42"/>
        <v>10.816999637451806</v>
      </c>
      <c r="N297" s="116">
        <f t="shared" si="43"/>
        <v>10.866999637451809</v>
      </c>
      <c r="O297" s="117">
        <f t="shared" si="44"/>
        <v>10.841999637451806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10.867499637451807</v>
      </c>
      <c r="L298" s="115">
        <f t="shared" si="49"/>
        <v>10.916499637451809</v>
      </c>
      <c r="M298" s="98">
        <f t="shared" si="42"/>
        <v>10.866999637451807</v>
      </c>
      <c r="N298" s="116">
        <f t="shared" si="43"/>
        <v>10.916999637451809</v>
      </c>
      <c r="O298" s="117">
        <f t="shared" si="44"/>
        <v>10.891999637451807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10.917499637451808</v>
      </c>
      <c r="L299" s="115">
        <f t="shared" si="49"/>
        <v>10.966499637451809</v>
      </c>
      <c r="M299" s="98">
        <f t="shared" si="42"/>
        <v>10.916999637451807</v>
      </c>
      <c r="N299" s="116">
        <f t="shared" si="43"/>
        <v>10.96699963745181</v>
      </c>
      <c r="O299" s="117">
        <f t="shared" si="44"/>
        <v>10.941999637451808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10.967499637451809</v>
      </c>
      <c r="L300" s="115">
        <f t="shared" si="49"/>
        <v>11.01649963745181</v>
      </c>
      <c r="M300" s="98">
        <f t="shared" si="42"/>
        <v>10.966999637451808</v>
      </c>
      <c r="N300" s="116">
        <f t="shared" si="43"/>
        <v>11.016999637451811</v>
      </c>
      <c r="O300" s="117">
        <f t="shared" si="44"/>
        <v>10.991999637451809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11.017499637451809</v>
      </c>
      <c r="L301" s="115">
        <f t="shared" si="49"/>
        <v>11.066499637451811</v>
      </c>
      <c r="M301" s="98">
        <f t="shared" si="42"/>
        <v>11.016999637451809</v>
      </c>
      <c r="N301" s="116">
        <f t="shared" si="43"/>
        <v>11.066999637451811</v>
      </c>
      <c r="O301" s="117">
        <f t="shared" si="44"/>
        <v>11.041999637451809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11.06749963745181</v>
      </c>
      <c r="L302" s="115">
        <f t="shared" si="49"/>
        <v>11.116499637451811</v>
      </c>
      <c r="M302" s="98">
        <f t="shared" si="42"/>
        <v>11.06699963745181</v>
      </c>
      <c r="N302" s="116">
        <f t="shared" si="43"/>
        <v>11.116999637451812</v>
      </c>
      <c r="O302" s="117">
        <f t="shared" si="44"/>
        <v>11.09199963745181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11.117499637451811</v>
      </c>
      <c r="L303" s="115">
        <f t="shared" si="49"/>
        <v>11.166499637451812</v>
      </c>
      <c r="M303" s="98">
        <f t="shared" si="42"/>
        <v>11.11699963745181</v>
      </c>
      <c r="N303" s="116">
        <f t="shared" si="43"/>
        <v>11.166999637451813</v>
      </c>
      <c r="O303" s="117">
        <f t="shared" si="44"/>
        <v>11.141999637451811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11.167499637451812</v>
      </c>
      <c r="L304" s="115">
        <f t="shared" si="49"/>
        <v>11.216499637451813</v>
      </c>
      <c r="M304" s="98">
        <f t="shared" si="42"/>
        <v>11.166999637451811</v>
      </c>
      <c r="N304" s="116">
        <f t="shared" si="43"/>
        <v>11.216999637451813</v>
      </c>
      <c r="O304" s="117">
        <f t="shared" si="44"/>
        <v>11.191999637451811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11.217499637451812</v>
      </c>
      <c r="L305" s="115">
        <f t="shared" si="49"/>
        <v>11.266499637451814</v>
      </c>
      <c r="M305" s="98">
        <f t="shared" si="42"/>
        <v>11.216999637451812</v>
      </c>
      <c r="N305" s="116">
        <f t="shared" si="43"/>
        <v>11.266999637451814</v>
      </c>
      <c r="O305" s="117">
        <f t="shared" si="44"/>
        <v>11.241999637451812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11.267499637451813</v>
      </c>
      <c r="L306" s="115">
        <f t="shared" si="49"/>
        <v>11.316499637451814</v>
      </c>
      <c r="M306" s="98">
        <f t="shared" si="42"/>
        <v>11.266999637451812</v>
      </c>
      <c r="N306" s="116">
        <f t="shared" si="43"/>
        <v>11.316999637451815</v>
      </c>
      <c r="O306" s="117">
        <f t="shared" si="44"/>
        <v>11.291999637451813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11.317499637451814</v>
      </c>
      <c r="L307" s="115">
        <f t="shared" si="49"/>
        <v>11.366499637451815</v>
      </c>
      <c r="M307" s="98">
        <f t="shared" si="42"/>
        <v>11.316999637451813</v>
      </c>
      <c r="N307" s="116">
        <f t="shared" si="43"/>
        <v>11.366999637451816</v>
      </c>
      <c r="O307" s="117">
        <f t="shared" si="44"/>
        <v>11.341999637451813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11.367499637451814</v>
      </c>
      <c r="L308" s="115">
        <f t="shared" si="49"/>
        <v>11.416499637451816</v>
      </c>
      <c r="M308" s="98">
        <f t="shared" si="42"/>
        <v>11.366999637451814</v>
      </c>
      <c r="N308" s="116">
        <f t="shared" si="43"/>
        <v>11.416999637451816</v>
      </c>
      <c r="O308" s="117">
        <f t="shared" si="44"/>
        <v>11.391999637451814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11.417499637451815</v>
      </c>
      <c r="L309" s="115">
        <f t="shared" si="49"/>
        <v>11.466499637451816</v>
      </c>
      <c r="M309" s="98">
        <f t="shared" si="42"/>
        <v>11.416999637451815</v>
      </c>
      <c r="N309" s="116">
        <f t="shared" si="43"/>
        <v>11.466999637451817</v>
      </c>
      <c r="O309" s="117">
        <f t="shared" si="44"/>
        <v>11.441999637451815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11.467499637451816</v>
      </c>
      <c r="L310" s="115">
        <f t="shared" si="49"/>
        <v>11.516499637451817</v>
      </c>
      <c r="M310" s="98">
        <f t="shared" si="42"/>
        <v>11.466999637451815</v>
      </c>
      <c r="N310" s="116">
        <f t="shared" si="43"/>
        <v>11.516999637451818</v>
      </c>
      <c r="O310" s="117">
        <f t="shared" si="44"/>
        <v>11.491999637451816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11.517499637451817</v>
      </c>
      <c r="L311" s="115">
        <f t="shared" si="49"/>
        <v>11.566499637451818</v>
      </c>
      <c r="M311" s="98">
        <f t="shared" si="42"/>
        <v>11.516999637451816</v>
      </c>
      <c r="N311" s="116">
        <f t="shared" si="43"/>
        <v>11.566999637451818</v>
      </c>
      <c r="O311" s="117">
        <f t="shared" si="44"/>
        <v>11.541999637451816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11.567499637451817</v>
      </c>
      <c r="L312" s="115">
        <f t="shared" si="49"/>
        <v>11.616499637451819</v>
      </c>
      <c r="M312" s="98">
        <f t="shared" si="42"/>
        <v>11.566999637451817</v>
      </c>
      <c r="N312" s="116">
        <f t="shared" si="43"/>
        <v>11.616999637451819</v>
      </c>
      <c r="O312" s="117">
        <f t="shared" si="44"/>
        <v>11.591999637451817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11.617499637451818</v>
      </c>
      <c r="L313" s="115">
        <f t="shared" si="49"/>
        <v>11.666499637451819</v>
      </c>
      <c r="M313" s="98">
        <f t="shared" si="42"/>
        <v>11.616999637451817</v>
      </c>
      <c r="N313" s="116">
        <f t="shared" si="43"/>
        <v>11.66699963745182</v>
      </c>
      <c r="O313" s="117">
        <f t="shared" si="44"/>
        <v>11.641999637451818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11.667499637451819</v>
      </c>
      <c r="L314" s="115">
        <f t="shared" si="49"/>
        <v>11.71649963745182</v>
      </c>
      <c r="M314" s="98">
        <f t="shared" si="42"/>
        <v>11.666999637451818</v>
      </c>
      <c r="N314" s="116">
        <f t="shared" si="43"/>
        <v>11.716999637451821</v>
      </c>
      <c r="O314" s="117">
        <f t="shared" si="44"/>
        <v>11.691999637451818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11.717499637451819</v>
      </c>
      <c r="L315" s="115">
        <f t="shared" si="49"/>
        <v>11.766499637451821</v>
      </c>
      <c r="M315" s="98">
        <f t="shared" si="42"/>
        <v>11.716999637451819</v>
      </c>
      <c r="N315" s="116">
        <f t="shared" si="43"/>
        <v>11.766999637451821</v>
      </c>
      <c r="O315" s="117">
        <f t="shared" si="44"/>
        <v>11.741999637451819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11.76749963745182</v>
      </c>
      <c r="L316" s="115">
        <f t="shared" si="49"/>
        <v>11.816499637451821</v>
      </c>
      <c r="M316" s="98">
        <f t="shared" si="42"/>
        <v>11.76699963745182</v>
      </c>
      <c r="N316" s="116">
        <f t="shared" si="43"/>
        <v>11.816999637451822</v>
      </c>
      <c r="O316" s="117">
        <f t="shared" si="44"/>
        <v>11.79199963745182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11.817499637451821</v>
      </c>
      <c r="L317" s="115">
        <f t="shared" si="49"/>
        <v>11.866499637451822</v>
      </c>
      <c r="M317" s="98">
        <f t="shared" si="42"/>
        <v>11.81699963745182</v>
      </c>
      <c r="N317" s="116">
        <f t="shared" si="43"/>
        <v>11.866999637451823</v>
      </c>
      <c r="O317" s="117">
        <f t="shared" si="44"/>
        <v>11.841999637451821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11.867499637451822</v>
      </c>
      <c r="L318" s="115">
        <f t="shared" si="49"/>
        <v>11.916499637451823</v>
      </c>
      <c r="M318" s="98">
        <f t="shared" si="42"/>
        <v>11.866999637451821</v>
      </c>
      <c r="N318" s="116">
        <f t="shared" si="43"/>
        <v>11.916999637451823</v>
      </c>
      <c r="O318" s="117">
        <f t="shared" si="44"/>
        <v>11.891999637451821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11.917499637451822</v>
      </c>
      <c r="L319" s="115">
        <f t="shared" si="49"/>
        <v>11.966499637451824</v>
      </c>
      <c r="M319" s="98">
        <f t="shared" si="42"/>
        <v>11.916999637451822</v>
      </c>
      <c r="N319" s="116">
        <f t="shared" si="43"/>
        <v>11.966999637451824</v>
      </c>
      <c r="O319" s="117">
        <f t="shared" si="44"/>
        <v>11.941999637451822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11.967499637451823</v>
      </c>
      <c r="L320" s="115">
        <f t="shared" si="49"/>
        <v>12.016499637451824</v>
      </c>
      <c r="M320" s="98">
        <f t="shared" si="42"/>
        <v>11.966999637451822</v>
      </c>
      <c r="N320" s="116">
        <f t="shared" si="43"/>
        <v>12.016999637451825</v>
      </c>
      <c r="O320" s="117">
        <f t="shared" si="44"/>
        <v>11.991999637451823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12.017499637451824</v>
      </c>
      <c r="L321" s="115">
        <f t="shared" si="49"/>
        <v>12.066499637451825</v>
      </c>
      <c r="M321" s="98">
        <f t="shared" si="42"/>
        <v>12.016999637451823</v>
      </c>
      <c r="N321" s="116">
        <f t="shared" si="43"/>
        <v>12.066999637451826</v>
      </c>
      <c r="O321" s="117">
        <f t="shared" si="44"/>
        <v>12.041999637451823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12.067499637451824</v>
      </c>
      <c r="L322" s="115">
        <f t="shared" si="49"/>
        <v>12.116499637451826</v>
      </c>
      <c r="M322" s="98">
        <f t="shared" si="42"/>
        <v>12.066999637451824</v>
      </c>
      <c r="N322" s="116">
        <f t="shared" si="43"/>
        <v>12.116999637451826</v>
      </c>
      <c r="O322" s="117">
        <f t="shared" si="44"/>
        <v>12.091999637451824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12.117499637451825</v>
      </c>
      <c r="L323" s="115">
        <f t="shared" si="49"/>
        <v>12.166499637451826</v>
      </c>
      <c r="M323" s="98">
        <f t="shared" si="42"/>
        <v>12.116999637451825</v>
      </c>
      <c r="N323" s="116">
        <f t="shared" si="43"/>
        <v>12.166999637451827</v>
      </c>
      <c r="O323" s="117">
        <f t="shared" si="44"/>
        <v>12.141999637451825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12.167499637451826</v>
      </c>
      <c r="L324" s="115">
        <f t="shared" si="49"/>
        <v>12.216499637451827</v>
      </c>
      <c r="M324" s="98">
        <f t="shared" si="42"/>
        <v>12.166999637451825</v>
      </c>
      <c r="N324" s="116">
        <f t="shared" si="43"/>
        <v>12.216999637451828</v>
      </c>
      <c r="O324" s="117">
        <f t="shared" si="44"/>
        <v>12.191999637451826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12.217499637451827</v>
      </c>
      <c r="L325" s="115">
        <f t="shared" si="49"/>
        <v>12.266499637451828</v>
      </c>
      <c r="M325" s="98">
        <f t="shared" ref="M325:M388" si="52">K325-5*10^-(D$2+1)</f>
        <v>12.216999637451826</v>
      </c>
      <c r="N325" s="116">
        <f t="shared" ref="N325:N388" si="53">L325+5*10^-(D$2+1)</f>
        <v>12.266999637451828</v>
      </c>
      <c r="O325" s="117">
        <f t="shared" ref="O325:O388" si="54">AVERAGE(K325,L325)</f>
        <v>12.241999637451826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12.267499637451827</v>
      </c>
      <c r="L326" s="115">
        <f t="shared" ref="L326:L389" si="59">K326+$I$4-POWER(10,-$D$2)</f>
        <v>12.316499637451829</v>
      </c>
      <c r="M326" s="98">
        <f t="shared" si="52"/>
        <v>12.266999637451827</v>
      </c>
      <c r="N326" s="116">
        <f t="shared" si="53"/>
        <v>12.316999637451829</v>
      </c>
      <c r="O326" s="117">
        <f t="shared" si="54"/>
        <v>12.291999637451827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12.317499637451828</v>
      </c>
      <c r="L327" s="115">
        <f t="shared" si="59"/>
        <v>12.366499637451829</v>
      </c>
      <c r="M327" s="98">
        <f t="shared" si="52"/>
        <v>12.316999637451827</v>
      </c>
      <c r="N327" s="116">
        <f t="shared" si="53"/>
        <v>12.36699963745183</v>
      </c>
      <c r="O327" s="117">
        <f t="shared" si="54"/>
        <v>12.341999637451828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12.367499637451829</v>
      </c>
      <c r="L328" s="115">
        <f t="shared" si="59"/>
        <v>12.41649963745183</v>
      </c>
      <c r="M328" s="98">
        <f t="shared" si="52"/>
        <v>12.366999637451828</v>
      </c>
      <c r="N328" s="116">
        <f t="shared" si="53"/>
        <v>12.416999637451831</v>
      </c>
      <c r="O328" s="117">
        <f t="shared" si="54"/>
        <v>12.391999637451828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12.417499637451829</v>
      </c>
      <c r="L329" s="115">
        <f t="shared" si="59"/>
        <v>12.466499637451831</v>
      </c>
      <c r="M329" s="98">
        <f t="shared" si="52"/>
        <v>12.416999637451829</v>
      </c>
      <c r="N329" s="116">
        <f t="shared" si="53"/>
        <v>12.466999637451831</v>
      </c>
      <c r="O329" s="117">
        <f t="shared" si="54"/>
        <v>12.441999637451829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12.46749963745183</v>
      </c>
      <c r="L330" s="115">
        <f t="shared" si="59"/>
        <v>12.516499637451831</v>
      </c>
      <c r="M330" s="98">
        <f t="shared" si="52"/>
        <v>12.466999637451829</v>
      </c>
      <c r="N330" s="116">
        <f t="shared" si="53"/>
        <v>12.516999637451832</v>
      </c>
      <c r="O330" s="117">
        <f t="shared" si="54"/>
        <v>12.49199963745183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12.517499637451831</v>
      </c>
      <c r="L331" s="115">
        <f t="shared" si="59"/>
        <v>12.566499637451832</v>
      </c>
      <c r="M331" s="98">
        <f t="shared" si="52"/>
        <v>12.51699963745183</v>
      </c>
      <c r="N331" s="116">
        <f t="shared" si="53"/>
        <v>12.566999637451833</v>
      </c>
      <c r="O331" s="117">
        <f t="shared" si="54"/>
        <v>12.541999637451831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12.567499637451832</v>
      </c>
      <c r="L332" s="115">
        <f t="shared" si="59"/>
        <v>12.616499637451833</v>
      </c>
      <c r="M332" s="98">
        <f t="shared" si="52"/>
        <v>12.566999637451831</v>
      </c>
      <c r="N332" s="116">
        <f t="shared" si="53"/>
        <v>12.616999637451833</v>
      </c>
      <c r="O332" s="117">
        <f t="shared" si="54"/>
        <v>12.591999637451831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12.617499637451832</v>
      </c>
      <c r="L333" s="115">
        <f t="shared" si="59"/>
        <v>12.666499637451833</v>
      </c>
      <c r="M333" s="98">
        <f t="shared" si="52"/>
        <v>12.616999637451832</v>
      </c>
      <c r="N333" s="116">
        <f t="shared" si="53"/>
        <v>12.666999637451834</v>
      </c>
      <c r="O333" s="117">
        <f t="shared" si="54"/>
        <v>12.641999637451832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12.667499637451833</v>
      </c>
      <c r="L334" s="115">
        <f t="shared" si="59"/>
        <v>12.716499637451834</v>
      </c>
      <c r="M334" s="98">
        <f t="shared" si="52"/>
        <v>12.666999637451832</v>
      </c>
      <c r="N334" s="116">
        <f t="shared" si="53"/>
        <v>12.716999637451835</v>
      </c>
      <c r="O334" s="117">
        <f t="shared" si="54"/>
        <v>12.691999637451833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12.717499637451834</v>
      </c>
      <c r="L335" s="115">
        <f t="shared" si="59"/>
        <v>12.766499637451835</v>
      </c>
      <c r="M335" s="98">
        <f t="shared" si="52"/>
        <v>12.716999637451833</v>
      </c>
      <c r="N335" s="116">
        <f t="shared" si="53"/>
        <v>12.766999637451836</v>
      </c>
      <c r="O335" s="117">
        <f t="shared" si="54"/>
        <v>12.741999637451833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12.767499637451834</v>
      </c>
      <c r="L336" s="115">
        <f t="shared" si="59"/>
        <v>12.816499637451836</v>
      </c>
      <c r="M336" s="98">
        <f t="shared" si="52"/>
        <v>12.766999637451834</v>
      </c>
      <c r="N336" s="116">
        <f t="shared" si="53"/>
        <v>12.816999637451836</v>
      </c>
      <c r="O336" s="117">
        <f t="shared" si="54"/>
        <v>12.791999637451834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12.817499637451835</v>
      </c>
      <c r="L337" s="115">
        <f t="shared" si="59"/>
        <v>12.866499637451836</v>
      </c>
      <c r="M337" s="98">
        <f t="shared" si="52"/>
        <v>12.816999637451834</v>
      </c>
      <c r="N337" s="116">
        <f t="shared" si="53"/>
        <v>12.866999637451837</v>
      </c>
      <c r="O337" s="117">
        <f t="shared" si="54"/>
        <v>12.841999637451835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12.867499637451836</v>
      </c>
      <c r="L338" s="115">
        <f t="shared" si="59"/>
        <v>12.916499637451837</v>
      </c>
      <c r="M338" s="98">
        <f t="shared" si="52"/>
        <v>12.866999637451835</v>
      </c>
      <c r="N338" s="116">
        <f t="shared" si="53"/>
        <v>12.916999637451838</v>
      </c>
      <c r="O338" s="117">
        <f t="shared" si="54"/>
        <v>12.891999637451836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12.917499637451836</v>
      </c>
      <c r="L339" s="115">
        <f t="shared" si="59"/>
        <v>12.966499637451838</v>
      </c>
      <c r="M339" s="98">
        <f t="shared" si="52"/>
        <v>12.916999637451836</v>
      </c>
      <c r="N339" s="116">
        <f t="shared" si="53"/>
        <v>12.966999637451838</v>
      </c>
      <c r="O339" s="117">
        <f t="shared" si="54"/>
        <v>12.941999637451836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12.967499637451837</v>
      </c>
      <c r="L340" s="115">
        <f t="shared" si="59"/>
        <v>13.016499637451838</v>
      </c>
      <c r="M340" s="98">
        <f t="shared" si="52"/>
        <v>12.966999637451837</v>
      </c>
      <c r="N340" s="116">
        <f t="shared" si="53"/>
        <v>13.016999637451839</v>
      </c>
      <c r="O340" s="117">
        <f t="shared" si="54"/>
        <v>12.991999637451837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13.017499637451838</v>
      </c>
      <c r="L341" s="115">
        <f t="shared" si="59"/>
        <v>13.066499637451839</v>
      </c>
      <c r="M341" s="98">
        <f t="shared" si="52"/>
        <v>13.016999637451837</v>
      </c>
      <c r="N341" s="116">
        <f t="shared" si="53"/>
        <v>13.06699963745184</v>
      </c>
      <c r="O341" s="117">
        <f t="shared" si="54"/>
        <v>13.041999637451838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13.067499637451839</v>
      </c>
      <c r="L342" s="115">
        <f t="shared" si="59"/>
        <v>13.11649963745184</v>
      </c>
      <c r="M342" s="98">
        <f t="shared" si="52"/>
        <v>13.066999637451838</v>
      </c>
      <c r="N342" s="116">
        <f t="shared" si="53"/>
        <v>13.11699963745184</v>
      </c>
      <c r="O342" s="117">
        <f t="shared" si="54"/>
        <v>13.091999637451838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13.117499637451839</v>
      </c>
      <c r="L343" s="115">
        <f t="shared" si="59"/>
        <v>13.166499637451841</v>
      </c>
      <c r="M343" s="98">
        <f t="shared" si="52"/>
        <v>13.116999637451839</v>
      </c>
      <c r="N343" s="116">
        <f t="shared" si="53"/>
        <v>13.166999637451841</v>
      </c>
      <c r="O343" s="117">
        <f t="shared" si="54"/>
        <v>13.141999637451839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13.16749963745184</v>
      </c>
      <c r="L344" s="115">
        <f t="shared" si="59"/>
        <v>13.216499637451841</v>
      </c>
      <c r="M344" s="98">
        <f t="shared" si="52"/>
        <v>13.166999637451839</v>
      </c>
      <c r="N344" s="116">
        <f t="shared" si="53"/>
        <v>13.216999637451842</v>
      </c>
      <c r="O344" s="117">
        <f t="shared" si="54"/>
        <v>13.19199963745184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13.217499637451841</v>
      </c>
      <c r="L345" s="115">
        <f t="shared" si="59"/>
        <v>13.266499637451842</v>
      </c>
      <c r="M345" s="98">
        <f t="shared" si="52"/>
        <v>13.21699963745184</v>
      </c>
      <c r="N345" s="116">
        <f t="shared" si="53"/>
        <v>13.266999637451843</v>
      </c>
      <c r="O345" s="117">
        <f t="shared" si="54"/>
        <v>13.24199963745184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13.267499637451841</v>
      </c>
      <c r="L346" s="115">
        <f t="shared" si="59"/>
        <v>13.316499637451843</v>
      </c>
      <c r="M346" s="98">
        <f t="shared" si="52"/>
        <v>13.266999637451841</v>
      </c>
      <c r="N346" s="116">
        <f t="shared" si="53"/>
        <v>13.316999637451843</v>
      </c>
      <c r="O346" s="117">
        <f t="shared" si="54"/>
        <v>13.291999637451841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13.317499637451842</v>
      </c>
      <c r="L347" s="115">
        <f t="shared" si="59"/>
        <v>13.366499637451843</v>
      </c>
      <c r="M347" s="98">
        <f t="shared" si="52"/>
        <v>13.316999637451842</v>
      </c>
      <c r="N347" s="116">
        <f t="shared" si="53"/>
        <v>13.366999637451844</v>
      </c>
      <c r="O347" s="117">
        <f t="shared" si="54"/>
        <v>13.341999637451842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13.367499637451843</v>
      </c>
      <c r="L348" s="115">
        <f t="shared" si="59"/>
        <v>13.416499637451844</v>
      </c>
      <c r="M348" s="98">
        <f t="shared" si="52"/>
        <v>13.366999637451842</v>
      </c>
      <c r="N348" s="116">
        <f t="shared" si="53"/>
        <v>13.416999637451845</v>
      </c>
      <c r="O348" s="117">
        <f t="shared" si="54"/>
        <v>13.391999637451843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13.417499637451844</v>
      </c>
      <c r="L349" s="115">
        <f t="shared" si="59"/>
        <v>13.466499637451845</v>
      </c>
      <c r="M349" s="98">
        <f t="shared" si="52"/>
        <v>13.416999637451843</v>
      </c>
      <c r="N349" s="116">
        <f t="shared" si="53"/>
        <v>13.466999637451845</v>
      </c>
      <c r="O349" s="117">
        <f t="shared" si="54"/>
        <v>13.441999637451843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13.467499637451844</v>
      </c>
      <c r="L350" s="115">
        <f t="shared" si="59"/>
        <v>13.516499637451846</v>
      </c>
      <c r="M350" s="98">
        <f t="shared" si="52"/>
        <v>13.466999637451844</v>
      </c>
      <c r="N350" s="116">
        <f t="shared" si="53"/>
        <v>13.516999637451846</v>
      </c>
      <c r="O350" s="117">
        <f t="shared" si="54"/>
        <v>13.491999637451844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13.517499637451845</v>
      </c>
      <c r="L351" s="115">
        <f t="shared" si="59"/>
        <v>13.566499637451846</v>
      </c>
      <c r="M351" s="98">
        <f t="shared" si="52"/>
        <v>13.516999637451844</v>
      </c>
      <c r="N351" s="116">
        <f t="shared" si="53"/>
        <v>13.566999637451847</v>
      </c>
      <c r="O351" s="117">
        <f t="shared" si="54"/>
        <v>13.541999637451845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13.567499637451846</v>
      </c>
      <c r="L352" s="115">
        <f t="shared" si="59"/>
        <v>13.616499637451847</v>
      </c>
      <c r="M352" s="98">
        <f t="shared" si="52"/>
        <v>13.566999637451845</v>
      </c>
      <c r="N352" s="116">
        <f t="shared" si="53"/>
        <v>13.616999637451848</v>
      </c>
      <c r="O352" s="117">
        <f t="shared" si="54"/>
        <v>13.591999637451845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13.617499637451846</v>
      </c>
      <c r="L353" s="115">
        <f t="shared" si="59"/>
        <v>13.666499637451848</v>
      </c>
      <c r="M353" s="98">
        <f t="shared" si="52"/>
        <v>13.616999637451846</v>
      </c>
      <c r="N353" s="116">
        <f t="shared" si="53"/>
        <v>13.666999637451848</v>
      </c>
      <c r="O353" s="117">
        <f t="shared" si="54"/>
        <v>13.641999637451846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13.667499637451847</v>
      </c>
      <c r="L354" s="115">
        <f t="shared" si="59"/>
        <v>13.716499637451848</v>
      </c>
      <c r="M354" s="98">
        <f t="shared" si="52"/>
        <v>13.666999637451847</v>
      </c>
      <c r="N354" s="116">
        <f t="shared" si="53"/>
        <v>13.716999637451849</v>
      </c>
      <c r="O354" s="117">
        <f t="shared" si="54"/>
        <v>13.691999637451847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13.717499637451848</v>
      </c>
      <c r="L355" s="115">
        <f t="shared" si="59"/>
        <v>13.766499637451849</v>
      </c>
      <c r="M355" s="98">
        <f t="shared" si="52"/>
        <v>13.716999637451847</v>
      </c>
      <c r="N355" s="116">
        <f t="shared" si="53"/>
        <v>13.76699963745185</v>
      </c>
      <c r="O355" s="117">
        <f t="shared" si="54"/>
        <v>13.741999637451848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13.767499637451849</v>
      </c>
      <c r="L356" s="115">
        <f t="shared" si="59"/>
        <v>13.81649963745185</v>
      </c>
      <c r="M356" s="98">
        <f t="shared" si="52"/>
        <v>13.766999637451848</v>
      </c>
      <c r="N356" s="116">
        <f t="shared" si="53"/>
        <v>13.81699963745185</v>
      </c>
      <c r="O356" s="117">
        <f t="shared" si="54"/>
        <v>13.791999637451848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13.817499637451849</v>
      </c>
      <c r="L357" s="115">
        <f t="shared" si="59"/>
        <v>13.866499637451851</v>
      </c>
      <c r="M357" s="98">
        <f t="shared" si="52"/>
        <v>13.816999637451849</v>
      </c>
      <c r="N357" s="116">
        <f t="shared" si="53"/>
        <v>13.866999637451851</v>
      </c>
      <c r="O357" s="117">
        <f t="shared" si="54"/>
        <v>13.841999637451849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13.86749963745185</v>
      </c>
      <c r="L358" s="115">
        <f t="shared" si="59"/>
        <v>13.916499637451851</v>
      </c>
      <c r="M358" s="98">
        <f t="shared" si="52"/>
        <v>13.866999637451849</v>
      </c>
      <c r="N358" s="116">
        <f t="shared" si="53"/>
        <v>13.916999637451852</v>
      </c>
      <c r="O358" s="117">
        <f t="shared" si="54"/>
        <v>13.89199963745185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13.917499637451851</v>
      </c>
      <c r="L359" s="115">
        <f t="shared" si="59"/>
        <v>13.966499637451852</v>
      </c>
      <c r="M359" s="98">
        <f t="shared" si="52"/>
        <v>13.91699963745185</v>
      </c>
      <c r="N359" s="116">
        <f t="shared" si="53"/>
        <v>13.966999637451853</v>
      </c>
      <c r="O359" s="117">
        <f t="shared" si="54"/>
        <v>13.94199963745185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13.967499637451851</v>
      </c>
      <c r="L360" s="115">
        <f t="shared" si="59"/>
        <v>14.016499637451853</v>
      </c>
      <c r="M360" s="98">
        <f t="shared" si="52"/>
        <v>13.966999637451851</v>
      </c>
      <c r="N360" s="116">
        <f t="shared" si="53"/>
        <v>14.016999637451853</v>
      </c>
      <c r="O360" s="117">
        <f t="shared" si="54"/>
        <v>13.991999637451851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14.017499637451852</v>
      </c>
      <c r="L361" s="115">
        <f t="shared" si="59"/>
        <v>14.066499637451853</v>
      </c>
      <c r="M361" s="98">
        <f t="shared" si="52"/>
        <v>14.016999637451852</v>
      </c>
      <c r="N361" s="116">
        <f t="shared" si="53"/>
        <v>14.066999637451854</v>
      </c>
      <c r="O361" s="117">
        <f t="shared" si="54"/>
        <v>14.041999637451852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14.067499637451853</v>
      </c>
      <c r="L362" s="115">
        <f t="shared" si="59"/>
        <v>14.116499637451854</v>
      </c>
      <c r="M362" s="98">
        <f t="shared" si="52"/>
        <v>14.066999637451852</v>
      </c>
      <c r="N362" s="116">
        <f t="shared" si="53"/>
        <v>14.116999637451855</v>
      </c>
      <c r="O362" s="117">
        <f t="shared" si="54"/>
        <v>14.091999637451853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14.117499637451854</v>
      </c>
      <c r="L363" s="115">
        <f t="shared" si="59"/>
        <v>14.166499637451855</v>
      </c>
      <c r="M363" s="98">
        <f t="shared" si="52"/>
        <v>14.116999637451853</v>
      </c>
      <c r="N363" s="116">
        <f t="shared" si="53"/>
        <v>14.166999637451855</v>
      </c>
      <c r="O363" s="117">
        <f t="shared" si="54"/>
        <v>14.141999637451853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14.167499637451854</v>
      </c>
      <c r="L364" s="115">
        <f t="shared" si="59"/>
        <v>14.216499637451856</v>
      </c>
      <c r="M364" s="98">
        <f t="shared" si="52"/>
        <v>14.166999637451854</v>
      </c>
      <c r="N364" s="116">
        <f t="shared" si="53"/>
        <v>14.216999637451856</v>
      </c>
      <c r="O364" s="117">
        <f t="shared" si="54"/>
        <v>14.191999637451854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14.217499637451855</v>
      </c>
      <c r="L365" s="115">
        <f t="shared" si="59"/>
        <v>14.266499637451856</v>
      </c>
      <c r="M365" s="98">
        <f t="shared" si="52"/>
        <v>14.216999637451854</v>
      </c>
      <c r="N365" s="116">
        <f t="shared" si="53"/>
        <v>14.266999637451857</v>
      </c>
      <c r="O365" s="117">
        <f t="shared" si="54"/>
        <v>14.241999637451855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14.267499637451856</v>
      </c>
      <c r="L366" s="115">
        <f t="shared" si="59"/>
        <v>14.316499637451857</v>
      </c>
      <c r="M366" s="98">
        <f t="shared" si="52"/>
        <v>14.266999637451855</v>
      </c>
      <c r="N366" s="116">
        <f t="shared" si="53"/>
        <v>14.316999637451858</v>
      </c>
      <c r="O366" s="117">
        <f t="shared" si="54"/>
        <v>14.291999637451855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14.317499637451856</v>
      </c>
      <c r="L367" s="115">
        <f t="shared" si="59"/>
        <v>14.366499637451858</v>
      </c>
      <c r="M367" s="98">
        <f t="shared" si="52"/>
        <v>14.316999637451856</v>
      </c>
      <c r="N367" s="116">
        <f t="shared" si="53"/>
        <v>14.366999637451858</v>
      </c>
      <c r="O367" s="117">
        <f t="shared" si="54"/>
        <v>14.341999637451856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14.367499637451857</v>
      </c>
      <c r="L368" s="115">
        <f t="shared" si="59"/>
        <v>14.416499637451858</v>
      </c>
      <c r="M368" s="98">
        <f t="shared" si="52"/>
        <v>14.366999637451856</v>
      </c>
      <c r="N368" s="116">
        <f t="shared" si="53"/>
        <v>14.416999637451859</v>
      </c>
      <c r="O368" s="117">
        <f t="shared" si="54"/>
        <v>14.391999637451857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14.417499637451858</v>
      </c>
      <c r="L369" s="115">
        <f t="shared" si="59"/>
        <v>14.466499637451859</v>
      </c>
      <c r="M369" s="98">
        <f t="shared" si="52"/>
        <v>14.416999637451857</v>
      </c>
      <c r="N369" s="116">
        <f t="shared" si="53"/>
        <v>14.46699963745186</v>
      </c>
      <c r="O369" s="117">
        <f t="shared" si="54"/>
        <v>14.441999637451858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14.467499637451859</v>
      </c>
      <c r="L370" s="115">
        <f t="shared" si="59"/>
        <v>14.51649963745186</v>
      </c>
      <c r="M370" s="98">
        <f t="shared" si="52"/>
        <v>14.466999637451858</v>
      </c>
      <c r="N370" s="116">
        <f t="shared" si="53"/>
        <v>14.51699963745186</v>
      </c>
      <c r="O370" s="117">
        <f t="shared" si="54"/>
        <v>14.491999637451858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14.517499637451859</v>
      </c>
      <c r="L371" s="115">
        <f t="shared" si="59"/>
        <v>14.56649963745186</v>
      </c>
      <c r="M371" s="98">
        <f t="shared" si="52"/>
        <v>14.516999637451859</v>
      </c>
      <c r="N371" s="116">
        <f t="shared" si="53"/>
        <v>14.566999637451861</v>
      </c>
      <c r="O371" s="117">
        <f t="shared" si="54"/>
        <v>14.541999637451859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14.56749963745186</v>
      </c>
      <c r="L372" s="115">
        <f t="shared" si="59"/>
        <v>14.616499637451861</v>
      </c>
      <c r="M372" s="98">
        <f t="shared" si="52"/>
        <v>14.566999637451859</v>
      </c>
      <c r="N372" s="116">
        <f t="shared" si="53"/>
        <v>14.616999637451862</v>
      </c>
      <c r="O372" s="117">
        <f t="shared" si="54"/>
        <v>14.59199963745186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14.617499637451861</v>
      </c>
      <c r="L373" s="115">
        <f t="shared" si="59"/>
        <v>14.666499637451862</v>
      </c>
      <c r="M373" s="98">
        <f t="shared" si="52"/>
        <v>14.61699963745186</v>
      </c>
      <c r="N373" s="116">
        <f t="shared" si="53"/>
        <v>14.666999637451863</v>
      </c>
      <c r="O373" s="117">
        <f t="shared" si="54"/>
        <v>14.64199963745186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14.667499637451861</v>
      </c>
      <c r="L374" s="115">
        <f t="shared" si="59"/>
        <v>14.716499637451863</v>
      </c>
      <c r="M374" s="98">
        <f t="shared" si="52"/>
        <v>14.666999637451861</v>
      </c>
      <c r="N374" s="116">
        <f t="shared" si="53"/>
        <v>14.716999637451863</v>
      </c>
      <c r="O374" s="117">
        <f t="shared" si="54"/>
        <v>14.691999637451861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14.717499637451862</v>
      </c>
      <c r="L375" s="115">
        <f t="shared" si="59"/>
        <v>14.766499637451863</v>
      </c>
      <c r="M375" s="98">
        <f t="shared" si="52"/>
        <v>14.716999637451861</v>
      </c>
      <c r="N375" s="116">
        <f t="shared" si="53"/>
        <v>14.766999637451864</v>
      </c>
      <c r="O375" s="117">
        <f t="shared" si="54"/>
        <v>14.741999637451862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14.767499637451863</v>
      </c>
      <c r="L376" s="115">
        <f t="shared" si="59"/>
        <v>14.816499637451864</v>
      </c>
      <c r="M376" s="98">
        <f t="shared" si="52"/>
        <v>14.766999637451862</v>
      </c>
      <c r="N376" s="116">
        <f t="shared" si="53"/>
        <v>14.816999637451865</v>
      </c>
      <c r="O376" s="117">
        <f t="shared" si="54"/>
        <v>14.791999637451863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14.817499637451863</v>
      </c>
      <c r="L377" s="115">
        <f t="shared" si="59"/>
        <v>14.866499637451865</v>
      </c>
      <c r="M377" s="98">
        <f t="shared" si="52"/>
        <v>14.816999637451863</v>
      </c>
      <c r="N377" s="116">
        <f t="shared" si="53"/>
        <v>14.866999637451865</v>
      </c>
      <c r="O377" s="117">
        <f t="shared" si="54"/>
        <v>14.841999637451863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14.867499637451864</v>
      </c>
      <c r="L378" s="115">
        <f t="shared" si="59"/>
        <v>14.916499637451865</v>
      </c>
      <c r="M378" s="98">
        <f t="shared" si="52"/>
        <v>14.866999637451864</v>
      </c>
      <c r="N378" s="116">
        <f t="shared" si="53"/>
        <v>14.916999637451866</v>
      </c>
      <c r="O378" s="117">
        <f t="shared" si="54"/>
        <v>14.891999637451864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14.917499637451865</v>
      </c>
      <c r="L379" s="115">
        <f t="shared" si="59"/>
        <v>14.966499637451866</v>
      </c>
      <c r="M379" s="98">
        <f t="shared" si="52"/>
        <v>14.916999637451864</v>
      </c>
      <c r="N379" s="116">
        <f t="shared" si="53"/>
        <v>14.966999637451867</v>
      </c>
      <c r="O379" s="117">
        <f t="shared" si="54"/>
        <v>14.941999637451865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14.967499637451866</v>
      </c>
      <c r="L380" s="115">
        <f t="shared" si="59"/>
        <v>15.016499637451867</v>
      </c>
      <c r="M380" s="98">
        <f t="shared" si="52"/>
        <v>14.966999637451865</v>
      </c>
      <c r="N380" s="116">
        <f t="shared" si="53"/>
        <v>15.016999637451867</v>
      </c>
      <c r="O380" s="117">
        <f t="shared" si="54"/>
        <v>14.991999637451865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15.017499637451866</v>
      </c>
      <c r="L381" s="115">
        <f t="shared" si="59"/>
        <v>15.066499637451868</v>
      </c>
      <c r="M381" s="98">
        <f t="shared" si="52"/>
        <v>15.016999637451866</v>
      </c>
      <c r="N381" s="116">
        <f t="shared" si="53"/>
        <v>15.066999637451868</v>
      </c>
      <c r="O381" s="117">
        <f t="shared" si="54"/>
        <v>15.041999637451866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15.067499637451867</v>
      </c>
      <c r="L382" s="115">
        <f t="shared" si="59"/>
        <v>15.116499637451868</v>
      </c>
      <c r="M382" s="98">
        <f t="shared" si="52"/>
        <v>15.066999637451866</v>
      </c>
      <c r="N382" s="116">
        <f t="shared" si="53"/>
        <v>15.116999637451869</v>
      </c>
      <c r="O382" s="117">
        <f t="shared" si="54"/>
        <v>15.091999637451867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15.117499637451868</v>
      </c>
      <c r="L383" s="115">
        <f t="shared" si="59"/>
        <v>15.166499637451869</v>
      </c>
      <c r="M383" s="98">
        <f t="shared" si="52"/>
        <v>15.116999637451867</v>
      </c>
      <c r="N383" s="116">
        <f t="shared" si="53"/>
        <v>15.16699963745187</v>
      </c>
      <c r="O383" s="117">
        <f t="shared" si="54"/>
        <v>15.141999637451867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15.167499637451868</v>
      </c>
      <c r="L384" s="115">
        <f t="shared" si="59"/>
        <v>15.21649963745187</v>
      </c>
      <c r="M384" s="98">
        <f t="shared" si="52"/>
        <v>15.166999637451868</v>
      </c>
      <c r="N384" s="116">
        <f t="shared" si="53"/>
        <v>15.21699963745187</v>
      </c>
      <c r="O384" s="117">
        <f t="shared" si="54"/>
        <v>15.191999637451868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15.217499637451869</v>
      </c>
      <c r="L385" s="115">
        <f t="shared" si="59"/>
        <v>15.26649963745187</v>
      </c>
      <c r="M385" s="98">
        <f t="shared" si="52"/>
        <v>15.216999637451869</v>
      </c>
      <c r="N385" s="116">
        <f t="shared" si="53"/>
        <v>15.266999637451871</v>
      </c>
      <c r="O385" s="117">
        <f t="shared" si="54"/>
        <v>15.241999637451869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15.26749963745187</v>
      </c>
      <c r="L386" s="115">
        <f t="shared" si="59"/>
        <v>15.316499637451871</v>
      </c>
      <c r="M386" s="98">
        <f t="shared" si="52"/>
        <v>15.266999637451869</v>
      </c>
      <c r="N386" s="116">
        <f t="shared" si="53"/>
        <v>15.316999637451872</v>
      </c>
      <c r="O386" s="117">
        <f t="shared" si="54"/>
        <v>15.29199963745187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15.317499637451871</v>
      </c>
      <c r="L387" s="115">
        <f t="shared" si="59"/>
        <v>15.366499637451872</v>
      </c>
      <c r="M387" s="98">
        <f t="shared" si="52"/>
        <v>15.31699963745187</v>
      </c>
      <c r="N387" s="116">
        <f t="shared" si="53"/>
        <v>15.366999637451872</v>
      </c>
      <c r="O387" s="117">
        <f t="shared" si="54"/>
        <v>15.34199963745187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15.367499637451871</v>
      </c>
      <c r="L388" s="115">
        <f t="shared" si="59"/>
        <v>15.416499637451873</v>
      </c>
      <c r="M388" s="98">
        <f t="shared" si="52"/>
        <v>15.366999637451871</v>
      </c>
      <c r="N388" s="116">
        <f t="shared" si="53"/>
        <v>15.416999637451873</v>
      </c>
      <c r="O388" s="117">
        <f t="shared" si="54"/>
        <v>15.391999637451871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15.417499637451872</v>
      </c>
      <c r="L389" s="115">
        <f t="shared" si="59"/>
        <v>15.466499637451873</v>
      </c>
      <c r="M389" s="98">
        <f t="shared" ref="M389:M452" si="62">K389-5*10^-(D$2+1)</f>
        <v>15.416999637451871</v>
      </c>
      <c r="N389" s="116">
        <f t="shared" ref="N389:N452" si="63">L389+5*10^-(D$2+1)</f>
        <v>15.466999637451874</v>
      </c>
      <c r="O389" s="117">
        <f t="shared" ref="O389:O452" si="64">AVERAGE(K389,L389)</f>
        <v>15.441999637451872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15.467499637451873</v>
      </c>
      <c r="L390" s="115">
        <f t="shared" ref="L390:L453" si="69">K390+$I$4-POWER(10,-$D$2)</f>
        <v>15.516499637451874</v>
      </c>
      <c r="M390" s="98">
        <f t="shared" si="62"/>
        <v>15.466999637451872</v>
      </c>
      <c r="N390" s="116">
        <f t="shared" si="63"/>
        <v>15.516999637451875</v>
      </c>
      <c r="O390" s="117">
        <f t="shared" si="64"/>
        <v>15.491999637451872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15.517499637451873</v>
      </c>
      <c r="L391" s="115">
        <f t="shared" si="69"/>
        <v>15.566499637451875</v>
      </c>
      <c r="M391" s="98">
        <f t="shared" si="62"/>
        <v>15.516999637451873</v>
      </c>
      <c r="N391" s="116">
        <f t="shared" si="63"/>
        <v>15.566999637451875</v>
      </c>
      <c r="O391" s="117">
        <f t="shared" si="64"/>
        <v>15.541999637451873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15.567499637451874</v>
      </c>
      <c r="L392" s="115">
        <f t="shared" si="69"/>
        <v>15.616499637451875</v>
      </c>
      <c r="M392" s="98">
        <f t="shared" si="62"/>
        <v>15.566999637451874</v>
      </c>
      <c r="N392" s="116">
        <f t="shared" si="63"/>
        <v>15.616999637451876</v>
      </c>
      <c r="O392" s="117">
        <f t="shared" si="64"/>
        <v>15.591999637451874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15.617499637451875</v>
      </c>
      <c r="L393" s="115">
        <f t="shared" si="69"/>
        <v>15.666499637451876</v>
      </c>
      <c r="M393" s="98">
        <f t="shared" si="62"/>
        <v>15.616999637451874</v>
      </c>
      <c r="N393" s="116">
        <f t="shared" si="63"/>
        <v>15.666999637451877</v>
      </c>
      <c r="O393" s="117">
        <f t="shared" si="64"/>
        <v>15.641999637451875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15.667499637451876</v>
      </c>
      <c r="L394" s="115">
        <f t="shared" si="69"/>
        <v>15.716499637451877</v>
      </c>
      <c r="M394" s="98">
        <f t="shared" si="62"/>
        <v>15.666999637451875</v>
      </c>
      <c r="N394" s="116">
        <f t="shared" si="63"/>
        <v>15.716999637451877</v>
      </c>
      <c r="O394" s="117">
        <f t="shared" si="64"/>
        <v>15.691999637451875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15.717499637451876</v>
      </c>
      <c r="L395" s="115">
        <f t="shared" si="69"/>
        <v>15.766499637451878</v>
      </c>
      <c r="M395" s="98">
        <f t="shared" si="62"/>
        <v>15.716999637451876</v>
      </c>
      <c r="N395" s="116">
        <f t="shared" si="63"/>
        <v>15.766999637451878</v>
      </c>
      <c r="O395" s="117">
        <f t="shared" si="64"/>
        <v>15.741999637451876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15.767499637451877</v>
      </c>
      <c r="L396" s="115">
        <f t="shared" si="69"/>
        <v>15.816499637451878</v>
      </c>
      <c r="M396" s="98">
        <f t="shared" si="62"/>
        <v>15.766999637451876</v>
      </c>
      <c r="N396" s="116">
        <f t="shared" si="63"/>
        <v>15.816999637451879</v>
      </c>
      <c r="O396" s="117">
        <f t="shared" si="64"/>
        <v>15.791999637451877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15.817499637451878</v>
      </c>
      <c r="L397" s="115">
        <f t="shared" si="69"/>
        <v>15.866499637451879</v>
      </c>
      <c r="M397" s="98">
        <f t="shared" si="62"/>
        <v>15.816999637451877</v>
      </c>
      <c r="N397" s="116">
        <f t="shared" si="63"/>
        <v>15.86699963745188</v>
      </c>
      <c r="O397" s="117">
        <f t="shared" si="64"/>
        <v>15.841999637451877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15.867499637451878</v>
      </c>
      <c r="L398" s="115">
        <f t="shared" si="69"/>
        <v>15.91649963745188</v>
      </c>
      <c r="M398" s="98">
        <f t="shared" si="62"/>
        <v>15.866999637451878</v>
      </c>
      <c r="N398" s="116">
        <f t="shared" si="63"/>
        <v>15.91699963745188</v>
      </c>
      <c r="O398" s="117">
        <f t="shared" si="64"/>
        <v>15.891999637451878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15.917499637451879</v>
      </c>
      <c r="L399" s="115">
        <f t="shared" si="69"/>
        <v>15.96649963745188</v>
      </c>
      <c r="M399" s="98">
        <f t="shared" si="62"/>
        <v>15.916999637451879</v>
      </c>
      <c r="N399" s="116">
        <f t="shared" si="63"/>
        <v>15.966999637451881</v>
      </c>
      <c r="O399" s="117">
        <f t="shared" si="64"/>
        <v>15.941999637451879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15.96749963745188</v>
      </c>
      <c r="L400" s="115">
        <f t="shared" si="69"/>
        <v>16.016499637451879</v>
      </c>
      <c r="M400" s="98">
        <f t="shared" si="62"/>
        <v>15.966999637451879</v>
      </c>
      <c r="N400" s="116">
        <f t="shared" si="63"/>
        <v>16.016999637451878</v>
      </c>
      <c r="O400" s="117">
        <f t="shared" si="64"/>
        <v>15.99199963745188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16.017499637451881</v>
      </c>
      <c r="L401" s="115">
        <f t="shared" si="69"/>
        <v>16.06649963745188</v>
      </c>
      <c r="M401" s="98">
        <f t="shared" si="62"/>
        <v>16.016999637451882</v>
      </c>
      <c r="N401" s="116">
        <f t="shared" si="63"/>
        <v>16.066999637451879</v>
      </c>
      <c r="O401" s="117">
        <f t="shared" si="64"/>
        <v>16.04199963745188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16.067499637451881</v>
      </c>
      <c r="L402" s="115">
        <f t="shared" si="69"/>
        <v>16.116499637451881</v>
      </c>
      <c r="M402" s="98">
        <f t="shared" si="62"/>
        <v>16.066999637451882</v>
      </c>
      <c r="N402" s="116">
        <f t="shared" si="63"/>
        <v>16.11699963745188</v>
      </c>
      <c r="O402" s="117">
        <f t="shared" si="64"/>
        <v>16.091999637451881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16.117499637451882</v>
      </c>
      <c r="L403" s="115">
        <f t="shared" si="69"/>
        <v>16.166499637451881</v>
      </c>
      <c r="M403" s="98">
        <f t="shared" si="62"/>
        <v>16.116999637451883</v>
      </c>
      <c r="N403" s="116">
        <f t="shared" si="63"/>
        <v>16.16699963745188</v>
      </c>
      <c r="O403" s="117">
        <f t="shared" si="64"/>
        <v>16.141999637451882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16.167499637451883</v>
      </c>
      <c r="L404" s="115">
        <f t="shared" si="69"/>
        <v>16.216499637451882</v>
      </c>
      <c r="M404" s="98">
        <f t="shared" si="62"/>
        <v>16.166999637451884</v>
      </c>
      <c r="N404" s="116">
        <f t="shared" si="63"/>
        <v>16.216999637451881</v>
      </c>
      <c r="O404" s="117">
        <f t="shared" si="64"/>
        <v>16.191999637451882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16.217499637451883</v>
      </c>
      <c r="L405" s="115">
        <f t="shared" si="69"/>
        <v>16.266499637451883</v>
      </c>
      <c r="M405" s="98">
        <f t="shared" si="62"/>
        <v>16.216999637451885</v>
      </c>
      <c r="N405" s="116">
        <f t="shared" si="63"/>
        <v>16.266999637451882</v>
      </c>
      <c r="O405" s="117">
        <f t="shared" si="64"/>
        <v>16.241999637451883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16.267499637451884</v>
      </c>
      <c r="L406" s="115">
        <f t="shared" si="69"/>
        <v>16.316499637451884</v>
      </c>
      <c r="M406" s="98">
        <f t="shared" si="62"/>
        <v>16.266999637451885</v>
      </c>
      <c r="N406" s="116">
        <f t="shared" si="63"/>
        <v>16.316999637451882</v>
      </c>
      <c r="O406" s="117">
        <f t="shared" si="64"/>
        <v>16.291999637451884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16.317499637451885</v>
      </c>
      <c r="L407" s="115">
        <f t="shared" si="69"/>
        <v>16.366499637451884</v>
      </c>
      <c r="M407" s="98">
        <f t="shared" si="62"/>
        <v>16.316999637451886</v>
      </c>
      <c r="N407" s="116">
        <f t="shared" si="63"/>
        <v>16.366999637451883</v>
      </c>
      <c r="O407" s="117">
        <f t="shared" si="64"/>
        <v>16.341999637451885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16.367499637451886</v>
      </c>
      <c r="L408" s="115">
        <f t="shared" si="69"/>
        <v>16.416499637451885</v>
      </c>
      <c r="M408" s="98">
        <f t="shared" si="62"/>
        <v>16.366999637451887</v>
      </c>
      <c r="N408" s="116">
        <f t="shared" si="63"/>
        <v>16.416999637451884</v>
      </c>
      <c r="O408" s="117">
        <f t="shared" si="64"/>
        <v>16.391999637451885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16.417499637451886</v>
      </c>
      <c r="L409" s="115">
        <f t="shared" si="69"/>
        <v>16.466499637451886</v>
      </c>
      <c r="M409" s="98">
        <f t="shared" si="62"/>
        <v>16.416999637451887</v>
      </c>
      <c r="N409" s="116">
        <f t="shared" si="63"/>
        <v>16.466999637451885</v>
      </c>
      <c r="O409" s="117">
        <f t="shared" si="64"/>
        <v>16.441999637451886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16.467499637451887</v>
      </c>
      <c r="L410" s="115">
        <f t="shared" si="69"/>
        <v>16.516499637451886</v>
      </c>
      <c r="M410" s="98">
        <f t="shared" si="62"/>
        <v>16.466999637451888</v>
      </c>
      <c r="N410" s="116">
        <f t="shared" si="63"/>
        <v>16.516999637451885</v>
      </c>
      <c r="O410" s="117">
        <f t="shared" si="64"/>
        <v>16.491999637451887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16.517499637451888</v>
      </c>
      <c r="L411" s="115">
        <f t="shared" si="69"/>
        <v>16.566499637451887</v>
      </c>
      <c r="M411" s="98">
        <f t="shared" si="62"/>
        <v>16.516999637451889</v>
      </c>
      <c r="N411" s="116">
        <f t="shared" si="63"/>
        <v>16.566999637451886</v>
      </c>
      <c r="O411" s="117">
        <f t="shared" si="64"/>
        <v>16.541999637451887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16.567499637451888</v>
      </c>
      <c r="L412" s="115">
        <f t="shared" si="69"/>
        <v>16.616499637451888</v>
      </c>
      <c r="M412" s="98">
        <f t="shared" si="62"/>
        <v>16.56699963745189</v>
      </c>
      <c r="N412" s="116">
        <f t="shared" si="63"/>
        <v>16.616999637451887</v>
      </c>
      <c r="O412" s="117">
        <f t="shared" si="64"/>
        <v>16.591999637451888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16.617499637451889</v>
      </c>
      <c r="L413" s="115">
        <f t="shared" si="69"/>
        <v>16.666499637451889</v>
      </c>
      <c r="M413" s="98">
        <f t="shared" si="62"/>
        <v>16.61699963745189</v>
      </c>
      <c r="N413" s="116">
        <f t="shared" si="63"/>
        <v>16.666999637451887</v>
      </c>
      <c r="O413" s="117">
        <f t="shared" si="64"/>
        <v>16.641999637451889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16.66749963745189</v>
      </c>
      <c r="L414" s="115">
        <f t="shared" si="69"/>
        <v>16.716499637451889</v>
      </c>
      <c r="M414" s="98">
        <f t="shared" si="62"/>
        <v>16.666999637451891</v>
      </c>
      <c r="N414" s="116">
        <f t="shared" si="63"/>
        <v>16.716999637451888</v>
      </c>
      <c r="O414" s="117">
        <f t="shared" si="64"/>
        <v>16.69199963745189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16.71749963745189</v>
      </c>
      <c r="L415" s="115">
        <f t="shared" si="69"/>
        <v>16.76649963745189</v>
      </c>
      <c r="M415" s="98">
        <f t="shared" si="62"/>
        <v>16.716999637451892</v>
      </c>
      <c r="N415" s="116">
        <f t="shared" si="63"/>
        <v>16.766999637451889</v>
      </c>
      <c r="O415" s="117">
        <f t="shared" si="64"/>
        <v>16.74199963745189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16.767499637451891</v>
      </c>
      <c r="L416" s="115">
        <f t="shared" si="69"/>
        <v>16.816499637451891</v>
      </c>
      <c r="M416" s="98">
        <f t="shared" si="62"/>
        <v>16.766999637451892</v>
      </c>
      <c r="N416" s="116">
        <f t="shared" si="63"/>
        <v>16.81699963745189</v>
      </c>
      <c r="O416" s="117">
        <f t="shared" si="64"/>
        <v>16.791999637451891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16.817499637451892</v>
      </c>
      <c r="L417" s="115">
        <f t="shared" si="69"/>
        <v>16.866499637451891</v>
      </c>
      <c r="M417" s="98">
        <f t="shared" si="62"/>
        <v>16.816999637451893</v>
      </c>
      <c r="N417" s="116">
        <f t="shared" si="63"/>
        <v>16.86699963745189</v>
      </c>
      <c r="O417" s="117">
        <f t="shared" si="64"/>
        <v>16.841999637451892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16.867499637451893</v>
      </c>
      <c r="L418" s="115">
        <f t="shared" si="69"/>
        <v>16.916499637451892</v>
      </c>
      <c r="M418" s="98">
        <f t="shared" si="62"/>
        <v>16.866999637451894</v>
      </c>
      <c r="N418" s="116">
        <f t="shared" si="63"/>
        <v>16.916999637451891</v>
      </c>
      <c r="O418" s="117">
        <f t="shared" si="64"/>
        <v>16.891999637451892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16.917499637451893</v>
      </c>
      <c r="L419" s="115">
        <f t="shared" si="69"/>
        <v>16.966499637451893</v>
      </c>
      <c r="M419" s="98">
        <f t="shared" si="62"/>
        <v>16.916999637451895</v>
      </c>
      <c r="N419" s="116">
        <f t="shared" si="63"/>
        <v>16.966999637451892</v>
      </c>
      <c r="O419" s="117">
        <f t="shared" si="64"/>
        <v>16.941999637451893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16.967499637451894</v>
      </c>
      <c r="L420" s="115">
        <f t="shared" si="69"/>
        <v>17.016499637451894</v>
      </c>
      <c r="M420" s="98">
        <f t="shared" si="62"/>
        <v>16.966999637451895</v>
      </c>
      <c r="N420" s="116">
        <f t="shared" si="63"/>
        <v>17.016999637451892</v>
      </c>
      <c r="O420" s="117">
        <f t="shared" si="64"/>
        <v>16.991999637451894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17.017499637451895</v>
      </c>
      <c r="L421" s="115">
        <f t="shared" si="69"/>
        <v>17.066499637451894</v>
      </c>
      <c r="M421" s="98">
        <f t="shared" si="62"/>
        <v>17.016999637451896</v>
      </c>
      <c r="N421" s="116">
        <f t="shared" si="63"/>
        <v>17.066999637451893</v>
      </c>
      <c r="O421" s="117">
        <f t="shared" si="64"/>
        <v>17.041999637451895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17.067499637451895</v>
      </c>
      <c r="L422" s="115">
        <f t="shared" si="69"/>
        <v>17.116499637451895</v>
      </c>
      <c r="M422" s="98">
        <f t="shared" si="62"/>
        <v>17.066999637451897</v>
      </c>
      <c r="N422" s="116">
        <f t="shared" si="63"/>
        <v>17.116999637451894</v>
      </c>
      <c r="O422" s="117">
        <f t="shared" si="64"/>
        <v>17.091999637451895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17.117499637451896</v>
      </c>
      <c r="L423" s="115">
        <f t="shared" si="69"/>
        <v>17.166499637451896</v>
      </c>
      <c r="M423" s="98">
        <f t="shared" si="62"/>
        <v>17.116999637451897</v>
      </c>
      <c r="N423" s="116">
        <f t="shared" si="63"/>
        <v>17.166999637451895</v>
      </c>
      <c r="O423" s="117">
        <f t="shared" si="64"/>
        <v>17.141999637451896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17.167499637451897</v>
      </c>
      <c r="L424" s="115">
        <f t="shared" si="69"/>
        <v>17.216499637451896</v>
      </c>
      <c r="M424" s="98">
        <f t="shared" si="62"/>
        <v>17.166999637451898</v>
      </c>
      <c r="N424" s="116">
        <f t="shared" si="63"/>
        <v>17.216999637451895</v>
      </c>
      <c r="O424" s="117">
        <f t="shared" si="64"/>
        <v>17.191999637451897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17.217499637451898</v>
      </c>
      <c r="L425" s="115">
        <f t="shared" si="69"/>
        <v>17.266499637451897</v>
      </c>
      <c r="M425" s="98">
        <f t="shared" si="62"/>
        <v>17.216999637451899</v>
      </c>
      <c r="N425" s="116">
        <f t="shared" si="63"/>
        <v>17.266999637451896</v>
      </c>
      <c r="O425" s="117">
        <f t="shared" si="64"/>
        <v>17.241999637451897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17.267499637451898</v>
      </c>
      <c r="L426" s="115">
        <f t="shared" si="69"/>
        <v>17.316499637451898</v>
      </c>
      <c r="M426" s="98">
        <f t="shared" si="62"/>
        <v>17.266999637451899</v>
      </c>
      <c r="N426" s="116">
        <f t="shared" si="63"/>
        <v>17.316999637451897</v>
      </c>
      <c r="O426" s="117">
        <f t="shared" si="64"/>
        <v>17.291999637451898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17.317499637451899</v>
      </c>
      <c r="L427" s="115">
        <f t="shared" si="69"/>
        <v>17.366499637451899</v>
      </c>
      <c r="M427" s="98">
        <f t="shared" si="62"/>
        <v>17.3169996374519</v>
      </c>
      <c r="N427" s="116">
        <f t="shared" si="63"/>
        <v>17.366999637451897</v>
      </c>
      <c r="O427" s="117">
        <f t="shared" si="64"/>
        <v>17.341999637451899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17.3674996374519</v>
      </c>
      <c r="L428" s="115">
        <f t="shared" si="69"/>
        <v>17.416499637451899</v>
      </c>
      <c r="M428" s="98">
        <f t="shared" si="62"/>
        <v>17.366999637451901</v>
      </c>
      <c r="N428" s="116">
        <f t="shared" si="63"/>
        <v>17.416999637451898</v>
      </c>
      <c r="O428" s="117">
        <f t="shared" si="64"/>
        <v>17.391999637451899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17.4174996374519</v>
      </c>
      <c r="L429" s="115">
        <f t="shared" si="69"/>
        <v>17.4664996374519</v>
      </c>
      <c r="M429" s="98">
        <f t="shared" si="62"/>
        <v>17.416999637451902</v>
      </c>
      <c r="N429" s="116">
        <f t="shared" si="63"/>
        <v>17.466999637451899</v>
      </c>
      <c r="O429" s="117">
        <f t="shared" si="64"/>
        <v>17.4419996374519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17.467499637451901</v>
      </c>
      <c r="L430" s="115">
        <f t="shared" si="69"/>
        <v>17.516499637451901</v>
      </c>
      <c r="M430" s="98">
        <f t="shared" si="62"/>
        <v>17.466999637451902</v>
      </c>
      <c r="N430" s="116">
        <f t="shared" si="63"/>
        <v>17.516999637451899</v>
      </c>
      <c r="O430" s="117">
        <f t="shared" si="64"/>
        <v>17.491999637451901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17.517499637451902</v>
      </c>
      <c r="L431" s="115">
        <f t="shared" si="69"/>
        <v>17.566499637451901</v>
      </c>
      <c r="M431" s="98">
        <f t="shared" si="62"/>
        <v>17.516999637451903</v>
      </c>
      <c r="N431" s="116">
        <f t="shared" si="63"/>
        <v>17.5669996374519</v>
      </c>
      <c r="O431" s="117">
        <f t="shared" si="64"/>
        <v>17.541999637451902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17.567499637451903</v>
      </c>
      <c r="L432" s="115">
        <f t="shared" si="69"/>
        <v>17.616499637451902</v>
      </c>
      <c r="M432" s="98">
        <f t="shared" si="62"/>
        <v>17.566999637451904</v>
      </c>
      <c r="N432" s="116">
        <f t="shared" si="63"/>
        <v>17.616999637451901</v>
      </c>
      <c r="O432" s="117">
        <f t="shared" si="64"/>
        <v>17.591999637451902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17.617499637451903</v>
      </c>
      <c r="L433" s="115">
        <f t="shared" si="69"/>
        <v>17.666499637451903</v>
      </c>
      <c r="M433" s="98">
        <f t="shared" si="62"/>
        <v>17.616999637451904</v>
      </c>
      <c r="N433" s="116">
        <f t="shared" si="63"/>
        <v>17.666999637451902</v>
      </c>
      <c r="O433" s="117">
        <f t="shared" si="64"/>
        <v>17.641999637451903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17.667499637451904</v>
      </c>
      <c r="L434" s="115">
        <f t="shared" si="69"/>
        <v>17.716499637451903</v>
      </c>
      <c r="M434" s="98">
        <f t="shared" si="62"/>
        <v>17.666999637451905</v>
      </c>
      <c r="N434" s="116">
        <f t="shared" si="63"/>
        <v>17.716999637451902</v>
      </c>
      <c r="O434" s="117">
        <f t="shared" si="64"/>
        <v>17.691999637451904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17.717499637451905</v>
      </c>
      <c r="L435" s="115">
        <f t="shared" si="69"/>
        <v>17.766499637451904</v>
      </c>
      <c r="M435" s="98">
        <f t="shared" si="62"/>
        <v>17.716999637451906</v>
      </c>
      <c r="N435" s="116">
        <f t="shared" si="63"/>
        <v>17.766999637451903</v>
      </c>
      <c r="O435" s="117">
        <f t="shared" si="64"/>
        <v>17.741999637451904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17.767499637451905</v>
      </c>
      <c r="L436" s="115">
        <f t="shared" si="69"/>
        <v>17.816499637451905</v>
      </c>
      <c r="M436" s="98">
        <f t="shared" si="62"/>
        <v>17.766999637451907</v>
      </c>
      <c r="N436" s="116">
        <f t="shared" si="63"/>
        <v>17.816999637451904</v>
      </c>
      <c r="O436" s="117">
        <f t="shared" si="64"/>
        <v>17.791999637451905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17.817499637451906</v>
      </c>
      <c r="L437" s="115">
        <f t="shared" si="69"/>
        <v>17.866499637451906</v>
      </c>
      <c r="M437" s="98">
        <f t="shared" si="62"/>
        <v>17.816999637451907</v>
      </c>
      <c r="N437" s="116">
        <f t="shared" si="63"/>
        <v>17.866999637451904</v>
      </c>
      <c r="O437" s="117">
        <f t="shared" si="64"/>
        <v>17.841999637451906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17.867499637451907</v>
      </c>
      <c r="L438" s="115">
        <f t="shared" si="69"/>
        <v>17.916499637451906</v>
      </c>
      <c r="M438" s="98">
        <f t="shared" si="62"/>
        <v>17.866999637451908</v>
      </c>
      <c r="N438" s="116">
        <f t="shared" si="63"/>
        <v>17.916999637451905</v>
      </c>
      <c r="O438" s="117">
        <f t="shared" si="64"/>
        <v>17.891999637451907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17.917499637451908</v>
      </c>
      <c r="L439" s="115">
        <f t="shared" si="69"/>
        <v>17.966499637451907</v>
      </c>
      <c r="M439" s="98">
        <f t="shared" si="62"/>
        <v>17.916999637451909</v>
      </c>
      <c r="N439" s="116">
        <f t="shared" si="63"/>
        <v>17.966999637451906</v>
      </c>
      <c r="O439" s="117">
        <f t="shared" si="64"/>
        <v>17.941999637451907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17.967499637451908</v>
      </c>
      <c r="L440" s="115">
        <f t="shared" si="69"/>
        <v>18.016499637451908</v>
      </c>
      <c r="M440" s="98">
        <f t="shared" si="62"/>
        <v>17.966999637451909</v>
      </c>
      <c r="N440" s="116">
        <f t="shared" si="63"/>
        <v>18.016999637451907</v>
      </c>
      <c r="O440" s="117">
        <f t="shared" si="64"/>
        <v>17.991999637451908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18.017499637451909</v>
      </c>
      <c r="L441" s="115">
        <f t="shared" si="69"/>
        <v>18.066499637451908</v>
      </c>
      <c r="M441" s="98">
        <f t="shared" si="62"/>
        <v>18.01699963745191</v>
      </c>
      <c r="N441" s="116">
        <f t="shared" si="63"/>
        <v>18.066999637451907</v>
      </c>
      <c r="O441" s="117">
        <f t="shared" si="64"/>
        <v>18.041999637451909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18.06749963745191</v>
      </c>
      <c r="L442" s="115">
        <f t="shared" si="69"/>
        <v>18.116499637451909</v>
      </c>
      <c r="M442" s="98">
        <f t="shared" si="62"/>
        <v>18.066999637451911</v>
      </c>
      <c r="N442" s="116">
        <f t="shared" si="63"/>
        <v>18.116999637451908</v>
      </c>
      <c r="O442" s="117">
        <f t="shared" si="64"/>
        <v>18.091999637451909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18.11749963745191</v>
      </c>
      <c r="L443" s="115">
        <f t="shared" si="69"/>
        <v>18.16649963745191</v>
      </c>
      <c r="M443" s="98">
        <f t="shared" si="62"/>
        <v>18.116999637451912</v>
      </c>
      <c r="N443" s="116">
        <f t="shared" si="63"/>
        <v>18.166999637451909</v>
      </c>
      <c r="O443" s="117">
        <f t="shared" si="64"/>
        <v>18.14199963745191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18.167499637451911</v>
      </c>
      <c r="L444" s="115">
        <f t="shared" si="69"/>
        <v>18.216499637451911</v>
      </c>
      <c r="M444" s="98">
        <f t="shared" si="62"/>
        <v>18.166999637451912</v>
      </c>
      <c r="N444" s="116">
        <f t="shared" si="63"/>
        <v>18.216999637451909</v>
      </c>
      <c r="O444" s="117">
        <f t="shared" si="64"/>
        <v>18.191999637451911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18.217499637451912</v>
      </c>
      <c r="L445" s="115">
        <f t="shared" si="69"/>
        <v>18.266499637451911</v>
      </c>
      <c r="M445" s="98">
        <f t="shared" si="62"/>
        <v>18.216999637451913</v>
      </c>
      <c r="N445" s="116">
        <f t="shared" si="63"/>
        <v>18.26699963745191</v>
      </c>
      <c r="O445" s="117">
        <f t="shared" si="64"/>
        <v>18.241999637451912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18.267499637451913</v>
      </c>
      <c r="L446" s="115">
        <f t="shared" si="69"/>
        <v>18.316499637451912</v>
      </c>
      <c r="M446" s="98">
        <f t="shared" si="62"/>
        <v>18.266999637451914</v>
      </c>
      <c r="N446" s="116">
        <f t="shared" si="63"/>
        <v>18.316999637451911</v>
      </c>
      <c r="O446" s="117">
        <f t="shared" si="64"/>
        <v>18.291999637451912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18.317499637451913</v>
      </c>
      <c r="L447" s="115">
        <f t="shared" si="69"/>
        <v>18.366499637451913</v>
      </c>
      <c r="M447" s="98">
        <f t="shared" si="62"/>
        <v>18.316999637451914</v>
      </c>
      <c r="N447" s="116">
        <f t="shared" si="63"/>
        <v>18.366999637451912</v>
      </c>
      <c r="O447" s="117">
        <f t="shared" si="64"/>
        <v>18.341999637451913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18.367499637451914</v>
      </c>
      <c r="L448" s="115">
        <f t="shared" si="69"/>
        <v>18.416499637451913</v>
      </c>
      <c r="M448" s="98">
        <f t="shared" si="62"/>
        <v>18.366999637451915</v>
      </c>
      <c r="N448" s="116">
        <f t="shared" si="63"/>
        <v>18.416999637451912</v>
      </c>
      <c r="O448" s="117">
        <f t="shared" si="64"/>
        <v>18.391999637451914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18.417499637451915</v>
      </c>
      <c r="L449" s="115">
        <f t="shared" si="69"/>
        <v>18.466499637451914</v>
      </c>
      <c r="M449" s="98">
        <f t="shared" si="62"/>
        <v>18.416999637451916</v>
      </c>
      <c r="N449" s="116">
        <f t="shared" si="63"/>
        <v>18.466999637451913</v>
      </c>
      <c r="O449" s="117">
        <f t="shared" si="64"/>
        <v>18.441999637451914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18.467499637451915</v>
      </c>
      <c r="L450" s="115">
        <f t="shared" si="69"/>
        <v>18.516499637451915</v>
      </c>
      <c r="M450" s="98">
        <f t="shared" si="62"/>
        <v>18.466999637451917</v>
      </c>
      <c r="N450" s="116">
        <f t="shared" si="63"/>
        <v>18.516999637451914</v>
      </c>
      <c r="O450" s="117">
        <f t="shared" si="64"/>
        <v>18.491999637451915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18.517499637451916</v>
      </c>
      <c r="L451" s="115">
        <f t="shared" si="69"/>
        <v>18.566499637451916</v>
      </c>
      <c r="M451" s="98">
        <f t="shared" si="62"/>
        <v>18.516999637451917</v>
      </c>
      <c r="N451" s="116">
        <f t="shared" si="63"/>
        <v>18.566999637451914</v>
      </c>
      <c r="O451" s="117">
        <f t="shared" si="64"/>
        <v>18.541999637451916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18.567499637451917</v>
      </c>
      <c r="L452" s="115">
        <f t="shared" si="69"/>
        <v>18.616499637451916</v>
      </c>
      <c r="M452" s="98">
        <f t="shared" si="62"/>
        <v>18.566999637451918</v>
      </c>
      <c r="N452" s="116">
        <f t="shared" si="63"/>
        <v>18.616999637451915</v>
      </c>
      <c r="O452" s="117">
        <f t="shared" si="64"/>
        <v>18.591999637451917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18.617499637451917</v>
      </c>
      <c r="L453" s="115">
        <f t="shared" si="69"/>
        <v>18.666499637451917</v>
      </c>
      <c r="M453" s="98">
        <f t="shared" ref="M453:M516" si="72">K453-5*10^-(D$2+1)</f>
        <v>18.616999637451919</v>
      </c>
      <c r="N453" s="116">
        <f t="shared" ref="N453:N516" si="73">L453+5*10^-(D$2+1)</f>
        <v>18.666999637451916</v>
      </c>
      <c r="O453" s="117">
        <f t="shared" ref="O453:O516" si="74">AVERAGE(K453,L453)</f>
        <v>18.641999637451917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18.667499637451918</v>
      </c>
      <c r="L454" s="115">
        <f t="shared" ref="L454:L517" si="79">K454+$I$4-POWER(10,-$D$2)</f>
        <v>18.716499637451918</v>
      </c>
      <c r="M454" s="98">
        <f t="shared" si="72"/>
        <v>18.666999637451919</v>
      </c>
      <c r="N454" s="116">
        <f t="shared" si="73"/>
        <v>18.716999637451917</v>
      </c>
      <c r="O454" s="117">
        <f t="shared" si="74"/>
        <v>18.691999637451918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18.717499637451919</v>
      </c>
      <c r="L455" s="115">
        <f t="shared" si="79"/>
        <v>18.766499637451918</v>
      </c>
      <c r="M455" s="98">
        <f t="shared" si="72"/>
        <v>18.71699963745192</v>
      </c>
      <c r="N455" s="116">
        <f t="shared" si="73"/>
        <v>18.766999637451917</v>
      </c>
      <c r="O455" s="117">
        <f t="shared" si="74"/>
        <v>18.741999637451919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18.76749963745192</v>
      </c>
      <c r="L456" s="115">
        <f t="shared" si="79"/>
        <v>18.816499637451919</v>
      </c>
      <c r="M456" s="98">
        <f t="shared" si="72"/>
        <v>18.766999637451921</v>
      </c>
      <c r="N456" s="116">
        <f t="shared" si="73"/>
        <v>18.816999637451918</v>
      </c>
      <c r="O456" s="117">
        <f t="shared" si="74"/>
        <v>18.791999637451919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18.81749963745192</v>
      </c>
      <c r="L457" s="115">
        <f t="shared" si="79"/>
        <v>18.86649963745192</v>
      </c>
      <c r="M457" s="98">
        <f t="shared" si="72"/>
        <v>18.816999637451922</v>
      </c>
      <c r="N457" s="116">
        <f t="shared" si="73"/>
        <v>18.866999637451919</v>
      </c>
      <c r="O457" s="117">
        <f t="shared" si="74"/>
        <v>18.84199963745192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18.867499637451921</v>
      </c>
      <c r="L458" s="115">
        <f t="shared" si="79"/>
        <v>18.916499637451921</v>
      </c>
      <c r="M458" s="98">
        <f t="shared" si="72"/>
        <v>18.866999637451922</v>
      </c>
      <c r="N458" s="116">
        <f t="shared" si="73"/>
        <v>18.916999637451919</v>
      </c>
      <c r="O458" s="117">
        <f t="shared" si="74"/>
        <v>18.891999637451921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18.917499637451922</v>
      </c>
      <c r="L459" s="115">
        <f t="shared" si="79"/>
        <v>18.966499637451921</v>
      </c>
      <c r="M459" s="98">
        <f t="shared" si="72"/>
        <v>18.916999637451923</v>
      </c>
      <c r="N459" s="116">
        <f t="shared" si="73"/>
        <v>18.96699963745192</v>
      </c>
      <c r="O459" s="117">
        <f t="shared" si="74"/>
        <v>18.941999637451922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18.967499637451922</v>
      </c>
      <c r="L460" s="115">
        <f t="shared" si="79"/>
        <v>19.016499637451922</v>
      </c>
      <c r="M460" s="98">
        <f t="shared" si="72"/>
        <v>18.966999637451924</v>
      </c>
      <c r="N460" s="116">
        <f t="shared" si="73"/>
        <v>19.016999637451921</v>
      </c>
      <c r="O460" s="117">
        <f t="shared" si="74"/>
        <v>18.991999637451922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19.017499637451923</v>
      </c>
      <c r="L461" s="115">
        <f t="shared" si="79"/>
        <v>19.066499637451923</v>
      </c>
      <c r="M461" s="98">
        <f t="shared" si="72"/>
        <v>19.016999637451924</v>
      </c>
      <c r="N461" s="116">
        <f t="shared" si="73"/>
        <v>19.066999637451922</v>
      </c>
      <c r="O461" s="117">
        <f t="shared" si="74"/>
        <v>19.041999637451923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19.067499637451924</v>
      </c>
      <c r="L462" s="115">
        <f t="shared" si="79"/>
        <v>19.116499637451923</v>
      </c>
      <c r="M462" s="98">
        <f t="shared" si="72"/>
        <v>19.066999637451925</v>
      </c>
      <c r="N462" s="116">
        <f t="shared" si="73"/>
        <v>19.116999637451922</v>
      </c>
      <c r="O462" s="117">
        <f t="shared" si="74"/>
        <v>19.091999637451924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19.117499637451925</v>
      </c>
      <c r="L463" s="115">
        <f t="shared" si="79"/>
        <v>19.166499637451924</v>
      </c>
      <c r="M463" s="98">
        <f t="shared" si="72"/>
        <v>19.116999637451926</v>
      </c>
      <c r="N463" s="116">
        <f t="shared" si="73"/>
        <v>19.166999637451923</v>
      </c>
      <c r="O463" s="117">
        <f t="shared" si="74"/>
        <v>19.141999637451924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19.167499637451925</v>
      </c>
      <c r="L464" s="115">
        <f t="shared" si="79"/>
        <v>19.216499637451925</v>
      </c>
      <c r="M464" s="98">
        <f t="shared" si="72"/>
        <v>19.166999637451926</v>
      </c>
      <c r="N464" s="116">
        <f t="shared" si="73"/>
        <v>19.216999637451924</v>
      </c>
      <c r="O464" s="117">
        <f t="shared" si="74"/>
        <v>19.191999637451925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19.217499637451926</v>
      </c>
      <c r="L465" s="115">
        <f t="shared" si="79"/>
        <v>19.266499637451926</v>
      </c>
      <c r="M465" s="98">
        <f t="shared" si="72"/>
        <v>19.216999637451927</v>
      </c>
      <c r="N465" s="116">
        <f t="shared" si="73"/>
        <v>19.266999637451924</v>
      </c>
      <c r="O465" s="117">
        <f t="shared" si="74"/>
        <v>19.241999637451926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19.267499637451927</v>
      </c>
      <c r="L466" s="115">
        <f t="shared" si="79"/>
        <v>19.316499637451926</v>
      </c>
      <c r="M466" s="98">
        <f t="shared" si="72"/>
        <v>19.266999637451928</v>
      </c>
      <c r="N466" s="116">
        <f t="shared" si="73"/>
        <v>19.316999637451925</v>
      </c>
      <c r="O466" s="117">
        <f t="shared" si="74"/>
        <v>19.291999637451926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19.317499637451927</v>
      </c>
      <c r="L467" s="115">
        <f t="shared" si="79"/>
        <v>19.366499637451927</v>
      </c>
      <c r="M467" s="98">
        <f t="shared" si="72"/>
        <v>19.316999637451929</v>
      </c>
      <c r="N467" s="116">
        <f t="shared" si="73"/>
        <v>19.366999637451926</v>
      </c>
      <c r="O467" s="117">
        <f t="shared" si="74"/>
        <v>19.341999637451927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19.367499637451928</v>
      </c>
      <c r="L468" s="115">
        <f t="shared" si="79"/>
        <v>19.416499637451928</v>
      </c>
      <c r="M468" s="98">
        <f t="shared" si="72"/>
        <v>19.366999637451929</v>
      </c>
      <c r="N468" s="116">
        <f t="shared" si="73"/>
        <v>19.416999637451926</v>
      </c>
      <c r="O468" s="117">
        <f t="shared" si="74"/>
        <v>19.391999637451928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19.417499637451929</v>
      </c>
      <c r="L469" s="115">
        <f t="shared" si="79"/>
        <v>19.466499637451928</v>
      </c>
      <c r="M469" s="98">
        <f t="shared" si="72"/>
        <v>19.41699963745193</v>
      </c>
      <c r="N469" s="116">
        <f t="shared" si="73"/>
        <v>19.466999637451927</v>
      </c>
      <c r="O469" s="117">
        <f t="shared" si="74"/>
        <v>19.441999637451929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19.46749963745193</v>
      </c>
      <c r="L470" s="115">
        <f t="shared" si="79"/>
        <v>19.516499637451929</v>
      </c>
      <c r="M470" s="98">
        <f t="shared" si="72"/>
        <v>19.466999637451931</v>
      </c>
      <c r="N470" s="116">
        <f t="shared" si="73"/>
        <v>19.516999637451928</v>
      </c>
      <c r="O470" s="117">
        <f t="shared" si="74"/>
        <v>19.491999637451929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19.51749963745193</v>
      </c>
      <c r="L471" s="115">
        <f t="shared" si="79"/>
        <v>19.56649963745193</v>
      </c>
      <c r="M471" s="98">
        <f t="shared" si="72"/>
        <v>19.516999637451931</v>
      </c>
      <c r="N471" s="116">
        <f t="shared" si="73"/>
        <v>19.566999637451929</v>
      </c>
      <c r="O471" s="117">
        <f t="shared" si="74"/>
        <v>19.54199963745193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19.567499637451931</v>
      </c>
      <c r="L472" s="115">
        <f t="shared" si="79"/>
        <v>19.61649963745193</v>
      </c>
      <c r="M472" s="98">
        <f t="shared" si="72"/>
        <v>19.566999637451932</v>
      </c>
      <c r="N472" s="116">
        <f t="shared" si="73"/>
        <v>19.616999637451929</v>
      </c>
      <c r="O472" s="117">
        <f t="shared" si="74"/>
        <v>19.591999637451931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19.617499637451932</v>
      </c>
      <c r="L473" s="115">
        <f t="shared" si="79"/>
        <v>19.666499637451931</v>
      </c>
      <c r="M473" s="98">
        <f t="shared" si="72"/>
        <v>19.616999637451933</v>
      </c>
      <c r="N473" s="116">
        <f t="shared" si="73"/>
        <v>19.66699963745193</v>
      </c>
      <c r="O473" s="117">
        <f t="shared" si="74"/>
        <v>19.641999637451931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19.667499637451932</v>
      </c>
      <c r="L474" s="115">
        <f t="shared" si="79"/>
        <v>19.716499637451932</v>
      </c>
      <c r="M474" s="98">
        <f t="shared" si="72"/>
        <v>19.666999637451934</v>
      </c>
      <c r="N474" s="116">
        <f t="shared" si="73"/>
        <v>19.716999637451931</v>
      </c>
      <c r="O474" s="117">
        <f t="shared" si="74"/>
        <v>19.691999637451932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19.717499637451933</v>
      </c>
      <c r="L475" s="115">
        <f t="shared" si="79"/>
        <v>19.766499637451933</v>
      </c>
      <c r="M475" s="98">
        <f t="shared" si="72"/>
        <v>19.716999637451934</v>
      </c>
      <c r="N475" s="116">
        <f t="shared" si="73"/>
        <v>19.766999637451931</v>
      </c>
      <c r="O475" s="117">
        <f t="shared" si="74"/>
        <v>19.741999637451933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19.767499637451934</v>
      </c>
      <c r="L476" s="115">
        <f t="shared" si="79"/>
        <v>19.816499637451933</v>
      </c>
      <c r="M476" s="98">
        <f t="shared" si="72"/>
        <v>19.766999637451935</v>
      </c>
      <c r="N476" s="116">
        <f t="shared" si="73"/>
        <v>19.816999637451932</v>
      </c>
      <c r="O476" s="117">
        <f t="shared" si="74"/>
        <v>19.791999637451934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19.817499637451935</v>
      </c>
      <c r="L477" s="115">
        <f t="shared" si="79"/>
        <v>19.866499637451934</v>
      </c>
      <c r="M477" s="98">
        <f t="shared" si="72"/>
        <v>19.816999637451936</v>
      </c>
      <c r="N477" s="116">
        <f t="shared" si="73"/>
        <v>19.866999637451933</v>
      </c>
      <c r="O477" s="117">
        <f t="shared" si="74"/>
        <v>19.841999637451934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19.867499637451935</v>
      </c>
      <c r="L478" s="115">
        <f t="shared" si="79"/>
        <v>19.916499637451935</v>
      </c>
      <c r="M478" s="98">
        <f t="shared" si="72"/>
        <v>19.866999637451936</v>
      </c>
      <c r="N478" s="116">
        <f t="shared" si="73"/>
        <v>19.916999637451934</v>
      </c>
      <c r="O478" s="117">
        <f t="shared" si="74"/>
        <v>19.891999637451935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19.917499637451936</v>
      </c>
      <c r="L479" s="115">
        <f t="shared" si="79"/>
        <v>19.966499637451935</v>
      </c>
      <c r="M479" s="98">
        <f t="shared" si="72"/>
        <v>19.916999637451937</v>
      </c>
      <c r="N479" s="116">
        <f t="shared" si="73"/>
        <v>19.966999637451934</v>
      </c>
      <c r="O479" s="117">
        <f t="shared" si="74"/>
        <v>19.941999637451936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19.967499637451937</v>
      </c>
      <c r="L480" s="115">
        <f t="shared" si="79"/>
        <v>20.016499637451936</v>
      </c>
      <c r="M480" s="98">
        <f t="shared" si="72"/>
        <v>19.966999637451938</v>
      </c>
      <c r="N480" s="116">
        <f t="shared" si="73"/>
        <v>20.016999637451935</v>
      </c>
      <c r="O480" s="117">
        <f t="shared" si="74"/>
        <v>19.991999637451936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20.017499637451937</v>
      </c>
      <c r="L481" s="115">
        <f t="shared" si="79"/>
        <v>20.066499637451937</v>
      </c>
      <c r="M481" s="98">
        <f t="shared" si="72"/>
        <v>20.016999637451939</v>
      </c>
      <c r="N481" s="116">
        <f t="shared" si="73"/>
        <v>20.066999637451936</v>
      </c>
      <c r="O481" s="117">
        <f t="shared" si="74"/>
        <v>20.041999637451937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20.067499637451938</v>
      </c>
      <c r="L482" s="115">
        <f t="shared" si="79"/>
        <v>20.116499637451938</v>
      </c>
      <c r="M482" s="98">
        <f t="shared" si="72"/>
        <v>20.066999637451939</v>
      </c>
      <c r="N482" s="116">
        <f t="shared" si="73"/>
        <v>20.116999637451936</v>
      </c>
      <c r="O482" s="117">
        <f t="shared" si="74"/>
        <v>20.091999637451938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20.117499637451939</v>
      </c>
      <c r="L483" s="115">
        <f t="shared" si="79"/>
        <v>20.166499637451938</v>
      </c>
      <c r="M483" s="98">
        <f t="shared" si="72"/>
        <v>20.11699963745194</v>
      </c>
      <c r="N483" s="116">
        <f t="shared" si="73"/>
        <v>20.166999637451937</v>
      </c>
      <c r="O483" s="117">
        <f t="shared" si="74"/>
        <v>20.141999637451939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20.16749963745194</v>
      </c>
      <c r="L484" s="115">
        <f t="shared" si="79"/>
        <v>20.216499637451939</v>
      </c>
      <c r="M484" s="98">
        <f t="shared" si="72"/>
        <v>20.166999637451941</v>
      </c>
      <c r="N484" s="116">
        <f t="shared" si="73"/>
        <v>20.216999637451938</v>
      </c>
      <c r="O484" s="117">
        <f t="shared" si="74"/>
        <v>20.191999637451939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20.21749963745194</v>
      </c>
      <c r="L485" s="115">
        <f t="shared" si="79"/>
        <v>20.26649963745194</v>
      </c>
      <c r="M485" s="98">
        <f t="shared" si="72"/>
        <v>20.216999637451941</v>
      </c>
      <c r="N485" s="116">
        <f t="shared" si="73"/>
        <v>20.266999637451939</v>
      </c>
      <c r="O485" s="117">
        <f t="shared" si="74"/>
        <v>20.24199963745194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20.267499637451941</v>
      </c>
      <c r="L486" s="115">
        <f t="shared" si="79"/>
        <v>20.31649963745194</v>
      </c>
      <c r="M486" s="98">
        <f t="shared" si="72"/>
        <v>20.266999637451942</v>
      </c>
      <c r="N486" s="116">
        <f t="shared" si="73"/>
        <v>20.316999637451939</v>
      </c>
      <c r="O486" s="117">
        <f t="shared" si="74"/>
        <v>20.291999637451941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20.317499637451942</v>
      </c>
      <c r="L487" s="115">
        <f t="shared" si="79"/>
        <v>20.366499637451941</v>
      </c>
      <c r="M487" s="98">
        <f t="shared" si="72"/>
        <v>20.316999637451943</v>
      </c>
      <c r="N487" s="116">
        <f t="shared" si="73"/>
        <v>20.36699963745194</v>
      </c>
      <c r="O487" s="117">
        <f t="shared" si="74"/>
        <v>20.341999637451941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20.367499637451942</v>
      </c>
      <c r="L488" s="115">
        <f t="shared" si="79"/>
        <v>20.416499637451942</v>
      </c>
      <c r="M488" s="98">
        <f t="shared" si="72"/>
        <v>20.366999637451944</v>
      </c>
      <c r="N488" s="116">
        <f t="shared" si="73"/>
        <v>20.416999637451941</v>
      </c>
      <c r="O488" s="117">
        <f t="shared" si="74"/>
        <v>20.391999637451942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20.417499637451943</v>
      </c>
      <c r="L489" s="115">
        <f t="shared" si="79"/>
        <v>20.466499637451943</v>
      </c>
      <c r="M489" s="98">
        <f t="shared" si="72"/>
        <v>20.416999637451944</v>
      </c>
      <c r="N489" s="116">
        <f t="shared" si="73"/>
        <v>20.466999637451941</v>
      </c>
      <c r="O489" s="117">
        <f t="shared" si="74"/>
        <v>20.441999637451943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20.467499637451944</v>
      </c>
      <c r="L490" s="115">
        <f t="shared" si="79"/>
        <v>20.516499637451943</v>
      </c>
      <c r="M490" s="98">
        <f t="shared" si="72"/>
        <v>20.466999637451945</v>
      </c>
      <c r="N490" s="116">
        <f t="shared" si="73"/>
        <v>20.516999637451942</v>
      </c>
      <c r="O490" s="117">
        <f t="shared" si="74"/>
        <v>20.491999637451944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20.517499637451944</v>
      </c>
      <c r="L491" s="115">
        <f t="shared" si="79"/>
        <v>20.566499637451944</v>
      </c>
      <c r="M491" s="98">
        <f t="shared" si="72"/>
        <v>20.516999637451946</v>
      </c>
      <c r="N491" s="116">
        <f t="shared" si="73"/>
        <v>20.566999637451943</v>
      </c>
      <c r="O491" s="117">
        <f t="shared" si="74"/>
        <v>20.541999637451944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20.567499637451945</v>
      </c>
      <c r="L492" s="115">
        <f t="shared" si="79"/>
        <v>20.616499637451945</v>
      </c>
      <c r="M492" s="98">
        <f t="shared" si="72"/>
        <v>20.566999637451946</v>
      </c>
      <c r="N492" s="116">
        <f t="shared" si="73"/>
        <v>20.616999637451944</v>
      </c>
      <c r="O492" s="117">
        <f t="shared" si="74"/>
        <v>20.591999637451945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20.617499637451946</v>
      </c>
      <c r="L493" s="115">
        <f t="shared" si="79"/>
        <v>20.666499637451945</v>
      </c>
      <c r="M493" s="98">
        <f t="shared" si="72"/>
        <v>20.616999637451947</v>
      </c>
      <c r="N493" s="116">
        <f t="shared" si="73"/>
        <v>20.666999637451944</v>
      </c>
      <c r="O493" s="117">
        <f t="shared" si="74"/>
        <v>20.641999637451946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20.667499637451947</v>
      </c>
      <c r="L494" s="115">
        <f t="shared" si="79"/>
        <v>20.716499637451946</v>
      </c>
      <c r="M494" s="98">
        <f t="shared" si="72"/>
        <v>20.666999637451948</v>
      </c>
      <c r="N494" s="116">
        <f t="shared" si="73"/>
        <v>20.716999637451945</v>
      </c>
      <c r="O494" s="117">
        <f t="shared" si="74"/>
        <v>20.691999637451946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20.717499637451947</v>
      </c>
      <c r="L495" s="115">
        <f t="shared" si="79"/>
        <v>20.766499637451947</v>
      </c>
      <c r="M495" s="98">
        <f t="shared" si="72"/>
        <v>20.716999637451949</v>
      </c>
      <c r="N495" s="116">
        <f t="shared" si="73"/>
        <v>20.766999637451946</v>
      </c>
      <c r="O495" s="117">
        <f t="shared" si="74"/>
        <v>20.741999637451947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20.767499637451948</v>
      </c>
      <c r="L496" s="115">
        <f t="shared" si="79"/>
        <v>20.816499637451948</v>
      </c>
      <c r="M496" s="98">
        <f t="shared" si="72"/>
        <v>20.766999637451949</v>
      </c>
      <c r="N496" s="116">
        <f t="shared" si="73"/>
        <v>20.816999637451946</v>
      </c>
      <c r="O496" s="117">
        <f t="shared" si="74"/>
        <v>20.791999637451948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20.817499637451949</v>
      </c>
      <c r="L497" s="115">
        <f t="shared" si="79"/>
        <v>20.866499637451948</v>
      </c>
      <c r="M497" s="98">
        <f t="shared" si="72"/>
        <v>20.81699963745195</v>
      </c>
      <c r="N497" s="116">
        <f t="shared" si="73"/>
        <v>20.866999637451947</v>
      </c>
      <c r="O497" s="117">
        <f t="shared" si="74"/>
        <v>20.841999637451949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20.867499637451949</v>
      </c>
      <c r="L498" s="115">
        <f t="shared" si="79"/>
        <v>20.916499637451949</v>
      </c>
      <c r="M498" s="98">
        <f t="shared" si="72"/>
        <v>20.866999637451951</v>
      </c>
      <c r="N498" s="116">
        <f t="shared" si="73"/>
        <v>20.916999637451948</v>
      </c>
      <c r="O498" s="117">
        <f t="shared" si="74"/>
        <v>20.891999637451949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20.91749963745195</v>
      </c>
      <c r="L499" s="115">
        <f t="shared" si="79"/>
        <v>20.96649963745195</v>
      </c>
      <c r="M499" s="98">
        <f t="shared" si="72"/>
        <v>20.916999637451951</v>
      </c>
      <c r="N499" s="116">
        <f t="shared" si="73"/>
        <v>20.966999637451949</v>
      </c>
      <c r="O499" s="117">
        <f t="shared" si="74"/>
        <v>20.94199963745195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20.967499637451951</v>
      </c>
      <c r="L500" s="115">
        <f t="shared" si="79"/>
        <v>21.01649963745195</v>
      </c>
      <c r="M500" s="98">
        <f t="shared" si="72"/>
        <v>20.966999637451952</v>
      </c>
      <c r="N500" s="116">
        <f t="shared" si="73"/>
        <v>21.016999637451949</v>
      </c>
      <c r="O500" s="117">
        <f t="shared" si="74"/>
        <v>20.991999637451951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21.017499637451952</v>
      </c>
      <c r="L501" s="115">
        <f t="shared" si="79"/>
        <v>21.066499637451951</v>
      </c>
      <c r="M501" s="98">
        <f t="shared" si="72"/>
        <v>21.016999637451953</v>
      </c>
      <c r="N501" s="116">
        <f t="shared" si="73"/>
        <v>21.06699963745195</v>
      </c>
      <c r="O501" s="117">
        <f t="shared" si="74"/>
        <v>21.041999637451951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21.067499637451952</v>
      </c>
      <c r="L502" s="115">
        <f t="shared" si="79"/>
        <v>21.116499637451952</v>
      </c>
      <c r="M502" s="98">
        <f t="shared" si="72"/>
        <v>21.066999637451953</v>
      </c>
      <c r="N502" s="116">
        <f t="shared" si="73"/>
        <v>21.116999637451951</v>
      </c>
      <c r="O502" s="117">
        <f t="shared" si="74"/>
        <v>21.091999637451952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21.117499637451953</v>
      </c>
      <c r="L503" s="115">
        <f t="shared" si="79"/>
        <v>21.166499637451953</v>
      </c>
      <c r="M503" s="98">
        <f t="shared" si="72"/>
        <v>21.116999637451954</v>
      </c>
      <c r="N503" s="116">
        <f t="shared" si="73"/>
        <v>21.166999637451951</v>
      </c>
      <c r="O503" s="117">
        <f t="shared" si="74"/>
        <v>21.141999637451953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21.167499637451954</v>
      </c>
      <c r="L504" s="115">
        <f t="shared" si="79"/>
        <v>21.216499637451953</v>
      </c>
      <c r="M504" s="98">
        <f t="shared" si="72"/>
        <v>21.166999637451955</v>
      </c>
      <c r="N504" s="116">
        <f t="shared" si="73"/>
        <v>21.216999637451952</v>
      </c>
      <c r="O504" s="117">
        <f t="shared" si="74"/>
        <v>21.191999637451953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21.217499637451954</v>
      </c>
      <c r="L505" s="115">
        <f t="shared" si="79"/>
        <v>21.266499637451954</v>
      </c>
      <c r="M505" s="98">
        <f t="shared" si="72"/>
        <v>21.216999637451956</v>
      </c>
      <c r="N505" s="116">
        <f t="shared" si="73"/>
        <v>21.266999637451953</v>
      </c>
      <c r="O505" s="117">
        <f t="shared" si="74"/>
        <v>21.241999637451954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21.267499637451955</v>
      </c>
      <c r="L506" s="115">
        <f t="shared" si="79"/>
        <v>21.316499637451955</v>
      </c>
      <c r="M506" s="98">
        <f t="shared" si="72"/>
        <v>21.266999637451956</v>
      </c>
      <c r="N506" s="116">
        <f t="shared" si="73"/>
        <v>21.316999637451953</v>
      </c>
      <c r="O506" s="117">
        <f t="shared" si="74"/>
        <v>21.291999637451955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21.317499637451956</v>
      </c>
      <c r="L507" s="115">
        <f t="shared" si="79"/>
        <v>21.366499637451955</v>
      </c>
      <c r="M507" s="98">
        <f t="shared" si="72"/>
        <v>21.316999637451957</v>
      </c>
      <c r="N507" s="116">
        <f t="shared" si="73"/>
        <v>21.366999637451954</v>
      </c>
      <c r="O507" s="117">
        <f t="shared" si="74"/>
        <v>21.341999637451956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21.367499637451957</v>
      </c>
      <c r="L508" s="115">
        <f t="shared" si="79"/>
        <v>21.416499637451956</v>
      </c>
      <c r="M508" s="98">
        <f t="shared" si="72"/>
        <v>21.366999637451958</v>
      </c>
      <c r="N508" s="116">
        <f t="shared" si="73"/>
        <v>21.416999637451955</v>
      </c>
      <c r="O508" s="117">
        <f t="shared" si="74"/>
        <v>21.391999637451956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21.417499637451957</v>
      </c>
      <c r="L509" s="115">
        <f t="shared" si="79"/>
        <v>21.466499637451957</v>
      </c>
      <c r="M509" s="98">
        <f t="shared" si="72"/>
        <v>21.416999637451958</v>
      </c>
      <c r="N509" s="116">
        <f t="shared" si="73"/>
        <v>21.466999637451956</v>
      </c>
      <c r="O509" s="117">
        <f t="shared" si="74"/>
        <v>21.441999637451957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21.467499637451958</v>
      </c>
      <c r="L510" s="115">
        <f t="shared" si="79"/>
        <v>21.516499637451957</v>
      </c>
      <c r="M510" s="98">
        <f t="shared" si="72"/>
        <v>21.466999637451959</v>
      </c>
      <c r="N510" s="116">
        <f t="shared" si="73"/>
        <v>21.516999637451956</v>
      </c>
      <c r="O510" s="117">
        <f t="shared" si="74"/>
        <v>21.491999637451958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21.517499637451959</v>
      </c>
      <c r="L511" s="115">
        <f t="shared" si="79"/>
        <v>21.566499637451958</v>
      </c>
      <c r="M511" s="98">
        <f t="shared" si="72"/>
        <v>21.51699963745196</v>
      </c>
      <c r="N511" s="116">
        <f t="shared" si="73"/>
        <v>21.566999637451957</v>
      </c>
      <c r="O511" s="117">
        <f t="shared" si="74"/>
        <v>21.541999637451958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21.567499637451959</v>
      </c>
      <c r="L512" s="115">
        <f t="shared" si="79"/>
        <v>21.616499637451959</v>
      </c>
      <c r="M512" s="98">
        <f t="shared" si="72"/>
        <v>21.566999637451961</v>
      </c>
      <c r="N512" s="116">
        <f t="shared" si="73"/>
        <v>21.616999637451958</v>
      </c>
      <c r="O512" s="117">
        <f t="shared" si="74"/>
        <v>21.591999637451959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21.61749963745196</v>
      </c>
      <c r="L513" s="115">
        <f t="shared" si="79"/>
        <v>21.66649963745196</v>
      </c>
      <c r="M513" s="98">
        <f t="shared" si="72"/>
        <v>21.616999637451961</v>
      </c>
      <c r="N513" s="116">
        <f t="shared" si="73"/>
        <v>21.666999637451958</v>
      </c>
      <c r="O513" s="117">
        <f t="shared" si="74"/>
        <v>21.64199963745196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21.667499637451961</v>
      </c>
      <c r="L514" s="115">
        <f t="shared" si="79"/>
        <v>21.71649963745196</v>
      </c>
      <c r="M514" s="98">
        <f t="shared" si="72"/>
        <v>21.666999637451962</v>
      </c>
      <c r="N514" s="116">
        <f t="shared" si="73"/>
        <v>21.716999637451959</v>
      </c>
      <c r="O514" s="117">
        <f t="shared" si="74"/>
        <v>21.691999637451961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21.717499637451962</v>
      </c>
      <c r="L515" s="115">
        <f t="shared" si="79"/>
        <v>21.766499637451961</v>
      </c>
      <c r="M515" s="98">
        <f t="shared" si="72"/>
        <v>21.716999637451963</v>
      </c>
      <c r="N515" s="116">
        <f t="shared" si="73"/>
        <v>21.76699963745196</v>
      </c>
      <c r="O515" s="117">
        <f t="shared" si="74"/>
        <v>21.741999637451961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21.767499637451962</v>
      </c>
      <c r="L516" s="115">
        <f t="shared" si="79"/>
        <v>21.816499637451962</v>
      </c>
      <c r="M516" s="98">
        <f t="shared" si="72"/>
        <v>21.766999637451963</v>
      </c>
      <c r="N516" s="116">
        <f t="shared" si="73"/>
        <v>21.816999637451961</v>
      </c>
      <c r="O516" s="117">
        <f t="shared" si="74"/>
        <v>21.791999637451962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21.817499637451963</v>
      </c>
      <c r="L517" s="115">
        <f t="shared" si="79"/>
        <v>21.866499637451962</v>
      </c>
      <c r="M517" s="98">
        <f t="shared" ref="M517:M580" si="82">K517-5*10^-(D$2+1)</f>
        <v>21.816999637451964</v>
      </c>
      <c r="N517" s="116">
        <f t="shared" ref="N517:N580" si="83">L517+5*10^-(D$2+1)</f>
        <v>21.866999637451961</v>
      </c>
      <c r="O517" s="117">
        <f t="shared" ref="O517:O580" si="84">AVERAGE(K517,L517)</f>
        <v>21.841999637451963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21.867499637451964</v>
      </c>
      <c r="L518" s="115">
        <f t="shared" ref="L518:L581" si="89">K518+$I$4-POWER(10,-$D$2)</f>
        <v>21.916499637451963</v>
      </c>
      <c r="M518" s="98">
        <f t="shared" si="82"/>
        <v>21.866999637451965</v>
      </c>
      <c r="N518" s="116">
        <f t="shared" si="83"/>
        <v>21.916999637451962</v>
      </c>
      <c r="O518" s="117">
        <f t="shared" si="84"/>
        <v>21.891999637451963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21.917499637451964</v>
      </c>
      <c r="L519" s="115">
        <f t="shared" si="89"/>
        <v>21.966499637451964</v>
      </c>
      <c r="M519" s="98">
        <f t="shared" si="82"/>
        <v>21.916999637451966</v>
      </c>
      <c r="N519" s="116">
        <f t="shared" si="83"/>
        <v>21.966999637451963</v>
      </c>
      <c r="O519" s="117">
        <f t="shared" si="84"/>
        <v>21.941999637451964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21.967499637451965</v>
      </c>
      <c r="L520" s="115">
        <f t="shared" si="89"/>
        <v>22.016499637451965</v>
      </c>
      <c r="M520" s="98">
        <f t="shared" si="82"/>
        <v>21.966999637451966</v>
      </c>
      <c r="N520" s="116">
        <f t="shared" si="83"/>
        <v>22.016999637451963</v>
      </c>
      <c r="O520" s="117">
        <f t="shared" si="84"/>
        <v>21.991999637451965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22.017499637451966</v>
      </c>
      <c r="L521" s="115">
        <f t="shared" si="89"/>
        <v>22.066499637451965</v>
      </c>
      <c r="M521" s="98">
        <f t="shared" si="82"/>
        <v>22.016999637451967</v>
      </c>
      <c r="N521" s="116">
        <f t="shared" si="83"/>
        <v>22.066999637451964</v>
      </c>
      <c r="O521" s="117">
        <f t="shared" si="84"/>
        <v>22.041999637451966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22.067499637451967</v>
      </c>
      <c r="L522" s="115">
        <f t="shared" si="89"/>
        <v>22.116499637451966</v>
      </c>
      <c r="M522" s="98">
        <f t="shared" si="82"/>
        <v>22.066999637451968</v>
      </c>
      <c r="N522" s="116">
        <f t="shared" si="83"/>
        <v>22.116999637451965</v>
      </c>
      <c r="O522" s="117">
        <f t="shared" si="84"/>
        <v>22.091999637451966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22.117499637451967</v>
      </c>
      <c r="L523" s="115">
        <f t="shared" si="89"/>
        <v>22.166499637451967</v>
      </c>
      <c r="M523" s="98">
        <f t="shared" si="82"/>
        <v>22.116999637451968</v>
      </c>
      <c r="N523" s="116">
        <f t="shared" si="83"/>
        <v>22.166999637451966</v>
      </c>
      <c r="O523" s="117">
        <f t="shared" si="84"/>
        <v>22.141999637451967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22.167499637451968</v>
      </c>
      <c r="L524" s="115">
        <f t="shared" si="89"/>
        <v>22.216499637451967</v>
      </c>
      <c r="M524" s="98">
        <f t="shared" si="82"/>
        <v>22.166999637451969</v>
      </c>
      <c r="N524" s="116">
        <f t="shared" si="83"/>
        <v>22.216999637451966</v>
      </c>
      <c r="O524" s="117">
        <f t="shared" si="84"/>
        <v>22.191999637451968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22.217499637451969</v>
      </c>
      <c r="L525" s="115">
        <f t="shared" si="89"/>
        <v>22.266499637451968</v>
      </c>
      <c r="M525" s="98">
        <f t="shared" si="82"/>
        <v>22.21699963745197</v>
      </c>
      <c r="N525" s="116">
        <f t="shared" si="83"/>
        <v>22.266999637451967</v>
      </c>
      <c r="O525" s="117">
        <f t="shared" si="84"/>
        <v>22.241999637451968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22.267499637451969</v>
      </c>
      <c r="L526" s="115">
        <f t="shared" si="89"/>
        <v>22.316499637451969</v>
      </c>
      <c r="M526" s="98">
        <f t="shared" si="82"/>
        <v>22.266999637451971</v>
      </c>
      <c r="N526" s="116">
        <f t="shared" si="83"/>
        <v>22.316999637451968</v>
      </c>
      <c r="O526" s="117">
        <f t="shared" si="84"/>
        <v>22.291999637451969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22.31749963745197</v>
      </c>
      <c r="L527" s="115">
        <f t="shared" si="89"/>
        <v>22.36649963745197</v>
      </c>
      <c r="M527" s="98">
        <f t="shared" si="82"/>
        <v>22.316999637451971</v>
      </c>
      <c r="N527" s="116">
        <f t="shared" si="83"/>
        <v>22.366999637451968</v>
      </c>
      <c r="O527" s="117">
        <f t="shared" si="84"/>
        <v>22.34199963745197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22.367499637451971</v>
      </c>
      <c r="L528" s="115">
        <f t="shared" si="89"/>
        <v>22.41649963745197</v>
      </c>
      <c r="M528" s="98">
        <f t="shared" si="82"/>
        <v>22.366999637451972</v>
      </c>
      <c r="N528" s="116">
        <f t="shared" si="83"/>
        <v>22.416999637451969</v>
      </c>
      <c r="O528" s="117">
        <f t="shared" si="84"/>
        <v>22.391999637451971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22.417499637451971</v>
      </c>
      <c r="L529" s="115">
        <f t="shared" si="89"/>
        <v>22.466499637451971</v>
      </c>
      <c r="M529" s="98">
        <f t="shared" si="82"/>
        <v>22.416999637451973</v>
      </c>
      <c r="N529" s="116">
        <f t="shared" si="83"/>
        <v>22.46699963745197</v>
      </c>
      <c r="O529" s="117">
        <f t="shared" si="84"/>
        <v>22.441999637451971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22.467499637451972</v>
      </c>
      <c r="L530" s="115">
        <f t="shared" si="89"/>
        <v>22.516499637451972</v>
      </c>
      <c r="M530" s="98">
        <f t="shared" si="82"/>
        <v>22.466999637451973</v>
      </c>
      <c r="N530" s="116">
        <f t="shared" si="83"/>
        <v>22.516999637451971</v>
      </c>
      <c r="O530" s="117">
        <f t="shared" si="84"/>
        <v>22.491999637451972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22.517499637451973</v>
      </c>
      <c r="L531" s="115">
        <f t="shared" si="89"/>
        <v>22.566499637451972</v>
      </c>
      <c r="M531" s="98">
        <f t="shared" si="82"/>
        <v>22.516999637451974</v>
      </c>
      <c r="N531" s="116">
        <f t="shared" si="83"/>
        <v>22.566999637451971</v>
      </c>
      <c r="O531" s="117">
        <f t="shared" si="84"/>
        <v>22.541999637451973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22.567499637451974</v>
      </c>
      <c r="L532" s="115">
        <f t="shared" si="89"/>
        <v>22.616499637451973</v>
      </c>
      <c r="M532" s="98">
        <f t="shared" si="82"/>
        <v>22.566999637451975</v>
      </c>
      <c r="N532" s="116">
        <f t="shared" si="83"/>
        <v>22.616999637451972</v>
      </c>
      <c r="O532" s="117">
        <f t="shared" si="84"/>
        <v>22.591999637451973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22.617499637451974</v>
      </c>
      <c r="L533" s="115">
        <f t="shared" si="89"/>
        <v>22.666499637451974</v>
      </c>
      <c r="M533" s="98">
        <f t="shared" si="82"/>
        <v>22.616999637451976</v>
      </c>
      <c r="N533" s="116">
        <f t="shared" si="83"/>
        <v>22.666999637451973</v>
      </c>
      <c r="O533" s="117">
        <f t="shared" si="84"/>
        <v>22.641999637451974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22.667499637451975</v>
      </c>
      <c r="L534" s="115">
        <f t="shared" si="89"/>
        <v>22.716499637451975</v>
      </c>
      <c r="M534" s="98">
        <f t="shared" si="82"/>
        <v>22.666999637451976</v>
      </c>
      <c r="N534" s="116">
        <f t="shared" si="83"/>
        <v>22.716999637451973</v>
      </c>
      <c r="O534" s="117">
        <f t="shared" si="84"/>
        <v>22.691999637451975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22.717499637451976</v>
      </c>
      <c r="L535" s="115">
        <f t="shared" si="89"/>
        <v>22.766499637451975</v>
      </c>
      <c r="M535" s="98">
        <f t="shared" si="82"/>
        <v>22.716999637451977</v>
      </c>
      <c r="N535" s="116">
        <f t="shared" si="83"/>
        <v>22.766999637451974</v>
      </c>
      <c r="O535" s="117">
        <f t="shared" si="84"/>
        <v>22.741999637451976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22.767499637451976</v>
      </c>
      <c r="L536" s="115">
        <f t="shared" si="89"/>
        <v>22.816499637451976</v>
      </c>
      <c r="M536" s="98">
        <f t="shared" si="82"/>
        <v>22.766999637451978</v>
      </c>
      <c r="N536" s="116">
        <f t="shared" si="83"/>
        <v>22.816999637451975</v>
      </c>
      <c r="O536" s="117">
        <f t="shared" si="84"/>
        <v>22.791999637451976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22.817499637451977</v>
      </c>
      <c r="L537" s="115">
        <f t="shared" si="89"/>
        <v>22.866499637451977</v>
      </c>
      <c r="M537" s="98">
        <f t="shared" si="82"/>
        <v>22.816999637451978</v>
      </c>
      <c r="N537" s="116">
        <f t="shared" si="83"/>
        <v>22.866999637451976</v>
      </c>
      <c r="O537" s="117">
        <f t="shared" si="84"/>
        <v>22.841999637451977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22.867499637451978</v>
      </c>
      <c r="L538" s="115">
        <f t="shared" si="89"/>
        <v>22.916499637451977</v>
      </c>
      <c r="M538" s="98">
        <f t="shared" si="82"/>
        <v>22.866999637451979</v>
      </c>
      <c r="N538" s="116">
        <f t="shared" si="83"/>
        <v>22.916999637451976</v>
      </c>
      <c r="O538" s="117">
        <f t="shared" si="84"/>
        <v>22.891999637451978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22.917499637451979</v>
      </c>
      <c r="L539" s="115">
        <f t="shared" si="89"/>
        <v>22.966499637451978</v>
      </c>
      <c r="M539" s="98">
        <f t="shared" si="82"/>
        <v>22.91699963745198</v>
      </c>
      <c r="N539" s="116">
        <f t="shared" si="83"/>
        <v>22.966999637451977</v>
      </c>
      <c r="O539" s="117">
        <f t="shared" si="84"/>
        <v>22.941999637451978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22.967499637451979</v>
      </c>
      <c r="L540" s="115">
        <f t="shared" si="89"/>
        <v>23.016499637451979</v>
      </c>
      <c r="M540" s="98">
        <f t="shared" si="82"/>
        <v>22.96699963745198</v>
      </c>
      <c r="N540" s="116">
        <f t="shared" si="83"/>
        <v>23.016999637451978</v>
      </c>
      <c r="O540" s="117">
        <f t="shared" si="84"/>
        <v>22.991999637451979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23.01749963745198</v>
      </c>
      <c r="L541" s="115">
        <f t="shared" si="89"/>
        <v>23.06649963745198</v>
      </c>
      <c r="M541" s="98">
        <f t="shared" si="82"/>
        <v>23.016999637451981</v>
      </c>
      <c r="N541" s="116">
        <f t="shared" si="83"/>
        <v>23.066999637451978</v>
      </c>
      <c r="O541" s="117">
        <f t="shared" si="84"/>
        <v>23.04199963745198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23.067499637451981</v>
      </c>
      <c r="L542" s="115">
        <f t="shared" si="89"/>
        <v>23.11649963745198</v>
      </c>
      <c r="M542" s="98">
        <f t="shared" si="82"/>
        <v>23.066999637451982</v>
      </c>
      <c r="N542" s="116">
        <f t="shared" si="83"/>
        <v>23.116999637451979</v>
      </c>
      <c r="O542" s="117">
        <f t="shared" si="84"/>
        <v>23.09199963745198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23.117499637451981</v>
      </c>
      <c r="L543" s="115">
        <f t="shared" si="89"/>
        <v>23.166499637451981</v>
      </c>
      <c r="M543" s="98">
        <f t="shared" si="82"/>
        <v>23.116999637451983</v>
      </c>
      <c r="N543" s="116">
        <f t="shared" si="83"/>
        <v>23.16699963745198</v>
      </c>
      <c r="O543" s="117">
        <f t="shared" si="84"/>
        <v>23.141999637451981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23.167499637451982</v>
      </c>
      <c r="L544" s="115">
        <f t="shared" si="89"/>
        <v>23.216499637451982</v>
      </c>
      <c r="M544" s="98">
        <f t="shared" si="82"/>
        <v>23.166999637451983</v>
      </c>
      <c r="N544" s="116">
        <f t="shared" si="83"/>
        <v>23.21699963745198</v>
      </c>
      <c r="O544" s="117">
        <f t="shared" si="84"/>
        <v>23.191999637451982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23.217499637451983</v>
      </c>
      <c r="L545" s="115">
        <f t="shared" si="89"/>
        <v>23.266499637451982</v>
      </c>
      <c r="M545" s="98">
        <f t="shared" si="82"/>
        <v>23.216999637451984</v>
      </c>
      <c r="N545" s="116">
        <f t="shared" si="83"/>
        <v>23.266999637451981</v>
      </c>
      <c r="O545" s="117">
        <f t="shared" si="84"/>
        <v>23.241999637451983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23.267499637451984</v>
      </c>
      <c r="L546" s="115">
        <f t="shared" si="89"/>
        <v>23.316499637451983</v>
      </c>
      <c r="M546" s="98">
        <f t="shared" si="82"/>
        <v>23.266999637451985</v>
      </c>
      <c r="N546" s="116">
        <f t="shared" si="83"/>
        <v>23.316999637451982</v>
      </c>
      <c r="O546" s="117">
        <f t="shared" si="84"/>
        <v>23.291999637451983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23.317499637451984</v>
      </c>
      <c r="L547" s="115">
        <f t="shared" si="89"/>
        <v>23.366499637451984</v>
      </c>
      <c r="M547" s="98">
        <f t="shared" si="82"/>
        <v>23.316999637451985</v>
      </c>
      <c r="N547" s="116">
        <f t="shared" si="83"/>
        <v>23.366999637451983</v>
      </c>
      <c r="O547" s="117">
        <f t="shared" si="84"/>
        <v>23.341999637451984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23.367499637451985</v>
      </c>
      <c r="L548" s="115">
        <f t="shared" si="89"/>
        <v>23.416499637451984</v>
      </c>
      <c r="M548" s="98">
        <f t="shared" si="82"/>
        <v>23.366999637451986</v>
      </c>
      <c r="N548" s="116">
        <f t="shared" si="83"/>
        <v>23.416999637451983</v>
      </c>
      <c r="O548" s="117">
        <f t="shared" si="84"/>
        <v>23.391999637451985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23.417499637451986</v>
      </c>
      <c r="L549" s="115">
        <f t="shared" si="89"/>
        <v>23.466499637451985</v>
      </c>
      <c r="M549" s="98">
        <f t="shared" si="82"/>
        <v>23.416999637451987</v>
      </c>
      <c r="N549" s="116">
        <f t="shared" si="83"/>
        <v>23.466999637451984</v>
      </c>
      <c r="O549" s="117">
        <f t="shared" si="84"/>
        <v>23.441999637451985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23.467499637451986</v>
      </c>
      <c r="L550" s="115">
        <f t="shared" si="89"/>
        <v>23.516499637451986</v>
      </c>
      <c r="M550" s="98">
        <f t="shared" si="82"/>
        <v>23.466999637451988</v>
      </c>
      <c r="N550" s="116">
        <f t="shared" si="83"/>
        <v>23.516999637451985</v>
      </c>
      <c r="O550" s="117">
        <f t="shared" si="84"/>
        <v>23.491999637451986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23.517499637451987</v>
      </c>
      <c r="L551" s="115">
        <f t="shared" si="89"/>
        <v>23.566499637451987</v>
      </c>
      <c r="M551" s="98">
        <f t="shared" si="82"/>
        <v>23.516999637451988</v>
      </c>
      <c r="N551" s="116">
        <f t="shared" si="83"/>
        <v>23.566999637451985</v>
      </c>
      <c r="O551" s="117">
        <f t="shared" si="84"/>
        <v>23.541999637451987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23.567499637451988</v>
      </c>
      <c r="L552" s="115">
        <f t="shared" si="89"/>
        <v>23.616499637451987</v>
      </c>
      <c r="M552" s="98">
        <f t="shared" si="82"/>
        <v>23.566999637451989</v>
      </c>
      <c r="N552" s="116">
        <f t="shared" si="83"/>
        <v>23.616999637451986</v>
      </c>
      <c r="O552" s="117">
        <f t="shared" si="84"/>
        <v>23.591999637451988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23.617499637451989</v>
      </c>
      <c r="L553" s="115">
        <f t="shared" si="89"/>
        <v>23.666499637451988</v>
      </c>
      <c r="M553" s="98">
        <f t="shared" si="82"/>
        <v>23.61699963745199</v>
      </c>
      <c r="N553" s="116">
        <f t="shared" si="83"/>
        <v>23.666999637451987</v>
      </c>
      <c r="O553" s="117">
        <f t="shared" si="84"/>
        <v>23.641999637451988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23.667499637451989</v>
      </c>
      <c r="L554" s="115">
        <f t="shared" si="89"/>
        <v>23.716499637451989</v>
      </c>
      <c r="M554" s="98">
        <f t="shared" si="82"/>
        <v>23.66699963745199</v>
      </c>
      <c r="N554" s="116">
        <f t="shared" si="83"/>
        <v>23.716999637451988</v>
      </c>
      <c r="O554" s="117">
        <f t="shared" si="84"/>
        <v>23.691999637451989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23.71749963745199</v>
      </c>
      <c r="L555" s="115">
        <f t="shared" si="89"/>
        <v>23.766499637451989</v>
      </c>
      <c r="M555" s="98">
        <f t="shared" si="82"/>
        <v>23.716999637451991</v>
      </c>
      <c r="N555" s="116">
        <f t="shared" si="83"/>
        <v>23.766999637451988</v>
      </c>
      <c r="O555" s="117">
        <f t="shared" si="84"/>
        <v>23.74199963745199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23.767499637451991</v>
      </c>
      <c r="L556" s="115">
        <f t="shared" si="89"/>
        <v>23.81649963745199</v>
      </c>
      <c r="M556" s="98">
        <f t="shared" si="82"/>
        <v>23.766999637451992</v>
      </c>
      <c r="N556" s="116">
        <f t="shared" si="83"/>
        <v>23.816999637451989</v>
      </c>
      <c r="O556" s="117">
        <f t="shared" si="84"/>
        <v>23.79199963745199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23.817499637451991</v>
      </c>
      <c r="L557" s="115">
        <f t="shared" si="89"/>
        <v>23.866499637451991</v>
      </c>
      <c r="M557" s="98">
        <f t="shared" si="82"/>
        <v>23.816999637451993</v>
      </c>
      <c r="N557" s="116">
        <f t="shared" si="83"/>
        <v>23.86699963745199</v>
      </c>
      <c r="O557" s="117">
        <f t="shared" si="84"/>
        <v>23.841999637451991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23.867499637451992</v>
      </c>
      <c r="L558" s="115">
        <f t="shared" si="89"/>
        <v>23.916499637451992</v>
      </c>
      <c r="M558" s="98">
        <f t="shared" si="82"/>
        <v>23.866999637451993</v>
      </c>
      <c r="N558" s="116">
        <f t="shared" si="83"/>
        <v>23.91699963745199</v>
      </c>
      <c r="O558" s="117">
        <f t="shared" si="84"/>
        <v>23.891999637451992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23.917499637451993</v>
      </c>
      <c r="L559" s="115">
        <f t="shared" si="89"/>
        <v>23.966499637451992</v>
      </c>
      <c r="M559" s="98">
        <f t="shared" si="82"/>
        <v>23.916999637451994</v>
      </c>
      <c r="N559" s="116">
        <f t="shared" si="83"/>
        <v>23.966999637451991</v>
      </c>
      <c r="O559" s="117">
        <f t="shared" si="84"/>
        <v>23.941999637451993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23.967499637451994</v>
      </c>
      <c r="L560" s="115">
        <f t="shared" si="89"/>
        <v>24.016499637451993</v>
      </c>
      <c r="M560" s="98">
        <f t="shared" si="82"/>
        <v>23.966999637451995</v>
      </c>
      <c r="N560" s="116">
        <f t="shared" si="83"/>
        <v>24.016999637451992</v>
      </c>
      <c r="O560" s="117">
        <f t="shared" si="84"/>
        <v>23.991999637451993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24.017499637451994</v>
      </c>
      <c r="L561" s="115">
        <f t="shared" si="89"/>
        <v>24.066499637451994</v>
      </c>
      <c r="M561" s="98">
        <f t="shared" si="82"/>
        <v>24.016999637451995</v>
      </c>
      <c r="N561" s="116">
        <f t="shared" si="83"/>
        <v>24.066999637451993</v>
      </c>
      <c r="O561" s="117">
        <f t="shared" si="84"/>
        <v>24.041999637451994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24.067499637451995</v>
      </c>
      <c r="L562" s="115">
        <f t="shared" si="89"/>
        <v>24.116499637451994</v>
      </c>
      <c r="M562" s="98">
        <f t="shared" si="82"/>
        <v>24.066999637451996</v>
      </c>
      <c r="N562" s="116">
        <f t="shared" si="83"/>
        <v>24.116999637451993</v>
      </c>
      <c r="O562" s="117">
        <f t="shared" si="84"/>
        <v>24.091999637451995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24.117499637451996</v>
      </c>
      <c r="L563" s="115">
        <f t="shared" si="89"/>
        <v>24.166499637451995</v>
      </c>
      <c r="M563" s="98">
        <f t="shared" si="82"/>
        <v>24.116999637451997</v>
      </c>
      <c r="N563" s="116">
        <f t="shared" si="83"/>
        <v>24.166999637451994</v>
      </c>
      <c r="O563" s="117">
        <f t="shared" si="84"/>
        <v>24.141999637451995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24.167499637451996</v>
      </c>
      <c r="L564" s="115">
        <f t="shared" si="89"/>
        <v>24.216499637451996</v>
      </c>
      <c r="M564" s="98">
        <f t="shared" si="82"/>
        <v>24.166999637451998</v>
      </c>
      <c r="N564" s="116">
        <f t="shared" si="83"/>
        <v>24.216999637451995</v>
      </c>
      <c r="O564" s="117">
        <f t="shared" si="84"/>
        <v>24.191999637451996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24.217499637451997</v>
      </c>
      <c r="L565" s="115">
        <f t="shared" si="89"/>
        <v>24.266499637451997</v>
      </c>
      <c r="M565" s="98">
        <f t="shared" si="82"/>
        <v>24.216999637451998</v>
      </c>
      <c r="N565" s="116">
        <f t="shared" si="83"/>
        <v>24.266999637451995</v>
      </c>
      <c r="O565" s="117">
        <f t="shared" si="84"/>
        <v>24.241999637451997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24.267499637451998</v>
      </c>
      <c r="L566" s="115">
        <f t="shared" si="89"/>
        <v>24.316499637451997</v>
      </c>
      <c r="M566" s="98">
        <f t="shared" si="82"/>
        <v>24.266999637451999</v>
      </c>
      <c r="N566" s="116">
        <f t="shared" si="83"/>
        <v>24.316999637451996</v>
      </c>
      <c r="O566" s="117">
        <f t="shared" si="84"/>
        <v>24.291999637451998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24.317499637451998</v>
      </c>
      <c r="L567" s="115">
        <f t="shared" si="89"/>
        <v>24.366499637451998</v>
      </c>
      <c r="M567" s="98">
        <f t="shared" si="82"/>
        <v>24.316999637452</v>
      </c>
      <c r="N567" s="116">
        <f t="shared" si="83"/>
        <v>24.366999637451997</v>
      </c>
      <c r="O567" s="117">
        <f t="shared" si="84"/>
        <v>24.341999637451998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24.367499637451999</v>
      </c>
      <c r="L568" s="115">
        <f t="shared" si="89"/>
        <v>24.416499637451999</v>
      </c>
      <c r="M568" s="98">
        <f t="shared" si="82"/>
        <v>24.366999637452</v>
      </c>
      <c r="N568" s="116">
        <f t="shared" si="83"/>
        <v>24.416999637451998</v>
      </c>
      <c r="O568" s="117">
        <f t="shared" si="84"/>
        <v>24.391999637451999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24.417499637452</v>
      </c>
      <c r="L569" s="115">
        <f t="shared" si="89"/>
        <v>24.466499637451999</v>
      </c>
      <c r="M569" s="98">
        <f t="shared" si="82"/>
        <v>24.416999637452001</v>
      </c>
      <c r="N569" s="116">
        <f t="shared" si="83"/>
        <v>24.466999637451998</v>
      </c>
      <c r="O569" s="117">
        <f t="shared" si="84"/>
        <v>24.441999637452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24.467499637452001</v>
      </c>
      <c r="L570" s="115">
        <f t="shared" si="89"/>
        <v>24.516499637452</v>
      </c>
      <c r="M570" s="98">
        <f t="shared" si="82"/>
        <v>24.466999637452002</v>
      </c>
      <c r="N570" s="116">
        <f t="shared" si="83"/>
        <v>24.516999637451999</v>
      </c>
      <c r="O570" s="117">
        <f t="shared" si="84"/>
        <v>24.491999637452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24.517499637452001</v>
      </c>
      <c r="L571" s="115">
        <f t="shared" si="89"/>
        <v>24.566499637452001</v>
      </c>
      <c r="M571" s="98">
        <f t="shared" si="82"/>
        <v>24.516999637452003</v>
      </c>
      <c r="N571" s="116">
        <f t="shared" si="83"/>
        <v>24.566999637452</v>
      </c>
      <c r="O571" s="117">
        <f t="shared" si="84"/>
        <v>24.541999637452001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24.567499637452002</v>
      </c>
      <c r="L572" s="115">
        <f t="shared" si="89"/>
        <v>24.616499637452002</v>
      </c>
      <c r="M572" s="98">
        <f t="shared" si="82"/>
        <v>24.566999637452003</v>
      </c>
      <c r="N572" s="116">
        <f t="shared" si="83"/>
        <v>24.616999637452</v>
      </c>
      <c r="O572" s="117">
        <f t="shared" si="84"/>
        <v>24.591999637452002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24.617499637452003</v>
      </c>
      <c r="L573" s="115">
        <f t="shared" si="89"/>
        <v>24.666499637452002</v>
      </c>
      <c r="M573" s="98">
        <f t="shared" si="82"/>
        <v>24.616999637452004</v>
      </c>
      <c r="N573" s="116">
        <f t="shared" si="83"/>
        <v>24.666999637452001</v>
      </c>
      <c r="O573" s="117">
        <f t="shared" si="84"/>
        <v>24.641999637452003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24.667499637452003</v>
      </c>
      <c r="L574" s="115">
        <f t="shared" si="89"/>
        <v>24.716499637452003</v>
      </c>
      <c r="M574" s="98">
        <f t="shared" si="82"/>
        <v>24.666999637452005</v>
      </c>
      <c r="N574" s="116">
        <f t="shared" si="83"/>
        <v>24.716999637452002</v>
      </c>
      <c r="O574" s="117">
        <f t="shared" si="84"/>
        <v>24.691999637452003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24.717499637452004</v>
      </c>
      <c r="L575" s="115">
        <f t="shared" si="89"/>
        <v>24.766499637452004</v>
      </c>
      <c r="M575" s="98">
        <f t="shared" si="82"/>
        <v>24.716999637452005</v>
      </c>
      <c r="N575" s="116">
        <f t="shared" si="83"/>
        <v>24.766999637452003</v>
      </c>
      <c r="O575" s="117">
        <f t="shared" si="84"/>
        <v>24.741999637452004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24.767499637452005</v>
      </c>
      <c r="L576" s="115">
        <f t="shared" si="89"/>
        <v>24.816499637452004</v>
      </c>
      <c r="M576" s="98">
        <f t="shared" si="82"/>
        <v>24.766999637452006</v>
      </c>
      <c r="N576" s="116">
        <f t="shared" si="83"/>
        <v>24.816999637452003</v>
      </c>
      <c r="O576" s="117">
        <f t="shared" si="84"/>
        <v>24.791999637452005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24.817499637452006</v>
      </c>
      <c r="L577" s="115">
        <f t="shared" si="89"/>
        <v>24.866499637452005</v>
      </c>
      <c r="M577" s="98">
        <f t="shared" si="82"/>
        <v>24.816999637452007</v>
      </c>
      <c r="N577" s="116">
        <f t="shared" si="83"/>
        <v>24.866999637452004</v>
      </c>
      <c r="O577" s="117">
        <f t="shared" si="84"/>
        <v>24.841999637452005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24.867499637452006</v>
      </c>
      <c r="L578" s="115">
        <f t="shared" si="89"/>
        <v>24.916499637452006</v>
      </c>
      <c r="M578" s="98">
        <f t="shared" si="82"/>
        <v>24.866999637452007</v>
      </c>
      <c r="N578" s="116">
        <f t="shared" si="83"/>
        <v>24.916999637452005</v>
      </c>
      <c r="O578" s="117">
        <f t="shared" si="84"/>
        <v>24.891999637452006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24.917499637452007</v>
      </c>
      <c r="L579" s="115">
        <f t="shared" si="89"/>
        <v>24.966499637452007</v>
      </c>
      <c r="M579" s="98">
        <f t="shared" si="82"/>
        <v>24.916999637452008</v>
      </c>
      <c r="N579" s="116">
        <f t="shared" si="83"/>
        <v>24.966999637452005</v>
      </c>
      <c r="O579" s="117">
        <f t="shared" si="84"/>
        <v>24.941999637452007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24.967499637452008</v>
      </c>
      <c r="L580" s="115">
        <f t="shared" si="89"/>
        <v>25.016499637452007</v>
      </c>
      <c r="M580" s="98">
        <f t="shared" si="82"/>
        <v>24.966999637452009</v>
      </c>
      <c r="N580" s="116">
        <f t="shared" si="83"/>
        <v>25.016999637452006</v>
      </c>
      <c r="O580" s="117">
        <f t="shared" si="84"/>
        <v>24.991999637452007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25.017499637452008</v>
      </c>
      <c r="L581" s="115">
        <f t="shared" si="89"/>
        <v>25.066499637452008</v>
      </c>
      <c r="M581" s="98">
        <f t="shared" ref="M581:M644" si="92">K581-5*10^-(D$2+1)</f>
        <v>25.01699963745201</v>
      </c>
      <c r="N581" s="116">
        <f t="shared" ref="N581:N644" si="93">L581+5*10^-(D$2+1)</f>
        <v>25.066999637452007</v>
      </c>
      <c r="O581" s="117">
        <f t="shared" ref="O581:O644" si="94">AVERAGE(K581,L581)</f>
        <v>25.041999637452008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25.067499637452009</v>
      </c>
      <c r="L582" s="115">
        <f t="shared" ref="L582:L645" si="99">K582+$I$4-POWER(10,-$D$2)</f>
        <v>25.116499637452009</v>
      </c>
      <c r="M582" s="98">
        <f t="shared" si="92"/>
        <v>25.06699963745201</v>
      </c>
      <c r="N582" s="116">
        <f t="shared" si="93"/>
        <v>25.116999637452007</v>
      </c>
      <c r="O582" s="117">
        <f t="shared" si="94"/>
        <v>25.091999637452009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25.11749963745201</v>
      </c>
      <c r="L583" s="115">
        <f t="shared" si="99"/>
        <v>25.166499637452009</v>
      </c>
      <c r="M583" s="98">
        <f t="shared" si="92"/>
        <v>25.116999637452011</v>
      </c>
      <c r="N583" s="116">
        <f t="shared" si="93"/>
        <v>25.166999637452008</v>
      </c>
      <c r="O583" s="117">
        <f t="shared" si="94"/>
        <v>25.14199963745201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25.167499637452011</v>
      </c>
      <c r="L584" s="115">
        <f t="shared" si="99"/>
        <v>25.21649963745201</v>
      </c>
      <c r="M584" s="98">
        <f t="shared" si="92"/>
        <v>25.166999637452012</v>
      </c>
      <c r="N584" s="116">
        <f t="shared" si="93"/>
        <v>25.216999637452009</v>
      </c>
      <c r="O584" s="117">
        <f t="shared" si="94"/>
        <v>25.19199963745201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25.217499637452011</v>
      </c>
      <c r="L585" s="115">
        <f t="shared" si="99"/>
        <v>25.266499637452011</v>
      </c>
      <c r="M585" s="98">
        <f t="shared" si="92"/>
        <v>25.216999637452012</v>
      </c>
      <c r="N585" s="116">
        <f t="shared" si="93"/>
        <v>25.26699963745201</v>
      </c>
      <c r="O585" s="117">
        <f t="shared" si="94"/>
        <v>25.241999637452011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25.267499637452012</v>
      </c>
      <c r="L586" s="115">
        <f t="shared" si="99"/>
        <v>25.316499637452011</v>
      </c>
      <c r="M586" s="98">
        <f t="shared" si="92"/>
        <v>25.266999637452013</v>
      </c>
      <c r="N586" s="116">
        <f t="shared" si="93"/>
        <v>25.31699963745201</v>
      </c>
      <c r="O586" s="117">
        <f t="shared" si="94"/>
        <v>25.291999637452012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25.317499637452013</v>
      </c>
      <c r="L587" s="115">
        <f t="shared" si="99"/>
        <v>25.366499637452012</v>
      </c>
      <c r="M587" s="98">
        <f t="shared" si="92"/>
        <v>25.316999637452014</v>
      </c>
      <c r="N587" s="116">
        <f t="shared" si="93"/>
        <v>25.366999637452011</v>
      </c>
      <c r="O587" s="117">
        <f t="shared" si="94"/>
        <v>25.341999637452012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25.367499637452013</v>
      </c>
      <c r="L588" s="115">
        <f t="shared" si="99"/>
        <v>25.416499637452013</v>
      </c>
      <c r="M588" s="98">
        <f t="shared" si="92"/>
        <v>25.366999637452015</v>
      </c>
      <c r="N588" s="116">
        <f t="shared" si="93"/>
        <v>25.416999637452012</v>
      </c>
      <c r="O588" s="117">
        <f t="shared" si="94"/>
        <v>25.391999637452013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25.417499637452014</v>
      </c>
      <c r="L589" s="115">
        <f t="shared" si="99"/>
        <v>25.466499637452014</v>
      </c>
      <c r="M589" s="98">
        <f t="shared" si="92"/>
        <v>25.416999637452015</v>
      </c>
      <c r="N589" s="116">
        <f t="shared" si="93"/>
        <v>25.466999637452012</v>
      </c>
      <c r="O589" s="117">
        <f t="shared" si="94"/>
        <v>25.441999637452014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25.467499637452015</v>
      </c>
      <c r="L590" s="115">
        <f t="shared" si="99"/>
        <v>25.516499637452014</v>
      </c>
      <c r="M590" s="98">
        <f t="shared" si="92"/>
        <v>25.466999637452016</v>
      </c>
      <c r="N590" s="116">
        <f t="shared" si="93"/>
        <v>25.516999637452013</v>
      </c>
      <c r="O590" s="117">
        <f t="shared" si="94"/>
        <v>25.491999637452015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25.517499637452016</v>
      </c>
      <c r="L591" s="115">
        <f t="shared" si="99"/>
        <v>25.566499637452015</v>
      </c>
      <c r="M591" s="98">
        <f t="shared" si="92"/>
        <v>25.516999637452017</v>
      </c>
      <c r="N591" s="116">
        <f t="shared" si="93"/>
        <v>25.566999637452014</v>
      </c>
      <c r="O591" s="117">
        <f t="shared" si="94"/>
        <v>25.541999637452015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25.567499637452016</v>
      </c>
      <c r="L592" s="115">
        <f t="shared" si="99"/>
        <v>25.616499637452016</v>
      </c>
      <c r="M592" s="98">
        <f t="shared" si="92"/>
        <v>25.566999637452017</v>
      </c>
      <c r="N592" s="116">
        <f t="shared" si="93"/>
        <v>25.616999637452015</v>
      </c>
      <c r="O592" s="117">
        <f t="shared" si="94"/>
        <v>25.591999637452016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25.617499637452017</v>
      </c>
      <c r="L593" s="115">
        <f t="shared" si="99"/>
        <v>25.666499637452016</v>
      </c>
      <c r="M593" s="98">
        <f t="shared" si="92"/>
        <v>25.616999637452018</v>
      </c>
      <c r="N593" s="116">
        <f t="shared" si="93"/>
        <v>25.666999637452015</v>
      </c>
      <c r="O593" s="117">
        <f t="shared" si="94"/>
        <v>25.641999637452017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25.667499637452018</v>
      </c>
      <c r="L594" s="115">
        <f t="shared" si="99"/>
        <v>25.716499637452017</v>
      </c>
      <c r="M594" s="98">
        <f t="shared" si="92"/>
        <v>25.666999637452019</v>
      </c>
      <c r="N594" s="116">
        <f t="shared" si="93"/>
        <v>25.716999637452016</v>
      </c>
      <c r="O594" s="117">
        <f t="shared" si="94"/>
        <v>25.691999637452017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25.717499637452018</v>
      </c>
      <c r="L595" s="115">
        <f t="shared" si="99"/>
        <v>25.766499637452018</v>
      </c>
      <c r="M595" s="98">
        <f t="shared" si="92"/>
        <v>25.71699963745202</v>
      </c>
      <c r="N595" s="116">
        <f t="shared" si="93"/>
        <v>25.766999637452017</v>
      </c>
      <c r="O595" s="117">
        <f t="shared" si="94"/>
        <v>25.741999637452018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25.767499637452019</v>
      </c>
      <c r="L596" s="115">
        <f t="shared" si="99"/>
        <v>25.816499637452019</v>
      </c>
      <c r="M596" s="98">
        <f t="shared" si="92"/>
        <v>25.76699963745202</v>
      </c>
      <c r="N596" s="116">
        <f t="shared" si="93"/>
        <v>25.816999637452017</v>
      </c>
      <c r="O596" s="117">
        <f t="shared" si="94"/>
        <v>25.791999637452019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25.81749963745202</v>
      </c>
      <c r="L597" s="115">
        <f t="shared" si="99"/>
        <v>25.866499637452019</v>
      </c>
      <c r="M597" s="98">
        <f t="shared" si="92"/>
        <v>25.816999637452021</v>
      </c>
      <c r="N597" s="116">
        <f t="shared" si="93"/>
        <v>25.866999637452018</v>
      </c>
      <c r="O597" s="117">
        <f t="shared" si="94"/>
        <v>25.84199963745202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25.867499637452021</v>
      </c>
      <c r="L598" s="115">
        <f t="shared" si="99"/>
        <v>25.91649963745202</v>
      </c>
      <c r="M598" s="98">
        <f t="shared" si="92"/>
        <v>25.866999637452022</v>
      </c>
      <c r="N598" s="116">
        <f t="shared" si="93"/>
        <v>25.916999637452019</v>
      </c>
      <c r="O598" s="117">
        <f t="shared" si="94"/>
        <v>25.89199963745202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25.917499637452021</v>
      </c>
      <c r="L599" s="115">
        <f t="shared" si="99"/>
        <v>25.966499637452021</v>
      </c>
      <c r="M599" s="98">
        <f t="shared" si="92"/>
        <v>25.916999637452022</v>
      </c>
      <c r="N599" s="116">
        <f t="shared" si="93"/>
        <v>25.96699963745202</v>
      </c>
      <c r="O599" s="117">
        <f t="shared" si="94"/>
        <v>25.941999637452021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25.967499637452022</v>
      </c>
      <c r="L600" s="115">
        <f t="shared" si="99"/>
        <v>26.016499637452021</v>
      </c>
      <c r="M600" s="98">
        <f t="shared" si="92"/>
        <v>25.966999637452023</v>
      </c>
      <c r="N600" s="116">
        <f t="shared" si="93"/>
        <v>26.01699963745202</v>
      </c>
      <c r="O600" s="117">
        <f t="shared" si="94"/>
        <v>25.991999637452022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26.017499637452023</v>
      </c>
      <c r="L601" s="115">
        <f t="shared" si="99"/>
        <v>26.066499637452022</v>
      </c>
      <c r="M601" s="98">
        <f t="shared" si="92"/>
        <v>26.016999637452024</v>
      </c>
      <c r="N601" s="116">
        <f t="shared" si="93"/>
        <v>26.066999637452021</v>
      </c>
      <c r="O601" s="117">
        <f t="shared" si="94"/>
        <v>26.041999637452022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26.067499637452023</v>
      </c>
      <c r="L602" s="115">
        <f t="shared" si="99"/>
        <v>26.116499637452023</v>
      </c>
      <c r="M602" s="98">
        <f t="shared" si="92"/>
        <v>26.066999637452025</v>
      </c>
      <c r="N602" s="116">
        <f t="shared" si="93"/>
        <v>26.116999637452022</v>
      </c>
      <c r="O602" s="117">
        <f t="shared" si="94"/>
        <v>26.091999637452023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26.117499637452024</v>
      </c>
      <c r="L603" s="115">
        <f t="shared" si="99"/>
        <v>26.166499637452024</v>
      </c>
      <c r="M603" s="98">
        <f t="shared" si="92"/>
        <v>26.116999637452025</v>
      </c>
      <c r="N603" s="116">
        <f t="shared" si="93"/>
        <v>26.166999637452022</v>
      </c>
      <c r="O603" s="117">
        <f t="shared" si="94"/>
        <v>26.141999637452024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26.167499637452025</v>
      </c>
      <c r="L604" s="115">
        <f t="shared" si="99"/>
        <v>26.216499637452024</v>
      </c>
      <c r="M604" s="98">
        <f t="shared" si="92"/>
        <v>26.166999637452026</v>
      </c>
      <c r="N604" s="116">
        <f t="shared" si="93"/>
        <v>26.216999637452023</v>
      </c>
      <c r="O604" s="117">
        <f t="shared" si="94"/>
        <v>26.191999637452025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26.217499637452025</v>
      </c>
      <c r="L605" s="115">
        <f t="shared" si="99"/>
        <v>26.266499637452025</v>
      </c>
      <c r="M605" s="98">
        <f t="shared" si="92"/>
        <v>26.216999637452027</v>
      </c>
      <c r="N605" s="116">
        <f t="shared" si="93"/>
        <v>26.266999637452024</v>
      </c>
      <c r="O605" s="117">
        <f t="shared" si="94"/>
        <v>26.241999637452025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26.267499637452026</v>
      </c>
      <c r="L606" s="115">
        <f t="shared" si="99"/>
        <v>26.316499637452026</v>
      </c>
      <c r="M606" s="98">
        <f t="shared" si="92"/>
        <v>26.266999637452027</v>
      </c>
      <c r="N606" s="116">
        <f t="shared" si="93"/>
        <v>26.316999637452025</v>
      </c>
      <c r="O606" s="117">
        <f t="shared" si="94"/>
        <v>26.291999637452026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26.317499637452027</v>
      </c>
      <c r="L607" s="115">
        <f t="shared" si="99"/>
        <v>26.366499637452026</v>
      </c>
      <c r="M607" s="98">
        <f t="shared" si="92"/>
        <v>26.316999637452028</v>
      </c>
      <c r="N607" s="116">
        <f t="shared" si="93"/>
        <v>26.366999637452025</v>
      </c>
      <c r="O607" s="117">
        <f t="shared" si="94"/>
        <v>26.341999637452027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26.367499637452028</v>
      </c>
      <c r="L608" s="115">
        <f t="shared" si="99"/>
        <v>26.416499637452027</v>
      </c>
      <c r="M608" s="98">
        <f t="shared" si="92"/>
        <v>26.366999637452029</v>
      </c>
      <c r="N608" s="116">
        <f t="shared" si="93"/>
        <v>26.416999637452026</v>
      </c>
      <c r="O608" s="117">
        <f t="shared" si="94"/>
        <v>26.391999637452027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26.417499637452028</v>
      </c>
      <c r="L609" s="115">
        <f t="shared" si="99"/>
        <v>26.466499637452028</v>
      </c>
      <c r="M609" s="98">
        <f t="shared" si="92"/>
        <v>26.41699963745203</v>
      </c>
      <c r="N609" s="116">
        <f t="shared" si="93"/>
        <v>26.466999637452027</v>
      </c>
      <c r="O609" s="117">
        <f t="shared" si="94"/>
        <v>26.441999637452028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26.467499637452029</v>
      </c>
      <c r="L610" s="115">
        <f t="shared" si="99"/>
        <v>26.516499637452029</v>
      </c>
      <c r="M610" s="98">
        <f t="shared" si="92"/>
        <v>26.46699963745203</v>
      </c>
      <c r="N610" s="116">
        <f t="shared" si="93"/>
        <v>26.516999637452027</v>
      </c>
      <c r="O610" s="117">
        <f t="shared" si="94"/>
        <v>26.491999637452029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26.51749963745203</v>
      </c>
      <c r="L611" s="115">
        <f t="shared" si="99"/>
        <v>26.566499637452029</v>
      </c>
      <c r="M611" s="98">
        <f t="shared" si="92"/>
        <v>26.516999637452031</v>
      </c>
      <c r="N611" s="116">
        <f t="shared" si="93"/>
        <v>26.566999637452028</v>
      </c>
      <c r="O611" s="117">
        <f t="shared" si="94"/>
        <v>26.54199963745203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26.56749963745203</v>
      </c>
      <c r="L612" s="115">
        <f t="shared" si="99"/>
        <v>26.61649963745203</v>
      </c>
      <c r="M612" s="98">
        <f t="shared" si="92"/>
        <v>26.566999637452032</v>
      </c>
      <c r="N612" s="116">
        <f t="shared" si="93"/>
        <v>26.616999637452029</v>
      </c>
      <c r="O612" s="117">
        <f t="shared" si="94"/>
        <v>26.59199963745203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26.617499637452031</v>
      </c>
      <c r="L613" s="115">
        <f t="shared" si="99"/>
        <v>26.666499637452031</v>
      </c>
      <c r="M613" s="98">
        <f t="shared" si="92"/>
        <v>26.616999637452032</v>
      </c>
      <c r="N613" s="116">
        <f t="shared" si="93"/>
        <v>26.66699963745203</v>
      </c>
      <c r="O613" s="117">
        <f t="shared" si="94"/>
        <v>26.641999637452031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26.667499637452032</v>
      </c>
      <c r="L614" s="115">
        <f t="shared" si="99"/>
        <v>26.716499637452031</v>
      </c>
      <c r="M614" s="98">
        <f t="shared" si="92"/>
        <v>26.666999637452033</v>
      </c>
      <c r="N614" s="116">
        <f t="shared" si="93"/>
        <v>26.71699963745203</v>
      </c>
      <c r="O614" s="117">
        <f t="shared" si="94"/>
        <v>26.691999637452032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26.717499637452033</v>
      </c>
      <c r="L615" s="115">
        <f t="shared" si="99"/>
        <v>26.766499637452032</v>
      </c>
      <c r="M615" s="98">
        <f t="shared" si="92"/>
        <v>26.716999637452034</v>
      </c>
      <c r="N615" s="116">
        <f t="shared" si="93"/>
        <v>26.766999637452031</v>
      </c>
      <c r="O615" s="117">
        <f t="shared" si="94"/>
        <v>26.741999637452032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26.767499637452033</v>
      </c>
      <c r="L616" s="115">
        <f t="shared" si="99"/>
        <v>26.816499637452033</v>
      </c>
      <c r="M616" s="98">
        <f t="shared" si="92"/>
        <v>26.766999637452034</v>
      </c>
      <c r="N616" s="116">
        <f t="shared" si="93"/>
        <v>26.816999637452032</v>
      </c>
      <c r="O616" s="117">
        <f t="shared" si="94"/>
        <v>26.791999637452033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26.817499637452034</v>
      </c>
      <c r="L617" s="115">
        <f t="shared" si="99"/>
        <v>26.866499637452034</v>
      </c>
      <c r="M617" s="98">
        <f t="shared" si="92"/>
        <v>26.816999637452035</v>
      </c>
      <c r="N617" s="116">
        <f t="shared" si="93"/>
        <v>26.866999637452032</v>
      </c>
      <c r="O617" s="117">
        <f t="shared" si="94"/>
        <v>26.841999637452034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26.867499637452035</v>
      </c>
      <c r="L618" s="115">
        <f t="shared" si="99"/>
        <v>26.916499637452034</v>
      </c>
      <c r="M618" s="98">
        <f t="shared" si="92"/>
        <v>26.866999637452036</v>
      </c>
      <c r="N618" s="116">
        <f t="shared" si="93"/>
        <v>26.916999637452033</v>
      </c>
      <c r="O618" s="117">
        <f t="shared" si="94"/>
        <v>26.891999637452034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26.917499637452035</v>
      </c>
      <c r="L619" s="115">
        <f t="shared" si="99"/>
        <v>26.966499637452035</v>
      </c>
      <c r="M619" s="98">
        <f t="shared" si="92"/>
        <v>26.916999637452037</v>
      </c>
      <c r="N619" s="116">
        <f t="shared" si="93"/>
        <v>26.966999637452034</v>
      </c>
      <c r="O619" s="117">
        <f t="shared" si="94"/>
        <v>26.941999637452035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26.967499637452036</v>
      </c>
      <c r="L620" s="115">
        <f t="shared" si="99"/>
        <v>27.016499637452036</v>
      </c>
      <c r="M620" s="98">
        <f t="shared" si="92"/>
        <v>26.966999637452037</v>
      </c>
      <c r="N620" s="116">
        <f t="shared" si="93"/>
        <v>27.016999637452034</v>
      </c>
      <c r="O620" s="117">
        <f t="shared" si="94"/>
        <v>26.991999637452036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27.017499637452037</v>
      </c>
      <c r="L621" s="115">
        <f t="shared" si="99"/>
        <v>27.066499637452036</v>
      </c>
      <c r="M621" s="98">
        <f t="shared" si="92"/>
        <v>27.016999637452038</v>
      </c>
      <c r="N621" s="116">
        <f t="shared" si="93"/>
        <v>27.066999637452035</v>
      </c>
      <c r="O621" s="117">
        <f t="shared" si="94"/>
        <v>27.041999637452037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27.067499637452038</v>
      </c>
      <c r="L622" s="115">
        <f t="shared" si="99"/>
        <v>27.116499637452037</v>
      </c>
      <c r="M622" s="98">
        <f t="shared" si="92"/>
        <v>27.066999637452039</v>
      </c>
      <c r="N622" s="116">
        <f t="shared" si="93"/>
        <v>27.116999637452036</v>
      </c>
      <c r="O622" s="117">
        <f t="shared" si="94"/>
        <v>27.091999637452037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27.117499637452038</v>
      </c>
      <c r="L623" s="115">
        <f t="shared" si="99"/>
        <v>27.166499637452038</v>
      </c>
      <c r="M623" s="98">
        <f t="shared" si="92"/>
        <v>27.116999637452039</v>
      </c>
      <c r="N623" s="116">
        <f t="shared" si="93"/>
        <v>27.166999637452037</v>
      </c>
      <c r="O623" s="117">
        <f t="shared" si="94"/>
        <v>27.141999637452038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27.167499637452039</v>
      </c>
      <c r="L624" s="115">
        <f t="shared" si="99"/>
        <v>27.216499637452038</v>
      </c>
      <c r="M624" s="98">
        <f t="shared" si="92"/>
        <v>27.16699963745204</v>
      </c>
      <c r="N624" s="116">
        <f t="shared" si="93"/>
        <v>27.216999637452037</v>
      </c>
      <c r="O624" s="117">
        <f t="shared" si="94"/>
        <v>27.191999637452039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27.21749963745204</v>
      </c>
      <c r="L625" s="115">
        <f t="shared" si="99"/>
        <v>27.266499637452039</v>
      </c>
      <c r="M625" s="98">
        <f t="shared" si="92"/>
        <v>27.216999637452041</v>
      </c>
      <c r="N625" s="116">
        <f t="shared" si="93"/>
        <v>27.266999637452038</v>
      </c>
      <c r="O625" s="117">
        <f t="shared" si="94"/>
        <v>27.241999637452039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27.26749963745204</v>
      </c>
      <c r="L626" s="115">
        <f t="shared" si="99"/>
        <v>27.31649963745204</v>
      </c>
      <c r="M626" s="98">
        <f t="shared" si="92"/>
        <v>27.266999637452042</v>
      </c>
      <c r="N626" s="116">
        <f t="shared" si="93"/>
        <v>27.316999637452039</v>
      </c>
      <c r="O626" s="117">
        <f t="shared" si="94"/>
        <v>27.29199963745204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27.317499637452041</v>
      </c>
      <c r="L627" s="115">
        <f t="shared" si="99"/>
        <v>27.366499637452041</v>
      </c>
      <c r="M627" s="98">
        <f t="shared" si="92"/>
        <v>27.316999637452042</v>
      </c>
      <c r="N627" s="116">
        <f t="shared" si="93"/>
        <v>27.366999637452039</v>
      </c>
      <c r="O627" s="117">
        <f t="shared" si="94"/>
        <v>27.341999637452041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27.367499637452042</v>
      </c>
      <c r="L628" s="115">
        <f t="shared" si="99"/>
        <v>27.416499637452041</v>
      </c>
      <c r="M628" s="98">
        <f t="shared" si="92"/>
        <v>27.366999637452043</v>
      </c>
      <c r="N628" s="116">
        <f t="shared" si="93"/>
        <v>27.41699963745204</v>
      </c>
      <c r="O628" s="117">
        <f t="shared" si="94"/>
        <v>27.391999637452042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27.417499637452043</v>
      </c>
      <c r="L629" s="115">
        <f t="shared" si="99"/>
        <v>27.466499637452042</v>
      </c>
      <c r="M629" s="98">
        <f t="shared" si="92"/>
        <v>27.416999637452044</v>
      </c>
      <c r="N629" s="116">
        <f t="shared" si="93"/>
        <v>27.466999637452041</v>
      </c>
      <c r="O629" s="117">
        <f t="shared" si="94"/>
        <v>27.441999637452042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27.467499637452043</v>
      </c>
      <c r="L630" s="115">
        <f t="shared" si="99"/>
        <v>27.516499637452043</v>
      </c>
      <c r="M630" s="98">
        <f t="shared" si="92"/>
        <v>27.466999637452044</v>
      </c>
      <c r="N630" s="116">
        <f t="shared" si="93"/>
        <v>27.516999637452042</v>
      </c>
      <c r="O630" s="117">
        <f t="shared" si="94"/>
        <v>27.491999637452043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27.517499637452044</v>
      </c>
      <c r="L631" s="115">
        <f t="shared" si="99"/>
        <v>27.566499637452043</v>
      </c>
      <c r="M631" s="98">
        <f t="shared" si="92"/>
        <v>27.516999637452045</v>
      </c>
      <c r="N631" s="116">
        <f t="shared" si="93"/>
        <v>27.566999637452042</v>
      </c>
      <c r="O631" s="117">
        <f t="shared" si="94"/>
        <v>27.541999637452044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27.567499637452045</v>
      </c>
      <c r="L632" s="115">
        <f t="shared" si="99"/>
        <v>27.616499637452044</v>
      </c>
      <c r="M632" s="98">
        <f t="shared" si="92"/>
        <v>27.566999637452046</v>
      </c>
      <c r="N632" s="116">
        <f t="shared" si="93"/>
        <v>27.616999637452043</v>
      </c>
      <c r="O632" s="117">
        <f t="shared" si="94"/>
        <v>27.591999637452044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27.617499637452045</v>
      </c>
      <c r="L633" s="115">
        <f t="shared" si="99"/>
        <v>27.666499637452045</v>
      </c>
      <c r="M633" s="98">
        <f t="shared" si="92"/>
        <v>27.616999637452047</v>
      </c>
      <c r="N633" s="116">
        <f t="shared" si="93"/>
        <v>27.666999637452044</v>
      </c>
      <c r="O633" s="117">
        <f t="shared" si="94"/>
        <v>27.641999637452045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27.667499637452046</v>
      </c>
      <c r="L634" s="115">
        <f t="shared" si="99"/>
        <v>27.716499637452046</v>
      </c>
      <c r="M634" s="98">
        <f t="shared" si="92"/>
        <v>27.666999637452047</v>
      </c>
      <c r="N634" s="116">
        <f t="shared" si="93"/>
        <v>27.716999637452044</v>
      </c>
      <c r="O634" s="117">
        <f t="shared" si="94"/>
        <v>27.691999637452046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27.717499637452047</v>
      </c>
      <c r="L635" s="115">
        <f t="shared" si="99"/>
        <v>27.766499637452046</v>
      </c>
      <c r="M635" s="98">
        <f t="shared" si="92"/>
        <v>27.716999637452048</v>
      </c>
      <c r="N635" s="116">
        <f t="shared" si="93"/>
        <v>27.766999637452045</v>
      </c>
      <c r="O635" s="117">
        <f t="shared" si="94"/>
        <v>27.741999637452047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27.767499637452048</v>
      </c>
      <c r="L636" s="115">
        <f t="shared" si="99"/>
        <v>27.816499637452047</v>
      </c>
      <c r="M636" s="98">
        <f t="shared" si="92"/>
        <v>27.766999637452049</v>
      </c>
      <c r="N636" s="116">
        <f t="shared" si="93"/>
        <v>27.816999637452046</v>
      </c>
      <c r="O636" s="117">
        <f t="shared" si="94"/>
        <v>27.791999637452047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27.817499637452048</v>
      </c>
      <c r="L637" s="115">
        <f t="shared" si="99"/>
        <v>27.866499637452048</v>
      </c>
      <c r="M637" s="98">
        <f t="shared" si="92"/>
        <v>27.816999637452049</v>
      </c>
      <c r="N637" s="116">
        <f t="shared" si="93"/>
        <v>27.866999637452047</v>
      </c>
      <c r="O637" s="117">
        <f t="shared" si="94"/>
        <v>27.841999637452048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27.867499637452049</v>
      </c>
      <c r="L638" s="115">
        <f t="shared" si="99"/>
        <v>27.916499637452048</v>
      </c>
      <c r="M638" s="98">
        <f t="shared" si="92"/>
        <v>27.86699963745205</v>
      </c>
      <c r="N638" s="116">
        <f t="shared" si="93"/>
        <v>27.916999637452047</v>
      </c>
      <c r="O638" s="117">
        <f t="shared" si="94"/>
        <v>27.891999637452049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27.91749963745205</v>
      </c>
      <c r="L639" s="115">
        <f t="shared" si="99"/>
        <v>27.966499637452049</v>
      </c>
      <c r="M639" s="98">
        <f t="shared" si="92"/>
        <v>27.916999637452051</v>
      </c>
      <c r="N639" s="116">
        <f t="shared" si="93"/>
        <v>27.966999637452048</v>
      </c>
      <c r="O639" s="117">
        <f t="shared" si="94"/>
        <v>27.941999637452049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27.96749963745205</v>
      </c>
      <c r="L640" s="115">
        <f t="shared" si="99"/>
        <v>28.01649963745205</v>
      </c>
      <c r="M640" s="98">
        <f t="shared" si="92"/>
        <v>27.966999637452052</v>
      </c>
      <c r="N640" s="116">
        <f t="shared" si="93"/>
        <v>28.016999637452049</v>
      </c>
      <c r="O640" s="117">
        <f t="shared" si="94"/>
        <v>27.99199963745205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28.017499637452051</v>
      </c>
      <c r="L641" s="115">
        <f t="shared" si="99"/>
        <v>28.066499637452051</v>
      </c>
      <c r="M641" s="98">
        <f t="shared" si="92"/>
        <v>28.016999637452052</v>
      </c>
      <c r="N641" s="116">
        <f t="shared" si="93"/>
        <v>28.066999637452049</v>
      </c>
      <c r="O641" s="117">
        <f t="shared" si="94"/>
        <v>28.041999637452051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28.067499637452052</v>
      </c>
      <c r="L642" s="115">
        <f t="shared" si="99"/>
        <v>28.116499637452051</v>
      </c>
      <c r="M642" s="98">
        <f t="shared" si="92"/>
        <v>28.066999637452053</v>
      </c>
      <c r="N642" s="116">
        <f t="shared" si="93"/>
        <v>28.11699963745205</v>
      </c>
      <c r="O642" s="117">
        <f t="shared" si="94"/>
        <v>28.091999637452052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28.117499637452052</v>
      </c>
      <c r="L643" s="115">
        <f t="shared" si="99"/>
        <v>28.166499637452052</v>
      </c>
      <c r="M643" s="98">
        <f t="shared" si="92"/>
        <v>28.116999637452054</v>
      </c>
      <c r="N643" s="116">
        <f t="shared" si="93"/>
        <v>28.166999637452051</v>
      </c>
      <c r="O643" s="117">
        <f t="shared" si="94"/>
        <v>28.141999637452052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28.167499637452053</v>
      </c>
      <c r="L644" s="115">
        <f t="shared" si="99"/>
        <v>28.216499637452053</v>
      </c>
      <c r="M644" s="98">
        <f t="shared" si="92"/>
        <v>28.166999637452054</v>
      </c>
      <c r="N644" s="116">
        <f t="shared" si="93"/>
        <v>28.216999637452052</v>
      </c>
      <c r="O644" s="117">
        <f t="shared" si="94"/>
        <v>28.191999637452053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28.217499637452054</v>
      </c>
      <c r="L645" s="115">
        <f t="shared" si="99"/>
        <v>28.266499637452053</v>
      </c>
      <c r="M645" s="98">
        <f t="shared" ref="M645:M708" si="102">K645-5*10^-(D$2+1)</f>
        <v>28.216999637452055</v>
      </c>
      <c r="N645" s="116">
        <f t="shared" ref="N645:N708" si="103">L645+5*10^-(D$2+1)</f>
        <v>28.266999637452052</v>
      </c>
      <c r="O645" s="117">
        <f t="shared" ref="O645:O708" si="104">AVERAGE(K645,L645)</f>
        <v>28.241999637452054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28.267499637452055</v>
      </c>
      <c r="L646" s="115">
        <f t="shared" ref="L646:L709" si="109">K646+$I$4-POWER(10,-$D$2)</f>
        <v>28.316499637452054</v>
      </c>
      <c r="M646" s="98">
        <f t="shared" si="102"/>
        <v>28.266999637452056</v>
      </c>
      <c r="N646" s="116">
        <f t="shared" si="103"/>
        <v>28.316999637452053</v>
      </c>
      <c r="O646" s="117">
        <f t="shared" si="104"/>
        <v>28.291999637452054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28.317499637452055</v>
      </c>
      <c r="L647" s="115">
        <f t="shared" si="109"/>
        <v>28.366499637452055</v>
      </c>
      <c r="M647" s="98">
        <f t="shared" si="102"/>
        <v>28.316999637452057</v>
      </c>
      <c r="N647" s="116">
        <f t="shared" si="103"/>
        <v>28.366999637452054</v>
      </c>
      <c r="O647" s="117">
        <f t="shared" si="104"/>
        <v>28.341999637452055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28.367499637452056</v>
      </c>
      <c r="L648" s="115">
        <f t="shared" si="109"/>
        <v>28.416499637452056</v>
      </c>
      <c r="M648" s="98">
        <f t="shared" si="102"/>
        <v>28.366999637452057</v>
      </c>
      <c r="N648" s="116">
        <f t="shared" si="103"/>
        <v>28.416999637452054</v>
      </c>
      <c r="O648" s="117">
        <f t="shared" si="104"/>
        <v>28.391999637452056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28.417499637452057</v>
      </c>
      <c r="L649" s="115">
        <f t="shared" si="109"/>
        <v>28.466499637452056</v>
      </c>
      <c r="M649" s="98">
        <f t="shared" si="102"/>
        <v>28.416999637452058</v>
      </c>
      <c r="N649" s="116">
        <f t="shared" si="103"/>
        <v>28.466999637452055</v>
      </c>
      <c r="O649" s="117">
        <f t="shared" si="104"/>
        <v>28.441999637452057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28.467499637452057</v>
      </c>
      <c r="L650" s="115">
        <f t="shared" si="109"/>
        <v>28.516499637452057</v>
      </c>
      <c r="M650" s="98">
        <f t="shared" si="102"/>
        <v>28.466999637452059</v>
      </c>
      <c r="N650" s="116">
        <f t="shared" si="103"/>
        <v>28.516999637452056</v>
      </c>
      <c r="O650" s="117">
        <f t="shared" si="104"/>
        <v>28.491999637452057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28.517499637452058</v>
      </c>
      <c r="L651" s="115">
        <f t="shared" si="109"/>
        <v>28.566499637452058</v>
      </c>
      <c r="M651" s="98">
        <f t="shared" si="102"/>
        <v>28.516999637452059</v>
      </c>
      <c r="N651" s="116">
        <f t="shared" si="103"/>
        <v>28.566999637452057</v>
      </c>
      <c r="O651" s="117">
        <f t="shared" si="104"/>
        <v>28.541999637452058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28.567499637452059</v>
      </c>
      <c r="L652" s="115">
        <f t="shared" si="109"/>
        <v>28.616499637452058</v>
      </c>
      <c r="M652" s="98">
        <f t="shared" si="102"/>
        <v>28.56699963745206</v>
      </c>
      <c r="N652" s="116">
        <f t="shared" si="103"/>
        <v>28.616999637452057</v>
      </c>
      <c r="O652" s="117">
        <f t="shared" si="104"/>
        <v>28.591999637452059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28.61749963745206</v>
      </c>
      <c r="L653" s="115">
        <f t="shared" si="109"/>
        <v>28.666499637452059</v>
      </c>
      <c r="M653" s="98">
        <f t="shared" si="102"/>
        <v>28.616999637452061</v>
      </c>
      <c r="N653" s="116">
        <f t="shared" si="103"/>
        <v>28.666999637452058</v>
      </c>
      <c r="O653" s="117">
        <f t="shared" si="104"/>
        <v>28.641999637452059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28.66749963745206</v>
      </c>
      <c r="L654" s="115">
        <f t="shared" si="109"/>
        <v>28.71649963745206</v>
      </c>
      <c r="M654" s="98">
        <f t="shared" si="102"/>
        <v>28.666999637452061</v>
      </c>
      <c r="N654" s="116">
        <f t="shared" si="103"/>
        <v>28.716999637452059</v>
      </c>
      <c r="O654" s="117">
        <f t="shared" si="104"/>
        <v>28.69199963745206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28.717499637452061</v>
      </c>
      <c r="L655" s="115">
        <f t="shared" si="109"/>
        <v>28.766499637452061</v>
      </c>
      <c r="M655" s="98">
        <f t="shared" si="102"/>
        <v>28.716999637452062</v>
      </c>
      <c r="N655" s="116">
        <f t="shared" si="103"/>
        <v>28.766999637452059</v>
      </c>
      <c r="O655" s="117">
        <f t="shared" si="104"/>
        <v>28.741999637452061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28.767499637452062</v>
      </c>
      <c r="L656" s="115">
        <f t="shared" si="109"/>
        <v>28.816499637452061</v>
      </c>
      <c r="M656" s="98">
        <f t="shared" si="102"/>
        <v>28.766999637452063</v>
      </c>
      <c r="N656" s="116">
        <f t="shared" si="103"/>
        <v>28.81699963745206</v>
      </c>
      <c r="O656" s="117">
        <f t="shared" si="104"/>
        <v>28.791999637452061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28.817499637452062</v>
      </c>
      <c r="L657" s="115">
        <f t="shared" si="109"/>
        <v>28.866499637452062</v>
      </c>
      <c r="M657" s="98">
        <f t="shared" si="102"/>
        <v>28.816999637452064</v>
      </c>
      <c r="N657" s="116">
        <f t="shared" si="103"/>
        <v>28.866999637452061</v>
      </c>
      <c r="O657" s="117">
        <f t="shared" si="104"/>
        <v>28.841999637452062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28.867499637452063</v>
      </c>
      <c r="L658" s="115">
        <f t="shared" si="109"/>
        <v>28.916499637452063</v>
      </c>
      <c r="M658" s="98">
        <f t="shared" si="102"/>
        <v>28.866999637452064</v>
      </c>
      <c r="N658" s="116">
        <f t="shared" si="103"/>
        <v>28.916999637452061</v>
      </c>
      <c r="O658" s="117">
        <f t="shared" si="104"/>
        <v>28.891999637452063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28.917499637452064</v>
      </c>
      <c r="L659" s="115">
        <f t="shared" si="109"/>
        <v>28.966499637452063</v>
      </c>
      <c r="M659" s="98">
        <f t="shared" si="102"/>
        <v>28.916999637452065</v>
      </c>
      <c r="N659" s="116">
        <f t="shared" si="103"/>
        <v>28.966999637452062</v>
      </c>
      <c r="O659" s="117">
        <f t="shared" si="104"/>
        <v>28.941999637452064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28.967499637452065</v>
      </c>
      <c r="L660" s="115">
        <f t="shared" si="109"/>
        <v>29.016499637452064</v>
      </c>
      <c r="M660" s="98">
        <f t="shared" si="102"/>
        <v>28.966999637452066</v>
      </c>
      <c r="N660" s="116">
        <f t="shared" si="103"/>
        <v>29.016999637452063</v>
      </c>
      <c r="O660" s="117">
        <f t="shared" si="104"/>
        <v>28.991999637452064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29.017499637452065</v>
      </c>
      <c r="L661" s="115">
        <f t="shared" si="109"/>
        <v>29.066499637452065</v>
      </c>
      <c r="M661" s="98">
        <f t="shared" si="102"/>
        <v>29.016999637452066</v>
      </c>
      <c r="N661" s="116">
        <f t="shared" si="103"/>
        <v>29.066999637452064</v>
      </c>
      <c r="O661" s="117">
        <f t="shared" si="104"/>
        <v>29.041999637452065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29.067499637452066</v>
      </c>
      <c r="L662" s="115">
        <f t="shared" si="109"/>
        <v>29.116499637452065</v>
      </c>
      <c r="M662" s="98">
        <f t="shared" si="102"/>
        <v>29.066999637452067</v>
      </c>
      <c r="N662" s="116">
        <f t="shared" si="103"/>
        <v>29.116999637452064</v>
      </c>
      <c r="O662" s="117">
        <f t="shared" si="104"/>
        <v>29.091999637452066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29.117499637452067</v>
      </c>
      <c r="L663" s="115">
        <f t="shared" si="109"/>
        <v>29.166499637452066</v>
      </c>
      <c r="M663" s="98">
        <f t="shared" si="102"/>
        <v>29.116999637452068</v>
      </c>
      <c r="N663" s="116">
        <f t="shared" si="103"/>
        <v>29.166999637452065</v>
      </c>
      <c r="O663" s="117">
        <f t="shared" si="104"/>
        <v>29.141999637452066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29.167499637452067</v>
      </c>
      <c r="L664" s="115">
        <f t="shared" si="109"/>
        <v>29.216499637452067</v>
      </c>
      <c r="M664" s="98">
        <f t="shared" si="102"/>
        <v>29.166999637452069</v>
      </c>
      <c r="N664" s="116">
        <f t="shared" si="103"/>
        <v>29.216999637452066</v>
      </c>
      <c r="O664" s="117">
        <f t="shared" si="104"/>
        <v>29.191999637452067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29.217499637452068</v>
      </c>
      <c r="L665" s="115">
        <f t="shared" si="109"/>
        <v>29.266499637452068</v>
      </c>
      <c r="M665" s="98">
        <f t="shared" si="102"/>
        <v>29.216999637452069</v>
      </c>
      <c r="N665" s="116">
        <f t="shared" si="103"/>
        <v>29.266999637452066</v>
      </c>
      <c r="O665" s="117">
        <f t="shared" si="104"/>
        <v>29.241999637452068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29.267499637452069</v>
      </c>
      <c r="L666" s="115">
        <f t="shared" si="109"/>
        <v>29.316499637452068</v>
      </c>
      <c r="M666" s="98">
        <f t="shared" si="102"/>
        <v>29.26699963745207</v>
      </c>
      <c r="N666" s="116">
        <f t="shared" si="103"/>
        <v>29.316999637452067</v>
      </c>
      <c r="O666" s="117">
        <f t="shared" si="104"/>
        <v>29.291999637452069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29.31749963745207</v>
      </c>
      <c r="L667" s="115">
        <f t="shared" si="109"/>
        <v>29.366499637452069</v>
      </c>
      <c r="M667" s="98">
        <f t="shared" si="102"/>
        <v>29.316999637452071</v>
      </c>
      <c r="N667" s="116">
        <f t="shared" si="103"/>
        <v>29.366999637452068</v>
      </c>
      <c r="O667" s="117">
        <f t="shared" si="104"/>
        <v>29.341999637452069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29.36749963745207</v>
      </c>
      <c r="L668" s="115">
        <f t="shared" si="109"/>
        <v>29.41649963745207</v>
      </c>
      <c r="M668" s="98">
        <f t="shared" si="102"/>
        <v>29.366999637452071</v>
      </c>
      <c r="N668" s="116">
        <f t="shared" si="103"/>
        <v>29.416999637452069</v>
      </c>
      <c r="O668" s="117">
        <f t="shared" si="104"/>
        <v>29.39199963745207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29.417499637452071</v>
      </c>
      <c r="L669" s="115">
        <f t="shared" si="109"/>
        <v>29.46649963745207</v>
      </c>
      <c r="M669" s="98">
        <f t="shared" si="102"/>
        <v>29.416999637452072</v>
      </c>
      <c r="N669" s="116">
        <f t="shared" si="103"/>
        <v>29.466999637452069</v>
      </c>
      <c r="O669" s="117">
        <f t="shared" si="104"/>
        <v>29.441999637452071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29.467499637452072</v>
      </c>
      <c r="L670" s="115">
        <f t="shared" si="109"/>
        <v>29.516499637452071</v>
      </c>
      <c r="M670" s="98">
        <f t="shared" si="102"/>
        <v>29.466999637452073</v>
      </c>
      <c r="N670" s="116">
        <f t="shared" si="103"/>
        <v>29.51699963745207</v>
      </c>
      <c r="O670" s="117">
        <f t="shared" si="104"/>
        <v>29.491999637452071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29.517499637452072</v>
      </c>
      <c r="L671" s="115">
        <f t="shared" si="109"/>
        <v>29.566499637452072</v>
      </c>
      <c r="M671" s="98">
        <f t="shared" si="102"/>
        <v>29.516999637452074</v>
      </c>
      <c r="N671" s="116">
        <f t="shared" si="103"/>
        <v>29.566999637452071</v>
      </c>
      <c r="O671" s="117">
        <f t="shared" si="104"/>
        <v>29.541999637452072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29.567499637452073</v>
      </c>
      <c r="L672" s="115">
        <f t="shared" si="109"/>
        <v>29.616499637452073</v>
      </c>
      <c r="M672" s="98">
        <f t="shared" si="102"/>
        <v>29.566999637452074</v>
      </c>
      <c r="N672" s="116">
        <f t="shared" si="103"/>
        <v>29.616999637452071</v>
      </c>
      <c r="O672" s="117">
        <f t="shared" si="104"/>
        <v>29.591999637452073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29.617499637452074</v>
      </c>
      <c r="L673" s="115">
        <f t="shared" si="109"/>
        <v>29.666499637452073</v>
      </c>
      <c r="M673" s="98">
        <f t="shared" si="102"/>
        <v>29.616999637452075</v>
      </c>
      <c r="N673" s="116">
        <f t="shared" si="103"/>
        <v>29.666999637452072</v>
      </c>
      <c r="O673" s="117">
        <f t="shared" si="104"/>
        <v>29.641999637452074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29.667499637452075</v>
      </c>
      <c r="L674" s="115">
        <f t="shared" si="109"/>
        <v>29.716499637452074</v>
      </c>
      <c r="M674" s="98">
        <f t="shared" si="102"/>
        <v>29.666999637452076</v>
      </c>
      <c r="N674" s="116">
        <f t="shared" si="103"/>
        <v>29.716999637452073</v>
      </c>
      <c r="O674" s="117">
        <f t="shared" si="104"/>
        <v>29.691999637452074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29.717499637452075</v>
      </c>
      <c r="L675" s="115">
        <f t="shared" si="109"/>
        <v>29.766499637452075</v>
      </c>
      <c r="M675" s="98">
        <f t="shared" si="102"/>
        <v>29.716999637452076</v>
      </c>
      <c r="N675" s="116">
        <f t="shared" si="103"/>
        <v>29.766999637452074</v>
      </c>
      <c r="O675" s="117">
        <f t="shared" si="104"/>
        <v>29.741999637452075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29.767499637452076</v>
      </c>
      <c r="L676" s="115">
        <f t="shared" si="109"/>
        <v>29.816499637452075</v>
      </c>
      <c r="M676" s="98">
        <f t="shared" si="102"/>
        <v>29.766999637452077</v>
      </c>
      <c r="N676" s="116">
        <f t="shared" si="103"/>
        <v>29.816999637452074</v>
      </c>
      <c r="O676" s="117">
        <f t="shared" si="104"/>
        <v>29.791999637452076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29.817499637452077</v>
      </c>
      <c r="L677" s="115">
        <f t="shared" si="109"/>
        <v>29.866499637452076</v>
      </c>
      <c r="M677" s="98">
        <f t="shared" si="102"/>
        <v>29.816999637452078</v>
      </c>
      <c r="N677" s="116">
        <f t="shared" si="103"/>
        <v>29.866999637452075</v>
      </c>
      <c r="O677" s="117">
        <f t="shared" si="104"/>
        <v>29.841999637452076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29.867499637452077</v>
      </c>
      <c r="L678" s="115">
        <f t="shared" si="109"/>
        <v>29.916499637452077</v>
      </c>
      <c r="M678" s="98">
        <f t="shared" si="102"/>
        <v>29.866999637452079</v>
      </c>
      <c r="N678" s="116">
        <f t="shared" si="103"/>
        <v>29.916999637452076</v>
      </c>
      <c r="O678" s="117">
        <f t="shared" si="104"/>
        <v>29.891999637452077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29.917499637452078</v>
      </c>
      <c r="L679" s="115">
        <f t="shared" si="109"/>
        <v>29.966499637452078</v>
      </c>
      <c r="M679" s="98">
        <f t="shared" si="102"/>
        <v>29.916999637452079</v>
      </c>
      <c r="N679" s="116">
        <f t="shared" si="103"/>
        <v>29.966999637452076</v>
      </c>
      <c r="O679" s="117">
        <f t="shared" si="104"/>
        <v>29.941999637452078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29.967499637452079</v>
      </c>
      <c r="L680" s="115">
        <f t="shared" si="109"/>
        <v>30.016499637452078</v>
      </c>
      <c r="M680" s="98">
        <f t="shared" si="102"/>
        <v>29.96699963745208</v>
      </c>
      <c r="N680" s="116">
        <f t="shared" si="103"/>
        <v>30.016999637452077</v>
      </c>
      <c r="O680" s="117">
        <f t="shared" si="104"/>
        <v>29.991999637452079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30.017499637452079</v>
      </c>
      <c r="L681" s="115">
        <f t="shared" si="109"/>
        <v>30.066499637452079</v>
      </c>
      <c r="M681" s="98">
        <f t="shared" si="102"/>
        <v>30.016999637452081</v>
      </c>
      <c r="N681" s="116">
        <f t="shared" si="103"/>
        <v>30.066999637452078</v>
      </c>
      <c r="O681" s="117">
        <f t="shared" si="104"/>
        <v>30.041999637452079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30.06749963745208</v>
      </c>
      <c r="L682" s="115">
        <f t="shared" si="109"/>
        <v>30.11649963745208</v>
      </c>
      <c r="M682" s="98">
        <f t="shared" si="102"/>
        <v>30.066999637452081</v>
      </c>
      <c r="N682" s="116">
        <f t="shared" si="103"/>
        <v>30.116999637452079</v>
      </c>
      <c r="O682" s="117">
        <f t="shared" si="104"/>
        <v>30.09199963745208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30.117499637452081</v>
      </c>
      <c r="L683" s="115">
        <f t="shared" si="109"/>
        <v>30.16649963745208</v>
      </c>
      <c r="M683" s="98">
        <f t="shared" si="102"/>
        <v>30.116999637452082</v>
      </c>
      <c r="N683" s="116">
        <f t="shared" si="103"/>
        <v>30.166999637452079</v>
      </c>
      <c r="O683" s="117">
        <f t="shared" si="104"/>
        <v>30.141999637452081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30.167499637452082</v>
      </c>
      <c r="L684" s="115">
        <f t="shared" si="109"/>
        <v>30.216499637452081</v>
      </c>
      <c r="M684" s="98">
        <f t="shared" si="102"/>
        <v>30.166999637452083</v>
      </c>
      <c r="N684" s="116">
        <f t="shared" si="103"/>
        <v>30.21699963745208</v>
      </c>
      <c r="O684" s="117">
        <f t="shared" si="104"/>
        <v>30.191999637452081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30.217499637452082</v>
      </c>
      <c r="L685" s="115">
        <f t="shared" si="109"/>
        <v>30.266499637452082</v>
      </c>
      <c r="M685" s="98">
        <f t="shared" si="102"/>
        <v>30.216999637452084</v>
      </c>
      <c r="N685" s="116">
        <f t="shared" si="103"/>
        <v>30.266999637452081</v>
      </c>
      <c r="O685" s="117">
        <f t="shared" si="104"/>
        <v>30.241999637452082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30.267499637452083</v>
      </c>
      <c r="L686" s="115">
        <f t="shared" si="109"/>
        <v>30.316499637452083</v>
      </c>
      <c r="M686" s="98">
        <f t="shared" si="102"/>
        <v>30.266999637452084</v>
      </c>
      <c r="N686" s="116">
        <f t="shared" si="103"/>
        <v>30.316999637452081</v>
      </c>
      <c r="O686" s="117">
        <f t="shared" si="104"/>
        <v>30.291999637452083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30.317499637452084</v>
      </c>
      <c r="L687" s="115">
        <f t="shared" si="109"/>
        <v>30.366499637452083</v>
      </c>
      <c r="M687" s="98">
        <f t="shared" si="102"/>
        <v>30.316999637452085</v>
      </c>
      <c r="N687" s="116">
        <f t="shared" si="103"/>
        <v>30.366999637452082</v>
      </c>
      <c r="O687" s="117">
        <f t="shared" si="104"/>
        <v>30.341999637452084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30.367499637452084</v>
      </c>
      <c r="L688" s="115">
        <f t="shared" si="109"/>
        <v>30.416499637452084</v>
      </c>
      <c r="M688" s="98">
        <f t="shared" si="102"/>
        <v>30.366999637452086</v>
      </c>
      <c r="N688" s="116">
        <f t="shared" si="103"/>
        <v>30.416999637452083</v>
      </c>
      <c r="O688" s="117">
        <f t="shared" si="104"/>
        <v>30.391999637452084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30.417499637452085</v>
      </c>
      <c r="L689" s="115">
        <f t="shared" si="109"/>
        <v>30.466499637452085</v>
      </c>
      <c r="M689" s="98">
        <f t="shared" si="102"/>
        <v>30.416999637452086</v>
      </c>
      <c r="N689" s="116">
        <f t="shared" si="103"/>
        <v>30.466999637452084</v>
      </c>
      <c r="O689" s="117">
        <f t="shared" si="104"/>
        <v>30.441999637452085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30.467499637452086</v>
      </c>
      <c r="L690" s="115">
        <f t="shared" si="109"/>
        <v>30.516499637452085</v>
      </c>
      <c r="M690" s="98">
        <f t="shared" si="102"/>
        <v>30.466999637452087</v>
      </c>
      <c r="N690" s="116">
        <f t="shared" si="103"/>
        <v>30.516999637452084</v>
      </c>
      <c r="O690" s="117">
        <f t="shared" si="104"/>
        <v>30.491999637452086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30.517499637452087</v>
      </c>
      <c r="L691" s="115">
        <f t="shared" si="109"/>
        <v>30.566499637452086</v>
      </c>
      <c r="M691" s="98">
        <f t="shared" si="102"/>
        <v>30.516999637452088</v>
      </c>
      <c r="N691" s="116">
        <f t="shared" si="103"/>
        <v>30.566999637452085</v>
      </c>
      <c r="O691" s="117">
        <f t="shared" si="104"/>
        <v>30.541999637452086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30.567499637452087</v>
      </c>
      <c r="L692" s="115">
        <f t="shared" si="109"/>
        <v>30.616499637452087</v>
      </c>
      <c r="M692" s="98">
        <f t="shared" si="102"/>
        <v>30.566999637452088</v>
      </c>
      <c r="N692" s="116">
        <f t="shared" si="103"/>
        <v>30.616999637452086</v>
      </c>
      <c r="O692" s="117">
        <f t="shared" si="104"/>
        <v>30.591999637452087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30.617499637452088</v>
      </c>
      <c r="L693" s="115">
        <f t="shared" si="109"/>
        <v>30.666499637452088</v>
      </c>
      <c r="M693" s="98">
        <f t="shared" si="102"/>
        <v>30.616999637452089</v>
      </c>
      <c r="N693" s="116">
        <f t="shared" si="103"/>
        <v>30.666999637452086</v>
      </c>
      <c r="O693" s="117">
        <f t="shared" si="104"/>
        <v>30.641999637452088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30.667499637452089</v>
      </c>
      <c r="L694" s="115">
        <f t="shared" si="109"/>
        <v>30.716499637452088</v>
      </c>
      <c r="M694" s="98">
        <f t="shared" si="102"/>
        <v>30.66699963745209</v>
      </c>
      <c r="N694" s="116">
        <f t="shared" si="103"/>
        <v>30.716999637452087</v>
      </c>
      <c r="O694" s="117">
        <f t="shared" si="104"/>
        <v>30.691999637452088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30.717499637452089</v>
      </c>
      <c r="L695" s="115">
        <f t="shared" si="109"/>
        <v>30.766499637452089</v>
      </c>
      <c r="M695" s="98">
        <f t="shared" si="102"/>
        <v>30.716999637452091</v>
      </c>
      <c r="N695" s="116">
        <f t="shared" si="103"/>
        <v>30.766999637452088</v>
      </c>
      <c r="O695" s="117">
        <f t="shared" si="104"/>
        <v>30.741999637452089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30.76749963745209</v>
      </c>
      <c r="L696" s="115">
        <f t="shared" si="109"/>
        <v>30.81649963745209</v>
      </c>
      <c r="M696" s="98">
        <f t="shared" si="102"/>
        <v>30.766999637452091</v>
      </c>
      <c r="N696" s="116">
        <f t="shared" si="103"/>
        <v>30.816999637452088</v>
      </c>
      <c r="O696" s="117">
        <f t="shared" si="104"/>
        <v>30.79199963745209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30.817499637452091</v>
      </c>
      <c r="L697" s="115">
        <f t="shared" si="109"/>
        <v>30.86649963745209</v>
      </c>
      <c r="M697" s="98">
        <f t="shared" si="102"/>
        <v>30.816999637452092</v>
      </c>
      <c r="N697" s="116">
        <f t="shared" si="103"/>
        <v>30.866999637452089</v>
      </c>
      <c r="O697" s="117">
        <f t="shared" si="104"/>
        <v>30.841999637452091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30.867499637452092</v>
      </c>
      <c r="L698" s="115">
        <f t="shared" si="109"/>
        <v>30.916499637452091</v>
      </c>
      <c r="M698" s="98">
        <f t="shared" si="102"/>
        <v>30.866999637452093</v>
      </c>
      <c r="N698" s="116">
        <f t="shared" si="103"/>
        <v>30.91699963745209</v>
      </c>
      <c r="O698" s="117">
        <f t="shared" si="104"/>
        <v>30.891999637452091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30.917499637452092</v>
      </c>
      <c r="L699" s="115">
        <f t="shared" si="109"/>
        <v>30.966499637452092</v>
      </c>
      <c r="M699" s="98">
        <f t="shared" si="102"/>
        <v>30.916999637452093</v>
      </c>
      <c r="N699" s="116">
        <f t="shared" si="103"/>
        <v>30.966999637452091</v>
      </c>
      <c r="O699" s="117">
        <f t="shared" si="104"/>
        <v>30.941999637452092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30.967499637452093</v>
      </c>
      <c r="L700" s="115">
        <f t="shared" si="109"/>
        <v>31.016499637452092</v>
      </c>
      <c r="M700" s="98">
        <f t="shared" si="102"/>
        <v>30.966999637452094</v>
      </c>
      <c r="N700" s="116">
        <f t="shared" si="103"/>
        <v>31.016999637452091</v>
      </c>
      <c r="O700" s="117">
        <f t="shared" si="104"/>
        <v>30.991999637452093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31.017499637452094</v>
      </c>
      <c r="L701" s="115">
        <f t="shared" si="109"/>
        <v>31.066499637452093</v>
      </c>
      <c r="M701" s="98">
        <f t="shared" si="102"/>
        <v>31.016999637452095</v>
      </c>
      <c r="N701" s="116">
        <f t="shared" si="103"/>
        <v>31.066999637452092</v>
      </c>
      <c r="O701" s="117">
        <f t="shared" si="104"/>
        <v>31.041999637452093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31.067499637452094</v>
      </c>
      <c r="L702" s="115">
        <f t="shared" si="109"/>
        <v>31.116499637452094</v>
      </c>
      <c r="M702" s="98">
        <f t="shared" si="102"/>
        <v>31.066999637452096</v>
      </c>
      <c r="N702" s="116">
        <f t="shared" si="103"/>
        <v>31.116999637452093</v>
      </c>
      <c r="O702" s="117">
        <f t="shared" si="104"/>
        <v>31.091999637452094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31.117499637452095</v>
      </c>
      <c r="L703" s="115">
        <f t="shared" si="109"/>
        <v>31.166499637452095</v>
      </c>
      <c r="M703" s="98">
        <f t="shared" si="102"/>
        <v>31.116999637452096</v>
      </c>
      <c r="N703" s="116">
        <f t="shared" si="103"/>
        <v>31.166999637452093</v>
      </c>
      <c r="O703" s="117">
        <f t="shared" si="104"/>
        <v>31.141999637452095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31.167499637452096</v>
      </c>
      <c r="L704" s="115">
        <f t="shared" si="109"/>
        <v>31.216499637452095</v>
      </c>
      <c r="M704" s="98">
        <f t="shared" si="102"/>
        <v>31.166999637452097</v>
      </c>
      <c r="N704" s="116">
        <f t="shared" si="103"/>
        <v>31.216999637452094</v>
      </c>
      <c r="O704" s="117">
        <f t="shared" si="104"/>
        <v>31.191999637452096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31.217499637452097</v>
      </c>
      <c r="L705" s="115">
        <f t="shared" si="109"/>
        <v>31.266499637452096</v>
      </c>
      <c r="M705" s="98">
        <f t="shared" si="102"/>
        <v>31.216999637452098</v>
      </c>
      <c r="N705" s="116">
        <f t="shared" si="103"/>
        <v>31.266999637452095</v>
      </c>
      <c r="O705" s="117">
        <f t="shared" si="104"/>
        <v>31.241999637452096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31.267499637452097</v>
      </c>
      <c r="L706" s="115">
        <f t="shared" si="109"/>
        <v>31.316499637452097</v>
      </c>
      <c r="M706" s="98">
        <f t="shared" si="102"/>
        <v>31.266999637452098</v>
      </c>
      <c r="N706" s="116">
        <f t="shared" si="103"/>
        <v>31.316999637452096</v>
      </c>
      <c r="O706" s="117">
        <f t="shared" si="104"/>
        <v>31.291999637452097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31.317499637452098</v>
      </c>
      <c r="L707" s="115">
        <f t="shared" si="109"/>
        <v>31.366499637452097</v>
      </c>
      <c r="M707" s="98">
        <f t="shared" si="102"/>
        <v>31.316999637452099</v>
      </c>
      <c r="N707" s="116">
        <f t="shared" si="103"/>
        <v>31.366999637452096</v>
      </c>
      <c r="O707" s="117">
        <f t="shared" si="104"/>
        <v>31.341999637452098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31.367499637452099</v>
      </c>
      <c r="L708" s="115">
        <f t="shared" si="109"/>
        <v>31.416499637452098</v>
      </c>
      <c r="M708" s="98">
        <f t="shared" si="102"/>
        <v>31.3669996374521</v>
      </c>
      <c r="N708" s="116">
        <f t="shared" si="103"/>
        <v>31.416999637452097</v>
      </c>
      <c r="O708" s="117">
        <f t="shared" si="104"/>
        <v>31.391999637452098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31.417499637452099</v>
      </c>
      <c r="L709" s="115">
        <f t="shared" si="109"/>
        <v>31.466499637452099</v>
      </c>
      <c r="M709" s="98">
        <f t="shared" ref="M709:M772" si="112">K709-5*10^-(D$2+1)</f>
        <v>31.416999637452101</v>
      </c>
      <c r="N709" s="116">
        <f t="shared" ref="N709:N772" si="113">L709+5*10^-(D$2+1)</f>
        <v>31.466999637452098</v>
      </c>
      <c r="O709" s="117">
        <f t="shared" ref="O709:O772" si="114">AVERAGE(K709,L709)</f>
        <v>31.441999637452099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31.4674996374521</v>
      </c>
      <c r="L710" s="115">
        <f t="shared" ref="L710:L773" si="119">K710+$I$4-POWER(10,-$D$2)</f>
        <v>31.5164996374521</v>
      </c>
      <c r="M710" s="98">
        <f t="shared" si="112"/>
        <v>31.466999637452101</v>
      </c>
      <c r="N710" s="116">
        <f t="shared" si="113"/>
        <v>31.516999637452098</v>
      </c>
      <c r="O710" s="117">
        <f t="shared" si="114"/>
        <v>31.4919996374521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31.517499637452101</v>
      </c>
      <c r="L711" s="115">
        <f t="shared" si="119"/>
        <v>31.5664996374521</v>
      </c>
      <c r="M711" s="98">
        <f t="shared" si="112"/>
        <v>31.516999637452102</v>
      </c>
      <c r="N711" s="116">
        <f t="shared" si="113"/>
        <v>31.566999637452099</v>
      </c>
      <c r="O711" s="117">
        <f t="shared" si="114"/>
        <v>31.541999637452101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31.567499637452102</v>
      </c>
      <c r="L712" s="115">
        <f t="shared" si="119"/>
        <v>31.616499637452101</v>
      </c>
      <c r="M712" s="98">
        <f t="shared" si="112"/>
        <v>31.566999637452103</v>
      </c>
      <c r="N712" s="116">
        <f t="shared" si="113"/>
        <v>31.6169996374521</v>
      </c>
      <c r="O712" s="117">
        <f t="shared" si="114"/>
        <v>31.591999637452101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31.617499637452102</v>
      </c>
      <c r="L713" s="115">
        <f t="shared" si="119"/>
        <v>31.666499637452102</v>
      </c>
      <c r="M713" s="98">
        <f t="shared" si="112"/>
        <v>31.616999637452103</v>
      </c>
      <c r="N713" s="116">
        <f t="shared" si="113"/>
        <v>31.666999637452101</v>
      </c>
      <c r="O713" s="117">
        <f t="shared" si="114"/>
        <v>31.641999637452102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31.667499637452103</v>
      </c>
      <c r="L714" s="115">
        <f t="shared" si="119"/>
        <v>31.716499637452102</v>
      </c>
      <c r="M714" s="98">
        <f t="shared" si="112"/>
        <v>31.666999637452104</v>
      </c>
      <c r="N714" s="116">
        <f t="shared" si="113"/>
        <v>31.716999637452101</v>
      </c>
      <c r="O714" s="117">
        <f t="shared" si="114"/>
        <v>31.691999637452103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31.717499637452104</v>
      </c>
      <c r="L715" s="115">
        <f t="shared" si="119"/>
        <v>31.766499637452103</v>
      </c>
      <c r="M715" s="98">
        <f t="shared" si="112"/>
        <v>31.716999637452105</v>
      </c>
      <c r="N715" s="116">
        <f t="shared" si="113"/>
        <v>31.766999637452102</v>
      </c>
      <c r="O715" s="117">
        <f t="shared" si="114"/>
        <v>31.741999637452103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31.767499637452104</v>
      </c>
      <c r="L716" s="115">
        <f t="shared" si="119"/>
        <v>31.816499637452104</v>
      </c>
      <c r="M716" s="98">
        <f t="shared" si="112"/>
        <v>31.766999637452106</v>
      </c>
      <c r="N716" s="116">
        <f t="shared" si="113"/>
        <v>31.816999637452103</v>
      </c>
      <c r="O716" s="117">
        <f t="shared" si="114"/>
        <v>31.791999637452104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31.817499637452105</v>
      </c>
      <c r="L717" s="115">
        <f t="shared" si="119"/>
        <v>31.866499637452105</v>
      </c>
      <c r="M717" s="98">
        <f t="shared" si="112"/>
        <v>31.816999637452106</v>
      </c>
      <c r="N717" s="116">
        <f t="shared" si="113"/>
        <v>31.866999637452103</v>
      </c>
      <c r="O717" s="117">
        <f t="shared" si="114"/>
        <v>31.841999637452105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31.867499637452106</v>
      </c>
      <c r="L718" s="115">
        <f t="shared" si="119"/>
        <v>31.916499637452105</v>
      </c>
      <c r="M718" s="98">
        <f t="shared" si="112"/>
        <v>31.866999637452107</v>
      </c>
      <c r="N718" s="116">
        <f t="shared" si="113"/>
        <v>31.916999637452104</v>
      </c>
      <c r="O718" s="117">
        <f t="shared" si="114"/>
        <v>31.891999637452106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31.917499637452106</v>
      </c>
      <c r="L719" s="115">
        <f t="shared" si="119"/>
        <v>31.966499637452106</v>
      </c>
      <c r="M719" s="98">
        <f t="shared" si="112"/>
        <v>31.916999637452108</v>
      </c>
      <c r="N719" s="116">
        <f t="shared" si="113"/>
        <v>31.966999637452105</v>
      </c>
      <c r="O719" s="117">
        <f t="shared" si="114"/>
        <v>31.941999637452106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31.967499637452107</v>
      </c>
      <c r="L720" s="115">
        <f t="shared" si="119"/>
        <v>32.016499637452107</v>
      </c>
      <c r="M720" s="98">
        <f t="shared" si="112"/>
        <v>31.966999637452108</v>
      </c>
      <c r="N720" s="116">
        <f t="shared" si="113"/>
        <v>32.016999637452109</v>
      </c>
      <c r="O720" s="117">
        <f t="shared" si="114"/>
        <v>31.991999637452107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32.017499637452104</v>
      </c>
      <c r="L721" s="115">
        <f t="shared" si="119"/>
        <v>32.066499637452104</v>
      </c>
      <c r="M721" s="98">
        <f t="shared" si="112"/>
        <v>32.016999637452102</v>
      </c>
      <c r="N721" s="116">
        <f t="shared" si="113"/>
        <v>32.066999637452106</v>
      </c>
      <c r="O721" s="117">
        <f t="shared" si="114"/>
        <v>32.041999637452108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32.067499637452102</v>
      </c>
      <c r="L722" s="115">
        <f t="shared" si="119"/>
        <v>32.116499637452101</v>
      </c>
      <c r="M722" s="98">
        <f t="shared" si="112"/>
        <v>32.066999637452099</v>
      </c>
      <c r="N722" s="116">
        <f t="shared" si="113"/>
        <v>32.116999637452103</v>
      </c>
      <c r="O722" s="117">
        <f t="shared" si="114"/>
        <v>32.091999637452105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32.117499637452099</v>
      </c>
      <c r="L723" s="115">
        <f t="shared" si="119"/>
        <v>32.166499637452098</v>
      </c>
      <c r="M723" s="98">
        <f t="shared" si="112"/>
        <v>32.116999637452096</v>
      </c>
      <c r="N723" s="116">
        <f t="shared" si="113"/>
        <v>32.166999637452101</v>
      </c>
      <c r="O723" s="117">
        <f t="shared" si="114"/>
        <v>32.141999637452102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32.167499637452096</v>
      </c>
      <c r="L724" s="115">
        <f t="shared" si="119"/>
        <v>32.216499637452095</v>
      </c>
      <c r="M724" s="98">
        <f t="shared" si="112"/>
        <v>32.166999637452093</v>
      </c>
      <c r="N724" s="116">
        <f t="shared" si="113"/>
        <v>32.216999637452098</v>
      </c>
      <c r="O724" s="117">
        <f t="shared" si="114"/>
        <v>32.191999637452099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32.217499637452093</v>
      </c>
      <c r="L725" s="115">
        <f t="shared" si="119"/>
        <v>32.266499637452092</v>
      </c>
      <c r="M725" s="98">
        <f t="shared" si="112"/>
        <v>32.216999637452091</v>
      </c>
      <c r="N725" s="116">
        <f t="shared" si="113"/>
        <v>32.266999637452095</v>
      </c>
      <c r="O725" s="117">
        <f t="shared" si="114"/>
        <v>32.241999637452096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32.26749963745209</v>
      </c>
      <c r="L726" s="115">
        <f t="shared" si="119"/>
        <v>32.31649963745209</v>
      </c>
      <c r="M726" s="98">
        <f t="shared" si="112"/>
        <v>32.266999637452088</v>
      </c>
      <c r="N726" s="116">
        <f t="shared" si="113"/>
        <v>32.316999637452092</v>
      </c>
      <c r="O726" s="117">
        <f t="shared" si="114"/>
        <v>32.291999637452093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32.317499637452087</v>
      </c>
      <c r="L727" s="115">
        <f t="shared" si="119"/>
        <v>32.366499637452087</v>
      </c>
      <c r="M727" s="98">
        <f t="shared" si="112"/>
        <v>32.316999637452085</v>
      </c>
      <c r="N727" s="116">
        <f t="shared" si="113"/>
        <v>32.366999637452089</v>
      </c>
      <c r="O727" s="117">
        <f t="shared" si="114"/>
        <v>32.341999637452091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32.367499637452084</v>
      </c>
      <c r="L728" s="115">
        <f t="shared" si="119"/>
        <v>32.416499637452084</v>
      </c>
      <c r="M728" s="98">
        <f t="shared" si="112"/>
        <v>32.366999637452082</v>
      </c>
      <c r="N728" s="116">
        <f t="shared" si="113"/>
        <v>32.416999637452086</v>
      </c>
      <c r="O728" s="117">
        <f t="shared" si="114"/>
        <v>32.391999637452088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32.417499637452082</v>
      </c>
      <c r="L729" s="115">
        <f t="shared" si="119"/>
        <v>32.466499637452081</v>
      </c>
      <c r="M729" s="98">
        <f t="shared" si="112"/>
        <v>32.416999637452079</v>
      </c>
      <c r="N729" s="116">
        <f t="shared" si="113"/>
        <v>32.466999637452084</v>
      </c>
      <c r="O729" s="117">
        <f t="shared" si="114"/>
        <v>32.441999637452085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32.467499637452079</v>
      </c>
      <c r="L730" s="115">
        <f t="shared" si="119"/>
        <v>32.516499637452078</v>
      </c>
      <c r="M730" s="98">
        <f t="shared" si="112"/>
        <v>32.466999637452076</v>
      </c>
      <c r="N730" s="116">
        <f t="shared" si="113"/>
        <v>32.516999637452081</v>
      </c>
      <c r="O730" s="117">
        <f t="shared" si="114"/>
        <v>32.491999637452082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32.517499637452076</v>
      </c>
      <c r="L731" s="115">
        <f t="shared" si="119"/>
        <v>32.566499637452075</v>
      </c>
      <c r="M731" s="98">
        <f t="shared" si="112"/>
        <v>32.516999637452074</v>
      </c>
      <c r="N731" s="116">
        <f t="shared" si="113"/>
        <v>32.566999637452078</v>
      </c>
      <c r="O731" s="117">
        <f t="shared" si="114"/>
        <v>32.541999637452079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32.567499637452073</v>
      </c>
      <c r="L732" s="115">
        <f t="shared" si="119"/>
        <v>32.616499637452073</v>
      </c>
      <c r="M732" s="98">
        <f t="shared" si="112"/>
        <v>32.566999637452071</v>
      </c>
      <c r="N732" s="116">
        <f t="shared" si="113"/>
        <v>32.616999637452075</v>
      </c>
      <c r="O732" s="117">
        <f t="shared" si="114"/>
        <v>32.591999637452076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32.61749963745207</v>
      </c>
      <c r="L733" s="115">
        <f t="shared" si="119"/>
        <v>32.66649963745207</v>
      </c>
      <c r="M733" s="98">
        <f t="shared" si="112"/>
        <v>32.616999637452068</v>
      </c>
      <c r="N733" s="116">
        <f t="shared" si="113"/>
        <v>32.666999637452072</v>
      </c>
      <c r="O733" s="117">
        <f t="shared" si="114"/>
        <v>32.641999637452074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32.667499637452067</v>
      </c>
      <c r="L734" s="115">
        <f t="shared" si="119"/>
        <v>32.716499637452067</v>
      </c>
      <c r="M734" s="98">
        <f t="shared" si="112"/>
        <v>32.666999637452065</v>
      </c>
      <c r="N734" s="116">
        <f t="shared" si="113"/>
        <v>32.716999637452069</v>
      </c>
      <c r="O734" s="117">
        <f t="shared" si="114"/>
        <v>32.691999637452071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32.717499637452065</v>
      </c>
      <c r="L735" s="115">
        <f t="shared" si="119"/>
        <v>32.766499637452064</v>
      </c>
      <c r="M735" s="98">
        <f t="shared" si="112"/>
        <v>32.716999637452062</v>
      </c>
      <c r="N735" s="116">
        <f t="shared" si="113"/>
        <v>32.766999637452066</v>
      </c>
      <c r="O735" s="117">
        <f t="shared" si="114"/>
        <v>32.741999637452068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32.767499637452062</v>
      </c>
      <c r="L736" s="115">
        <f t="shared" si="119"/>
        <v>32.816499637452061</v>
      </c>
      <c r="M736" s="98">
        <f t="shared" si="112"/>
        <v>32.766999637452059</v>
      </c>
      <c r="N736" s="116">
        <f t="shared" si="113"/>
        <v>32.816999637452064</v>
      </c>
      <c r="O736" s="117">
        <f t="shared" si="114"/>
        <v>32.791999637452065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32.817499637452059</v>
      </c>
      <c r="L737" s="115">
        <f t="shared" si="119"/>
        <v>32.866499637452058</v>
      </c>
      <c r="M737" s="98">
        <f t="shared" si="112"/>
        <v>32.816999637452057</v>
      </c>
      <c r="N737" s="116">
        <f t="shared" si="113"/>
        <v>32.866999637452061</v>
      </c>
      <c r="O737" s="117">
        <f t="shared" si="114"/>
        <v>32.841999637452062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32.867499637452056</v>
      </c>
      <c r="L738" s="115">
        <f t="shared" si="119"/>
        <v>32.916499637452056</v>
      </c>
      <c r="M738" s="98">
        <f t="shared" si="112"/>
        <v>32.866999637452054</v>
      </c>
      <c r="N738" s="116">
        <f t="shared" si="113"/>
        <v>32.916999637452058</v>
      </c>
      <c r="O738" s="117">
        <f t="shared" si="114"/>
        <v>32.891999637452059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32.917499637452053</v>
      </c>
      <c r="L739" s="115">
        <f t="shared" si="119"/>
        <v>32.966499637452053</v>
      </c>
      <c r="M739" s="98">
        <f t="shared" si="112"/>
        <v>32.916999637452051</v>
      </c>
      <c r="N739" s="116">
        <f t="shared" si="113"/>
        <v>32.966999637452055</v>
      </c>
      <c r="O739" s="117">
        <f t="shared" si="114"/>
        <v>32.941999637452057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32.96749963745205</v>
      </c>
      <c r="L740" s="115">
        <f t="shared" si="119"/>
        <v>33.01649963745205</v>
      </c>
      <c r="M740" s="98">
        <f t="shared" si="112"/>
        <v>32.966999637452048</v>
      </c>
      <c r="N740" s="116">
        <f t="shared" si="113"/>
        <v>33.016999637452052</v>
      </c>
      <c r="O740" s="117">
        <f t="shared" si="114"/>
        <v>32.991999637452054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33.017499637452048</v>
      </c>
      <c r="L741" s="115">
        <f t="shared" si="119"/>
        <v>33.066499637452047</v>
      </c>
      <c r="M741" s="98">
        <f t="shared" si="112"/>
        <v>33.016999637452045</v>
      </c>
      <c r="N741" s="116">
        <f t="shared" si="113"/>
        <v>33.066999637452049</v>
      </c>
      <c r="O741" s="117">
        <f t="shared" si="114"/>
        <v>33.041999637452051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33.067499637452045</v>
      </c>
      <c r="L742" s="115">
        <f t="shared" si="119"/>
        <v>33.116499637452044</v>
      </c>
      <c r="M742" s="98">
        <f t="shared" si="112"/>
        <v>33.066999637452042</v>
      </c>
      <c r="N742" s="116">
        <f t="shared" si="113"/>
        <v>33.116999637452047</v>
      </c>
      <c r="O742" s="117">
        <f t="shared" si="114"/>
        <v>33.091999637452048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33.117499637452042</v>
      </c>
      <c r="L743" s="115">
        <f t="shared" si="119"/>
        <v>33.166499637452041</v>
      </c>
      <c r="M743" s="98">
        <f t="shared" si="112"/>
        <v>33.116999637452039</v>
      </c>
      <c r="N743" s="116">
        <f t="shared" si="113"/>
        <v>33.166999637452044</v>
      </c>
      <c r="O743" s="117">
        <f t="shared" si="114"/>
        <v>33.141999637452045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33.167499637452039</v>
      </c>
      <c r="L744" s="115">
        <f t="shared" si="119"/>
        <v>33.216499637452038</v>
      </c>
      <c r="M744" s="98">
        <f t="shared" si="112"/>
        <v>33.166999637452037</v>
      </c>
      <c r="N744" s="116">
        <f t="shared" si="113"/>
        <v>33.216999637452041</v>
      </c>
      <c r="O744" s="117">
        <f t="shared" si="114"/>
        <v>33.191999637452042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33.217499637452036</v>
      </c>
      <c r="L745" s="115">
        <f t="shared" si="119"/>
        <v>33.266499637452036</v>
      </c>
      <c r="M745" s="98">
        <f t="shared" si="112"/>
        <v>33.216999637452034</v>
      </c>
      <c r="N745" s="116">
        <f t="shared" si="113"/>
        <v>33.266999637452038</v>
      </c>
      <c r="O745" s="117">
        <f t="shared" si="114"/>
        <v>33.241999637452039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33.267499637452033</v>
      </c>
      <c r="L746" s="115">
        <f t="shared" si="119"/>
        <v>33.316499637452033</v>
      </c>
      <c r="M746" s="98">
        <f t="shared" si="112"/>
        <v>33.266999637452031</v>
      </c>
      <c r="N746" s="116">
        <f t="shared" si="113"/>
        <v>33.316999637452035</v>
      </c>
      <c r="O746" s="117">
        <f t="shared" si="114"/>
        <v>33.291999637452037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33.31749963745203</v>
      </c>
      <c r="L747" s="115">
        <f t="shared" si="119"/>
        <v>33.36649963745203</v>
      </c>
      <c r="M747" s="98">
        <f t="shared" si="112"/>
        <v>33.316999637452028</v>
      </c>
      <c r="N747" s="116">
        <f t="shared" si="113"/>
        <v>33.366999637452032</v>
      </c>
      <c r="O747" s="117">
        <f t="shared" si="114"/>
        <v>33.341999637452034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33.367499637452028</v>
      </c>
      <c r="L748" s="115">
        <f t="shared" si="119"/>
        <v>33.416499637452027</v>
      </c>
      <c r="M748" s="98">
        <f t="shared" si="112"/>
        <v>33.366999637452025</v>
      </c>
      <c r="N748" s="116">
        <f t="shared" si="113"/>
        <v>33.41699963745203</v>
      </c>
      <c r="O748" s="117">
        <f t="shared" si="114"/>
        <v>33.391999637452031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33.417499637452025</v>
      </c>
      <c r="L749" s="115">
        <f t="shared" si="119"/>
        <v>33.466499637452024</v>
      </c>
      <c r="M749" s="98">
        <f t="shared" si="112"/>
        <v>33.416999637452022</v>
      </c>
      <c r="N749" s="116">
        <f t="shared" si="113"/>
        <v>33.466999637452027</v>
      </c>
      <c r="O749" s="117">
        <f t="shared" si="114"/>
        <v>33.441999637452028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33.467499637452022</v>
      </c>
      <c r="L750" s="115">
        <f t="shared" si="119"/>
        <v>33.516499637452021</v>
      </c>
      <c r="M750" s="98">
        <f t="shared" si="112"/>
        <v>33.46699963745202</v>
      </c>
      <c r="N750" s="116">
        <f t="shared" si="113"/>
        <v>33.516999637452024</v>
      </c>
      <c r="O750" s="117">
        <f t="shared" si="114"/>
        <v>33.491999637452025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33.517499637452019</v>
      </c>
      <c r="L751" s="115">
        <f t="shared" si="119"/>
        <v>33.566499637452019</v>
      </c>
      <c r="M751" s="98">
        <f t="shared" si="112"/>
        <v>33.516999637452017</v>
      </c>
      <c r="N751" s="116">
        <f t="shared" si="113"/>
        <v>33.566999637452021</v>
      </c>
      <c r="O751" s="117">
        <f t="shared" si="114"/>
        <v>33.541999637452022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33.567499637452016</v>
      </c>
      <c r="L752" s="115">
        <f t="shared" si="119"/>
        <v>33.616499637452016</v>
      </c>
      <c r="M752" s="98">
        <f t="shared" si="112"/>
        <v>33.566999637452014</v>
      </c>
      <c r="N752" s="116">
        <f t="shared" si="113"/>
        <v>33.616999637452018</v>
      </c>
      <c r="O752" s="117">
        <f t="shared" si="114"/>
        <v>33.59199963745202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33.617499637452013</v>
      </c>
      <c r="L753" s="115">
        <f t="shared" si="119"/>
        <v>33.666499637452013</v>
      </c>
      <c r="M753" s="98">
        <f t="shared" si="112"/>
        <v>33.616999637452011</v>
      </c>
      <c r="N753" s="116">
        <f t="shared" si="113"/>
        <v>33.666999637452015</v>
      </c>
      <c r="O753" s="117">
        <f t="shared" si="114"/>
        <v>33.641999637452017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33.667499637452011</v>
      </c>
      <c r="L754" s="115">
        <f t="shared" si="119"/>
        <v>33.71649963745201</v>
      </c>
      <c r="M754" s="98">
        <f t="shared" si="112"/>
        <v>33.666999637452008</v>
      </c>
      <c r="N754" s="116">
        <f t="shared" si="113"/>
        <v>33.716999637452012</v>
      </c>
      <c r="O754" s="117">
        <f t="shared" si="114"/>
        <v>33.691999637452014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33.717499637452008</v>
      </c>
      <c r="L755" s="115">
        <f t="shared" si="119"/>
        <v>33.766499637452007</v>
      </c>
      <c r="M755" s="98">
        <f t="shared" si="112"/>
        <v>33.716999637452005</v>
      </c>
      <c r="N755" s="116">
        <f t="shared" si="113"/>
        <v>33.76699963745201</v>
      </c>
      <c r="O755" s="117">
        <f t="shared" si="114"/>
        <v>33.741999637452011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33.767499637452005</v>
      </c>
      <c r="L756" s="115">
        <f t="shared" si="119"/>
        <v>33.816499637452004</v>
      </c>
      <c r="M756" s="98">
        <f t="shared" si="112"/>
        <v>33.766999637452003</v>
      </c>
      <c r="N756" s="116">
        <f t="shared" si="113"/>
        <v>33.816999637452007</v>
      </c>
      <c r="O756" s="117">
        <f t="shared" si="114"/>
        <v>33.791999637452008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33.817499637452002</v>
      </c>
      <c r="L757" s="115">
        <f t="shared" si="119"/>
        <v>33.866499637452002</v>
      </c>
      <c r="M757" s="98">
        <f t="shared" si="112"/>
        <v>33.816999637452</v>
      </c>
      <c r="N757" s="116">
        <f t="shared" si="113"/>
        <v>33.866999637452004</v>
      </c>
      <c r="O757" s="117">
        <f t="shared" si="114"/>
        <v>33.841999637452005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33.867499637451999</v>
      </c>
      <c r="L758" s="115">
        <f t="shared" si="119"/>
        <v>33.916499637451999</v>
      </c>
      <c r="M758" s="98">
        <f t="shared" si="112"/>
        <v>33.866999637451997</v>
      </c>
      <c r="N758" s="116">
        <f t="shared" si="113"/>
        <v>33.916999637452001</v>
      </c>
      <c r="O758" s="117">
        <f t="shared" si="114"/>
        <v>33.891999637452003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33.917499637451996</v>
      </c>
      <c r="L759" s="115">
        <f t="shared" si="119"/>
        <v>33.966499637451996</v>
      </c>
      <c r="M759" s="98">
        <f t="shared" si="112"/>
        <v>33.916999637451994</v>
      </c>
      <c r="N759" s="116">
        <f t="shared" si="113"/>
        <v>33.966999637451998</v>
      </c>
      <c r="O759" s="117">
        <f t="shared" si="114"/>
        <v>33.941999637452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33.967499637451994</v>
      </c>
      <c r="L760" s="115">
        <f t="shared" si="119"/>
        <v>34.016499637451993</v>
      </c>
      <c r="M760" s="98">
        <f t="shared" si="112"/>
        <v>33.966999637451991</v>
      </c>
      <c r="N760" s="116">
        <f t="shared" si="113"/>
        <v>34.016999637451995</v>
      </c>
      <c r="O760" s="117">
        <f t="shared" si="114"/>
        <v>33.991999637451997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34.017499637451991</v>
      </c>
      <c r="L761" s="115">
        <f t="shared" si="119"/>
        <v>34.06649963745199</v>
      </c>
      <c r="M761" s="98">
        <f t="shared" si="112"/>
        <v>34.016999637451988</v>
      </c>
      <c r="N761" s="116">
        <f t="shared" si="113"/>
        <v>34.066999637451993</v>
      </c>
      <c r="O761" s="117">
        <f t="shared" si="114"/>
        <v>34.041999637451994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34.067499637451988</v>
      </c>
      <c r="L762" s="115">
        <f t="shared" si="119"/>
        <v>34.116499637451987</v>
      </c>
      <c r="M762" s="98">
        <f t="shared" si="112"/>
        <v>34.066999637451985</v>
      </c>
      <c r="N762" s="116">
        <f t="shared" si="113"/>
        <v>34.11699963745199</v>
      </c>
      <c r="O762" s="117">
        <f t="shared" si="114"/>
        <v>34.091999637451991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34.117499637451985</v>
      </c>
      <c r="L763" s="115">
        <f t="shared" si="119"/>
        <v>34.166499637451984</v>
      </c>
      <c r="M763" s="98">
        <f t="shared" si="112"/>
        <v>34.116999637451983</v>
      </c>
      <c r="N763" s="116">
        <f t="shared" si="113"/>
        <v>34.166999637451987</v>
      </c>
      <c r="O763" s="117">
        <f t="shared" si="114"/>
        <v>34.141999637451988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34.167499637451982</v>
      </c>
      <c r="L764" s="115">
        <f t="shared" si="119"/>
        <v>34.216499637451982</v>
      </c>
      <c r="M764" s="98">
        <f t="shared" si="112"/>
        <v>34.16699963745198</v>
      </c>
      <c r="N764" s="116">
        <f t="shared" si="113"/>
        <v>34.216999637451984</v>
      </c>
      <c r="O764" s="117">
        <f t="shared" si="114"/>
        <v>34.191999637451985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34.217499637451979</v>
      </c>
      <c r="L765" s="115">
        <f t="shared" si="119"/>
        <v>34.266499637451979</v>
      </c>
      <c r="M765" s="98">
        <f t="shared" si="112"/>
        <v>34.216999637451977</v>
      </c>
      <c r="N765" s="116">
        <f t="shared" si="113"/>
        <v>34.266999637451981</v>
      </c>
      <c r="O765" s="117">
        <f t="shared" si="114"/>
        <v>34.241999637451983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34.267499637451976</v>
      </c>
      <c r="L766" s="115">
        <f t="shared" si="119"/>
        <v>34.316499637451976</v>
      </c>
      <c r="M766" s="98">
        <f t="shared" si="112"/>
        <v>34.266999637451974</v>
      </c>
      <c r="N766" s="116">
        <f t="shared" si="113"/>
        <v>34.316999637451978</v>
      </c>
      <c r="O766" s="117">
        <f t="shared" si="114"/>
        <v>34.29199963745198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34.317499637451974</v>
      </c>
      <c r="L767" s="115">
        <f t="shared" si="119"/>
        <v>34.366499637451973</v>
      </c>
      <c r="M767" s="98">
        <f t="shared" si="112"/>
        <v>34.316999637451971</v>
      </c>
      <c r="N767" s="116">
        <f t="shared" si="113"/>
        <v>34.366999637451976</v>
      </c>
      <c r="O767" s="117">
        <f t="shared" si="114"/>
        <v>34.341999637451977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34.367499637451971</v>
      </c>
      <c r="L768" s="115">
        <f t="shared" si="119"/>
        <v>34.41649963745197</v>
      </c>
      <c r="M768" s="98">
        <f t="shared" si="112"/>
        <v>34.366999637451968</v>
      </c>
      <c r="N768" s="116">
        <f t="shared" si="113"/>
        <v>34.416999637451973</v>
      </c>
      <c r="O768" s="117">
        <f t="shared" si="114"/>
        <v>34.391999637451974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34.417499637451968</v>
      </c>
      <c r="L769" s="115">
        <f t="shared" si="119"/>
        <v>34.466499637451967</v>
      </c>
      <c r="M769" s="98">
        <f t="shared" si="112"/>
        <v>34.416999637451966</v>
      </c>
      <c r="N769" s="116">
        <f t="shared" si="113"/>
        <v>34.46699963745197</v>
      </c>
      <c r="O769" s="117">
        <f t="shared" si="114"/>
        <v>34.441999637451971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34.467499637451965</v>
      </c>
      <c r="L770" s="115">
        <f t="shared" si="119"/>
        <v>34.516499637451965</v>
      </c>
      <c r="M770" s="98">
        <f t="shared" si="112"/>
        <v>34.466999637451963</v>
      </c>
      <c r="N770" s="116">
        <f t="shared" si="113"/>
        <v>34.516999637451967</v>
      </c>
      <c r="O770" s="117">
        <f t="shared" si="114"/>
        <v>34.491999637451968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34.517499637451962</v>
      </c>
      <c r="L771" s="115">
        <f t="shared" si="119"/>
        <v>34.566499637451962</v>
      </c>
      <c r="M771" s="98">
        <f t="shared" si="112"/>
        <v>34.51699963745196</v>
      </c>
      <c r="N771" s="116">
        <f t="shared" si="113"/>
        <v>34.566999637451964</v>
      </c>
      <c r="O771" s="117">
        <f t="shared" si="114"/>
        <v>34.541999637451966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34.567499637451959</v>
      </c>
      <c r="L772" s="115">
        <f t="shared" si="119"/>
        <v>34.616499637451959</v>
      </c>
      <c r="M772" s="98">
        <f t="shared" si="112"/>
        <v>34.566999637451957</v>
      </c>
      <c r="N772" s="116">
        <f t="shared" si="113"/>
        <v>34.616999637451961</v>
      </c>
      <c r="O772" s="117">
        <f t="shared" si="114"/>
        <v>34.591999637451963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34.617499637451957</v>
      </c>
      <c r="L773" s="115">
        <f t="shared" si="119"/>
        <v>34.666499637451956</v>
      </c>
      <c r="M773" s="98">
        <f t="shared" ref="M773:M836" si="122">K773-5*10^-(D$2+1)</f>
        <v>34.616999637451954</v>
      </c>
      <c r="N773" s="116">
        <f t="shared" ref="N773:N836" si="123">L773+5*10^-(D$2+1)</f>
        <v>34.666999637451958</v>
      </c>
      <c r="O773" s="117">
        <f t="shared" ref="O773:O836" si="124">AVERAGE(K773,L773)</f>
        <v>34.64199963745196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34.667499637451954</v>
      </c>
      <c r="L774" s="115">
        <f t="shared" ref="L774:L837" si="129">K774+$I$4-POWER(10,-$D$2)</f>
        <v>34.716499637451953</v>
      </c>
      <c r="M774" s="98">
        <f t="shared" si="122"/>
        <v>34.666999637451951</v>
      </c>
      <c r="N774" s="116">
        <f t="shared" si="123"/>
        <v>34.716999637451956</v>
      </c>
      <c r="O774" s="117">
        <f t="shared" si="124"/>
        <v>34.691999637451957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34.717499637451951</v>
      </c>
      <c r="L775" s="115">
        <f t="shared" si="129"/>
        <v>34.76649963745195</v>
      </c>
      <c r="M775" s="98">
        <f t="shared" si="122"/>
        <v>34.716999637451949</v>
      </c>
      <c r="N775" s="116">
        <f t="shared" si="123"/>
        <v>34.766999637451953</v>
      </c>
      <c r="O775" s="117">
        <f t="shared" si="124"/>
        <v>34.741999637451954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34.767499637451948</v>
      </c>
      <c r="L776" s="115">
        <f t="shared" si="129"/>
        <v>34.816499637451948</v>
      </c>
      <c r="M776" s="98">
        <f t="shared" si="122"/>
        <v>34.766999637451946</v>
      </c>
      <c r="N776" s="116">
        <f t="shared" si="123"/>
        <v>34.81699963745195</v>
      </c>
      <c r="O776" s="117">
        <f t="shared" si="124"/>
        <v>34.791999637451951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34.817499637451945</v>
      </c>
      <c r="L777" s="115">
        <f t="shared" si="129"/>
        <v>34.866499637451945</v>
      </c>
      <c r="M777" s="98">
        <f t="shared" si="122"/>
        <v>34.816999637451943</v>
      </c>
      <c r="N777" s="116">
        <f t="shared" si="123"/>
        <v>34.866999637451947</v>
      </c>
      <c r="O777" s="117">
        <f t="shared" si="124"/>
        <v>34.841999637451949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34.867499637451942</v>
      </c>
      <c r="L778" s="115">
        <f t="shared" si="129"/>
        <v>34.916499637451942</v>
      </c>
      <c r="M778" s="98">
        <f t="shared" si="122"/>
        <v>34.86699963745194</v>
      </c>
      <c r="N778" s="116">
        <f t="shared" si="123"/>
        <v>34.916999637451944</v>
      </c>
      <c r="O778" s="117">
        <f t="shared" si="124"/>
        <v>34.891999637451946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34.91749963745194</v>
      </c>
      <c r="L779" s="115">
        <f t="shared" si="129"/>
        <v>34.966499637451939</v>
      </c>
      <c r="M779" s="98">
        <f t="shared" si="122"/>
        <v>34.916999637451937</v>
      </c>
      <c r="N779" s="116">
        <f t="shared" si="123"/>
        <v>34.966999637451941</v>
      </c>
      <c r="O779" s="117">
        <f t="shared" si="124"/>
        <v>34.941999637451943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34.967499637451937</v>
      </c>
      <c r="L780" s="115">
        <f t="shared" si="129"/>
        <v>35.016499637451936</v>
      </c>
      <c r="M780" s="98">
        <f t="shared" si="122"/>
        <v>34.966999637451934</v>
      </c>
      <c r="N780" s="116">
        <f t="shared" si="123"/>
        <v>35.016999637451939</v>
      </c>
      <c r="O780" s="117">
        <f t="shared" si="124"/>
        <v>34.99199963745194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35.017499637451934</v>
      </c>
      <c r="L781" s="115">
        <f t="shared" si="129"/>
        <v>35.066499637451933</v>
      </c>
      <c r="M781" s="98">
        <f t="shared" si="122"/>
        <v>35.016999637451931</v>
      </c>
      <c r="N781" s="116">
        <f t="shared" si="123"/>
        <v>35.066999637451936</v>
      </c>
      <c r="O781" s="117">
        <f t="shared" si="124"/>
        <v>35.041999637451937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35.067499637451931</v>
      </c>
      <c r="L782" s="115">
        <f t="shared" si="129"/>
        <v>35.11649963745193</v>
      </c>
      <c r="M782" s="98">
        <f t="shared" si="122"/>
        <v>35.066999637451929</v>
      </c>
      <c r="N782" s="116">
        <f t="shared" si="123"/>
        <v>35.116999637451933</v>
      </c>
      <c r="O782" s="117">
        <f t="shared" si="124"/>
        <v>35.091999637451934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35.117499637451928</v>
      </c>
      <c r="L783" s="115">
        <f t="shared" si="129"/>
        <v>35.166499637451928</v>
      </c>
      <c r="M783" s="98">
        <f t="shared" si="122"/>
        <v>35.116999637451926</v>
      </c>
      <c r="N783" s="116">
        <f t="shared" si="123"/>
        <v>35.16699963745193</v>
      </c>
      <c r="O783" s="117">
        <f t="shared" si="124"/>
        <v>35.141999637451931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35.167499637451925</v>
      </c>
      <c r="L784" s="115">
        <f t="shared" si="129"/>
        <v>35.216499637451925</v>
      </c>
      <c r="M784" s="98">
        <f t="shared" si="122"/>
        <v>35.166999637451923</v>
      </c>
      <c r="N784" s="116">
        <f t="shared" si="123"/>
        <v>35.216999637451927</v>
      </c>
      <c r="O784" s="117">
        <f t="shared" si="124"/>
        <v>35.191999637451929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35.217499637451922</v>
      </c>
      <c r="L785" s="115">
        <f t="shared" si="129"/>
        <v>35.266499637451922</v>
      </c>
      <c r="M785" s="98">
        <f t="shared" si="122"/>
        <v>35.21699963745192</v>
      </c>
      <c r="N785" s="116">
        <f t="shared" si="123"/>
        <v>35.266999637451924</v>
      </c>
      <c r="O785" s="117">
        <f t="shared" si="124"/>
        <v>35.241999637451926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35.26749963745192</v>
      </c>
      <c r="L786" s="115">
        <f t="shared" si="129"/>
        <v>35.316499637451919</v>
      </c>
      <c r="M786" s="98">
        <f t="shared" si="122"/>
        <v>35.266999637451917</v>
      </c>
      <c r="N786" s="116">
        <f t="shared" si="123"/>
        <v>35.316999637451922</v>
      </c>
      <c r="O786" s="117">
        <f t="shared" si="124"/>
        <v>35.291999637451923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35.317499637451917</v>
      </c>
      <c r="L787" s="115">
        <f t="shared" si="129"/>
        <v>35.366499637451916</v>
      </c>
      <c r="M787" s="98">
        <f t="shared" si="122"/>
        <v>35.316999637451914</v>
      </c>
      <c r="N787" s="116">
        <f t="shared" si="123"/>
        <v>35.366999637451919</v>
      </c>
      <c r="O787" s="117">
        <f t="shared" si="124"/>
        <v>35.34199963745192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35.367499637451914</v>
      </c>
      <c r="L788" s="115">
        <f t="shared" si="129"/>
        <v>35.416499637451913</v>
      </c>
      <c r="M788" s="98">
        <f t="shared" si="122"/>
        <v>35.366999637451912</v>
      </c>
      <c r="N788" s="116">
        <f t="shared" si="123"/>
        <v>35.416999637451916</v>
      </c>
      <c r="O788" s="117">
        <f t="shared" si="124"/>
        <v>35.391999637451917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35.417499637451911</v>
      </c>
      <c r="L789" s="115">
        <f t="shared" si="129"/>
        <v>35.466499637451911</v>
      </c>
      <c r="M789" s="98">
        <f t="shared" si="122"/>
        <v>35.416999637451909</v>
      </c>
      <c r="N789" s="116">
        <f t="shared" si="123"/>
        <v>35.466999637451913</v>
      </c>
      <c r="O789" s="117">
        <f t="shared" si="124"/>
        <v>35.441999637451914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35.467499637451908</v>
      </c>
      <c r="L790" s="115">
        <f t="shared" si="129"/>
        <v>35.516499637451908</v>
      </c>
      <c r="M790" s="98">
        <f t="shared" si="122"/>
        <v>35.466999637451906</v>
      </c>
      <c r="N790" s="116">
        <f t="shared" si="123"/>
        <v>35.51699963745191</v>
      </c>
      <c r="O790" s="117">
        <f t="shared" si="124"/>
        <v>35.491999637451912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35.517499637451905</v>
      </c>
      <c r="L791" s="115">
        <f t="shared" si="129"/>
        <v>35.566499637451905</v>
      </c>
      <c r="M791" s="98">
        <f t="shared" si="122"/>
        <v>35.516999637451903</v>
      </c>
      <c r="N791" s="116">
        <f t="shared" si="123"/>
        <v>35.566999637451907</v>
      </c>
      <c r="O791" s="117">
        <f t="shared" si="124"/>
        <v>35.541999637451909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35.567499637451903</v>
      </c>
      <c r="L792" s="115">
        <f t="shared" si="129"/>
        <v>35.616499637451902</v>
      </c>
      <c r="M792" s="98">
        <f t="shared" si="122"/>
        <v>35.5669996374519</v>
      </c>
      <c r="N792" s="116">
        <f t="shared" si="123"/>
        <v>35.616999637451904</v>
      </c>
      <c r="O792" s="117">
        <f t="shared" si="124"/>
        <v>35.591999637451906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35.6174996374519</v>
      </c>
      <c r="L793" s="115">
        <f t="shared" si="129"/>
        <v>35.666499637451899</v>
      </c>
      <c r="M793" s="98">
        <f t="shared" si="122"/>
        <v>35.616999637451897</v>
      </c>
      <c r="N793" s="116">
        <f t="shared" si="123"/>
        <v>35.666999637451902</v>
      </c>
      <c r="O793" s="117">
        <f t="shared" si="124"/>
        <v>35.641999637451903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35.667499637451897</v>
      </c>
      <c r="L794" s="115">
        <f t="shared" si="129"/>
        <v>35.716499637451896</v>
      </c>
      <c r="M794" s="98">
        <f t="shared" si="122"/>
        <v>35.666999637451895</v>
      </c>
      <c r="N794" s="116">
        <f t="shared" si="123"/>
        <v>35.716999637451899</v>
      </c>
      <c r="O794" s="117">
        <f t="shared" si="124"/>
        <v>35.6919996374519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35.717499637451894</v>
      </c>
      <c r="L795" s="115">
        <f t="shared" si="129"/>
        <v>35.766499637451894</v>
      </c>
      <c r="M795" s="98">
        <f t="shared" si="122"/>
        <v>35.716999637451892</v>
      </c>
      <c r="N795" s="116">
        <f t="shared" si="123"/>
        <v>35.766999637451896</v>
      </c>
      <c r="O795" s="117">
        <f t="shared" si="124"/>
        <v>35.741999637451897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35.767499637451891</v>
      </c>
      <c r="L796" s="115">
        <f t="shared" si="129"/>
        <v>35.816499637451891</v>
      </c>
      <c r="M796" s="98">
        <f t="shared" si="122"/>
        <v>35.766999637451889</v>
      </c>
      <c r="N796" s="116">
        <f t="shared" si="123"/>
        <v>35.816999637451893</v>
      </c>
      <c r="O796" s="117">
        <f t="shared" si="124"/>
        <v>35.791999637451895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35.817499637451888</v>
      </c>
      <c r="L797" s="115">
        <f t="shared" si="129"/>
        <v>35.866499637451888</v>
      </c>
      <c r="M797" s="98">
        <f t="shared" si="122"/>
        <v>35.816999637451886</v>
      </c>
      <c r="N797" s="116">
        <f t="shared" si="123"/>
        <v>35.86699963745189</v>
      </c>
      <c r="O797" s="117">
        <f t="shared" si="124"/>
        <v>35.841999637451892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35.867499637451886</v>
      </c>
      <c r="L798" s="115">
        <f t="shared" si="129"/>
        <v>35.916499637451885</v>
      </c>
      <c r="M798" s="98">
        <f t="shared" si="122"/>
        <v>35.866999637451883</v>
      </c>
      <c r="N798" s="116">
        <f t="shared" si="123"/>
        <v>35.916999637451887</v>
      </c>
      <c r="O798" s="117">
        <f t="shared" si="124"/>
        <v>35.891999637451889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35.917499637451883</v>
      </c>
      <c r="L799" s="115">
        <f t="shared" si="129"/>
        <v>35.966499637451882</v>
      </c>
      <c r="M799" s="98">
        <f t="shared" si="122"/>
        <v>35.91699963745188</v>
      </c>
      <c r="N799" s="116">
        <f t="shared" si="123"/>
        <v>35.966999637451885</v>
      </c>
      <c r="O799" s="117">
        <f t="shared" si="124"/>
        <v>35.941999637451886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35.96749963745188</v>
      </c>
      <c r="L800" s="115">
        <f t="shared" si="129"/>
        <v>36.016499637451879</v>
      </c>
      <c r="M800" s="98">
        <f t="shared" si="122"/>
        <v>35.966999637451877</v>
      </c>
      <c r="N800" s="116">
        <f t="shared" si="123"/>
        <v>36.016999637451882</v>
      </c>
      <c r="O800" s="117">
        <f t="shared" si="124"/>
        <v>35.991999637451883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36.017499637451877</v>
      </c>
      <c r="L801" s="115">
        <f t="shared" si="129"/>
        <v>36.066499637451876</v>
      </c>
      <c r="M801" s="98">
        <f t="shared" si="122"/>
        <v>36.016999637451875</v>
      </c>
      <c r="N801" s="116">
        <f t="shared" si="123"/>
        <v>36.066999637451879</v>
      </c>
      <c r="O801" s="117">
        <f t="shared" si="124"/>
        <v>36.04199963745188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36.067499637451874</v>
      </c>
      <c r="L802" s="115">
        <f t="shared" si="129"/>
        <v>36.116499637451874</v>
      </c>
      <c r="M802" s="98">
        <f t="shared" si="122"/>
        <v>36.066999637451872</v>
      </c>
      <c r="N802" s="116">
        <f t="shared" si="123"/>
        <v>36.116999637451876</v>
      </c>
      <c r="O802" s="117">
        <f t="shared" si="124"/>
        <v>36.091999637451877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36.117499637451871</v>
      </c>
      <c r="L803" s="115">
        <f t="shared" si="129"/>
        <v>36.166499637451871</v>
      </c>
      <c r="M803" s="98">
        <f t="shared" si="122"/>
        <v>36.116999637451869</v>
      </c>
      <c r="N803" s="116">
        <f t="shared" si="123"/>
        <v>36.166999637451873</v>
      </c>
      <c r="O803" s="117">
        <f t="shared" si="124"/>
        <v>36.141999637451875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36.167499637451868</v>
      </c>
      <c r="L804" s="115">
        <f t="shared" si="129"/>
        <v>36.216499637451868</v>
      </c>
      <c r="M804" s="98">
        <f t="shared" si="122"/>
        <v>36.166999637451866</v>
      </c>
      <c r="N804" s="116">
        <f t="shared" si="123"/>
        <v>36.21699963745187</v>
      </c>
      <c r="O804" s="117">
        <f t="shared" si="124"/>
        <v>36.191999637451872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36.217499637451866</v>
      </c>
      <c r="L805" s="115">
        <f t="shared" si="129"/>
        <v>36.266499637451865</v>
      </c>
      <c r="M805" s="98">
        <f t="shared" si="122"/>
        <v>36.216999637451863</v>
      </c>
      <c r="N805" s="116">
        <f t="shared" si="123"/>
        <v>36.266999637451867</v>
      </c>
      <c r="O805" s="117">
        <f t="shared" si="124"/>
        <v>36.241999637451869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36.267499637451863</v>
      </c>
      <c r="L806" s="115">
        <f t="shared" si="129"/>
        <v>36.316499637451862</v>
      </c>
      <c r="M806" s="98">
        <f t="shared" si="122"/>
        <v>36.26699963745186</v>
      </c>
      <c r="N806" s="116">
        <f t="shared" si="123"/>
        <v>36.316999637451865</v>
      </c>
      <c r="O806" s="117">
        <f t="shared" si="124"/>
        <v>36.291999637451866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36.31749963745186</v>
      </c>
      <c r="L807" s="115">
        <f t="shared" si="129"/>
        <v>36.366499637451859</v>
      </c>
      <c r="M807" s="98">
        <f t="shared" si="122"/>
        <v>36.316999637451858</v>
      </c>
      <c r="N807" s="116">
        <f t="shared" si="123"/>
        <v>36.366999637451862</v>
      </c>
      <c r="O807" s="117">
        <f t="shared" si="124"/>
        <v>36.341999637451863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36.367499637451857</v>
      </c>
      <c r="L808" s="115">
        <f t="shared" si="129"/>
        <v>36.416499637451857</v>
      </c>
      <c r="M808" s="98">
        <f t="shared" si="122"/>
        <v>36.366999637451855</v>
      </c>
      <c r="N808" s="116">
        <f t="shared" si="123"/>
        <v>36.416999637451859</v>
      </c>
      <c r="O808" s="117">
        <f t="shared" si="124"/>
        <v>36.39199963745186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36.417499637451854</v>
      </c>
      <c r="L809" s="115">
        <f t="shared" si="129"/>
        <v>36.466499637451854</v>
      </c>
      <c r="M809" s="98">
        <f t="shared" si="122"/>
        <v>36.416999637451852</v>
      </c>
      <c r="N809" s="116">
        <f t="shared" si="123"/>
        <v>36.466999637451856</v>
      </c>
      <c r="O809" s="117">
        <f t="shared" si="124"/>
        <v>36.441999637451858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36.467499637451851</v>
      </c>
      <c r="L810" s="115">
        <f t="shared" si="129"/>
        <v>36.516499637451851</v>
      </c>
      <c r="M810" s="98">
        <f t="shared" si="122"/>
        <v>36.466999637451849</v>
      </c>
      <c r="N810" s="116">
        <f t="shared" si="123"/>
        <v>36.516999637451853</v>
      </c>
      <c r="O810" s="117">
        <f t="shared" si="124"/>
        <v>36.491999637451855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36.517499637451849</v>
      </c>
      <c r="L811" s="115">
        <f t="shared" si="129"/>
        <v>36.566499637451848</v>
      </c>
      <c r="M811" s="98">
        <f t="shared" si="122"/>
        <v>36.516999637451846</v>
      </c>
      <c r="N811" s="116">
        <f t="shared" si="123"/>
        <v>36.56699963745185</v>
      </c>
      <c r="O811" s="117">
        <f t="shared" si="124"/>
        <v>36.541999637451852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36.567499637451846</v>
      </c>
      <c r="L812" s="115">
        <f t="shared" si="129"/>
        <v>36.616499637451845</v>
      </c>
      <c r="M812" s="98">
        <f t="shared" si="122"/>
        <v>36.566999637451843</v>
      </c>
      <c r="N812" s="116">
        <f t="shared" si="123"/>
        <v>36.616999637451848</v>
      </c>
      <c r="O812" s="117">
        <f t="shared" si="124"/>
        <v>36.591999637451849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36.617499637451843</v>
      </c>
      <c r="L813" s="115">
        <f t="shared" si="129"/>
        <v>36.666499637451842</v>
      </c>
      <c r="M813" s="98">
        <f t="shared" si="122"/>
        <v>36.61699963745184</v>
      </c>
      <c r="N813" s="116">
        <f t="shared" si="123"/>
        <v>36.666999637451845</v>
      </c>
      <c r="O813" s="117">
        <f t="shared" si="124"/>
        <v>36.641999637451846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36.66749963745184</v>
      </c>
      <c r="L814" s="115">
        <f t="shared" si="129"/>
        <v>36.71649963745184</v>
      </c>
      <c r="M814" s="98">
        <f t="shared" si="122"/>
        <v>36.666999637451838</v>
      </c>
      <c r="N814" s="116">
        <f t="shared" si="123"/>
        <v>36.716999637451842</v>
      </c>
      <c r="O814" s="117">
        <f t="shared" si="124"/>
        <v>36.691999637451843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36.717499637451837</v>
      </c>
      <c r="L815" s="115">
        <f t="shared" si="129"/>
        <v>36.766499637451837</v>
      </c>
      <c r="M815" s="98">
        <f t="shared" si="122"/>
        <v>36.716999637451835</v>
      </c>
      <c r="N815" s="116">
        <f t="shared" si="123"/>
        <v>36.766999637451839</v>
      </c>
      <c r="O815" s="117">
        <f t="shared" si="124"/>
        <v>36.74199963745184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36.767499637451834</v>
      </c>
      <c r="L816" s="115">
        <f t="shared" si="129"/>
        <v>36.816499637451834</v>
      </c>
      <c r="M816" s="98">
        <f t="shared" si="122"/>
        <v>36.766999637451832</v>
      </c>
      <c r="N816" s="116">
        <f t="shared" si="123"/>
        <v>36.816999637451836</v>
      </c>
      <c r="O816" s="117">
        <f t="shared" si="124"/>
        <v>36.791999637451838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36.817499637451832</v>
      </c>
      <c r="L817" s="115">
        <f t="shared" si="129"/>
        <v>36.866499637451831</v>
      </c>
      <c r="M817" s="98">
        <f t="shared" si="122"/>
        <v>36.816999637451829</v>
      </c>
      <c r="N817" s="116">
        <f t="shared" si="123"/>
        <v>36.866999637451833</v>
      </c>
      <c r="O817" s="117">
        <f t="shared" si="124"/>
        <v>36.841999637451835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36.867499637451829</v>
      </c>
      <c r="L818" s="115">
        <f t="shared" si="129"/>
        <v>36.916499637451828</v>
      </c>
      <c r="M818" s="98">
        <f t="shared" si="122"/>
        <v>36.866999637451826</v>
      </c>
      <c r="N818" s="116">
        <f t="shared" si="123"/>
        <v>36.916999637451831</v>
      </c>
      <c r="O818" s="117">
        <f t="shared" si="124"/>
        <v>36.891999637451832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36.917499637451826</v>
      </c>
      <c r="L819" s="115">
        <f t="shared" si="129"/>
        <v>36.966499637451825</v>
      </c>
      <c r="M819" s="98">
        <f t="shared" si="122"/>
        <v>36.916999637451823</v>
      </c>
      <c r="N819" s="116">
        <f t="shared" si="123"/>
        <v>36.966999637451828</v>
      </c>
      <c r="O819" s="117">
        <f t="shared" si="124"/>
        <v>36.941999637451829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36.967499637451823</v>
      </c>
      <c r="L820" s="115">
        <f t="shared" si="129"/>
        <v>37.016499637451822</v>
      </c>
      <c r="M820" s="98">
        <f t="shared" si="122"/>
        <v>36.966999637451821</v>
      </c>
      <c r="N820" s="116">
        <f t="shared" si="123"/>
        <v>37.016999637451825</v>
      </c>
      <c r="O820" s="117">
        <f t="shared" si="124"/>
        <v>36.991999637451826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37.01749963745182</v>
      </c>
      <c r="L821" s="115">
        <f t="shared" si="129"/>
        <v>37.06649963745182</v>
      </c>
      <c r="M821" s="98">
        <f t="shared" si="122"/>
        <v>37.016999637451818</v>
      </c>
      <c r="N821" s="116">
        <f t="shared" si="123"/>
        <v>37.066999637451822</v>
      </c>
      <c r="O821" s="117">
        <f t="shared" si="124"/>
        <v>37.041999637451823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37.067499637451817</v>
      </c>
      <c r="L822" s="115">
        <f t="shared" si="129"/>
        <v>37.116499637451817</v>
      </c>
      <c r="M822" s="98">
        <f t="shared" si="122"/>
        <v>37.066999637451815</v>
      </c>
      <c r="N822" s="116">
        <f t="shared" si="123"/>
        <v>37.116999637451819</v>
      </c>
      <c r="O822" s="117">
        <f t="shared" si="124"/>
        <v>37.091999637451821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37.117499637451814</v>
      </c>
      <c r="L823" s="115">
        <f t="shared" si="129"/>
        <v>37.166499637451814</v>
      </c>
      <c r="M823" s="98">
        <f t="shared" si="122"/>
        <v>37.116999637451812</v>
      </c>
      <c r="N823" s="116">
        <f t="shared" si="123"/>
        <v>37.166999637451816</v>
      </c>
      <c r="O823" s="117">
        <f t="shared" si="124"/>
        <v>37.141999637451818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37.167499637451812</v>
      </c>
      <c r="L824" s="115">
        <f t="shared" si="129"/>
        <v>37.216499637451811</v>
      </c>
      <c r="M824" s="98">
        <f t="shared" si="122"/>
        <v>37.166999637451809</v>
      </c>
      <c r="N824" s="116">
        <f t="shared" si="123"/>
        <v>37.216999637451813</v>
      </c>
      <c r="O824" s="117">
        <f t="shared" si="124"/>
        <v>37.191999637451815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37.217499637451809</v>
      </c>
      <c r="L825" s="115">
        <f t="shared" si="129"/>
        <v>37.266499637451808</v>
      </c>
      <c r="M825" s="98">
        <f t="shared" si="122"/>
        <v>37.216999637451806</v>
      </c>
      <c r="N825" s="116">
        <f t="shared" si="123"/>
        <v>37.266999637451811</v>
      </c>
      <c r="O825" s="117">
        <f t="shared" si="124"/>
        <v>37.241999637451812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37.267499637451806</v>
      </c>
      <c r="L826" s="115">
        <f t="shared" si="129"/>
        <v>37.316499637451805</v>
      </c>
      <c r="M826" s="98">
        <f t="shared" si="122"/>
        <v>37.266999637451804</v>
      </c>
      <c r="N826" s="116">
        <f t="shared" si="123"/>
        <v>37.316999637451808</v>
      </c>
      <c r="O826" s="117">
        <f t="shared" si="124"/>
        <v>37.291999637451809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37.317499637451803</v>
      </c>
      <c r="L827" s="115">
        <f t="shared" si="129"/>
        <v>37.366499637451803</v>
      </c>
      <c r="M827" s="98">
        <f t="shared" si="122"/>
        <v>37.316999637451801</v>
      </c>
      <c r="N827" s="116">
        <f t="shared" si="123"/>
        <v>37.366999637451805</v>
      </c>
      <c r="O827" s="117">
        <f t="shared" si="124"/>
        <v>37.341999637451806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37.3674996374518</v>
      </c>
      <c r="L828" s="115">
        <f t="shared" si="129"/>
        <v>37.4164996374518</v>
      </c>
      <c r="M828" s="98">
        <f t="shared" si="122"/>
        <v>37.366999637451798</v>
      </c>
      <c r="N828" s="116">
        <f t="shared" si="123"/>
        <v>37.416999637451802</v>
      </c>
      <c r="O828" s="117">
        <f t="shared" si="124"/>
        <v>37.391999637451804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37.417499637451797</v>
      </c>
      <c r="L829" s="115">
        <f t="shared" si="129"/>
        <v>37.466499637451797</v>
      </c>
      <c r="M829" s="98">
        <f t="shared" si="122"/>
        <v>37.416999637451795</v>
      </c>
      <c r="N829" s="116">
        <f t="shared" si="123"/>
        <v>37.466999637451799</v>
      </c>
      <c r="O829" s="117">
        <f t="shared" si="124"/>
        <v>37.441999637451801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37.467499637451795</v>
      </c>
      <c r="L830" s="115">
        <f t="shared" si="129"/>
        <v>37.516499637451794</v>
      </c>
      <c r="M830" s="98">
        <f t="shared" si="122"/>
        <v>37.466999637451792</v>
      </c>
      <c r="N830" s="116">
        <f t="shared" si="123"/>
        <v>37.516999637451796</v>
      </c>
      <c r="O830" s="117">
        <f t="shared" si="124"/>
        <v>37.491999637451798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37.517499637451792</v>
      </c>
      <c r="L831" s="115">
        <f t="shared" si="129"/>
        <v>37.566499637451791</v>
      </c>
      <c r="M831" s="98">
        <f t="shared" si="122"/>
        <v>37.516999637451789</v>
      </c>
      <c r="N831" s="116">
        <f t="shared" si="123"/>
        <v>37.566999637451794</v>
      </c>
      <c r="O831" s="117">
        <f t="shared" si="124"/>
        <v>37.541999637451795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37.567499637451789</v>
      </c>
      <c r="L832" s="115">
        <f t="shared" si="129"/>
        <v>37.616499637451788</v>
      </c>
      <c r="M832" s="98">
        <f t="shared" si="122"/>
        <v>37.566999637451786</v>
      </c>
      <c r="N832" s="116">
        <f t="shared" si="123"/>
        <v>37.616999637451791</v>
      </c>
      <c r="O832" s="117">
        <f t="shared" si="124"/>
        <v>37.591999637451792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37.617499637451786</v>
      </c>
      <c r="L833" s="115">
        <f t="shared" si="129"/>
        <v>37.666499637451786</v>
      </c>
      <c r="M833" s="98">
        <f t="shared" si="122"/>
        <v>37.616999637451784</v>
      </c>
      <c r="N833" s="116">
        <f t="shared" si="123"/>
        <v>37.666999637451788</v>
      </c>
      <c r="O833" s="117">
        <f t="shared" si="124"/>
        <v>37.641999637451789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37.667499637451783</v>
      </c>
      <c r="L834" s="115">
        <f t="shared" si="129"/>
        <v>37.716499637451783</v>
      </c>
      <c r="M834" s="98">
        <f t="shared" si="122"/>
        <v>37.666999637451781</v>
      </c>
      <c r="N834" s="116">
        <f t="shared" si="123"/>
        <v>37.716999637451785</v>
      </c>
      <c r="O834" s="117">
        <f t="shared" si="124"/>
        <v>37.691999637451786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37.71749963745178</v>
      </c>
      <c r="L835" s="115">
        <f t="shared" si="129"/>
        <v>37.76649963745178</v>
      </c>
      <c r="M835" s="98">
        <f t="shared" si="122"/>
        <v>37.716999637451778</v>
      </c>
      <c r="N835" s="116">
        <f t="shared" si="123"/>
        <v>37.766999637451782</v>
      </c>
      <c r="O835" s="117">
        <f t="shared" si="124"/>
        <v>37.741999637451784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37.767499637451778</v>
      </c>
      <c r="L836" s="115">
        <f t="shared" si="129"/>
        <v>37.816499637451777</v>
      </c>
      <c r="M836" s="98">
        <f t="shared" si="122"/>
        <v>37.766999637451775</v>
      </c>
      <c r="N836" s="116">
        <f t="shared" si="123"/>
        <v>37.816999637451779</v>
      </c>
      <c r="O836" s="117">
        <f t="shared" si="124"/>
        <v>37.791999637451781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37.817499637451775</v>
      </c>
      <c r="L837" s="115">
        <f t="shared" si="129"/>
        <v>37.866499637451774</v>
      </c>
      <c r="M837" s="98">
        <f t="shared" ref="M837:M900" si="132">K837-5*10^-(D$2+1)</f>
        <v>37.816999637451772</v>
      </c>
      <c r="N837" s="116">
        <f t="shared" ref="N837:N900" si="133">L837+5*10^-(D$2+1)</f>
        <v>37.866999637451777</v>
      </c>
      <c r="O837" s="117">
        <f t="shared" ref="O837:O900" si="134">AVERAGE(K837,L837)</f>
        <v>37.841999637451778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37.867499637451772</v>
      </c>
      <c r="L838" s="115">
        <f t="shared" ref="L838:L901" si="139">K838+$I$4-POWER(10,-$D$2)</f>
        <v>37.916499637451771</v>
      </c>
      <c r="M838" s="98">
        <f t="shared" si="132"/>
        <v>37.866999637451769</v>
      </c>
      <c r="N838" s="116">
        <f t="shared" si="133"/>
        <v>37.916999637451774</v>
      </c>
      <c r="O838" s="117">
        <f t="shared" si="134"/>
        <v>37.891999637451775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37.917499637451769</v>
      </c>
      <c r="L839" s="115">
        <f t="shared" si="139"/>
        <v>37.966499637451768</v>
      </c>
      <c r="M839" s="98">
        <f t="shared" si="132"/>
        <v>37.916999637451767</v>
      </c>
      <c r="N839" s="116">
        <f t="shared" si="133"/>
        <v>37.966999637451771</v>
      </c>
      <c r="O839" s="117">
        <f t="shared" si="134"/>
        <v>37.941999637451772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37.967499637451766</v>
      </c>
      <c r="L840" s="115">
        <f t="shared" si="139"/>
        <v>38.016499637451766</v>
      </c>
      <c r="M840" s="98">
        <f t="shared" si="132"/>
        <v>37.966999637451764</v>
      </c>
      <c r="N840" s="116">
        <f t="shared" si="133"/>
        <v>38.016999637451768</v>
      </c>
      <c r="O840" s="117">
        <f t="shared" si="134"/>
        <v>37.991999637451769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38.017499637451763</v>
      </c>
      <c r="L841" s="115">
        <f t="shared" si="139"/>
        <v>38.066499637451763</v>
      </c>
      <c r="M841" s="98">
        <f t="shared" si="132"/>
        <v>38.016999637451761</v>
      </c>
      <c r="N841" s="116">
        <f t="shared" si="133"/>
        <v>38.066999637451765</v>
      </c>
      <c r="O841" s="117">
        <f t="shared" si="134"/>
        <v>38.041999637451767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38.06749963745176</v>
      </c>
      <c r="L842" s="115">
        <f t="shared" si="139"/>
        <v>38.11649963745176</v>
      </c>
      <c r="M842" s="98">
        <f t="shared" si="132"/>
        <v>38.066999637451758</v>
      </c>
      <c r="N842" s="116">
        <f t="shared" si="133"/>
        <v>38.116999637451762</v>
      </c>
      <c r="O842" s="117">
        <f t="shared" si="134"/>
        <v>38.091999637451764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38.117499637451758</v>
      </c>
      <c r="L843" s="115">
        <f t="shared" si="139"/>
        <v>38.166499637451757</v>
      </c>
      <c r="M843" s="98">
        <f t="shared" si="132"/>
        <v>38.116999637451755</v>
      </c>
      <c r="N843" s="116">
        <f t="shared" si="133"/>
        <v>38.166999637451759</v>
      </c>
      <c r="O843" s="117">
        <f t="shared" si="134"/>
        <v>38.141999637451761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38.167499637451755</v>
      </c>
      <c r="L844" s="115">
        <f t="shared" si="139"/>
        <v>38.216499637451754</v>
      </c>
      <c r="M844" s="98">
        <f t="shared" si="132"/>
        <v>38.166999637451752</v>
      </c>
      <c r="N844" s="116">
        <f t="shared" si="133"/>
        <v>38.216999637451757</v>
      </c>
      <c r="O844" s="117">
        <f t="shared" si="134"/>
        <v>38.191999637451758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38.217499637451752</v>
      </c>
      <c r="L845" s="115">
        <f t="shared" si="139"/>
        <v>38.266499637451751</v>
      </c>
      <c r="M845" s="98">
        <f t="shared" si="132"/>
        <v>38.21699963745175</v>
      </c>
      <c r="N845" s="116">
        <f t="shared" si="133"/>
        <v>38.266999637451754</v>
      </c>
      <c r="O845" s="117">
        <f t="shared" si="134"/>
        <v>38.241999637451755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38.267499637451749</v>
      </c>
      <c r="L846" s="115">
        <f t="shared" si="139"/>
        <v>38.316499637451749</v>
      </c>
      <c r="M846" s="98">
        <f t="shared" si="132"/>
        <v>38.266999637451747</v>
      </c>
      <c r="N846" s="116">
        <f t="shared" si="133"/>
        <v>38.316999637451751</v>
      </c>
      <c r="O846" s="117">
        <f t="shared" si="134"/>
        <v>38.291999637451752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38.317499637451746</v>
      </c>
      <c r="L847" s="115">
        <f t="shared" si="139"/>
        <v>38.366499637451746</v>
      </c>
      <c r="M847" s="98">
        <f t="shared" si="132"/>
        <v>38.316999637451744</v>
      </c>
      <c r="N847" s="116">
        <f t="shared" si="133"/>
        <v>38.366999637451748</v>
      </c>
      <c r="O847" s="117">
        <f t="shared" si="134"/>
        <v>38.34199963745175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38.367499637451743</v>
      </c>
      <c r="L848" s="115">
        <f t="shared" si="139"/>
        <v>38.416499637451743</v>
      </c>
      <c r="M848" s="98">
        <f t="shared" si="132"/>
        <v>38.366999637451741</v>
      </c>
      <c r="N848" s="116">
        <f t="shared" si="133"/>
        <v>38.416999637451745</v>
      </c>
      <c r="O848" s="117">
        <f t="shared" si="134"/>
        <v>38.391999637451747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38.417499637451741</v>
      </c>
      <c r="L849" s="115">
        <f t="shared" si="139"/>
        <v>38.46649963745174</v>
      </c>
      <c r="M849" s="98">
        <f t="shared" si="132"/>
        <v>38.416999637451738</v>
      </c>
      <c r="N849" s="116">
        <f t="shared" si="133"/>
        <v>38.466999637451742</v>
      </c>
      <c r="O849" s="117">
        <f t="shared" si="134"/>
        <v>38.441999637451744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38.467499637451738</v>
      </c>
      <c r="L850" s="115">
        <f t="shared" si="139"/>
        <v>38.516499637451737</v>
      </c>
      <c r="M850" s="98">
        <f t="shared" si="132"/>
        <v>38.466999637451735</v>
      </c>
      <c r="N850" s="116">
        <f t="shared" si="133"/>
        <v>38.51699963745174</v>
      </c>
      <c r="O850" s="117">
        <f t="shared" si="134"/>
        <v>38.491999637451741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38.517499637451735</v>
      </c>
      <c r="L851" s="115">
        <f t="shared" si="139"/>
        <v>38.566499637451734</v>
      </c>
      <c r="M851" s="98">
        <f t="shared" si="132"/>
        <v>38.516999637451732</v>
      </c>
      <c r="N851" s="116">
        <f t="shared" si="133"/>
        <v>38.566999637451737</v>
      </c>
      <c r="O851" s="117">
        <f t="shared" si="134"/>
        <v>38.541999637451738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38.567499637451732</v>
      </c>
      <c r="L852" s="115">
        <f t="shared" si="139"/>
        <v>38.616499637451732</v>
      </c>
      <c r="M852" s="98">
        <f t="shared" si="132"/>
        <v>38.56699963745173</v>
      </c>
      <c r="N852" s="116">
        <f t="shared" si="133"/>
        <v>38.616999637451734</v>
      </c>
      <c r="O852" s="117">
        <f t="shared" si="134"/>
        <v>38.591999637451735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38.617499637451729</v>
      </c>
      <c r="L853" s="115">
        <f t="shared" si="139"/>
        <v>38.666499637451729</v>
      </c>
      <c r="M853" s="98">
        <f t="shared" si="132"/>
        <v>38.616999637451727</v>
      </c>
      <c r="N853" s="116">
        <f t="shared" si="133"/>
        <v>38.666999637451731</v>
      </c>
      <c r="O853" s="117">
        <f t="shared" si="134"/>
        <v>38.641999637451732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38.667499637451726</v>
      </c>
      <c r="L854" s="115">
        <f t="shared" si="139"/>
        <v>38.716499637451726</v>
      </c>
      <c r="M854" s="98">
        <f t="shared" si="132"/>
        <v>38.666999637451724</v>
      </c>
      <c r="N854" s="116">
        <f t="shared" si="133"/>
        <v>38.716999637451728</v>
      </c>
      <c r="O854" s="117">
        <f t="shared" si="134"/>
        <v>38.69199963745173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38.717499637451724</v>
      </c>
      <c r="L855" s="115">
        <f t="shared" si="139"/>
        <v>38.766499637451723</v>
      </c>
      <c r="M855" s="98">
        <f t="shared" si="132"/>
        <v>38.716999637451721</v>
      </c>
      <c r="N855" s="116">
        <f t="shared" si="133"/>
        <v>38.766999637451725</v>
      </c>
      <c r="O855" s="117">
        <f t="shared" si="134"/>
        <v>38.741999637451727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38.767499637451721</v>
      </c>
      <c r="L856" s="115">
        <f t="shared" si="139"/>
        <v>38.81649963745172</v>
      </c>
      <c r="M856" s="98">
        <f t="shared" si="132"/>
        <v>38.766999637451718</v>
      </c>
      <c r="N856" s="116">
        <f t="shared" si="133"/>
        <v>38.816999637451723</v>
      </c>
      <c r="O856" s="117">
        <f t="shared" si="134"/>
        <v>38.791999637451724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38.817499637451718</v>
      </c>
      <c r="L857" s="115">
        <f t="shared" si="139"/>
        <v>38.866499637451717</v>
      </c>
      <c r="M857" s="98">
        <f t="shared" si="132"/>
        <v>38.816999637451715</v>
      </c>
      <c r="N857" s="116">
        <f t="shared" si="133"/>
        <v>38.86699963745172</v>
      </c>
      <c r="O857" s="117">
        <f t="shared" si="134"/>
        <v>38.841999637451721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38.867499637451715</v>
      </c>
      <c r="L858" s="115">
        <f t="shared" si="139"/>
        <v>38.916499637451714</v>
      </c>
      <c r="M858" s="98">
        <f t="shared" si="132"/>
        <v>38.866999637451713</v>
      </c>
      <c r="N858" s="116">
        <f t="shared" si="133"/>
        <v>38.916999637451717</v>
      </c>
      <c r="O858" s="117">
        <f t="shared" si="134"/>
        <v>38.891999637451718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38.917499637451712</v>
      </c>
      <c r="L859" s="115">
        <f t="shared" si="139"/>
        <v>38.966499637451712</v>
      </c>
      <c r="M859" s="98">
        <f t="shared" si="132"/>
        <v>38.91699963745171</v>
      </c>
      <c r="N859" s="116">
        <f t="shared" si="133"/>
        <v>38.966999637451714</v>
      </c>
      <c r="O859" s="117">
        <f t="shared" si="134"/>
        <v>38.941999637451715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38.967499637451709</v>
      </c>
      <c r="L860" s="115">
        <f t="shared" si="139"/>
        <v>39.016499637451709</v>
      </c>
      <c r="M860" s="98">
        <f t="shared" si="132"/>
        <v>38.966999637451707</v>
      </c>
      <c r="N860" s="116">
        <f t="shared" si="133"/>
        <v>39.016999637451711</v>
      </c>
      <c r="O860" s="117">
        <f t="shared" si="134"/>
        <v>38.991999637451713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39.017499637451706</v>
      </c>
      <c r="L861" s="115">
        <f t="shared" si="139"/>
        <v>39.066499637451706</v>
      </c>
      <c r="M861" s="98">
        <f t="shared" si="132"/>
        <v>39.016999637451704</v>
      </c>
      <c r="N861" s="116">
        <f t="shared" si="133"/>
        <v>39.066999637451708</v>
      </c>
      <c r="O861" s="117">
        <f t="shared" si="134"/>
        <v>39.04199963745171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39.067499637451704</v>
      </c>
      <c r="L862" s="115">
        <f t="shared" si="139"/>
        <v>39.116499637451703</v>
      </c>
      <c r="M862" s="98">
        <f t="shared" si="132"/>
        <v>39.066999637451701</v>
      </c>
      <c r="N862" s="116">
        <f t="shared" si="133"/>
        <v>39.116999637451705</v>
      </c>
      <c r="O862" s="117">
        <f t="shared" si="134"/>
        <v>39.091999637451707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39.117499637451701</v>
      </c>
      <c r="L863" s="115">
        <f t="shared" si="139"/>
        <v>39.1664996374517</v>
      </c>
      <c r="M863" s="98">
        <f t="shared" si="132"/>
        <v>39.116999637451698</v>
      </c>
      <c r="N863" s="116">
        <f t="shared" si="133"/>
        <v>39.166999637451703</v>
      </c>
      <c r="O863" s="117">
        <f t="shared" si="134"/>
        <v>39.141999637451704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39.167499637451698</v>
      </c>
      <c r="L864" s="115">
        <f t="shared" si="139"/>
        <v>39.216499637451697</v>
      </c>
      <c r="M864" s="98">
        <f t="shared" si="132"/>
        <v>39.166999637451696</v>
      </c>
      <c r="N864" s="116">
        <f t="shared" si="133"/>
        <v>39.2169996374517</v>
      </c>
      <c r="O864" s="117">
        <f t="shared" si="134"/>
        <v>39.191999637451701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39.217499637451695</v>
      </c>
      <c r="L865" s="115">
        <f t="shared" si="139"/>
        <v>39.266499637451695</v>
      </c>
      <c r="M865" s="98">
        <f t="shared" si="132"/>
        <v>39.216999637451693</v>
      </c>
      <c r="N865" s="116">
        <f t="shared" si="133"/>
        <v>39.266999637451697</v>
      </c>
      <c r="O865" s="117">
        <f t="shared" si="134"/>
        <v>39.241999637451698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39.267499637451692</v>
      </c>
      <c r="L866" s="115">
        <f t="shared" si="139"/>
        <v>39.316499637451692</v>
      </c>
      <c r="M866" s="98">
        <f t="shared" si="132"/>
        <v>39.26699963745169</v>
      </c>
      <c r="N866" s="116">
        <f t="shared" si="133"/>
        <v>39.316999637451694</v>
      </c>
      <c r="O866" s="117">
        <f t="shared" si="134"/>
        <v>39.291999637451696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39.317499637451689</v>
      </c>
      <c r="L867" s="115">
        <f t="shared" si="139"/>
        <v>39.366499637451689</v>
      </c>
      <c r="M867" s="98">
        <f t="shared" si="132"/>
        <v>39.316999637451687</v>
      </c>
      <c r="N867" s="116">
        <f t="shared" si="133"/>
        <v>39.366999637451691</v>
      </c>
      <c r="O867" s="117">
        <f t="shared" si="134"/>
        <v>39.341999637451693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39.367499637451687</v>
      </c>
      <c r="L868" s="115">
        <f t="shared" si="139"/>
        <v>39.416499637451686</v>
      </c>
      <c r="M868" s="98">
        <f t="shared" si="132"/>
        <v>39.366999637451684</v>
      </c>
      <c r="N868" s="116">
        <f t="shared" si="133"/>
        <v>39.416999637451688</v>
      </c>
      <c r="O868" s="117">
        <f t="shared" si="134"/>
        <v>39.39199963745169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39.417499637451684</v>
      </c>
      <c r="L869" s="115">
        <f t="shared" si="139"/>
        <v>39.466499637451683</v>
      </c>
      <c r="M869" s="98">
        <f t="shared" si="132"/>
        <v>39.416999637451681</v>
      </c>
      <c r="N869" s="116">
        <f t="shared" si="133"/>
        <v>39.466999637451686</v>
      </c>
      <c r="O869" s="117">
        <f t="shared" si="134"/>
        <v>39.441999637451687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39.467499637451681</v>
      </c>
      <c r="L870" s="115">
        <f t="shared" si="139"/>
        <v>39.51649963745168</v>
      </c>
      <c r="M870" s="98">
        <f t="shared" si="132"/>
        <v>39.466999637451678</v>
      </c>
      <c r="N870" s="116">
        <f t="shared" si="133"/>
        <v>39.516999637451683</v>
      </c>
      <c r="O870" s="117">
        <f t="shared" si="134"/>
        <v>39.491999637451684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39.517499637451678</v>
      </c>
      <c r="L871" s="115">
        <f t="shared" si="139"/>
        <v>39.566499637451678</v>
      </c>
      <c r="M871" s="98">
        <f t="shared" si="132"/>
        <v>39.516999637451676</v>
      </c>
      <c r="N871" s="116">
        <f t="shared" si="133"/>
        <v>39.56699963745168</v>
      </c>
      <c r="O871" s="117">
        <f t="shared" si="134"/>
        <v>39.541999637451681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39.567499637451675</v>
      </c>
      <c r="L872" s="115">
        <f t="shared" si="139"/>
        <v>39.616499637451675</v>
      </c>
      <c r="M872" s="98">
        <f t="shared" si="132"/>
        <v>39.566999637451673</v>
      </c>
      <c r="N872" s="116">
        <f t="shared" si="133"/>
        <v>39.616999637451677</v>
      </c>
      <c r="O872" s="117">
        <f t="shared" si="134"/>
        <v>39.591999637451678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39.617499637451672</v>
      </c>
      <c r="L873" s="115">
        <f t="shared" si="139"/>
        <v>39.666499637451672</v>
      </c>
      <c r="M873" s="98">
        <f t="shared" si="132"/>
        <v>39.61699963745167</v>
      </c>
      <c r="N873" s="116">
        <f t="shared" si="133"/>
        <v>39.666999637451674</v>
      </c>
      <c r="O873" s="117">
        <f t="shared" si="134"/>
        <v>39.641999637451676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39.66749963745167</v>
      </c>
      <c r="L874" s="115">
        <f t="shared" si="139"/>
        <v>39.716499637451669</v>
      </c>
      <c r="M874" s="98">
        <f t="shared" si="132"/>
        <v>39.666999637451667</v>
      </c>
      <c r="N874" s="116">
        <f t="shared" si="133"/>
        <v>39.716999637451671</v>
      </c>
      <c r="O874" s="117">
        <f t="shared" si="134"/>
        <v>39.691999637451673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39.717499637451667</v>
      </c>
      <c r="L875" s="115">
        <f t="shared" si="139"/>
        <v>39.766499637451666</v>
      </c>
      <c r="M875" s="98">
        <f t="shared" si="132"/>
        <v>39.716999637451664</v>
      </c>
      <c r="N875" s="116">
        <f t="shared" si="133"/>
        <v>39.766999637451669</v>
      </c>
      <c r="O875" s="117">
        <f t="shared" si="134"/>
        <v>39.74199963745167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39.767499637451664</v>
      </c>
      <c r="L876" s="115">
        <f t="shared" si="139"/>
        <v>39.816499637451663</v>
      </c>
      <c r="M876" s="98">
        <f t="shared" si="132"/>
        <v>39.766999637451661</v>
      </c>
      <c r="N876" s="116">
        <f t="shared" si="133"/>
        <v>39.816999637451666</v>
      </c>
      <c r="O876" s="117">
        <f t="shared" si="134"/>
        <v>39.791999637451667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39.817499637451661</v>
      </c>
      <c r="L877" s="115">
        <f t="shared" si="139"/>
        <v>39.86649963745166</v>
      </c>
      <c r="M877" s="98">
        <f t="shared" si="132"/>
        <v>39.816999637451659</v>
      </c>
      <c r="N877" s="116">
        <f t="shared" si="133"/>
        <v>39.866999637451663</v>
      </c>
      <c r="O877" s="117">
        <f t="shared" si="134"/>
        <v>39.841999637451664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39.867499637451658</v>
      </c>
      <c r="L878" s="115">
        <f t="shared" si="139"/>
        <v>39.916499637451658</v>
      </c>
      <c r="M878" s="98">
        <f t="shared" si="132"/>
        <v>39.866999637451656</v>
      </c>
      <c r="N878" s="116">
        <f t="shared" si="133"/>
        <v>39.91699963745166</v>
      </c>
      <c r="O878" s="117">
        <f t="shared" si="134"/>
        <v>39.891999637451661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39.917499637451655</v>
      </c>
      <c r="L879" s="115">
        <f t="shared" si="139"/>
        <v>39.966499637451655</v>
      </c>
      <c r="M879" s="98">
        <f t="shared" si="132"/>
        <v>39.916999637451653</v>
      </c>
      <c r="N879" s="116">
        <f t="shared" si="133"/>
        <v>39.966999637451657</v>
      </c>
      <c r="O879" s="117">
        <f t="shared" si="134"/>
        <v>39.941999637451659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39.967499637451652</v>
      </c>
      <c r="L880" s="115">
        <f t="shared" si="139"/>
        <v>40.016499637451652</v>
      </c>
      <c r="M880" s="98">
        <f t="shared" si="132"/>
        <v>39.96699963745165</v>
      </c>
      <c r="N880" s="116">
        <f t="shared" si="133"/>
        <v>40.016999637451654</v>
      </c>
      <c r="O880" s="117">
        <f t="shared" si="134"/>
        <v>39.991999637451656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40.01749963745165</v>
      </c>
      <c r="L881" s="115">
        <f t="shared" si="139"/>
        <v>40.066499637451649</v>
      </c>
      <c r="M881" s="98">
        <f t="shared" si="132"/>
        <v>40.016999637451647</v>
      </c>
      <c r="N881" s="116">
        <f t="shared" si="133"/>
        <v>40.066999637451651</v>
      </c>
      <c r="O881" s="117">
        <f t="shared" si="134"/>
        <v>40.041999637451653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40.067499637451647</v>
      </c>
      <c r="L882" s="115">
        <f t="shared" si="139"/>
        <v>40.116499637451646</v>
      </c>
      <c r="M882" s="98">
        <f t="shared" si="132"/>
        <v>40.066999637451644</v>
      </c>
      <c r="N882" s="116">
        <f t="shared" si="133"/>
        <v>40.116999637451649</v>
      </c>
      <c r="O882" s="117">
        <f t="shared" si="134"/>
        <v>40.09199963745165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40.117499637451644</v>
      </c>
      <c r="L883" s="115">
        <f t="shared" si="139"/>
        <v>40.166499637451643</v>
      </c>
      <c r="M883" s="98">
        <f t="shared" si="132"/>
        <v>40.116999637451642</v>
      </c>
      <c r="N883" s="116">
        <f t="shared" si="133"/>
        <v>40.166999637451646</v>
      </c>
      <c r="O883" s="117">
        <f t="shared" si="134"/>
        <v>40.141999637451647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40.167499637451641</v>
      </c>
      <c r="L884" s="115">
        <f t="shared" si="139"/>
        <v>40.216499637451641</v>
      </c>
      <c r="M884" s="98">
        <f t="shared" si="132"/>
        <v>40.166999637451639</v>
      </c>
      <c r="N884" s="116">
        <f t="shared" si="133"/>
        <v>40.216999637451643</v>
      </c>
      <c r="O884" s="117">
        <f t="shared" si="134"/>
        <v>40.191999637451644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40.217499637451638</v>
      </c>
      <c r="L885" s="115">
        <f t="shared" si="139"/>
        <v>40.266499637451638</v>
      </c>
      <c r="M885" s="98">
        <f t="shared" si="132"/>
        <v>40.216999637451636</v>
      </c>
      <c r="N885" s="116">
        <f t="shared" si="133"/>
        <v>40.26699963745164</v>
      </c>
      <c r="O885" s="117">
        <f t="shared" si="134"/>
        <v>40.241999637451642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40.267499637451635</v>
      </c>
      <c r="L886" s="115">
        <f t="shared" si="139"/>
        <v>40.316499637451635</v>
      </c>
      <c r="M886" s="98">
        <f t="shared" si="132"/>
        <v>40.266999637451633</v>
      </c>
      <c r="N886" s="116">
        <f t="shared" si="133"/>
        <v>40.316999637451637</v>
      </c>
      <c r="O886" s="117">
        <f t="shared" si="134"/>
        <v>40.291999637451639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40.317499637451633</v>
      </c>
      <c r="L887" s="115">
        <f t="shared" si="139"/>
        <v>40.366499637451632</v>
      </c>
      <c r="M887" s="98">
        <f t="shared" si="132"/>
        <v>40.31699963745163</v>
      </c>
      <c r="N887" s="116">
        <f t="shared" si="133"/>
        <v>40.366999637451634</v>
      </c>
      <c r="O887" s="117">
        <f t="shared" si="134"/>
        <v>40.341999637451636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40.36749963745163</v>
      </c>
      <c r="L888" s="115">
        <f t="shared" si="139"/>
        <v>40.416499637451629</v>
      </c>
      <c r="M888" s="98">
        <f t="shared" si="132"/>
        <v>40.366999637451627</v>
      </c>
      <c r="N888" s="116">
        <f t="shared" si="133"/>
        <v>40.416999637451632</v>
      </c>
      <c r="O888" s="117">
        <f t="shared" si="134"/>
        <v>40.391999637451633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40.417499637451627</v>
      </c>
      <c r="L889" s="115">
        <f t="shared" si="139"/>
        <v>40.466499637451626</v>
      </c>
      <c r="M889" s="98">
        <f t="shared" si="132"/>
        <v>40.416999637451624</v>
      </c>
      <c r="N889" s="116">
        <f t="shared" si="133"/>
        <v>40.466999637451629</v>
      </c>
      <c r="O889" s="117">
        <f t="shared" si="134"/>
        <v>40.44199963745163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40.467499637451624</v>
      </c>
      <c r="L890" s="115">
        <f t="shared" si="139"/>
        <v>40.516499637451624</v>
      </c>
      <c r="M890" s="98">
        <f t="shared" si="132"/>
        <v>40.466999637451622</v>
      </c>
      <c r="N890" s="116">
        <f t="shared" si="133"/>
        <v>40.516999637451626</v>
      </c>
      <c r="O890" s="117">
        <f t="shared" si="134"/>
        <v>40.491999637451627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40.517499637451621</v>
      </c>
      <c r="L891" s="115">
        <f t="shared" si="139"/>
        <v>40.566499637451621</v>
      </c>
      <c r="M891" s="98">
        <f t="shared" si="132"/>
        <v>40.516999637451619</v>
      </c>
      <c r="N891" s="116">
        <f t="shared" si="133"/>
        <v>40.566999637451623</v>
      </c>
      <c r="O891" s="117">
        <f t="shared" si="134"/>
        <v>40.541999637451624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40.567499637451618</v>
      </c>
      <c r="L892" s="115">
        <f t="shared" si="139"/>
        <v>40.616499637451618</v>
      </c>
      <c r="M892" s="98">
        <f t="shared" si="132"/>
        <v>40.566999637451616</v>
      </c>
      <c r="N892" s="116">
        <f t="shared" si="133"/>
        <v>40.61699963745162</v>
      </c>
      <c r="O892" s="117">
        <f t="shared" si="134"/>
        <v>40.591999637451622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40.617499637451616</v>
      </c>
      <c r="L893" s="115">
        <f t="shared" si="139"/>
        <v>40.666499637451615</v>
      </c>
      <c r="M893" s="98">
        <f t="shared" si="132"/>
        <v>40.616999637451613</v>
      </c>
      <c r="N893" s="116">
        <f t="shared" si="133"/>
        <v>40.666999637451617</v>
      </c>
      <c r="O893" s="117">
        <f t="shared" si="134"/>
        <v>40.641999637451619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40.667499637451613</v>
      </c>
      <c r="L894" s="115">
        <f t="shared" si="139"/>
        <v>40.716499637451612</v>
      </c>
      <c r="M894" s="98">
        <f t="shared" si="132"/>
        <v>40.66699963745161</v>
      </c>
      <c r="N894" s="116">
        <f t="shared" si="133"/>
        <v>40.716999637451615</v>
      </c>
      <c r="O894" s="117">
        <f t="shared" si="134"/>
        <v>40.691999637451616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40.71749963745161</v>
      </c>
      <c r="L895" s="115">
        <f t="shared" si="139"/>
        <v>40.766499637451609</v>
      </c>
      <c r="M895" s="98">
        <f t="shared" si="132"/>
        <v>40.716999637451607</v>
      </c>
      <c r="N895" s="116">
        <f t="shared" si="133"/>
        <v>40.766999637451612</v>
      </c>
      <c r="O895" s="117">
        <f t="shared" si="134"/>
        <v>40.741999637451613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40.767499637451607</v>
      </c>
      <c r="L896" s="115">
        <f t="shared" si="139"/>
        <v>40.816499637451606</v>
      </c>
      <c r="M896" s="98">
        <f t="shared" si="132"/>
        <v>40.766999637451605</v>
      </c>
      <c r="N896" s="116">
        <f t="shared" si="133"/>
        <v>40.816999637451609</v>
      </c>
      <c r="O896" s="117">
        <f t="shared" si="134"/>
        <v>40.79199963745161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40.817499637451604</v>
      </c>
      <c r="L897" s="115">
        <f t="shared" si="139"/>
        <v>40.866499637451604</v>
      </c>
      <c r="M897" s="98">
        <f t="shared" si="132"/>
        <v>40.816999637451602</v>
      </c>
      <c r="N897" s="116">
        <f t="shared" si="133"/>
        <v>40.866999637451606</v>
      </c>
      <c r="O897" s="117">
        <f t="shared" si="134"/>
        <v>40.841999637451607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40.867499637451601</v>
      </c>
      <c r="L898" s="115">
        <f t="shared" si="139"/>
        <v>40.916499637451601</v>
      </c>
      <c r="M898" s="98">
        <f t="shared" si="132"/>
        <v>40.866999637451599</v>
      </c>
      <c r="N898" s="116">
        <f t="shared" si="133"/>
        <v>40.916999637451603</v>
      </c>
      <c r="O898" s="117">
        <f t="shared" si="134"/>
        <v>40.891999637451605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40.917499637451598</v>
      </c>
      <c r="L899" s="115">
        <f t="shared" si="139"/>
        <v>40.966499637451598</v>
      </c>
      <c r="M899" s="98">
        <f t="shared" si="132"/>
        <v>40.916999637451596</v>
      </c>
      <c r="N899" s="116">
        <f t="shared" si="133"/>
        <v>40.9669996374516</v>
      </c>
      <c r="O899" s="117">
        <f t="shared" si="134"/>
        <v>40.941999637451602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40.967499637451596</v>
      </c>
      <c r="L900" s="115">
        <f t="shared" si="139"/>
        <v>41.016499637451595</v>
      </c>
      <c r="M900" s="98">
        <f t="shared" si="132"/>
        <v>40.966999637451593</v>
      </c>
      <c r="N900" s="116">
        <f t="shared" si="133"/>
        <v>41.016999637451597</v>
      </c>
      <c r="O900" s="117">
        <f t="shared" si="134"/>
        <v>40.991999637451599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41.017499637451593</v>
      </c>
      <c r="L901" s="115">
        <f t="shared" si="139"/>
        <v>41.066499637451592</v>
      </c>
      <c r="M901" s="98">
        <f t="shared" ref="M901:M964" si="142">K901-5*10^-(D$2+1)</f>
        <v>41.01699963745159</v>
      </c>
      <c r="N901" s="116">
        <f t="shared" ref="N901:N964" si="143">L901+5*10^-(D$2+1)</f>
        <v>41.066999637451595</v>
      </c>
      <c r="O901" s="117">
        <f t="shared" ref="O901:O964" si="144">AVERAGE(K901,L901)</f>
        <v>41.041999637451596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41.06749963745159</v>
      </c>
      <c r="L902" s="115">
        <f t="shared" ref="L902:L965" si="149">K902+$I$4-POWER(10,-$D$2)</f>
        <v>41.116499637451589</v>
      </c>
      <c r="M902" s="98">
        <f t="shared" si="142"/>
        <v>41.066999637451588</v>
      </c>
      <c r="N902" s="116">
        <f t="shared" si="143"/>
        <v>41.116999637451592</v>
      </c>
      <c r="O902" s="117">
        <f t="shared" si="144"/>
        <v>41.091999637451593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41.117499637451587</v>
      </c>
      <c r="L903" s="115">
        <f t="shared" si="149"/>
        <v>41.166499637451587</v>
      </c>
      <c r="M903" s="98">
        <f t="shared" si="142"/>
        <v>41.116999637451585</v>
      </c>
      <c r="N903" s="116">
        <f t="shared" si="143"/>
        <v>41.166999637451589</v>
      </c>
      <c r="O903" s="117">
        <f t="shared" si="144"/>
        <v>41.14199963745159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41.167499637451584</v>
      </c>
      <c r="L904" s="115">
        <f t="shared" si="149"/>
        <v>41.216499637451584</v>
      </c>
      <c r="M904" s="98">
        <f t="shared" si="142"/>
        <v>41.166999637451582</v>
      </c>
      <c r="N904" s="116">
        <f t="shared" si="143"/>
        <v>41.216999637451586</v>
      </c>
      <c r="O904" s="117">
        <f t="shared" si="144"/>
        <v>41.191999637451588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41.217499637451581</v>
      </c>
      <c r="L905" s="115">
        <f t="shared" si="149"/>
        <v>41.266499637451581</v>
      </c>
      <c r="M905" s="98">
        <f t="shared" si="142"/>
        <v>41.216999637451579</v>
      </c>
      <c r="N905" s="116">
        <f t="shared" si="143"/>
        <v>41.266999637451583</v>
      </c>
      <c r="O905" s="117">
        <f t="shared" si="144"/>
        <v>41.241999637451585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41.267499637451579</v>
      </c>
      <c r="L906" s="115">
        <f t="shared" si="149"/>
        <v>41.316499637451578</v>
      </c>
      <c r="M906" s="98">
        <f t="shared" si="142"/>
        <v>41.266999637451576</v>
      </c>
      <c r="N906" s="116">
        <f t="shared" si="143"/>
        <v>41.31699963745158</v>
      </c>
      <c r="O906" s="117">
        <f t="shared" si="144"/>
        <v>41.291999637451582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41.317499637451576</v>
      </c>
      <c r="L907" s="115">
        <f t="shared" si="149"/>
        <v>41.366499637451575</v>
      </c>
      <c r="M907" s="98">
        <f t="shared" si="142"/>
        <v>41.316999637451573</v>
      </c>
      <c r="N907" s="116">
        <f t="shared" si="143"/>
        <v>41.366999637451578</v>
      </c>
      <c r="O907" s="117">
        <f t="shared" si="144"/>
        <v>41.341999637451579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41.367499637451573</v>
      </c>
      <c r="L908" s="115">
        <f t="shared" si="149"/>
        <v>41.416499637451572</v>
      </c>
      <c r="M908" s="98">
        <f t="shared" si="142"/>
        <v>41.36699963745157</v>
      </c>
      <c r="N908" s="116">
        <f t="shared" si="143"/>
        <v>41.416999637451575</v>
      </c>
      <c r="O908" s="117">
        <f t="shared" si="144"/>
        <v>41.391999637451576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41.41749963745157</v>
      </c>
      <c r="L909" s="115">
        <f t="shared" si="149"/>
        <v>41.46649963745157</v>
      </c>
      <c r="M909" s="98">
        <f t="shared" si="142"/>
        <v>41.416999637451568</v>
      </c>
      <c r="N909" s="116">
        <f t="shared" si="143"/>
        <v>41.466999637451572</v>
      </c>
      <c r="O909" s="117">
        <f t="shared" si="144"/>
        <v>41.441999637451573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41.467499637451567</v>
      </c>
      <c r="L910" s="115">
        <f t="shared" si="149"/>
        <v>41.516499637451567</v>
      </c>
      <c r="M910" s="98">
        <f t="shared" si="142"/>
        <v>41.466999637451565</v>
      </c>
      <c r="N910" s="116">
        <f t="shared" si="143"/>
        <v>41.516999637451569</v>
      </c>
      <c r="O910" s="117">
        <f t="shared" si="144"/>
        <v>41.49199963745157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41.517499637451564</v>
      </c>
      <c r="L911" s="115">
        <f t="shared" si="149"/>
        <v>41.566499637451564</v>
      </c>
      <c r="M911" s="98">
        <f t="shared" si="142"/>
        <v>41.516999637451562</v>
      </c>
      <c r="N911" s="116">
        <f t="shared" si="143"/>
        <v>41.566999637451566</v>
      </c>
      <c r="O911" s="117">
        <f t="shared" si="144"/>
        <v>41.541999637451568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41.567499637451562</v>
      </c>
      <c r="L912" s="115">
        <f t="shared" si="149"/>
        <v>41.616499637451561</v>
      </c>
      <c r="M912" s="98">
        <f t="shared" si="142"/>
        <v>41.566999637451559</v>
      </c>
      <c r="N912" s="116">
        <f t="shared" si="143"/>
        <v>41.616999637451563</v>
      </c>
      <c r="O912" s="117">
        <f t="shared" si="144"/>
        <v>41.591999637451565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41.617499637451559</v>
      </c>
      <c r="L913" s="115">
        <f t="shared" si="149"/>
        <v>41.666499637451558</v>
      </c>
      <c r="M913" s="98">
        <f t="shared" si="142"/>
        <v>41.616999637451556</v>
      </c>
      <c r="N913" s="116">
        <f t="shared" si="143"/>
        <v>41.666999637451561</v>
      </c>
      <c r="O913" s="117">
        <f t="shared" si="144"/>
        <v>41.641999637451562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41.667499637451556</v>
      </c>
      <c r="L914" s="115">
        <f t="shared" si="149"/>
        <v>41.716499637451555</v>
      </c>
      <c r="M914" s="98">
        <f t="shared" si="142"/>
        <v>41.666999637451553</v>
      </c>
      <c r="N914" s="116">
        <f t="shared" si="143"/>
        <v>41.716999637451558</v>
      </c>
      <c r="O914" s="117">
        <f t="shared" si="144"/>
        <v>41.691999637451559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41.717499637451553</v>
      </c>
      <c r="L915" s="115">
        <f t="shared" si="149"/>
        <v>41.766499637451552</v>
      </c>
      <c r="M915" s="98">
        <f t="shared" si="142"/>
        <v>41.716999637451551</v>
      </c>
      <c r="N915" s="116">
        <f t="shared" si="143"/>
        <v>41.766999637451555</v>
      </c>
      <c r="O915" s="117">
        <f t="shared" si="144"/>
        <v>41.741999637451556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41.76749963745155</v>
      </c>
      <c r="L916" s="115">
        <f t="shared" si="149"/>
        <v>41.81649963745155</v>
      </c>
      <c r="M916" s="98">
        <f t="shared" si="142"/>
        <v>41.766999637451548</v>
      </c>
      <c r="N916" s="116">
        <f t="shared" si="143"/>
        <v>41.816999637451552</v>
      </c>
      <c r="O916" s="117">
        <f t="shared" si="144"/>
        <v>41.791999637451553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41.817499637451547</v>
      </c>
      <c r="L917" s="115">
        <f t="shared" si="149"/>
        <v>41.866499637451547</v>
      </c>
      <c r="M917" s="98">
        <f t="shared" si="142"/>
        <v>41.816999637451545</v>
      </c>
      <c r="N917" s="116">
        <f t="shared" si="143"/>
        <v>41.866999637451549</v>
      </c>
      <c r="O917" s="117">
        <f t="shared" si="144"/>
        <v>41.841999637451551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41.867499637451544</v>
      </c>
      <c r="L918" s="115">
        <f t="shared" si="149"/>
        <v>41.916499637451544</v>
      </c>
      <c r="M918" s="98">
        <f t="shared" si="142"/>
        <v>41.866999637451542</v>
      </c>
      <c r="N918" s="116">
        <f t="shared" si="143"/>
        <v>41.916999637451546</v>
      </c>
      <c r="O918" s="117">
        <f t="shared" si="144"/>
        <v>41.891999637451548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41.917499637451542</v>
      </c>
      <c r="L919" s="115">
        <f t="shared" si="149"/>
        <v>41.966499637451541</v>
      </c>
      <c r="M919" s="98">
        <f t="shared" si="142"/>
        <v>41.916999637451539</v>
      </c>
      <c r="N919" s="116">
        <f t="shared" si="143"/>
        <v>41.966999637451543</v>
      </c>
      <c r="O919" s="117">
        <f t="shared" si="144"/>
        <v>41.941999637451545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41.967499637451539</v>
      </c>
      <c r="L920" s="115">
        <f t="shared" si="149"/>
        <v>42.016499637451538</v>
      </c>
      <c r="M920" s="98">
        <f t="shared" si="142"/>
        <v>41.966999637451536</v>
      </c>
      <c r="N920" s="116">
        <f t="shared" si="143"/>
        <v>42.016999637451541</v>
      </c>
      <c r="O920" s="117">
        <f t="shared" si="144"/>
        <v>41.991999637451542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42.017499637451536</v>
      </c>
      <c r="L921" s="115">
        <f t="shared" si="149"/>
        <v>42.066499637451535</v>
      </c>
      <c r="M921" s="98">
        <f t="shared" si="142"/>
        <v>42.016999637451534</v>
      </c>
      <c r="N921" s="116">
        <f t="shared" si="143"/>
        <v>42.066999637451538</v>
      </c>
      <c r="O921" s="117">
        <f t="shared" si="144"/>
        <v>42.041999637451539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42.067499637451533</v>
      </c>
      <c r="L922" s="115">
        <f t="shared" si="149"/>
        <v>42.116499637451533</v>
      </c>
      <c r="M922" s="98">
        <f t="shared" si="142"/>
        <v>42.066999637451531</v>
      </c>
      <c r="N922" s="116">
        <f t="shared" si="143"/>
        <v>42.116999637451535</v>
      </c>
      <c r="O922" s="117">
        <f t="shared" si="144"/>
        <v>42.091999637451536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42.11749963745153</v>
      </c>
      <c r="L923" s="115">
        <f t="shared" si="149"/>
        <v>42.16649963745153</v>
      </c>
      <c r="M923" s="98">
        <f t="shared" si="142"/>
        <v>42.116999637451528</v>
      </c>
      <c r="N923" s="116">
        <f t="shared" si="143"/>
        <v>42.166999637451532</v>
      </c>
      <c r="O923" s="117">
        <f t="shared" si="144"/>
        <v>42.141999637451534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42.167499637451527</v>
      </c>
      <c r="L924" s="115">
        <f t="shared" si="149"/>
        <v>42.216499637451527</v>
      </c>
      <c r="M924" s="98">
        <f t="shared" si="142"/>
        <v>42.166999637451525</v>
      </c>
      <c r="N924" s="116">
        <f t="shared" si="143"/>
        <v>42.216999637451529</v>
      </c>
      <c r="O924" s="117">
        <f t="shared" si="144"/>
        <v>42.191999637451531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42.217499637451525</v>
      </c>
      <c r="L925" s="115">
        <f t="shared" si="149"/>
        <v>42.266499637451524</v>
      </c>
      <c r="M925" s="98">
        <f t="shared" si="142"/>
        <v>42.216999637451522</v>
      </c>
      <c r="N925" s="116">
        <f t="shared" si="143"/>
        <v>42.266999637451526</v>
      </c>
      <c r="O925" s="117">
        <f t="shared" si="144"/>
        <v>42.241999637451528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42.267499637451522</v>
      </c>
      <c r="L926" s="115">
        <f t="shared" si="149"/>
        <v>42.316499637451521</v>
      </c>
      <c r="M926" s="98">
        <f t="shared" si="142"/>
        <v>42.266999637451519</v>
      </c>
      <c r="N926" s="116">
        <f t="shared" si="143"/>
        <v>42.316999637451524</v>
      </c>
      <c r="O926" s="117">
        <f t="shared" si="144"/>
        <v>42.291999637451525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42.317499637451519</v>
      </c>
      <c r="L927" s="115">
        <f t="shared" si="149"/>
        <v>42.366499637451518</v>
      </c>
      <c r="M927" s="98">
        <f t="shared" si="142"/>
        <v>42.316999637451516</v>
      </c>
      <c r="N927" s="116">
        <f t="shared" si="143"/>
        <v>42.366999637451521</v>
      </c>
      <c r="O927" s="117">
        <f t="shared" si="144"/>
        <v>42.341999637451522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42.367499637451516</v>
      </c>
      <c r="L928" s="115">
        <f t="shared" si="149"/>
        <v>42.416499637451516</v>
      </c>
      <c r="M928" s="98">
        <f t="shared" si="142"/>
        <v>42.366999637451514</v>
      </c>
      <c r="N928" s="116">
        <f t="shared" si="143"/>
        <v>42.416999637451518</v>
      </c>
      <c r="O928" s="117">
        <f t="shared" si="144"/>
        <v>42.391999637451519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42.417499637451513</v>
      </c>
      <c r="L929" s="115">
        <f t="shared" si="149"/>
        <v>42.466499637451513</v>
      </c>
      <c r="M929" s="98">
        <f t="shared" si="142"/>
        <v>42.416999637451511</v>
      </c>
      <c r="N929" s="116">
        <f t="shared" si="143"/>
        <v>42.466999637451515</v>
      </c>
      <c r="O929" s="117">
        <f t="shared" si="144"/>
        <v>42.441999637451516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42.46749963745151</v>
      </c>
      <c r="L930" s="115">
        <f t="shared" si="149"/>
        <v>42.51649963745151</v>
      </c>
      <c r="M930" s="98">
        <f t="shared" si="142"/>
        <v>42.466999637451508</v>
      </c>
      <c r="N930" s="116">
        <f t="shared" si="143"/>
        <v>42.516999637451512</v>
      </c>
      <c r="O930" s="117">
        <f t="shared" si="144"/>
        <v>42.491999637451514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42.517499637451508</v>
      </c>
      <c r="L931" s="115">
        <f t="shared" si="149"/>
        <v>42.566499637451507</v>
      </c>
      <c r="M931" s="98">
        <f t="shared" si="142"/>
        <v>42.516999637451505</v>
      </c>
      <c r="N931" s="116">
        <f t="shared" si="143"/>
        <v>42.566999637451509</v>
      </c>
      <c r="O931" s="117">
        <f t="shared" si="144"/>
        <v>42.541999637451511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42.567499637451505</v>
      </c>
      <c r="L932" s="115">
        <f t="shared" si="149"/>
        <v>42.616499637451504</v>
      </c>
      <c r="M932" s="98">
        <f t="shared" si="142"/>
        <v>42.566999637451502</v>
      </c>
      <c r="N932" s="116">
        <f t="shared" si="143"/>
        <v>42.616999637451507</v>
      </c>
      <c r="O932" s="117">
        <f t="shared" si="144"/>
        <v>42.591999637451508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42.617499637451502</v>
      </c>
      <c r="L933" s="115">
        <f t="shared" si="149"/>
        <v>42.666499637451501</v>
      </c>
      <c r="M933" s="98">
        <f t="shared" si="142"/>
        <v>42.616999637451499</v>
      </c>
      <c r="N933" s="116">
        <f t="shared" si="143"/>
        <v>42.666999637451504</v>
      </c>
      <c r="O933" s="117">
        <f t="shared" si="144"/>
        <v>42.641999637451505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42.667499637451499</v>
      </c>
      <c r="L934" s="115">
        <f t="shared" si="149"/>
        <v>42.716499637451498</v>
      </c>
      <c r="M934" s="98">
        <f t="shared" si="142"/>
        <v>42.666999637451497</v>
      </c>
      <c r="N934" s="116">
        <f t="shared" si="143"/>
        <v>42.716999637451501</v>
      </c>
      <c r="O934" s="117">
        <f t="shared" si="144"/>
        <v>42.691999637451502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42.717499637451496</v>
      </c>
      <c r="L935" s="115">
        <f t="shared" si="149"/>
        <v>42.766499637451496</v>
      </c>
      <c r="M935" s="98">
        <f t="shared" si="142"/>
        <v>42.716999637451494</v>
      </c>
      <c r="N935" s="116">
        <f t="shared" si="143"/>
        <v>42.766999637451498</v>
      </c>
      <c r="O935" s="117">
        <f t="shared" si="144"/>
        <v>42.741999637451499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42.767499637451493</v>
      </c>
      <c r="L936" s="115">
        <f t="shared" si="149"/>
        <v>42.816499637451493</v>
      </c>
      <c r="M936" s="98">
        <f t="shared" si="142"/>
        <v>42.766999637451491</v>
      </c>
      <c r="N936" s="116">
        <f t="shared" si="143"/>
        <v>42.816999637451495</v>
      </c>
      <c r="O936" s="117">
        <f t="shared" si="144"/>
        <v>42.791999637451497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42.81749963745149</v>
      </c>
      <c r="L937" s="115">
        <f t="shared" si="149"/>
        <v>42.86649963745149</v>
      </c>
      <c r="M937" s="98">
        <f t="shared" si="142"/>
        <v>42.816999637451488</v>
      </c>
      <c r="N937" s="116">
        <f t="shared" si="143"/>
        <v>42.866999637451492</v>
      </c>
      <c r="O937" s="117">
        <f t="shared" si="144"/>
        <v>42.841999637451494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42.867499637451488</v>
      </c>
      <c r="L938" s="115">
        <f t="shared" si="149"/>
        <v>42.916499637451487</v>
      </c>
      <c r="M938" s="98">
        <f t="shared" si="142"/>
        <v>42.866999637451485</v>
      </c>
      <c r="N938" s="116">
        <f t="shared" si="143"/>
        <v>42.916999637451489</v>
      </c>
      <c r="O938" s="117">
        <f t="shared" si="144"/>
        <v>42.891999637451491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42.917499637451485</v>
      </c>
      <c r="L939" s="115">
        <f t="shared" si="149"/>
        <v>42.966499637451484</v>
      </c>
      <c r="M939" s="98">
        <f t="shared" si="142"/>
        <v>42.916999637451482</v>
      </c>
      <c r="N939" s="116">
        <f t="shared" si="143"/>
        <v>42.966999637451487</v>
      </c>
      <c r="O939" s="117">
        <f t="shared" si="144"/>
        <v>42.941999637451488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42.967499637451482</v>
      </c>
      <c r="L940" s="115">
        <f t="shared" si="149"/>
        <v>43.016499637451481</v>
      </c>
      <c r="M940" s="98">
        <f t="shared" si="142"/>
        <v>42.96699963745148</v>
      </c>
      <c r="N940" s="116">
        <f t="shared" si="143"/>
        <v>43.016999637451484</v>
      </c>
      <c r="O940" s="117">
        <f t="shared" si="144"/>
        <v>42.991999637451485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43.017499637451479</v>
      </c>
      <c r="L941" s="115">
        <f t="shared" si="149"/>
        <v>43.066499637451479</v>
      </c>
      <c r="M941" s="98">
        <f t="shared" si="142"/>
        <v>43.016999637451477</v>
      </c>
      <c r="N941" s="116">
        <f t="shared" si="143"/>
        <v>43.066999637451481</v>
      </c>
      <c r="O941" s="117">
        <f t="shared" si="144"/>
        <v>43.041999637451482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43.067499637451476</v>
      </c>
      <c r="L942" s="115">
        <f t="shared" si="149"/>
        <v>43.116499637451476</v>
      </c>
      <c r="M942" s="98">
        <f t="shared" si="142"/>
        <v>43.066999637451474</v>
      </c>
      <c r="N942" s="116">
        <f t="shared" si="143"/>
        <v>43.116999637451478</v>
      </c>
      <c r="O942" s="117">
        <f t="shared" si="144"/>
        <v>43.09199963745148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43.117499637451473</v>
      </c>
      <c r="L943" s="115">
        <f t="shared" si="149"/>
        <v>43.166499637451473</v>
      </c>
      <c r="M943" s="98">
        <f t="shared" si="142"/>
        <v>43.116999637451471</v>
      </c>
      <c r="N943" s="116">
        <f t="shared" si="143"/>
        <v>43.166999637451475</v>
      </c>
      <c r="O943" s="117">
        <f t="shared" si="144"/>
        <v>43.141999637451477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43.167499637451471</v>
      </c>
      <c r="L944" s="115">
        <f t="shared" si="149"/>
        <v>43.21649963745147</v>
      </c>
      <c r="M944" s="98">
        <f t="shared" si="142"/>
        <v>43.166999637451468</v>
      </c>
      <c r="N944" s="116">
        <f t="shared" si="143"/>
        <v>43.216999637451472</v>
      </c>
      <c r="O944" s="117">
        <f t="shared" si="144"/>
        <v>43.191999637451474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43.217499637451468</v>
      </c>
      <c r="L945" s="115">
        <f t="shared" si="149"/>
        <v>43.266499637451467</v>
      </c>
      <c r="M945" s="98">
        <f t="shared" si="142"/>
        <v>43.216999637451465</v>
      </c>
      <c r="N945" s="116">
        <f t="shared" si="143"/>
        <v>43.26699963745147</v>
      </c>
      <c r="O945" s="117">
        <f t="shared" si="144"/>
        <v>43.241999637451471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43.267499637451465</v>
      </c>
      <c r="L946" s="115">
        <f t="shared" si="149"/>
        <v>43.316499637451464</v>
      </c>
      <c r="M946" s="98">
        <f t="shared" si="142"/>
        <v>43.266999637451462</v>
      </c>
      <c r="N946" s="116">
        <f t="shared" si="143"/>
        <v>43.316999637451467</v>
      </c>
      <c r="O946" s="117">
        <f t="shared" si="144"/>
        <v>43.291999637451468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43.317499637451462</v>
      </c>
      <c r="L947" s="115">
        <f t="shared" si="149"/>
        <v>43.366499637451462</v>
      </c>
      <c r="M947" s="98">
        <f t="shared" si="142"/>
        <v>43.31699963745146</v>
      </c>
      <c r="N947" s="116">
        <f t="shared" si="143"/>
        <v>43.366999637451464</v>
      </c>
      <c r="O947" s="117">
        <f t="shared" si="144"/>
        <v>43.341999637451465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43.367499637451459</v>
      </c>
      <c r="L948" s="115">
        <f t="shared" si="149"/>
        <v>43.416499637451459</v>
      </c>
      <c r="M948" s="98">
        <f t="shared" si="142"/>
        <v>43.366999637451457</v>
      </c>
      <c r="N948" s="116">
        <f t="shared" si="143"/>
        <v>43.416999637451461</v>
      </c>
      <c r="O948" s="117">
        <f t="shared" si="144"/>
        <v>43.391999637451462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43.417499637451456</v>
      </c>
      <c r="L949" s="115">
        <f t="shared" si="149"/>
        <v>43.466499637451456</v>
      </c>
      <c r="M949" s="98">
        <f t="shared" si="142"/>
        <v>43.416999637451454</v>
      </c>
      <c r="N949" s="116">
        <f t="shared" si="143"/>
        <v>43.466999637451458</v>
      </c>
      <c r="O949" s="117">
        <f t="shared" si="144"/>
        <v>43.44199963745146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43.467499637451454</v>
      </c>
      <c r="L950" s="115">
        <f t="shared" si="149"/>
        <v>43.516499637451453</v>
      </c>
      <c r="M950" s="98">
        <f t="shared" si="142"/>
        <v>43.466999637451451</v>
      </c>
      <c r="N950" s="116">
        <f t="shared" si="143"/>
        <v>43.516999637451455</v>
      </c>
      <c r="O950" s="117">
        <f t="shared" si="144"/>
        <v>43.491999637451457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43.517499637451451</v>
      </c>
      <c r="L951" s="115">
        <f t="shared" si="149"/>
        <v>43.56649963745145</v>
      </c>
      <c r="M951" s="98">
        <f t="shared" si="142"/>
        <v>43.516999637451448</v>
      </c>
      <c r="N951" s="116">
        <f t="shared" si="143"/>
        <v>43.566999637451453</v>
      </c>
      <c r="O951" s="117">
        <f t="shared" si="144"/>
        <v>43.541999637451454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43.567499637451448</v>
      </c>
      <c r="L952" s="115">
        <f t="shared" si="149"/>
        <v>43.616499637451447</v>
      </c>
      <c r="M952" s="98">
        <f t="shared" si="142"/>
        <v>43.566999637451445</v>
      </c>
      <c r="N952" s="116">
        <f t="shared" si="143"/>
        <v>43.61699963745145</v>
      </c>
      <c r="O952" s="117">
        <f t="shared" si="144"/>
        <v>43.591999637451451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43.617499637451445</v>
      </c>
      <c r="L953" s="115">
        <f t="shared" si="149"/>
        <v>43.666499637451444</v>
      </c>
      <c r="M953" s="98">
        <f t="shared" si="142"/>
        <v>43.616999637451443</v>
      </c>
      <c r="N953" s="116">
        <f t="shared" si="143"/>
        <v>43.666999637451447</v>
      </c>
      <c r="O953" s="117">
        <f t="shared" si="144"/>
        <v>43.641999637451448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43.667499637451442</v>
      </c>
      <c r="L954" s="115">
        <f t="shared" si="149"/>
        <v>43.716499637451442</v>
      </c>
      <c r="M954" s="98">
        <f t="shared" si="142"/>
        <v>43.66699963745144</v>
      </c>
      <c r="N954" s="116">
        <f t="shared" si="143"/>
        <v>43.716999637451444</v>
      </c>
      <c r="O954" s="117">
        <f t="shared" si="144"/>
        <v>43.691999637451445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43.717499637451439</v>
      </c>
      <c r="L955" s="115">
        <f t="shared" si="149"/>
        <v>43.766499637451439</v>
      </c>
      <c r="M955" s="98">
        <f t="shared" si="142"/>
        <v>43.716999637451437</v>
      </c>
      <c r="N955" s="116">
        <f t="shared" si="143"/>
        <v>43.766999637451441</v>
      </c>
      <c r="O955" s="117">
        <f t="shared" si="144"/>
        <v>43.741999637451443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43.767499637451436</v>
      </c>
      <c r="L956" s="115">
        <f t="shared" si="149"/>
        <v>43.816499637451436</v>
      </c>
      <c r="M956" s="98">
        <f t="shared" si="142"/>
        <v>43.766999637451434</v>
      </c>
      <c r="N956" s="116">
        <f t="shared" si="143"/>
        <v>43.816999637451438</v>
      </c>
      <c r="O956" s="117">
        <f t="shared" si="144"/>
        <v>43.79199963745144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43.817499637451434</v>
      </c>
      <c r="L957" s="115">
        <f t="shared" si="149"/>
        <v>43.866499637451433</v>
      </c>
      <c r="M957" s="98">
        <f t="shared" si="142"/>
        <v>43.816999637451431</v>
      </c>
      <c r="N957" s="116">
        <f t="shared" si="143"/>
        <v>43.866999637451435</v>
      </c>
      <c r="O957" s="117">
        <f t="shared" si="144"/>
        <v>43.841999637451437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43.867499637451431</v>
      </c>
      <c r="L958" s="115">
        <f t="shared" si="149"/>
        <v>43.91649963745143</v>
      </c>
      <c r="M958" s="98">
        <f t="shared" si="142"/>
        <v>43.866999637451428</v>
      </c>
      <c r="N958" s="116">
        <f t="shared" si="143"/>
        <v>43.916999637451433</v>
      </c>
      <c r="O958" s="117">
        <f t="shared" si="144"/>
        <v>43.891999637451434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43.917499637451428</v>
      </c>
      <c r="L959" s="115">
        <f t="shared" si="149"/>
        <v>43.966499637451427</v>
      </c>
      <c r="M959" s="98">
        <f t="shared" si="142"/>
        <v>43.916999637451426</v>
      </c>
      <c r="N959" s="116">
        <f t="shared" si="143"/>
        <v>43.96699963745143</v>
      </c>
      <c r="O959" s="117">
        <f t="shared" si="144"/>
        <v>43.941999637451431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43.967499637451425</v>
      </c>
      <c r="L960" s="115">
        <f t="shared" si="149"/>
        <v>44.016499637451425</v>
      </c>
      <c r="M960" s="98">
        <f t="shared" si="142"/>
        <v>43.966999637451423</v>
      </c>
      <c r="N960" s="116">
        <f t="shared" si="143"/>
        <v>44.016999637451427</v>
      </c>
      <c r="O960" s="117">
        <f t="shared" si="144"/>
        <v>43.991999637451428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44.017499637451422</v>
      </c>
      <c r="L961" s="115">
        <f t="shared" si="149"/>
        <v>44.066499637451422</v>
      </c>
      <c r="M961" s="98">
        <f t="shared" si="142"/>
        <v>44.01699963745142</v>
      </c>
      <c r="N961" s="116">
        <f t="shared" si="143"/>
        <v>44.066999637451424</v>
      </c>
      <c r="O961" s="117">
        <f t="shared" si="144"/>
        <v>44.041999637451426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44.067499637451419</v>
      </c>
      <c r="L962" s="115">
        <f t="shared" si="149"/>
        <v>44.116499637451419</v>
      </c>
      <c r="M962" s="98">
        <f t="shared" si="142"/>
        <v>44.066999637451417</v>
      </c>
      <c r="N962" s="116">
        <f t="shared" si="143"/>
        <v>44.116999637451421</v>
      </c>
      <c r="O962" s="117">
        <f t="shared" si="144"/>
        <v>44.091999637451423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44.117499637451417</v>
      </c>
      <c r="L963" s="115">
        <f t="shared" si="149"/>
        <v>44.166499637451416</v>
      </c>
      <c r="M963" s="98">
        <f t="shared" si="142"/>
        <v>44.116999637451414</v>
      </c>
      <c r="N963" s="116">
        <f t="shared" si="143"/>
        <v>44.166999637451418</v>
      </c>
      <c r="O963" s="117">
        <f t="shared" si="144"/>
        <v>44.14199963745142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44.167499637451414</v>
      </c>
      <c r="L964" s="115">
        <f t="shared" si="149"/>
        <v>44.216499637451413</v>
      </c>
      <c r="M964" s="98">
        <f t="shared" si="142"/>
        <v>44.166999637451411</v>
      </c>
      <c r="N964" s="116">
        <f t="shared" si="143"/>
        <v>44.216999637451416</v>
      </c>
      <c r="O964" s="117">
        <f t="shared" si="144"/>
        <v>44.191999637451417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44.217499637451411</v>
      </c>
      <c r="L965" s="115">
        <f t="shared" si="149"/>
        <v>44.26649963745141</v>
      </c>
      <c r="M965" s="98">
        <f t="shared" ref="M965:M1001" si="152">K965-5*10^-(D$2+1)</f>
        <v>44.216999637451408</v>
      </c>
      <c r="N965" s="116">
        <f t="shared" ref="N965:N1001" si="153">L965+5*10^-(D$2+1)</f>
        <v>44.266999637451413</v>
      </c>
      <c r="O965" s="117">
        <f t="shared" ref="O965:O1001" si="154">AVERAGE(K965,L965)</f>
        <v>44.241999637451414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44.267499637451408</v>
      </c>
      <c r="L966" s="115">
        <f t="shared" ref="L966:L1001" si="159">K966+$I$4-POWER(10,-$D$2)</f>
        <v>44.316499637451408</v>
      </c>
      <c r="M966" s="98">
        <f t="shared" si="152"/>
        <v>44.266999637451406</v>
      </c>
      <c r="N966" s="116">
        <f t="shared" si="153"/>
        <v>44.31699963745141</v>
      </c>
      <c r="O966" s="117">
        <f t="shared" si="154"/>
        <v>44.291999637451411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44.317499637451405</v>
      </c>
      <c r="L967" s="115">
        <f t="shared" si="159"/>
        <v>44.366499637451405</v>
      </c>
      <c r="M967" s="98">
        <f t="shared" si="152"/>
        <v>44.316999637451403</v>
      </c>
      <c r="N967" s="116">
        <f t="shared" si="153"/>
        <v>44.366999637451407</v>
      </c>
      <c r="O967" s="117">
        <f t="shared" si="154"/>
        <v>44.341999637451408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44.367499637451402</v>
      </c>
      <c r="L968" s="115">
        <f t="shared" si="159"/>
        <v>44.416499637451402</v>
      </c>
      <c r="M968" s="98">
        <f t="shared" si="152"/>
        <v>44.3669996374514</v>
      </c>
      <c r="N968" s="116">
        <f t="shared" si="153"/>
        <v>44.416999637451404</v>
      </c>
      <c r="O968" s="117">
        <f t="shared" si="154"/>
        <v>44.391999637451406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44.4174996374514</v>
      </c>
      <c r="L969" s="115">
        <f t="shared" si="159"/>
        <v>44.466499637451399</v>
      </c>
      <c r="M969" s="98">
        <f t="shared" si="152"/>
        <v>44.416999637451397</v>
      </c>
      <c r="N969" s="116">
        <f t="shared" si="153"/>
        <v>44.466999637451401</v>
      </c>
      <c r="O969" s="117">
        <f t="shared" si="154"/>
        <v>44.441999637451403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44.467499637451397</v>
      </c>
      <c r="L970" s="115">
        <f t="shared" si="159"/>
        <v>44.516499637451396</v>
      </c>
      <c r="M970" s="98">
        <f t="shared" si="152"/>
        <v>44.466999637451394</v>
      </c>
      <c r="N970" s="116">
        <f t="shared" si="153"/>
        <v>44.516999637451399</v>
      </c>
      <c r="O970" s="117">
        <f t="shared" si="154"/>
        <v>44.4919996374514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44.517499637451394</v>
      </c>
      <c r="L971" s="115">
        <f t="shared" si="159"/>
        <v>44.566499637451393</v>
      </c>
      <c r="M971" s="98">
        <f t="shared" si="152"/>
        <v>44.516999637451391</v>
      </c>
      <c r="N971" s="116">
        <f t="shared" si="153"/>
        <v>44.566999637451396</v>
      </c>
      <c r="O971" s="117">
        <f t="shared" si="154"/>
        <v>44.541999637451397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44.567499637451391</v>
      </c>
      <c r="L972" s="115">
        <f t="shared" si="159"/>
        <v>44.61649963745139</v>
      </c>
      <c r="M972" s="98">
        <f t="shared" si="152"/>
        <v>44.566999637451389</v>
      </c>
      <c r="N972" s="116">
        <f t="shared" si="153"/>
        <v>44.616999637451393</v>
      </c>
      <c r="O972" s="117">
        <f t="shared" si="154"/>
        <v>44.591999637451394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44.617499637451388</v>
      </c>
      <c r="L973" s="115">
        <f t="shared" si="159"/>
        <v>44.666499637451388</v>
      </c>
      <c r="M973" s="98">
        <f t="shared" si="152"/>
        <v>44.616999637451386</v>
      </c>
      <c r="N973" s="116">
        <f t="shared" si="153"/>
        <v>44.66699963745139</v>
      </c>
      <c r="O973" s="117">
        <f t="shared" si="154"/>
        <v>44.641999637451391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44.667499637451385</v>
      </c>
      <c r="L974" s="115">
        <f t="shared" si="159"/>
        <v>44.716499637451385</v>
      </c>
      <c r="M974" s="98">
        <f t="shared" si="152"/>
        <v>44.666999637451383</v>
      </c>
      <c r="N974" s="116">
        <f t="shared" si="153"/>
        <v>44.716999637451387</v>
      </c>
      <c r="O974" s="117">
        <f t="shared" si="154"/>
        <v>44.691999637451389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44.717499637451382</v>
      </c>
      <c r="L975" s="115">
        <f t="shared" si="159"/>
        <v>44.766499637451382</v>
      </c>
      <c r="M975" s="98">
        <f t="shared" si="152"/>
        <v>44.71699963745138</v>
      </c>
      <c r="N975" s="116">
        <f t="shared" si="153"/>
        <v>44.766999637451384</v>
      </c>
      <c r="O975" s="117">
        <f t="shared" si="154"/>
        <v>44.741999637451386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44.76749963745138</v>
      </c>
      <c r="L976" s="115">
        <f t="shared" si="159"/>
        <v>44.816499637451379</v>
      </c>
      <c r="M976" s="98">
        <f t="shared" si="152"/>
        <v>44.766999637451377</v>
      </c>
      <c r="N976" s="116">
        <f t="shared" si="153"/>
        <v>44.816999637451381</v>
      </c>
      <c r="O976" s="117">
        <f t="shared" si="154"/>
        <v>44.791999637451383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44.817499637451377</v>
      </c>
      <c r="L977" s="115">
        <f t="shared" si="159"/>
        <v>44.866499637451376</v>
      </c>
      <c r="M977" s="98">
        <f t="shared" si="152"/>
        <v>44.816999637451374</v>
      </c>
      <c r="N977" s="116">
        <f t="shared" si="153"/>
        <v>44.866999637451379</v>
      </c>
      <c r="O977" s="117">
        <f t="shared" si="154"/>
        <v>44.84199963745138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44.867499637451374</v>
      </c>
      <c r="L978" s="115">
        <f t="shared" si="159"/>
        <v>44.916499637451373</v>
      </c>
      <c r="M978" s="98">
        <f t="shared" si="152"/>
        <v>44.866999637451372</v>
      </c>
      <c r="N978" s="116">
        <f t="shared" si="153"/>
        <v>44.916999637451376</v>
      </c>
      <c r="O978" s="117">
        <f t="shared" si="154"/>
        <v>44.891999637451377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44.917499637451371</v>
      </c>
      <c r="L979" s="115">
        <f t="shared" si="159"/>
        <v>44.966499637451371</v>
      </c>
      <c r="M979" s="98">
        <f t="shared" si="152"/>
        <v>44.916999637451369</v>
      </c>
      <c r="N979" s="116">
        <f t="shared" si="153"/>
        <v>44.966999637451373</v>
      </c>
      <c r="O979" s="117">
        <f t="shared" si="154"/>
        <v>44.941999637451374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44.967499637451368</v>
      </c>
      <c r="L980" s="115">
        <f t="shared" si="159"/>
        <v>45.016499637451368</v>
      </c>
      <c r="M980" s="98">
        <f t="shared" si="152"/>
        <v>44.966999637451366</v>
      </c>
      <c r="N980" s="116">
        <f t="shared" si="153"/>
        <v>45.01699963745137</v>
      </c>
      <c r="O980" s="117">
        <f t="shared" si="154"/>
        <v>44.991999637451372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45.017499637451365</v>
      </c>
      <c r="L981" s="115">
        <f t="shared" si="159"/>
        <v>45.066499637451365</v>
      </c>
      <c r="M981" s="98">
        <f t="shared" si="152"/>
        <v>45.016999637451363</v>
      </c>
      <c r="N981" s="116">
        <f t="shared" si="153"/>
        <v>45.066999637451367</v>
      </c>
      <c r="O981" s="117">
        <f t="shared" si="154"/>
        <v>45.041999637451369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45.067499637451363</v>
      </c>
      <c r="L982" s="115">
        <f t="shared" si="159"/>
        <v>45.116499637451362</v>
      </c>
      <c r="M982" s="98">
        <f t="shared" si="152"/>
        <v>45.06699963745136</v>
      </c>
      <c r="N982" s="116">
        <f t="shared" si="153"/>
        <v>45.116999637451364</v>
      </c>
      <c r="O982" s="117">
        <f t="shared" si="154"/>
        <v>45.091999637451366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45.11749963745136</v>
      </c>
      <c r="L983" s="115">
        <f t="shared" si="159"/>
        <v>45.166499637451359</v>
      </c>
      <c r="M983" s="98">
        <f t="shared" si="152"/>
        <v>45.116999637451357</v>
      </c>
      <c r="N983" s="116">
        <f t="shared" si="153"/>
        <v>45.166999637451362</v>
      </c>
      <c r="O983" s="117">
        <f t="shared" si="154"/>
        <v>45.141999637451363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45.167499637451357</v>
      </c>
      <c r="L984" s="115">
        <f t="shared" si="159"/>
        <v>45.216499637451356</v>
      </c>
      <c r="M984" s="98">
        <f t="shared" si="152"/>
        <v>45.166999637451354</v>
      </c>
      <c r="N984" s="116">
        <f t="shared" si="153"/>
        <v>45.216999637451359</v>
      </c>
      <c r="O984" s="117">
        <f t="shared" si="154"/>
        <v>45.19199963745136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45.217499637451354</v>
      </c>
      <c r="L985" s="115">
        <f t="shared" si="159"/>
        <v>45.266499637451354</v>
      </c>
      <c r="M985" s="98">
        <f t="shared" si="152"/>
        <v>45.216999637451352</v>
      </c>
      <c r="N985" s="116">
        <f t="shared" si="153"/>
        <v>45.266999637451356</v>
      </c>
      <c r="O985" s="117">
        <f t="shared" si="154"/>
        <v>45.241999637451357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45.267499637451351</v>
      </c>
      <c r="L986" s="115">
        <f t="shared" si="159"/>
        <v>45.316499637451351</v>
      </c>
      <c r="M986" s="98">
        <f t="shared" si="152"/>
        <v>45.266999637451349</v>
      </c>
      <c r="N986" s="116">
        <f t="shared" si="153"/>
        <v>45.316999637451353</v>
      </c>
      <c r="O986" s="117">
        <f t="shared" si="154"/>
        <v>45.291999637451354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45.317499637451348</v>
      </c>
      <c r="L987" s="115">
        <f t="shared" si="159"/>
        <v>45.366499637451348</v>
      </c>
      <c r="M987" s="98">
        <f t="shared" si="152"/>
        <v>45.316999637451346</v>
      </c>
      <c r="N987" s="116">
        <f t="shared" si="153"/>
        <v>45.36699963745135</v>
      </c>
      <c r="O987" s="117">
        <f t="shared" si="154"/>
        <v>45.341999637451352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45.367499637451346</v>
      </c>
      <c r="L988" s="115">
        <f t="shared" si="159"/>
        <v>45.416499637451345</v>
      </c>
      <c r="M988" s="98">
        <f t="shared" si="152"/>
        <v>45.366999637451343</v>
      </c>
      <c r="N988" s="116">
        <f t="shared" si="153"/>
        <v>45.416999637451347</v>
      </c>
      <c r="O988" s="117">
        <f t="shared" si="154"/>
        <v>45.391999637451349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45.417499637451343</v>
      </c>
      <c r="L989" s="115">
        <f t="shared" si="159"/>
        <v>45.466499637451342</v>
      </c>
      <c r="M989" s="98">
        <f t="shared" si="152"/>
        <v>45.41699963745134</v>
      </c>
      <c r="N989" s="116">
        <f t="shared" si="153"/>
        <v>45.466999637451345</v>
      </c>
      <c r="O989" s="117">
        <f t="shared" si="154"/>
        <v>45.441999637451346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45.46749963745134</v>
      </c>
      <c r="L990" s="115">
        <f t="shared" si="159"/>
        <v>45.516499637451339</v>
      </c>
      <c r="M990" s="98">
        <f t="shared" si="152"/>
        <v>45.466999637451337</v>
      </c>
      <c r="N990" s="116">
        <f t="shared" si="153"/>
        <v>45.516999637451342</v>
      </c>
      <c r="O990" s="117">
        <f t="shared" si="154"/>
        <v>45.491999637451343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45.517499637451337</v>
      </c>
      <c r="L991" s="115">
        <f t="shared" si="159"/>
        <v>45.566499637451336</v>
      </c>
      <c r="M991" s="98">
        <f t="shared" si="152"/>
        <v>45.516999637451335</v>
      </c>
      <c r="N991" s="116">
        <f t="shared" si="153"/>
        <v>45.566999637451339</v>
      </c>
      <c r="O991" s="117">
        <f t="shared" si="154"/>
        <v>45.54199963745134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45.567499637451334</v>
      </c>
      <c r="L992" s="115">
        <f t="shared" si="159"/>
        <v>45.616499637451334</v>
      </c>
      <c r="M992" s="98">
        <f t="shared" si="152"/>
        <v>45.566999637451332</v>
      </c>
      <c r="N992" s="116">
        <f t="shared" si="153"/>
        <v>45.616999637451336</v>
      </c>
      <c r="O992" s="117">
        <f t="shared" si="154"/>
        <v>45.591999637451337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45.617499637451331</v>
      </c>
      <c r="L993" s="115">
        <f t="shared" si="159"/>
        <v>45.666499637451331</v>
      </c>
      <c r="M993" s="98">
        <f t="shared" si="152"/>
        <v>45.616999637451329</v>
      </c>
      <c r="N993" s="116">
        <f t="shared" si="153"/>
        <v>45.666999637451333</v>
      </c>
      <c r="O993" s="117">
        <f t="shared" si="154"/>
        <v>45.641999637451335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45.667499637451328</v>
      </c>
      <c r="L994" s="115">
        <f t="shared" si="159"/>
        <v>45.716499637451328</v>
      </c>
      <c r="M994" s="98">
        <f t="shared" si="152"/>
        <v>45.666999637451326</v>
      </c>
      <c r="N994" s="116">
        <f t="shared" si="153"/>
        <v>45.71699963745133</v>
      </c>
      <c r="O994" s="117">
        <f t="shared" si="154"/>
        <v>45.691999637451332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45.717499637451326</v>
      </c>
      <c r="L995" s="115">
        <f t="shared" si="159"/>
        <v>45.766499637451325</v>
      </c>
      <c r="M995" s="98">
        <f t="shared" si="152"/>
        <v>45.716999637451323</v>
      </c>
      <c r="N995" s="116">
        <f t="shared" si="153"/>
        <v>45.766999637451327</v>
      </c>
      <c r="O995" s="117">
        <f t="shared" si="154"/>
        <v>45.741999637451329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45.767499637451323</v>
      </c>
      <c r="L996" s="115">
        <f t="shared" si="159"/>
        <v>45.816499637451322</v>
      </c>
      <c r="M996" s="98">
        <f t="shared" si="152"/>
        <v>45.76699963745132</v>
      </c>
      <c r="N996" s="116">
        <f t="shared" si="153"/>
        <v>45.816999637451325</v>
      </c>
      <c r="O996" s="117">
        <f t="shared" si="154"/>
        <v>45.791999637451326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45.81749963745132</v>
      </c>
      <c r="L997" s="115">
        <f t="shared" si="159"/>
        <v>45.866499637451319</v>
      </c>
      <c r="M997" s="98">
        <f t="shared" si="152"/>
        <v>45.816999637451318</v>
      </c>
      <c r="N997" s="116">
        <f t="shared" si="153"/>
        <v>45.866999637451322</v>
      </c>
      <c r="O997" s="117">
        <f t="shared" si="154"/>
        <v>45.841999637451323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45.867499637451317</v>
      </c>
      <c r="L998" s="115">
        <f t="shared" si="159"/>
        <v>45.916499637451317</v>
      </c>
      <c r="M998" s="98">
        <f t="shared" si="152"/>
        <v>45.866999637451315</v>
      </c>
      <c r="N998" s="116">
        <f t="shared" si="153"/>
        <v>45.916999637451319</v>
      </c>
      <c r="O998" s="117">
        <f t="shared" si="154"/>
        <v>45.89199963745132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45.917499637451314</v>
      </c>
      <c r="L999" s="115">
        <f t="shared" si="159"/>
        <v>45.966499637451314</v>
      </c>
      <c r="M999" s="98">
        <f t="shared" si="152"/>
        <v>45.916999637451312</v>
      </c>
      <c r="N999" s="116">
        <f t="shared" si="153"/>
        <v>45.966999637451316</v>
      </c>
      <c r="O999" s="117">
        <f t="shared" si="154"/>
        <v>45.941999637451318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45.967499637451311</v>
      </c>
      <c r="L1000" s="115">
        <f t="shared" si="159"/>
        <v>46.016499637451311</v>
      </c>
      <c r="M1000" s="98">
        <f t="shared" si="152"/>
        <v>45.966999637451309</v>
      </c>
      <c r="N1000" s="116">
        <f t="shared" si="153"/>
        <v>46.016999637451313</v>
      </c>
      <c r="O1000" s="117">
        <f t="shared" si="154"/>
        <v>45.991999637451315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46.017499637451309</v>
      </c>
      <c r="L1001" s="115">
        <f t="shared" si="159"/>
        <v>46.066499637451308</v>
      </c>
      <c r="M1001" s="98">
        <f t="shared" si="152"/>
        <v>46.016999637451306</v>
      </c>
      <c r="N1001" s="116">
        <f t="shared" si="153"/>
        <v>46.06699963745131</v>
      </c>
      <c r="O1001" s="117">
        <f t="shared" si="154"/>
        <v>46.041999637451312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111" priority="7" operator="greaterThan">
      <formula>$I$1</formula>
    </cfRule>
  </conditionalFormatting>
  <conditionalFormatting sqref="O1 O4:O40 O1002:O1048576">
    <cfRule type="cellIs" dxfId="110" priority="6" operator="greaterThan">
      <formula>$I$1</formula>
    </cfRule>
  </conditionalFormatting>
  <conditionalFormatting sqref="P1">
    <cfRule type="cellIs" dxfId="109" priority="5" operator="greaterThan">
      <formula>$I$1</formula>
    </cfRule>
  </conditionalFormatting>
  <conditionalFormatting sqref="L606:L1001">
    <cfRule type="cellIs" dxfId="108" priority="4" operator="greaterThan">
      <formula>$I$1</formula>
    </cfRule>
  </conditionalFormatting>
  <conditionalFormatting sqref="O606:O1001">
    <cfRule type="cellIs" dxfId="107" priority="3" operator="greaterThan">
      <formula>$I$1</formula>
    </cfRule>
  </conditionalFormatting>
  <conditionalFormatting sqref="L41:L605">
    <cfRule type="cellIs" dxfId="106" priority="2" operator="greaterThan">
      <formula>$I$1</formula>
    </cfRule>
  </conditionalFormatting>
  <conditionalFormatting sqref="O41:O605">
    <cfRule type="cellIs" dxfId="105" priority="1" operator="greaterThan">
      <formula>$I$1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Hoja22"/>
  <dimension ref="A1:AI31"/>
  <sheetViews>
    <sheetView topLeftCell="A4" workbookViewId="0">
      <selection activeCell="H7" sqref="H7"/>
    </sheetView>
  </sheetViews>
  <sheetFormatPr baseColWidth="10" defaultRowHeight="15"/>
  <cols>
    <col min="3" max="3" width="12" bestFit="1" customWidth="1"/>
    <col min="6" max="6" width="12" bestFit="1" customWidth="1"/>
    <col min="9" max="9" width="10.85546875" bestFit="1" customWidth="1"/>
    <col min="21" max="21" width="12" bestFit="1" customWidth="1"/>
    <col min="22" max="23" width="15" customWidth="1"/>
    <col min="32" max="32" width="11.85546875" bestFit="1" customWidth="1"/>
  </cols>
  <sheetData>
    <row r="1" spans="1:35" ht="26.25">
      <c r="A1" s="135" t="s">
        <v>57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</row>
    <row r="2" spans="1:35" ht="15.75">
      <c r="P2" s="8">
        <f>AVERAGE(U7:U1002)</f>
        <v>52.625000000000753</v>
      </c>
      <c r="T2" s="4"/>
    </row>
    <row r="3" spans="1:35" ht="15.75">
      <c r="P3" s="81">
        <f>AVERAGE(L7:L20)</f>
        <v>51.857142857142854</v>
      </c>
      <c r="T3" s="4"/>
      <c r="U3" s="4"/>
    </row>
    <row r="4" spans="1:35" ht="15.75" thickBot="1">
      <c r="I4" s="21">
        <f>V5/W5</f>
        <v>0.60735490382693746</v>
      </c>
      <c r="J4" s="4"/>
      <c r="K4" s="16">
        <f>COUNT(L7:L1002)</f>
        <v>16</v>
      </c>
    </row>
    <row r="5" spans="1:35">
      <c r="L5" s="65">
        <f>SUM(L7:L999)</f>
        <v>842</v>
      </c>
      <c r="M5" s="65">
        <f>SUM(M7:M999)</f>
        <v>962</v>
      </c>
      <c r="N5" s="65">
        <f>SUM(N7:N999)</f>
        <v>135</v>
      </c>
      <c r="O5" s="50"/>
      <c r="P5" s="65">
        <f t="shared" ref="P5:W5" si="0">SUM(P7:P999)</f>
        <v>59100</v>
      </c>
      <c r="Q5" s="65">
        <f t="shared" si="0"/>
        <v>1185</v>
      </c>
      <c r="R5" s="65">
        <f t="shared" si="0"/>
        <v>8312</v>
      </c>
      <c r="S5" s="65">
        <f t="shared" si="0"/>
        <v>51100</v>
      </c>
      <c r="T5" s="65">
        <f t="shared" si="0"/>
        <v>7199</v>
      </c>
      <c r="U5" s="65">
        <f t="shared" si="0"/>
        <v>842.00000000001205</v>
      </c>
      <c r="V5" s="65">
        <f t="shared" si="0"/>
        <v>207.21957718732128</v>
      </c>
      <c r="W5" s="65">
        <f t="shared" si="0"/>
        <v>341.18367346938783</v>
      </c>
      <c r="X5" s="65">
        <f>SUM(X7:X999)</f>
        <v>-1.2093437362636905E-11</v>
      </c>
      <c r="Y5" s="65">
        <f>SUM(Y7:Y999)</f>
        <v>124.53042281268939</v>
      </c>
    </row>
    <row r="6" spans="1:35" ht="33.75" customHeight="1" thickBot="1">
      <c r="H6" s="27" t="s">
        <v>117</v>
      </c>
      <c r="I6" s="27" t="s">
        <v>118</v>
      </c>
      <c r="J6" s="27" t="s">
        <v>119</v>
      </c>
      <c r="L6" s="64"/>
      <c r="M6" s="64"/>
      <c r="N6" s="64"/>
      <c r="O6" s="4"/>
      <c r="P6" s="64"/>
      <c r="Q6" s="64"/>
      <c r="R6" s="64"/>
      <c r="S6" s="64"/>
      <c r="T6" s="64"/>
      <c r="U6" s="64"/>
      <c r="V6" s="64"/>
      <c r="W6" s="64"/>
      <c r="X6" s="64"/>
      <c r="Y6" s="64"/>
      <c r="AF6" s="4"/>
    </row>
    <row r="7" spans="1:35">
      <c r="A7" s="52"/>
      <c r="B7" s="52"/>
      <c r="C7" s="52"/>
      <c r="D7" s="52"/>
      <c r="E7" s="52"/>
      <c r="F7" s="52"/>
      <c r="H7" s="3">
        <v>51</v>
      </c>
      <c r="I7" s="1">
        <v>42</v>
      </c>
      <c r="J7" s="1">
        <v>6</v>
      </c>
      <c r="L7" s="3">
        <f>+H7</f>
        <v>51</v>
      </c>
      <c r="M7" s="3">
        <f>+I7</f>
        <v>42</v>
      </c>
      <c r="N7" s="3">
        <f>'MODELO MULTIPLE LINEAL'!M7</f>
        <v>6</v>
      </c>
      <c r="P7">
        <f>POWER(M7,2)</f>
        <v>1764</v>
      </c>
      <c r="Q7">
        <f>POWER(N7,2)</f>
        <v>36</v>
      </c>
      <c r="R7">
        <f>M7*N7</f>
        <v>252</v>
      </c>
      <c r="S7">
        <f>M7*L7</f>
        <v>2142</v>
      </c>
      <c r="T7">
        <f>N7*L7</f>
        <v>306</v>
      </c>
      <c r="U7">
        <f t="shared" ref="U7:U17" si="1">$AH$9*M7+$AH$17*N7+$AH$28</f>
        <v>46.290866841786766</v>
      </c>
      <c r="V7">
        <f t="shared" ref="V7:V17" si="2">POWER(U7-$P$2,2)</f>
        <v>40.121242865985899</v>
      </c>
      <c r="W7">
        <f t="shared" ref="W7:W17" si="3">POWER(L7-$P$3,2)</f>
        <v>0.73469387755101523</v>
      </c>
      <c r="X7">
        <f>+L7-U7</f>
        <v>4.7091331582132341</v>
      </c>
      <c r="Y7">
        <f>POWER(X7,2)</f>
        <v>22.175935101783349</v>
      </c>
      <c r="AE7" s="63">
        <f>$S$5</f>
        <v>51100</v>
      </c>
      <c r="AF7" s="39">
        <f>$R$5</f>
        <v>8312</v>
      </c>
      <c r="AG7" s="39">
        <f>$M$5</f>
        <v>962</v>
      </c>
      <c r="AI7" s="4"/>
    </row>
    <row r="8" spans="1:35">
      <c r="A8" s="52"/>
      <c r="B8" s="52"/>
      <c r="C8" s="52"/>
      <c r="D8" s="52"/>
      <c r="E8" s="52"/>
      <c r="F8" s="52"/>
      <c r="H8" s="29">
        <v>52</v>
      </c>
      <c r="I8" s="29">
        <v>47</v>
      </c>
      <c r="J8" s="29">
        <v>7</v>
      </c>
      <c r="L8" s="3">
        <f>'MODELO MULTIPLE LINEAL'!L8</f>
        <v>47</v>
      </c>
      <c r="M8" s="3">
        <f>'MODELO MULTIPLE LINEAL'!N8</f>
        <v>52</v>
      </c>
      <c r="N8" s="3">
        <f>'MODELO MULTIPLE LINEAL'!M8</f>
        <v>7</v>
      </c>
      <c r="P8">
        <f t="shared" ref="P8:Q17" si="4">POWER(M8,2)</f>
        <v>2704</v>
      </c>
      <c r="Q8">
        <f t="shared" si="4"/>
        <v>49</v>
      </c>
      <c r="R8">
        <f t="shared" ref="R8:R14" si="5">M8*N8</f>
        <v>364</v>
      </c>
      <c r="S8">
        <f t="shared" ref="S8:S14" si="6">M8*L8</f>
        <v>2444</v>
      </c>
      <c r="T8">
        <f t="shared" ref="T8:T14" si="7">N8*L8</f>
        <v>329</v>
      </c>
      <c r="U8">
        <f t="shared" si="1"/>
        <v>49.322767225702819</v>
      </c>
      <c r="V8">
        <f t="shared" si="2"/>
        <v>10.904741295647431</v>
      </c>
      <c r="W8">
        <f t="shared" si="3"/>
        <v>23.59183673469385</v>
      </c>
      <c r="X8">
        <f t="shared" ref="X8:X17" si="8">+L8-U8</f>
        <v>-2.3227672257028189</v>
      </c>
      <c r="Y8">
        <f t="shared" ref="Y8:Y17" si="9">POWER(X8,2)</f>
        <v>5.3952475847991703</v>
      </c>
      <c r="AE8" s="63">
        <f>$T$5</f>
        <v>7199</v>
      </c>
      <c r="AF8" s="39">
        <f>$Q$5</f>
        <v>1185</v>
      </c>
      <c r="AG8" s="39">
        <f>$N$5</f>
        <v>135</v>
      </c>
      <c r="AI8" s="4"/>
    </row>
    <row r="9" spans="1:35" ht="15.75" thickBot="1">
      <c r="A9" s="160"/>
      <c r="B9" s="161"/>
      <c r="C9" s="32"/>
      <c r="D9" s="32"/>
      <c r="E9" s="32"/>
      <c r="F9" s="32"/>
      <c r="G9" s="40"/>
      <c r="H9" s="3">
        <v>53</v>
      </c>
      <c r="I9" s="1">
        <v>49</v>
      </c>
      <c r="J9" s="1">
        <v>6</v>
      </c>
      <c r="L9" s="3">
        <f>'MODELO MULTIPLE LINEAL'!L9</f>
        <v>49</v>
      </c>
      <c r="M9" s="3">
        <f>'MODELO MULTIPLE LINEAL'!N9</f>
        <v>53</v>
      </c>
      <c r="N9" s="3">
        <f>'MODELO MULTIPLE LINEAL'!M9</f>
        <v>6</v>
      </c>
      <c r="P9">
        <f t="shared" si="4"/>
        <v>2809</v>
      </c>
      <c r="Q9">
        <f t="shared" si="4"/>
        <v>36</v>
      </c>
      <c r="R9">
        <f t="shared" si="5"/>
        <v>318</v>
      </c>
      <c r="S9">
        <f t="shared" si="6"/>
        <v>2597</v>
      </c>
      <c r="T9">
        <f t="shared" si="7"/>
        <v>294</v>
      </c>
      <c r="U9">
        <f t="shared" si="1"/>
        <v>48.149645130330043</v>
      </c>
      <c r="V9">
        <f t="shared" si="2"/>
        <v>20.028801209485337</v>
      </c>
      <c r="W9">
        <f t="shared" si="3"/>
        <v>8.1632653061224314</v>
      </c>
      <c r="X9">
        <f t="shared" si="8"/>
        <v>0.85035486966995677</v>
      </c>
      <c r="Y9">
        <f t="shared" si="9"/>
        <v>0.72310340437140919</v>
      </c>
      <c r="AE9" s="71">
        <f>$L$5</f>
        <v>842</v>
      </c>
      <c r="AF9" s="70">
        <f>$N$5</f>
        <v>135</v>
      </c>
      <c r="AG9" s="70">
        <f>$K$4</f>
        <v>16</v>
      </c>
      <c r="AH9" s="16">
        <f>MDETERM(AE7:AG9)/MDETERM(AE10:AG12)</f>
        <v>0.16897984441302508</v>
      </c>
    </row>
    <row r="10" spans="1:35">
      <c r="A10" s="157" t="s">
        <v>46</v>
      </c>
      <c r="B10" s="157"/>
      <c r="C10" s="32">
        <f>$AH$9*D10+$AH$17*E10+$AH$28</f>
        <v>42.612257526773767</v>
      </c>
      <c r="D10" s="51">
        <v>52</v>
      </c>
      <c r="E10" s="54">
        <v>2</v>
      </c>
      <c r="F10" s="33">
        <f>I4</f>
        <v>0.60735490382693746</v>
      </c>
      <c r="G10" s="41"/>
      <c r="H10" s="29">
        <v>54</v>
      </c>
      <c r="I10" s="29">
        <v>50</v>
      </c>
      <c r="J10" s="29">
        <v>7</v>
      </c>
      <c r="L10" s="3">
        <f>'MODELO MULTIPLE LINEAL'!L10</f>
        <v>50</v>
      </c>
      <c r="M10" s="3">
        <f>'MODELO MULTIPLE LINEAL'!N10</f>
        <v>54</v>
      </c>
      <c r="N10" s="3">
        <f>'MODELO MULTIPLE LINEAL'!M10</f>
        <v>7</v>
      </c>
      <c r="P10">
        <f t="shared" si="4"/>
        <v>2916</v>
      </c>
      <c r="Q10">
        <f t="shared" si="4"/>
        <v>49</v>
      </c>
      <c r="R10">
        <f t="shared" si="5"/>
        <v>378</v>
      </c>
      <c r="S10">
        <f t="shared" si="6"/>
        <v>2700</v>
      </c>
      <c r="T10">
        <f t="shared" si="7"/>
        <v>350</v>
      </c>
      <c r="U10">
        <f t="shared" si="1"/>
        <v>49.66072691452888</v>
      </c>
      <c r="V10">
        <f t="shared" si="2"/>
        <v>8.7869149252529404</v>
      </c>
      <c r="W10">
        <f t="shared" si="3"/>
        <v>3.4489795918367232</v>
      </c>
      <c r="X10">
        <f t="shared" si="8"/>
        <v>0.33927308547112034</v>
      </c>
      <c r="Y10">
        <f t="shared" si="9"/>
        <v>0.11510622652509413</v>
      </c>
      <c r="Z10" s="4"/>
      <c r="AA10" s="4"/>
      <c r="AB10" s="4"/>
      <c r="AC10" s="4"/>
      <c r="AD10" s="4"/>
      <c r="AE10" s="39">
        <f>$P$5</f>
        <v>59100</v>
      </c>
      <c r="AF10" s="39">
        <f>$R$5</f>
        <v>8312</v>
      </c>
      <c r="AG10" s="39">
        <f>$M$5</f>
        <v>962</v>
      </c>
    </row>
    <row r="11" spans="1:35">
      <c r="A11" s="158" t="s">
        <v>45</v>
      </c>
      <c r="B11" s="159"/>
      <c r="C11" s="45">
        <f>'MMC INVERSO'!$AU$12*POWER(D11,2)+'MMC INVERSO'!$AU$28*POWER(E11,2)+'MMC INVERSO'!$AU$44*(D11*E11)+'MMC INVERSO'!$AU$60*D11+'MMC INVERSO'!$AU$75*E11+'MMC INVERSO'!$AU$91</f>
        <v>61.426923591820838</v>
      </c>
      <c r="D11" s="51">
        <f>D10</f>
        <v>52</v>
      </c>
      <c r="E11" s="51">
        <f>E10</f>
        <v>2</v>
      </c>
      <c r="F11" s="42">
        <f>'MODELO MULTIPLE CUADRATICO'!$C$4</f>
        <v>0.8206665529158258</v>
      </c>
      <c r="G11" s="41"/>
      <c r="H11" s="3">
        <v>55</v>
      </c>
      <c r="I11" s="3">
        <v>51</v>
      </c>
      <c r="J11" s="3">
        <v>8</v>
      </c>
      <c r="L11" s="3">
        <f>'MODELO MULTIPLE LINEAL'!L11</f>
        <v>51</v>
      </c>
      <c r="M11" s="3">
        <f>'MODELO MULTIPLE LINEAL'!N11</f>
        <v>55</v>
      </c>
      <c r="N11" s="3">
        <f>'MODELO MULTIPLE LINEAL'!M11</f>
        <v>8</v>
      </c>
      <c r="P11">
        <f t="shared" si="4"/>
        <v>3025</v>
      </c>
      <c r="Q11">
        <f t="shared" si="4"/>
        <v>64</v>
      </c>
      <c r="R11">
        <f t="shared" si="5"/>
        <v>440</v>
      </c>
      <c r="S11">
        <f t="shared" si="6"/>
        <v>2805</v>
      </c>
      <c r="T11">
        <f t="shared" si="7"/>
        <v>408</v>
      </c>
      <c r="U11">
        <f t="shared" si="1"/>
        <v>51.171808698727716</v>
      </c>
      <c r="V11">
        <f t="shared" si="2"/>
        <v>2.1117649580956228</v>
      </c>
      <c r="W11">
        <f t="shared" si="3"/>
        <v>0.73469387755101523</v>
      </c>
      <c r="X11">
        <f t="shared" si="8"/>
        <v>-0.17180869872771609</v>
      </c>
      <c r="Y11">
        <f t="shared" si="9"/>
        <v>2.9518228958511111E-2</v>
      </c>
      <c r="AE11" s="39">
        <f>$R$5</f>
        <v>8312</v>
      </c>
      <c r="AF11" s="39">
        <f>$Q$5</f>
        <v>1185</v>
      </c>
      <c r="AG11" s="39">
        <f>$N$5</f>
        <v>135</v>
      </c>
      <c r="AI11" s="16"/>
    </row>
    <row r="12" spans="1:35">
      <c r="A12" s="45"/>
      <c r="B12" s="45"/>
      <c r="C12" s="45"/>
      <c r="D12" s="53"/>
      <c r="E12" s="53"/>
      <c r="F12" s="46"/>
      <c r="G12" s="41"/>
      <c r="H12" s="3">
        <v>56</v>
      </c>
      <c r="I12" s="1">
        <v>52</v>
      </c>
      <c r="J12" s="1">
        <v>10</v>
      </c>
      <c r="L12" s="3">
        <f>'MODELO MULTIPLE LINEAL'!L12</f>
        <v>52</v>
      </c>
      <c r="M12" s="3">
        <f>'MODELO MULTIPLE LINEAL'!N12</f>
        <v>56</v>
      </c>
      <c r="N12" s="3">
        <f>'MODELO MULTIPLE LINEAL'!M12</f>
        <v>10</v>
      </c>
      <c r="P12">
        <f t="shared" si="4"/>
        <v>3136</v>
      </c>
      <c r="Q12">
        <f t="shared" si="4"/>
        <v>100</v>
      </c>
      <c r="R12">
        <f t="shared" si="5"/>
        <v>560</v>
      </c>
      <c r="S12">
        <f t="shared" si="6"/>
        <v>2912</v>
      </c>
      <c r="T12">
        <f t="shared" si="7"/>
        <v>520</v>
      </c>
      <c r="U12">
        <f t="shared" si="1"/>
        <v>54.024992422712359</v>
      </c>
      <c r="V12">
        <f t="shared" si="2"/>
        <v>1.9599787836499105</v>
      </c>
      <c r="W12">
        <f t="shared" si="3"/>
        <v>2.0408163265306992E-2</v>
      </c>
      <c r="X12">
        <f t="shared" si="8"/>
        <v>-2.0249924227123586</v>
      </c>
      <c r="Y12">
        <f t="shared" si="9"/>
        <v>4.1005943120424675</v>
      </c>
      <c r="AE12" s="39">
        <f>$M$5</f>
        <v>962</v>
      </c>
      <c r="AF12" s="39">
        <f>$N$5</f>
        <v>135</v>
      </c>
      <c r="AG12" s="39">
        <f>$K$4</f>
        <v>16</v>
      </c>
      <c r="AI12" s="16"/>
    </row>
    <row r="13" spans="1:35">
      <c r="A13" s="32"/>
      <c r="B13" s="32"/>
      <c r="C13" s="32"/>
      <c r="D13" s="51"/>
      <c r="E13" s="51"/>
      <c r="F13" s="32"/>
      <c r="G13" s="40"/>
      <c r="H13" s="3">
        <v>57</v>
      </c>
      <c r="I13" s="1">
        <v>48</v>
      </c>
      <c r="J13" s="1">
        <v>9</v>
      </c>
      <c r="L13" s="3">
        <f>'MODELO MULTIPLE LINEAL'!L13</f>
        <v>48</v>
      </c>
      <c r="M13" s="3">
        <f>'MODELO MULTIPLE LINEAL'!N13</f>
        <v>57</v>
      </c>
      <c r="N13" s="3">
        <f>'MODELO MULTIPLE LINEAL'!M13</f>
        <v>9</v>
      </c>
      <c r="P13">
        <f t="shared" si="4"/>
        <v>3249</v>
      </c>
      <c r="Q13">
        <f t="shared" si="4"/>
        <v>81</v>
      </c>
      <c r="R13">
        <f t="shared" si="5"/>
        <v>513</v>
      </c>
      <c r="S13">
        <f t="shared" si="6"/>
        <v>2736</v>
      </c>
      <c r="T13">
        <f t="shared" si="7"/>
        <v>432</v>
      </c>
      <c r="U13">
        <f t="shared" si="1"/>
        <v>52.851870327339569</v>
      </c>
      <c r="V13">
        <f t="shared" si="2"/>
        <v>5.1470145426821302E-2</v>
      </c>
      <c r="W13">
        <f t="shared" si="3"/>
        <v>14.87755102040814</v>
      </c>
      <c r="X13">
        <f t="shared" si="8"/>
        <v>-4.8518703273395687</v>
      </c>
      <c r="Y13">
        <f t="shared" si="9"/>
        <v>23.540645673318174</v>
      </c>
      <c r="AI13" s="16"/>
    </row>
    <row r="14" spans="1:35">
      <c r="A14" s="32"/>
      <c r="B14" s="32"/>
      <c r="C14" s="32"/>
      <c r="D14" s="51"/>
      <c r="E14" s="51"/>
      <c r="F14" s="32"/>
      <c r="G14" s="40"/>
      <c r="H14" s="3">
        <v>58</v>
      </c>
      <c r="I14" s="1">
        <v>50</v>
      </c>
      <c r="J14" s="1">
        <v>7</v>
      </c>
      <c r="L14" s="3">
        <f>'MODELO MULTIPLE LINEAL'!L14</f>
        <v>50</v>
      </c>
      <c r="M14" s="3">
        <f>'MODELO MULTIPLE LINEAL'!N14</f>
        <v>58</v>
      </c>
      <c r="N14" s="3">
        <f>'MODELO MULTIPLE LINEAL'!M14</f>
        <v>7</v>
      </c>
      <c r="P14">
        <f t="shared" si="4"/>
        <v>3364</v>
      </c>
      <c r="Q14">
        <f t="shared" si="4"/>
        <v>49</v>
      </c>
      <c r="R14">
        <f t="shared" si="5"/>
        <v>406</v>
      </c>
      <c r="S14">
        <f t="shared" si="6"/>
        <v>2900</v>
      </c>
      <c r="T14">
        <f t="shared" si="7"/>
        <v>350</v>
      </c>
      <c r="U14">
        <f t="shared" si="1"/>
        <v>50.336646292180973</v>
      </c>
      <c r="V14">
        <f t="shared" si="2"/>
        <v>5.2365626920925372</v>
      </c>
      <c r="W14">
        <f t="shared" si="3"/>
        <v>3.4489795918367232</v>
      </c>
      <c r="X14">
        <f t="shared" si="8"/>
        <v>-0.33664629218097275</v>
      </c>
      <c r="Y14">
        <f t="shared" si="9"/>
        <v>0.11333072603919687</v>
      </c>
      <c r="AI14" s="16"/>
    </row>
    <row r="15" spans="1:35">
      <c r="A15" s="4" t="s">
        <v>53</v>
      </c>
      <c r="B15" s="4">
        <f>C10*F10+C11*F11/SUM(F10:F12)</f>
        <v>61.182069026709399</v>
      </c>
      <c r="D15" s="4"/>
      <c r="E15" s="4"/>
      <c r="F15" s="4">
        <f>C10*F10+C11*F11/SUM(C10:C11)</f>
        <v>26.365302388056111</v>
      </c>
      <c r="H15" s="29">
        <v>59</v>
      </c>
      <c r="I15" s="29">
        <v>49</v>
      </c>
      <c r="J15" s="29">
        <v>8</v>
      </c>
      <c r="L15" s="3">
        <f>'MODELO MULTIPLE LINEAL'!L15</f>
        <v>49</v>
      </c>
      <c r="M15" s="3">
        <f>'MODELO MULTIPLE LINEAL'!N15</f>
        <v>59</v>
      </c>
      <c r="N15" s="3">
        <f>'MODELO MULTIPLE LINEAL'!M15</f>
        <v>8</v>
      </c>
      <c r="P15">
        <f>POWER(M15,2)</f>
        <v>3481</v>
      </c>
      <c r="Q15">
        <f>POWER(N15,2)</f>
        <v>64</v>
      </c>
      <c r="R15">
        <f t="shared" ref="R15:R22" si="10">M15*N15</f>
        <v>472</v>
      </c>
      <c r="S15">
        <f t="shared" ref="S15:S22" si="11">M15*L15</f>
        <v>2891</v>
      </c>
      <c r="T15">
        <f t="shared" ref="T15:T22" si="12">N15*L15</f>
        <v>392</v>
      </c>
      <c r="U15">
        <f t="shared" si="1"/>
        <v>51.847728076379809</v>
      </c>
      <c r="V15">
        <f t="shared" si="2"/>
        <v>0.60415164324940263</v>
      </c>
      <c r="W15">
        <f t="shared" si="3"/>
        <v>8.1632653061224314</v>
      </c>
      <c r="X15">
        <f t="shared" si="8"/>
        <v>-2.8477280763798092</v>
      </c>
      <c r="Y15">
        <f t="shared" si="9"/>
        <v>8.109555197001848</v>
      </c>
      <c r="AE15" s="39">
        <f>$P$5</f>
        <v>59100</v>
      </c>
      <c r="AF15" s="63">
        <f>$S$5</f>
        <v>51100</v>
      </c>
      <c r="AG15" s="39">
        <f>$M$5</f>
        <v>962</v>
      </c>
      <c r="AI15" s="16"/>
    </row>
    <row r="16" spans="1:35">
      <c r="H16" s="29">
        <v>60</v>
      </c>
      <c r="I16" s="29">
        <v>50</v>
      </c>
      <c r="J16" s="29">
        <v>8</v>
      </c>
      <c r="L16" s="3">
        <f>'MODELO MULTIPLE LINEAL'!L16</f>
        <v>50</v>
      </c>
      <c r="M16" s="3">
        <f>'MODELO MULTIPLE LINEAL'!N16</f>
        <v>60</v>
      </c>
      <c r="N16" s="3">
        <f>'MODELO MULTIPLE LINEAL'!M16</f>
        <v>8</v>
      </c>
      <c r="P16">
        <f t="shared" si="4"/>
        <v>3600</v>
      </c>
      <c r="Q16">
        <f t="shared" si="4"/>
        <v>64</v>
      </c>
      <c r="R16">
        <f t="shared" si="10"/>
        <v>480</v>
      </c>
      <c r="S16">
        <f t="shared" si="11"/>
        <v>3000</v>
      </c>
      <c r="T16">
        <f t="shared" si="12"/>
        <v>400</v>
      </c>
      <c r="U16">
        <f t="shared" si="1"/>
        <v>52.01670792079284</v>
      </c>
      <c r="V16">
        <f t="shared" si="2"/>
        <v>0.37001925362708665</v>
      </c>
      <c r="W16">
        <f t="shared" si="3"/>
        <v>3.4489795918367232</v>
      </c>
      <c r="X16">
        <f t="shared" si="8"/>
        <v>-2.0167079207928396</v>
      </c>
      <c r="Y16">
        <f t="shared" si="9"/>
        <v>4.0671108377885776</v>
      </c>
      <c r="AE16" s="39">
        <f>$R$5</f>
        <v>8312</v>
      </c>
      <c r="AF16" s="63">
        <f>$T$5</f>
        <v>7199</v>
      </c>
      <c r="AG16" s="39">
        <f>$N$5</f>
        <v>135</v>
      </c>
      <c r="AI16" s="16"/>
    </row>
    <row r="17" spans="8:35" ht="14.25" customHeight="1" thickBot="1">
      <c r="H17" s="29">
        <v>61</v>
      </c>
      <c r="I17" s="29">
        <v>51</v>
      </c>
      <c r="J17" s="29">
        <v>8</v>
      </c>
      <c r="L17" s="3">
        <f>'MODELO MULTIPLE LINEAL'!L17</f>
        <v>51</v>
      </c>
      <c r="M17" s="3">
        <f>'MODELO MULTIPLE LINEAL'!N17</f>
        <v>61</v>
      </c>
      <c r="N17" s="3">
        <f>'MODELO MULTIPLE LINEAL'!M17</f>
        <v>8</v>
      </c>
      <c r="P17">
        <f t="shared" si="4"/>
        <v>3721</v>
      </c>
      <c r="Q17">
        <f t="shared" si="4"/>
        <v>64</v>
      </c>
      <c r="R17">
        <f t="shared" si="10"/>
        <v>488</v>
      </c>
      <c r="S17">
        <f t="shared" si="11"/>
        <v>3111</v>
      </c>
      <c r="T17">
        <f t="shared" si="12"/>
        <v>408</v>
      </c>
      <c r="U17">
        <f t="shared" si="1"/>
        <v>52.185687765205856</v>
      </c>
      <c r="V17">
        <f t="shared" si="2"/>
        <v>0.19299523964048709</v>
      </c>
      <c r="W17">
        <f t="shared" si="3"/>
        <v>0.73469387755101523</v>
      </c>
      <c r="X17">
        <f t="shared" si="8"/>
        <v>-1.1856877652058557</v>
      </c>
      <c r="Y17">
        <f t="shared" si="9"/>
        <v>1.4058554765588565</v>
      </c>
      <c r="Z17" s="4"/>
      <c r="AA17" s="4"/>
      <c r="AB17" s="4"/>
      <c r="AC17" s="4"/>
      <c r="AD17" s="4"/>
      <c r="AE17" s="70">
        <f>$M$5</f>
        <v>962</v>
      </c>
      <c r="AF17" s="71">
        <f>$L$5</f>
        <v>842</v>
      </c>
      <c r="AG17" s="70">
        <f>$K$4</f>
        <v>16</v>
      </c>
      <c r="AH17" s="16">
        <f>MDETERM(AE15:AG17)/MDETERM(AE18:AG20)</f>
        <v>1.3421019397858112</v>
      </c>
    </row>
    <row r="18" spans="8:35">
      <c r="H18" s="3">
        <v>64</v>
      </c>
      <c r="I18" s="3">
        <v>57</v>
      </c>
      <c r="J18" s="3">
        <v>8</v>
      </c>
      <c r="L18" s="3">
        <f>'MODELO MULTIPLE LINEAL'!L18</f>
        <v>57</v>
      </c>
      <c r="M18" s="3">
        <f>'MODELO MULTIPLE LINEAL'!N18</f>
        <v>64</v>
      </c>
      <c r="N18" s="3">
        <f>'MODELO MULTIPLE LINEAL'!M18</f>
        <v>8</v>
      </c>
      <c r="P18">
        <f t="shared" ref="P18:Q22" si="13">POWER(M18,2)</f>
        <v>4096</v>
      </c>
      <c r="Q18">
        <f t="shared" si="13"/>
        <v>64</v>
      </c>
      <c r="R18">
        <f t="shared" si="10"/>
        <v>512</v>
      </c>
      <c r="S18">
        <f t="shared" si="11"/>
        <v>3648</v>
      </c>
      <c r="T18">
        <f t="shared" si="12"/>
        <v>456</v>
      </c>
      <c r="U18">
        <f>$AH$9*M18+$AH$17*N18+$AH$28</f>
        <v>52.692627298444933</v>
      </c>
      <c r="V18">
        <f>POWER(U18-$P$2,2)</f>
        <v>4.5734514948581198E-3</v>
      </c>
      <c r="W18">
        <f>POWER(L18-$P$3,2)</f>
        <v>26.448979591836768</v>
      </c>
      <c r="X18">
        <f>+L18-U18</f>
        <v>4.3073727015550674</v>
      </c>
      <c r="Y18">
        <f>POWER(X18,2)</f>
        <v>18.553459590101799</v>
      </c>
      <c r="AE18" s="39">
        <f>$P$5</f>
        <v>59100</v>
      </c>
      <c r="AF18" s="39">
        <f>$R$5</f>
        <v>8312</v>
      </c>
      <c r="AG18" s="39">
        <f>$M$5</f>
        <v>962</v>
      </c>
    </row>
    <row r="19" spans="8:35">
      <c r="H19" s="3">
        <v>67</v>
      </c>
      <c r="I19" s="3">
        <v>62</v>
      </c>
      <c r="J19" s="3">
        <v>11</v>
      </c>
      <c r="L19" s="3">
        <f>'MODELO MULTIPLE LINEAL'!L19</f>
        <v>62</v>
      </c>
      <c r="M19" s="3">
        <f>'MODELO MULTIPLE LINEAL'!N19</f>
        <v>67</v>
      </c>
      <c r="N19" s="3">
        <f>'MODELO MULTIPLE LINEAL'!M19</f>
        <v>11</v>
      </c>
      <c r="P19">
        <f t="shared" si="13"/>
        <v>4489</v>
      </c>
      <c r="Q19">
        <f t="shared" si="13"/>
        <v>121</v>
      </c>
      <c r="R19">
        <f t="shared" si="10"/>
        <v>737</v>
      </c>
      <c r="S19">
        <f t="shared" si="11"/>
        <v>4154</v>
      </c>
      <c r="T19">
        <f t="shared" si="12"/>
        <v>682</v>
      </c>
      <c r="U19">
        <f>$AH$9*M19+$AH$17*N19+$AH$28</f>
        <v>57.225872651041442</v>
      </c>
      <c r="V19">
        <f>POWER(U19-$P$2,2)</f>
        <v>21.168029151094174</v>
      </c>
      <c r="W19">
        <f>POWER(L19-$P$3,2)</f>
        <v>102.87755102040822</v>
      </c>
      <c r="X19">
        <f>+L19-U19</f>
        <v>4.7741273489585581</v>
      </c>
      <c r="Y19">
        <f>POWER(X19,2)</f>
        <v>22.792291944074069</v>
      </c>
      <c r="AE19" s="39">
        <f>$R$5</f>
        <v>8312</v>
      </c>
      <c r="AF19" s="39">
        <f>$Q$5</f>
        <v>1185</v>
      </c>
      <c r="AG19" s="39">
        <f>$N$5</f>
        <v>135</v>
      </c>
      <c r="AI19" s="16"/>
    </row>
    <row r="20" spans="8:35">
      <c r="H20" s="3">
        <v>71</v>
      </c>
      <c r="I20" s="3">
        <v>59</v>
      </c>
      <c r="J20" s="3">
        <v>10</v>
      </c>
      <c r="L20" s="3">
        <f>'MODELO MULTIPLE LINEAL'!L20</f>
        <v>59</v>
      </c>
      <c r="M20" s="3">
        <f>'MODELO MULTIPLE LINEAL'!N20</f>
        <v>71</v>
      </c>
      <c r="N20" s="3">
        <f>'MODELO MULTIPLE LINEAL'!M20</f>
        <v>10</v>
      </c>
      <c r="P20">
        <f t="shared" si="13"/>
        <v>5041</v>
      </c>
      <c r="Q20">
        <f t="shared" si="13"/>
        <v>100</v>
      </c>
      <c r="R20">
        <f t="shared" si="10"/>
        <v>710</v>
      </c>
      <c r="S20">
        <f t="shared" si="11"/>
        <v>4189</v>
      </c>
      <c r="T20">
        <f t="shared" si="12"/>
        <v>590</v>
      </c>
      <c r="U20">
        <f>$AH$9*M20+$AH$17*N20+$AH$28</f>
        <v>56.559690088907729</v>
      </c>
      <c r="V20">
        <f>POWER(U20-$P$2,2)</f>
        <v>15.481786095742786</v>
      </c>
      <c r="W20">
        <f>POWER(L20-$P$3,2)</f>
        <v>51.020408163265351</v>
      </c>
      <c r="X20">
        <f>+L20-U20</f>
        <v>2.440309911092271</v>
      </c>
      <c r="Y20">
        <f>POWER(X20,2)</f>
        <v>5.9551124621751681</v>
      </c>
      <c r="AE20" s="39">
        <f>$M$5</f>
        <v>962</v>
      </c>
      <c r="AF20" s="39">
        <f>$N$5</f>
        <v>135</v>
      </c>
      <c r="AG20" s="39">
        <f>$K$4</f>
        <v>16</v>
      </c>
      <c r="AI20" s="16"/>
    </row>
    <row r="21" spans="8:35">
      <c r="H21" s="3">
        <v>76</v>
      </c>
      <c r="I21" s="3">
        <v>61</v>
      </c>
      <c r="J21" s="3">
        <v>12</v>
      </c>
      <c r="K21" s="39"/>
      <c r="L21" s="3">
        <f>'MODELO MULTIPLE LINEAL'!L21</f>
        <v>61</v>
      </c>
      <c r="M21" s="3">
        <f>'MODELO MULTIPLE LINEAL'!N21</f>
        <v>76</v>
      </c>
      <c r="N21" s="3">
        <f>'MODELO MULTIPLE LINEAL'!M21</f>
        <v>12</v>
      </c>
      <c r="P21">
        <f t="shared" si="13"/>
        <v>5776</v>
      </c>
      <c r="Q21">
        <f t="shared" si="13"/>
        <v>144</v>
      </c>
      <c r="R21">
        <f t="shared" si="10"/>
        <v>912</v>
      </c>
      <c r="S21">
        <f t="shared" si="11"/>
        <v>4636</v>
      </c>
      <c r="T21">
        <f t="shared" si="12"/>
        <v>732</v>
      </c>
      <c r="U21">
        <f>$AH$9*M21+$AH$17*N21+$AH$28</f>
        <v>60.088793190544479</v>
      </c>
      <c r="V21">
        <f>POWER(U21-$P$2,2)</f>
        <v>55.708208791206886</v>
      </c>
      <c r="W21">
        <f>POWER(L21-$P$3,2)</f>
        <v>83.591836734693928</v>
      </c>
      <c r="X21">
        <f>+L21-U21</f>
        <v>0.91120680945552124</v>
      </c>
      <c r="Y21">
        <f>POWER(X21,2)</f>
        <v>0.83029784959811059</v>
      </c>
      <c r="AI21" s="16"/>
    </row>
    <row r="22" spans="8:35">
      <c r="H22" s="3">
        <v>77</v>
      </c>
      <c r="I22" s="3">
        <v>55</v>
      </c>
      <c r="J22" s="3">
        <v>10</v>
      </c>
      <c r="L22" s="3">
        <f>'MODELO MULTIPLE LINEAL'!L22</f>
        <v>55</v>
      </c>
      <c r="M22" s="3">
        <f>'MODELO MULTIPLE LINEAL'!N22</f>
        <v>77</v>
      </c>
      <c r="N22" s="3">
        <f>'MODELO MULTIPLE LINEAL'!M22</f>
        <v>10</v>
      </c>
      <c r="P22">
        <f t="shared" si="13"/>
        <v>5929</v>
      </c>
      <c r="Q22">
        <f t="shared" si="13"/>
        <v>100</v>
      </c>
      <c r="R22">
        <f t="shared" si="10"/>
        <v>770</v>
      </c>
      <c r="S22">
        <f t="shared" si="11"/>
        <v>4235</v>
      </c>
      <c r="T22">
        <f t="shared" si="12"/>
        <v>550</v>
      </c>
      <c r="U22">
        <f>$AH$9*M22+$AH$17*N22+$AH$28</f>
        <v>57.573569155385883</v>
      </c>
      <c r="V22">
        <f>POWER(U22-$P$2,2)</f>
        <v>24.488336685629097</v>
      </c>
      <c r="W22">
        <f>POWER(L22-$P$3,2)</f>
        <v>9.8775510204081822</v>
      </c>
      <c r="X22">
        <f>+L22-U22</f>
        <v>-2.5735691553858828</v>
      </c>
      <c r="Y22">
        <f>POWER(X22,2)</f>
        <v>6.6232581975536062</v>
      </c>
      <c r="AI22" s="16"/>
    </row>
    <row r="23" spans="8:35">
      <c r="AI23" s="16"/>
    </row>
    <row r="24" spans="8:35">
      <c r="AI24" s="16"/>
    </row>
    <row r="25" spans="8:35" ht="12" customHeight="1">
      <c r="AI25" s="16"/>
    </row>
    <row r="26" spans="8:35">
      <c r="AE26" s="39">
        <f>$P$5</f>
        <v>59100</v>
      </c>
      <c r="AF26" s="39">
        <f>$R$5</f>
        <v>8312</v>
      </c>
      <c r="AG26" s="63">
        <f>$S$5</f>
        <v>51100</v>
      </c>
      <c r="AI26" s="16"/>
    </row>
    <row r="27" spans="8:35">
      <c r="AE27" s="39">
        <f>$R$5</f>
        <v>8312</v>
      </c>
      <c r="AF27" s="39">
        <f>$Q$5</f>
        <v>1185</v>
      </c>
      <c r="AG27" s="63">
        <f>$T$5</f>
        <v>7199</v>
      </c>
      <c r="AI27" s="16"/>
    </row>
    <row r="28" spans="8:35" ht="15.75" thickBot="1">
      <c r="H28" t="s">
        <v>52</v>
      </c>
      <c r="AE28" s="70">
        <f>$M$5</f>
        <v>962</v>
      </c>
      <c r="AF28" s="70">
        <f>$N$5</f>
        <v>135</v>
      </c>
      <c r="AG28" s="71">
        <f>$L$5</f>
        <v>842</v>
      </c>
      <c r="AH28" s="16">
        <f>MDETERM(AE26:AG28)/MDETERM(AE29:AG31)</f>
        <v>31.141101737724842</v>
      </c>
    </row>
    <row r="29" spans="8:35">
      <c r="AE29" s="39">
        <f>$P$5</f>
        <v>59100</v>
      </c>
      <c r="AF29" s="39">
        <f>$R$5</f>
        <v>8312</v>
      </c>
      <c r="AG29" s="39">
        <f>$M$5</f>
        <v>962</v>
      </c>
    </row>
    <row r="30" spans="8:35">
      <c r="AE30" s="39">
        <f>$R$5</f>
        <v>8312</v>
      </c>
      <c r="AF30" s="39">
        <f>$Q$5</f>
        <v>1185</v>
      </c>
      <c r="AG30" s="39">
        <f>$N$5</f>
        <v>135</v>
      </c>
    </row>
    <row r="31" spans="8:35">
      <c r="AE31" s="39">
        <f>$M$5</f>
        <v>962</v>
      </c>
      <c r="AF31" s="39">
        <f>$N$5</f>
        <v>135</v>
      </c>
      <c r="AG31" s="39">
        <f>$K$4</f>
        <v>16</v>
      </c>
    </row>
  </sheetData>
  <mergeCells count="4">
    <mergeCell ref="A10:B10"/>
    <mergeCell ref="A11:B11"/>
    <mergeCell ref="A9:B9"/>
    <mergeCell ref="A1:AH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 codeName="Hoja23"/>
  <dimension ref="A1:AO1001"/>
  <sheetViews>
    <sheetView workbookViewId="0">
      <selection activeCell="F9" sqref="F9:F12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4.7091331582132341</v>
      </c>
      <c r="O1" s="85" t="s">
        <v>86</v>
      </c>
      <c r="P1" s="86">
        <f>SUM(P4:P5000)</f>
        <v>11</v>
      </c>
      <c r="Q1" s="87">
        <f>SUM(Q4:Q5000)</f>
        <v>1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+'MML INVERSO'!X7</f>
        <v>4.7091331582132341</v>
      </c>
      <c r="C2" s="89" t="s">
        <v>88</v>
      </c>
      <c r="D2" s="90">
        <v>3</v>
      </c>
      <c r="E2" s="91">
        <v>1</v>
      </c>
      <c r="F2" s="86">
        <f>SMALL(A$2:A$5000,E2)</f>
        <v>-4.8518703273395687</v>
      </c>
      <c r="H2" s="92" t="s">
        <v>89</v>
      </c>
      <c r="I2" s="93">
        <f>SMALL(A1:A5000,E2)</f>
        <v>-4.8518703273395687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+'MML INVERSO'!X8</f>
        <v>-2.3227672257028189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-2.8477280763798092</v>
      </c>
      <c r="H3" s="100"/>
      <c r="I3" s="93">
        <f>+I1-I2</f>
        <v>9.5610034855528028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0.88402978181924174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+'MML INVERSO'!X9</f>
        <v>0.85035486966995677</v>
      </c>
      <c r="E4" s="98">
        <f t="shared" ref="E4:E67" si="1">E3+1</f>
        <v>3</v>
      </c>
      <c r="F4" s="99">
        <f t="shared" si="0"/>
        <v>-2.3227672257028189</v>
      </c>
      <c r="H4" s="106"/>
      <c r="I4" s="107">
        <v>0.05</v>
      </c>
      <c r="K4" s="108">
        <f>$I$2-POWER(10,-$D$2)</f>
        <v>-4.852870327339569</v>
      </c>
      <c r="L4" s="109">
        <f>K4+$I$4-POWER(10,-$D$3)</f>
        <v>-4.9028703273395688</v>
      </c>
      <c r="M4" s="91">
        <f>K4-5*10^-(D$2+1)</f>
        <v>-4.8533703273395687</v>
      </c>
      <c r="N4" s="110">
        <f>L4+5*10^-(D$2+1)</f>
        <v>-4.9023703273395691</v>
      </c>
      <c r="O4" s="111">
        <f>AVERAGE(K4,L4)</f>
        <v>-4.8778703273395685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-0.89631341960796618</v>
      </c>
      <c r="AF4" s="92" t="s">
        <v>108</v>
      </c>
      <c r="AG4" s="105">
        <f>KURT(A2:A5000)</f>
        <v>2.0831869606085105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+'MML INVERSO'!X10</f>
        <v>0.33927308547112034</v>
      </c>
      <c r="E5" s="98">
        <f t="shared" si="1"/>
        <v>4</v>
      </c>
      <c r="F5" s="99">
        <f t="shared" si="0"/>
        <v>-2.0249924227123586</v>
      </c>
      <c r="K5" s="114">
        <f>L4+10^(-$D$2)</f>
        <v>-4.9018703273395685</v>
      </c>
      <c r="L5" s="115">
        <f>K5+$I$4-POWER(10,-$D$2)</f>
        <v>-4.852870327339569</v>
      </c>
      <c r="M5" s="98">
        <f t="shared" ref="M5:M68" si="2">K5-5*10^-(D$2+1)</f>
        <v>-4.9023703273395682</v>
      </c>
      <c r="N5" s="116">
        <f t="shared" ref="N5:N68" si="3">L5+5*10^-(D$2+1)</f>
        <v>-4.8523703273395693</v>
      </c>
      <c r="O5" s="117">
        <f t="shared" ref="O5:O68" si="4">AVERAGE(K5,L5)</f>
        <v>-4.8773703273395688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-1.1856877652058557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+'MML INVERSO'!X11</f>
        <v>-0.17180869872771609</v>
      </c>
      <c r="E6" s="98">
        <f t="shared" si="1"/>
        <v>5</v>
      </c>
      <c r="F6" s="99">
        <f t="shared" si="0"/>
        <v>-2.0167079207928396</v>
      </c>
      <c r="H6" s="139" t="s">
        <v>110</v>
      </c>
      <c r="I6" s="140"/>
      <c r="K6" s="114">
        <f t="shared" ref="K6:K69" si="8">L5+10^(-$D$2)</f>
        <v>-4.8518703273395687</v>
      </c>
      <c r="L6" s="115">
        <f t="shared" ref="L6:L69" si="9">K6+$I$4-POWER(10,-$D$2)</f>
        <v>-4.8028703273395692</v>
      </c>
      <c r="M6" s="98">
        <f t="shared" si="2"/>
        <v>-4.8523703273395684</v>
      </c>
      <c r="N6" s="116">
        <f t="shared" si="3"/>
        <v>-4.8023703273395695</v>
      </c>
      <c r="O6" s="117">
        <f t="shared" si="4"/>
        <v>-4.8273703273395689</v>
      </c>
      <c r="P6" s="98">
        <f t="shared" si="5"/>
        <v>1</v>
      </c>
      <c r="Q6" s="118">
        <f t="shared" si="6"/>
        <v>9.0909090909090912E-2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+'MML INVERSO'!X12</f>
        <v>-2.0249924227123586</v>
      </c>
      <c r="E7" s="98">
        <f t="shared" si="1"/>
        <v>6</v>
      </c>
      <c r="F7" s="99">
        <f t="shared" si="0"/>
        <v>-1.1856877652058557</v>
      </c>
      <c r="H7" s="141">
        <f>+N7-M7</f>
        <v>4.9999999999998934E-2</v>
      </c>
      <c r="I7" s="142"/>
      <c r="K7" s="114">
        <f t="shared" si="8"/>
        <v>-4.8018703273395689</v>
      </c>
      <c r="L7" s="115">
        <f t="shared" si="9"/>
        <v>-4.7528703273395694</v>
      </c>
      <c r="M7" s="98">
        <f t="shared" si="2"/>
        <v>-4.8023703273395686</v>
      </c>
      <c r="N7" s="116">
        <f t="shared" si="3"/>
        <v>-4.7523703273395697</v>
      </c>
      <c r="O7" s="117">
        <f t="shared" si="4"/>
        <v>-4.7773703273395691</v>
      </c>
      <c r="P7" s="98">
        <f t="shared" si="5"/>
        <v>0</v>
      </c>
      <c r="Q7" s="118">
        <f t="shared" si="6"/>
        <v>0</v>
      </c>
      <c r="R7" s="98">
        <f t="shared" si="10"/>
        <v>1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1.8180161861453925</v>
      </c>
      <c r="AL7" s="39"/>
      <c r="AM7" s="39"/>
      <c r="AN7" s="39"/>
      <c r="AO7" s="104"/>
    </row>
    <row r="8" spans="1:41">
      <c r="A8" s="119">
        <f>+'MML INVERSO'!X13</f>
        <v>-4.8518703273395687</v>
      </c>
      <c r="E8" s="98">
        <f t="shared" si="1"/>
        <v>7</v>
      </c>
      <c r="F8" s="99">
        <f t="shared" si="0"/>
        <v>-0.33664629218097275</v>
      </c>
      <c r="K8" s="114">
        <f t="shared" si="8"/>
        <v>-4.751870327339569</v>
      </c>
      <c r="L8" s="115">
        <f t="shared" si="9"/>
        <v>-4.7028703273395696</v>
      </c>
      <c r="M8" s="98">
        <f t="shared" si="2"/>
        <v>-4.7523703273395688</v>
      </c>
      <c r="N8" s="116">
        <f t="shared" si="3"/>
        <v>-4.7023703273395698</v>
      </c>
      <c r="O8" s="117">
        <f t="shared" si="4"/>
        <v>-4.7273703273395693</v>
      </c>
      <c r="P8" s="98">
        <f t="shared" si="5"/>
        <v>0</v>
      </c>
      <c r="Q8" s="118">
        <f t="shared" si="6"/>
        <v>0</v>
      </c>
      <c r="R8" s="98">
        <f t="shared" si="10"/>
        <v>1</v>
      </c>
      <c r="S8" s="119">
        <f t="shared" si="7"/>
        <v>1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+'MML INVERSO'!X14</f>
        <v>-0.33664629218097275</v>
      </c>
      <c r="E9" s="98">
        <f t="shared" si="1"/>
        <v>8</v>
      </c>
      <c r="F9" s="99">
        <f t="shared" si="0"/>
        <v>-0.17180869872771609</v>
      </c>
      <c r="K9" s="114">
        <f t="shared" si="8"/>
        <v>-4.7018703273395692</v>
      </c>
      <c r="L9" s="115">
        <f t="shared" si="9"/>
        <v>-4.6528703273395697</v>
      </c>
      <c r="M9" s="98">
        <f t="shared" si="2"/>
        <v>-4.7023703273395689</v>
      </c>
      <c r="N9" s="116">
        <f t="shared" si="3"/>
        <v>-4.65237032733957</v>
      </c>
      <c r="O9" s="117">
        <f t="shared" si="4"/>
        <v>-4.6773703273395695</v>
      </c>
      <c r="P9" s="98">
        <f t="shared" si="5"/>
        <v>0</v>
      </c>
      <c r="Q9" s="118">
        <f t="shared" si="6"/>
        <v>0</v>
      </c>
      <c r="R9" s="98">
        <f t="shared" si="10"/>
        <v>1</v>
      </c>
      <c r="S9" s="119">
        <f t="shared" si="7"/>
        <v>1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+'MML INVERSO'!X15</f>
        <v>-2.8477280763798092</v>
      </c>
      <c r="E10" s="98">
        <f t="shared" si="1"/>
        <v>9</v>
      </c>
      <c r="F10" s="99">
        <f t="shared" si="0"/>
        <v>0.33927308547112034</v>
      </c>
      <c r="K10" s="114">
        <f t="shared" si="8"/>
        <v>-4.6518703273395694</v>
      </c>
      <c r="L10" s="115">
        <f t="shared" si="9"/>
        <v>-4.6028703273395699</v>
      </c>
      <c r="M10" s="98">
        <f t="shared" si="2"/>
        <v>-4.6523703273395691</v>
      </c>
      <c r="N10" s="116">
        <f t="shared" si="3"/>
        <v>-4.6023703273395702</v>
      </c>
      <c r="O10" s="117">
        <f t="shared" si="4"/>
        <v>-4.6273703273395697</v>
      </c>
      <c r="P10" s="98">
        <f t="shared" si="5"/>
        <v>0</v>
      </c>
      <c r="Q10" s="118">
        <f t="shared" si="6"/>
        <v>0</v>
      </c>
      <c r="R10" s="98">
        <f t="shared" si="10"/>
        <v>1</v>
      </c>
      <c r="S10" s="119">
        <f t="shared" si="7"/>
        <v>1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+'MML INVERSO'!X16</f>
        <v>-2.0167079207928396</v>
      </c>
      <c r="E11" s="98">
        <f t="shared" si="1"/>
        <v>10</v>
      </c>
      <c r="F11" s="99">
        <f t="shared" si="0"/>
        <v>0.85035486966995677</v>
      </c>
      <c r="K11" s="114">
        <f t="shared" si="8"/>
        <v>-4.6018703273395696</v>
      </c>
      <c r="L11" s="115">
        <f t="shared" si="9"/>
        <v>-4.5528703273395701</v>
      </c>
      <c r="M11" s="98">
        <f t="shared" si="2"/>
        <v>-4.6023703273395693</v>
      </c>
      <c r="N11" s="116">
        <f t="shared" si="3"/>
        <v>-4.5523703273395704</v>
      </c>
      <c r="O11" s="117">
        <f t="shared" si="4"/>
        <v>-4.5773703273395698</v>
      </c>
      <c r="P11" s="98">
        <f t="shared" si="5"/>
        <v>0</v>
      </c>
      <c r="Q11" s="118">
        <f t="shared" si="6"/>
        <v>0</v>
      </c>
      <c r="R11" s="98">
        <f t="shared" si="10"/>
        <v>1</v>
      </c>
      <c r="S11" s="119">
        <f t="shared" si="7"/>
        <v>1</v>
      </c>
      <c r="AJ11" s="120"/>
      <c r="AK11" s="39"/>
      <c r="AL11" s="39"/>
      <c r="AM11" s="39"/>
      <c r="AN11" s="39"/>
      <c r="AO11" s="104"/>
    </row>
    <row r="12" spans="1:41">
      <c r="A12" s="119">
        <f>+'MML INVERSO'!X17</f>
        <v>-1.1856877652058557</v>
      </c>
      <c r="E12" s="98">
        <f t="shared" si="1"/>
        <v>11</v>
      </c>
      <c r="F12" s="99">
        <f t="shared" si="0"/>
        <v>4.7091331582132341</v>
      </c>
      <c r="K12" s="114">
        <f t="shared" si="8"/>
        <v>-4.5518703273395698</v>
      </c>
      <c r="L12" s="115">
        <f t="shared" si="9"/>
        <v>-4.5028703273395703</v>
      </c>
      <c r="M12" s="98">
        <f t="shared" si="2"/>
        <v>-4.5523703273395695</v>
      </c>
      <c r="N12" s="116">
        <f t="shared" si="3"/>
        <v>-4.5023703273395705</v>
      </c>
      <c r="O12" s="117">
        <f t="shared" si="4"/>
        <v>-4.52737032733957</v>
      </c>
      <c r="P12" s="98">
        <f t="shared" si="5"/>
        <v>0</v>
      </c>
      <c r="Q12" s="118">
        <f t="shared" si="6"/>
        <v>0</v>
      </c>
      <c r="R12" s="98">
        <f t="shared" si="10"/>
        <v>1</v>
      </c>
      <c r="S12" s="119">
        <f t="shared" si="7"/>
        <v>1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-4.5018703273395699</v>
      </c>
      <c r="L13" s="115">
        <f t="shared" si="9"/>
        <v>-4.4528703273395704</v>
      </c>
      <c r="M13" s="98">
        <f t="shared" si="2"/>
        <v>-4.5023703273395697</v>
      </c>
      <c r="N13" s="116">
        <f t="shared" si="3"/>
        <v>-4.4523703273395707</v>
      </c>
      <c r="O13" s="117">
        <f t="shared" si="4"/>
        <v>-4.4773703273395702</v>
      </c>
      <c r="P13" s="98">
        <f t="shared" si="5"/>
        <v>0</v>
      </c>
      <c r="Q13" s="118">
        <f t="shared" si="6"/>
        <v>0</v>
      </c>
      <c r="R13" s="98">
        <f t="shared" si="10"/>
        <v>1</v>
      </c>
      <c r="S13" s="119">
        <f t="shared" si="7"/>
        <v>1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-4.4518703273395701</v>
      </c>
      <c r="L14" s="115">
        <f t="shared" si="9"/>
        <v>-4.4028703273395706</v>
      </c>
      <c r="M14" s="98">
        <f t="shared" si="2"/>
        <v>-4.4523703273395698</v>
      </c>
      <c r="N14" s="116">
        <f t="shared" si="3"/>
        <v>-4.4023703273395709</v>
      </c>
      <c r="O14" s="117">
        <f t="shared" si="4"/>
        <v>-4.4273703273395704</v>
      </c>
      <c r="P14" s="98">
        <f t="shared" si="5"/>
        <v>0</v>
      </c>
      <c r="Q14" s="118">
        <f t="shared" si="6"/>
        <v>0</v>
      </c>
      <c r="R14" s="98">
        <f t="shared" si="10"/>
        <v>1</v>
      </c>
      <c r="S14" s="119">
        <f t="shared" si="7"/>
        <v>1</v>
      </c>
    </row>
    <row r="15" spans="1:41">
      <c r="A15" s="119"/>
      <c r="E15" s="98">
        <f t="shared" si="1"/>
        <v>14</v>
      </c>
      <c r="F15" s="99"/>
      <c r="K15" s="114">
        <f t="shared" si="8"/>
        <v>-4.4018703273395703</v>
      </c>
      <c r="L15" s="115">
        <f t="shared" si="9"/>
        <v>-4.3528703273395708</v>
      </c>
      <c r="M15" s="98">
        <f t="shared" si="2"/>
        <v>-4.40237032733957</v>
      </c>
      <c r="N15" s="116">
        <f t="shared" si="3"/>
        <v>-4.3523703273395711</v>
      </c>
      <c r="O15" s="117">
        <f t="shared" si="4"/>
        <v>-4.3773703273395705</v>
      </c>
      <c r="P15" s="98">
        <f t="shared" si="5"/>
        <v>0</v>
      </c>
      <c r="Q15" s="118">
        <f t="shared" si="6"/>
        <v>0</v>
      </c>
      <c r="R15" s="98">
        <f t="shared" si="10"/>
        <v>1</v>
      </c>
      <c r="S15" s="119">
        <f t="shared" si="7"/>
        <v>1</v>
      </c>
    </row>
    <row r="16" spans="1:41">
      <c r="A16" s="119"/>
      <c r="E16" s="98">
        <f t="shared" si="1"/>
        <v>15</v>
      </c>
      <c r="F16" s="99"/>
      <c r="K16" s="114">
        <f t="shared" si="8"/>
        <v>-4.3518703273395705</v>
      </c>
      <c r="L16" s="115">
        <f t="shared" si="9"/>
        <v>-4.302870327339571</v>
      </c>
      <c r="M16" s="98">
        <f t="shared" si="2"/>
        <v>-4.3523703273395702</v>
      </c>
      <c r="N16" s="116">
        <f t="shared" si="3"/>
        <v>-4.3023703273395713</v>
      </c>
      <c r="O16" s="117">
        <f t="shared" si="4"/>
        <v>-4.3273703273395707</v>
      </c>
      <c r="P16" s="98">
        <f t="shared" si="5"/>
        <v>0</v>
      </c>
      <c r="Q16" s="118">
        <f t="shared" si="6"/>
        <v>0</v>
      </c>
      <c r="R16" s="98">
        <f t="shared" si="10"/>
        <v>1</v>
      </c>
      <c r="S16" s="119">
        <f t="shared" si="7"/>
        <v>1</v>
      </c>
    </row>
    <row r="17" spans="1:19">
      <c r="A17" s="119"/>
      <c r="E17" s="98">
        <f t="shared" si="1"/>
        <v>16</v>
      </c>
      <c r="F17" s="99"/>
      <c r="K17" s="114">
        <f t="shared" si="8"/>
        <v>-4.3018703273395706</v>
      </c>
      <c r="L17" s="115">
        <f t="shared" si="9"/>
        <v>-4.2528703273395712</v>
      </c>
      <c r="M17" s="98">
        <f t="shared" si="2"/>
        <v>-4.3023703273395704</v>
      </c>
      <c r="N17" s="116">
        <f t="shared" si="3"/>
        <v>-4.2523703273395714</v>
      </c>
      <c r="O17" s="117">
        <f t="shared" si="4"/>
        <v>-4.2773703273395709</v>
      </c>
      <c r="P17" s="98">
        <f t="shared" si="5"/>
        <v>0</v>
      </c>
      <c r="Q17" s="118">
        <f t="shared" si="6"/>
        <v>0</v>
      </c>
      <c r="R17" s="98">
        <f t="shared" si="10"/>
        <v>1</v>
      </c>
      <c r="S17" s="119">
        <f t="shared" si="7"/>
        <v>1</v>
      </c>
    </row>
    <row r="18" spans="1:19">
      <c r="A18" s="119"/>
      <c r="E18" s="98">
        <f t="shared" si="1"/>
        <v>17</v>
      </c>
      <c r="F18" s="99"/>
      <c r="K18" s="114">
        <f t="shared" si="8"/>
        <v>-4.2518703273395708</v>
      </c>
      <c r="L18" s="115">
        <f t="shared" si="9"/>
        <v>-4.2028703273395713</v>
      </c>
      <c r="M18" s="98">
        <f t="shared" si="2"/>
        <v>-4.2523703273395705</v>
      </c>
      <c r="N18" s="116">
        <f t="shared" si="3"/>
        <v>-4.2023703273395716</v>
      </c>
      <c r="O18" s="117">
        <f t="shared" si="4"/>
        <v>-4.2273703273395711</v>
      </c>
      <c r="P18" s="98">
        <f t="shared" si="5"/>
        <v>0</v>
      </c>
      <c r="Q18" s="118">
        <f t="shared" si="6"/>
        <v>0</v>
      </c>
      <c r="R18" s="98">
        <f t="shared" si="10"/>
        <v>1</v>
      </c>
      <c r="S18" s="119">
        <f t="shared" si="7"/>
        <v>1</v>
      </c>
    </row>
    <row r="19" spans="1:19">
      <c r="A19" s="119"/>
      <c r="E19" s="98">
        <f t="shared" si="1"/>
        <v>18</v>
      </c>
      <c r="F19" s="99"/>
      <c r="K19" s="114">
        <f t="shared" si="8"/>
        <v>-4.201870327339571</v>
      </c>
      <c r="L19" s="115">
        <f t="shared" si="9"/>
        <v>-4.1528703273395715</v>
      </c>
      <c r="M19" s="98">
        <f t="shared" si="2"/>
        <v>-4.2023703273395707</v>
      </c>
      <c r="N19" s="116">
        <f t="shared" si="3"/>
        <v>-4.1523703273395718</v>
      </c>
      <c r="O19" s="117">
        <f t="shared" si="4"/>
        <v>-4.1773703273395713</v>
      </c>
      <c r="P19" s="98">
        <f t="shared" si="5"/>
        <v>0</v>
      </c>
      <c r="Q19" s="118">
        <f t="shared" si="6"/>
        <v>0</v>
      </c>
      <c r="R19" s="98">
        <f t="shared" si="10"/>
        <v>1</v>
      </c>
      <c r="S19" s="119">
        <f t="shared" si="7"/>
        <v>1</v>
      </c>
    </row>
    <row r="20" spans="1:19">
      <c r="A20" s="119"/>
      <c r="E20" s="98">
        <f t="shared" si="1"/>
        <v>19</v>
      </c>
      <c r="F20" s="99"/>
      <c r="K20" s="114">
        <f t="shared" si="8"/>
        <v>-4.1518703273395712</v>
      </c>
      <c r="L20" s="115">
        <f t="shared" si="9"/>
        <v>-4.1028703273395717</v>
      </c>
      <c r="M20" s="98">
        <f t="shared" si="2"/>
        <v>-4.1523703273395709</v>
      </c>
      <c r="N20" s="116">
        <f t="shared" si="3"/>
        <v>-4.102370327339572</v>
      </c>
      <c r="O20" s="117">
        <f t="shared" si="4"/>
        <v>-4.1273703273395714</v>
      </c>
      <c r="P20" s="98">
        <f t="shared" si="5"/>
        <v>0</v>
      </c>
      <c r="Q20" s="118">
        <f t="shared" si="6"/>
        <v>0</v>
      </c>
      <c r="R20" s="98">
        <f t="shared" si="10"/>
        <v>1</v>
      </c>
      <c r="S20" s="119">
        <f t="shared" si="7"/>
        <v>1</v>
      </c>
    </row>
    <row r="21" spans="1:19">
      <c r="A21" s="119"/>
      <c r="E21" s="98">
        <f t="shared" si="1"/>
        <v>20</v>
      </c>
      <c r="F21" s="99"/>
      <c r="K21" s="114">
        <f t="shared" si="8"/>
        <v>-4.1018703273395714</v>
      </c>
      <c r="L21" s="115">
        <f t="shared" si="9"/>
        <v>-4.0528703273395719</v>
      </c>
      <c r="M21" s="98">
        <f t="shared" si="2"/>
        <v>-4.1023703273395711</v>
      </c>
      <c r="N21" s="116">
        <f t="shared" si="3"/>
        <v>-4.0523703273395721</v>
      </c>
      <c r="O21" s="117">
        <f t="shared" si="4"/>
        <v>-4.0773703273395716</v>
      </c>
      <c r="P21" s="98">
        <f t="shared" si="5"/>
        <v>0</v>
      </c>
      <c r="Q21" s="118">
        <f t="shared" si="6"/>
        <v>0</v>
      </c>
      <c r="R21" s="98">
        <f t="shared" si="10"/>
        <v>1</v>
      </c>
      <c r="S21" s="119">
        <f t="shared" si="7"/>
        <v>1</v>
      </c>
    </row>
    <row r="22" spans="1:19">
      <c r="A22" s="119"/>
      <c r="E22" s="98">
        <f t="shared" si="1"/>
        <v>21</v>
      </c>
      <c r="F22" s="99"/>
      <c r="K22" s="114">
        <f t="shared" si="8"/>
        <v>-4.0518703273395715</v>
      </c>
      <c r="L22" s="115">
        <f t="shared" si="9"/>
        <v>-4.002870327339572</v>
      </c>
      <c r="M22" s="98">
        <f t="shared" si="2"/>
        <v>-4.0523703273395713</v>
      </c>
      <c r="N22" s="116">
        <f t="shared" si="3"/>
        <v>-4.0023703273395723</v>
      </c>
      <c r="O22" s="117">
        <f t="shared" si="4"/>
        <v>-4.0273703273395718</v>
      </c>
      <c r="P22" s="98">
        <f t="shared" si="5"/>
        <v>0</v>
      </c>
      <c r="Q22" s="118">
        <f t="shared" si="6"/>
        <v>0</v>
      </c>
      <c r="R22" s="98">
        <f t="shared" si="10"/>
        <v>1</v>
      </c>
      <c r="S22" s="119">
        <f t="shared" si="7"/>
        <v>1</v>
      </c>
    </row>
    <row r="23" spans="1:19">
      <c r="A23" s="119"/>
      <c r="E23" s="98">
        <f t="shared" si="1"/>
        <v>22</v>
      </c>
      <c r="F23" s="99"/>
      <c r="K23" s="114">
        <f t="shared" si="8"/>
        <v>-4.0018703273395717</v>
      </c>
      <c r="L23" s="115">
        <f t="shared" si="9"/>
        <v>-3.9528703273395718</v>
      </c>
      <c r="M23" s="98">
        <f t="shared" si="2"/>
        <v>-4.0023703273395714</v>
      </c>
      <c r="N23" s="116">
        <f t="shared" si="3"/>
        <v>-3.9523703273395716</v>
      </c>
      <c r="O23" s="117">
        <f t="shared" si="4"/>
        <v>-3.977370327339572</v>
      </c>
      <c r="P23" s="98">
        <f t="shared" si="5"/>
        <v>0</v>
      </c>
      <c r="Q23" s="118">
        <f t="shared" si="6"/>
        <v>0</v>
      </c>
      <c r="R23" s="98">
        <f t="shared" si="10"/>
        <v>1</v>
      </c>
      <c r="S23" s="119">
        <f t="shared" si="7"/>
        <v>1</v>
      </c>
    </row>
    <row r="24" spans="1:19">
      <c r="A24" s="119"/>
      <c r="E24" s="98">
        <f t="shared" si="1"/>
        <v>23</v>
      </c>
      <c r="F24" s="99"/>
      <c r="K24" s="114">
        <f t="shared" si="8"/>
        <v>-3.9518703273395719</v>
      </c>
      <c r="L24" s="115">
        <f t="shared" si="9"/>
        <v>-3.902870327339572</v>
      </c>
      <c r="M24" s="98">
        <f t="shared" si="2"/>
        <v>-3.9523703273395721</v>
      </c>
      <c r="N24" s="116">
        <f t="shared" si="3"/>
        <v>-3.9023703273395718</v>
      </c>
      <c r="O24" s="117">
        <f t="shared" si="4"/>
        <v>-3.9273703273395721</v>
      </c>
      <c r="P24" s="98">
        <f t="shared" si="5"/>
        <v>0</v>
      </c>
      <c r="Q24" s="118">
        <f t="shared" si="6"/>
        <v>0</v>
      </c>
      <c r="R24" s="98">
        <f t="shared" si="10"/>
        <v>1</v>
      </c>
      <c r="S24" s="119">
        <f t="shared" si="7"/>
        <v>1</v>
      </c>
    </row>
    <row r="25" spans="1:19">
      <c r="A25" s="119"/>
      <c r="E25" s="98">
        <f t="shared" si="1"/>
        <v>24</v>
      </c>
      <c r="F25" s="99"/>
      <c r="K25" s="114">
        <f t="shared" si="8"/>
        <v>-3.9018703273395721</v>
      </c>
      <c r="L25" s="115">
        <f t="shared" si="9"/>
        <v>-3.8528703273395721</v>
      </c>
      <c r="M25" s="98">
        <f t="shared" si="2"/>
        <v>-3.9023703273395722</v>
      </c>
      <c r="N25" s="116">
        <f t="shared" si="3"/>
        <v>-3.852370327339572</v>
      </c>
      <c r="O25" s="117">
        <f t="shared" si="4"/>
        <v>-3.8773703273395723</v>
      </c>
      <c r="P25" s="98">
        <f t="shared" si="5"/>
        <v>0</v>
      </c>
      <c r="Q25" s="118">
        <f t="shared" si="6"/>
        <v>0</v>
      </c>
      <c r="R25" s="98">
        <f t="shared" si="10"/>
        <v>1</v>
      </c>
      <c r="S25" s="119">
        <f t="shared" si="7"/>
        <v>1</v>
      </c>
    </row>
    <row r="26" spans="1:19">
      <c r="A26" s="119"/>
      <c r="E26" s="98">
        <f t="shared" si="1"/>
        <v>25</v>
      </c>
      <c r="F26" s="99"/>
      <c r="K26" s="114">
        <f t="shared" si="8"/>
        <v>-3.8518703273395722</v>
      </c>
      <c r="L26" s="115">
        <f t="shared" si="9"/>
        <v>-3.8028703273395723</v>
      </c>
      <c r="M26" s="98">
        <f t="shared" si="2"/>
        <v>-3.8523703273395724</v>
      </c>
      <c r="N26" s="116">
        <f t="shared" si="3"/>
        <v>-3.8023703273395721</v>
      </c>
      <c r="O26" s="117">
        <f t="shared" si="4"/>
        <v>-3.8273703273395725</v>
      </c>
      <c r="P26" s="98">
        <f t="shared" si="5"/>
        <v>0</v>
      </c>
      <c r="Q26" s="118">
        <f t="shared" si="6"/>
        <v>0</v>
      </c>
      <c r="R26" s="98">
        <f t="shared" si="10"/>
        <v>1</v>
      </c>
      <c r="S26" s="119">
        <f t="shared" si="7"/>
        <v>1</v>
      </c>
    </row>
    <row r="27" spans="1:19">
      <c r="A27" s="119"/>
      <c r="E27" s="98">
        <f t="shared" si="1"/>
        <v>26</v>
      </c>
      <c r="F27" s="99"/>
      <c r="K27" s="114">
        <f t="shared" si="8"/>
        <v>-3.8018703273395724</v>
      </c>
      <c r="L27" s="115">
        <f t="shared" si="9"/>
        <v>-3.7528703273395725</v>
      </c>
      <c r="M27" s="98">
        <f t="shared" si="2"/>
        <v>-3.8023703273395726</v>
      </c>
      <c r="N27" s="116">
        <f t="shared" si="3"/>
        <v>-3.7523703273395723</v>
      </c>
      <c r="O27" s="117">
        <f t="shared" si="4"/>
        <v>-3.7773703273395727</v>
      </c>
      <c r="P27" s="98">
        <f t="shared" si="5"/>
        <v>0</v>
      </c>
      <c r="Q27" s="118">
        <f t="shared" si="6"/>
        <v>0</v>
      </c>
      <c r="R27" s="98">
        <f t="shared" si="10"/>
        <v>1</v>
      </c>
      <c r="S27" s="119">
        <f t="shared" si="7"/>
        <v>1</v>
      </c>
    </row>
    <row r="28" spans="1:19">
      <c r="A28" s="119"/>
      <c r="E28" s="98">
        <f t="shared" si="1"/>
        <v>27</v>
      </c>
      <c r="F28" s="99"/>
      <c r="K28" s="114">
        <f t="shared" si="8"/>
        <v>-3.7518703273395726</v>
      </c>
      <c r="L28" s="115">
        <f t="shared" si="9"/>
        <v>-3.7028703273395727</v>
      </c>
      <c r="M28" s="98">
        <f t="shared" si="2"/>
        <v>-3.7523703273395728</v>
      </c>
      <c r="N28" s="116">
        <f t="shared" si="3"/>
        <v>-3.7023703273395725</v>
      </c>
      <c r="O28" s="117">
        <f t="shared" si="4"/>
        <v>-3.7273703273395729</v>
      </c>
      <c r="P28" s="98">
        <f t="shared" si="5"/>
        <v>0</v>
      </c>
      <c r="Q28" s="118">
        <f t="shared" si="6"/>
        <v>0</v>
      </c>
      <c r="R28" s="98">
        <f t="shared" si="10"/>
        <v>1</v>
      </c>
      <c r="S28" s="119">
        <f t="shared" si="7"/>
        <v>1</v>
      </c>
    </row>
    <row r="29" spans="1:19">
      <c r="A29" s="119"/>
      <c r="E29" s="98">
        <f t="shared" si="1"/>
        <v>28</v>
      </c>
      <c r="F29" s="99"/>
      <c r="K29" s="114">
        <f t="shared" si="8"/>
        <v>-3.7018703273395728</v>
      </c>
      <c r="L29" s="115">
        <f t="shared" si="9"/>
        <v>-3.6528703273395728</v>
      </c>
      <c r="M29" s="98">
        <f t="shared" si="2"/>
        <v>-3.7023703273395729</v>
      </c>
      <c r="N29" s="116">
        <f t="shared" si="3"/>
        <v>-3.6523703273395727</v>
      </c>
      <c r="O29" s="117">
        <f t="shared" si="4"/>
        <v>-3.677370327339573</v>
      </c>
      <c r="P29" s="98">
        <f t="shared" si="5"/>
        <v>0</v>
      </c>
      <c r="Q29" s="118">
        <f t="shared" si="6"/>
        <v>0</v>
      </c>
      <c r="R29" s="98">
        <f t="shared" si="10"/>
        <v>1</v>
      </c>
      <c r="S29" s="119">
        <f t="shared" si="7"/>
        <v>1</v>
      </c>
    </row>
    <row r="30" spans="1:19">
      <c r="A30" s="119"/>
      <c r="E30" s="98">
        <f t="shared" si="1"/>
        <v>29</v>
      </c>
      <c r="F30" s="99"/>
      <c r="K30" s="114">
        <f t="shared" si="8"/>
        <v>-3.651870327339573</v>
      </c>
      <c r="L30" s="115">
        <f t="shared" si="9"/>
        <v>-3.602870327339573</v>
      </c>
      <c r="M30" s="98">
        <f t="shared" si="2"/>
        <v>-3.6523703273395731</v>
      </c>
      <c r="N30" s="116">
        <f t="shared" si="3"/>
        <v>-3.6023703273395729</v>
      </c>
      <c r="O30" s="117">
        <f t="shared" si="4"/>
        <v>-3.6273703273395732</v>
      </c>
      <c r="P30" s="98">
        <f t="shared" si="5"/>
        <v>0</v>
      </c>
      <c r="Q30" s="118">
        <f t="shared" si="6"/>
        <v>0</v>
      </c>
      <c r="R30" s="98">
        <f t="shared" si="10"/>
        <v>1</v>
      </c>
      <c r="S30" s="119">
        <f t="shared" si="7"/>
        <v>1</v>
      </c>
    </row>
    <row r="31" spans="1:19">
      <c r="A31" s="119"/>
      <c r="E31" s="98">
        <f t="shared" si="1"/>
        <v>30</v>
      </c>
      <c r="F31" s="99"/>
      <c r="K31" s="114">
        <f t="shared" si="8"/>
        <v>-3.6018703273395731</v>
      </c>
      <c r="L31" s="115">
        <f t="shared" si="9"/>
        <v>-3.5528703273395732</v>
      </c>
      <c r="M31" s="98">
        <f t="shared" si="2"/>
        <v>-3.6023703273395733</v>
      </c>
      <c r="N31" s="116">
        <f t="shared" si="3"/>
        <v>-3.552370327339573</v>
      </c>
      <c r="O31" s="117">
        <f t="shared" si="4"/>
        <v>-3.5773703273395734</v>
      </c>
      <c r="P31" s="98">
        <f t="shared" si="5"/>
        <v>0</v>
      </c>
      <c r="Q31" s="118">
        <f t="shared" si="6"/>
        <v>0</v>
      </c>
      <c r="R31" s="98">
        <f t="shared" si="10"/>
        <v>1</v>
      </c>
      <c r="S31" s="119">
        <f t="shared" si="7"/>
        <v>1</v>
      </c>
    </row>
    <row r="32" spans="1:19">
      <c r="A32" s="119"/>
      <c r="E32" s="98">
        <f t="shared" si="1"/>
        <v>31</v>
      </c>
      <c r="F32" s="99"/>
      <c r="K32" s="114">
        <f t="shared" si="8"/>
        <v>-3.5518703273395733</v>
      </c>
      <c r="L32" s="115">
        <f t="shared" si="9"/>
        <v>-3.5028703273395734</v>
      </c>
      <c r="M32" s="98">
        <f t="shared" si="2"/>
        <v>-3.5523703273395735</v>
      </c>
      <c r="N32" s="116">
        <f t="shared" si="3"/>
        <v>-3.5023703273395732</v>
      </c>
      <c r="O32" s="117">
        <f t="shared" si="4"/>
        <v>-3.5273703273395736</v>
      </c>
      <c r="P32" s="98">
        <f t="shared" si="5"/>
        <v>0</v>
      </c>
      <c r="Q32" s="118">
        <f t="shared" si="6"/>
        <v>0</v>
      </c>
      <c r="R32" s="98">
        <f t="shared" si="10"/>
        <v>1</v>
      </c>
      <c r="S32" s="119">
        <f t="shared" si="7"/>
        <v>1</v>
      </c>
    </row>
    <row r="33" spans="1:19">
      <c r="A33" s="119"/>
      <c r="E33" s="98">
        <f t="shared" si="1"/>
        <v>32</v>
      </c>
      <c r="F33" s="99"/>
      <c r="K33" s="114">
        <f t="shared" si="8"/>
        <v>-3.5018703273395735</v>
      </c>
      <c r="L33" s="115">
        <f t="shared" si="9"/>
        <v>-3.4528703273395736</v>
      </c>
      <c r="M33" s="98">
        <f t="shared" si="2"/>
        <v>-3.5023703273395737</v>
      </c>
      <c r="N33" s="116">
        <f t="shared" si="3"/>
        <v>-3.4523703273395734</v>
      </c>
      <c r="O33" s="117">
        <f t="shared" si="4"/>
        <v>-3.4773703273395737</v>
      </c>
      <c r="P33" s="98">
        <f t="shared" si="5"/>
        <v>0</v>
      </c>
      <c r="Q33" s="118">
        <f t="shared" si="6"/>
        <v>0</v>
      </c>
      <c r="R33" s="98">
        <f t="shared" si="10"/>
        <v>1</v>
      </c>
      <c r="S33" s="119">
        <f t="shared" si="7"/>
        <v>1</v>
      </c>
    </row>
    <row r="34" spans="1:19">
      <c r="A34" s="119"/>
      <c r="E34" s="98">
        <f t="shared" si="1"/>
        <v>33</v>
      </c>
      <c r="F34" s="99"/>
      <c r="K34" s="114">
        <f t="shared" si="8"/>
        <v>-3.4518703273395737</v>
      </c>
      <c r="L34" s="115">
        <f t="shared" si="9"/>
        <v>-3.4028703273395737</v>
      </c>
      <c r="M34" s="98">
        <f t="shared" si="2"/>
        <v>-3.4523703273395738</v>
      </c>
      <c r="N34" s="116">
        <f t="shared" si="3"/>
        <v>-3.4023703273395736</v>
      </c>
      <c r="O34" s="117">
        <f t="shared" si="4"/>
        <v>-3.4273703273395739</v>
      </c>
      <c r="P34" s="98">
        <f t="shared" si="5"/>
        <v>0</v>
      </c>
      <c r="Q34" s="118">
        <f t="shared" si="6"/>
        <v>0</v>
      </c>
      <c r="R34" s="98">
        <f t="shared" si="10"/>
        <v>1</v>
      </c>
      <c r="S34" s="119">
        <f t="shared" si="7"/>
        <v>1</v>
      </c>
    </row>
    <row r="35" spans="1:19">
      <c r="A35" s="119"/>
      <c r="E35" s="98">
        <f t="shared" si="1"/>
        <v>34</v>
      </c>
      <c r="F35" s="99"/>
      <c r="K35" s="114">
        <f t="shared" si="8"/>
        <v>-3.4018703273395738</v>
      </c>
      <c r="L35" s="115">
        <f t="shared" si="9"/>
        <v>-3.3528703273395739</v>
      </c>
      <c r="M35" s="98">
        <f t="shared" si="2"/>
        <v>-3.402370327339574</v>
      </c>
      <c r="N35" s="116">
        <f t="shared" si="3"/>
        <v>-3.3523703273395737</v>
      </c>
      <c r="O35" s="117">
        <f t="shared" si="4"/>
        <v>-3.3773703273395741</v>
      </c>
      <c r="P35" s="98">
        <f t="shared" si="5"/>
        <v>0</v>
      </c>
      <c r="Q35" s="118">
        <f t="shared" si="6"/>
        <v>0</v>
      </c>
      <c r="R35" s="98">
        <f t="shared" si="10"/>
        <v>1</v>
      </c>
      <c r="S35" s="119">
        <f t="shared" si="7"/>
        <v>1</v>
      </c>
    </row>
    <row r="36" spans="1:19">
      <c r="A36" s="119"/>
      <c r="E36" s="98">
        <f t="shared" si="1"/>
        <v>35</v>
      </c>
      <c r="F36" s="99"/>
      <c r="K36" s="114">
        <f t="shared" si="8"/>
        <v>-3.351870327339574</v>
      </c>
      <c r="L36" s="115">
        <f t="shared" si="9"/>
        <v>-3.3028703273395741</v>
      </c>
      <c r="M36" s="98">
        <f t="shared" si="2"/>
        <v>-3.3523703273395742</v>
      </c>
      <c r="N36" s="116">
        <f t="shared" si="3"/>
        <v>-3.3023703273395739</v>
      </c>
      <c r="O36" s="117">
        <f t="shared" si="4"/>
        <v>-3.3273703273395743</v>
      </c>
      <c r="P36" s="98">
        <f t="shared" si="5"/>
        <v>0</v>
      </c>
      <c r="Q36" s="118">
        <f t="shared" si="6"/>
        <v>0</v>
      </c>
      <c r="R36" s="98">
        <f t="shared" si="10"/>
        <v>1</v>
      </c>
      <c r="S36" s="119">
        <f t="shared" si="7"/>
        <v>1</v>
      </c>
    </row>
    <row r="37" spans="1:19">
      <c r="A37" s="119"/>
      <c r="E37" s="98">
        <f t="shared" si="1"/>
        <v>36</v>
      </c>
      <c r="F37" s="99"/>
      <c r="K37" s="114">
        <f t="shared" si="8"/>
        <v>-3.3018703273395742</v>
      </c>
      <c r="L37" s="115">
        <f t="shared" si="9"/>
        <v>-3.2528703273395743</v>
      </c>
      <c r="M37" s="98">
        <f t="shared" si="2"/>
        <v>-3.3023703273395744</v>
      </c>
      <c r="N37" s="116">
        <f t="shared" si="3"/>
        <v>-3.2523703273395741</v>
      </c>
      <c r="O37" s="117">
        <f t="shared" si="4"/>
        <v>-3.2773703273395745</v>
      </c>
      <c r="P37" s="98">
        <f t="shared" si="5"/>
        <v>0</v>
      </c>
      <c r="Q37" s="118">
        <f t="shared" si="6"/>
        <v>0</v>
      </c>
      <c r="R37" s="98">
        <f t="shared" si="10"/>
        <v>1</v>
      </c>
      <c r="S37" s="119">
        <f t="shared" si="7"/>
        <v>1</v>
      </c>
    </row>
    <row r="38" spans="1:19">
      <c r="A38" s="119"/>
      <c r="E38" s="98">
        <f t="shared" si="1"/>
        <v>37</v>
      </c>
      <c r="F38" s="99"/>
      <c r="K38" s="114">
        <f t="shared" si="8"/>
        <v>-3.2518703273395744</v>
      </c>
      <c r="L38" s="115">
        <f t="shared" si="9"/>
        <v>-3.2028703273395744</v>
      </c>
      <c r="M38" s="98">
        <f t="shared" si="2"/>
        <v>-3.2523703273395745</v>
      </c>
      <c r="N38" s="116">
        <f t="shared" si="3"/>
        <v>-3.2023703273395743</v>
      </c>
      <c r="O38" s="117">
        <f t="shared" si="4"/>
        <v>-3.2273703273395746</v>
      </c>
      <c r="P38" s="98">
        <f t="shared" si="5"/>
        <v>0</v>
      </c>
      <c r="Q38" s="118">
        <f t="shared" si="6"/>
        <v>0</v>
      </c>
      <c r="R38" s="98">
        <f t="shared" si="10"/>
        <v>1</v>
      </c>
      <c r="S38" s="119">
        <f t="shared" si="7"/>
        <v>1</v>
      </c>
    </row>
    <row r="39" spans="1:19">
      <c r="A39" s="119"/>
      <c r="E39" s="98">
        <f t="shared" si="1"/>
        <v>38</v>
      </c>
      <c r="F39" s="99"/>
      <c r="K39" s="114">
        <f t="shared" si="8"/>
        <v>-3.2018703273395746</v>
      </c>
      <c r="L39" s="115">
        <f t="shared" si="9"/>
        <v>-3.1528703273395746</v>
      </c>
      <c r="M39" s="98">
        <f t="shared" si="2"/>
        <v>-3.2023703273395747</v>
      </c>
      <c r="N39" s="116">
        <f t="shared" si="3"/>
        <v>-3.1523703273395745</v>
      </c>
      <c r="O39" s="117">
        <f t="shared" si="4"/>
        <v>-3.1773703273395748</v>
      </c>
      <c r="P39" s="98">
        <f t="shared" si="5"/>
        <v>0</v>
      </c>
      <c r="Q39" s="118">
        <f t="shared" si="6"/>
        <v>0</v>
      </c>
      <c r="R39" s="98">
        <f t="shared" si="10"/>
        <v>1</v>
      </c>
      <c r="S39" s="119">
        <f t="shared" si="7"/>
        <v>1</v>
      </c>
    </row>
    <row r="40" spans="1:19">
      <c r="A40" s="119"/>
      <c r="E40" s="98">
        <f t="shared" si="1"/>
        <v>39</v>
      </c>
      <c r="F40" s="99"/>
      <c r="K40" s="114">
        <f t="shared" si="8"/>
        <v>-3.1518703273395747</v>
      </c>
      <c r="L40" s="115">
        <f t="shared" si="9"/>
        <v>-3.1028703273395748</v>
      </c>
      <c r="M40" s="98">
        <f t="shared" si="2"/>
        <v>-3.1523703273395749</v>
      </c>
      <c r="N40" s="116">
        <f t="shared" si="3"/>
        <v>-3.1023703273395746</v>
      </c>
      <c r="O40" s="117">
        <f t="shared" si="4"/>
        <v>-3.127370327339575</v>
      </c>
      <c r="P40" s="98">
        <f t="shared" si="5"/>
        <v>0</v>
      </c>
      <c r="Q40" s="118">
        <f t="shared" si="6"/>
        <v>0</v>
      </c>
      <c r="R40" s="98">
        <f t="shared" si="10"/>
        <v>1</v>
      </c>
      <c r="S40" s="119">
        <f t="shared" si="7"/>
        <v>1</v>
      </c>
    </row>
    <row r="41" spans="1:19">
      <c r="A41" s="119"/>
      <c r="E41" s="98">
        <f t="shared" si="1"/>
        <v>40</v>
      </c>
      <c r="F41" s="99"/>
      <c r="K41" s="114">
        <f t="shared" si="8"/>
        <v>-3.1018703273395749</v>
      </c>
      <c r="L41" s="115">
        <f t="shared" si="9"/>
        <v>-3.052870327339575</v>
      </c>
      <c r="M41" s="98">
        <f t="shared" si="2"/>
        <v>-3.1023703273395751</v>
      </c>
      <c r="N41" s="116">
        <f t="shared" si="3"/>
        <v>-3.0523703273395748</v>
      </c>
      <c r="O41" s="117">
        <f t="shared" si="4"/>
        <v>-3.0773703273395752</v>
      </c>
      <c r="P41" s="98">
        <f t="shared" si="5"/>
        <v>0</v>
      </c>
      <c r="Q41" s="118">
        <f t="shared" si="6"/>
        <v>0</v>
      </c>
      <c r="R41" s="98">
        <f t="shared" si="10"/>
        <v>1</v>
      </c>
      <c r="S41" s="119">
        <f t="shared" si="7"/>
        <v>1</v>
      </c>
    </row>
    <row r="42" spans="1:19">
      <c r="A42" s="119"/>
      <c r="E42" s="98">
        <f t="shared" si="1"/>
        <v>41</v>
      </c>
      <c r="F42" s="99"/>
      <c r="K42" s="114">
        <f t="shared" si="8"/>
        <v>-3.0518703273395751</v>
      </c>
      <c r="L42" s="115">
        <f t="shared" si="9"/>
        <v>-3.0028703273395752</v>
      </c>
      <c r="M42" s="98">
        <f t="shared" si="2"/>
        <v>-3.0523703273395753</v>
      </c>
      <c r="N42" s="116">
        <f t="shared" si="3"/>
        <v>-3.002370327339575</v>
      </c>
      <c r="O42" s="117">
        <f t="shared" si="4"/>
        <v>-3.0273703273395753</v>
      </c>
      <c r="P42" s="98">
        <f t="shared" si="5"/>
        <v>0</v>
      </c>
      <c r="Q42" s="118">
        <f t="shared" si="6"/>
        <v>0</v>
      </c>
      <c r="R42" s="98">
        <f t="shared" si="10"/>
        <v>1</v>
      </c>
      <c r="S42" s="119">
        <f t="shared" si="7"/>
        <v>1</v>
      </c>
    </row>
    <row r="43" spans="1:19">
      <c r="A43" s="119"/>
      <c r="E43" s="98">
        <f t="shared" si="1"/>
        <v>42</v>
      </c>
      <c r="F43" s="99"/>
      <c r="K43" s="114">
        <f t="shared" si="8"/>
        <v>-3.0018703273395753</v>
      </c>
      <c r="L43" s="115">
        <f t="shared" si="9"/>
        <v>-2.9528703273395753</v>
      </c>
      <c r="M43" s="98">
        <f t="shared" si="2"/>
        <v>-3.0023703273395754</v>
      </c>
      <c r="N43" s="116">
        <f t="shared" si="3"/>
        <v>-2.9523703273395752</v>
      </c>
      <c r="O43" s="117">
        <f t="shared" si="4"/>
        <v>-2.9773703273395755</v>
      </c>
      <c r="P43" s="98">
        <f t="shared" si="5"/>
        <v>0</v>
      </c>
      <c r="Q43" s="118">
        <f t="shared" si="6"/>
        <v>0</v>
      </c>
      <c r="R43" s="98">
        <f t="shared" si="10"/>
        <v>1</v>
      </c>
      <c r="S43" s="119">
        <f t="shared" si="7"/>
        <v>1</v>
      </c>
    </row>
    <row r="44" spans="1:19">
      <c r="A44" s="119"/>
      <c r="E44" s="98">
        <f t="shared" si="1"/>
        <v>43</v>
      </c>
      <c r="F44" s="99"/>
      <c r="K44" s="114">
        <f t="shared" si="8"/>
        <v>-2.9518703273395754</v>
      </c>
      <c r="L44" s="115">
        <f t="shared" si="9"/>
        <v>-2.9028703273395755</v>
      </c>
      <c r="M44" s="98">
        <f t="shared" si="2"/>
        <v>-2.9523703273395756</v>
      </c>
      <c r="N44" s="116">
        <f t="shared" si="3"/>
        <v>-2.9023703273395753</v>
      </c>
      <c r="O44" s="117">
        <f t="shared" si="4"/>
        <v>-2.9273703273395757</v>
      </c>
      <c r="P44" s="98">
        <f t="shared" si="5"/>
        <v>0</v>
      </c>
      <c r="Q44" s="118">
        <f t="shared" si="6"/>
        <v>0</v>
      </c>
      <c r="R44" s="98">
        <f t="shared" si="10"/>
        <v>1</v>
      </c>
      <c r="S44" s="119">
        <f t="shared" si="7"/>
        <v>1</v>
      </c>
    </row>
    <row r="45" spans="1:19">
      <c r="A45" s="119"/>
      <c r="E45" s="98">
        <f t="shared" si="1"/>
        <v>44</v>
      </c>
      <c r="F45" s="99"/>
      <c r="K45" s="114">
        <f t="shared" si="8"/>
        <v>-2.9018703273395756</v>
      </c>
      <c r="L45" s="115">
        <f t="shared" si="9"/>
        <v>-2.8528703273395757</v>
      </c>
      <c r="M45" s="98">
        <f t="shared" si="2"/>
        <v>-2.9023703273395758</v>
      </c>
      <c r="N45" s="116">
        <f t="shared" si="3"/>
        <v>-2.8523703273395755</v>
      </c>
      <c r="O45" s="117">
        <f t="shared" si="4"/>
        <v>-2.8773703273395759</v>
      </c>
      <c r="P45" s="98">
        <f t="shared" si="5"/>
        <v>0</v>
      </c>
      <c r="Q45" s="118">
        <f t="shared" si="6"/>
        <v>0</v>
      </c>
      <c r="R45" s="98">
        <f t="shared" si="10"/>
        <v>1</v>
      </c>
      <c r="S45" s="119">
        <f t="shared" si="7"/>
        <v>1</v>
      </c>
    </row>
    <row r="46" spans="1:19">
      <c r="A46" s="119"/>
      <c r="E46" s="98">
        <f t="shared" si="1"/>
        <v>45</v>
      </c>
      <c r="F46" s="99"/>
      <c r="K46" s="114">
        <f t="shared" si="8"/>
        <v>-2.8518703273395758</v>
      </c>
      <c r="L46" s="115">
        <f t="shared" si="9"/>
        <v>-2.8028703273395759</v>
      </c>
      <c r="M46" s="98">
        <f t="shared" si="2"/>
        <v>-2.852370327339576</v>
      </c>
      <c r="N46" s="116">
        <f t="shared" si="3"/>
        <v>-2.8023703273395757</v>
      </c>
      <c r="O46" s="117">
        <f t="shared" si="4"/>
        <v>-2.8273703273395761</v>
      </c>
      <c r="P46" s="98">
        <f t="shared" si="5"/>
        <v>1</v>
      </c>
      <c r="Q46" s="118">
        <f t="shared" si="6"/>
        <v>9.0909090909090912E-2</v>
      </c>
      <c r="R46" s="98">
        <f t="shared" si="10"/>
        <v>2</v>
      </c>
      <c r="S46" s="119">
        <f t="shared" si="7"/>
        <v>1</v>
      </c>
    </row>
    <row r="47" spans="1:19">
      <c r="A47" s="119"/>
      <c r="E47" s="98">
        <f t="shared" si="1"/>
        <v>46</v>
      </c>
      <c r="F47" s="99"/>
      <c r="K47" s="114">
        <f t="shared" si="8"/>
        <v>-2.801870327339576</v>
      </c>
      <c r="L47" s="115">
        <f t="shared" si="9"/>
        <v>-2.752870327339576</v>
      </c>
      <c r="M47" s="98">
        <f t="shared" si="2"/>
        <v>-2.8023703273395761</v>
      </c>
      <c r="N47" s="116">
        <f t="shared" si="3"/>
        <v>-2.7523703273395759</v>
      </c>
      <c r="O47" s="117">
        <f t="shared" si="4"/>
        <v>-2.7773703273395762</v>
      </c>
      <c r="P47" s="98">
        <f t="shared" si="5"/>
        <v>0</v>
      </c>
      <c r="Q47" s="118">
        <f t="shared" si="6"/>
        <v>0</v>
      </c>
      <c r="R47" s="98">
        <f t="shared" si="10"/>
        <v>2</v>
      </c>
      <c r="S47" s="119">
        <f t="shared" si="7"/>
        <v>2</v>
      </c>
    </row>
    <row r="48" spans="1:19">
      <c r="A48" s="119"/>
      <c r="E48" s="98">
        <f t="shared" si="1"/>
        <v>47</v>
      </c>
      <c r="F48" s="99"/>
      <c r="K48" s="114">
        <f t="shared" si="8"/>
        <v>-2.7518703273395761</v>
      </c>
      <c r="L48" s="115">
        <f t="shared" si="9"/>
        <v>-2.7028703273395762</v>
      </c>
      <c r="M48" s="98">
        <f t="shared" si="2"/>
        <v>-2.7523703273395763</v>
      </c>
      <c r="N48" s="116">
        <f t="shared" si="3"/>
        <v>-2.7023703273395761</v>
      </c>
      <c r="O48" s="117">
        <f t="shared" si="4"/>
        <v>-2.7273703273395764</v>
      </c>
      <c r="P48" s="98">
        <f t="shared" si="5"/>
        <v>0</v>
      </c>
      <c r="Q48" s="118">
        <f t="shared" si="6"/>
        <v>0</v>
      </c>
      <c r="R48" s="98">
        <f t="shared" si="10"/>
        <v>2</v>
      </c>
      <c r="S48" s="119">
        <f t="shared" si="7"/>
        <v>2</v>
      </c>
    </row>
    <row r="49" spans="1:19">
      <c r="A49" s="119"/>
      <c r="E49" s="98">
        <f t="shared" si="1"/>
        <v>48</v>
      </c>
      <c r="F49" s="99"/>
      <c r="K49" s="114">
        <f t="shared" si="8"/>
        <v>-2.7018703273395763</v>
      </c>
      <c r="L49" s="115">
        <f t="shared" si="9"/>
        <v>-2.6528703273395764</v>
      </c>
      <c r="M49" s="98">
        <f t="shared" si="2"/>
        <v>-2.7023703273395765</v>
      </c>
      <c r="N49" s="116">
        <f t="shared" si="3"/>
        <v>-2.6523703273395762</v>
      </c>
      <c r="O49" s="117">
        <f t="shared" si="4"/>
        <v>-2.6773703273395766</v>
      </c>
      <c r="P49" s="98">
        <f t="shared" si="5"/>
        <v>0</v>
      </c>
      <c r="Q49" s="118">
        <f t="shared" si="6"/>
        <v>0</v>
      </c>
      <c r="R49" s="98">
        <f t="shared" si="10"/>
        <v>2</v>
      </c>
      <c r="S49" s="119">
        <f t="shared" si="7"/>
        <v>2</v>
      </c>
    </row>
    <row r="50" spans="1:19">
      <c r="A50" s="119"/>
      <c r="E50" s="98">
        <f t="shared" si="1"/>
        <v>49</v>
      </c>
      <c r="F50" s="99"/>
      <c r="K50" s="114">
        <f t="shared" si="8"/>
        <v>-2.6518703273395765</v>
      </c>
      <c r="L50" s="115">
        <f t="shared" si="9"/>
        <v>-2.6028703273395766</v>
      </c>
      <c r="M50" s="98">
        <f t="shared" si="2"/>
        <v>-2.6523703273395767</v>
      </c>
      <c r="N50" s="116">
        <f t="shared" si="3"/>
        <v>-2.6023703273395764</v>
      </c>
      <c r="O50" s="117">
        <f t="shared" si="4"/>
        <v>-2.6273703273395768</v>
      </c>
      <c r="P50" s="98">
        <f t="shared" si="5"/>
        <v>0</v>
      </c>
      <c r="Q50" s="118">
        <f t="shared" si="6"/>
        <v>0</v>
      </c>
      <c r="R50" s="98">
        <f t="shared" si="10"/>
        <v>2</v>
      </c>
      <c r="S50" s="119">
        <f t="shared" si="7"/>
        <v>2</v>
      </c>
    </row>
    <row r="51" spans="1:19">
      <c r="A51" s="119"/>
      <c r="E51" s="98">
        <f t="shared" si="1"/>
        <v>50</v>
      </c>
      <c r="F51" s="99"/>
      <c r="K51" s="114">
        <f t="shared" si="8"/>
        <v>-2.6018703273395767</v>
      </c>
      <c r="L51" s="115">
        <f t="shared" si="9"/>
        <v>-2.5528703273395768</v>
      </c>
      <c r="M51" s="98">
        <f t="shared" si="2"/>
        <v>-2.6023703273395768</v>
      </c>
      <c r="N51" s="116">
        <f t="shared" si="3"/>
        <v>-2.5523703273395766</v>
      </c>
      <c r="O51" s="117">
        <f t="shared" si="4"/>
        <v>-2.5773703273395769</v>
      </c>
      <c r="P51" s="98">
        <f t="shared" si="5"/>
        <v>0</v>
      </c>
      <c r="Q51" s="118">
        <f t="shared" si="6"/>
        <v>0</v>
      </c>
      <c r="R51" s="98">
        <f t="shared" si="10"/>
        <v>2</v>
      </c>
      <c r="S51" s="119">
        <f t="shared" si="7"/>
        <v>2</v>
      </c>
    </row>
    <row r="52" spans="1:19">
      <c r="A52" s="119"/>
      <c r="E52" s="98">
        <f t="shared" si="1"/>
        <v>51</v>
      </c>
      <c r="F52" s="99"/>
      <c r="K52" s="114">
        <f t="shared" si="8"/>
        <v>-2.5518703273395769</v>
      </c>
      <c r="L52" s="115">
        <f t="shared" si="9"/>
        <v>-2.5028703273395769</v>
      </c>
      <c r="M52" s="98">
        <f t="shared" si="2"/>
        <v>-2.552370327339577</v>
      </c>
      <c r="N52" s="116">
        <f t="shared" si="3"/>
        <v>-2.5023703273395768</v>
      </c>
      <c r="O52" s="117">
        <f t="shared" si="4"/>
        <v>-2.5273703273395771</v>
      </c>
      <c r="P52" s="98">
        <f t="shared" si="5"/>
        <v>0</v>
      </c>
      <c r="Q52" s="118">
        <f t="shared" si="6"/>
        <v>0</v>
      </c>
      <c r="R52" s="98">
        <f t="shared" si="10"/>
        <v>2</v>
      </c>
      <c r="S52" s="119">
        <f t="shared" si="7"/>
        <v>2</v>
      </c>
    </row>
    <row r="53" spans="1:19">
      <c r="A53" s="119"/>
      <c r="E53" s="98">
        <f t="shared" si="1"/>
        <v>52</v>
      </c>
      <c r="F53" s="99"/>
      <c r="K53" s="114">
        <f t="shared" si="8"/>
        <v>-2.501870327339577</v>
      </c>
      <c r="L53" s="115">
        <f t="shared" si="9"/>
        <v>-2.4528703273395771</v>
      </c>
      <c r="M53" s="98">
        <f t="shared" si="2"/>
        <v>-2.5023703273395772</v>
      </c>
      <c r="N53" s="116">
        <f t="shared" si="3"/>
        <v>-2.4523703273395769</v>
      </c>
      <c r="O53" s="117">
        <f t="shared" si="4"/>
        <v>-2.4773703273395773</v>
      </c>
      <c r="P53" s="98">
        <f t="shared" si="5"/>
        <v>0</v>
      </c>
      <c r="Q53" s="118">
        <f t="shared" si="6"/>
        <v>0</v>
      </c>
      <c r="R53" s="98">
        <f t="shared" si="10"/>
        <v>2</v>
      </c>
      <c r="S53" s="119">
        <f t="shared" si="7"/>
        <v>2</v>
      </c>
    </row>
    <row r="54" spans="1:19">
      <c r="A54" s="119"/>
      <c r="E54" s="98">
        <f t="shared" si="1"/>
        <v>53</v>
      </c>
      <c r="F54" s="99"/>
      <c r="K54" s="114">
        <f t="shared" si="8"/>
        <v>-2.4518703273395772</v>
      </c>
      <c r="L54" s="115">
        <f t="shared" si="9"/>
        <v>-2.4028703273395773</v>
      </c>
      <c r="M54" s="98">
        <f t="shared" si="2"/>
        <v>-2.4523703273395774</v>
      </c>
      <c r="N54" s="116">
        <f t="shared" si="3"/>
        <v>-2.4023703273395771</v>
      </c>
      <c r="O54" s="117">
        <f t="shared" si="4"/>
        <v>-2.4273703273395775</v>
      </c>
      <c r="P54" s="98">
        <f t="shared" si="5"/>
        <v>0</v>
      </c>
      <c r="Q54" s="118">
        <f t="shared" si="6"/>
        <v>0</v>
      </c>
      <c r="R54" s="98">
        <f t="shared" si="10"/>
        <v>2</v>
      </c>
      <c r="S54" s="119">
        <f t="shared" si="7"/>
        <v>2</v>
      </c>
    </row>
    <row r="55" spans="1:19">
      <c r="A55" s="119"/>
      <c r="E55" s="98">
        <f t="shared" si="1"/>
        <v>54</v>
      </c>
      <c r="F55" s="99"/>
      <c r="K55" s="114">
        <f t="shared" si="8"/>
        <v>-2.4018703273395774</v>
      </c>
      <c r="L55" s="115">
        <f t="shared" si="9"/>
        <v>-2.3528703273395775</v>
      </c>
      <c r="M55" s="98">
        <f t="shared" si="2"/>
        <v>-2.4023703273395776</v>
      </c>
      <c r="N55" s="116">
        <f t="shared" si="3"/>
        <v>-2.3523703273395773</v>
      </c>
      <c r="O55" s="117">
        <f t="shared" si="4"/>
        <v>-2.3773703273395776</v>
      </c>
      <c r="P55" s="98">
        <f t="shared" si="5"/>
        <v>0</v>
      </c>
      <c r="Q55" s="118">
        <f t="shared" si="6"/>
        <v>0</v>
      </c>
      <c r="R55" s="98">
        <f t="shared" si="10"/>
        <v>2</v>
      </c>
      <c r="S55" s="119">
        <f t="shared" si="7"/>
        <v>2</v>
      </c>
    </row>
    <row r="56" spans="1:19">
      <c r="A56" s="119"/>
      <c r="E56" s="98">
        <f t="shared" si="1"/>
        <v>55</v>
      </c>
      <c r="F56" s="99"/>
      <c r="K56" s="114">
        <f t="shared" si="8"/>
        <v>-2.3518703273395776</v>
      </c>
      <c r="L56" s="115">
        <f t="shared" si="9"/>
        <v>-2.3028703273395776</v>
      </c>
      <c r="M56" s="98">
        <f t="shared" si="2"/>
        <v>-2.3523703273395777</v>
      </c>
      <c r="N56" s="116">
        <f t="shared" si="3"/>
        <v>-2.3023703273395775</v>
      </c>
      <c r="O56" s="117">
        <f t="shared" si="4"/>
        <v>-2.3273703273395778</v>
      </c>
      <c r="P56" s="98">
        <f t="shared" si="5"/>
        <v>1</v>
      </c>
      <c r="Q56" s="118">
        <f t="shared" si="6"/>
        <v>9.0909090909090912E-2</v>
      </c>
      <c r="R56" s="98">
        <f t="shared" si="10"/>
        <v>3</v>
      </c>
      <c r="S56" s="119">
        <f t="shared" si="7"/>
        <v>2</v>
      </c>
    </row>
    <row r="57" spans="1:19">
      <c r="A57" s="119"/>
      <c r="E57" s="98">
        <f t="shared" si="1"/>
        <v>56</v>
      </c>
      <c r="F57" s="99"/>
      <c r="K57" s="114">
        <f t="shared" si="8"/>
        <v>-2.3018703273395777</v>
      </c>
      <c r="L57" s="115">
        <f t="shared" si="9"/>
        <v>-2.2528703273395778</v>
      </c>
      <c r="M57" s="98">
        <f t="shared" si="2"/>
        <v>-2.3023703273395779</v>
      </c>
      <c r="N57" s="116">
        <f t="shared" si="3"/>
        <v>-2.2523703273395776</v>
      </c>
      <c r="O57" s="117">
        <f t="shared" si="4"/>
        <v>-2.277370327339578</v>
      </c>
      <c r="P57" s="98">
        <f t="shared" si="5"/>
        <v>0</v>
      </c>
      <c r="Q57" s="118">
        <f t="shared" si="6"/>
        <v>0</v>
      </c>
      <c r="R57" s="98">
        <f t="shared" si="10"/>
        <v>3</v>
      </c>
      <c r="S57" s="119">
        <f t="shared" si="7"/>
        <v>3</v>
      </c>
    </row>
    <row r="58" spans="1:19">
      <c r="A58" s="119"/>
      <c r="E58" s="98">
        <f t="shared" si="1"/>
        <v>57</v>
      </c>
      <c r="F58" s="99"/>
      <c r="K58" s="114">
        <f t="shared" si="8"/>
        <v>-2.2518703273395779</v>
      </c>
      <c r="L58" s="115">
        <f t="shared" si="9"/>
        <v>-2.202870327339578</v>
      </c>
      <c r="M58" s="98">
        <f t="shared" si="2"/>
        <v>-2.2523703273395781</v>
      </c>
      <c r="N58" s="116">
        <f t="shared" si="3"/>
        <v>-2.2023703273395778</v>
      </c>
      <c r="O58" s="117">
        <f t="shared" si="4"/>
        <v>-2.2273703273395782</v>
      </c>
      <c r="P58" s="98">
        <f t="shared" si="5"/>
        <v>0</v>
      </c>
      <c r="Q58" s="118">
        <f t="shared" si="6"/>
        <v>0</v>
      </c>
      <c r="R58" s="98">
        <f t="shared" si="10"/>
        <v>3</v>
      </c>
      <c r="S58" s="119">
        <f t="shared" si="7"/>
        <v>3</v>
      </c>
    </row>
    <row r="59" spans="1:19">
      <c r="A59" s="119"/>
      <c r="E59" s="98">
        <f t="shared" si="1"/>
        <v>58</v>
      </c>
      <c r="F59" s="99"/>
      <c r="K59" s="114">
        <f t="shared" si="8"/>
        <v>-2.2018703273395781</v>
      </c>
      <c r="L59" s="115">
        <f t="shared" si="9"/>
        <v>-2.1528703273395782</v>
      </c>
      <c r="M59" s="98">
        <f t="shared" si="2"/>
        <v>-2.2023703273395783</v>
      </c>
      <c r="N59" s="116">
        <f t="shared" si="3"/>
        <v>-2.152370327339578</v>
      </c>
      <c r="O59" s="117">
        <f t="shared" si="4"/>
        <v>-2.1773703273395784</v>
      </c>
      <c r="P59" s="98">
        <f t="shared" si="5"/>
        <v>0</v>
      </c>
      <c r="Q59" s="118">
        <f t="shared" si="6"/>
        <v>0</v>
      </c>
      <c r="R59" s="98">
        <f t="shared" si="10"/>
        <v>3</v>
      </c>
      <c r="S59" s="119">
        <f t="shared" si="7"/>
        <v>3</v>
      </c>
    </row>
    <row r="60" spans="1:19">
      <c r="A60" s="119"/>
      <c r="E60" s="98">
        <f t="shared" si="1"/>
        <v>59</v>
      </c>
      <c r="F60" s="99"/>
      <c r="K60" s="114">
        <f t="shared" si="8"/>
        <v>-2.1518703273395783</v>
      </c>
      <c r="L60" s="115">
        <f t="shared" si="9"/>
        <v>-2.1028703273395783</v>
      </c>
      <c r="M60" s="98">
        <f t="shared" si="2"/>
        <v>-2.1523703273395784</v>
      </c>
      <c r="N60" s="116">
        <f t="shared" si="3"/>
        <v>-2.1023703273395782</v>
      </c>
      <c r="O60" s="117">
        <f t="shared" si="4"/>
        <v>-2.1273703273395785</v>
      </c>
      <c r="P60" s="98">
        <f t="shared" si="5"/>
        <v>0</v>
      </c>
      <c r="Q60" s="118">
        <f t="shared" si="6"/>
        <v>0</v>
      </c>
      <c r="R60" s="98">
        <f t="shared" si="10"/>
        <v>3</v>
      </c>
      <c r="S60" s="119">
        <f t="shared" si="7"/>
        <v>3</v>
      </c>
    </row>
    <row r="61" spans="1:19">
      <c r="A61" s="119"/>
      <c r="E61" s="98">
        <f t="shared" si="1"/>
        <v>60</v>
      </c>
      <c r="F61" s="99"/>
      <c r="K61" s="114">
        <f t="shared" si="8"/>
        <v>-2.1018703273395785</v>
      </c>
      <c r="L61" s="115">
        <f t="shared" si="9"/>
        <v>-2.0528703273395785</v>
      </c>
      <c r="M61" s="98">
        <f t="shared" si="2"/>
        <v>-2.1023703273395786</v>
      </c>
      <c r="N61" s="116">
        <f t="shared" si="3"/>
        <v>-2.0523703273395784</v>
      </c>
      <c r="O61" s="117">
        <f t="shared" si="4"/>
        <v>-2.0773703273395787</v>
      </c>
      <c r="P61" s="98">
        <f t="shared" si="5"/>
        <v>0</v>
      </c>
      <c r="Q61" s="118">
        <f t="shared" si="6"/>
        <v>0</v>
      </c>
      <c r="R61" s="98">
        <f t="shared" si="10"/>
        <v>3</v>
      </c>
      <c r="S61" s="119">
        <f t="shared" si="7"/>
        <v>3</v>
      </c>
    </row>
    <row r="62" spans="1:19">
      <c r="A62" s="119"/>
      <c r="E62" s="98">
        <f t="shared" si="1"/>
        <v>61</v>
      </c>
      <c r="F62" s="99"/>
      <c r="K62" s="114">
        <f t="shared" si="8"/>
        <v>-2.0518703273395786</v>
      </c>
      <c r="L62" s="115">
        <f t="shared" si="9"/>
        <v>-2.0028703273395787</v>
      </c>
      <c r="M62" s="98">
        <f t="shared" si="2"/>
        <v>-2.0523703273395788</v>
      </c>
      <c r="N62" s="116">
        <f t="shared" si="3"/>
        <v>-2.0023703273395785</v>
      </c>
      <c r="O62" s="117">
        <f t="shared" si="4"/>
        <v>-2.0273703273395789</v>
      </c>
      <c r="P62" s="98">
        <f t="shared" si="5"/>
        <v>2</v>
      </c>
      <c r="Q62" s="118">
        <f t="shared" si="6"/>
        <v>0.18181818181818182</v>
      </c>
      <c r="R62" s="98">
        <f t="shared" si="10"/>
        <v>5</v>
      </c>
      <c r="S62" s="119">
        <f t="shared" si="7"/>
        <v>3</v>
      </c>
    </row>
    <row r="63" spans="1:19">
      <c r="A63" s="119"/>
      <c r="E63" s="98">
        <f t="shared" si="1"/>
        <v>62</v>
      </c>
      <c r="F63" s="99"/>
      <c r="K63" s="114">
        <f t="shared" si="8"/>
        <v>-2.0018703273395788</v>
      </c>
      <c r="L63" s="115">
        <f t="shared" si="9"/>
        <v>-1.9528703273395787</v>
      </c>
      <c r="M63" s="98">
        <f t="shared" si="2"/>
        <v>-2.002370327339579</v>
      </c>
      <c r="N63" s="116">
        <f t="shared" si="3"/>
        <v>-1.9523703273395787</v>
      </c>
      <c r="O63" s="117">
        <f t="shared" si="4"/>
        <v>-1.9773703273395786</v>
      </c>
      <c r="P63" s="98">
        <f t="shared" si="5"/>
        <v>0</v>
      </c>
      <c r="Q63" s="118">
        <f t="shared" si="6"/>
        <v>0</v>
      </c>
      <c r="R63" s="98">
        <f t="shared" si="10"/>
        <v>5</v>
      </c>
      <c r="S63" s="119">
        <f t="shared" si="7"/>
        <v>5</v>
      </c>
    </row>
    <row r="64" spans="1:19">
      <c r="A64" s="119"/>
      <c r="E64" s="98">
        <f t="shared" si="1"/>
        <v>63</v>
      </c>
      <c r="F64" s="99"/>
      <c r="K64" s="114">
        <f t="shared" si="8"/>
        <v>-1.9518703273395788</v>
      </c>
      <c r="L64" s="115">
        <f t="shared" si="9"/>
        <v>-1.9028703273395786</v>
      </c>
      <c r="M64" s="98">
        <f t="shared" si="2"/>
        <v>-1.9523703273395787</v>
      </c>
      <c r="N64" s="116">
        <f t="shared" si="3"/>
        <v>-1.9023703273395787</v>
      </c>
      <c r="O64" s="117">
        <f t="shared" si="4"/>
        <v>-1.9273703273395788</v>
      </c>
      <c r="P64" s="98">
        <f t="shared" si="5"/>
        <v>0</v>
      </c>
      <c r="Q64" s="118">
        <f t="shared" si="6"/>
        <v>0</v>
      </c>
      <c r="R64" s="98">
        <f t="shared" si="10"/>
        <v>5</v>
      </c>
      <c r="S64" s="119">
        <f t="shared" si="7"/>
        <v>5</v>
      </c>
    </row>
    <row r="65" spans="1:19">
      <c r="A65" s="119"/>
      <c r="E65" s="98">
        <f t="shared" si="1"/>
        <v>64</v>
      </c>
      <c r="F65" s="99"/>
      <c r="K65" s="114">
        <f t="shared" si="8"/>
        <v>-1.9018703273395787</v>
      </c>
      <c r="L65" s="115">
        <f t="shared" si="9"/>
        <v>-1.8528703273395786</v>
      </c>
      <c r="M65" s="98">
        <f t="shared" si="2"/>
        <v>-1.9023703273395787</v>
      </c>
      <c r="N65" s="116">
        <f t="shared" si="3"/>
        <v>-1.8523703273395786</v>
      </c>
      <c r="O65" s="117">
        <f t="shared" si="4"/>
        <v>-1.8773703273395785</v>
      </c>
      <c r="P65" s="98">
        <f t="shared" si="5"/>
        <v>0</v>
      </c>
      <c r="Q65" s="118">
        <f t="shared" si="6"/>
        <v>0</v>
      </c>
      <c r="R65" s="98">
        <f t="shared" si="10"/>
        <v>5</v>
      </c>
      <c r="S65" s="119">
        <f t="shared" si="7"/>
        <v>5</v>
      </c>
    </row>
    <row r="66" spans="1:19">
      <c r="A66" s="119"/>
      <c r="E66" s="98">
        <f t="shared" si="1"/>
        <v>65</v>
      </c>
      <c r="F66" s="99"/>
      <c r="K66" s="114">
        <f t="shared" si="8"/>
        <v>-1.8518703273395787</v>
      </c>
      <c r="L66" s="115">
        <f t="shared" si="9"/>
        <v>-1.8028703273395785</v>
      </c>
      <c r="M66" s="98">
        <f t="shared" si="2"/>
        <v>-1.8523703273395786</v>
      </c>
      <c r="N66" s="116">
        <f t="shared" si="3"/>
        <v>-1.8023703273395786</v>
      </c>
      <c r="O66" s="117">
        <f t="shared" si="4"/>
        <v>-1.8273703273395787</v>
      </c>
      <c r="P66" s="98">
        <f t="shared" si="5"/>
        <v>0</v>
      </c>
      <c r="Q66" s="118">
        <f t="shared" si="6"/>
        <v>0</v>
      </c>
      <c r="R66" s="98">
        <f t="shared" si="10"/>
        <v>5</v>
      </c>
      <c r="S66" s="119">
        <f t="shared" si="7"/>
        <v>5</v>
      </c>
    </row>
    <row r="67" spans="1:19">
      <c r="A67" s="119"/>
      <c r="E67" s="98">
        <f t="shared" si="1"/>
        <v>66</v>
      </c>
      <c r="F67" s="99"/>
      <c r="K67" s="114">
        <f t="shared" si="8"/>
        <v>-1.8018703273395786</v>
      </c>
      <c r="L67" s="115">
        <f t="shared" si="9"/>
        <v>-1.7528703273395785</v>
      </c>
      <c r="M67" s="98">
        <f t="shared" si="2"/>
        <v>-1.8023703273395786</v>
      </c>
      <c r="N67" s="116">
        <f t="shared" si="3"/>
        <v>-1.7523703273395785</v>
      </c>
      <c r="O67" s="117">
        <f t="shared" si="4"/>
        <v>-1.7773703273395784</v>
      </c>
      <c r="P67" s="98">
        <f t="shared" si="5"/>
        <v>0</v>
      </c>
      <c r="Q67" s="118">
        <f t="shared" si="6"/>
        <v>0</v>
      </c>
      <c r="R67" s="98">
        <f t="shared" si="10"/>
        <v>5</v>
      </c>
      <c r="S67" s="119">
        <f t="shared" si="7"/>
        <v>5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-1.7518703273395786</v>
      </c>
      <c r="L68" s="115">
        <f t="shared" si="9"/>
        <v>-1.7028703273395784</v>
      </c>
      <c r="M68" s="98">
        <f t="shared" si="2"/>
        <v>-1.7523703273395785</v>
      </c>
      <c r="N68" s="116">
        <f t="shared" si="3"/>
        <v>-1.7023703273395785</v>
      </c>
      <c r="O68" s="117">
        <f t="shared" si="4"/>
        <v>-1.7273703273395786</v>
      </c>
      <c r="P68" s="98">
        <f t="shared" si="5"/>
        <v>0</v>
      </c>
      <c r="Q68" s="118">
        <f t="shared" si="6"/>
        <v>0</v>
      </c>
      <c r="R68" s="98">
        <f t="shared" si="10"/>
        <v>5</v>
      </c>
      <c r="S68" s="119">
        <f t="shared" si="7"/>
        <v>5</v>
      </c>
    </row>
    <row r="69" spans="1:19">
      <c r="A69" s="119"/>
      <c r="E69" s="98">
        <f t="shared" si="11"/>
        <v>68</v>
      </c>
      <c r="F69" s="99"/>
      <c r="K69" s="114">
        <f t="shared" si="8"/>
        <v>-1.7018703273395785</v>
      </c>
      <c r="L69" s="115">
        <f t="shared" si="9"/>
        <v>-1.6528703273395784</v>
      </c>
      <c r="M69" s="98">
        <f t="shared" ref="M69:M132" si="12">K69-5*10^-(D$2+1)</f>
        <v>-1.7023703273395785</v>
      </c>
      <c r="N69" s="116">
        <f t="shared" ref="N69:N132" si="13">L69+5*10^-(D$2+1)</f>
        <v>-1.6523703273395784</v>
      </c>
      <c r="O69" s="117">
        <f t="shared" ref="O69:O132" si="14">AVERAGE(K69,L69)</f>
        <v>-1.6773703273395784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5</v>
      </c>
      <c r="S69" s="119">
        <f t="shared" ref="S69:S132" si="17">COUNTIF(F$2:F$5000,"&lt;="&amp;M69)</f>
        <v>5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-1.6518703273395785</v>
      </c>
      <c r="L70" s="115">
        <f t="shared" ref="L70:L133" si="19">K70+$I$4-POWER(10,-$D$2)</f>
        <v>-1.6028703273395783</v>
      </c>
      <c r="M70" s="98">
        <f t="shared" si="12"/>
        <v>-1.6523703273395784</v>
      </c>
      <c r="N70" s="116">
        <f t="shared" si="13"/>
        <v>-1.6023703273395784</v>
      </c>
      <c r="O70" s="117">
        <f t="shared" si="14"/>
        <v>-1.6273703273395785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5</v>
      </c>
      <c r="S70" s="119">
        <f t="shared" si="17"/>
        <v>5</v>
      </c>
    </row>
    <row r="71" spans="1:19">
      <c r="A71" s="119"/>
      <c r="E71" s="98">
        <f t="shared" si="11"/>
        <v>70</v>
      </c>
      <c r="F71" s="99"/>
      <c r="K71" s="114">
        <f t="shared" si="18"/>
        <v>-1.6018703273395785</v>
      </c>
      <c r="L71" s="115">
        <f t="shared" si="19"/>
        <v>-1.5528703273395783</v>
      </c>
      <c r="M71" s="98">
        <f t="shared" si="12"/>
        <v>-1.6023703273395784</v>
      </c>
      <c r="N71" s="116">
        <f t="shared" si="13"/>
        <v>-1.5523703273395784</v>
      </c>
      <c r="O71" s="117">
        <f t="shared" si="14"/>
        <v>-1.5773703273395783</v>
      </c>
      <c r="P71" s="98">
        <f t="shared" si="15"/>
        <v>0</v>
      </c>
      <c r="Q71" s="118">
        <f t="shared" si="16"/>
        <v>0</v>
      </c>
      <c r="R71" s="98">
        <f t="shared" si="20"/>
        <v>5</v>
      </c>
      <c r="S71" s="119">
        <f t="shared" si="17"/>
        <v>5</v>
      </c>
    </row>
    <row r="72" spans="1:19">
      <c r="A72" s="119"/>
      <c r="E72" s="98">
        <f t="shared" si="11"/>
        <v>71</v>
      </c>
      <c r="F72" s="99"/>
      <c r="K72" s="114">
        <f t="shared" si="18"/>
        <v>-1.5518703273395784</v>
      </c>
      <c r="L72" s="115">
        <f t="shared" si="19"/>
        <v>-1.5028703273395783</v>
      </c>
      <c r="M72" s="98">
        <f t="shared" si="12"/>
        <v>-1.5523703273395784</v>
      </c>
      <c r="N72" s="116">
        <f t="shared" si="13"/>
        <v>-1.5023703273395783</v>
      </c>
      <c r="O72" s="117">
        <f t="shared" si="14"/>
        <v>-1.5273703273395784</v>
      </c>
      <c r="P72" s="98">
        <f t="shared" si="15"/>
        <v>0</v>
      </c>
      <c r="Q72" s="118">
        <f t="shared" si="16"/>
        <v>0</v>
      </c>
      <c r="R72" s="98">
        <f t="shared" si="20"/>
        <v>5</v>
      </c>
      <c r="S72" s="119">
        <f t="shared" si="17"/>
        <v>5</v>
      </c>
    </row>
    <row r="73" spans="1:19">
      <c r="A73" s="119"/>
      <c r="E73" s="98">
        <f t="shared" si="11"/>
        <v>72</v>
      </c>
      <c r="F73" s="99"/>
      <c r="K73" s="114">
        <f t="shared" si="18"/>
        <v>-1.5018703273395784</v>
      </c>
      <c r="L73" s="115">
        <f t="shared" si="19"/>
        <v>-1.4528703273395782</v>
      </c>
      <c r="M73" s="98">
        <f t="shared" si="12"/>
        <v>-1.5023703273395783</v>
      </c>
      <c r="N73" s="116">
        <f t="shared" si="13"/>
        <v>-1.4523703273395783</v>
      </c>
      <c r="O73" s="117">
        <f t="shared" si="14"/>
        <v>-1.4773703273395782</v>
      </c>
      <c r="P73" s="98">
        <f t="shared" si="15"/>
        <v>0</v>
      </c>
      <c r="Q73" s="118">
        <f t="shared" si="16"/>
        <v>0</v>
      </c>
      <c r="R73" s="98">
        <f t="shared" si="20"/>
        <v>5</v>
      </c>
      <c r="S73" s="119">
        <f t="shared" si="17"/>
        <v>5</v>
      </c>
    </row>
    <row r="74" spans="1:19">
      <c r="A74" s="119"/>
      <c r="E74" s="98">
        <f t="shared" si="11"/>
        <v>73</v>
      </c>
      <c r="F74" s="99"/>
      <c r="K74" s="114">
        <f t="shared" si="18"/>
        <v>-1.4518703273395783</v>
      </c>
      <c r="L74" s="115">
        <f t="shared" si="19"/>
        <v>-1.4028703273395782</v>
      </c>
      <c r="M74" s="98">
        <f t="shared" si="12"/>
        <v>-1.4523703273395783</v>
      </c>
      <c r="N74" s="116">
        <f t="shared" si="13"/>
        <v>-1.4023703273395782</v>
      </c>
      <c r="O74" s="117">
        <f t="shared" si="14"/>
        <v>-1.4273703273395784</v>
      </c>
      <c r="P74" s="98">
        <f t="shared" si="15"/>
        <v>0</v>
      </c>
      <c r="Q74" s="118">
        <f t="shared" si="16"/>
        <v>0</v>
      </c>
      <c r="R74" s="98">
        <f t="shared" si="20"/>
        <v>5</v>
      </c>
      <c r="S74" s="119">
        <f t="shared" si="17"/>
        <v>5</v>
      </c>
    </row>
    <row r="75" spans="1:19">
      <c r="A75" s="119"/>
      <c r="E75" s="98">
        <f t="shared" si="11"/>
        <v>74</v>
      </c>
      <c r="F75" s="99"/>
      <c r="K75" s="114">
        <f t="shared" si="18"/>
        <v>-1.4018703273395783</v>
      </c>
      <c r="L75" s="115">
        <f t="shared" si="19"/>
        <v>-1.3528703273395781</v>
      </c>
      <c r="M75" s="98">
        <f t="shared" si="12"/>
        <v>-1.4023703273395782</v>
      </c>
      <c r="N75" s="116">
        <f t="shared" si="13"/>
        <v>-1.3523703273395782</v>
      </c>
      <c r="O75" s="117">
        <f t="shared" si="14"/>
        <v>-1.3773703273395781</v>
      </c>
      <c r="P75" s="98">
        <f t="shared" si="15"/>
        <v>0</v>
      </c>
      <c r="Q75" s="118">
        <f t="shared" si="16"/>
        <v>0</v>
      </c>
      <c r="R75" s="98">
        <f t="shared" si="20"/>
        <v>5</v>
      </c>
      <c r="S75" s="119">
        <f t="shared" si="17"/>
        <v>5</v>
      </c>
    </row>
    <row r="76" spans="1:19">
      <c r="A76" s="119"/>
      <c r="E76" s="98">
        <f t="shared" si="11"/>
        <v>75</v>
      </c>
      <c r="F76" s="99"/>
      <c r="K76" s="114">
        <f t="shared" si="18"/>
        <v>-1.3518703273395782</v>
      </c>
      <c r="L76" s="115">
        <f t="shared" si="19"/>
        <v>-1.3028703273395781</v>
      </c>
      <c r="M76" s="98">
        <f t="shared" si="12"/>
        <v>-1.3523703273395782</v>
      </c>
      <c r="N76" s="116">
        <f t="shared" si="13"/>
        <v>-1.3023703273395781</v>
      </c>
      <c r="O76" s="117">
        <f t="shared" si="14"/>
        <v>-1.3273703273395783</v>
      </c>
      <c r="P76" s="98">
        <f t="shared" si="15"/>
        <v>0</v>
      </c>
      <c r="Q76" s="118">
        <f t="shared" si="16"/>
        <v>0</v>
      </c>
      <c r="R76" s="98">
        <f t="shared" si="20"/>
        <v>5</v>
      </c>
      <c r="S76" s="119">
        <f t="shared" si="17"/>
        <v>5</v>
      </c>
    </row>
    <row r="77" spans="1:19">
      <c r="A77" s="119"/>
      <c r="E77" s="98">
        <f t="shared" si="11"/>
        <v>76</v>
      </c>
      <c r="F77" s="99"/>
      <c r="K77" s="114">
        <f t="shared" si="18"/>
        <v>-1.3018703273395782</v>
      </c>
      <c r="L77" s="115">
        <f t="shared" si="19"/>
        <v>-1.252870327339578</v>
      </c>
      <c r="M77" s="98">
        <f t="shared" si="12"/>
        <v>-1.3023703273395781</v>
      </c>
      <c r="N77" s="116">
        <f t="shared" si="13"/>
        <v>-1.2523703273395781</v>
      </c>
      <c r="O77" s="117">
        <f t="shared" si="14"/>
        <v>-1.277370327339578</v>
      </c>
      <c r="P77" s="98">
        <f t="shared" si="15"/>
        <v>0</v>
      </c>
      <c r="Q77" s="118">
        <f t="shared" si="16"/>
        <v>0</v>
      </c>
      <c r="R77" s="98">
        <f t="shared" si="20"/>
        <v>5</v>
      </c>
      <c r="S77" s="119">
        <f t="shared" si="17"/>
        <v>5</v>
      </c>
    </row>
    <row r="78" spans="1:19">
      <c r="A78" s="119"/>
      <c r="E78" s="98">
        <f t="shared" si="11"/>
        <v>77</v>
      </c>
      <c r="F78" s="99"/>
      <c r="K78" s="114">
        <f t="shared" si="18"/>
        <v>-1.2518703273395781</v>
      </c>
      <c r="L78" s="115">
        <f t="shared" si="19"/>
        <v>-1.202870327339578</v>
      </c>
      <c r="M78" s="98">
        <f t="shared" si="12"/>
        <v>-1.2523703273395781</v>
      </c>
      <c r="N78" s="116">
        <f t="shared" si="13"/>
        <v>-1.202370327339578</v>
      </c>
      <c r="O78" s="117">
        <f t="shared" si="14"/>
        <v>-1.2273703273395782</v>
      </c>
      <c r="P78" s="98">
        <f t="shared" si="15"/>
        <v>0</v>
      </c>
      <c r="Q78" s="118">
        <f t="shared" si="16"/>
        <v>0</v>
      </c>
      <c r="R78" s="98">
        <f t="shared" si="20"/>
        <v>5</v>
      </c>
      <c r="S78" s="119">
        <f t="shared" si="17"/>
        <v>5</v>
      </c>
    </row>
    <row r="79" spans="1:19">
      <c r="A79" s="119"/>
      <c r="E79" s="98">
        <f t="shared" si="11"/>
        <v>78</v>
      </c>
      <c r="F79" s="99"/>
      <c r="K79" s="114">
        <f t="shared" si="18"/>
        <v>-1.2018703273395781</v>
      </c>
      <c r="L79" s="115">
        <f t="shared" si="19"/>
        <v>-1.1528703273395779</v>
      </c>
      <c r="M79" s="98">
        <f t="shared" si="12"/>
        <v>-1.202370327339578</v>
      </c>
      <c r="N79" s="116">
        <f t="shared" si="13"/>
        <v>-1.152370327339578</v>
      </c>
      <c r="O79" s="117">
        <f t="shared" si="14"/>
        <v>-1.1773703273395779</v>
      </c>
      <c r="P79" s="98">
        <f t="shared" si="15"/>
        <v>1</v>
      </c>
      <c r="Q79" s="118">
        <f t="shared" si="16"/>
        <v>9.0909090909090912E-2</v>
      </c>
      <c r="R79" s="98">
        <f t="shared" si="20"/>
        <v>6</v>
      </c>
      <c r="S79" s="119">
        <f t="shared" si="17"/>
        <v>5</v>
      </c>
    </row>
    <row r="80" spans="1:19">
      <c r="A80" s="119"/>
      <c r="E80" s="98">
        <f t="shared" si="11"/>
        <v>79</v>
      </c>
      <c r="F80" s="99"/>
      <c r="K80" s="114">
        <f t="shared" si="18"/>
        <v>-1.1518703273395781</v>
      </c>
      <c r="L80" s="115">
        <f t="shared" si="19"/>
        <v>-1.1028703273395779</v>
      </c>
      <c r="M80" s="98">
        <f t="shared" si="12"/>
        <v>-1.152370327339578</v>
      </c>
      <c r="N80" s="116">
        <f t="shared" si="13"/>
        <v>-1.102370327339578</v>
      </c>
      <c r="O80" s="117">
        <f t="shared" si="14"/>
        <v>-1.1273703273395781</v>
      </c>
      <c r="P80" s="98">
        <f t="shared" si="15"/>
        <v>0</v>
      </c>
      <c r="Q80" s="118">
        <f t="shared" si="16"/>
        <v>0</v>
      </c>
      <c r="R80" s="98">
        <f t="shared" si="20"/>
        <v>6</v>
      </c>
      <c r="S80" s="119">
        <f t="shared" si="17"/>
        <v>6</v>
      </c>
    </row>
    <row r="81" spans="1:19">
      <c r="A81" s="119"/>
      <c r="E81" s="98">
        <f t="shared" si="11"/>
        <v>80</v>
      </c>
      <c r="F81" s="99"/>
      <c r="K81" s="114">
        <f t="shared" si="18"/>
        <v>-1.101870327339578</v>
      </c>
      <c r="L81" s="115">
        <f t="shared" si="19"/>
        <v>-1.0528703273395779</v>
      </c>
      <c r="M81" s="98">
        <f t="shared" si="12"/>
        <v>-1.102370327339578</v>
      </c>
      <c r="N81" s="116">
        <f t="shared" si="13"/>
        <v>-1.0523703273395779</v>
      </c>
      <c r="O81" s="117">
        <f t="shared" si="14"/>
        <v>-1.0773703273395778</v>
      </c>
      <c r="P81" s="98">
        <f t="shared" si="15"/>
        <v>0</v>
      </c>
      <c r="Q81" s="118">
        <f t="shared" si="16"/>
        <v>0</v>
      </c>
      <c r="R81" s="98">
        <f t="shared" si="20"/>
        <v>6</v>
      </c>
      <c r="S81" s="119">
        <f t="shared" si="17"/>
        <v>6</v>
      </c>
    </row>
    <row r="82" spans="1:19">
      <c r="A82" s="119"/>
      <c r="E82" s="98">
        <f t="shared" si="11"/>
        <v>81</v>
      </c>
      <c r="F82" s="99"/>
      <c r="K82" s="114">
        <f t="shared" si="18"/>
        <v>-1.051870327339578</v>
      </c>
      <c r="L82" s="115">
        <f t="shared" si="19"/>
        <v>-1.0028703273395778</v>
      </c>
      <c r="M82" s="98">
        <f t="shared" si="12"/>
        <v>-1.0523703273395779</v>
      </c>
      <c r="N82" s="116">
        <f t="shared" si="13"/>
        <v>-1.0023703273395779</v>
      </c>
      <c r="O82" s="117">
        <f t="shared" si="14"/>
        <v>-1.027370327339578</v>
      </c>
      <c r="P82" s="98">
        <f t="shared" si="15"/>
        <v>0</v>
      </c>
      <c r="Q82" s="118">
        <f t="shared" si="16"/>
        <v>0</v>
      </c>
      <c r="R82" s="98">
        <f t="shared" si="20"/>
        <v>6</v>
      </c>
      <c r="S82" s="119">
        <f t="shared" si="17"/>
        <v>6</v>
      </c>
    </row>
    <row r="83" spans="1:19">
      <c r="A83" s="119"/>
      <c r="E83" s="98">
        <f t="shared" si="11"/>
        <v>82</v>
      </c>
      <c r="F83" s="99"/>
      <c r="K83" s="114">
        <f t="shared" si="18"/>
        <v>-1.0018703273395779</v>
      </c>
      <c r="L83" s="115">
        <f t="shared" si="19"/>
        <v>-0.95287032733957788</v>
      </c>
      <c r="M83" s="98">
        <f t="shared" si="12"/>
        <v>-1.0023703273395779</v>
      </c>
      <c r="N83" s="116">
        <f t="shared" si="13"/>
        <v>-0.95237032733957794</v>
      </c>
      <c r="O83" s="117">
        <f t="shared" si="14"/>
        <v>-0.97737032733957796</v>
      </c>
      <c r="P83" s="98">
        <f t="shared" si="15"/>
        <v>0</v>
      </c>
      <c r="Q83" s="118">
        <f t="shared" si="16"/>
        <v>0</v>
      </c>
      <c r="R83" s="98">
        <f t="shared" si="20"/>
        <v>6</v>
      </c>
      <c r="S83" s="119">
        <f t="shared" si="17"/>
        <v>6</v>
      </c>
    </row>
    <row r="84" spans="1:19">
      <c r="A84" s="119"/>
      <c r="E84" s="98">
        <f t="shared" si="11"/>
        <v>83</v>
      </c>
      <c r="F84" s="99"/>
      <c r="K84" s="114">
        <f t="shared" si="18"/>
        <v>-0.95187032733957788</v>
      </c>
      <c r="L84" s="115">
        <f t="shared" si="19"/>
        <v>-0.90287032733957784</v>
      </c>
      <c r="M84" s="98">
        <f t="shared" si="12"/>
        <v>-0.95237032733957783</v>
      </c>
      <c r="N84" s="116">
        <f t="shared" si="13"/>
        <v>-0.90237032733957789</v>
      </c>
      <c r="O84" s="117">
        <f t="shared" si="14"/>
        <v>-0.92737032733957792</v>
      </c>
      <c r="P84" s="98">
        <f t="shared" si="15"/>
        <v>0</v>
      </c>
      <c r="Q84" s="118">
        <f t="shared" si="16"/>
        <v>0</v>
      </c>
      <c r="R84" s="98">
        <f t="shared" si="20"/>
        <v>6</v>
      </c>
      <c r="S84" s="119">
        <f t="shared" si="17"/>
        <v>6</v>
      </c>
    </row>
    <row r="85" spans="1:19">
      <c r="A85" s="119"/>
      <c r="E85" s="98">
        <f t="shared" si="11"/>
        <v>84</v>
      </c>
      <c r="F85" s="99"/>
      <c r="K85" s="114">
        <f t="shared" si="18"/>
        <v>-0.90187032733957784</v>
      </c>
      <c r="L85" s="115">
        <f t="shared" si="19"/>
        <v>-0.85287032733957779</v>
      </c>
      <c r="M85" s="98">
        <f t="shared" si="12"/>
        <v>-0.90237032733957778</v>
      </c>
      <c r="N85" s="116">
        <f t="shared" si="13"/>
        <v>-0.85237032733957785</v>
      </c>
      <c r="O85" s="117">
        <f t="shared" si="14"/>
        <v>-0.87737032733957787</v>
      </c>
      <c r="P85" s="98">
        <f t="shared" si="15"/>
        <v>0</v>
      </c>
      <c r="Q85" s="118">
        <f t="shared" si="16"/>
        <v>0</v>
      </c>
      <c r="R85" s="98">
        <f t="shared" si="20"/>
        <v>6</v>
      </c>
      <c r="S85" s="119">
        <f t="shared" si="17"/>
        <v>6</v>
      </c>
    </row>
    <row r="86" spans="1:19">
      <c r="A86" s="119"/>
      <c r="E86" s="98">
        <f t="shared" si="11"/>
        <v>85</v>
      </c>
      <c r="F86" s="99"/>
      <c r="K86" s="114">
        <f t="shared" si="18"/>
        <v>-0.85187032733957779</v>
      </c>
      <c r="L86" s="115">
        <f t="shared" si="19"/>
        <v>-0.80287032733957775</v>
      </c>
      <c r="M86" s="98">
        <f t="shared" si="12"/>
        <v>-0.85237032733957774</v>
      </c>
      <c r="N86" s="116">
        <f t="shared" si="13"/>
        <v>-0.8023703273395778</v>
      </c>
      <c r="O86" s="117">
        <f t="shared" si="14"/>
        <v>-0.82737032733957783</v>
      </c>
      <c r="P86" s="98">
        <f t="shared" si="15"/>
        <v>0</v>
      </c>
      <c r="Q86" s="118">
        <f t="shared" si="16"/>
        <v>0</v>
      </c>
      <c r="R86" s="98">
        <f t="shared" si="20"/>
        <v>6</v>
      </c>
      <c r="S86" s="119">
        <f t="shared" si="17"/>
        <v>6</v>
      </c>
    </row>
    <row r="87" spans="1:19">
      <c r="A87" s="119"/>
      <c r="E87" s="98">
        <f t="shared" si="11"/>
        <v>86</v>
      </c>
      <c r="F87" s="99"/>
      <c r="K87" s="114">
        <f t="shared" si="18"/>
        <v>-0.80187032733957775</v>
      </c>
      <c r="L87" s="115">
        <f t="shared" si="19"/>
        <v>-0.75287032733957771</v>
      </c>
      <c r="M87" s="98">
        <f t="shared" si="12"/>
        <v>-0.80237032733957769</v>
      </c>
      <c r="N87" s="116">
        <f t="shared" si="13"/>
        <v>-0.75237032733957776</v>
      </c>
      <c r="O87" s="117">
        <f t="shared" si="14"/>
        <v>-0.77737032733957778</v>
      </c>
      <c r="P87" s="98">
        <f t="shared" si="15"/>
        <v>0</v>
      </c>
      <c r="Q87" s="118">
        <f t="shared" si="16"/>
        <v>0</v>
      </c>
      <c r="R87" s="98">
        <f t="shared" si="20"/>
        <v>6</v>
      </c>
      <c r="S87" s="119">
        <f t="shared" si="17"/>
        <v>6</v>
      </c>
    </row>
    <row r="88" spans="1:19">
      <c r="A88" s="119"/>
      <c r="E88" s="98">
        <f t="shared" si="11"/>
        <v>87</v>
      </c>
      <c r="F88" s="99"/>
      <c r="K88" s="114">
        <f t="shared" si="18"/>
        <v>-0.7518703273395777</v>
      </c>
      <c r="L88" s="115">
        <f t="shared" si="19"/>
        <v>-0.70287032733957766</v>
      </c>
      <c r="M88" s="98">
        <f t="shared" si="12"/>
        <v>-0.75237032733957765</v>
      </c>
      <c r="N88" s="116">
        <f t="shared" si="13"/>
        <v>-0.70237032733957772</v>
      </c>
      <c r="O88" s="117">
        <f t="shared" si="14"/>
        <v>-0.72737032733957774</v>
      </c>
      <c r="P88" s="98">
        <f t="shared" si="15"/>
        <v>0</v>
      </c>
      <c r="Q88" s="118">
        <f t="shared" si="16"/>
        <v>0</v>
      </c>
      <c r="R88" s="98">
        <f t="shared" si="20"/>
        <v>6</v>
      </c>
      <c r="S88" s="119">
        <f t="shared" si="17"/>
        <v>6</v>
      </c>
    </row>
    <row r="89" spans="1:19">
      <c r="A89" s="119"/>
      <c r="E89" s="98">
        <f t="shared" si="11"/>
        <v>88</v>
      </c>
      <c r="F89" s="99"/>
      <c r="K89" s="114">
        <f t="shared" si="18"/>
        <v>-0.70187032733957766</v>
      </c>
      <c r="L89" s="115">
        <f t="shared" si="19"/>
        <v>-0.65287032733957762</v>
      </c>
      <c r="M89" s="98">
        <f t="shared" si="12"/>
        <v>-0.7023703273395776</v>
      </c>
      <c r="N89" s="116">
        <f t="shared" si="13"/>
        <v>-0.65237032733957767</v>
      </c>
      <c r="O89" s="117">
        <f t="shared" si="14"/>
        <v>-0.67737032733957769</v>
      </c>
      <c r="P89" s="98">
        <f t="shared" si="15"/>
        <v>0</v>
      </c>
      <c r="Q89" s="118">
        <f t="shared" si="16"/>
        <v>0</v>
      </c>
      <c r="R89" s="98">
        <f t="shared" si="20"/>
        <v>6</v>
      </c>
      <c r="S89" s="119">
        <f t="shared" si="17"/>
        <v>6</v>
      </c>
    </row>
    <row r="90" spans="1:19">
      <c r="A90" s="119"/>
      <c r="E90" s="98">
        <f t="shared" si="11"/>
        <v>89</v>
      </c>
      <c r="F90" s="99"/>
      <c r="K90" s="114">
        <f t="shared" si="18"/>
        <v>-0.65187032733957762</v>
      </c>
      <c r="L90" s="115">
        <f t="shared" si="19"/>
        <v>-0.60287032733957757</v>
      </c>
      <c r="M90" s="98">
        <f t="shared" si="12"/>
        <v>-0.65237032733957756</v>
      </c>
      <c r="N90" s="116">
        <f t="shared" si="13"/>
        <v>-0.60237032733957763</v>
      </c>
      <c r="O90" s="117">
        <f t="shared" si="14"/>
        <v>-0.62737032733957765</v>
      </c>
      <c r="P90" s="98">
        <f t="shared" si="15"/>
        <v>0</v>
      </c>
      <c r="Q90" s="118">
        <f t="shared" si="16"/>
        <v>0</v>
      </c>
      <c r="R90" s="98">
        <f t="shared" si="20"/>
        <v>6</v>
      </c>
      <c r="S90" s="119">
        <f t="shared" si="17"/>
        <v>6</v>
      </c>
    </row>
    <row r="91" spans="1:19">
      <c r="A91" s="119"/>
      <c r="E91" s="98">
        <f t="shared" si="11"/>
        <v>90</v>
      </c>
      <c r="F91" s="99"/>
      <c r="K91" s="114">
        <f t="shared" si="18"/>
        <v>-0.60187032733957757</v>
      </c>
      <c r="L91" s="115">
        <f t="shared" si="19"/>
        <v>-0.55287032733957753</v>
      </c>
      <c r="M91" s="98">
        <f t="shared" si="12"/>
        <v>-0.60237032733957752</v>
      </c>
      <c r="N91" s="116">
        <f t="shared" si="13"/>
        <v>-0.55237032733957758</v>
      </c>
      <c r="O91" s="117">
        <f t="shared" si="14"/>
        <v>-0.5773703273395776</v>
      </c>
      <c r="P91" s="98">
        <f t="shared" si="15"/>
        <v>0</v>
      </c>
      <c r="Q91" s="118">
        <f t="shared" si="16"/>
        <v>0</v>
      </c>
      <c r="R91" s="98">
        <f t="shared" si="20"/>
        <v>6</v>
      </c>
      <c r="S91" s="119">
        <f t="shared" si="17"/>
        <v>6</v>
      </c>
    </row>
    <row r="92" spans="1:19">
      <c r="A92" s="119"/>
      <c r="E92" s="98">
        <f t="shared" si="11"/>
        <v>91</v>
      </c>
      <c r="F92" s="99"/>
      <c r="K92" s="114">
        <f t="shared" si="18"/>
        <v>-0.55187032733957753</v>
      </c>
      <c r="L92" s="115">
        <f t="shared" si="19"/>
        <v>-0.50287032733957748</v>
      </c>
      <c r="M92" s="98">
        <f t="shared" si="12"/>
        <v>-0.55237032733957747</v>
      </c>
      <c r="N92" s="116">
        <f t="shared" si="13"/>
        <v>-0.50237032733957754</v>
      </c>
      <c r="O92" s="117">
        <f t="shared" si="14"/>
        <v>-0.52737032733957756</v>
      </c>
      <c r="P92" s="98">
        <f t="shared" si="15"/>
        <v>0</v>
      </c>
      <c r="Q92" s="118">
        <f t="shared" si="16"/>
        <v>0</v>
      </c>
      <c r="R92" s="98">
        <f t="shared" si="20"/>
        <v>6</v>
      </c>
      <c r="S92" s="119">
        <f t="shared" si="17"/>
        <v>6</v>
      </c>
    </row>
    <row r="93" spans="1:19">
      <c r="A93" s="119"/>
      <c r="E93" s="98">
        <f t="shared" si="11"/>
        <v>92</v>
      </c>
      <c r="F93" s="99"/>
      <c r="K93" s="114">
        <f t="shared" si="18"/>
        <v>-0.50187032733957748</v>
      </c>
      <c r="L93" s="115">
        <f t="shared" si="19"/>
        <v>-0.45287032733957749</v>
      </c>
      <c r="M93" s="98">
        <f t="shared" si="12"/>
        <v>-0.50237032733957743</v>
      </c>
      <c r="N93" s="116">
        <f t="shared" si="13"/>
        <v>-0.45237032733957749</v>
      </c>
      <c r="O93" s="117">
        <f t="shared" si="14"/>
        <v>-0.47737032733957752</v>
      </c>
      <c r="P93" s="98">
        <f t="shared" si="15"/>
        <v>0</v>
      </c>
      <c r="Q93" s="118">
        <f t="shared" si="16"/>
        <v>0</v>
      </c>
      <c r="R93" s="98">
        <f t="shared" si="20"/>
        <v>6</v>
      </c>
      <c r="S93" s="119">
        <f t="shared" si="17"/>
        <v>6</v>
      </c>
    </row>
    <row r="94" spans="1:19">
      <c r="A94" s="119"/>
      <c r="E94" s="98">
        <f t="shared" si="11"/>
        <v>93</v>
      </c>
      <c r="F94" s="99"/>
      <c r="K94" s="114">
        <f t="shared" si="18"/>
        <v>-0.45187032733957749</v>
      </c>
      <c r="L94" s="115">
        <f t="shared" si="19"/>
        <v>-0.40287032733957751</v>
      </c>
      <c r="M94" s="98">
        <f t="shared" si="12"/>
        <v>-0.45237032733957749</v>
      </c>
      <c r="N94" s="116">
        <f t="shared" si="13"/>
        <v>-0.4023703273395775</v>
      </c>
      <c r="O94" s="117">
        <f t="shared" si="14"/>
        <v>-0.42737032733957747</v>
      </c>
      <c r="P94" s="98">
        <f t="shared" si="15"/>
        <v>0</v>
      </c>
      <c r="Q94" s="118">
        <f t="shared" si="16"/>
        <v>0</v>
      </c>
      <c r="R94" s="98">
        <f t="shared" si="20"/>
        <v>6</v>
      </c>
      <c r="S94" s="119">
        <f t="shared" si="17"/>
        <v>6</v>
      </c>
    </row>
    <row r="95" spans="1:19">
      <c r="A95" s="119"/>
      <c r="E95" s="98">
        <f t="shared" si="11"/>
        <v>94</v>
      </c>
      <c r="F95" s="99"/>
      <c r="K95" s="114">
        <f t="shared" si="18"/>
        <v>-0.4018703273395775</v>
      </c>
      <c r="L95" s="115">
        <f t="shared" si="19"/>
        <v>-0.35287032733957752</v>
      </c>
      <c r="M95" s="98">
        <f t="shared" si="12"/>
        <v>-0.4023703273395775</v>
      </c>
      <c r="N95" s="116">
        <f t="shared" si="13"/>
        <v>-0.35237032733957752</v>
      </c>
      <c r="O95" s="117">
        <f t="shared" si="14"/>
        <v>-0.37737032733957754</v>
      </c>
      <c r="P95" s="98">
        <f t="shared" si="15"/>
        <v>0</v>
      </c>
      <c r="Q95" s="118">
        <f t="shared" si="16"/>
        <v>0</v>
      </c>
      <c r="R95" s="98">
        <f t="shared" si="20"/>
        <v>6</v>
      </c>
      <c r="S95" s="119">
        <f t="shared" si="17"/>
        <v>6</v>
      </c>
    </row>
    <row r="96" spans="1:19">
      <c r="A96" s="119"/>
      <c r="E96" s="98">
        <f t="shared" si="11"/>
        <v>95</v>
      </c>
      <c r="F96" s="99"/>
      <c r="K96" s="114">
        <f t="shared" si="18"/>
        <v>-0.35187032733957752</v>
      </c>
      <c r="L96" s="115">
        <f t="shared" si="19"/>
        <v>-0.30287032733957753</v>
      </c>
      <c r="M96" s="98">
        <f t="shared" si="12"/>
        <v>-0.35237032733957752</v>
      </c>
      <c r="N96" s="116">
        <f t="shared" si="13"/>
        <v>-0.30237032733957753</v>
      </c>
      <c r="O96" s="117">
        <f t="shared" si="14"/>
        <v>-0.32737032733957749</v>
      </c>
      <c r="P96" s="98">
        <f t="shared" si="15"/>
        <v>1</v>
      </c>
      <c r="Q96" s="118">
        <f t="shared" si="16"/>
        <v>9.0909090909090912E-2</v>
      </c>
      <c r="R96" s="98">
        <f t="shared" si="20"/>
        <v>7</v>
      </c>
      <c r="S96" s="119">
        <f t="shared" si="17"/>
        <v>6</v>
      </c>
    </row>
    <row r="97" spans="1:19">
      <c r="A97" s="119"/>
      <c r="E97" s="98">
        <f t="shared" si="11"/>
        <v>96</v>
      </c>
      <c r="F97" s="99"/>
      <c r="K97" s="114">
        <f t="shared" si="18"/>
        <v>-0.30187032733957753</v>
      </c>
      <c r="L97" s="115">
        <f t="shared" si="19"/>
        <v>-0.25287032733957754</v>
      </c>
      <c r="M97" s="98">
        <f t="shared" si="12"/>
        <v>-0.30237032733957753</v>
      </c>
      <c r="N97" s="116">
        <f t="shared" si="13"/>
        <v>-0.25237032733957754</v>
      </c>
      <c r="O97" s="117">
        <f t="shared" si="14"/>
        <v>-0.27737032733957756</v>
      </c>
      <c r="P97" s="98">
        <f t="shared" si="15"/>
        <v>0</v>
      </c>
      <c r="Q97" s="118">
        <f t="shared" si="16"/>
        <v>0</v>
      </c>
      <c r="R97" s="98">
        <f t="shared" si="20"/>
        <v>7</v>
      </c>
      <c r="S97" s="119">
        <f t="shared" si="17"/>
        <v>7</v>
      </c>
    </row>
    <row r="98" spans="1:19">
      <c r="A98" s="119"/>
      <c r="E98" s="98">
        <f t="shared" si="11"/>
        <v>97</v>
      </c>
      <c r="F98" s="99"/>
      <c r="K98" s="114">
        <f t="shared" si="18"/>
        <v>-0.25187032733957754</v>
      </c>
      <c r="L98" s="115">
        <f t="shared" si="19"/>
        <v>-0.20287032733957755</v>
      </c>
      <c r="M98" s="98">
        <f t="shared" si="12"/>
        <v>-0.25237032733957754</v>
      </c>
      <c r="N98" s="116">
        <f t="shared" si="13"/>
        <v>-0.20237032733957755</v>
      </c>
      <c r="O98" s="117">
        <f t="shared" si="14"/>
        <v>-0.22737032733957754</v>
      </c>
      <c r="P98" s="98">
        <f t="shared" si="15"/>
        <v>0</v>
      </c>
      <c r="Q98" s="118">
        <f t="shared" si="16"/>
        <v>0</v>
      </c>
      <c r="R98" s="98">
        <f t="shared" si="20"/>
        <v>7</v>
      </c>
      <c r="S98" s="119">
        <f t="shared" si="17"/>
        <v>7</v>
      </c>
    </row>
    <row r="99" spans="1:19">
      <c r="A99" s="119"/>
      <c r="E99" s="98">
        <f t="shared" si="11"/>
        <v>98</v>
      </c>
      <c r="F99" s="99"/>
      <c r="K99" s="114">
        <f t="shared" si="18"/>
        <v>-0.20187032733957755</v>
      </c>
      <c r="L99" s="115">
        <f t="shared" si="19"/>
        <v>-0.15287032733957756</v>
      </c>
      <c r="M99" s="98">
        <f t="shared" si="12"/>
        <v>-0.20237032733957755</v>
      </c>
      <c r="N99" s="116">
        <f t="shared" si="13"/>
        <v>-0.15237032733957756</v>
      </c>
      <c r="O99" s="117">
        <f t="shared" si="14"/>
        <v>-0.17737032733957755</v>
      </c>
      <c r="P99" s="98">
        <f t="shared" si="15"/>
        <v>1</v>
      </c>
      <c r="Q99" s="118">
        <f t="shared" si="16"/>
        <v>9.0909090909090912E-2</v>
      </c>
      <c r="R99" s="98">
        <f t="shared" si="20"/>
        <v>8</v>
      </c>
      <c r="S99" s="119">
        <f t="shared" si="17"/>
        <v>7</v>
      </c>
    </row>
    <row r="100" spans="1:19">
      <c r="A100" s="119"/>
      <c r="E100" s="98">
        <f t="shared" si="11"/>
        <v>99</v>
      </c>
      <c r="F100" s="99"/>
      <c r="K100" s="114">
        <f t="shared" si="18"/>
        <v>-0.15187032733957756</v>
      </c>
      <c r="L100" s="115">
        <f t="shared" si="19"/>
        <v>-0.10287032733957756</v>
      </c>
      <c r="M100" s="98">
        <f t="shared" si="12"/>
        <v>-0.15237032733957756</v>
      </c>
      <c r="N100" s="116">
        <f t="shared" si="13"/>
        <v>-0.10237032733957756</v>
      </c>
      <c r="O100" s="117">
        <f t="shared" si="14"/>
        <v>-0.12737032733957757</v>
      </c>
      <c r="P100" s="98">
        <f t="shared" si="15"/>
        <v>0</v>
      </c>
      <c r="Q100" s="118">
        <f t="shared" si="16"/>
        <v>0</v>
      </c>
      <c r="R100" s="98">
        <f t="shared" si="20"/>
        <v>8</v>
      </c>
      <c r="S100" s="119">
        <f t="shared" si="17"/>
        <v>8</v>
      </c>
    </row>
    <row r="101" spans="1:19">
      <c r="A101" s="119"/>
      <c r="E101" s="98">
        <f t="shared" si="11"/>
        <v>100</v>
      </c>
      <c r="F101" s="99"/>
      <c r="K101" s="114">
        <f t="shared" si="18"/>
        <v>-0.10187032733957756</v>
      </c>
      <c r="L101" s="115">
        <f t="shared" si="19"/>
        <v>-5.2870327339577555E-2</v>
      </c>
      <c r="M101" s="98">
        <f t="shared" si="12"/>
        <v>-0.10237032733957756</v>
      </c>
      <c r="N101" s="116">
        <f t="shared" si="13"/>
        <v>-5.2370327339577555E-2</v>
      </c>
      <c r="O101" s="117">
        <f t="shared" si="14"/>
        <v>-7.7370327339577549E-2</v>
      </c>
      <c r="P101" s="98">
        <f t="shared" si="15"/>
        <v>0</v>
      </c>
      <c r="Q101" s="118">
        <f t="shared" si="16"/>
        <v>0</v>
      </c>
      <c r="R101" s="98">
        <f t="shared" si="20"/>
        <v>8</v>
      </c>
      <c r="S101" s="119">
        <f t="shared" si="17"/>
        <v>8</v>
      </c>
    </row>
    <row r="102" spans="1:19">
      <c r="A102" s="119"/>
      <c r="E102" s="98">
        <f t="shared" si="11"/>
        <v>101</v>
      </c>
      <c r="F102" s="99"/>
      <c r="K102" s="114">
        <f t="shared" si="18"/>
        <v>-5.1870327339577554E-2</v>
      </c>
      <c r="L102" s="115">
        <f t="shared" si="19"/>
        <v>-2.8703273395775516E-3</v>
      </c>
      <c r="M102" s="98">
        <f t="shared" si="12"/>
        <v>-5.2370327339577555E-2</v>
      </c>
      <c r="N102" s="116">
        <f t="shared" si="13"/>
        <v>-2.3703273395775516E-3</v>
      </c>
      <c r="O102" s="117">
        <f t="shared" si="14"/>
        <v>-2.7370327339577553E-2</v>
      </c>
      <c r="P102" s="98">
        <f t="shared" si="15"/>
        <v>0</v>
      </c>
      <c r="Q102" s="118">
        <f t="shared" si="16"/>
        <v>0</v>
      </c>
      <c r="R102" s="98">
        <f t="shared" si="20"/>
        <v>8</v>
      </c>
      <c r="S102" s="119">
        <f t="shared" si="17"/>
        <v>8</v>
      </c>
    </row>
    <row r="103" spans="1:19">
      <c r="A103" s="119"/>
      <c r="E103" s="98">
        <f t="shared" si="11"/>
        <v>102</v>
      </c>
      <c r="F103" s="99"/>
      <c r="K103" s="114">
        <f t="shared" si="18"/>
        <v>-1.8703273395775516E-3</v>
      </c>
      <c r="L103" s="115">
        <f t="shared" si="19"/>
        <v>4.712967266042245E-2</v>
      </c>
      <c r="M103" s="98">
        <f t="shared" si="12"/>
        <v>-2.3703273395775516E-3</v>
      </c>
      <c r="N103" s="116">
        <f t="shared" si="13"/>
        <v>4.7629672660422451E-2</v>
      </c>
      <c r="O103" s="117">
        <f t="shared" si="14"/>
        <v>2.2629672660422449E-2</v>
      </c>
      <c r="P103" s="98">
        <f t="shared" si="15"/>
        <v>0</v>
      </c>
      <c r="Q103" s="118">
        <f t="shared" si="16"/>
        <v>0</v>
      </c>
      <c r="R103" s="98">
        <f t="shared" si="20"/>
        <v>8</v>
      </c>
      <c r="S103" s="119">
        <f t="shared" si="17"/>
        <v>8</v>
      </c>
    </row>
    <row r="104" spans="1:19">
      <c r="A104" s="119"/>
      <c r="E104" s="98">
        <f t="shared" si="11"/>
        <v>103</v>
      </c>
      <c r="F104" s="99"/>
      <c r="K104" s="114">
        <f t="shared" si="18"/>
        <v>4.8129672660422451E-2</v>
      </c>
      <c r="L104" s="115">
        <f t="shared" si="19"/>
        <v>9.7129672660422453E-2</v>
      </c>
      <c r="M104" s="98">
        <f t="shared" si="12"/>
        <v>4.7629672660422451E-2</v>
      </c>
      <c r="N104" s="116">
        <f t="shared" si="13"/>
        <v>9.7629672660422454E-2</v>
      </c>
      <c r="O104" s="117">
        <f t="shared" si="14"/>
        <v>7.2629672660422445E-2</v>
      </c>
      <c r="P104" s="98">
        <f t="shared" si="15"/>
        <v>0</v>
      </c>
      <c r="Q104" s="118">
        <f t="shared" si="16"/>
        <v>0</v>
      </c>
      <c r="R104" s="98">
        <f t="shared" si="20"/>
        <v>8</v>
      </c>
      <c r="S104" s="119">
        <f t="shared" si="17"/>
        <v>8</v>
      </c>
    </row>
    <row r="105" spans="1:19">
      <c r="A105" s="119"/>
      <c r="E105" s="98">
        <f t="shared" si="11"/>
        <v>104</v>
      </c>
      <c r="F105" s="99"/>
      <c r="K105" s="114">
        <f t="shared" si="18"/>
        <v>9.8129672660422454E-2</v>
      </c>
      <c r="L105" s="115">
        <f t="shared" si="19"/>
        <v>0.14712967266042246</v>
      </c>
      <c r="M105" s="98">
        <f t="shared" si="12"/>
        <v>9.7629672660422454E-2</v>
      </c>
      <c r="N105" s="116">
        <f t="shared" si="13"/>
        <v>0.14762967266042246</v>
      </c>
      <c r="O105" s="117">
        <f t="shared" si="14"/>
        <v>0.12262967266042246</v>
      </c>
      <c r="P105" s="98">
        <f t="shared" si="15"/>
        <v>0</v>
      </c>
      <c r="Q105" s="118">
        <f t="shared" si="16"/>
        <v>0</v>
      </c>
      <c r="R105" s="98">
        <f t="shared" si="20"/>
        <v>8</v>
      </c>
      <c r="S105" s="119">
        <f t="shared" si="17"/>
        <v>8</v>
      </c>
    </row>
    <row r="106" spans="1:19">
      <c r="A106" s="119"/>
      <c r="E106" s="98">
        <f t="shared" si="11"/>
        <v>105</v>
      </c>
      <c r="F106" s="99"/>
      <c r="K106" s="114">
        <f t="shared" si="18"/>
        <v>0.14812967266042246</v>
      </c>
      <c r="L106" s="115">
        <f t="shared" si="19"/>
        <v>0.19712967266042247</v>
      </c>
      <c r="M106" s="98">
        <f t="shared" si="12"/>
        <v>0.14762967266042246</v>
      </c>
      <c r="N106" s="116">
        <f t="shared" si="13"/>
        <v>0.19762967266042247</v>
      </c>
      <c r="O106" s="117">
        <f t="shared" si="14"/>
        <v>0.17262967266042245</v>
      </c>
      <c r="P106" s="98">
        <f t="shared" si="15"/>
        <v>0</v>
      </c>
      <c r="Q106" s="118">
        <f t="shared" si="16"/>
        <v>0</v>
      </c>
      <c r="R106" s="98">
        <f t="shared" si="20"/>
        <v>8</v>
      </c>
      <c r="S106" s="119">
        <f t="shared" si="17"/>
        <v>8</v>
      </c>
    </row>
    <row r="107" spans="1:19">
      <c r="A107" s="119"/>
      <c r="E107" s="98">
        <f t="shared" si="11"/>
        <v>106</v>
      </c>
      <c r="F107" s="99"/>
      <c r="K107" s="114">
        <f t="shared" si="18"/>
        <v>0.19812967266042247</v>
      </c>
      <c r="L107" s="115">
        <f t="shared" si="19"/>
        <v>0.24712967266042246</v>
      </c>
      <c r="M107" s="98">
        <f t="shared" si="12"/>
        <v>0.19762967266042247</v>
      </c>
      <c r="N107" s="116">
        <f t="shared" si="13"/>
        <v>0.24762967266042246</v>
      </c>
      <c r="O107" s="117">
        <f t="shared" si="14"/>
        <v>0.22262967266042247</v>
      </c>
      <c r="P107" s="98">
        <f t="shared" si="15"/>
        <v>0</v>
      </c>
      <c r="Q107" s="118">
        <f t="shared" si="16"/>
        <v>0</v>
      </c>
      <c r="R107" s="98">
        <f t="shared" si="20"/>
        <v>8</v>
      </c>
      <c r="S107" s="119">
        <f t="shared" si="17"/>
        <v>8</v>
      </c>
    </row>
    <row r="108" spans="1:19">
      <c r="A108" s="119"/>
      <c r="E108" s="98">
        <f t="shared" si="11"/>
        <v>107</v>
      </c>
      <c r="F108" s="99"/>
      <c r="K108" s="114">
        <f t="shared" si="18"/>
        <v>0.24812967266042246</v>
      </c>
      <c r="L108" s="115">
        <f t="shared" si="19"/>
        <v>0.29712967266042245</v>
      </c>
      <c r="M108" s="98">
        <f t="shared" si="12"/>
        <v>0.24762967266042246</v>
      </c>
      <c r="N108" s="116">
        <f t="shared" si="13"/>
        <v>0.29762967266042245</v>
      </c>
      <c r="O108" s="117">
        <f t="shared" si="14"/>
        <v>0.27262967266042248</v>
      </c>
      <c r="P108" s="98">
        <f t="shared" si="15"/>
        <v>0</v>
      </c>
      <c r="Q108" s="118">
        <f t="shared" si="16"/>
        <v>0</v>
      </c>
      <c r="R108" s="98">
        <f t="shared" si="20"/>
        <v>8</v>
      </c>
      <c r="S108" s="119">
        <f t="shared" si="17"/>
        <v>8</v>
      </c>
    </row>
    <row r="109" spans="1:19">
      <c r="A109" s="119"/>
      <c r="E109" s="98">
        <f t="shared" si="11"/>
        <v>108</v>
      </c>
      <c r="F109" s="99"/>
      <c r="K109" s="114">
        <f t="shared" si="18"/>
        <v>0.29812967266042245</v>
      </c>
      <c r="L109" s="115">
        <f t="shared" si="19"/>
        <v>0.34712967266042244</v>
      </c>
      <c r="M109" s="98">
        <f t="shared" si="12"/>
        <v>0.29762967266042245</v>
      </c>
      <c r="N109" s="116">
        <f t="shared" si="13"/>
        <v>0.34762967266042244</v>
      </c>
      <c r="O109" s="117">
        <f t="shared" si="14"/>
        <v>0.32262967266042242</v>
      </c>
      <c r="P109" s="98">
        <f t="shared" si="15"/>
        <v>1</v>
      </c>
      <c r="Q109" s="118">
        <f t="shared" si="16"/>
        <v>9.0909090909090912E-2</v>
      </c>
      <c r="R109" s="98">
        <f t="shared" si="20"/>
        <v>9</v>
      </c>
      <c r="S109" s="119">
        <f t="shared" si="17"/>
        <v>8</v>
      </c>
    </row>
    <row r="110" spans="1:19">
      <c r="A110" s="119"/>
      <c r="E110" s="98">
        <f t="shared" si="11"/>
        <v>109</v>
      </c>
      <c r="F110" s="99"/>
      <c r="K110" s="114">
        <f t="shared" si="18"/>
        <v>0.34812967266042244</v>
      </c>
      <c r="L110" s="115">
        <f t="shared" si="19"/>
        <v>0.39712967266042243</v>
      </c>
      <c r="M110" s="98">
        <f t="shared" si="12"/>
        <v>0.34762967266042244</v>
      </c>
      <c r="N110" s="116">
        <f t="shared" si="13"/>
        <v>0.39762967266042243</v>
      </c>
      <c r="O110" s="117">
        <f t="shared" si="14"/>
        <v>0.37262967266042246</v>
      </c>
      <c r="P110" s="98">
        <f t="shared" si="15"/>
        <v>0</v>
      </c>
      <c r="Q110" s="118">
        <f t="shared" si="16"/>
        <v>0</v>
      </c>
      <c r="R110" s="98">
        <f t="shared" si="20"/>
        <v>9</v>
      </c>
      <c r="S110" s="119">
        <f t="shared" si="17"/>
        <v>9</v>
      </c>
    </row>
    <row r="111" spans="1:19">
      <c r="A111" s="119"/>
      <c r="E111" s="98">
        <f t="shared" si="11"/>
        <v>110</v>
      </c>
      <c r="F111" s="99"/>
      <c r="K111" s="114">
        <f t="shared" si="18"/>
        <v>0.39812967266042243</v>
      </c>
      <c r="L111" s="115">
        <f t="shared" si="19"/>
        <v>0.44712967266042242</v>
      </c>
      <c r="M111" s="98">
        <f t="shared" si="12"/>
        <v>0.39762967266042243</v>
      </c>
      <c r="N111" s="116">
        <f t="shared" si="13"/>
        <v>0.44762967266042242</v>
      </c>
      <c r="O111" s="117">
        <f t="shared" si="14"/>
        <v>0.4226296726604224</v>
      </c>
      <c r="P111" s="98">
        <f t="shared" si="15"/>
        <v>0</v>
      </c>
      <c r="Q111" s="118">
        <f t="shared" si="16"/>
        <v>0</v>
      </c>
      <c r="R111" s="98">
        <f t="shared" si="20"/>
        <v>9</v>
      </c>
      <c r="S111" s="119">
        <f t="shared" si="17"/>
        <v>9</v>
      </c>
    </row>
    <row r="112" spans="1:19">
      <c r="A112" s="119"/>
      <c r="E112" s="98">
        <f t="shared" si="11"/>
        <v>111</v>
      </c>
      <c r="F112" s="99"/>
      <c r="K112" s="114">
        <f t="shared" si="18"/>
        <v>0.44812967266042242</v>
      </c>
      <c r="L112" s="115">
        <f t="shared" si="19"/>
        <v>0.49712967266042241</v>
      </c>
      <c r="M112" s="98">
        <f t="shared" si="12"/>
        <v>0.44762967266042242</v>
      </c>
      <c r="N112" s="116">
        <f t="shared" si="13"/>
        <v>0.49762967266042241</v>
      </c>
      <c r="O112" s="117">
        <f t="shared" si="14"/>
        <v>0.47262967266042244</v>
      </c>
      <c r="P112" s="98">
        <f t="shared" si="15"/>
        <v>0</v>
      </c>
      <c r="Q112" s="118">
        <f t="shared" si="16"/>
        <v>0</v>
      </c>
      <c r="R112" s="98">
        <f t="shared" si="20"/>
        <v>9</v>
      </c>
      <c r="S112" s="119">
        <f t="shared" si="17"/>
        <v>9</v>
      </c>
    </row>
    <row r="113" spans="1:19">
      <c r="A113" s="119"/>
      <c r="E113" s="98">
        <f t="shared" si="11"/>
        <v>112</v>
      </c>
      <c r="F113" s="99"/>
      <c r="K113" s="114">
        <f t="shared" si="18"/>
        <v>0.49812967266042241</v>
      </c>
      <c r="L113" s="115">
        <f t="shared" si="19"/>
        <v>0.54712967266042245</v>
      </c>
      <c r="M113" s="98">
        <f t="shared" si="12"/>
        <v>0.49762967266042241</v>
      </c>
      <c r="N113" s="116">
        <f t="shared" si="13"/>
        <v>0.5476296726604224</v>
      </c>
      <c r="O113" s="117">
        <f t="shared" si="14"/>
        <v>0.52262967266042248</v>
      </c>
      <c r="P113" s="98">
        <f t="shared" si="15"/>
        <v>0</v>
      </c>
      <c r="Q113" s="118">
        <f t="shared" si="16"/>
        <v>0</v>
      </c>
      <c r="R113" s="98">
        <f t="shared" si="20"/>
        <v>9</v>
      </c>
      <c r="S113" s="119">
        <f t="shared" si="17"/>
        <v>9</v>
      </c>
    </row>
    <row r="114" spans="1:19">
      <c r="A114" s="119"/>
      <c r="E114" s="98">
        <f t="shared" si="11"/>
        <v>113</v>
      </c>
      <c r="F114" s="99"/>
      <c r="K114" s="114">
        <f t="shared" si="18"/>
        <v>0.54812967266042245</v>
      </c>
      <c r="L114" s="115">
        <f t="shared" si="19"/>
        <v>0.59712967266042249</v>
      </c>
      <c r="M114" s="98">
        <f t="shared" si="12"/>
        <v>0.54762967266042251</v>
      </c>
      <c r="N114" s="116">
        <f t="shared" si="13"/>
        <v>0.59762967266042244</v>
      </c>
      <c r="O114" s="117">
        <f t="shared" si="14"/>
        <v>0.57262967266042253</v>
      </c>
      <c r="P114" s="98">
        <f t="shared" si="15"/>
        <v>0</v>
      </c>
      <c r="Q114" s="118">
        <f t="shared" si="16"/>
        <v>0</v>
      </c>
      <c r="R114" s="98">
        <f t="shared" si="20"/>
        <v>9</v>
      </c>
      <c r="S114" s="119">
        <f t="shared" si="17"/>
        <v>9</v>
      </c>
    </row>
    <row r="115" spans="1:19">
      <c r="A115" s="119"/>
      <c r="E115" s="98">
        <f t="shared" si="11"/>
        <v>114</v>
      </c>
      <c r="F115" s="99"/>
      <c r="K115" s="114">
        <f t="shared" si="18"/>
        <v>0.5981296726604225</v>
      </c>
      <c r="L115" s="115">
        <f t="shared" si="19"/>
        <v>0.64712967266042254</v>
      </c>
      <c r="M115" s="98">
        <f t="shared" si="12"/>
        <v>0.59762967266042255</v>
      </c>
      <c r="N115" s="116">
        <f t="shared" si="13"/>
        <v>0.64762967266042248</v>
      </c>
      <c r="O115" s="117">
        <f t="shared" si="14"/>
        <v>0.62262967266042257</v>
      </c>
      <c r="P115" s="98">
        <f t="shared" si="15"/>
        <v>0</v>
      </c>
      <c r="Q115" s="118">
        <f t="shared" si="16"/>
        <v>0</v>
      </c>
      <c r="R115" s="98">
        <f t="shared" si="20"/>
        <v>9</v>
      </c>
      <c r="S115" s="119">
        <f t="shared" si="17"/>
        <v>9</v>
      </c>
    </row>
    <row r="116" spans="1:19">
      <c r="A116" s="119"/>
      <c r="E116" s="98">
        <f t="shared" si="11"/>
        <v>115</v>
      </c>
      <c r="F116" s="99"/>
      <c r="K116" s="114">
        <f t="shared" si="18"/>
        <v>0.64812967266042254</v>
      </c>
      <c r="L116" s="115">
        <f t="shared" si="19"/>
        <v>0.69712967266042258</v>
      </c>
      <c r="M116" s="98">
        <f t="shared" si="12"/>
        <v>0.6476296726604226</v>
      </c>
      <c r="N116" s="116">
        <f t="shared" si="13"/>
        <v>0.69762967266042253</v>
      </c>
      <c r="O116" s="117">
        <f t="shared" si="14"/>
        <v>0.67262967266042262</v>
      </c>
      <c r="P116" s="98">
        <f t="shared" si="15"/>
        <v>0</v>
      </c>
      <c r="Q116" s="118">
        <f t="shared" si="16"/>
        <v>0</v>
      </c>
      <c r="R116" s="98">
        <f t="shared" si="20"/>
        <v>9</v>
      </c>
      <c r="S116" s="119">
        <f t="shared" si="17"/>
        <v>9</v>
      </c>
    </row>
    <row r="117" spans="1:19">
      <c r="A117" s="119"/>
      <c r="E117" s="98">
        <f t="shared" si="11"/>
        <v>116</v>
      </c>
      <c r="F117" s="99"/>
      <c r="K117" s="114">
        <f t="shared" si="18"/>
        <v>0.69812967266042258</v>
      </c>
      <c r="L117" s="115">
        <f t="shared" si="19"/>
        <v>0.74712967266042263</v>
      </c>
      <c r="M117" s="98">
        <f t="shared" si="12"/>
        <v>0.69762967266042264</v>
      </c>
      <c r="N117" s="116">
        <f t="shared" si="13"/>
        <v>0.74762967266042257</v>
      </c>
      <c r="O117" s="117">
        <f t="shared" si="14"/>
        <v>0.72262967266042266</v>
      </c>
      <c r="P117" s="98">
        <f t="shared" si="15"/>
        <v>0</v>
      </c>
      <c r="Q117" s="118">
        <f t="shared" si="16"/>
        <v>0</v>
      </c>
      <c r="R117" s="98">
        <f t="shared" si="20"/>
        <v>9</v>
      </c>
      <c r="S117" s="119">
        <f t="shared" si="17"/>
        <v>9</v>
      </c>
    </row>
    <row r="118" spans="1:19">
      <c r="A118" s="119"/>
      <c r="E118" s="98">
        <f t="shared" si="11"/>
        <v>117</v>
      </c>
      <c r="F118" s="99"/>
      <c r="K118" s="114">
        <f t="shared" si="18"/>
        <v>0.74812967266042263</v>
      </c>
      <c r="L118" s="115">
        <f t="shared" si="19"/>
        <v>0.79712967266042267</v>
      </c>
      <c r="M118" s="98">
        <f t="shared" si="12"/>
        <v>0.74762967266042268</v>
      </c>
      <c r="N118" s="116">
        <f t="shared" si="13"/>
        <v>0.79762967266042262</v>
      </c>
      <c r="O118" s="117">
        <f t="shared" si="14"/>
        <v>0.77262967266042271</v>
      </c>
      <c r="P118" s="98">
        <f t="shared" si="15"/>
        <v>0</v>
      </c>
      <c r="Q118" s="118">
        <f t="shared" si="16"/>
        <v>0</v>
      </c>
      <c r="R118" s="98">
        <f t="shared" si="20"/>
        <v>9</v>
      </c>
      <c r="S118" s="119">
        <f t="shared" si="17"/>
        <v>9</v>
      </c>
    </row>
    <row r="119" spans="1:19">
      <c r="A119" s="119"/>
      <c r="E119" s="98">
        <f t="shared" si="11"/>
        <v>118</v>
      </c>
      <c r="F119" s="99"/>
      <c r="K119" s="114">
        <f t="shared" si="18"/>
        <v>0.79812967266042267</v>
      </c>
      <c r="L119" s="115">
        <f t="shared" si="19"/>
        <v>0.84712967266042272</v>
      </c>
      <c r="M119" s="98">
        <f t="shared" si="12"/>
        <v>0.79762967266042273</v>
      </c>
      <c r="N119" s="116">
        <f t="shared" si="13"/>
        <v>0.84762967266042266</v>
      </c>
      <c r="O119" s="117">
        <f t="shared" si="14"/>
        <v>0.82262967266042275</v>
      </c>
      <c r="P119" s="98">
        <f t="shared" si="15"/>
        <v>0</v>
      </c>
      <c r="Q119" s="118">
        <f t="shared" si="16"/>
        <v>0</v>
      </c>
      <c r="R119" s="98">
        <f t="shared" si="20"/>
        <v>9</v>
      </c>
      <c r="S119" s="119">
        <f t="shared" si="17"/>
        <v>9</v>
      </c>
    </row>
    <row r="120" spans="1:19">
      <c r="A120" s="119"/>
      <c r="E120" s="98">
        <f t="shared" si="11"/>
        <v>119</v>
      </c>
      <c r="F120" s="99"/>
      <c r="K120" s="114">
        <f t="shared" si="18"/>
        <v>0.84812967266042272</v>
      </c>
      <c r="L120" s="115">
        <f t="shared" si="19"/>
        <v>0.89712967266042276</v>
      </c>
      <c r="M120" s="98">
        <f t="shared" si="12"/>
        <v>0.84762967266042277</v>
      </c>
      <c r="N120" s="116">
        <f t="shared" si="13"/>
        <v>0.89762967266042271</v>
      </c>
      <c r="O120" s="117">
        <f t="shared" si="14"/>
        <v>0.87262967266042279</v>
      </c>
      <c r="P120" s="98">
        <f t="shared" si="15"/>
        <v>1</v>
      </c>
      <c r="Q120" s="118">
        <f t="shared" si="16"/>
        <v>9.0909090909090912E-2</v>
      </c>
      <c r="R120" s="98">
        <f t="shared" si="20"/>
        <v>10</v>
      </c>
      <c r="S120" s="119">
        <f t="shared" si="17"/>
        <v>9</v>
      </c>
    </row>
    <row r="121" spans="1:19">
      <c r="A121" s="119"/>
      <c r="E121" s="98">
        <f t="shared" si="11"/>
        <v>120</v>
      </c>
      <c r="F121" s="99"/>
      <c r="K121" s="114">
        <f t="shared" si="18"/>
        <v>0.89812967266042276</v>
      </c>
      <c r="L121" s="115">
        <f t="shared" si="19"/>
        <v>0.94712967266042281</v>
      </c>
      <c r="M121" s="98">
        <f t="shared" si="12"/>
        <v>0.89762967266042282</v>
      </c>
      <c r="N121" s="116">
        <f t="shared" si="13"/>
        <v>0.94762967266042275</v>
      </c>
      <c r="O121" s="117">
        <f t="shared" si="14"/>
        <v>0.92262967266042284</v>
      </c>
      <c r="P121" s="98">
        <f t="shared" si="15"/>
        <v>0</v>
      </c>
      <c r="Q121" s="118">
        <f t="shared" si="16"/>
        <v>0</v>
      </c>
      <c r="R121" s="98">
        <f t="shared" si="20"/>
        <v>10</v>
      </c>
      <c r="S121" s="119">
        <f t="shared" si="17"/>
        <v>10</v>
      </c>
    </row>
    <row r="122" spans="1:19">
      <c r="A122" s="119"/>
      <c r="E122" s="98">
        <f t="shared" si="11"/>
        <v>121</v>
      </c>
      <c r="F122" s="99"/>
      <c r="K122" s="114">
        <f t="shared" si="18"/>
        <v>0.94812967266042281</v>
      </c>
      <c r="L122" s="115">
        <f t="shared" si="19"/>
        <v>0.99712967266042285</v>
      </c>
      <c r="M122" s="98">
        <f t="shared" si="12"/>
        <v>0.94762967266042286</v>
      </c>
      <c r="N122" s="116">
        <f t="shared" si="13"/>
        <v>0.99762967266042279</v>
      </c>
      <c r="O122" s="117">
        <f t="shared" si="14"/>
        <v>0.97262967266042288</v>
      </c>
      <c r="P122" s="98">
        <f t="shared" si="15"/>
        <v>0</v>
      </c>
      <c r="Q122" s="118">
        <f t="shared" si="16"/>
        <v>0</v>
      </c>
      <c r="R122" s="98">
        <f t="shared" si="20"/>
        <v>10</v>
      </c>
      <c r="S122" s="119">
        <f t="shared" si="17"/>
        <v>10</v>
      </c>
    </row>
    <row r="123" spans="1:19">
      <c r="A123" s="119"/>
      <c r="E123" s="98">
        <f t="shared" si="11"/>
        <v>122</v>
      </c>
      <c r="F123" s="99"/>
      <c r="K123" s="114">
        <f t="shared" si="18"/>
        <v>0.99812967266042285</v>
      </c>
      <c r="L123" s="115">
        <f t="shared" si="19"/>
        <v>1.0471296726604229</v>
      </c>
      <c r="M123" s="98">
        <f t="shared" si="12"/>
        <v>0.99762967266042291</v>
      </c>
      <c r="N123" s="116">
        <f t="shared" si="13"/>
        <v>1.0476296726604228</v>
      </c>
      <c r="O123" s="117">
        <f t="shared" si="14"/>
        <v>1.0226296726604229</v>
      </c>
      <c r="P123" s="98">
        <f t="shared" si="15"/>
        <v>0</v>
      </c>
      <c r="Q123" s="118">
        <f t="shared" si="16"/>
        <v>0</v>
      </c>
      <c r="R123" s="98">
        <f t="shared" si="20"/>
        <v>10</v>
      </c>
      <c r="S123" s="119">
        <f t="shared" si="17"/>
        <v>10</v>
      </c>
    </row>
    <row r="124" spans="1:19">
      <c r="A124" s="119"/>
      <c r="E124" s="98">
        <f t="shared" si="11"/>
        <v>123</v>
      </c>
      <c r="F124" s="99"/>
      <c r="K124" s="114">
        <f t="shared" si="18"/>
        <v>1.0481296726604228</v>
      </c>
      <c r="L124" s="115">
        <f t="shared" si="19"/>
        <v>1.0971296726604229</v>
      </c>
      <c r="M124" s="98">
        <f t="shared" si="12"/>
        <v>1.0476296726604228</v>
      </c>
      <c r="N124" s="116">
        <f t="shared" si="13"/>
        <v>1.0976296726604229</v>
      </c>
      <c r="O124" s="117">
        <f t="shared" si="14"/>
        <v>1.072629672660423</v>
      </c>
      <c r="P124" s="98">
        <f t="shared" si="15"/>
        <v>0</v>
      </c>
      <c r="Q124" s="118">
        <f t="shared" si="16"/>
        <v>0</v>
      </c>
      <c r="R124" s="98">
        <f t="shared" si="20"/>
        <v>10</v>
      </c>
      <c r="S124" s="119">
        <f t="shared" si="17"/>
        <v>10</v>
      </c>
    </row>
    <row r="125" spans="1:19">
      <c r="A125" s="119"/>
      <c r="E125" s="98">
        <f t="shared" si="11"/>
        <v>124</v>
      </c>
      <c r="F125" s="99"/>
      <c r="K125" s="114">
        <f t="shared" si="18"/>
        <v>1.0981296726604228</v>
      </c>
      <c r="L125" s="115">
        <f t="shared" si="19"/>
        <v>1.147129672660423</v>
      </c>
      <c r="M125" s="98">
        <f t="shared" si="12"/>
        <v>1.0976296726604229</v>
      </c>
      <c r="N125" s="116">
        <f t="shared" si="13"/>
        <v>1.1476296726604229</v>
      </c>
      <c r="O125" s="117">
        <f t="shared" si="14"/>
        <v>1.1226296726604228</v>
      </c>
      <c r="P125" s="98">
        <f t="shared" si="15"/>
        <v>0</v>
      </c>
      <c r="Q125" s="118">
        <f t="shared" si="16"/>
        <v>0</v>
      </c>
      <c r="R125" s="98">
        <f t="shared" si="20"/>
        <v>10</v>
      </c>
      <c r="S125" s="119">
        <f t="shared" si="17"/>
        <v>10</v>
      </c>
    </row>
    <row r="126" spans="1:19">
      <c r="A126" s="119"/>
      <c r="E126" s="98">
        <f t="shared" si="11"/>
        <v>125</v>
      </c>
      <c r="F126" s="99"/>
      <c r="K126" s="114">
        <f t="shared" si="18"/>
        <v>1.1481296726604229</v>
      </c>
      <c r="L126" s="115">
        <f t="shared" si="19"/>
        <v>1.197129672660423</v>
      </c>
      <c r="M126" s="98">
        <f t="shared" si="12"/>
        <v>1.1476296726604229</v>
      </c>
      <c r="N126" s="116">
        <f t="shared" si="13"/>
        <v>1.197629672660423</v>
      </c>
      <c r="O126" s="117">
        <f t="shared" si="14"/>
        <v>1.1726296726604231</v>
      </c>
      <c r="P126" s="98">
        <f t="shared" si="15"/>
        <v>0</v>
      </c>
      <c r="Q126" s="118">
        <f t="shared" si="16"/>
        <v>0</v>
      </c>
      <c r="R126" s="98">
        <f t="shared" si="20"/>
        <v>10</v>
      </c>
      <c r="S126" s="119">
        <f t="shared" si="17"/>
        <v>10</v>
      </c>
    </row>
    <row r="127" spans="1:19">
      <c r="A127" s="119"/>
      <c r="E127" s="98">
        <f t="shared" si="11"/>
        <v>126</v>
      </c>
      <c r="F127" s="99"/>
      <c r="K127" s="114">
        <f t="shared" si="18"/>
        <v>1.1981296726604229</v>
      </c>
      <c r="L127" s="115">
        <f t="shared" si="19"/>
        <v>1.2471296726604231</v>
      </c>
      <c r="M127" s="98">
        <f t="shared" si="12"/>
        <v>1.197629672660423</v>
      </c>
      <c r="N127" s="116">
        <f t="shared" si="13"/>
        <v>1.247629672660423</v>
      </c>
      <c r="O127" s="117">
        <f t="shared" si="14"/>
        <v>1.2226296726604229</v>
      </c>
      <c r="P127" s="98">
        <f t="shared" si="15"/>
        <v>0</v>
      </c>
      <c r="Q127" s="118">
        <f t="shared" si="16"/>
        <v>0</v>
      </c>
      <c r="R127" s="98">
        <f t="shared" si="20"/>
        <v>10</v>
      </c>
      <c r="S127" s="119">
        <f t="shared" si="17"/>
        <v>10</v>
      </c>
    </row>
    <row r="128" spans="1:19">
      <c r="A128" s="119"/>
      <c r="E128" s="98">
        <f t="shared" si="11"/>
        <v>127</v>
      </c>
      <c r="F128" s="99"/>
      <c r="K128" s="114">
        <f t="shared" si="18"/>
        <v>1.248129672660423</v>
      </c>
      <c r="L128" s="115">
        <f t="shared" si="19"/>
        <v>1.2971296726604231</v>
      </c>
      <c r="M128" s="98">
        <f t="shared" si="12"/>
        <v>1.247629672660423</v>
      </c>
      <c r="N128" s="116">
        <f t="shared" si="13"/>
        <v>1.2976296726604231</v>
      </c>
      <c r="O128" s="117">
        <f t="shared" si="14"/>
        <v>1.2726296726604232</v>
      </c>
      <c r="P128" s="98">
        <f t="shared" si="15"/>
        <v>0</v>
      </c>
      <c r="Q128" s="118">
        <f t="shared" si="16"/>
        <v>0</v>
      </c>
      <c r="R128" s="98">
        <f t="shared" si="20"/>
        <v>10</v>
      </c>
      <c r="S128" s="119">
        <f t="shared" si="17"/>
        <v>10</v>
      </c>
    </row>
    <row r="129" spans="1:19">
      <c r="A129" s="119"/>
      <c r="E129" s="98">
        <f t="shared" si="11"/>
        <v>128</v>
      </c>
      <c r="F129" s="99"/>
      <c r="K129" s="114">
        <f t="shared" si="18"/>
        <v>1.298129672660423</v>
      </c>
      <c r="L129" s="115">
        <f t="shared" si="19"/>
        <v>1.3471296726604232</v>
      </c>
      <c r="M129" s="98">
        <f t="shared" si="12"/>
        <v>1.2976296726604231</v>
      </c>
      <c r="N129" s="116">
        <f t="shared" si="13"/>
        <v>1.3476296726604231</v>
      </c>
      <c r="O129" s="117">
        <f t="shared" si="14"/>
        <v>1.322629672660423</v>
      </c>
      <c r="P129" s="98">
        <f t="shared" si="15"/>
        <v>0</v>
      </c>
      <c r="Q129" s="118">
        <f t="shared" si="16"/>
        <v>0</v>
      </c>
      <c r="R129" s="98">
        <f t="shared" si="20"/>
        <v>10</v>
      </c>
      <c r="S129" s="119">
        <f t="shared" si="17"/>
        <v>10</v>
      </c>
    </row>
    <row r="130" spans="1:19">
      <c r="A130" s="119"/>
      <c r="E130" s="98">
        <f t="shared" si="11"/>
        <v>129</v>
      </c>
      <c r="F130" s="99"/>
      <c r="K130" s="114">
        <f t="shared" si="18"/>
        <v>1.3481296726604231</v>
      </c>
      <c r="L130" s="115">
        <f t="shared" si="19"/>
        <v>1.3971296726604232</v>
      </c>
      <c r="M130" s="98">
        <f t="shared" si="12"/>
        <v>1.3476296726604231</v>
      </c>
      <c r="N130" s="116">
        <f t="shared" si="13"/>
        <v>1.3976296726604232</v>
      </c>
      <c r="O130" s="117">
        <f t="shared" si="14"/>
        <v>1.3726296726604232</v>
      </c>
      <c r="P130" s="98">
        <f t="shared" si="15"/>
        <v>0</v>
      </c>
      <c r="Q130" s="118">
        <f t="shared" si="16"/>
        <v>0</v>
      </c>
      <c r="R130" s="98">
        <f t="shared" si="20"/>
        <v>10</v>
      </c>
      <c r="S130" s="119">
        <f t="shared" si="17"/>
        <v>10</v>
      </c>
    </row>
    <row r="131" spans="1:19">
      <c r="A131" s="119"/>
      <c r="E131" s="98">
        <f t="shared" si="11"/>
        <v>130</v>
      </c>
      <c r="F131" s="99"/>
      <c r="K131" s="114">
        <f t="shared" si="18"/>
        <v>1.3981296726604231</v>
      </c>
      <c r="L131" s="115">
        <f t="shared" si="19"/>
        <v>1.4471296726604232</v>
      </c>
      <c r="M131" s="98">
        <f t="shared" si="12"/>
        <v>1.3976296726604232</v>
      </c>
      <c r="N131" s="116">
        <f t="shared" si="13"/>
        <v>1.4476296726604232</v>
      </c>
      <c r="O131" s="117">
        <f t="shared" si="14"/>
        <v>1.4226296726604231</v>
      </c>
      <c r="P131" s="98">
        <f t="shared" si="15"/>
        <v>0</v>
      </c>
      <c r="Q131" s="118">
        <f t="shared" si="16"/>
        <v>0</v>
      </c>
      <c r="R131" s="98">
        <f t="shared" si="20"/>
        <v>10</v>
      </c>
      <c r="S131" s="119">
        <f t="shared" si="17"/>
        <v>10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1.4481296726604231</v>
      </c>
      <c r="L132" s="115">
        <f t="shared" si="19"/>
        <v>1.4971296726604233</v>
      </c>
      <c r="M132" s="98">
        <f t="shared" si="12"/>
        <v>1.4476296726604232</v>
      </c>
      <c r="N132" s="116">
        <f t="shared" si="13"/>
        <v>1.4976296726604232</v>
      </c>
      <c r="O132" s="117">
        <f t="shared" si="14"/>
        <v>1.4726296726604233</v>
      </c>
      <c r="P132" s="98">
        <f t="shared" si="15"/>
        <v>0</v>
      </c>
      <c r="Q132" s="118">
        <f t="shared" si="16"/>
        <v>0</v>
      </c>
      <c r="R132" s="98">
        <f t="shared" si="20"/>
        <v>10</v>
      </c>
      <c r="S132" s="119">
        <f t="shared" si="17"/>
        <v>10</v>
      </c>
    </row>
    <row r="133" spans="1:19">
      <c r="A133" s="119"/>
      <c r="E133" s="98">
        <f t="shared" si="21"/>
        <v>132</v>
      </c>
      <c r="F133" s="99"/>
      <c r="K133" s="114">
        <f t="shared" si="18"/>
        <v>1.4981296726604232</v>
      </c>
      <c r="L133" s="115">
        <f t="shared" si="19"/>
        <v>1.5471296726604233</v>
      </c>
      <c r="M133" s="98">
        <f t="shared" ref="M133:M196" si="22">K133-5*10^-(D$2+1)</f>
        <v>1.4976296726604232</v>
      </c>
      <c r="N133" s="116">
        <f t="shared" ref="N133:N196" si="23">L133+5*10^-(D$2+1)</f>
        <v>1.5476296726604233</v>
      </c>
      <c r="O133" s="117">
        <f t="shared" ref="O133:O196" si="24">AVERAGE(K133,L133)</f>
        <v>1.5226296726604232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10</v>
      </c>
      <c r="S133" s="119">
        <f t="shared" ref="S133:S196" si="27">COUNTIF(F$2:F$5000,"&lt;="&amp;M133)</f>
        <v>10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1.5481296726604232</v>
      </c>
      <c r="L134" s="115">
        <f t="shared" ref="L134:L197" si="29">K134+$I$4-POWER(10,-$D$2)</f>
        <v>1.5971296726604234</v>
      </c>
      <c r="M134" s="98">
        <f t="shared" si="22"/>
        <v>1.5476296726604233</v>
      </c>
      <c r="N134" s="116">
        <f t="shared" si="23"/>
        <v>1.5976296726604233</v>
      </c>
      <c r="O134" s="117">
        <f t="shared" si="24"/>
        <v>1.5726296726604234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10</v>
      </c>
      <c r="S134" s="119">
        <f t="shared" si="27"/>
        <v>10</v>
      </c>
    </row>
    <row r="135" spans="1:19">
      <c r="A135" s="119"/>
      <c r="E135" s="98">
        <f t="shared" si="21"/>
        <v>134</v>
      </c>
      <c r="F135" s="99"/>
      <c r="K135" s="114">
        <f t="shared" si="28"/>
        <v>1.5981296726604233</v>
      </c>
      <c r="L135" s="115">
        <f t="shared" si="29"/>
        <v>1.6471296726604234</v>
      </c>
      <c r="M135" s="98">
        <f t="shared" si="22"/>
        <v>1.5976296726604233</v>
      </c>
      <c r="N135" s="116">
        <f t="shared" si="23"/>
        <v>1.6476296726604234</v>
      </c>
      <c r="O135" s="117">
        <f t="shared" si="24"/>
        <v>1.6226296726604232</v>
      </c>
      <c r="P135" s="98">
        <f t="shared" si="25"/>
        <v>0</v>
      </c>
      <c r="Q135" s="118">
        <f t="shared" si="26"/>
        <v>0</v>
      </c>
      <c r="R135" s="98">
        <f t="shared" si="30"/>
        <v>10</v>
      </c>
      <c r="S135" s="119">
        <f t="shared" si="27"/>
        <v>10</v>
      </c>
    </row>
    <row r="136" spans="1:19">
      <c r="A136" s="119"/>
      <c r="E136" s="98">
        <f t="shared" si="21"/>
        <v>135</v>
      </c>
      <c r="F136" s="99"/>
      <c r="K136" s="114">
        <f t="shared" si="28"/>
        <v>1.6481296726604233</v>
      </c>
      <c r="L136" s="115">
        <f t="shared" si="29"/>
        <v>1.6971296726604235</v>
      </c>
      <c r="M136" s="98">
        <f t="shared" si="22"/>
        <v>1.6476296726604234</v>
      </c>
      <c r="N136" s="116">
        <f t="shared" si="23"/>
        <v>1.6976296726604234</v>
      </c>
      <c r="O136" s="117">
        <f t="shared" si="24"/>
        <v>1.6726296726604235</v>
      </c>
      <c r="P136" s="98">
        <f t="shared" si="25"/>
        <v>0</v>
      </c>
      <c r="Q136" s="118">
        <f t="shared" si="26"/>
        <v>0</v>
      </c>
      <c r="R136" s="98">
        <f t="shared" si="30"/>
        <v>10</v>
      </c>
      <c r="S136" s="119">
        <f t="shared" si="27"/>
        <v>10</v>
      </c>
    </row>
    <row r="137" spans="1:19">
      <c r="A137" s="119"/>
      <c r="E137" s="98">
        <f t="shared" si="21"/>
        <v>136</v>
      </c>
      <c r="F137" s="99"/>
      <c r="K137" s="114">
        <f t="shared" si="28"/>
        <v>1.6981296726604234</v>
      </c>
      <c r="L137" s="115">
        <f t="shared" si="29"/>
        <v>1.7471296726604235</v>
      </c>
      <c r="M137" s="98">
        <f t="shared" si="22"/>
        <v>1.6976296726604234</v>
      </c>
      <c r="N137" s="116">
        <f t="shared" si="23"/>
        <v>1.7476296726604235</v>
      </c>
      <c r="O137" s="117">
        <f t="shared" si="24"/>
        <v>1.7226296726604233</v>
      </c>
      <c r="P137" s="98">
        <f t="shared" si="25"/>
        <v>0</v>
      </c>
      <c r="Q137" s="118">
        <f t="shared" si="26"/>
        <v>0</v>
      </c>
      <c r="R137" s="98">
        <f t="shared" si="30"/>
        <v>10</v>
      </c>
      <c r="S137" s="119">
        <f t="shared" si="27"/>
        <v>10</v>
      </c>
    </row>
    <row r="138" spans="1:19">
      <c r="A138" s="119"/>
      <c r="E138" s="98">
        <f t="shared" si="21"/>
        <v>137</v>
      </c>
      <c r="F138" s="99"/>
      <c r="K138" s="114">
        <f t="shared" si="28"/>
        <v>1.7481296726604234</v>
      </c>
      <c r="L138" s="115">
        <f t="shared" si="29"/>
        <v>1.7971296726604236</v>
      </c>
      <c r="M138" s="98">
        <f t="shared" si="22"/>
        <v>1.7476296726604235</v>
      </c>
      <c r="N138" s="116">
        <f t="shared" si="23"/>
        <v>1.7976296726604235</v>
      </c>
      <c r="O138" s="117">
        <f t="shared" si="24"/>
        <v>1.7726296726604236</v>
      </c>
      <c r="P138" s="98">
        <f t="shared" si="25"/>
        <v>0</v>
      </c>
      <c r="Q138" s="118">
        <f t="shared" si="26"/>
        <v>0</v>
      </c>
      <c r="R138" s="98">
        <f t="shared" si="30"/>
        <v>10</v>
      </c>
      <c r="S138" s="119">
        <f t="shared" si="27"/>
        <v>10</v>
      </c>
    </row>
    <row r="139" spans="1:19">
      <c r="A139" s="119"/>
      <c r="E139" s="98">
        <f t="shared" si="21"/>
        <v>138</v>
      </c>
      <c r="F139" s="99"/>
      <c r="K139" s="114">
        <f t="shared" si="28"/>
        <v>1.7981296726604235</v>
      </c>
      <c r="L139" s="115">
        <f t="shared" si="29"/>
        <v>1.8471296726604236</v>
      </c>
      <c r="M139" s="98">
        <f t="shared" si="22"/>
        <v>1.7976296726604235</v>
      </c>
      <c r="N139" s="116">
        <f t="shared" si="23"/>
        <v>1.8476296726604235</v>
      </c>
      <c r="O139" s="117">
        <f t="shared" si="24"/>
        <v>1.8226296726604234</v>
      </c>
      <c r="P139" s="98">
        <f t="shared" si="25"/>
        <v>0</v>
      </c>
      <c r="Q139" s="118">
        <f t="shared" si="26"/>
        <v>0</v>
      </c>
      <c r="R139" s="98">
        <f t="shared" si="30"/>
        <v>10</v>
      </c>
      <c r="S139" s="119">
        <f t="shared" si="27"/>
        <v>10</v>
      </c>
    </row>
    <row r="140" spans="1:19">
      <c r="A140" s="119"/>
      <c r="E140" s="98">
        <f t="shared" si="21"/>
        <v>139</v>
      </c>
      <c r="F140" s="99"/>
      <c r="K140" s="114">
        <f t="shared" si="28"/>
        <v>1.8481296726604235</v>
      </c>
      <c r="L140" s="115">
        <f t="shared" si="29"/>
        <v>1.8971296726604236</v>
      </c>
      <c r="M140" s="98">
        <f t="shared" si="22"/>
        <v>1.8476296726604235</v>
      </c>
      <c r="N140" s="116">
        <f t="shared" si="23"/>
        <v>1.8976296726604236</v>
      </c>
      <c r="O140" s="117">
        <f t="shared" si="24"/>
        <v>1.8726296726604237</v>
      </c>
      <c r="P140" s="98">
        <f t="shared" si="25"/>
        <v>0</v>
      </c>
      <c r="Q140" s="118">
        <f t="shared" si="26"/>
        <v>0</v>
      </c>
      <c r="R140" s="98">
        <f t="shared" si="30"/>
        <v>10</v>
      </c>
      <c r="S140" s="119">
        <f t="shared" si="27"/>
        <v>10</v>
      </c>
    </row>
    <row r="141" spans="1:19">
      <c r="A141" s="119"/>
      <c r="E141" s="98">
        <f t="shared" si="21"/>
        <v>140</v>
      </c>
      <c r="F141" s="99"/>
      <c r="K141" s="114">
        <f t="shared" si="28"/>
        <v>1.8981296726604235</v>
      </c>
      <c r="L141" s="115">
        <f t="shared" si="29"/>
        <v>1.9471296726604237</v>
      </c>
      <c r="M141" s="98">
        <f t="shared" si="22"/>
        <v>1.8976296726604236</v>
      </c>
      <c r="N141" s="116">
        <f t="shared" si="23"/>
        <v>1.9476296726604236</v>
      </c>
      <c r="O141" s="117">
        <f t="shared" si="24"/>
        <v>1.9226296726604235</v>
      </c>
      <c r="P141" s="98">
        <f t="shared" si="25"/>
        <v>0</v>
      </c>
      <c r="Q141" s="118">
        <f t="shared" si="26"/>
        <v>0</v>
      </c>
      <c r="R141" s="98">
        <f t="shared" si="30"/>
        <v>10</v>
      </c>
      <c r="S141" s="119">
        <f t="shared" si="27"/>
        <v>10</v>
      </c>
    </row>
    <row r="142" spans="1:19">
      <c r="A142" s="119"/>
      <c r="E142" s="98">
        <f t="shared" si="21"/>
        <v>141</v>
      </c>
      <c r="F142" s="99"/>
      <c r="K142" s="114">
        <f t="shared" si="28"/>
        <v>1.9481296726604236</v>
      </c>
      <c r="L142" s="115">
        <f t="shared" si="29"/>
        <v>1.9971296726604237</v>
      </c>
      <c r="M142" s="98">
        <f t="shared" si="22"/>
        <v>1.9476296726604236</v>
      </c>
      <c r="N142" s="116">
        <f t="shared" si="23"/>
        <v>1.9976296726604237</v>
      </c>
      <c r="O142" s="117">
        <f t="shared" si="24"/>
        <v>1.9726296726604238</v>
      </c>
      <c r="P142" s="98">
        <f t="shared" si="25"/>
        <v>0</v>
      </c>
      <c r="Q142" s="118">
        <f t="shared" si="26"/>
        <v>0</v>
      </c>
      <c r="R142" s="98">
        <f t="shared" si="30"/>
        <v>10</v>
      </c>
      <c r="S142" s="119">
        <f t="shared" si="27"/>
        <v>10</v>
      </c>
    </row>
    <row r="143" spans="1:19">
      <c r="A143" s="119"/>
      <c r="E143" s="98">
        <f t="shared" si="21"/>
        <v>142</v>
      </c>
      <c r="F143" s="99"/>
      <c r="K143" s="114">
        <f t="shared" si="28"/>
        <v>1.9981296726604236</v>
      </c>
      <c r="L143" s="115">
        <f t="shared" si="29"/>
        <v>2.0471296726604238</v>
      </c>
      <c r="M143" s="98">
        <f t="shared" si="22"/>
        <v>1.9976296726604237</v>
      </c>
      <c r="N143" s="116">
        <f t="shared" si="23"/>
        <v>2.0476296726604239</v>
      </c>
      <c r="O143" s="117">
        <f t="shared" si="24"/>
        <v>2.0226296726604236</v>
      </c>
      <c r="P143" s="98">
        <f t="shared" si="25"/>
        <v>0</v>
      </c>
      <c r="Q143" s="118">
        <f t="shared" si="26"/>
        <v>0</v>
      </c>
      <c r="R143" s="98">
        <f t="shared" si="30"/>
        <v>10</v>
      </c>
      <c r="S143" s="119">
        <f t="shared" si="27"/>
        <v>10</v>
      </c>
    </row>
    <row r="144" spans="1:19">
      <c r="A144" s="119"/>
      <c r="E144" s="98">
        <f t="shared" si="21"/>
        <v>143</v>
      </c>
      <c r="F144" s="99"/>
      <c r="K144" s="114">
        <f t="shared" si="28"/>
        <v>2.0481296726604237</v>
      </c>
      <c r="L144" s="115">
        <f t="shared" si="29"/>
        <v>2.0971296726604236</v>
      </c>
      <c r="M144" s="98">
        <f t="shared" si="22"/>
        <v>2.0476296726604235</v>
      </c>
      <c r="N144" s="116">
        <f t="shared" si="23"/>
        <v>2.0976296726604238</v>
      </c>
      <c r="O144" s="117">
        <f t="shared" si="24"/>
        <v>2.0726296726604234</v>
      </c>
      <c r="P144" s="98">
        <f t="shared" si="25"/>
        <v>0</v>
      </c>
      <c r="Q144" s="118">
        <f t="shared" si="26"/>
        <v>0</v>
      </c>
      <c r="R144" s="98">
        <f t="shared" si="30"/>
        <v>10</v>
      </c>
      <c r="S144" s="119">
        <f t="shared" si="27"/>
        <v>10</v>
      </c>
    </row>
    <row r="145" spans="1:19">
      <c r="A145" s="119"/>
      <c r="E145" s="98">
        <f t="shared" si="21"/>
        <v>144</v>
      </c>
      <c r="F145" s="99"/>
      <c r="K145" s="114">
        <f t="shared" si="28"/>
        <v>2.0981296726604235</v>
      </c>
      <c r="L145" s="115">
        <f t="shared" si="29"/>
        <v>2.1471296726604234</v>
      </c>
      <c r="M145" s="98">
        <f t="shared" si="22"/>
        <v>2.0976296726604233</v>
      </c>
      <c r="N145" s="116">
        <f t="shared" si="23"/>
        <v>2.1476296726604236</v>
      </c>
      <c r="O145" s="117">
        <f t="shared" si="24"/>
        <v>2.1226296726604232</v>
      </c>
      <c r="P145" s="98">
        <f t="shared" si="25"/>
        <v>0</v>
      </c>
      <c r="Q145" s="118">
        <f t="shared" si="26"/>
        <v>0</v>
      </c>
      <c r="R145" s="98">
        <f t="shared" si="30"/>
        <v>10</v>
      </c>
      <c r="S145" s="119">
        <f t="shared" si="27"/>
        <v>10</v>
      </c>
    </row>
    <row r="146" spans="1:19">
      <c r="A146" s="119"/>
      <c r="E146" s="98">
        <f t="shared" si="21"/>
        <v>145</v>
      </c>
      <c r="F146" s="99"/>
      <c r="K146" s="114">
        <f t="shared" si="28"/>
        <v>2.1481296726604233</v>
      </c>
      <c r="L146" s="115">
        <f t="shared" si="29"/>
        <v>2.1971296726604232</v>
      </c>
      <c r="M146" s="98">
        <f t="shared" si="22"/>
        <v>2.1476296726604232</v>
      </c>
      <c r="N146" s="116">
        <f t="shared" si="23"/>
        <v>2.1976296726604234</v>
      </c>
      <c r="O146" s="117">
        <f t="shared" si="24"/>
        <v>2.1726296726604231</v>
      </c>
      <c r="P146" s="98">
        <f t="shared" si="25"/>
        <v>0</v>
      </c>
      <c r="Q146" s="118">
        <f t="shared" si="26"/>
        <v>0</v>
      </c>
      <c r="R146" s="98">
        <f t="shared" si="30"/>
        <v>10</v>
      </c>
      <c r="S146" s="119">
        <f t="shared" si="27"/>
        <v>10</v>
      </c>
    </row>
    <row r="147" spans="1:19">
      <c r="A147" s="119"/>
      <c r="E147" s="98">
        <f t="shared" si="21"/>
        <v>146</v>
      </c>
      <c r="F147" s="99"/>
      <c r="K147" s="114">
        <f t="shared" si="28"/>
        <v>2.1981296726604231</v>
      </c>
      <c r="L147" s="115">
        <f t="shared" si="29"/>
        <v>2.2471296726604231</v>
      </c>
      <c r="M147" s="98">
        <f t="shared" si="22"/>
        <v>2.197629672660423</v>
      </c>
      <c r="N147" s="116">
        <f t="shared" si="23"/>
        <v>2.2476296726604232</v>
      </c>
      <c r="O147" s="117">
        <f t="shared" si="24"/>
        <v>2.2226296726604229</v>
      </c>
      <c r="P147" s="98">
        <f t="shared" si="25"/>
        <v>0</v>
      </c>
      <c r="Q147" s="118">
        <f t="shared" si="26"/>
        <v>0</v>
      </c>
      <c r="R147" s="98">
        <f t="shared" si="30"/>
        <v>10</v>
      </c>
      <c r="S147" s="119">
        <f t="shared" si="27"/>
        <v>10</v>
      </c>
    </row>
    <row r="148" spans="1:19">
      <c r="A148" s="119"/>
      <c r="E148" s="98">
        <f t="shared" si="21"/>
        <v>147</v>
      </c>
      <c r="F148" s="99"/>
      <c r="K148" s="114">
        <f t="shared" si="28"/>
        <v>2.248129672660423</v>
      </c>
      <c r="L148" s="115">
        <f t="shared" si="29"/>
        <v>2.2971296726604229</v>
      </c>
      <c r="M148" s="98">
        <f t="shared" si="22"/>
        <v>2.2476296726604228</v>
      </c>
      <c r="N148" s="116">
        <f t="shared" si="23"/>
        <v>2.2976296726604231</v>
      </c>
      <c r="O148" s="117">
        <f t="shared" si="24"/>
        <v>2.2726296726604227</v>
      </c>
      <c r="P148" s="98">
        <f t="shared" si="25"/>
        <v>0</v>
      </c>
      <c r="Q148" s="118">
        <f t="shared" si="26"/>
        <v>0</v>
      </c>
      <c r="R148" s="98">
        <f t="shared" si="30"/>
        <v>10</v>
      </c>
      <c r="S148" s="119">
        <f t="shared" si="27"/>
        <v>10</v>
      </c>
    </row>
    <row r="149" spans="1:19">
      <c r="A149" s="119"/>
      <c r="E149" s="98">
        <f t="shared" si="21"/>
        <v>148</v>
      </c>
      <c r="F149" s="99"/>
      <c r="K149" s="114">
        <f t="shared" si="28"/>
        <v>2.2981296726604228</v>
      </c>
      <c r="L149" s="115">
        <f t="shared" si="29"/>
        <v>2.3471296726604227</v>
      </c>
      <c r="M149" s="98">
        <f t="shared" si="22"/>
        <v>2.2976296726604226</v>
      </c>
      <c r="N149" s="116">
        <f t="shared" si="23"/>
        <v>2.3476296726604229</v>
      </c>
      <c r="O149" s="117">
        <f t="shared" si="24"/>
        <v>2.3226296726604225</v>
      </c>
      <c r="P149" s="98">
        <f t="shared" si="25"/>
        <v>0</v>
      </c>
      <c r="Q149" s="118">
        <f t="shared" si="26"/>
        <v>0</v>
      </c>
      <c r="R149" s="98">
        <f t="shared" si="30"/>
        <v>10</v>
      </c>
      <c r="S149" s="119">
        <f t="shared" si="27"/>
        <v>10</v>
      </c>
    </row>
    <row r="150" spans="1:19">
      <c r="A150" s="119"/>
      <c r="E150" s="98">
        <f t="shared" si="21"/>
        <v>149</v>
      </c>
      <c r="F150" s="99"/>
      <c r="K150" s="114">
        <f t="shared" si="28"/>
        <v>2.3481296726604226</v>
      </c>
      <c r="L150" s="115">
        <f t="shared" si="29"/>
        <v>2.3971296726604225</v>
      </c>
      <c r="M150" s="98">
        <f t="shared" si="22"/>
        <v>2.3476296726604224</v>
      </c>
      <c r="N150" s="116">
        <f t="shared" si="23"/>
        <v>2.3976296726604227</v>
      </c>
      <c r="O150" s="117">
        <f t="shared" si="24"/>
        <v>2.3726296726604224</v>
      </c>
      <c r="P150" s="98">
        <f t="shared" si="25"/>
        <v>0</v>
      </c>
      <c r="Q150" s="118">
        <f t="shared" si="26"/>
        <v>0</v>
      </c>
      <c r="R150" s="98">
        <f t="shared" si="30"/>
        <v>10</v>
      </c>
      <c r="S150" s="119">
        <f t="shared" si="27"/>
        <v>10</v>
      </c>
    </row>
    <row r="151" spans="1:19">
      <c r="A151" s="119"/>
      <c r="E151" s="98">
        <f t="shared" si="21"/>
        <v>150</v>
      </c>
      <c r="F151" s="99"/>
      <c r="K151" s="114">
        <f t="shared" si="28"/>
        <v>2.3981296726604224</v>
      </c>
      <c r="L151" s="115">
        <f t="shared" si="29"/>
        <v>2.4471296726604224</v>
      </c>
      <c r="M151" s="98">
        <f t="shared" si="22"/>
        <v>2.3976296726604223</v>
      </c>
      <c r="N151" s="116">
        <f t="shared" si="23"/>
        <v>2.4476296726604225</v>
      </c>
      <c r="O151" s="117">
        <f t="shared" si="24"/>
        <v>2.4226296726604222</v>
      </c>
      <c r="P151" s="98">
        <f t="shared" si="25"/>
        <v>0</v>
      </c>
      <c r="Q151" s="118">
        <f t="shared" si="26"/>
        <v>0</v>
      </c>
      <c r="R151" s="98">
        <f t="shared" si="30"/>
        <v>10</v>
      </c>
      <c r="S151" s="119">
        <f t="shared" si="27"/>
        <v>10</v>
      </c>
    </row>
    <row r="152" spans="1:19">
      <c r="A152" s="119"/>
      <c r="E152" s="98">
        <f t="shared" si="21"/>
        <v>151</v>
      </c>
      <c r="F152" s="99"/>
      <c r="K152" s="114">
        <f t="shared" si="28"/>
        <v>2.4481296726604223</v>
      </c>
      <c r="L152" s="115">
        <f t="shared" si="29"/>
        <v>2.4971296726604222</v>
      </c>
      <c r="M152" s="98">
        <f t="shared" si="22"/>
        <v>2.4476296726604221</v>
      </c>
      <c r="N152" s="116">
        <f t="shared" si="23"/>
        <v>2.4976296726604224</v>
      </c>
      <c r="O152" s="117">
        <f t="shared" si="24"/>
        <v>2.472629672660422</v>
      </c>
      <c r="P152" s="98">
        <f t="shared" si="25"/>
        <v>0</v>
      </c>
      <c r="Q152" s="118">
        <f t="shared" si="26"/>
        <v>0</v>
      </c>
      <c r="R152" s="98">
        <f t="shared" si="30"/>
        <v>10</v>
      </c>
      <c r="S152" s="119">
        <f t="shared" si="27"/>
        <v>10</v>
      </c>
    </row>
    <row r="153" spans="1:19">
      <c r="A153" s="119"/>
      <c r="E153" s="98">
        <f t="shared" si="21"/>
        <v>152</v>
      </c>
      <c r="F153" s="99"/>
      <c r="K153" s="114">
        <f t="shared" si="28"/>
        <v>2.4981296726604221</v>
      </c>
      <c r="L153" s="115">
        <f t="shared" si="29"/>
        <v>2.547129672660422</v>
      </c>
      <c r="M153" s="98">
        <f t="shared" si="22"/>
        <v>2.4976296726604219</v>
      </c>
      <c r="N153" s="116">
        <f t="shared" si="23"/>
        <v>2.5476296726604222</v>
      </c>
      <c r="O153" s="117">
        <f t="shared" si="24"/>
        <v>2.5226296726604218</v>
      </c>
      <c r="P153" s="98">
        <f t="shared" si="25"/>
        <v>0</v>
      </c>
      <c r="Q153" s="118">
        <f t="shared" si="26"/>
        <v>0</v>
      </c>
      <c r="R153" s="98">
        <f t="shared" si="30"/>
        <v>10</v>
      </c>
      <c r="S153" s="119">
        <f t="shared" si="27"/>
        <v>10</v>
      </c>
    </row>
    <row r="154" spans="1:19">
      <c r="A154" s="119"/>
      <c r="E154" s="98">
        <f t="shared" si="21"/>
        <v>153</v>
      </c>
      <c r="F154" s="99"/>
      <c r="K154" s="114">
        <f t="shared" si="28"/>
        <v>2.5481296726604219</v>
      </c>
      <c r="L154" s="115">
        <f t="shared" si="29"/>
        <v>2.5971296726604218</v>
      </c>
      <c r="M154" s="98">
        <f t="shared" si="22"/>
        <v>2.5476296726604217</v>
      </c>
      <c r="N154" s="116">
        <f t="shared" si="23"/>
        <v>2.597629672660422</v>
      </c>
      <c r="O154" s="117">
        <f t="shared" si="24"/>
        <v>2.5726296726604216</v>
      </c>
      <c r="P154" s="98">
        <f t="shared" si="25"/>
        <v>0</v>
      </c>
      <c r="Q154" s="118">
        <f t="shared" si="26"/>
        <v>0</v>
      </c>
      <c r="R154" s="98">
        <f t="shared" si="30"/>
        <v>10</v>
      </c>
      <c r="S154" s="119">
        <f t="shared" si="27"/>
        <v>10</v>
      </c>
    </row>
    <row r="155" spans="1:19">
      <c r="A155" s="119"/>
      <c r="E155" s="98">
        <f t="shared" si="21"/>
        <v>154</v>
      </c>
      <c r="F155" s="99"/>
      <c r="K155" s="114">
        <f t="shared" si="28"/>
        <v>2.5981296726604217</v>
      </c>
      <c r="L155" s="115">
        <f t="shared" si="29"/>
        <v>2.6471296726604217</v>
      </c>
      <c r="M155" s="98">
        <f t="shared" si="22"/>
        <v>2.5976296726604216</v>
      </c>
      <c r="N155" s="116">
        <f t="shared" si="23"/>
        <v>2.6476296726604218</v>
      </c>
      <c r="O155" s="117">
        <f t="shared" si="24"/>
        <v>2.6226296726604215</v>
      </c>
      <c r="P155" s="98">
        <f t="shared" si="25"/>
        <v>0</v>
      </c>
      <c r="Q155" s="118">
        <f t="shared" si="26"/>
        <v>0</v>
      </c>
      <c r="R155" s="98">
        <f t="shared" si="30"/>
        <v>10</v>
      </c>
      <c r="S155" s="119">
        <f t="shared" si="27"/>
        <v>10</v>
      </c>
    </row>
    <row r="156" spans="1:19">
      <c r="A156" s="119"/>
      <c r="E156" s="98">
        <f t="shared" si="21"/>
        <v>155</v>
      </c>
      <c r="F156" s="99"/>
      <c r="K156" s="114">
        <f t="shared" si="28"/>
        <v>2.6481296726604215</v>
      </c>
      <c r="L156" s="115">
        <f t="shared" si="29"/>
        <v>2.6971296726604215</v>
      </c>
      <c r="M156" s="98">
        <f t="shared" si="22"/>
        <v>2.6476296726604214</v>
      </c>
      <c r="N156" s="116">
        <f t="shared" si="23"/>
        <v>2.6976296726604216</v>
      </c>
      <c r="O156" s="117">
        <f t="shared" si="24"/>
        <v>2.6726296726604213</v>
      </c>
      <c r="P156" s="98">
        <f t="shared" si="25"/>
        <v>0</v>
      </c>
      <c r="Q156" s="118">
        <f t="shared" si="26"/>
        <v>0</v>
      </c>
      <c r="R156" s="98">
        <f t="shared" si="30"/>
        <v>10</v>
      </c>
      <c r="S156" s="119">
        <f t="shared" si="27"/>
        <v>10</v>
      </c>
    </row>
    <row r="157" spans="1:19">
      <c r="A157" s="119"/>
      <c r="E157" s="98">
        <f t="shared" si="21"/>
        <v>156</v>
      </c>
      <c r="F157" s="99"/>
      <c r="K157" s="114">
        <f t="shared" si="28"/>
        <v>2.6981296726604214</v>
      </c>
      <c r="L157" s="115">
        <f t="shared" si="29"/>
        <v>2.7471296726604213</v>
      </c>
      <c r="M157" s="98">
        <f t="shared" si="22"/>
        <v>2.6976296726604212</v>
      </c>
      <c r="N157" s="116">
        <f t="shared" si="23"/>
        <v>2.7476296726604215</v>
      </c>
      <c r="O157" s="117">
        <f t="shared" si="24"/>
        <v>2.7226296726604211</v>
      </c>
      <c r="P157" s="98">
        <f t="shared" si="25"/>
        <v>0</v>
      </c>
      <c r="Q157" s="118">
        <f t="shared" si="26"/>
        <v>0</v>
      </c>
      <c r="R157" s="98">
        <f t="shared" si="30"/>
        <v>10</v>
      </c>
      <c r="S157" s="119">
        <f t="shared" si="27"/>
        <v>10</v>
      </c>
    </row>
    <row r="158" spans="1:19">
      <c r="A158" s="119"/>
      <c r="E158" s="98">
        <f t="shared" si="21"/>
        <v>157</v>
      </c>
      <c r="F158" s="99"/>
      <c r="K158" s="114">
        <f t="shared" si="28"/>
        <v>2.7481296726604212</v>
      </c>
      <c r="L158" s="115">
        <f t="shared" si="29"/>
        <v>2.7971296726604211</v>
      </c>
      <c r="M158" s="98">
        <f t="shared" si="22"/>
        <v>2.747629672660421</v>
      </c>
      <c r="N158" s="116">
        <f t="shared" si="23"/>
        <v>2.7976296726604213</v>
      </c>
      <c r="O158" s="117">
        <f t="shared" si="24"/>
        <v>2.7726296726604209</v>
      </c>
      <c r="P158" s="98">
        <f t="shared" si="25"/>
        <v>0</v>
      </c>
      <c r="Q158" s="118">
        <f t="shared" si="26"/>
        <v>0</v>
      </c>
      <c r="R158" s="98">
        <f t="shared" si="30"/>
        <v>10</v>
      </c>
      <c r="S158" s="119">
        <f t="shared" si="27"/>
        <v>10</v>
      </c>
    </row>
    <row r="159" spans="1:19">
      <c r="A159" s="119"/>
      <c r="E159" s="98">
        <f t="shared" si="21"/>
        <v>158</v>
      </c>
      <c r="F159" s="99"/>
      <c r="K159" s="114">
        <f t="shared" si="28"/>
        <v>2.798129672660421</v>
      </c>
      <c r="L159" s="115">
        <f t="shared" si="29"/>
        <v>2.8471296726604209</v>
      </c>
      <c r="M159" s="98">
        <f t="shared" si="22"/>
        <v>2.7976296726604208</v>
      </c>
      <c r="N159" s="116">
        <f t="shared" si="23"/>
        <v>2.8476296726604211</v>
      </c>
      <c r="O159" s="117">
        <f t="shared" si="24"/>
        <v>2.8226296726604208</v>
      </c>
      <c r="P159" s="98">
        <f t="shared" si="25"/>
        <v>0</v>
      </c>
      <c r="Q159" s="118">
        <f t="shared" si="26"/>
        <v>0</v>
      </c>
      <c r="R159" s="98">
        <f t="shared" si="30"/>
        <v>10</v>
      </c>
      <c r="S159" s="119">
        <f t="shared" si="27"/>
        <v>10</v>
      </c>
    </row>
    <row r="160" spans="1:19">
      <c r="A160" s="119"/>
      <c r="E160" s="98">
        <f t="shared" si="21"/>
        <v>159</v>
      </c>
      <c r="F160" s="99"/>
      <c r="K160" s="114">
        <f t="shared" si="28"/>
        <v>2.8481296726604208</v>
      </c>
      <c r="L160" s="115">
        <f t="shared" si="29"/>
        <v>2.8971296726604208</v>
      </c>
      <c r="M160" s="98">
        <f t="shared" si="22"/>
        <v>2.8476296726604207</v>
      </c>
      <c r="N160" s="116">
        <f t="shared" si="23"/>
        <v>2.8976296726604209</v>
      </c>
      <c r="O160" s="117">
        <f t="shared" si="24"/>
        <v>2.8726296726604206</v>
      </c>
      <c r="P160" s="98">
        <f t="shared" si="25"/>
        <v>0</v>
      </c>
      <c r="Q160" s="118">
        <f t="shared" si="26"/>
        <v>0</v>
      </c>
      <c r="R160" s="98">
        <f t="shared" si="30"/>
        <v>10</v>
      </c>
      <c r="S160" s="119">
        <f t="shared" si="27"/>
        <v>10</v>
      </c>
    </row>
    <row r="161" spans="1:19">
      <c r="A161" s="119"/>
      <c r="E161" s="98">
        <f t="shared" si="21"/>
        <v>160</v>
      </c>
      <c r="F161" s="99"/>
      <c r="K161" s="114">
        <f t="shared" si="28"/>
        <v>2.8981296726604207</v>
      </c>
      <c r="L161" s="115">
        <f t="shared" si="29"/>
        <v>2.9471296726604206</v>
      </c>
      <c r="M161" s="98">
        <f t="shared" si="22"/>
        <v>2.8976296726604205</v>
      </c>
      <c r="N161" s="116">
        <f t="shared" si="23"/>
        <v>2.9476296726604208</v>
      </c>
      <c r="O161" s="117">
        <f t="shared" si="24"/>
        <v>2.9226296726604204</v>
      </c>
      <c r="P161" s="98">
        <f t="shared" si="25"/>
        <v>0</v>
      </c>
      <c r="Q161" s="118">
        <f t="shared" si="26"/>
        <v>0</v>
      </c>
      <c r="R161" s="98">
        <f t="shared" si="30"/>
        <v>10</v>
      </c>
      <c r="S161" s="119">
        <f t="shared" si="27"/>
        <v>10</v>
      </c>
    </row>
    <row r="162" spans="1:19">
      <c r="A162" s="119"/>
      <c r="E162" s="98">
        <f t="shared" si="21"/>
        <v>161</v>
      </c>
      <c r="F162" s="99"/>
      <c r="K162" s="114">
        <f t="shared" si="28"/>
        <v>2.9481296726604205</v>
      </c>
      <c r="L162" s="115">
        <f t="shared" si="29"/>
        <v>2.9971296726604204</v>
      </c>
      <c r="M162" s="98">
        <f t="shared" si="22"/>
        <v>2.9476296726604203</v>
      </c>
      <c r="N162" s="116">
        <f t="shared" si="23"/>
        <v>2.9976296726604206</v>
      </c>
      <c r="O162" s="117">
        <f t="shared" si="24"/>
        <v>2.9726296726604202</v>
      </c>
      <c r="P162" s="98">
        <f t="shared" si="25"/>
        <v>0</v>
      </c>
      <c r="Q162" s="118">
        <f t="shared" si="26"/>
        <v>0</v>
      </c>
      <c r="R162" s="98">
        <f t="shared" si="30"/>
        <v>10</v>
      </c>
      <c r="S162" s="119">
        <f t="shared" si="27"/>
        <v>10</v>
      </c>
    </row>
    <row r="163" spans="1:19">
      <c r="A163" s="119"/>
      <c r="E163" s="98">
        <f t="shared" si="21"/>
        <v>162</v>
      </c>
      <c r="F163" s="99"/>
      <c r="K163" s="114">
        <f t="shared" si="28"/>
        <v>2.9981296726604203</v>
      </c>
      <c r="L163" s="115">
        <f t="shared" si="29"/>
        <v>3.0471296726604202</v>
      </c>
      <c r="M163" s="98">
        <f t="shared" si="22"/>
        <v>2.9976296726604201</v>
      </c>
      <c r="N163" s="116">
        <f t="shared" si="23"/>
        <v>3.0476296726604204</v>
      </c>
      <c r="O163" s="117">
        <f t="shared" si="24"/>
        <v>3.02262967266042</v>
      </c>
      <c r="P163" s="98">
        <f t="shared" si="25"/>
        <v>0</v>
      </c>
      <c r="Q163" s="118">
        <f t="shared" si="26"/>
        <v>0</v>
      </c>
      <c r="R163" s="98">
        <f t="shared" si="30"/>
        <v>10</v>
      </c>
      <c r="S163" s="119">
        <f t="shared" si="27"/>
        <v>10</v>
      </c>
    </row>
    <row r="164" spans="1:19">
      <c r="A164" s="119"/>
      <c r="E164" s="98">
        <f t="shared" si="21"/>
        <v>163</v>
      </c>
      <c r="F164" s="99"/>
      <c r="K164" s="114">
        <f t="shared" si="28"/>
        <v>3.0481296726604201</v>
      </c>
      <c r="L164" s="115">
        <f t="shared" si="29"/>
        <v>3.0971296726604201</v>
      </c>
      <c r="M164" s="98">
        <f t="shared" si="22"/>
        <v>3.04762967266042</v>
      </c>
      <c r="N164" s="116">
        <f t="shared" si="23"/>
        <v>3.0976296726604202</v>
      </c>
      <c r="O164" s="117">
        <f t="shared" si="24"/>
        <v>3.0726296726604199</v>
      </c>
      <c r="P164" s="98">
        <f t="shared" si="25"/>
        <v>0</v>
      </c>
      <c r="Q164" s="118">
        <f t="shared" si="26"/>
        <v>0</v>
      </c>
      <c r="R164" s="98">
        <f t="shared" si="30"/>
        <v>10</v>
      </c>
      <c r="S164" s="119">
        <f t="shared" si="27"/>
        <v>10</v>
      </c>
    </row>
    <row r="165" spans="1:19">
      <c r="A165" s="119"/>
      <c r="E165" s="98">
        <f t="shared" si="21"/>
        <v>164</v>
      </c>
      <c r="F165" s="99"/>
      <c r="K165" s="114">
        <f t="shared" si="28"/>
        <v>3.0981296726604199</v>
      </c>
      <c r="L165" s="115">
        <f t="shared" si="29"/>
        <v>3.1471296726604199</v>
      </c>
      <c r="M165" s="98">
        <f t="shared" si="22"/>
        <v>3.0976296726604198</v>
      </c>
      <c r="N165" s="116">
        <f t="shared" si="23"/>
        <v>3.14762967266042</v>
      </c>
      <c r="O165" s="117">
        <f t="shared" si="24"/>
        <v>3.1226296726604197</v>
      </c>
      <c r="P165" s="98">
        <f t="shared" si="25"/>
        <v>0</v>
      </c>
      <c r="Q165" s="118">
        <f t="shared" si="26"/>
        <v>0</v>
      </c>
      <c r="R165" s="98">
        <f t="shared" si="30"/>
        <v>10</v>
      </c>
      <c r="S165" s="119">
        <f t="shared" si="27"/>
        <v>10</v>
      </c>
    </row>
    <row r="166" spans="1:19">
      <c r="A166" s="119"/>
      <c r="E166" s="98">
        <f t="shared" si="21"/>
        <v>165</v>
      </c>
      <c r="F166" s="99"/>
      <c r="K166" s="114">
        <f t="shared" si="28"/>
        <v>3.1481296726604198</v>
      </c>
      <c r="L166" s="115">
        <f t="shared" si="29"/>
        <v>3.1971296726604197</v>
      </c>
      <c r="M166" s="98">
        <f t="shared" si="22"/>
        <v>3.1476296726604196</v>
      </c>
      <c r="N166" s="116">
        <f t="shared" si="23"/>
        <v>3.1976296726604199</v>
      </c>
      <c r="O166" s="117">
        <f t="shared" si="24"/>
        <v>3.1726296726604195</v>
      </c>
      <c r="P166" s="98">
        <f t="shared" si="25"/>
        <v>0</v>
      </c>
      <c r="Q166" s="118">
        <f t="shared" si="26"/>
        <v>0</v>
      </c>
      <c r="R166" s="98">
        <f t="shared" si="30"/>
        <v>10</v>
      </c>
      <c r="S166" s="119">
        <f t="shared" si="27"/>
        <v>10</v>
      </c>
    </row>
    <row r="167" spans="1:19">
      <c r="A167" s="119"/>
      <c r="E167" s="98">
        <f t="shared" si="21"/>
        <v>166</v>
      </c>
      <c r="F167" s="99"/>
      <c r="K167" s="114">
        <f t="shared" si="28"/>
        <v>3.1981296726604196</v>
      </c>
      <c r="L167" s="115">
        <f t="shared" si="29"/>
        <v>3.2471296726604195</v>
      </c>
      <c r="M167" s="98">
        <f t="shared" si="22"/>
        <v>3.1976296726604194</v>
      </c>
      <c r="N167" s="116">
        <f t="shared" si="23"/>
        <v>3.2476296726604197</v>
      </c>
      <c r="O167" s="117">
        <f t="shared" si="24"/>
        <v>3.2226296726604193</v>
      </c>
      <c r="P167" s="98">
        <f t="shared" si="25"/>
        <v>0</v>
      </c>
      <c r="Q167" s="118">
        <f t="shared" si="26"/>
        <v>0</v>
      </c>
      <c r="R167" s="98">
        <f t="shared" si="30"/>
        <v>10</v>
      </c>
      <c r="S167" s="119">
        <f t="shared" si="27"/>
        <v>10</v>
      </c>
    </row>
    <row r="168" spans="1:19">
      <c r="A168" s="119"/>
      <c r="E168" s="98">
        <f t="shared" si="21"/>
        <v>167</v>
      </c>
      <c r="F168" s="99"/>
      <c r="K168" s="114">
        <f t="shared" si="28"/>
        <v>3.2481296726604194</v>
      </c>
      <c r="L168" s="115">
        <f t="shared" si="29"/>
        <v>3.2971296726604193</v>
      </c>
      <c r="M168" s="98">
        <f t="shared" si="22"/>
        <v>3.2476296726604192</v>
      </c>
      <c r="N168" s="116">
        <f t="shared" si="23"/>
        <v>3.2976296726604195</v>
      </c>
      <c r="O168" s="117">
        <f t="shared" si="24"/>
        <v>3.2726296726604192</v>
      </c>
      <c r="P168" s="98">
        <f t="shared" si="25"/>
        <v>0</v>
      </c>
      <c r="Q168" s="118">
        <f t="shared" si="26"/>
        <v>0</v>
      </c>
      <c r="R168" s="98">
        <f t="shared" si="30"/>
        <v>10</v>
      </c>
      <c r="S168" s="119">
        <f t="shared" si="27"/>
        <v>10</v>
      </c>
    </row>
    <row r="169" spans="1:19">
      <c r="A169" s="119"/>
      <c r="E169" s="98">
        <f t="shared" si="21"/>
        <v>168</v>
      </c>
      <c r="F169" s="99"/>
      <c r="K169" s="114">
        <f t="shared" si="28"/>
        <v>3.2981296726604192</v>
      </c>
      <c r="L169" s="115">
        <f t="shared" si="29"/>
        <v>3.3471296726604192</v>
      </c>
      <c r="M169" s="98">
        <f t="shared" si="22"/>
        <v>3.2976296726604191</v>
      </c>
      <c r="N169" s="116">
        <f t="shared" si="23"/>
        <v>3.3476296726604193</v>
      </c>
      <c r="O169" s="117">
        <f t="shared" si="24"/>
        <v>3.322629672660419</v>
      </c>
      <c r="P169" s="98">
        <f t="shared" si="25"/>
        <v>0</v>
      </c>
      <c r="Q169" s="118">
        <f t="shared" si="26"/>
        <v>0</v>
      </c>
      <c r="R169" s="98">
        <f t="shared" si="30"/>
        <v>10</v>
      </c>
      <c r="S169" s="119">
        <f t="shared" si="27"/>
        <v>10</v>
      </c>
    </row>
    <row r="170" spans="1:19">
      <c r="A170" s="119"/>
      <c r="E170" s="98">
        <f t="shared" si="21"/>
        <v>169</v>
      </c>
      <c r="F170" s="99"/>
      <c r="K170" s="114">
        <f t="shared" si="28"/>
        <v>3.3481296726604191</v>
      </c>
      <c r="L170" s="115">
        <f t="shared" si="29"/>
        <v>3.397129672660419</v>
      </c>
      <c r="M170" s="98">
        <f t="shared" si="22"/>
        <v>3.3476296726604189</v>
      </c>
      <c r="N170" s="116">
        <f t="shared" si="23"/>
        <v>3.3976296726604192</v>
      </c>
      <c r="O170" s="117">
        <f t="shared" si="24"/>
        <v>3.3726296726604188</v>
      </c>
      <c r="P170" s="98">
        <f t="shared" si="25"/>
        <v>0</v>
      </c>
      <c r="Q170" s="118">
        <f t="shared" si="26"/>
        <v>0</v>
      </c>
      <c r="R170" s="98">
        <f t="shared" si="30"/>
        <v>10</v>
      </c>
      <c r="S170" s="119">
        <f t="shared" si="27"/>
        <v>10</v>
      </c>
    </row>
    <row r="171" spans="1:19">
      <c r="A171" s="119"/>
      <c r="E171" s="98">
        <f t="shared" si="21"/>
        <v>170</v>
      </c>
      <c r="F171" s="99"/>
      <c r="K171" s="114">
        <f t="shared" si="28"/>
        <v>3.3981296726604189</v>
      </c>
      <c r="L171" s="115">
        <f t="shared" si="29"/>
        <v>3.4471296726604188</v>
      </c>
      <c r="M171" s="98">
        <f t="shared" si="22"/>
        <v>3.3976296726604187</v>
      </c>
      <c r="N171" s="116">
        <f t="shared" si="23"/>
        <v>3.447629672660419</v>
      </c>
      <c r="O171" s="117">
        <f t="shared" si="24"/>
        <v>3.4226296726604186</v>
      </c>
      <c r="P171" s="98">
        <f t="shared" si="25"/>
        <v>0</v>
      </c>
      <c r="Q171" s="118">
        <f t="shared" si="26"/>
        <v>0</v>
      </c>
      <c r="R171" s="98">
        <f t="shared" si="30"/>
        <v>10</v>
      </c>
      <c r="S171" s="119">
        <f t="shared" si="27"/>
        <v>10</v>
      </c>
    </row>
    <row r="172" spans="1:19">
      <c r="A172" s="119"/>
      <c r="E172" s="98">
        <f t="shared" si="21"/>
        <v>171</v>
      </c>
      <c r="F172" s="99"/>
      <c r="K172" s="114">
        <f t="shared" si="28"/>
        <v>3.4481296726604187</v>
      </c>
      <c r="L172" s="115">
        <f t="shared" si="29"/>
        <v>3.4971296726604186</v>
      </c>
      <c r="M172" s="98">
        <f t="shared" si="22"/>
        <v>3.4476296726604185</v>
      </c>
      <c r="N172" s="116">
        <f t="shared" si="23"/>
        <v>3.4976296726604188</v>
      </c>
      <c r="O172" s="117">
        <f t="shared" si="24"/>
        <v>3.4726296726604184</v>
      </c>
      <c r="P172" s="98">
        <f t="shared" si="25"/>
        <v>0</v>
      </c>
      <c r="Q172" s="118">
        <f t="shared" si="26"/>
        <v>0</v>
      </c>
      <c r="R172" s="98">
        <f t="shared" si="30"/>
        <v>10</v>
      </c>
      <c r="S172" s="119">
        <f t="shared" si="27"/>
        <v>10</v>
      </c>
    </row>
    <row r="173" spans="1:19">
      <c r="A173" s="119"/>
      <c r="E173" s="98">
        <f t="shared" si="21"/>
        <v>172</v>
      </c>
      <c r="F173" s="99"/>
      <c r="K173" s="114">
        <f t="shared" si="28"/>
        <v>3.4981296726604185</v>
      </c>
      <c r="L173" s="115">
        <f t="shared" si="29"/>
        <v>3.5471296726604185</v>
      </c>
      <c r="M173" s="98">
        <f t="shared" si="22"/>
        <v>3.4976296726604184</v>
      </c>
      <c r="N173" s="116">
        <f t="shared" si="23"/>
        <v>3.5476296726604186</v>
      </c>
      <c r="O173" s="117">
        <f t="shared" si="24"/>
        <v>3.5226296726604183</v>
      </c>
      <c r="P173" s="98">
        <f t="shared" si="25"/>
        <v>0</v>
      </c>
      <c r="Q173" s="118">
        <f t="shared" si="26"/>
        <v>0</v>
      </c>
      <c r="R173" s="98">
        <f t="shared" si="30"/>
        <v>10</v>
      </c>
      <c r="S173" s="119">
        <f t="shared" si="27"/>
        <v>10</v>
      </c>
    </row>
    <row r="174" spans="1:19">
      <c r="A174" s="119"/>
      <c r="E174" s="98">
        <f t="shared" si="21"/>
        <v>173</v>
      </c>
      <c r="F174" s="99"/>
      <c r="K174" s="114">
        <f t="shared" si="28"/>
        <v>3.5481296726604183</v>
      </c>
      <c r="L174" s="115">
        <f t="shared" si="29"/>
        <v>3.5971296726604183</v>
      </c>
      <c r="M174" s="98">
        <f t="shared" si="22"/>
        <v>3.5476296726604182</v>
      </c>
      <c r="N174" s="116">
        <f t="shared" si="23"/>
        <v>3.5976296726604184</v>
      </c>
      <c r="O174" s="117">
        <f t="shared" si="24"/>
        <v>3.5726296726604181</v>
      </c>
      <c r="P174" s="98">
        <f t="shared" si="25"/>
        <v>0</v>
      </c>
      <c r="Q174" s="118">
        <f t="shared" si="26"/>
        <v>0</v>
      </c>
      <c r="R174" s="98">
        <f t="shared" si="30"/>
        <v>10</v>
      </c>
      <c r="S174" s="119">
        <f t="shared" si="27"/>
        <v>10</v>
      </c>
    </row>
    <row r="175" spans="1:19">
      <c r="A175" s="119"/>
      <c r="E175" s="98">
        <f t="shared" si="21"/>
        <v>174</v>
      </c>
      <c r="F175" s="99"/>
      <c r="K175" s="114">
        <f t="shared" si="28"/>
        <v>3.5981296726604182</v>
      </c>
      <c r="L175" s="115">
        <f t="shared" si="29"/>
        <v>3.6471296726604181</v>
      </c>
      <c r="M175" s="98">
        <f t="shared" si="22"/>
        <v>3.597629672660418</v>
      </c>
      <c r="N175" s="116">
        <f t="shared" si="23"/>
        <v>3.6476296726604183</v>
      </c>
      <c r="O175" s="117">
        <f t="shared" si="24"/>
        <v>3.6226296726604179</v>
      </c>
      <c r="P175" s="98">
        <f t="shared" si="25"/>
        <v>0</v>
      </c>
      <c r="Q175" s="118">
        <f t="shared" si="26"/>
        <v>0</v>
      </c>
      <c r="R175" s="98">
        <f t="shared" si="30"/>
        <v>10</v>
      </c>
      <c r="S175" s="119">
        <f t="shared" si="27"/>
        <v>10</v>
      </c>
    </row>
    <row r="176" spans="1:19">
      <c r="A176" s="119"/>
      <c r="E176" s="98">
        <f t="shared" si="21"/>
        <v>175</v>
      </c>
      <c r="F176" s="99"/>
      <c r="K176" s="114">
        <f t="shared" si="28"/>
        <v>3.648129672660418</v>
      </c>
      <c r="L176" s="115">
        <f t="shared" si="29"/>
        <v>3.6971296726604179</v>
      </c>
      <c r="M176" s="98">
        <f t="shared" si="22"/>
        <v>3.6476296726604178</v>
      </c>
      <c r="N176" s="116">
        <f t="shared" si="23"/>
        <v>3.6976296726604181</v>
      </c>
      <c r="O176" s="117">
        <f t="shared" si="24"/>
        <v>3.6726296726604177</v>
      </c>
      <c r="P176" s="98">
        <f t="shared" si="25"/>
        <v>0</v>
      </c>
      <c r="Q176" s="118">
        <f t="shared" si="26"/>
        <v>0</v>
      </c>
      <c r="R176" s="98">
        <f t="shared" si="30"/>
        <v>10</v>
      </c>
      <c r="S176" s="119">
        <f t="shared" si="27"/>
        <v>10</v>
      </c>
    </row>
    <row r="177" spans="1:19">
      <c r="A177" s="119"/>
      <c r="E177" s="98">
        <f t="shared" si="21"/>
        <v>176</v>
      </c>
      <c r="F177" s="99"/>
      <c r="K177" s="114">
        <f t="shared" si="28"/>
        <v>3.6981296726604178</v>
      </c>
      <c r="L177" s="115">
        <f t="shared" si="29"/>
        <v>3.7471296726604177</v>
      </c>
      <c r="M177" s="98">
        <f t="shared" si="22"/>
        <v>3.6976296726604176</v>
      </c>
      <c r="N177" s="116">
        <f t="shared" si="23"/>
        <v>3.7476296726604179</v>
      </c>
      <c r="O177" s="117">
        <f t="shared" si="24"/>
        <v>3.7226296726604176</v>
      </c>
      <c r="P177" s="98">
        <f t="shared" si="25"/>
        <v>0</v>
      </c>
      <c r="Q177" s="118">
        <f t="shared" si="26"/>
        <v>0</v>
      </c>
      <c r="R177" s="98">
        <f t="shared" si="30"/>
        <v>10</v>
      </c>
      <c r="S177" s="119">
        <f t="shared" si="27"/>
        <v>10</v>
      </c>
    </row>
    <row r="178" spans="1:19">
      <c r="A178" s="119"/>
      <c r="E178" s="98">
        <f t="shared" si="21"/>
        <v>177</v>
      </c>
      <c r="F178" s="99"/>
      <c r="K178" s="114">
        <f t="shared" si="28"/>
        <v>3.7481296726604176</v>
      </c>
      <c r="L178" s="115">
        <f t="shared" si="29"/>
        <v>3.7971296726604176</v>
      </c>
      <c r="M178" s="98">
        <f t="shared" si="22"/>
        <v>3.7476296726604175</v>
      </c>
      <c r="N178" s="116">
        <f t="shared" si="23"/>
        <v>3.7976296726604177</v>
      </c>
      <c r="O178" s="117">
        <f t="shared" si="24"/>
        <v>3.7726296726604174</v>
      </c>
      <c r="P178" s="98">
        <f t="shared" si="25"/>
        <v>0</v>
      </c>
      <c r="Q178" s="118">
        <f t="shared" si="26"/>
        <v>0</v>
      </c>
      <c r="R178" s="98">
        <f t="shared" si="30"/>
        <v>10</v>
      </c>
      <c r="S178" s="119">
        <f t="shared" si="27"/>
        <v>10</v>
      </c>
    </row>
    <row r="179" spans="1:19">
      <c r="A179" s="119"/>
      <c r="E179" s="98">
        <f t="shared" si="21"/>
        <v>178</v>
      </c>
      <c r="F179" s="99"/>
      <c r="K179" s="114">
        <f t="shared" si="28"/>
        <v>3.7981296726604175</v>
      </c>
      <c r="L179" s="115">
        <f t="shared" si="29"/>
        <v>3.8471296726604174</v>
      </c>
      <c r="M179" s="98">
        <f t="shared" si="22"/>
        <v>3.7976296726604173</v>
      </c>
      <c r="N179" s="116">
        <f t="shared" si="23"/>
        <v>3.8476296726604176</v>
      </c>
      <c r="O179" s="117">
        <f t="shared" si="24"/>
        <v>3.8226296726604172</v>
      </c>
      <c r="P179" s="98">
        <f t="shared" si="25"/>
        <v>0</v>
      </c>
      <c r="Q179" s="118">
        <f t="shared" si="26"/>
        <v>0</v>
      </c>
      <c r="R179" s="98">
        <f t="shared" si="30"/>
        <v>10</v>
      </c>
      <c r="S179" s="119">
        <f t="shared" si="27"/>
        <v>10</v>
      </c>
    </row>
    <row r="180" spans="1:19">
      <c r="A180" s="119"/>
      <c r="E180" s="98">
        <f t="shared" si="21"/>
        <v>179</v>
      </c>
      <c r="F180" s="99"/>
      <c r="K180" s="114">
        <f t="shared" si="28"/>
        <v>3.8481296726604173</v>
      </c>
      <c r="L180" s="115">
        <f t="shared" si="29"/>
        <v>3.8971296726604172</v>
      </c>
      <c r="M180" s="98">
        <f t="shared" si="22"/>
        <v>3.8476296726604171</v>
      </c>
      <c r="N180" s="116">
        <f t="shared" si="23"/>
        <v>3.8976296726604174</v>
      </c>
      <c r="O180" s="117">
        <f t="shared" si="24"/>
        <v>3.872629672660417</v>
      </c>
      <c r="P180" s="98">
        <f t="shared" si="25"/>
        <v>0</v>
      </c>
      <c r="Q180" s="118">
        <f t="shared" si="26"/>
        <v>0</v>
      </c>
      <c r="R180" s="98">
        <f t="shared" si="30"/>
        <v>10</v>
      </c>
      <c r="S180" s="119">
        <f t="shared" si="27"/>
        <v>10</v>
      </c>
    </row>
    <row r="181" spans="1:19">
      <c r="A181" s="119"/>
      <c r="E181" s="98">
        <f t="shared" si="21"/>
        <v>180</v>
      </c>
      <c r="F181" s="99"/>
      <c r="K181" s="114">
        <f t="shared" si="28"/>
        <v>3.8981296726604171</v>
      </c>
      <c r="L181" s="115">
        <f t="shared" si="29"/>
        <v>3.947129672660417</v>
      </c>
      <c r="M181" s="98">
        <f t="shared" si="22"/>
        <v>3.8976296726604169</v>
      </c>
      <c r="N181" s="116">
        <f t="shared" si="23"/>
        <v>3.9476296726604172</v>
      </c>
      <c r="O181" s="117">
        <f t="shared" si="24"/>
        <v>3.9226296726604168</v>
      </c>
      <c r="P181" s="98">
        <f t="shared" si="25"/>
        <v>0</v>
      </c>
      <c r="Q181" s="118">
        <f t="shared" si="26"/>
        <v>0</v>
      </c>
      <c r="R181" s="98">
        <f t="shared" si="30"/>
        <v>10</v>
      </c>
      <c r="S181" s="119">
        <f t="shared" si="27"/>
        <v>10</v>
      </c>
    </row>
    <row r="182" spans="1:19">
      <c r="A182" s="119"/>
      <c r="E182" s="98">
        <f t="shared" si="21"/>
        <v>181</v>
      </c>
      <c r="F182" s="99"/>
      <c r="K182" s="114">
        <f t="shared" si="28"/>
        <v>3.9481296726604169</v>
      </c>
      <c r="L182" s="115">
        <f t="shared" si="29"/>
        <v>3.9971296726604169</v>
      </c>
      <c r="M182" s="98">
        <f t="shared" si="22"/>
        <v>3.9476296726604168</v>
      </c>
      <c r="N182" s="116">
        <f t="shared" si="23"/>
        <v>3.997629672660417</v>
      </c>
      <c r="O182" s="117">
        <f t="shared" si="24"/>
        <v>3.9726296726604167</v>
      </c>
      <c r="P182" s="98">
        <f t="shared" si="25"/>
        <v>0</v>
      </c>
      <c r="Q182" s="118">
        <f t="shared" si="26"/>
        <v>0</v>
      </c>
      <c r="R182" s="98">
        <f t="shared" si="30"/>
        <v>10</v>
      </c>
      <c r="S182" s="119">
        <f t="shared" si="27"/>
        <v>10</v>
      </c>
    </row>
    <row r="183" spans="1:19">
      <c r="A183" s="119"/>
      <c r="E183" s="98">
        <f t="shared" si="21"/>
        <v>182</v>
      </c>
      <c r="F183" s="99"/>
      <c r="K183" s="114">
        <f t="shared" si="28"/>
        <v>3.9981296726604167</v>
      </c>
      <c r="L183" s="115">
        <f t="shared" si="29"/>
        <v>4.0471296726604162</v>
      </c>
      <c r="M183" s="98">
        <f t="shared" si="22"/>
        <v>3.9976296726604166</v>
      </c>
      <c r="N183" s="116">
        <f t="shared" si="23"/>
        <v>4.047629672660416</v>
      </c>
      <c r="O183" s="117">
        <f t="shared" si="24"/>
        <v>4.0226296726604165</v>
      </c>
      <c r="P183" s="98">
        <f t="shared" si="25"/>
        <v>0</v>
      </c>
      <c r="Q183" s="118">
        <f t="shared" si="26"/>
        <v>0</v>
      </c>
      <c r="R183" s="98">
        <f t="shared" si="30"/>
        <v>10</v>
      </c>
      <c r="S183" s="119">
        <f t="shared" si="27"/>
        <v>10</v>
      </c>
    </row>
    <row r="184" spans="1:19">
      <c r="A184" s="119"/>
      <c r="E184" s="98">
        <f t="shared" si="21"/>
        <v>183</v>
      </c>
      <c r="F184" s="99"/>
      <c r="K184" s="114">
        <f t="shared" si="28"/>
        <v>4.0481296726604166</v>
      </c>
      <c r="L184" s="115">
        <f t="shared" si="29"/>
        <v>4.0971296726604161</v>
      </c>
      <c r="M184" s="98">
        <f t="shared" si="22"/>
        <v>4.0476296726604168</v>
      </c>
      <c r="N184" s="116">
        <f t="shared" si="23"/>
        <v>4.0976296726604158</v>
      </c>
      <c r="O184" s="117">
        <f t="shared" si="24"/>
        <v>4.0726296726604163</v>
      </c>
      <c r="P184" s="98">
        <f t="shared" si="25"/>
        <v>0</v>
      </c>
      <c r="Q184" s="118">
        <f t="shared" si="26"/>
        <v>0</v>
      </c>
      <c r="R184" s="98">
        <f t="shared" si="30"/>
        <v>10</v>
      </c>
      <c r="S184" s="119">
        <f t="shared" si="27"/>
        <v>10</v>
      </c>
    </row>
    <row r="185" spans="1:19">
      <c r="A185" s="119"/>
      <c r="E185" s="98">
        <f t="shared" si="21"/>
        <v>184</v>
      </c>
      <c r="F185" s="99"/>
      <c r="K185" s="114">
        <f t="shared" si="28"/>
        <v>4.0981296726604164</v>
      </c>
      <c r="L185" s="115">
        <f t="shared" si="29"/>
        <v>4.1471296726604159</v>
      </c>
      <c r="M185" s="98">
        <f t="shared" si="22"/>
        <v>4.0976296726604167</v>
      </c>
      <c r="N185" s="116">
        <f t="shared" si="23"/>
        <v>4.1476296726604156</v>
      </c>
      <c r="O185" s="117">
        <f t="shared" si="24"/>
        <v>4.1226296726604161</v>
      </c>
      <c r="P185" s="98">
        <f t="shared" si="25"/>
        <v>0</v>
      </c>
      <c r="Q185" s="118">
        <f t="shared" si="26"/>
        <v>0</v>
      </c>
      <c r="R185" s="98">
        <f t="shared" si="30"/>
        <v>10</v>
      </c>
      <c r="S185" s="119">
        <f t="shared" si="27"/>
        <v>10</v>
      </c>
    </row>
    <row r="186" spans="1:19">
      <c r="A186" s="119"/>
      <c r="E186" s="98">
        <f t="shared" si="21"/>
        <v>185</v>
      </c>
      <c r="F186" s="99"/>
      <c r="K186" s="114">
        <f t="shared" si="28"/>
        <v>4.1481296726604162</v>
      </c>
      <c r="L186" s="115">
        <f t="shared" si="29"/>
        <v>4.1971296726604157</v>
      </c>
      <c r="M186" s="98">
        <f t="shared" si="22"/>
        <v>4.1476296726604165</v>
      </c>
      <c r="N186" s="116">
        <f t="shared" si="23"/>
        <v>4.1976296726604154</v>
      </c>
      <c r="O186" s="117">
        <f t="shared" si="24"/>
        <v>4.172629672660416</v>
      </c>
      <c r="P186" s="98">
        <f t="shared" si="25"/>
        <v>0</v>
      </c>
      <c r="Q186" s="118">
        <f t="shared" si="26"/>
        <v>0</v>
      </c>
      <c r="R186" s="98">
        <f t="shared" si="30"/>
        <v>10</v>
      </c>
      <c r="S186" s="119">
        <f t="shared" si="27"/>
        <v>10</v>
      </c>
    </row>
    <row r="187" spans="1:19">
      <c r="A187" s="119"/>
      <c r="E187" s="98">
        <f t="shared" si="21"/>
        <v>186</v>
      </c>
      <c r="F187" s="99"/>
      <c r="K187" s="114">
        <f t="shared" si="28"/>
        <v>4.198129672660416</v>
      </c>
      <c r="L187" s="115">
        <f t="shared" si="29"/>
        <v>4.2471296726604155</v>
      </c>
      <c r="M187" s="98">
        <f t="shared" si="22"/>
        <v>4.1976296726604163</v>
      </c>
      <c r="N187" s="116">
        <f t="shared" si="23"/>
        <v>4.2476296726604152</v>
      </c>
      <c r="O187" s="117">
        <f t="shared" si="24"/>
        <v>4.2226296726604158</v>
      </c>
      <c r="P187" s="98">
        <f t="shared" si="25"/>
        <v>0</v>
      </c>
      <c r="Q187" s="118">
        <f t="shared" si="26"/>
        <v>0</v>
      </c>
      <c r="R187" s="98">
        <f t="shared" si="30"/>
        <v>10</v>
      </c>
      <c r="S187" s="119">
        <f t="shared" si="27"/>
        <v>10</v>
      </c>
    </row>
    <row r="188" spans="1:19">
      <c r="A188" s="119"/>
      <c r="E188" s="98">
        <f t="shared" si="21"/>
        <v>187</v>
      </c>
      <c r="F188" s="99"/>
      <c r="K188" s="114">
        <f t="shared" si="28"/>
        <v>4.2481296726604159</v>
      </c>
      <c r="L188" s="115">
        <f t="shared" si="29"/>
        <v>4.2971296726604153</v>
      </c>
      <c r="M188" s="98">
        <f t="shared" si="22"/>
        <v>4.2476296726604161</v>
      </c>
      <c r="N188" s="116">
        <f t="shared" si="23"/>
        <v>4.2976296726604151</v>
      </c>
      <c r="O188" s="117">
        <f t="shared" si="24"/>
        <v>4.2726296726604156</v>
      </c>
      <c r="P188" s="98">
        <f t="shared" si="25"/>
        <v>0</v>
      </c>
      <c r="Q188" s="118">
        <f t="shared" si="26"/>
        <v>0</v>
      </c>
      <c r="R188" s="98">
        <f t="shared" si="30"/>
        <v>10</v>
      </c>
      <c r="S188" s="119">
        <f t="shared" si="27"/>
        <v>10</v>
      </c>
    </row>
    <row r="189" spans="1:19">
      <c r="A189" s="119"/>
      <c r="E189" s="98">
        <f t="shared" si="21"/>
        <v>188</v>
      </c>
      <c r="F189" s="99"/>
      <c r="K189" s="114">
        <f t="shared" si="28"/>
        <v>4.2981296726604157</v>
      </c>
      <c r="L189" s="115">
        <f t="shared" si="29"/>
        <v>4.3471296726604152</v>
      </c>
      <c r="M189" s="98">
        <f t="shared" si="22"/>
        <v>4.297629672660416</v>
      </c>
      <c r="N189" s="116">
        <f t="shared" si="23"/>
        <v>4.3476296726604149</v>
      </c>
      <c r="O189" s="117">
        <f t="shared" si="24"/>
        <v>4.3226296726604154</v>
      </c>
      <c r="P189" s="98">
        <f t="shared" si="25"/>
        <v>0</v>
      </c>
      <c r="Q189" s="118">
        <f t="shared" si="26"/>
        <v>0</v>
      </c>
      <c r="R189" s="98">
        <f t="shared" si="30"/>
        <v>10</v>
      </c>
      <c r="S189" s="119">
        <f t="shared" si="27"/>
        <v>10</v>
      </c>
    </row>
    <row r="190" spans="1:19">
      <c r="A190" s="119"/>
      <c r="E190" s="98">
        <f t="shared" si="21"/>
        <v>189</v>
      </c>
      <c r="F190" s="99"/>
      <c r="K190" s="114">
        <f t="shared" si="28"/>
        <v>4.3481296726604155</v>
      </c>
      <c r="L190" s="115">
        <f t="shared" si="29"/>
        <v>4.397129672660415</v>
      </c>
      <c r="M190" s="98">
        <f t="shared" si="22"/>
        <v>4.3476296726604158</v>
      </c>
      <c r="N190" s="116">
        <f t="shared" si="23"/>
        <v>4.3976296726604147</v>
      </c>
      <c r="O190" s="117">
        <f t="shared" si="24"/>
        <v>4.3726296726604152</v>
      </c>
      <c r="P190" s="98">
        <f t="shared" si="25"/>
        <v>0</v>
      </c>
      <c r="Q190" s="118">
        <f t="shared" si="26"/>
        <v>0</v>
      </c>
      <c r="R190" s="98">
        <f t="shared" si="30"/>
        <v>10</v>
      </c>
      <c r="S190" s="119">
        <f t="shared" si="27"/>
        <v>10</v>
      </c>
    </row>
    <row r="191" spans="1:19">
      <c r="A191" s="119"/>
      <c r="E191" s="98">
        <f t="shared" si="21"/>
        <v>190</v>
      </c>
      <c r="F191" s="99"/>
      <c r="K191" s="114">
        <f t="shared" si="28"/>
        <v>4.3981296726604153</v>
      </c>
      <c r="L191" s="115">
        <f t="shared" si="29"/>
        <v>4.4471296726604148</v>
      </c>
      <c r="M191" s="98">
        <f t="shared" si="22"/>
        <v>4.3976296726604156</v>
      </c>
      <c r="N191" s="116">
        <f t="shared" si="23"/>
        <v>4.4476296726604145</v>
      </c>
      <c r="O191" s="117">
        <f t="shared" si="24"/>
        <v>4.4226296726604151</v>
      </c>
      <c r="P191" s="98">
        <f t="shared" si="25"/>
        <v>0</v>
      </c>
      <c r="Q191" s="118">
        <f t="shared" si="26"/>
        <v>0</v>
      </c>
      <c r="R191" s="98">
        <f t="shared" si="30"/>
        <v>10</v>
      </c>
      <c r="S191" s="119">
        <f t="shared" si="27"/>
        <v>10</v>
      </c>
    </row>
    <row r="192" spans="1:19">
      <c r="A192" s="119"/>
      <c r="E192" s="98">
        <f t="shared" si="21"/>
        <v>191</v>
      </c>
      <c r="F192" s="99"/>
      <c r="K192" s="114">
        <f t="shared" si="28"/>
        <v>4.4481296726604151</v>
      </c>
      <c r="L192" s="115">
        <f t="shared" si="29"/>
        <v>4.4971296726604146</v>
      </c>
      <c r="M192" s="98">
        <f t="shared" si="22"/>
        <v>4.4476296726604154</v>
      </c>
      <c r="N192" s="116">
        <f t="shared" si="23"/>
        <v>4.4976296726604144</v>
      </c>
      <c r="O192" s="117">
        <f t="shared" si="24"/>
        <v>4.4726296726604149</v>
      </c>
      <c r="P192" s="98">
        <f t="shared" si="25"/>
        <v>0</v>
      </c>
      <c r="Q192" s="118">
        <f t="shared" si="26"/>
        <v>0</v>
      </c>
      <c r="R192" s="98">
        <f t="shared" si="30"/>
        <v>10</v>
      </c>
      <c r="S192" s="119">
        <f t="shared" si="27"/>
        <v>10</v>
      </c>
    </row>
    <row r="193" spans="1:19">
      <c r="A193" s="119"/>
      <c r="E193" s="98">
        <f t="shared" si="21"/>
        <v>192</v>
      </c>
      <c r="F193" s="99"/>
      <c r="K193" s="114">
        <f t="shared" si="28"/>
        <v>4.498129672660415</v>
      </c>
      <c r="L193" s="115">
        <f t="shared" si="29"/>
        <v>4.5471296726604145</v>
      </c>
      <c r="M193" s="98">
        <f t="shared" si="22"/>
        <v>4.4976296726604152</v>
      </c>
      <c r="N193" s="116">
        <f t="shared" si="23"/>
        <v>4.5476296726604142</v>
      </c>
      <c r="O193" s="117">
        <f t="shared" si="24"/>
        <v>4.5226296726604147</v>
      </c>
      <c r="P193" s="98">
        <f t="shared" si="25"/>
        <v>0</v>
      </c>
      <c r="Q193" s="118">
        <f t="shared" si="26"/>
        <v>0</v>
      </c>
      <c r="R193" s="98">
        <f t="shared" si="30"/>
        <v>10</v>
      </c>
      <c r="S193" s="119">
        <f t="shared" si="27"/>
        <v>10</v>
      </c>
    </row>
    <row r="194" spans="1:19">
      <c r="A194" s="119"/>
      <c r="E194" s="98">
        <f t="shared" si="21"/>
        <v>193</v>
      </c>
      <c r="F194" s="99"/>
      <c r="K194" s="114">
        <f t="shared" si="28"/>
        <v>4.5481296726604148</v>
      </c>
      <c r="L194" s="115">
        <f t="shared" si="29"/>
        <v>4.5971296726604143</v>
      </c>
      <c r="M194" s="98">
        <f t="shared" si="22"/>
        <v>4.5476296726604151</v>
      </c>
      <c r="N194" s="116">
        <f t="shared" si="23"/>
        <v>4.597629672660414</v>
      </c>
      <c r="O194" s="117">
        <f t="shared" si="24"/>
        <v>4.5726296726604145</v>
      </c>
      <c r="P194" s="98">
        <f t="shared" si="25"/>
        <v>0</v>
      </c>
      <c r="Q194" s="118">
        <f t="shared" si="26"/>
        <v>0</v>
      </c>
      <c r="R194" s="98">
        <f t="shared" si="30"/>
        <v>10</v>
      </c>
      <c r="S194" s="119">
        <f t="shared" si="27"/>
        <v>10</v>
      </c>
    </row>
    <row r="195" spans="1:19">
      <c r="A195" s="119"/>
      <c r="E195" s="98">
        <f t="shared" si="21"/>
        <v>194</v>
      </c>
      <c r="F195" s="99"/>
      <c r="K195" s="114">
        <f t="shared" si="28"/>
        <v>4.5981296726604146</v>
      </c>
      <c r="L195" s="115">
        <f t="shared" si="29"/>
        <v>4.6471296726604141</v>
      </c>
      <c r="M195" s="98">
        <f t="shared" si="22"/>
        <v>4.5976296726604149</v>
      </c>
      <c r="N195" s="116">
        <f t="shared" si="23"/>
        <v>4.6476296726604138</v>
      </c>
      <c r="O195" s="117">
        <f t="shared" si="24"/>
        <v>4.6226296726604144</v>
      </c>
      <c r="P195" s="98">
        <f t="shared" si="25"/>
        <v>0</v>
      </c>
      <c r="Q195" s="118">
        <f t="shared" si="26"/>
        <v>0</v>
      </c>
      <c r="R195" s="98">
        <f t="shared" si="30"/>
        <v>10</v>
      </c>
      <c r="S195" s="119">
        <f t="shared" si="27"/>
        <v>10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4.6481296726604144</v>
      </c>
      <c r="L196" s="115">
        <f t="shared" si="29"/>
        <v>4.6971296726604139</v>
      </c>
      <c r="M196" s="98">
        <f t="shared" si="22"/>
        <v>4.6476296726604147</v>
      </c>
      <c r="N196" s="116">
        <f t="shared" si="23"/>
        <v>4.6976296726604136</v>
      </c>
      <c r="O196" s="117">
        <f t="shared" si="24"/>
        <v>4.6726296726604142</v>
      </c>
      <c r="P196" s="98">
        <f t="shared" si="25"/>
        <v>0</v>
      </c>
      <c r="Q196" s="118">
        <f t="shared" si="26"/>
        <v>0</v>
      </c>
      <c r="R196" s="98">
        <f t="shared" si="30"/>
        <v>10</v>
      </c>
      <c r="S196" s="119">
        <f t="shared" si="27"/>
        <v>10</v>
      </c>
    </row>
    <row r="197" spans="1:19">
      <c r="A197" s="119"/>
      <c r="E197" s="98">
        <f t="shared" si="31"/>
        <v>196</v>
      </c>
      <c r="F197" s="99"/>
      <c r="K197" s="114">
        <f t="shared" si="28"/>
        <v>4.6981296726604143</v>
      </c>
      <c r="L197" s="115">
        <f t="shared" si="29"/>
        <v>4.7471296726604137</v>
      </c>
      <c r="M197" s="98">
        <f t="shared" ref="M197:M260" si="32">K197-5*10^-(D$2+1)</f>
        <v>4.6976296726604145</v>
      </c>
      <c r="N197" s="116">
        <f t="shared" ref="N197:N260" si="33">L197+5*10^-(D$2+1)</f>
        <v>4.7476296726604135</v>
      </c>
      <c r="O197" s="117">
        <f t="shared" ref="O197:O260" si="34">AVERAGE(K197,L197)</f>
        <v>4.722629672660414</v>
      </c>
      <c r="P197" s="98">
        <f t="shared" ref="P197:P260" si="35">COUNTIFS(A$1:A$5000,"&gt;="&amp;M197,A$1:A$5000,"&lt;="&amp;N197)</f>
        <v>1</v>
      </c>
      <c r="Q197" s="118">
        <f t="shared" ref="Q197:Q260" si="36">P197/D$1</f>
        <v>9.0909090909090912E-2</v>
      </c>
      <c r="R197" s="98">
        <f t="shared" si="30"/>
        <v>11</v>
      </c>
      <c r="S197" s="119">
        <f t="shared" ref="S197:S260" si="37">COUNTIF(F$2:F$5000,"&lt;="&amp;M197)</f>
        <v>10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4.7481296726604141</v>
      </c>
      <c r="L198" s="115">
        <f t="shared" ref="L198:L261" si="39">K198+$I$4-POWER(10,-$D$2)</f>
        <v>4.7971296726604136</v>
      </c>
      <c r="M198" s="98">
        <f t="shared" si="32"/>
        <v>4.7476296726604144</v>
      </c>
      <c r="N198" s="116">
        <f t="shared" si="33"/>
        <v>4.7976296726604133</v>
      </c>
      <c r="O198" s="117">
        <f t="shared" si="34"/>
        <v>4.7726296726604138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4.7981296726604139</v>
      </c>
      <c r="L199" s="115">
        <f t="shared" si="39"/>
        <v>4.8471296726604134</v>
      </c>
      <c r="M199" s="98">
        <f t="shared" si="32"/>
        <v>4.7976296726604142</v>
      </c>
      <c r="N199" s="116">
        <f t="shared" si="33"/>
        <v>4.8476296726604131</v>
      </c>
      <c r="O199" s="117">
        <f t="shared" si="34"/>
        <v>4.8226296726604136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4.8481296726604137</v>
      </c>
      <c r="L200" s="115">
        <f t="shared" si="39"/>
        <v>4.8971296726604132</v>
      </c>
      <c r="M200" s="98">
        <f t="shared" si="32"/>
        <v>4.847629672660414</v>
      </c>
      <c r="N200" s="116">
        <f t="shared" si="33"/>
        <v>4.8976296726604129</v>
      </c>
      <c r="O200" s="117">
        <f t="shared" si="34"/>
        <v>4.8726296726604135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4.8981296726604135</v>
      </c>
      <c r="L201" s="115">
        <f t="shared" si="39"/>
        <v>4.947129672660413</v>
      </c>
      <c r="M201" s="98">
        <f t="shared" si="32"/>
        <v>4.8976296726604138</v>
      </c>
      <c r="N201" s="116">
        <f t="shared" si="33"/>
        <v>4.9476296726604128</v>
      </c>
      <c r="O201" s="117">
        <f t="shared" si="34"/>
        <v>4.9226296726604133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4.9481296726604134</v>
      </c>
      <c r="L202" s="115">
        <f t="shared" si="39"/>
        <v>4.9971296726604129</v>
      </c>
      <c r="M202" s="98">
        <f t="shared" si="32"/>
        <v>4.9476296726604136</v>
      </c>
      <c r="N202" s="116">
        <f t="shared" si="33"/>
        <v>4.9976296726604126</v>
      </c>
      <c r="O202" s="117">
        <f t="shared" si="34"/>
        <v>4.9726296726604131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4.9981296726604132</v>
      </c>
      <c r="L203" s="115">
        <f t="shared" si="39"/>
        <v>5.0471296726604127</v>
      </c>
      <c r="M203" s="98">
        <f t="shared" si="32"/>
        <v>4.9976296726604135</v>
      </c>
      <c r="N203" s="116">
        <f t="shared" si="33"/>
        <v>5.0476296726604124</v>
      </c>
      <c r="O203" s="117">
        <f t="shared" si="34"/>
        <v>5.0226296726604129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5.048129672660413</v>
      </c>
      <c r="L204" s="115">
        <f t="shared" si="39"/>
        <v>5.0971296726604125</v>
      </c>
      <c r="M204" s="98">
        <f t="shared" si="32"/>
        <v>5.0476296726604133</v>
      </c>
      <c r="N204" s="116">
        <f t="shared" si="33"/>
        <v>5.0976296726604122</v>
      </c>
      <c r="O204" s="117">
        <f t="shared" si="34"/>
        <v>5.0726296726604128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5.0981296726604128</v>
      </c>
      <c r="L205" s="115">
        <f t="shared" si="39"/>
        <v>5.1471296726604123</v>
      </c>
      <c r="M205" s="98">
        <f t="shared" si="32"/>
        <v>5.0976296726604131</v>
      </c>
      <c r="N205" s="116">
        <f t="shared" si="33"/>
        <v>5.147629672660412</v>
      </c>
      <c r="O205" s="117">
        <f t="shared" si="34"/>
        <v>5.1226296726604126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5.1481296726604127</v>
      </c>
      <c r="L206" s="115">
        <f t="shared" si="39"/>
        <v>5.1971296726604121</v>
      </c>
      <c r="M206" s="98">
        <f t="shared" si="32"/>
        <v>5.1476296726604129</v>
      </c>
      <c r="N206" s="116">
        <f t="shared" si="33"/>
        <v>5.1976296726604119</v>
      </c>
      <c r="O206" s="117">
        <f t="shared" si="34"/>
        <v>5.1726296726604124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5.1981296726604125</v>
      </c>
      <c r="L207" s="115">
        <f t="shared" si="39"/>
        <v>5.247129672660412</v>
      </c>
      <c r="M207" s="98">
        <f t="shared" si="32"/>
        <v>5.1976296726604128</v>
      </c>
      <c r="N207" s="116">
        <f t="shared" si="33"/>
        <v>5.2476296726604117</v>
      </c>
      <c r="O207" s="117">
        <f t="shared" si="34"/>
        <v>5.2226296726604122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5.2481296726604123</v>
      </c>
      <c r="L208" s="115">
        <f t="shared" si="39"/>
        <v>5.2971296726604118</v>
      </c>
      <c r="M208" s="98">
        <f t="shared" si="32"/>
        <v>5.2476296726604126</v>
      </c>
      <c r="N208" s="116">
        <f t="shared" si="33"/>
        <v>5.2976296726604115</v>
      </c>
      <c r="O208" s="117">
        <f t="shared" si="34"/>
        <v>5.272629672660412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5.2981296726604121</v>
      </c>
      <c r="L209" s="115">
        <f t="shared" si="39"/>
        <v>5.3471296726604116</v>
      </c>
      <c r="M209" s="98">
        <f t="shared" si="32"/>
        <v>5.2976296726604124</v>
      </c>
      <c r="N209" s="116">
        <f t="shared" si="33"/>
        <v>5.3476296726604113</v>
      </c>
      <c r="O209" s="117">
        <f t="shared" si="34"/>
        <v>5.3226296726604119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5.3481296726604119</v>
      </c>
      <c r="L210" s="115">
        <f t="shared" si="39"/>
        <v>5.3971296726604114</v>
      </c>
      <c r="M210" s="98">
        <f t="shared" si="32"/>
        <v>5.3476296726604122</v>
      </c>
      <c r="N210" s="116">
        <f t="shared" si="33"/>
        <v>5.3976296726604112</v>
      </c>
      <c r="O210" s="117">
        <f t="shared" si="34"/>
        <v>5.3726296726604117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5.3981296726604118</v>
      </c>
      <c r="L211" s="115">
        <f t="shared" si="39"/>
        <v>5.4471296726604113</v>
      </c>
      <c r="M211" s="98">
        <f t="shared" si="32"/>
        <v>5.397629672660412</v>
      </c>
      <c r="N211" s="116">
        <f t="shared" si="33"/>
        <v>5.447629672660411</v>
      </c>
      <c r="O211" s="117">
        <f t="shared" si="34"/>
        <v>5.4226296726604115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5.4481296726604116</v>
      </c>
      <c r="L212" s="115">
        <f t="shared" si="39"/>
        <v>5.4971296726604111</v>
      </c>
      <c r="M212" s="98">
        <f t="shared" si="32"/>
        <v>5.4476296726604119</v>
      </c>
      <c r="N212" s="116">
        <f t="shared" si="33"/>
        <v>5.4976296726604108</v>
      </c>
      <c r="O212" s="117">
        <f t="shared" si="34"/>
        <v>5.4726296726604113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5.4981296726604114</v>
      </c>
      <c r="L213" s="115">
        <f t="shared" si="39"/>
        <v>5.5471296726604109</v>
      </c>
      <c r="M213" s="98">
        <f t="shared" si="32"/>
        <v>5.4976296726604117</v>
      </c>
      <c r="N213" s="116">
        <f t="shared" si="33"/>
        <v>5.5476296726604106</v>
      </c>
      <c r="O213" s="117">
        <f t="shared" si="34"/>
        <v>5.5226296726604112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5.5481296726604112</v>
      </c>
      <c r="L214" s="115">
        <f t="shared" si="39"/>
        <v>5.5971296726604107</v>
      </c>
      <c r="M214" s="98">
        <f t="shared" si="32"/>
        <v>5.5476296726604115</v>
      </c>
      <c r="N214" s="116">
        <f t="shared" si="33"/>
        <v>5.5976296726604104</v>
      </c>
      <c r="O214" s="117">
        <f t="shared" si="34"/>
        <v>5.572629672660411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5.5981296726604111</v>
      </c>
      <c r="L215" s="115">
        <f t="shared" si="39"/>
        <v>5.6471296726604105</v>
      </c>
      <c r="M215" s="98">
        <f t="shared" si="32"/>
        <v>5.5976296726604113</v>
      </c>
      <c r="N215" s="116">
        <f t="shared" si="33"/>
        <v>5.6476296726604103</v>
      </c>
      <c r="O215" s="117">
        <f t="shared" si="34"/>
        <v>5.6226296726604108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5.6481296726604109</v>
      </c>
      <c r="L216" s="115">
        <f t="shared" si="39"/>
        <v>5.6971296726604104</v>
      </c>
      <c r="M216" s="98">
        <f t="shared" si="32"/>
        <v>5.6476296726604112</v>
      </c>
      <c r="N216" s="116">
        <f t="shared" si="33"/>
        <v>5.6976296726604101</v>
      </c>
      <c r="O216" s="117">
        <f t="shared" si="34"/>
        <v>5.6726296726604106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5.6981296726604107</v>
      </c>
      <c r="L217" s="115">
        <f t="shared" si="39"/>
        <v>5.7471296726604102</v>
      </c>
      <c r="M217" s="98">
        <f t="shared" si="32"/>
        <v>5.697629672660411</v>
      </c>
      <c r="N217" s="116">
        <f t="shared" si="33"/>
        <v>5.7476296726604099</v>
      </c>
      <c r="O217" s="117">
        <f t="shared" si="34"/>
        <v>5.7226296726604104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5.7481296726604105</v>
      </c>
      <c r="L218" s="115">
        <f t="shared" si="39"/>
        <v>5.79712967266041</v>
      </c>
      <c r="M218" s="98">
        <f t="shared" si="32"/>
        <v>5.7476296726604108</v>
      </c>
      <c r="N218" s="116">
        <f t="shared" si="33"/>
        <v>5.7976296726604097</v>
      </c>
      <c r="O218" s="117">
        <f t="shared" si="34"/>
        <v>5.7726296726604103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5.7981296726604103</v>
      </c>
      <c r="L219" s="115">
        <f t="shared" si="39"/>
        <v>5.8471296726604098</v>
      </c>
      <c r="M219" s="98">
        <f t="shared" si="32"/>
        <v>5.7976296726604106</v>
      </c>
      <c r="N219" s="116">
        <f t="shared" si="33"/>
        <v>5.8476296726604096</v>
      </c>
      <c r="O219" s="117">
        <f t="shared" si="34"/>
        <v>5.8226296726604101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5.8481296726604102</v>
      </c>
      <c r="L220" s="115">
        <f t="shared" si="39"/>
        <v>5.8971296726604097</v>
      </c>
      <c r="M220" s="98">
        <f t="shared" si="32"/>
        <v>5.8476296726604104</v>
      </c>
      <c r="N220" s="116">
        <f t="shared" si="33"/>
        <v>5.8976296726604094</v>
      </c>
      <c r="O220" s="117">
        <f t="shared" si="34"/>
        <v>5.8726296726604099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5.89812967266041</v>
      </c>
      <c r="L221" s="115">
        <f t="shared" si="39"/>
        <v>5.9471296726604095</v>
      </c>
      <c r="M221" s="98">
        <f t="shared" si="32"/>
        <v>5.8976296726604103</v>
      </c>
      <c r="N221" s="116">
        <f t="shared" si="33"/>
        <v>5.9476296726604092</v>
      </c>
      <c r="O221" s="117">
        <f t="shared" si="34"/>
        <v>5.9226296726604097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5.9481296726604098</v>
      </c>
      <c r="L222" s="115">
        <f t="shared" si="39"/>
        <v>5.9971296726604093</v>
      </c>
      <c r="M222" s="98">
        <f t="shared" si="32"/>
        <v>5.9476296726604101</v>
      </c>
      <c r="N222" s="116">
        <f t="shared" si="33"/>
        <v>5.997629672660409</v>
      </c>
      <c r="O222" s="117">
        <f t="shared" si="34"/>
        <v>5.9726296726604096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5.9981296726604096</v>
      </c>
      <c r="L223" s="115">
        <f t="shared" si="39"/>
        <v>6.0471296726604091</v>
      </c>
      <c r="M223" s="98">
        <f t="shared" si="32"/>
        <v>5.9976296726604099</v>
      </c>
      <c r="N223" s="116">
        <f t="shared" si="33"/>
        <v>6.0476296726604089</v>
      </c>
      <c r="O223" s="117">
        <f t="shared" si="34"/>
        <v>6.0226296726604094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6.0481296726604095</v>
      </c>
      <c r="L224" s="115">
        <f t="shared" si="39"/>
        <v>6.0971296726604089</v>
      </c>
      <c r="M224" s="98">
        <f t="shared" si="32"/>
        <v>6.0476296726604097</v>
      </c>
      <c r="N224" s="116">
        <f t="shared" si="33"/>
        <v>6.0976296726604087</v>
      </c>
      <c r="O224" s="117">
        <f t="shared" si="34"/>
        <v>6.0726296726604092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6.0981296726604093</v>
      </c>
      <c r="L225" s="115">
        <f t="shared" si="39"/>
        <v>6.1471296726604088</v>
      </c>
      <c r="M225" s="98">
        <f t="shared" si="32"/>
        <v>6.0976296726604096</v>
      </c>
      <c r="N225" s="116">
        <f t="shared" si="33"/>
        <v>6.1476296726604085</v>
      </c>
      <c r="O225" s="117">
        <f t="shared" si="34"/>
        <v>6.122629672660409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6.1481296726604091</v>
      </c>
      <c r="L226" s="115">
        <f t="shared" si="39"/>
        <v>6.1971296726604086</v>
      </c>
      <c r="M226" s="98">
        <f t="shared" si="32"/>
        <v>6.1476296726604094</v>
      </c>
      <c r="N226" s="116">
        <f t="shared" si="33"/>
        <v>6.1976296726604083</v>
      </c>
      <c r="O226" s="117">
        <f t="shared" si="34"/>
        <v>6.1726296726604089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6.1981296726604089</v>
      </c>
      <c r="L227" s="115">
        <f t="shared" si="39"/>
        <v>6.2471296726604084</v>
      </c>
      <c r="M227" s="98">
        <f t="shared" si="32"/>
        <v>6.1976296726604092</v>
      </c>
      <c r="N227" s="116">
        <f t="shared" si="33"/>
        <v>6.2476296726604081</v>
      </c>
      <c r="O227" s="117">
        <f t="shared" si="34"/>
        <v>6.2226296726604087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6.2481296726604088</v>
      </c>
      <c r="L228" s="115">
        <f t="shared" si="39"/>
        <v>6.2971296726604082</v>
      </c>
      <c r="M228" s="98">
        <f t="shared" si="32"/>
        <v>6.247629672660409</v>
      </c>
      <c r="N228" s="116">
        <f t="shared" si="33"/>
        <v>6.297629672660408</v>
      </c>
      <c r="O228" s="117">
        <f t="shared" si="34"/>
        <v>6.2726296726604085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6.2981296726604086</v>
      </c>
      <c r="L229" s="115">
        <f t="shared" si="39"/>
        <v>6.3471296726604081</v>
      </c>
      <c r="M229" s="98">
        <f t="shared" si="32"/>
        <v>6.2976296726604089</v>
      </c>
      <c r="N229" s="116">
        <f t="shared" si="33"/>
        <v>6.3476296726604078</v>
      </c>
      <c r="O229" s="117">
        <f t="shared" si="34"/>
        <v>6.3226296726604083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6.3481296726604084</v>
      </c>
      <c r="L230" s="115">
        <f t="shared" si="39"/>
        <v>6.3971296726604079</v>
      </c>
      <c r="M230" s="98">
        <f t="shared" si="32"/>
        <v>6.3476296726604087</v>
      </c>
      <c r="N230" s="116">
        <f t="shared" si="33"/>
        <v>6.3976296726604076</v>
      </c>
      <c r="O230" s="117">
        <f t="shared" si="34"/>
        <v>6.3726296726604081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6.3981296726604082</v>
      </c>
      <c r="L231" s="115">
        <f t="shared" si="39"/>
        <v>6.4471296726604077</v>
      </c>
      <c r="M231" s="98">
        <f t="shared" si="32"/>
        <v>6.3976296726604085</v>
      </c>
      <c r="N231" s="116">
        <f t="shared" si="33"/>
        <v>6.4476296726604074</v>
      </c>
      <c r="O231" s="117">
        <f t="shared" si="34"/>
        <v>6.422629672660408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6.448129672660408</v>
      </c>
      <c r="L232" s="115">
        <f t="shared" si="39"/>
        <v>6.4971296726604075</v>
      </c>
      <c r="M232" s="98">
        <f t="shared" si="32"/>
        <v>6.4476296726604083</v>
      </c>
      <c r="N232" s="116">
        <f t="shared" si="33"/>
        <v>6.4976296726604073</v>
      </c>
      <c r="O232" s="117">
        <f t="shared" si="34"/>
        <v>6.4726296726604078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6.4981296726604079</v>
      </c>
      <c r="L233" s="115">
        <f t="shared" si="39"/>
        <v>6.5471296726604074</v>
      </c>
      <c r="M233" s="98">
        <f t="shared" si="32"/>
        <v>6.4976296726604081</v>
      </c>
      <c r="N233" s="116">
        <f t="shared" si="33"/>
        <v>6.5476296726604071</v>
      </c>
      <c r="O233" s="117">
        <f t="shared" si="34"/>
        <v>6.5226296726604076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6.5481296726604077</v>
      </c>
      <c r="L234" s="115">
        <f t="shared" si="39"/>
        <v>6.5971296726604072</v>
      </c>
      <c r="M234" s="98">
        <f t="shared" si="32"/>
        <v>6.547629672660408</v>
      </c>
      <c r="N234" s="116">
        <f t="shared" si="33"/>
        <v>6.5976296726604069</v>
      </c>
      <c r="O234" s="117">
        <f t="shared" si="34"/>
        <v>6.5726296726604074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6.5981296726604075</v>
      </c>
      <c r="L235" s="115">
        <f t="shared" si="39"/>
        <v>6.647129672660407</v>
      </c>
      <c r="M235" s="98">
        <f t="shared" si="32"/>
        <v>6.5976296726604078</v>
      </c>
      <c r="N235" s="116">
        <f t="shared" si="33"/>
        <v>6.6476296726604067</v>
      </c>
      <c r="O235" s="117">
        <f t="shared" si="34"/>
        <v>6.6226296726604073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6.6481296726604073</v>
      </c>
      <c r="L236" s="115">
        <f t="shared" si="39"/>
        <v>6.6971296726604068</v>
      </c>
      <c r="M236" s="98">
        <f t="shared" si="32"/>
        <v>6.6476296726604076</v>
      </c>
      <c r="N236" s="116">
        <f t="shared" si="33"/>
        <v>6.6976296726604065</v>
      </c>
      <c r="O236" s="117">
        <f t="shared" si="34"/>
        <v>6.6726296726604071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6.6981296726604072</v>
      </c>
      <c r="L237" s="115">
        <f t="shared" si="39"/>
        <v>6.7471296726604066</v>
      </c>
      <c r="M237" s="98">
        <f t="shared" si="32"/>
        <v>6.6976296726604074</v>
      </c>
      <c r="N237" s="116">
        <f t="shared" si="33"/>
        <v>6.7476296726604064</v>
      </c>
      <c r="O237" s="117">
        <f t="shared" si="34"/>
        <v>6.7226296726604069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6.748129672660407</v>
      </c>
      <c r="L238" s="115">
        <f t="shared" si="39"/>
        <v>6.7971296726604065</v>
      </c>
      <c r="M238" s="98">
        <f t="shared" si="32"/>
        <v>6.7476296726604073</v>
      </c>
      <c r="N238" s="116">
        <f t="shared" si="33"/>
        <v>6.7976296726604062</v>
      </c>
      <c r="O238" s="117">
        <f t="shared" si="34"/>
        <v>6.7726296726604067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6.7981296726604068</v>
      </c>
      <c r="L239" s="115">
        <f t="shared" si="39"/>
        <v>6.8471296726604063</v>
      </c>
      <c r="M239" s="98">
        <f t="shared" si="32"/>
        <v>6.7976296726604071</v>
      </c>
      <c r="N239" s="116">
        <f t="shared" si="33"/>
        <v>6.847629672660406</v>
      </c>
      <c r="O239" s="117">
        <f t="shared" si="34"/>
        <v>6.8226296726604065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6.8481296726604066</v>
      </c>
      <c r="L240" s="115">
        <f t="shared" si="39"/>
        <v>6.8971296726604061</v>
      </c>
      <c r="M240" s="98">
        <f t="shared" si="32"/>
        <v>6.8476296726604069</v>
      </c>
      <c r="N240" s="116">
        <f t="shared" si="33"/>
        <v>6.8976296726604058</v>
      </c>
      <c r="O240" s="117">
        <f t="shared" si="34"/>
        <v>6.8726296726604064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6.8981296726604064</v>
      </c>
      <c r="L241" s="115">
        <f t="shared" si="39"/>
        <v>6.9471296726604059</v>
      </c>
      <c r="M241" s="98">
        <f t="shared" si="32"/>
        <v>6.8976296726604067</v>
      </c>
      <c r="N241" s="116">
        <f t="shared" si="33"/>
        <v>6.9476296726604057</v>
      </c>
      <c r="O241" s="117">
        <f t="shared" si="34"/>
        <v>6.9226296726604062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6.9481296726604063</v>
      </c>
      <c r="L242" s="115">
        <f t="shared" si="39"/>
        <v>6.9971296726604058</v>
      </c>
      <c r="M242" s="98">
        <f t="shared" si="32"/>
        <v>6.9476296726604065</v>
      </c>
      <c r="N242" s="116">
        <f t="shared" si="33"/>
        <v>6.9976296726604055</v>
      </c>
      <c r="O242" s="117">
        <f t="shared" si="34"/>
        <v>6.972629672660406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6.9981296726604061</v>
      </c>
      <c r="L243" s="115">
        <f t="shared" si="39"/>
        <v>7.0471296726604056</v>
      </c>
      <c r="M243" s="98">
        <f t="shared" si="32"/>
        <v>6.9976296726604064</v>
      </c>
      <c r="N243" s="116">
        <f t="shared" si="33"/>
        <v>7.0476296726604053</v>
      </c>
      <c r="O243" s="117">
        <f t="shared" si="34"/>
        <v>7.0226296726604058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7.0481296726604059</v>
      </c>
      <c r="L244" s="115">
        <f t="shared" si="39"/>
        <v>7.0971296726604054</v>
      </c>
      <c r="M244" s="98">
        <f t="shared" si="32"/>
        <v>7.0476296726604062</v>
      </c>
      <c r="N244" s="116">
        <f t="shared" si="33"/>
        <v>7.0976296726604051</v>
      </c>
      <c r="O244" s="117">
        <f t="shared" si="34"/>
        <v>7.0726296726604057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7.0981296726604057</v>
      </c>
      <c r="L245" s="115">
        <f t="shared" si="39"/>
        <v>7.1471296726604052</v>
      </c>
      <c r="M245" s="98">
        <f t="shared" si="32"/>
        <v>7.097629672660406</v>
      </c>
      <c r="N245" s="116">
        <f t="shared" si="33"/>
        <v>7.1476296726604049</v>
      </c>
      <c r="O245" s="117">
        <f t="shared" si="34"/>
        <v>7.1226296726604055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7.1481296726604056</v>
      </c>
      <c r="L246" s="115">
        <f t="shared" si="39"/>
        <v>7.197129672660405</v>
      </c>
      <c r="M246" s="98">
        <f t="shared" si="32"/>
        <v>7.1476296726604058</v>
      </c>
      <c r="N246" s="116">
        <f t="shared" si="33"/>
        <v>7.1976296726604048</v>
      </c>
      <c r="O246" s="117">
        <f t="shared" si="34"/>
        <v>7.1726296726604053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7.1981296726604054</v>
      </c>
      <c r="L247" s="115">
        <f t="shared" si="39"/>
        <v>7.2471296726604049</v>
      </c>
      <c r="M247" s="98">
        <f t="shared" si="32"/>
        <v>7.1976296726604057</v>
      </c>
      <c r="N247" s="116">
        <f t="shared" si="33"/>
        <v>7.2476296726604046</v>
      </c>
      <c r="O247" s="117">
        <f t="shared" si="34"/>
        <v>7.2226296726604051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7.2481296726604052</v>
      </c>
      <c r="L248" s="115">
        <f t="shared" si="39"/>
        <v>7.2971296726604047</v>
      </c>
      <c r="M248" s="98">
        <f t="shared" si="32"/>
        <v>7.2476296726604055</v>
      </c>
      <c r="N248" s="116">
        <f t="shared" si="33"/>
        <v>7.2976296726604044</v>
      </c>
      <c r="O248" s="117">
        <f t="shared" si="34"/>
        <v>7.2726296726604049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7.298129672660405</v>
      </c>
      <c r="L249" s="115">
        <f t="shared" si="39"/>
        <v>7.3471296726604045</v>
      </c>
      <c r="M249" s="98">
        <f t="shared" si="32"/>
        <v>7.2976296726604053</v>
      </c>
      <c r="N249" s="116">
        <f t="shared" si="33"/>
        <v>7.3476296726604042</v>
      </c>
      <c r="O249" s="117">
        <f t="shared" si="34"/>
        <v>7.3226296726604048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7.3481296726604048</v>
      </c>
      <c r="L250" s="115">
        <f t="shared" si="39"/>
        <v>7.3971296726604043</v>
      </c>
      <c r="M250" s="98">
        <f t="shared" si="32"/>
        <v>7.3476296726604051</v>
      </c>
      <c r="N250" s="116">
        <f t="shared" si="33"/>
        <v>7.3976296726604041</v>
      </c>
      <c r="O250" s="117">
        <f t="shared" si="34"/>
        <v>7.3726296726604046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7.3981296726604047</v>
      </c>
      <c r="L251" s="115">
        <f t="shared" si="39"/>
        <v>7.4471296726604042</v>
      </c>
      <c r="M251" s="98">
        <f t="shared" si="32"/>
        <v>7.3976296726604049</v>
      </c>
      <c r="N251" s="116">
        <f t="shared" si="33"/>
        <v>7.4476296726604039</v>
      </c>
      <c r="O251" s="117">
        <f t="shared" si="34"/>
        <v>7.4226296726604044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7.4481296726604045</v>
      </c>
      <c r="L252" s="115">
        <f t="shared" si="39"/>
        <v>7.497129672660404</v>
      </c>
      <c r="M252" s="98">
        <f t="shared" si="32"/>
        <v>7.4476296726604048</v>
      </c>
      <c r="N252" s="116">
        <f t="shared" si="33"/>
        <v>7.4976296726604037</v>
      </c>
      <c r="O252" s="117">
        <f t="shared" si="34"/>
        <v>7.4726296726604042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7.4981296726604043</v>
      </c>
      <c r="L253" s="115">
        <f t="shared" si="39"/>
        <v>7.5471296726604038</v>
      </c>
      <c r="M253" s="98">
        <f t="shared" si="32"/>
        <v>7.4976296726604046</v>
      </c>
      <c r="N253" s="116">
        <f t="shared" si="33"/>
        <v>7.5476296726604035</v>
      </c>
      <c r="O253" s="117">
        <f t="shared" si="34"/>
        <v>7.5226296726604041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7.5481296726604041</v>
      </c>
      <c r="L254" s="115">
        <f t="shared" si="39"/>
        <v>7.5971296726604036</v>
      </c>
      <c r="M254" s="98">
        <f t="shared" si="32"/>
        <v>7.5476296726604044</v>
      </c>
      <c r="N254" s="116">
        <f t="shared" si="33"/>
        <v>7.5976296726604033</v>
      </c>
      <c r="O254" s="117">
        <f t="shared" si="34"/>
        <v>7.5726296726604039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7.598129672660404</v>
      </c>
      <c r="L255" s="115">
        <f t="shared" si="39"/>
        <v>7.6471296726604034</v>
      </c>
      <c r="M255" s="98">
        <f t="shared" si="32"/>
        <v>7.5976296726604042</v>
      </c>
      <c r="N255" s="116">
        <f t="shared" si="33"/>
        <v>7.6476296726604032</v>
      </c>
      <c r="O255" s="117">
        <f t="shared" si="34"/>
        <v>7.6226296726604037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7.6481296726604038</v>
      </c>
      <c r="L256" s="115">
        <f t="shared" si="39"/>
        <v>7.6971296726604033</v>
      </c>
      <c r="M256" s="98">
        <f t="shared" si="32"/>
        <v>7.6476296726604041</v>
      </c>
      <c r="N256" s="116">
        <f t="shared" si="33"/>
        <v>7.697629672660403</v>
      </c>
      <c r="O256" s="117">
        <f t="shared" si="34"/>
        <v>7.6726296726604035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7.6981296726604036</v>
      </c>
      <c r="L257" s="115">
        <f t="shared" si="39"/>
        <v>7.7471296726604031</v>
      </c>
      <c r="M257" s="98">
        <f t="shared" si="32"/>
        <v>7.6976296726604039</v>
      </c>
      <c r="N257" s="116">
        <f t="shared" si="33"/>
        <v>7.7476296726604028</v>
      </c>
      <c r="O257" s="117">
        <f t="shared" si="34"/>
        <v>7.7226296726604033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7.7481296726604034</v>
      </c>
      <c r="L258" s="115">
        <f t="shared" si="39"/>
        <v>7.7971296726604029</v>
      </c>
      <c r="M258" s="98">
        <f t="shared" si="32"/>
        <v>7.7476296726604037</v>
      </c>
      <c r="N258" s="116">
        <f t="shared" si="33"/>
        <v>7.7976296726604026</v>
      </c>
      <c r="O258" s="117">
        <f t="shared" si="34"/>
        <v>7.7726296726604032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7.7981296726604032</v>
      </c>
      <c r="L259" s="115">
        <f t="shared" si="39"/>
        <v>7.8471296726604027</v>
      </c>
      <c r="M259" s="98">
        <f t="shared" si="32"/>
        <v>7.7976296726604035</v>
      </c>
      <c r="N259" s="116">
        <f t="shared" si="33"/>
        <v>7.8476296726604025</v>
      </c>
      <c r="O259" s="117">
        <f t="shared" si="34"/>
        <v>7.822629672660403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7.8481296726604031</v>
      </c>
      <c r="L260" s="115">
        <f t="shared" si="39"/>
        <v>7.8971296726604026</v>
      </c>
      <c r="M260" s="98">
        <f t="shared" si="32"/>
        <v>7.8476296726604033</v>
      </c>
      <c r="N260" s="116">
        <f t="shared" si="33"/>
        <v>7.8976296726604023</v>
      </c>
      <c r="O260" s="117">
        <f t="shared" si="34"/>
        <v>7.8726296726604028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7.8981296726604029</v>
      </c>
      <c r="L261" s="115">
        <f t="shared" si="39"/>
        <v>7.9471296726604024</v>
      </c>
      <c r="M261" s="98">
        <f t="shared" ref="M261:M324" si="42">K261-5*10^-(D$2+1)</f>
        <v>7.8976296726604032</v>
      </c>
      <c r="N261" s="116">
        <f t="shared" ref="N261:N324" si="43">L261+5*10^-(D$2+1)</f>
        <v>7.9476296726604021</v>
      </c>
      <c r="O261" s="117">
        <f t="shared" ref="O261:O324" si="44">AVERAGE(K261,L261)</f>
        <v>7.9226296726604026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7.9481296726604027</v>
      </c>
      <c r="L262" s="115">
        <f t="shared" ref="L262:L325" si="49">K262+$I$4-POWER(10,-$D$2)</f>
        <v>7.9971296726604022</v>
      </c>
      <c r="M262" s="98">
        <f t="shared" si="42"/>
        <v>7.947629672660403</v>
      </c>
      <c r="N262" s="116">
        <f t="shared" si="43"/>
        <v>7.9976296726604019</v>
      </c>
      <c r="O262" s="117">
        <f t="shared" si="44"/>
        <v>7.9726296726604025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7.9981296726604025</v>
      </c>
      <c r="L263" s="115">
        <f t="shared" si="49"/>
        <v>8.0471296726604038</v>
      </c>
      <c r="M263" s="98">
        <f t="shared" si="42"/>
        <v>7.9976296726604028</v>
      </c>
      <c r="N263" s="116">
        <f t="shared" si="43"/>
        <v>8.0476296726604044</v>
      </c>
      <c r="O263" s="117">
        <f t="shared" si="44"/>
        <v>8.0226296726604041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8.0481296726604032</v>
      </c>
      <c r="L264" s="115">
        <f t="shared" si="49"/>
        <v>8.0971296726604045</v>
      </c>
      <c r="M264" s="98">
        <f t="shared" si="42"/>
        <v>8.0476296726604026</v>
      </c>
      <c r="N264" s="116">
        <f t="shared" si="43"/>
        <v>8.0976296726604051</v>
      </c>
      <c r="O264" s="117">
        <f t="shared" si="44"/>
        <v>8.0726296726604048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8.098129672660404</v>
      </c>
      <c r="L265" s="115">
        <f t="shared" si="49"/>
        <v>8.1471296726604052</v>
      </c>
      <c r="M265" s="98">
        <f t="shared" si="42"/>
        <v>8.0976296726604033</v>
      </c>
      <c r="N265" s="116">
        <f t="shared" si="43"/>
        <v>8.1476296726604058</v>
      </c>
      <c r="O265" s="117">
        <f t="shared" si="44"/>
        <v>8.1226296726604055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8.1481296726604047</v>
      </c>
      <c r="L266" s="115">
        <f t="shared" si="49"/>
        <v>8.1971296726604059</v>
      </c>
      <c r="M266" s="98">
        <f t="shared" si="42"/>
        <v>8.1476296726604041</v>
      </c>
      <c r="N266" s="116">
        <f t="shared" si="43"/>
        <v>8.1976296726604065</v>
      </c>
      <c r="O266" s="117">
        <f t="shared" si="44"/>
        <v>8.1726296726604062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8.1981296726604054</v>
      </c>
      <c r="L267" s="115">
        <f t="shared" si="49"/>
        <v>8.2471296726604066</v>
      </c>
      <c r="M267" s="98">
        <f t="shared" si="42"/>
        <v>8.1976296726604048</v>
      </c>
      <c r="N267" s="116">
        <f t="shared" si="43"/>
        <v>8.2476296726604073</v>
      </c>
      <c r="O267" s="117">
        <f t="shared" si="44"/>
        <v>8.2226296726604069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8.2481296726604061</v>
      </c>
      <c r="L268" s="115">
        <f t="shared" si="49"/>
        <v>8.2971296726604074</v>
      </c>
      <c r="M268" s="98">
        <f t="shared" si="42"/>
        <v>8.2476296726604055</v>
      </c>
      <c r="N268" s="116">
        <f t="shared" si="43"/>
        <v>8.297629672660408</v>
      </c>
      <c r="O268" s="117">
        <f t="shared" si="44"/>
        <v>8.2726296726604076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8.2981296726604068</v>
      </c>
      <c r="L269" s="115">
        <f t="shared" si="49"/>
        <v>8.3471296726604081</v>
      </c>
      <c r="M269" s="98">
        <f t="shared" si="42"/>
        <v>8.2976296726604062</v>
      </c>
      <c r="N269" s="116">
        <f t="shared" si="43"/>
        <v>8.3476296726604087</v>
      </c>
      <c r="O269" s="117">
        <f t="shared" si="44"/>
        <v>8.3226296726604083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8.3481296726604075</v>
      </c>
      <c r="L270" s="115">
        <f t="shared" si="49"/>
        <v>8.3971296726604088</v>
      </c>
      <c r="M270" s="98">
        <f t="shared" si="42"/>
        <v>8.3476296726604069</v>
      </c>
      <c r="N270" s="116">
        <f t="shared" si="43"/>
        <v>8.3976296726604094</v>
      </c>
      <c r="O270" s="117">
        <f t="shared" si="44"/>
        <v>8.372629672660409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8.3981296726604082</v>
      </c>
      <c r="L271" s="115">
        <f t="shared" si="49"/>
        <v>8.4471296726604095</v>
      </c>
      <c r="M271" s="98">
        <f t="shared" si="42"/>
        <v>8.3976296726604076</v>
      </c>
      <c r="N271" s="116">
        <f t="shared" si="43"/>
        <v>8.4476296726604101</v>
      </c>
      <c r="O271" s="117">
        <f t="shared" si="44"/>
        <v>8.4226296726604097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8.4481296726604089</v>
      </c>
      <c r="L272" s="115">
        <f t="shared" si="49"/>
        <v>8.4971296726604102</v>
      </c>
      <c r="M272" s="98">
        <f t="shared" si="42"/>
        <v>8.4476296726604083</v>
      </c>
      <c r="N272" s="116">
        <f t="shared" si="43"/>
        <v>8.4976296726604108</v>
      </c>
      <c r="O272" s="117">
        <f t="shared" si="44"/>
        <v>8.4726296726604104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8.4981296726604096</v>
      </c>
      <c r="L273" s="115">
        <f t="shared" si="49"/>
        <v>8.5471296726604109</v>
      </c>
      <c r="M273" s="98">
        <f t="shared" si="42"/>
        <v>8.497629672660409</v>
      </c>
      <c r="N273" s="116">
        <f t="shared" si="43"/>
        <v>8.5476296726604115</v>
      </c>
      <c r="O273" s="117">
        <f t="shared" si="44"/>
        <v>8.5226296726604112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8.5481296726604103</v>
      </c>
      <c r="L274" s="115">
        <f t="shared" si="49"/>
        <v>8.5971296726604116</v>
      </c>
      <c r="M274" s="98">
        <f t="shared" si="42"/>
        <v>8.5476296726604097</v>
      </c>
      <c r="N274" s="116">
        <f t="shared" si="43"/>
        <v>8.5976296726604122</v>
      </c>
      <c r="O274" s="117">
        <f t="shared" si="44"/>
        <v>8.5726296726604119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8.5981296726604111</v>
      </c>
      <c r="L275" s="115">
        <f t="shared" si="49"/>
        <v>8.6471296726604123</v>
      </c>
      <c r="M275" s="98">
        <f t="shared" si="42"/>
        <v>8.5976296726604104</v>
      </c>
      <c r="N275" s="116">
        <f t="shared" si="43"/>
        <v>8.6476296726604129</v>
      </c>
      <c r="O275" s="117">
        <f t="shared" si="44"/>
        <v>8.6226296726604126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8.6481296726604118</v>
      </c>
      <c r="L276" s="115">
        <f t="shared" si="49"/>
        <v>8.697129672660413</v>
      </c>
      <c r="M276" s="98">
        <f t="shared" si="42"/>
        <v>8.6476296726604112</v>
      </c>
      <c r="N276" s="116">
        <f t="shared" si="43"/>
        <v>8.6976296726604136</v>
      </c>
      <c r="O276" s="117">
        <f t="shared" si="44"/>
        <v>8.6726296726604133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8.6981296726604125</v>
      </c>
      <c r="L277" s="115">
        <f t="shared" si="49"/>
        <v>8.7471296726604137</v>
      </c>
      <c r="M277" s="98">
        <f t="shared" si="42"/>
        <v>8.6976296726604119</v>
      </c>
      <c r="N277" s="116">
        <f t="shared" si="43"/>
        <v>8.7476296726604144</v>
      </c>
      <c r="O277" s="117">
        <f t="shared" si="44"/>
        <v>8.722629672660414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8.7481296726604132</v>
      </c>
      <c r="L278" s="115">
        <f t="shared" si="49"/>
        <v>8.7971296726604145</v>
      </c>
      <c r="M278" s="98">
        <f t="shared" si="42"/>
        <v>8.7476296726604126</v>
      </c>
      <c r="N278" s="116">
        <f t="shared" si="43"/>
        <v>8.7976296726604151</v>
      </c>
      <c r="O278" s="117">
        <f t="shared" si="44"/>
        <v>8.7726296726604147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8.7981296726604139</v>
      </c>
      <c r="L279" s="115">
        <f t="shared" si="49"/>
        <v>8.8471296726604152</v>
      </c>
      <c r="M279" s="98">
        <f t="shared" si="42"/>
        <v>8.7976296726604133</v>
      </c>
      <c r="N279" s="116">
        <f t="shared" si="43"/>
        <v>8.8476296726604158</v>
      </c>
      <c r="O279" s="117">
        <f t="shared" si="44"/>
        <v>8.8226296726604154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8.8481296726604146</v>
      </c>
      <c r="L280" s="115">
        <f t="shared" si="49"/>
        <v>8.8971296726604159</v>
      </c>
      <c r="M280" s="98">
        <f t="shared" si="42"/>
        <v>8.847629672660414</v>
      </c>
      <c r="N280" s="116">
        <f t="shared" si="43"/>
        <v>8.8976296726604165</v>
      </c>
      <c r="O280" s="117">
        <f t="shared" si="44"/>
        <v>8.8726296726604161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8.8981296726604153</v>
      </c>
      <c r="L281" s="115">
        <f t="shared" si="49"/>
        <v>8.9471296726604166</v>
      </c>
      <c r="M281" s="98">
        <f t="shared" si="42"/>
        <v>8.8976296726604147</v>
      </c>
      <c r="N281" s="116">
        <f t="shared" si="43"/>
        <v>8.9476296726604172</v>
      </c>
      <c r="O281" s="117">
        <f t="shared" si="44"/>
        <v>8.9226296726604168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8.948129672660416</v>
      </c>
      <c r="L282" s="115">
        <f t="shared" si="49"/>
        <v>8.9971296726604173</v>
      </c>
      <c r="M282" s="98">
        <f t="shared" si="42"/>
        <v>8.9476296726604154</v>
      </c>
      <c r="N282" s="116">
        <f t="shared" si="43"/>
        <v>8.9976296726604179</v>
      </c>
      <c r="O282" s="117">
        <f t="shared" si="44"/>
        <v>8.9726296726604176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8.9981296726604167</v>
      </c>
      <c r="L283" s="115">
        <f t="shared" si="49"/>
        <v>9.047129672660418</v>
      </c>
      <c r="M283" s="98">
        <f t="shared" si="42"/>
        <v>8.9976296726604161</v>
      </c>
      <c r="N283" s="116">
        <f t="shared" si="43"/>
        <v>9.0476296726604186</v>
      </c>
      <c r="O283" s="117">
        <f t="shared" si="44"/>
        <v>9.0226296726604183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9.0481296726604175</v>
      </c>
      <c r="L284" s="115">
        <f t="shared" si="49"/>
        <v>9.0971296726604187</v>
      </c>
      <c r="M284" s="98">
        <f t="shared" si="42"/>
        <v>9.0476296726604168</v>
      </c>
      <c r="N284" s="116">
        <f t="shared" si="43"/>
        <v>9.0976296726604193</v>
      </c>
      <c r="O284" s="117">
        <f t="shared" si="44"/>
        <v>9.072629672660419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9.0981296726604182</v>
      </c>
      <c r="L285" s="115">
        <f t="shared" si="49"/>
        <v>9.1471296726604194</v>
      </c>
      <c r="M285" s="98">
        <f t="shared" si="42"/>
        <v>9.0976296726604176</v>
      </c>
      <c r="N285" s="116">
        <f t="shared" si="43"/>
        <v>9.14762967266042</v>
      </c>
      <c r="O285" s="117">
        <f t="shared" si="44"/>
        <v>9.1226296726604197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9.1481296726604189</v>
      </c>
      <c r="L286" s="115">
        <f t="shared" si="49"/>
        <v>9.1971296726604201</v>
      </c>
      <c r="M286" s="98">
        <f t="shared" si="42"/>
        <v>9.1476296726604183</v>
      </c>
      <c r="N286" s="116">
        <f t="shared" si="43"/>
        <v>9.1976296726604208</v>
      </c>
      <c r="O286" s="117">
        <f t="shared" si="44"/>
        <v>9.1726296726604204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9.1981296726604196</v>
      </c>
      <c r="L287" s="115">
        <f t="shared" si="49"/>
        <v>9.2471296726604209</v>
      </c>
      <c r="M287" s="98">
        <f t="shared" si="42"/>
        <v>9.197629672660419</v>
      </c>
      <c r="N287" s="116">
        <f t="shared" si="43"/>
        <v>9.2476296726604215</v>
      </c>
      <c r="O287" s="117">
        <f t="shared" si="44"/>
        <v>9.2226296726604211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9.2481296726604203</v>
      </c>
      <c r="L288" s="115">
        <f t="shared" si="49"/>
        <v>9.2971296726604216</v>
      </c>
      <c r="M288" s="98">
        <f t="shared" si="42"/>
        <v>9.2476296726604197</v>
      </c>
      <c r="N288" s="116">
        <f t="shared" si="43"/>
        <v>9.2976296726604222</v>
      </c>
      <c r="O288" s="117">
        <f t="shared" si="44"/>
        <v>9.2726296726604218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9.298129672660421</v>
      </c>
      <c r="L289" s="115">
        <f t="shared" si="49"/>
        <v>9.3471296726604223</v>
      </c>
      <c r="M289" s="98">
        <f t="shared" si="42"/>
        <v>9.2976296726604204</v>
      </c>
      <c r="N289" s="116">
        <f t="shared" si="43"/>
        <v>9.3476296726604229</v>
      </c>
      <c r="O289" s="117">
        <f t="shared" si="44"/>
        <v>9.3226296726604225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9.3481296726604217</v>
      </c>
      <c r="L290" s="115">
        <f t="shared" si="49"/>
        <v>9.397129672660423</v>
      </c>
      <c r="M290" s="98">
        <f t="shared" si="42"/>
        <v>9.3476296726604211</v>
      </c>
      <c r="N290" s="116">
        <f t="shared" si="43"/>
        <v>9.3976296726604236</v>
      </c>
      <c r="O290" s="117">
        <f t="shared" si="44"/>
        <v>9.3726296726604232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9.3981296726604224</v>
      </c>
      <c r="L291" s="115">
        <f t="shared" si="49"/>
        <v>9.4471296726604237</v>
      </c>
      <c r="M291" s="98">
        <f t="shared" si="42"/>
        <v>9.3976296726604218</v>
      </c>
      <c r="N291" s="116">
        <f t="shared" si="43"/>
        <v>9.4476296726604243</v>
      </c>
      <c r="O291" s="117">
        <f t="shared" si="44"/>
        <v>9.4226296726604239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9.4481296726604231</v>
      </c>
      <c r="L292" s="115">
        <f t="shared" si="49"/>
        <v>9.4971296726604244</v>
      </c>
      <c r="M292" s="98">
        <f t="shared" si="42"/>
        <v>9.4476296726604225</v>
      </c>
      <c r="N292" s="116">
        <f t="shared" si="43"/>
        <v>9.497629672660425</v>
      </c>
      <c r="O292" s="117">
        <f t="shared" si="44"/>
        <v>9.4726296726604247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9.4981296726604239</v>
      </c>
      <c r="L293" s="115">
        <f t="shared" si="49"/>
        <v>9.5471296726604251</v>
      </c>
      <c r="M293" s="98">
        <f t="shared" si="42"/>
        <v>9.4976296726604232</v>
      </c>
      <c r="N293" s="116">
        <f t="shared" si="43"/>
        <v>9.5476296726604257</v>
      </c>
      <c r="O293" s="117">
        <f t="shared" si="44"/>
        <v>9.5226296726604254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9.5481296726604246</v>
      </c>
      <c r="L294" s="115">
        <f t="shared" si="49"/>
        <v>9.5971296726604258</v>
      </c>
      <c r="M294" s="98">
        <f t="shared" si="42"/>
        <v>9.5476296726604239</v>
      </c>
      <c r="N294" s="116">
        <f t="shared" si="43"/>
        <v>9.5976296726604264</v>
      </c>
      <c r="O294" s="117">
        <f t="shared" si="44"/>
        <v>9.5726296726604261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9.5981296726604253</v>
      </c>
      <c r="L295" s="115">
        <f t="shared" si="49"/>
        <v>9.6471296726604265</v>
      </c>
      <c r="M295" s="98">
        <f t="shared" si="42"/>
        <v>9.5976296726604247</v>
      </c>
      <c r="N295" s="116">
        <f t="shared" si="43"/>
        <v>9.6476296726604271</v>
      </c>
      <c r="O295" s="117">
        <f t="shared" si="44"/>
        <v>9.6226296726604268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9.648129672660426</v>
      </c>
      <c r="L296" s="115">
        <f t="shared" si="49"/>
        <v>9.6971296726604272</v>
      </c>
      <c r="M296" s="98">
        <f t="shared" si="42"/>
        <v>9.6476296726604254</v>
      </c>
      <c r="N296" s="116">
        <f t="shared" si="43"/>
        <v>9.6976296726604279</v>
      </c>
      <c r="O296" s="117">
        <f t="shared" si="44"/>
        <v>9.6726296726604275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9.6981296726604267</v>
      </c>
      <c r="L297" s="115">
        <f t="shared" si="49"/>
        <v>9.747129672660428</v>
      </c>
      <c r="M297" s="98">
        <f t="shared" si="42"/>
        <v>9.6976296726604261</v>
      </c>
      <c r="N297" s="116">
        <f t="shared" si="43"/>
        <v>9.7476296726604286</v>
      </c>
      <c r="O297" s="117">
        <f t="shared" si="44"/>
        <v>9.7226296726604282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9.7481296726604274</v>
      </c>
      <c r="L298" s="115">
        <f t="shared" si="49"/>
        <v>9.7971296726604287</v>
      </c>
      <c r="M298" s="98">
        <f t="shared" si="42"/>
        <v>9.7476296726604268</v>
      </c>
      <c r="N298" s="116">
        <f t="shared" si="43"/>
        <v>9.7976296726604293</v>
      </c>
      <c r="O298" s="117">
        <f t="shared" si="44"/>
        <v>9.7726296726604289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9.7981296726604281</v>
      </c>
      <c r="L299" s="115">
        <f t="shared" si="49"/>
        <v>9.8471296726604294</v>
      </c>
      <c r="M299" s="98">
        <f t="shared" si="42"/>
        <v>9.7976296726604275</v>
      </c>
      <c r="N299" s="116">
        <f t="shared" si="43"/>
        <v>9.84762967266043</v>
      </c>
      <c r="O299" s="117">
        <f t="shared" si="44"/>
        <v>9.8226296726604296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9.8481296726604288</v>
      </c>
      <c r="L300" s="115">
        <f t="shared" si="49"/>
        <v>9.8971296726604301</v>
      </c>
      <c r="M300" s="98">
        <f t="shared" si="42"/>
        <v>9.8476296726604282</v>
      </c>
      <c r="N300" s="116">
        <f t="shared" si="43"/>
        <v>9.8976296726604307</v>
      </c>
      <c r="O300" s="117">
        <f t="shared" si="44"/>
        <v>9.8726296726604303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9.8981296726604295</v>
      </c>
      <c r="L301" s="115">
        <f t="shared" si="49"/>
        <v>9.9471296726604308</v>
      </c>
      <c r="M301" s="98">
        <f t="shared" si="42"/>
        <v>9.8976296726604289</v>
      </c>
      <c r="N301" s="116">
        <f t="shared" si="43"/>
        <v>9.9476296726604314</v>
      </c>
      <c r="O301" s="117">
        <f t="shared" si="44"/>
        <v>9.9226296726604311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9.9481296726604302</v>
      </c>
      <c r="L302" s="115">
        <f t="shared" si="49"/>
        <v>9.9971296726604315</v>
      </c>
      <c r="M302" s="98">
        <f t="shared" si="42"/>
        <v>9.9476296726604296</v>
      </c>
      <c r="N302" s="116">
        <f t="shared" si="43"/>
        <v>9.9976296726604321</v>
      </c>
      <c r="O302" s="117">
        <f t="shared" si="44"/>
        <v>9.9726296726604318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9.998129672660431</v>
      </c>
      <c r="L303" s="115">
        <f t="shared" si="49"/>
        <v>10.047129672660432</v>
      </c>
      <c r="M303" s="98">
        <f t="shared" si="42"/>
        <v>9.9976296726604303</v>
      </c>
      <c r="N303" s="116">
        <f t="shared" si="43"/>
        <v>10.047629672660433</v>
      </c>
      <c r="O303" s="117">
        <f t="shared" si="44"/>
        <v>10.022629672660432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10.048129672660432</v>
      </c>
      <c r="L304" s="115">
        <f t="shared" si="49"/>
        <v>10.097129672660433</v>
      </c>
      <c r="M304" s="98">
        <f t="shared" si="42"/>
        <v>10.047629672660431</v>
      </c>
      <c r="N304" s="116">
        <f t="shared" si="43"/>
        <v>10.097629672660434</v>
      </c>
      <c r="O304" s="117">
        <f t="shared" si="44"/>
        <v>10.072629672660433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10.098129672660432</v>
      </c>
      <c r="L305" s="115">
        <f t="shared" si="49"/>
        <v>10.147129672660434</v>
      </c>
      <c r="M305" s="98">
        <f t="shared" si="42"/>
        <v>10.097629672660432</v>
      </c>
      <c r="N305" s="116">
        <f t="shared" si="43"/>
        <v>10.147629672660434</v>
      </c>
      <c r="O305" s="117">
        <f t="shared" si="44"/>
        <v>10.122629672660434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10.148129672660433</v>
      </c>
      <c r="L306" s="115">
        <f t="shared" si="49"/>
        <v>10.197129672660434</v>
      </c>
      <c r="M306" s="98">
        <f t="shared" si="42"/>
        <v>10.147629672660432</v>
      </c>
      <c r="N306" s="116">
        <f t="shared" si="43"/>
        <v>10.197629672660435</v>
      </c>
      <c r="O306" s="117">
        <f t="shared" si="44"/>
        <v>10.172629672660435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10.198129672660434</v>
      </c>
      <c r="L307" s="115">
        <f t="shared" si="49"/>
        <v>10.247129672660435</v>
      </c>
      <c r="M307" s="98">
        <f t="shared" si="42"/>
        <v>10.197629672660433</v>
      </c>
      <c r="N307" s="116">
        <f t="shared" si="43"/>
        <v>10.247629672660436</v>
      </c>
      <c r="O307" s="117">
        <f t="shared" si="44"/>
        <v>10.222629672660435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10.248129672660435</v>
      </c>
      <c r="L308" s="115">
        <f t="shared" si="49"/>
        <v>10.297129672660436</v>
      </c>
      <c r="M308" s="98">
        <f t="shared" si="42"/>
        <v>10.247629672660434</v>
      </c>
      <c r="N308" s="116">
        <f t="shared" si="43"/>
        <v>10.297629672660436</v>
      </c>
      <c r="O308" s="117">
        <f t="shared" si="44"/>
        <v>10.272629672660436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10.298129672660435</v>
      </c>
      <c r="L309" s="115">
        <f t="shared" si="49"/>
        <v>10.347129672660436</v>
      </c>
      <c r="M309" s="98">
        <f t="shared" si="42"/>
        <v>10.297629672660435</v>
      </c>
      <c r="N309" s="116">
        <f t="shared" si="43"/>
        <v>10.347629672660437</v>
      </c>
      <c r="O309" s="117">
        <f t="shared" si="44"/>
        <v>10.322629672660437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10.348129672660436</v>
      </c>
      <c r="L310" s="115">
        <f t="shared" si="49"/>
        <v>10.397129672660437</v>
      </c>
      <c r="M310" s="98">
        <f t="shared" si="42"/>
        <v>10.347629672660435</v>
      </c>
      <c r="N310" s="116">
        <f t="shared" si="43"/>
        <v>10.397629672660438</v>
      </c>
      <c r="O310" s="117">
        <f t="shared" si="44"/>
        <v>10.372629672660437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10.398129672660437</v>
      </c>
      <c r="L311" s="115">
        <f t="shared" si="49"/>
        <v>10.447129672660438</v>
      </c>
      <c r="M311" s="98">
        <f t="shared" si="42"/>
        <v>10.397629672660436</v>
      </c>
      <c r="N311" s="116">
        <f t="shared" si="43"/>
        <v>10.447629672660439</v>
      </c>
      <c r="O311" s="117">
        <f t="shared" si="44"/>
        <v>10.422629672660438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10.448129672660437</v>
      </c>
      <c r="L312" s="115">
        <f t="shared" si="49"/>
        <v>10.497129672660439</v>
      </c>
      <c r="M312" s="98">
        <f t="shared" si="42"/>
        <v>10.447629672660437</v>
      </c>
      <c r="N312" s="116">
        <f t="shared" si="43"/>
        <v>10.497629672660439</v>
      </c>
      <c r="O312" s="117">
        <f t="shared" si="44"/>
        <v>10.472629672660439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10.498129672660438</v>
      </c>
      <c r="L313" s="115">
        <f t="shared" si="49"/>
        <v>10.547129672660439</v>
      </c>
      <c r="M313" s="98">
        <f t="shared" si="42"/>
        <v>10.497629672660437</v>
      </c>
      <c r="N313" s="116">
        <f t="shared" si="43"/>
        <v>10.54762967266044</v>
      </c>
      <c r="O313" s="117">
        <f t="shared" si="44"/>
        <v>10.52262967266044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10.548129672660439</v>
      </c>
      <c r="L314" s="115">
        <f t="shared" si="49"/>
        <v>10.59712967266044</v>
      </c>
      <c r="M314" s="98">
        <f t="shared" si="42"/>
        <v>10.547629672660438</v>
      </c>
      <c r="N314" s="116">
        <f t="shared" si="43"/>
        <v>10.597629672660441</v>
      </c>
      <c r="O314" s="117">
        <f t="shared" si="44"/>
        <v>10.57262967266044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10.598129672660439</v>
      </c>
      <c r="L315" s="115">
        <f t="shared" si="49"/>
        <v>10.647129672660441</v>
      </c>
      <c r="M315" s="98">
        <f t="shared" si="42"/>
        <v>10.597629672660439</v>
      </c>
      <c r="N315" s="116">
        <f t="shared" si="43"/>
        <v>10.647629672660441</v>
      </c>
      <c r="O315" s="117">
        <f t="shared" si="44"/>
        <v>10.622629672660441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10.64812967266044</v>
      </c>
      <c r="L316" s="115">
        <f t="shared" si="49"/>
        <v>10.697129672660441</v>
      </c>
      <c r="M316" s="98">
        <f t="shared" si="42"/>
        <v>10.64762967266044</v>
      </c>
      <c r="N316" s="116">
        <f t="shared" si="43"/>
        <v>10.697629672660442</v>
      </c>
      <c r="O316" s="117">
        <f t="shared" si="44"/>
        <v>10.672629672660442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10.698129672660441</v>
      </c>
      <c r="L317" s="115">
        <f t="shared" si="49"/>
        <v>10.747129672660442</v>
      </c>
      <c r="M317" s="98">
        <f t="shared" si="42"/>
        <v>10.69762967266044</v>
      </c>
      <c r="N317" s="116">
        <f t="shared" si="43"/>
        <v>10.747629672660443</v>
      </c>
      <c r="O317" s="117">
        <f t="shared" si="44"/>
        <v>10.722629672660442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10.748129672660442</v>
      </c>
      <c r="L318" s="115">
        <f t="shared" si="49"/>
        <v>10.797129672660443</v>
      </c>
      <c r="M318" s="98">
        <f t="shared" si="42"/>
        <v>10.747629672660441</v>
      </c>
      <c r="N318" s="116">
        <f t="shared" si="43"/>
        <v>10.797629672660443</v>
      </c>
      <c r="O318" s="117">
        <f t="shared" si="44"/>
        <v>10.772629672660443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10.798129672660442</v>
      </c>
      <c r="L319" s="115">
        <f t="shared" si="49"/>
        <v>10.847129672660444</v>
      </c>
      <c r="M319" s="98">
        <f t="shared" si="42"/>
        <v>10.797629672660442</v>
      </c>
      <c r="N319" s="116">
        <f t="shared" si="43"/>
        <v>10.847629672660444</v>
      </c>
      <c r="O319" s="117">
        <f t="shared" si="44"/>
        <v>10.822629672660444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10.848129672660443</v>
      </c>
      <c r="L320" s="115">
        <f t="shared" si="49"/>
        <v>10.897129672660444</v>
      </c>
      <c r="M320" s="98">
        <f t="shared" si="42"/>
        <v>10.847629672660442</v>
      </c>
      <c r="N320" s="116">
        <f t="shared" si="43"/>
        <v>10.897629672660445</v>
      </c>
      <c r="O320" s="117">
        <f t="shared" si="44"/>
        <v>10.872629672660445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10.898129672660444</v>
      </c>
      <c r="L321" s="115">
        <f t="shared" si="49"/>
        <v>10.947129672660445</v>
      </c>
      <c r="M321" s="98">
        <f t="shared" si="42"/>
        <v>10.897629672660443</v>
      </c>
      <c r="N321" s="116">
        <f t="shared" si="43"/>
        <v>10.947629672660446</v>
      </c>
      <c r="O321" s="117">
        <f t="shared" si="44"/>
        <v>10.922629672660445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10.948129672660444</v>
      </c>
      <c r="L322" s="115">
        <f t="shared" si="49"/>
        <v>10.997129672660446</v>
      </c>
      <c r="M322" s="98">
        <f t="shared" si="42"/>
        <v>10.947629672660444</v>
      </c>
      <c r="N322" s="116">
        <f t="shared" si="43"/>
        <v>10.997629672660446</v>
      </c>
      <c r="O322" s="117">
        <f t="shared" si="44"/>
        <v>10.972629672660446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10.998129672660445</v>
      </c>
      <c r="L323" s="115">
        <f t="shared" si="49"/>
        <v>11.047129672660446</v>
      </c>
      <c r="M323" s="98">
        <f t="shared" si="42"/>
        <v>10.997629672660445</v>
      </c>
      <c r="N323" s="116">
        <f t="shared" si="43"/>
        <v>11.047629672660447</v>
      </c>
      <c r="O323" s="117">
        <f t="shared" si="44"/>
        <v>11.022629672660447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11.048129672660446</v>
      </c>
      <c r="L324" s="115">
        <f t="shared" si="49"/>
        <v>11.097129672660447</v>
      </c>
      <c r="M324" s="98">
        <f t="shared" si="42"/>
        <v>11.047629672660445</v>
      </c>
      <c r="N324" s="116">
        <f t="shared" si="43"/>
        <v>11.097629672660448</v>
      </c>
      <c r="O324" s="117">
        <f t="shared" si="44"/>
        <v>11.072629672660447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11.098129672660447</v>
      </c>
      <c r="L325" s="115">
        <f t="shared" si="49"/>
        <v>11.147129672660448</v>
      </c>
      <c r="M325" s="98">
        <f t="shared" ref="M325:M388" si="52">K325-5*10^-(D$2+1)</f>
        <v>11.097629672660446</v>
      </c>
      <c r="N325" s="116">
        <f t="shared" ref="N325:N388" si="53">L325+5*10^-(D$2+1)</f>
        <v>11.147629672660448</v>
      </c>
      <c r="O325" s="117">
        <f t="shared" ref="O325:O388" si="54">AVERAGE(K325,L325)</f>
        <v>11.122629672660448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11.148129672660447</v>
      </c>
      <c r="L326" s="115">
        <f t="shared" ref="L326:L389" si="59">K326+$I$4-POWER(10,-$D$2)</f>
        <v>11.197129672660449</v>
      </c>
      <c r="M326" s="98">
        <f t="shared" si="52"/>
        <v>11.147629672660447</v>
      </c>
      <c r="N326" s="116">
        <f t="shared" si="53"/>
        <v>11.197629672660449</v>
      </c>
      <c r="O326" s="117">
        <f t="shared" si="54"/>
        <v>11.172629672660449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11.198129672660448</v>
      </c>
      <c r="L327" s="115">
        <f t="shared" si="59"/>
        <v>11.247129672660449</v>
      </c>
      <c r="M327" s="98">
        <f t="shared" si="52"/>
        <v>11.197629672660447</v>
      </c>
      <c r="N327" s="116">
        <f t="shared" si="53"/>
        <v>11.24762967266045</v>
      </c>
      <c r="O327" s="117">
        <f t="shared" si="54"/>
        <v>11.22262967266045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11.248129672660449</v>
      </c>
      <c r="L328" s="115">
        <f t="shared" si="59"/>
        <v>11.29712967266045</v>
      </c>
      <c r="M328" s="98">
        <f t="shared" si="52"/>
        <v>11.247629672660448</v>
      </c>
      <c r="N328" s="116">
        <f t="shared" si="53"/>
        <v>11.297629672660451</v>
      </c>
      <c r="O328" s="117">
        <f t="shared" si="54"/>
        <v>11.27262967266045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11.298129672660449</v>
      </c>
      <c r="L329" s="115">
        <f t="shared" si="59"/>
        <v>11.347129672660451</v>
      </c>
      <c r="M329" s="98">
        <f t="shared" si="52"/>
        <v>11.297629672660449</v>
      </c>
      <c r="N329" s="116">
        <f t="shared" si="53"/>
        <v>11.347629672660451</v>
      </c>
      <c r="O329" s="117">
        <f t="shared" si="54"/>
        <v>11.322629672660451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11.34812967266045</v>
      </c>
      <c r="L330" s="115">
        <f t="shared" si="59"/>
        <v>11.397129672660451</v>
      </c>
      <c r="M330" s="98">
        <f t="shared" si="52"/>
        <v>11.34762967266045</v>
      </c>
      <c r="N330" s="116">
        <f t="shared" si="53"/>
        <v>11.397629672660452</v>
      </c>
      <c r="O330" s="117">
        <f t="shared" si="54"/>
        <v>11.372629672660452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11.398129672660451</v>
      </c>
      <c r="L331" s="115">
        <f t="shared" si="59"/>
        <v>11.447129672660452</v>
      </c>
      <c r="M331" s="98">
        <f t="shared" si="52"/>
        <v>11.39762967266045</v>
      </c>
      <c r="N331" s="116">
        <f t="shared" si="53"/>
        <v>11.447629672660453</v>
      </c>
      <c r="O331" s="117">
        <f t="shared" si="54"/>
        <v>11.422629672660452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11.448129672660452</v>
      </c>
      <c r="L332" s="115">
        <f t="shared" si="59"/>
        <v>11.497129672660453</v>
      </c>
      <c r="M332" s="98">
        <f t="shared" si="52"/>
        <v>11.447629672660451</v>
      </c>
      <c r="N332" s="116">
        <f t="shared" si="53"/>
        <v>11.497629672660453</v>
      </c>
      <c r="O332" s="117">
        <f t="shared" si="54"/>
        <v>11.472629672660453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11.498129672660452</v>
      </c>
      <c r="L333" s="115">
        <f t="shared" si="59"/>
        <v>11.547129672660454</v>
      </c>
      <c r="M333" s="98">
        <f t="shared" si="52"/>
        <v>11.497629672660452</v>
      </c>
      <c r="N333" s="116">
        <f t="shared" si="53"/>
        <v>11.547629672660454</v>
      </c>
      <c r="O333" s="117">
        <f t="shared" si="54"/>
        <v>11.522629672660454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11.548129672660453</v>
      </c>
      <c r="L334" s="115">
        <f t="shared" si="59"/>
        <v>11.597129672660454</v>
      </c>
      <c r="M334" s="98">
        <f t="shared" si="52"/>
        <v>11.547629672660452</v>
      </c>
      <c r="N334" s="116">
        <f t="shared" si="53"/>
        <v>11.597629672660455</v>
      </c>
      <c r="O334" s="117">
        <f t="shared" si="54"/>
        <v>11.572629672660455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11.598129672660454</v>
      </c>
      <c r="L335" s="115">
        <f t="shared" si="59"/>
        <v>11.647129672660455</v>
      </c>
      <c r="M335" s="98">
        <f t="shared" si="52"/>
        <v>11.597629672660453</v>
      </c>
      <c r="N335" s="116">
        <f t="shared" si="53"/>
        <v>11.647629672660456</v>
      </c>
      <c r="O335" s="117">
        <f t="shared" si="54"/>
        <v>11.622629672660455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11.648129672660454</v>
      </c>
      <c r="L336" s="115">
        <f t="shared" si="59"/>
        <v>11.697129672660456</v>
      </c>
      <c r="M336" s="98">
        <f t="shared" si="52"/>
        <v>11.647629672660454</v>
      </c>
      <c r="N336" s="116">
        <f t="shared" si="53"/>
        <v>11.697629672660456</v>
      </c>
      <c r="O336" s="117">
        <f t="shared" si="54"/>
        <v>11.672629672660456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11.698129672660455</v>
      </c>
      <c r="L337" s="115">
        <f t="shared" si="59"/>
        <v>11.747129672660456</v>
      </c>
      <c r="M337" s="98">
        <f t="shared" si="52"/>
        <v>11.697629672660455</v>
      </c>
      <c r="N337" s="116">
        <f t="shared" si="53"/>
        <v>11.747629672660457</v>
      </c>
      <c r="O337" s="117">
        <f t="shared" si="54"/>
        <v>11.722629672660457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11.748129672660456</v>
      </c>
      <c r="L338" s="115">
        <f t="shared" si="59"/>
        <v>11.797129672660457</v>
      </c>
      <c r="M338" s="98">
        <f t="shared" si="52"/>
        <v>11.747629672660455</v>
      </c>
      <c r="N338" s="116">
        <f t="shared" si="53"/>
        <v>11.797629672660458</v>
      </c>
      <c r="O338" s="117">
        <f t="shared" si="54"/>
        <v>11.772629672660457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11.798129672660457</v>
      </c>
      <c r="L339" s="115">
        <f t="shared" si="59"/>
        <v>11.847129672660458</v>
      </c>
      <c r="M339" s="98">
        <f t="shared" si="52"/>
        <v>11.797629672660456</v>
      </c>
      <c r="N339" s="116">
        <f t="shared" si="53"/>
        <v>11.847629672660458</v>
      </c>
      <c r="O339" s="117">
        <f t="shared" si="54"/>
        <v>11.822629672660458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11.848129672660457</v>
      </c>
      <c r="L340" s="115">
        <f t="shared" si="59"/>
        <v>11.897129672660459</v>
      </c>
      <c r="M340" s="98">
        <f t="shared" si="52"/>
        <v>11.847629672660457</v>
      </c>
      <c r="N340" s="116">
        <f t="shared" si="53"/>
        <v>11.897629672660459</v>
      </c>
      <c r="O340" s="117">
        <f t="shared" si="54"/>
        <v>11.872629672660459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11.898129672660458</v>
      </c>
      <c r="L341" s="115">
        <f t="shared" si="59"/>
        <v>11.947129672660459</v>
      </c>
      <c r="M341" s="98">
        <f t="shared" si="52"/>
        <v>11.897629672660457</v>
      </c>
      <c r="N341" s="116">
        <f t="shared" si="53"/>
        <v>11.94762967266046</v>
      </c>
      <c r="O341" s="117">
        <f t="shared" si="54"/>
        <v>11.922629672660459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11.948129672660459</v>
      </c>
      <c r="L342" s="115">
        <f t="shared" si="59"/>
        <v>11.99712967266046</v>
      </c>
      <c r="M342" s="98">
        <f t="shared" si="52"/>
        <v>11.947629672660458</v>
      </c>
      <c r="N342" s="116">
        <f t="shared" si="53"/>
        <v>11.997629672660461</v>
      </c>
      <c r="O342" s="117">
        <f t="shared" si="54"/>
        <v>11.97262967266046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11.998129672660459</v>
      </c>
      <c r="L343" s="115">
        <f t="shared" si="59"/>
        <v>12.047129672660461</v>
      </c>
      <c r="M343" s="98">
        <f t="shared" si="52"/>
        <v>11.997629672660459</v>
      </c>
      <c r="N343" s="116">
        <f t="shared" si="53"/>
        <v>12.047629672660461</v>
      </c>
      <c r="O343" s="117">
        <f t="shared" si="54"/>
        <v>12.022629672660461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12.04812967266046</v>
      </c>
      <c r="L344" s="115">
        <f t="shared" si="59"/>
        <v>12.097129672660461</v>
      </c>
      <c r="M344" s="98">
        <f t="shared" si="52"/>
        <v>12.047629672660459</v>
      </c>
      <c r="N344" s="116">
        <f t="shared" si="53"/>
        <v>12.097629672660462</v>
      </c>
      <c r="O344" s="117">
        <f t="shared" si="54"/>
        <v>12.072629672660462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12.098129672660461</v>
      </c>
      <c r="L345" s="115">
        <f t="shared" si="59"/>
        <v>12.147129672660462</v>
      </c>
      <c r="M345" s="98">
        <f t="shared" si="52"/>
        <v>12.09762967266046</v>
      </c>
      <c r="N345" s="116">
        <f t="shared" si="53"/>
        <v>12.147629672660463</v>
      </c>
      <c r="O345" s="117">
        <f t="shared" si="54"/>
        <v>12.122629672660462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12.148129672660462</v>
      </c>
      <c r="L346" s="115">
        <f t="shared" si="59"/>
        <v>12.197129672660463</v>
      </c>
      <c r="M346" s="98">
        <f t="shared" si="52"/>
        <v>12.147629672660461</v>
      </c>
      <c r="N346" s="116">
        <f t="shared" si="53"/>
        <v>12.197629672660463</v>
      </c>
      <c r="O346" s="117">
        <f t="shared" si="54"/>
        <v>12.172629672660463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12.198129672660462</v>
      </c>
      <c r="L347" s="115">
        <f t="shared" si="59"/>
        <v>12.247129672660463</v>
      </c>
      <c r="M347" s="98">
        <f t="shared" si="52"/>
        <v>12.197629672660462</v>
      </c>
      <c r="N347" s="116">
        <f t="shared" si="53"/>
        <v>12.247629672660464</v>
      </c>
      <c r="O347" s="117">
        <f t="shared" si="54"/>
        <v>12.222629672660464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12.248129672660463</v>
      </c>
      <c r="L348" s="115">
        <f t="shared" si="59"/>
        <v>12.297129672660464</v>
      </c>
      <c r="M348" s="98">
        <f t="shared" si="52"/>
        <v>12.247629672660462</v>
      </c>
      <c r="N348" s="116">
        <f t="shared" si="53"/>
        <v>12.297629672660465</v>
      </c>
      <c r="O348" s="117">
        <f t="shared" si="54"/>
        <v>12.272629672660464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12.298129672660464</v>
      </c>
      <c r="L349" s="115">
        <f t="shared" si="59"/>
        <v>12.347129672660465</v>
      </c>
      <c r="M349" s="98">
        <f t="shared" si="52"/>
        <v>12.297629672660463</v>
      </c>
      <c r="N349" s="116">
        <f t="shared" si="53"/>
        <v>12.347629672660466</v>
      </c>
      <c r="O349" s="117">
        <f t="shared" si="54"/>
        <v>12.322629672660465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12.348129672660464</v>
      </c>
      <c r="L350" s="115">
        <f t="shared" si="59"/>
        <v>12.397129672660466</v>
      </c>
      <c r="M350" s="98">
        <f t="shared" si="52"/>
        <v>12.347629672660464</v>
      </c>
      <c r="N350" s="116">
        <f t="shared" si="53"/>
        <v>12.397629672660466</v>
      </c>
      <c r="O350" s="117">
        <f t="shared" si="54"/>
        <v>12.372629672660466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12.398129672660465</v>
      </c>
      <c r="L351" s="115">
        <f t="shared" si="59"/>
        <v>12.447129672660466</v>
      </c>
      <c r="M351" s="98">
        <f t="shared" si="52"/>
        <v>12.397629672660464</v>
      </c>
      <c r="N351" s="116">
        <f t="shared" si="53"/>
        <v>12.447629672660467</v>
      </c>
      <c r="O351" s="117">
        <f t="shared" si="54"/>
        <v>12.422629672660467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12.448129672660466</v>
      </c>
      <c r="L352" s="115">
        <f t="shared" si="59"/>
        <v>12.497129672660467</v>
      </c>
      <c r="M352" s="98">
        <f t="shared" si="52"/>
        <v>12.447629672660465</v>
      </c>
      <c r="N352" s="116">
        <f t="shared" si="53"/>
        <v>12.497629672660468</v>
      </c>
      <c r="O352" s="117">
        <f t="shared" si="54"/>
        <v>12.472629672660467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12.498129672660466</v>
      </c>
      <c r="L353" s="115">
        <f t="shared" si="59"/>
        <v>12.547129672660468</v>
      </c>
      <c r="M353" s="98">
        <f t="shared" si="52"/>
        <v>12.497629672660466</v>
      </c>
      <c r="N353" s="116">
        <f t="shared" si="53"/>
        <v>12.547629672660468</v>
      </c>
      <c r="O353" s="117">
        <f t="shared" si="54"/>
        <v>12.522629672660468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12.548129672660467</v>
      </c>
      <c r="L354" s="115">
        <f t="shared" si="59"/>
        <v>12.597129672660468</v>
      </c>
      <c r="M354" s="98">
        <f t="shared" si="52"/>
        <v>12.547629672660467</v>
      </c>
      <c r="N354" s="116">
        <f t="shared" si="53"/>
        <v>12.597629672660469</v>
      </c>
      <c r="O354" s="117">
        <f t="shared" si="54"/>
        <v>12.572629672660469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12.598129672660468</v>
      </c>
      <c r="L355" s="115">
        <f t="shared" si="59"/>
        <v>12.647129672660469</v>
      </c>
      <c r="M355" s="98">
        <f t="shared" si="52"/>
        <v>12.597629672660467</v>
      </c>
      <c r="N355" s="116">
        <f t="shared" si="53"/>
        <v>12.64762967266047</v>
      </c>
      <c r="O355" s="117">
        <f t="shared" si="54"/>
        <v>12.622629672660469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12.648129672660469</v>
      </c>
      <c r="L356" s="115">
        <f t="shared" si="59"/>
        <v>12.69712967266047</v>
      </c>
      <c r="M356" s="98">
        <f t="shared" si="52"/>
        <v>12.647629672660468</v>
      </c>
      <c r="N356" s="116">
        <f t="shared" si="53"/>
        <v>12.69762967266047</v>
      </c>
      <c r="O356" s="117">
        <f t="shared" si="54"/>
        <v>12.67262967266047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12.698129672660469</v>
      </c>
      <c r="L357" s="115">
        <f t="shared" si="59"/>
        <v>12.747129672660471</v>
      </c>
      <c r="M357" s="98">
        <f t="shared" si="52"/>
        <v>12.697629672660469</v>
      </c>
      <c r="N357" s="116">
        <f t="shared" si="53"/>
        <v>12.747629672660471</v>
      </c>
      <c r="O357" s="117">
        <f t="shared" si="54"/>
        <v>12.722629672660471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12.74812967266047</v>
      </c>
      <c r="L358" s="115">
        <f t="shared" si="59"/>
        <v>12.797129672660471</v>
      </c>
      <c r="M358" s="98">
        <f t="shared" si="52"/>
        <v>12.747629672660469</v>
      </c>
      <c r="N358" s="116">
        <f t="shared" si="53"/>
        <v>12.797629672660472</v>
      </c>
      <c r="O358" s="117">
        <f t="shared" si="54"/>
        <v>12.772629672660472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12.798129672660471</v>
      </c>
      <c r="L359" s="115">
        <f t="shared" si="59"/>
        <v>12.847129672660472</v>
      </c>
      <c r="M359" s="98">
        <f t="shared" si="52"/>
        <v>12.79762967266047</v>
      </c>
      <c r="N359" s="116">
        <f t="shared" si="53"/>
        <v>12.847629672660473</v>
      </c>
      <c r="O359" s="117">
        <f t="shared" si="54"/>
        <v>12.822629672660472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12.848129672660471</v>
      </c>
      <c r="L360" s="115">
        <f t="shared" si="59"/>
        <v>12.897129672660473</v>
      </c>
      <c r="M360" s="98">
        <f t="shared" si="52"/>
        <v>12.847629672660471</v>
      </c>
      <c r="N360" s="116">
        <f t="shared" si="53"/>
        <v>12.897629672660473</v>
      </c>
      <c r="O360" s="117">
        <f t="shared" si="54"/>
        <v>12.872629672660473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12.898129672660472</v>
      </c>
      <c r="L361" s="115">
        <f t="shared" si="59"/>
        <v>12.947129672660473</v>
      </c>
      <c r="M361" s="98">
        <f t="shared" si="52"/>
        <v>12.897629672660472</v>
      </c>
      <c r="N361" s="116">
        <f t="shared" si="53"/>
        <v>12.947629672660474</v>
      </c>
      <c r="O361" s="117">
        <f t="shared" si="54"/>
        <v>12.922629672660474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12.948129672660473</v>
      </c>
      <c r="L362" s="115">
        <f t="shared" si="59"/>
        <v>12.997129672660474</v>
      </c>
      <c r="M362" s="98">
        <f t="shared" si="52"/>
        <v>12.947629672660472</v>
      </c>
      <c r="N362" s="116">
        <f t="shared" si="53"/>
        <v>12.997629672660475</v>
      </c>
      <c r="O362" s="117">
        <f t="shared" si="54"/>
        <v>12.972629672660474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12.998129672660474</v>
      </c>
      <c r="L363" s="115">
        <f t="shared" si="59"/>
        <v>13.047129672660475</v>
      </c>
      <c r="M363" s="98">
        <f t="shared" si="52"/>
        <v>12.997629672660473</v>
      </c>
      <c r="N363" s="116">
        <f t="shared" si="53"/>
        <v>13.047629672660475</v>
      </c>
      <c r="O363" s="117">
        <f t="shared" si="54"/>
        <v>13.022629672660475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13.048129672660474</v>
      </c>
      <c r="L364" s="115">
        <f t="shared" si="59"/>
        <v>13.097129672660476</v>
      </c>
      <c r="M364" s="98">
        <f t="shared" si="52"/>
        <v>13.047629672660474</v>
      </c>
      <c r="N364" s="116">
        <f t="shared" si="53"/>
        <v>13.097629672660476</v>
      </c>
      <c r="O364" s="117">
        <f t="shared" si="54"/>
        <v>13.072629672660476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13.098129672660475</v>
      </c>
      <c r="L365" s="115">
        <f t="shared" si="59"/>
        <v>13.147129672660476</v>
      </c>
      <c r="M365" s="98">
        <f t="shared" si="52"/>
        <v>13.097629672660474</v>
      </c>
      <c r="N365" s="116">
        <f t="shared" si="53"/>
        <v>13.147629672660477</v>
      </c>
      <c r="O365" s="117">
        <f t="shared" si="54"/>
        <v>13.122629672660477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13.148129672660476</v>
      </c>
      <c r="L366" s="115">
        <f t="shared" si="59"/>
        <v>13.197129672660477</v>
      </c>
      <c r="M366" s="98">
        <f t="shared" si="52"/>
        <v>13.147629672660475</v>
      </c>
      <c r="N366" s="116">
        <f t="shared" si="53"/>
        <v>13.197629672660478</v>
      </c>
      <c r="O366" s="117">
        <f t="shared" si="54"/>
        <v>13.172629672660477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13.198129672660476</v>
      </c>
      <c r="L367" s="115">
        <f t="shared" si="59"/>
        <v>13.247129672660478</v>
      </c>
      <c r="M367" s="98">
        <f t="shared" si="52"/>
        <v>13.197629672660476</v>
      </c>
      <c r="N367" s="116">
        <f t="shared" si="53"/>
        <v>13.247629672660478</v>
      </c>
      <c r="O367" s="117">
        <f t="shared" si="54"/>
        <v>13.222629672660478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13.248129672660477</v>
      </c>
      <c r="L368" s="115">
        <f t="shared" si="59"/>
        <v>13.297129672660478</v>
      </c>
      <c r="M368" s="98">
        <f t="shared" si="52"/>
        <v>13.247629672660477</v>
      </c>
      <c r="N368" s="116">
        <f t="shared" si="53"/>
        <v>13.297629672660479</v>
      </c>
      <c r="O368" s="117">
        <f t="shared" si="54"/>
        <v>13.272629672660479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13.298129672660478</v>
      </c>
      <c r="L369" s="115">
        <f t="shared" si="59"/>
        <v>13.347129672660479</v>
      </c>
      <c r="M369" s="98">
        <f t="shared" si="52"/>
        <v>13.297629672660477</v>
      </c>
      <c r="N369" s="116">
        <f t="shared" si="53"/>
        <v>13.34762967266048</v>
      </c>
      <c r="O369" s="117">
        <f t="shared" si="54"/>
        <v>13.322629672660479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13.348129672660479</v>
      </c>
      <c r="L370" s="115">
        <f t="shared" si="59"/>
        <v>13.39712967266048</v>
      </c>
      <c r="M370" s="98">
        <f t="shared" si="52"/>
        <v>13.347629672660478</v>
      </c>
      <c r="N370" s="116">
        <f t="shared" si="53"/>
        <v>13.39762967266048</v>
      </c>
      <c r="O370" s="117">
        <f t="shared" si="54"/>
        <v>13.37262967266048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13.398129672660479</v>
      </c>
      <c r="L371" s="115">
        <f t="shared" si="59"/>
        <v>13.447129672660481</v>
      </c>
      <c r="M371" s="98">
        <f t="shared" si="52"/>
        <v>13.397629672660479</v>
      </c>
      <c r="N371" s="116">
        <f t="shared" si="53"/>
        <v>13.447629672660481</v>
      </c>
      <c r="O371" s="117">
        <f t="shared" si="54"/>
        <v>13.422629672660481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13.44812967266048</v>
      </c>
      <c r="L372" s="115">
        <f t="shared" si="59"/>
        <v>13.497129672660481</v>
      </c>
      <c r="M372" s="98">
        <f t="shared" si="52"/>
        <v>13.447629672660479</v>
      </c>
      <c r="N372" s="116">
        <f t="shared" si="53"/>
        <v>13.497629672660482</v>
      </c>
      <c r="O372" s="117">
        <f t="shared" si="54"/>
        <v>13.472629672660482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13.498129672660481</v>
      </c>
      <c r="L373" s="115">
        <f t="shared" si="59"/>
        <v>13.547129672660482</v>
      </c>
      <c r="M373" s="98">
        <f t="shared" si="52"/>
        <v>13.49762967266048</v>
      </c>
      <c r="N373" s="116">
        <f t="shared" si="53"/>
        <v>13.547629672660483</v>
      </c>
      <c r="O373" s="117">
        <f t="shared" si="54"/>
        <v>13.522629672660482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13.548129672660481</v>
      </c>
      <c r="L374" s="115">
        <f t="shared" si="59"/>
        <v>13.597129672660483</v>
      </c>
      <c r="M374" s="98">
        <f t="shared" si="52"/>
        <v>13.547629672660481</v>
      </c>
      <c r="N374" s="116">
        <f t="shared" si="53"/>
        <v>13.597629672660483</v>
      </c>
      <c r="O374" s="117">
        <f t="shared" si="54"/>
        <v>13.572629672660483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13.598129672660482</v>
      </c>
      <c r="L375" s="115">
        <f t="shared" si="59"/>
        <v>13.647129672660483</v>
      </c>
      <c r="M375" s="98">
        <f t="shared" si="52"/>
        <v>13.597629672660482</v>
      </c>
      <c r="N375" s="116">
        <f t="shared" si="53"/>
        <v>13.647629672660484</v>
      </c>
      <c r="O375" s="117">
        <f t="shared" si="54"/>
        <v>13.622629672660484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13.648129672660483</v>
      </c>
      <c r="L376" s="115">
        <f t="shared" si="59"/>
        <v>13.697129672660484</v>
      </c>
      <c r="M376" s="98">
        <f t="shared" si="52"/>
        <v>13.647629672660482</v>
      </c>
      <c r="N376" s="116">
        <f t="shared" si="53"/>
        <v>13.697629672660485</v>
      </c>
      <c r="O376" s="117">
        <f t="shared" si="54"/>
        <v>13.672629672660484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13.698129672660484</v>
      </c>
      <c r="L377" s="115">
        <f t="shared" si="59"/>
        <v>13.747129672660485</v>
      </c>
      <c r="M377" s="98">
        <f t="shared" si="52"/>
        <v>13.697629672660483</v>
      </c>
      <c r="N377" s="116">
        <f t="shared" si="53"/>
        <v>13.747629672660485</v>
      </c>
      <c r="O377" s="117">
        <f t="shared" si="54"/>
        <v>13.722629672660485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13.748129672660484</v>
      </c>
      <c r="L378" s="115">
        <f t="shared" si="59"/>
        <v>13.797129672660486</v>
      </c>
      <c r="M378" s="98">
        <f t="shared" si="52"/>
        <v>13.747629672660484</v>
      </c>
      <c r="N378" s="116">
        <f t="shared" si="53"/>
        <v>13.797629672660486</v>
      </c>
      <c r="O378" s="117">
        <f t="shared" si="54"/>
        <v>13.772629672660486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13.798129672660485</v>
      </c>
      <c r="L379" s="115">
        <f t="shared" si="59"/>
        <v>13.847129672660486</v>
      </c>
      <c r="M379" s="98">
        <f t="shared" si="52"/>
        <v>13.797629672660484</v>
      </c>
      <c r="N379" s="116">
        <f t="shared" si="53"/>
        <v>13.847629672660487</v>
      </c>
      <c r="O379" s="117">
        <f t="shared" si="54"/>
        <v>13.822629672660486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13.848129672660486</v>
      </c>
      <c r="L380" s="115">
        <f t="shared" si="59"/>
        <v>13.897129672660487</v>
      </c>
      <c r="M380" s="98">
        <f t="shared" si="52"/>
        <v>13.847629672660485</v>
      </c>
      <c r="N380" s="116">
        <f t="shared" si="53"/>
        <v>13.897629672660488</v>
      </c>
      <c r="O380" s="117">
        <f t="shared" si="54"/>
        <v>13.872629672660487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13.898129672660486</v>
      </c>
      <c r="L381" s="115">
        <f t="shared" si="59"/>
        <v>13.947129672660488</v>
      </c>
      <c r="M381" s="98">
        <f t="shared" si="52"/>
        <v>13.897629672660486</v>
      </c>
      <c r="N381" s="116">
        <f t="shared" si="53"/>
        <v>13.947629672660488</v>
      </c>
      <c r="O381" s="117">
        <f t="shared" si="54"/>
        <v>13.922629672660488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13.948129672660487</v>
      </c>
      <c r="L382" s="115">
        <f t="shared" si="59"/>
        <v>13.997129672660488</v>
      </c>
      <c r="M382" s="98">
        <f t="shared" si="52"/>
        <v>13.947629672660486</v>
      </c>
      <c r="N382" s="116">
        <f t="shared" si="53"/>
        <v>13.997629672660489</v>
      </c>
      <c r="O382" s="117">
        <f t="shared" si="54"/>
        <v>13.972629672660489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13.998129672660488</v>
      </c>
      <c r="L383" s="115">
        <f t="shared" si="59"/>
        <v>14.047129672660489</v>
      </c>
      <c r="M383" s="98">
        <f t="shared" si="52"/>
        <v>13.997629672660487</v>
      </c>
      <c r="N383" s="116">
        <f t="shared" si="53"/>
        <v>14.04762967266049</v>
      </c>
      <c r="O383" s="117">
        <f t="shared" si="54"/>
        <v>14.022629672660489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14.048129672660489</v>
      </c>
      <c r="L384" s="115">
        <f t="shared" si="59"/>
        <v>14.09712967266049</v>
      </c>
      <c r="M384" s="98">
        <f t="shared" si="52"/>
        <v>14.047629672660488</v>
      </c>
      <c r="N384" s="116">
        <f t="shared" si="53"/>
        <v>14.09762967266049</v>
      </c>
      <c r="O384" s="117">
        <f t="shared" si="54"/>
        <v>14.07262967266049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14.098129672660489</v>
      </c>
      <c r="L385" s="115">
        <f t="shared" si="59"/>
        <v>14.14712967266049</v>
      </c>
      <c r="M385" s="98">
        <f t="shared" si="52"/>
        <v>14.097629672660489</v>
      </c>
      <c r="N385" s="116">
        <f t="shared" si="53"/>
        <v>14.147629672660491</v>
      </c>
      <c r="O385" s="117">
        <f t="shared" si="54"/>
        <v>14.122629672660491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14.14812967266049</v>
      </c>
      <c r="L386" s="115">
        <f t="shared" si="59"/>
        <v>14.197129672660491</v>
      </c>
      <c r="M386" s="98">
        <f t="shared" si="52"/>
        <v>14.147629672660489</v>
      </c>
      <c r="N386" s="116">
        <f t="shared" si="53"/>
        <v>14.197629672660492</v>
      </c>
      <c r="O386" s="117">
        <f t="shared" si="54"/>
        <v>14.172629672660491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14.198129672660491</v>
      </c>
      <c r="L387" s="115">
        <f t="shared" si="59"/>
        <v>14.247129672660492</v>
      </c>
      <c r="M387" s="98">
        <f t="shared" si="52"/>
        <v>14.19762967266049</v>
      </c>
      <c r="N387" s="116">
        <f t="shared" si="53"/>
        <v>14.247629672660493</v>
      </c>
      <c r="O387" s="117">
        <f t="shared" si="54"/>
        <v>14.222629672660492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14.248129672660491</v>
      </c>
      <c r="L388" s="115">
        <f t="shared" si="59"/>
        <v>14.297129672660493</v>
      </c>
      <c r="M388" s="98">
        <f t="shared" si="52"/>
        <v>14.247629672660491</v>
      </c>
      <c r="N388" s="116">
        <f t="shared" si="53"/>
        <v>14.297629672660493</v>
      </c>
      <c r="O388" s="117">
        <f t="shared" si="54"/>
        <v>14.272629672660493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14.298129672660492</v>
      </c>
      <c r="L389" s="115">
        <f t="shared" si="59"/>
        <v>14.347129672660493</v>
      </c>
      <c r="M389" s="98">
        <f t="shared" ref="M389:M452" si="62">K389-5*10^-(D$2+1)</f>
        <v>14.297629672660491</v>
      </c>
      <c r="N389" s="116">
        <f t="shared" ref="N389:N452" si="63">L389+5*10^-(D$2+1)</f>
        <v>14.347629672660494</v>
      </c>
      <c r="O389" s="117">
        <f t="shared" ref="O389:O452" si="64">AVERAGE(K389,L389)</f>
        <v>14.322629672660494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14.348129672660493</v>
      </c>
      <c r="L390" s="115">
        <f t="shared" ref="L390:L453" si="69">K390+$I$4-POWER(10,-$D$2)</f>
        <v>14.397129672660494</v>
      </c>
      <c r="M390" s="98">
        <f t="shared" si="62"/>
        <v>14.347629672660492</v>
      </c>
      <c r="N390" s="116">
        <f t="shared" si="63"/>
        <v>14.397629672660495</v>
      </c>
      <c r="O390" s="117">
        <f t="shared" si="64"/>
        <v>14.372629672660494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14.398129672660493</v>
      </c>
      <c r="L391" s="115">
        <f t="shared" si="69"/>
        <v>14.447129672660495</v>
      </c>
      <c r="M391" s="98">
        <f t="shared" si="62"/>
        <v>14.397629672660493</v>
      </c>
      <c r="N391" s="116">
        <f t="shared" si="63"/>
        <v>14.447629672660495</v>
      </c>
      <c r="O391" s="117">
        <f t="shared" si="64"/>
        <v>14.422629672660495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14.448129672660494</v>
      </c>
      <c r="L392" s="115">
        <f t="shared" si="69"/>
        <v>14.497129672660495</v>
      </c>
      <c r="M392" s="98">
        <f t="shared" si="62"/>
        <v>14.447629672660494</v>
      </c>
      <c r="N392" s="116">
        <f t="shared" si="63"/>
        <v>14.497629672660496</v>
      </c>
      <c r="O392" s="117">
        <f t="shared" si="64"/>
        <v>14.472629672660496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14.498129672660495</v>
      </c>
      <c r="L393" s="115">
        <f t="shared" si="69"/>
        <v>14.547129672660496</v>
      </c>
      <c r="M393" s="98">
        <f t="shared" si="62"/>
        <v>14.497629672660494</v>
      </c>
      <c r="N393" s="116">
        <f t="shared" si="63"/>
        <v>14.547629672660497</v>
      </c>
      <c r="O393" s="117">
        <f t="shared" si="64"/>
        <v>14.522629672660496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14.548129672660496</v>
      </c>
      <c r="L394" s="115">
        <f t="shared" si="69"/>
        <v>14.597129672660497</v>
      </c>
      <c r="M394" s="98">
        <f t="shared" si="62"/>
        <v>14.547629672660495</v>
      </c>
      <c r="N394" s="116">
        <f t="shared" si="63"/>
        <v>14.597629672660497</v>
      </c>
      <c r="O394" s="117">
        <f t="shared" si="64"/>
        <v>14.572629672660497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14.598129672660496</v>
      </c>
      <c r="L395" s="115">
        <f t="shared" si="69"/>
        <v>14.647129672660498</v>
      </c>
      <c r="M395" s="98">
        <f t="shared" si="62"/>
        <v>14.597629672660496</v>
      </c>
      <c r="N395" s="116">
        <f t="shared" si="63"/>
        <v>14.647629672660498</v>
      </c>
      <c r="O395" s="117">
        <f t="shared" si="64"/>
        <v>14.622629672660498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14.648129672660497</v>
      </c>
      <c r="L396" s="115">
        <f t="shared" si="69"/>
        <v>14.697129672660498</v>
      </c>
      <c r="M396" s="98">
        <f t="shared" si="62"/>
        <v>14.647629672660496</v>
      </c>
      <c r="N396" s="116">
        <f t="shared" si="63"/>
        <v>14.697629672660499</v>
      </c>
      <c r="O396" s="117">
        <f t="shared" si="64"/>
        <v>14.672629672660499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14.698129672660498</v>
      </c>
      <c r="L397" s="115">
        <f t="shared" si="69"/>
        <v>14.747129672660499</v>
      </c>
      <c r="M397" s="98">
        <f t="shared" si="62"/>
        <v>14.697629672660497</v>
      </c>
      <c r="N397" s="116">
        <f t="shared" si="63"/>
        <v>14.7476296726605</v>
      </c>
      <c r="O397" s="117">
        <f t="shared" si="64"/>
        <v>14.722629672660499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14.748129672660498</v>
      </c>
      <c r="L398" s="115">
        <f t="shared" si="69"/>
        <v>14.7971296726605</v>
      </c>
      <c r="M398" s="98">
        <f t="shared" si="62"/>
        <v>14.747629672660498</v>
      </c>
      <c r="N398" s="116">
        <f t="shared" si="63"/>
        <v>14.7976296726605</v>
      </c>
      <c r="O398" s="117">
        <f t="shared" si="64"/>
        <v>14.7726296726605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14.798129672660499</v>
      </c>
      <c r="L399" s="115">
        <f t="shared" si="69"/>
        <v>14.8471296726605</v>
      </c>
      <c r="M399" s="98">
        <f t="shared" si="62"/>
        <v>14.797629672660499</v>
      </c>
      <c r="N399" s="116">
        <f t="shared" si="63"/>
        <v>14.847629672660501</v>
      </c>
      <c r="O399" s="117">
        <f t="shared" si="64"/>
        <v>14.822629672660501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14.8481296726605</v>
      </c>
      <c r="L400" s="115">
        <f t="shared" si="69"/>
        <v>14.897129672660501</v>
      </c>
      <c r="M400" s="98">
        <f t="shared" si="62"/>
        <v>14.847629672660499</v>
      </c>
      <c r="N400" s="116">
        <f t="shared" si="63"/>
        <v>14.897629672660502</v>
      </c>
      <c r="O400" s="117">
        <f t="shared" si="64"/>
        <v>14.872629672660501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14.898129672660501</v>
      </c>
      <c r="L401" s="115">
        <f t="shared" si="69"/>
        <v>14.947129672660502</v>
      </c>
      <c r="M401" s="98">
        <f t="shared" si="62"/>
        <v>14.8976296726605</v>
      </c>
      <c r="N401" s="116">
        <f t="shared" si="63"/>
        <v>14.947629672660502</v>
      </c>
      <c r="O401" s="117">
        <f t="shared" si="64"/>
        <v>14.922629672660502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14.948129672660501</v>
      </c>
      <c r="L402" s="115">
        <f t="shared" si="69"/>
        <v>14.997129672660503</v>
      </c>
      <c r="M402" s="98">
        <f t="shared" si="62"/>
        <v>14.947629672660501</v>
      </c>
      <c r="N402" s="116">
        <f t="shared" si="63"/>
        <v>14.997629672660503</v>
      </c>
      <c r="O402" s="117">
        <f t="shared" si="64"/>
        <v>14.972629672660503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14.998129672660502</v>
      </c>
      <c r="L403" s="115">
        <f t="shared" si="69"/>
        <v>15.047129672660503</v>
      </c>
      <c r="M403" s="98">
        <f t="shared" si="62"/>
        <v>14.997629672660501</v>
      </c>
      <c r="N403" s="116">
        <f t="shared" si="63"/>
        <v>15.047629672660504</v>
      </c>
      <c r="O403" s="117">
        <f t="shared" si="64"/>
        <v>15.022629672660504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15.048129672660503</v>
      </c>
      <c r="L404" s="115">
        <f t="shared" si="69"/>
        <v>15.097129672660504</v>
      </c>
      <c r="M404" s="98">
        <f t="shared" si="62"/>
        <v>15.047629672660502</v>
      </c>
      <c r="N404" s="116">
        <f t="shared" si="63"/>
        <v>15.097629672660505</v>
      </c>
      <c r="O404" s="117">
        <f t="shared" si="64"/>
        <v>15.072629672660504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15.098129672660503</v>
      </c>
      <c r="L405" s="115">
        <f t="shared" si="69"/>
        <v>15.147129672660505</v>
      </c>
      <c r="M405" s="98">
        <f t="shared" si="62"/>
        <v>15.097629672660503</v>
      </c>
      <c r="N405" s="116">
        <f t="shared" si="63"/>
        <v>15.147629672660505</v>
      </c>
      <c r="O405" s="117">
        <f t="shared" si="64"/>
        <v>15.122629672660505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15.148129672660504</v>
      </c>
      <c r="L406" s="115">
        <f t="shared" si="69"/>
        <v>15.197129672660505</v>
      </c>
      <c r="M406" s="98">
        <f t="shared" si="62"/>
        <v>15.147629672660504</v>
      </c>
      <c r="N406" s="116">
        <f t="shared" si="63"/>
        <v>15.197629672660506</v>
      </c>
      <c r="O406" s="117">
        <f t="shared" si="64"/>
        <v>15.172629672660506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15.198129672660505</v>
      </c>
      <c r="L407" s="115">
        <f t="shared" si="69"/>
        <v>15.247129672660506</v>
      </c>
      <c r="M407" s="98">
        <f t="shared" si="62"/>
        <v>15.197629672660504</v>
      </c>
      <c r="N407" s="116">
        <f t="shared" si="63"/>
        <v>15.247629672660507</v>
      </c>
      <c r="O407" s="117">
        <f t="shared" si="64"/>
        <v>15.222629672660506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15.248129672660506</v>
      </c>
      <c r="L408" s="115">
        <f t="shared" si="69"/>
        <v>15.297129672660507</v>
      </c>
      <c r="M408" s="98">
        <f t="shared" si="62"/>
        <v>15.247629672660505</v>
      </c>
      <c r="N408" s="116">
        <f t="shared" si="63"/>
        <v>15.297629672660507</v>
      </c>
      <c r="O408" s="117">
        <f t="shared" si="64"/>
        <v>15.272629672660507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15.298129672660506</v>
      </c>
      <c r="L409" s="115">
        <f t="shared" si="69"/>
        <v>15.347129672660508</v>
      </c>
      <c r="M409" s="98">
        <f t="shared" si="62"/>
        <v>15.297629672660506</v>
      </c>
      <c r="N409" s="116">
        <f t="shared" si="63"/>
        <v>15.347629672660508</v>
      </c>
      <c r="O409" s="117">
        <f t="shared" si="64"/>
        <v>15.322629672660508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15.348129672660507</v>
      </c>
      <c r="L410" s="115">
        <f t="shared" si="69"/>
        <v>15.397129672660508</v>
      </c>
      <c r="M410" s="98">
        <f t="shared" si="62"/>
        <v>15.347629672660506</v>
      </c>
      <c r="N410" s="116">
        <f t="shared" si="63"/>
        <v>15.397629672660509</v>
      </c>
      <c r="O410" s="117">
        <f t="shared" si="64"/>
        <v>15.372629672660509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15.398129672660508</v>
      </c>
      <c r="L411" s="115">
        <f t="shared" si="69"/>
        <v>15.447129672660509</v>
      </c>
      <c r="M411" s="98">
        <f t="shared" si="62"/>
        <v>15.397629672660507</v>
      </c>
      <c r="N411" s="116">
        <f t="shared" si="63"/>
        <v>15.44762967266051</v>
      </c>
      <c r="O411" s="117">
        <f t="shared" si="64"/>
        <v>15.422629672660509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15.448129672660508</v>
      </c>
      <c r="L412" s="115">
        <f t="shared" si="69"/>
        <v>15.49712967266051</v>
      </c>
      <c r="M412" s="98">
        <f t="shared" si="62"/>
        <v>15.447629672660508</v>
      </c>
      <c r="N412" s="116">
        <f t="shared" si="63"/>
        <v>15.49762967266051</v>
      </c>
      <c r="O412" s="117">
        <f t="shared" si="64"/>
        <v>15.47262967266051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15.498129672660509</v>
      </c>
      <c r="L413" s="115">
        <f t="shared" si="69"/>
        <v>15.54712967266051</v>
      </c>
      <c r="M413" s="98">
        <f t="shared" si="62"/>
        <v>15.497629672660509</v>
      </c>
      <c r="N413" s="116">
        <f t="shared" si="63"/>
        <v>15.547629672660511</v>
      </c>
      <c r="O413" s="117">
        <f t="shared" si="64"/>
        <v>15.522629672660511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15.54812967266051</v>
      </c>
      <c r="L414" s="115">
        <f t="shared" si="69"/>
        <v>15.597129672660511</v>
      </c>
      <c r="M414" s="98">
        <f t="shared" si="62"/>
        <v>15.547629672660509</v>
      </c>
      <c r="N414" s="116">
        <f t="shared" si="63"/>
        <v>15.597629672660512</v>
      </c>
      <c r="O414" s="117">
        <f t="shared" si="64"/>
        <v>15.572629672660511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15.598129672660511</v>
      </c>
      <c r="L415" s="115">
        <f t="shared" si="69"/>
        <v>15.647129672660512</v>
      </c>
      <c r="M415" s="98">
        <f t="shared" si="62"/>
        <v>15.59762967266051</v>
      </c>
      <c r="N415" s="116">
        <f t="shared" si="63"/>
        <v>15.647629672660512</v>
      </c>
      <c r="O415" s="117">
        <f t="shared" si="64"/>
        <v>15.622629672660512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15.648129672660511</v>
      </c>
      <c r="L416" s="115">
        <f t="shared" si="69"/>
        <v>15.697129672660513</v>
      </c>
      <c r="M416" s="98">
        <f t="shared" si="62"/>
        <v>15.647629672660511</v>
      </c>
      <c r="N416" s="116">
        <f t="shared" si="63"/>
        <v>15.697629672660513</v>
      </c>
      <c r="O416" s="117">
        <f t="shared" si="64"/>
        <v>15.672629672660513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15.698129672660512</v>
      </c>
      <c r="L417" s="115">
        <f t="shared" si="69"/>
        <v>15.747129672660513</v>
      </c>
      <c r="M417" s="98">
        <f t="shared" si="62"/>
        <v>15.697629672660511</v>
      </c>
      <c r="N417" s="116">
        <f t="shared" si="63"/>
        <v>15.747629672660514</v>
      </c>
      <c r="O417" s="117">
        <f t="shared" si="64"/>
        <v>15.722629672660513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15.748129672660513</v>
      </c>
      <c r="L418" s="115">
        <f t="shared" si="69"/>
        <v>15.797129672660514</v>
      </c>
      <c r="M418" s="98">
        <f t="shared" si="62"/>
        <v>15.747629672660512</v>
      </c>
      <c r="N418" s="116">
        <f t="shared" si="63"/>
        <v>15.797629672660515</v>
      </c>
      <c r="O418" s="117">
        <f t="shared" si="64"/>
        <v>15.772629672660514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15.798129672660513</v>
      </c>
      <c r="L419" s="115">
        <f t="shared" si="69"/>
        <v>15.847129672660515</v>
      </c>
      <c r="M419" s="98">
        <f t="shared" si="62"/>
        <v>15.797629672660513</v>
      </c>
      <c r="N419" s="116">
        <f t="shared" si="63"/>
        <v>15.847629672660515</v>
      </c>
      <c r="O419" s="117">
        <f t="shared" si="64"/>
        <v>15.822629672660515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15.848129672660514</v>
      </c>
      <c r="L420" s="115">
        <f t="shared" si="69"/>
        <v>15.897129672660515</v>
      </c>
      <c r="M420" s="98">
        <f t="shared" si="62"/>
        <v>15.847629672660513</v>
      </c>
      <c r="N420" s="116">
        <f t="shared" si="63"/>
        <v>15.897629672660516</v>
      </c>
      <c r="O420" s="117">
        <f t="shared" si="64"/>
        <v>15.872629672660516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15.898129672660515</v>
      </c>
      <c r="L421" s="115">
        <f t="shared" si="69"/>
        <v>15.947129672660516</v>
      </c>
      <c r="M421" s="98">
        <f t="shared" si="62"/>
        <v>15.897629672660514</v>
      </c>
      <c r="N421" s="116">
        <f t="shared" si="63"/>
        <v>15.947629672660517</v>
      </c>
      <c r="O421" s="117">
        <f t="shared" si="64"/>
        <v>15.922629672660516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15.948129672660516</v>
      </c>
      <c r="L422" s="115">
        <f t="shared" si="69"/>
        <v>15.997129672660517</v>
      </c>
      <c r="M422" s="98">
        <f t="shared" si="62"/>
        <v>15.947629672660515</v>
      </c>
      <c r="N422" s="116">
        <f t="shared" si="63"/>
        <v>15.997629672660517</v>
      </c>
      <c r="O422" s="117">
        <f t="shared" si="64"/>
        <v>15.972629672660517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15.998129672660516</v>
      </c>
      <c r="L423" s="115">
        <f t="shared" si="69"/>
        <v>16.047129672660514</v>
      </c>
      <c r="M423" s="98">
        <f t="shared" si="62"/>
        <v>15.997629672660516</v>
      </c>
      <c r="N423" s="116">
        <f t="shared" si="63"/>
        <v>16.047629672660513</v>
      </c>
      <c r="O423" s="117">
        <f t="shared" si="64"/>
        <v>16.022629672660514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16.048129672660515</v>
      </c>
      <c r="L424" s="115">
        <f t="shared" si="69"/>
        <v>16.097129672660515</v>
      </c>
      <c r="M424" s="98">
        <f t="shared" si="62"/>
        <v>16.047629672660516</v>
      </c>
      <c r="N424" s="116">
        <f t="shared" si="63"/>
        <v>16.097629672660513</v>
      </c>
      <c r="O424" s="117">
        <f t="shared" si="64"/>
        <v>16.072629672660515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16.098129672660516</v>
      </c>
      <c r="L425" s="115">
        <f t="shared" si="69"/>
        <v>16.147129672660515</v>
      </c>
      <c r="M425" s="98">
        <f t="shared" si="62"/>
        <v>16.097629672660517</v>
      </c>
      <c r="N425" s="116">
        <f t="shared" si="63"/>
        <v>16.147629672660514</v>
      </c>
      <c r="O425" s="117">
        <f t="shared" si="64"/>
        <v>16.122629672660516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16.148129672660517</v>
      </c>
      <c r="L426" s="115">
        <f t="shared" si="69"/>
        <v>16.197129672660516</v>
      </c>
      <c r="M426" s="98">
        <f t="shared" si="62"/>
        <v>16.147629672660518</v>
      </c>
      <c r="N426" s="116">
        <f t="shared" si="63"/>
        <v>16.197629672660515</v>
      </c>
      <c r="O426" s="117">
        <f t="shared" si="64"/>
        <v>16.172629672660516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16.198129672660517</v>
      </c>
      <c r="L427" s="115">
        <f t="shared" si="69"/>
        <v>16.247129672660517</v>
      </c>
      <c r="M427" s="98">
        <f t="shared" si="62"/>
        <v>16.197629672660518</v>
      </c>
      <c r="N427" s="116">
        <f t="shared" si="63"/>
        <v>16.247629672660516</v>
      </c>
      <c r="O427" s="117">
        <f t="shared" si="64"/>
        <v>16.222629672660517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16.248129672660518</v>
      </c>
      <c r="L428" s="115">
        <f t="shared" si="69"/>
        <v>16.297129672660517</v>
      </c>
      <c r="M428" s="98">
        <f t="shared" si="62"/>
        <v>16.247629672660519</v>
      </c>
      <c r="N428" s="116">
        <f t="shared" si="63"/>
        <v>16.297629672660516</v>
      </c>
      <c r="O428" s="117">
        <f t="shared" si="64"/>
        <v>16.272629672660518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16.298129672660519</v>
      </c>
      <c r="L429" s="115">
        <f t="shared" si="69"/>
        <v>16.347129672660518</v>
      </c>
      <c r="M429" s="98">
        <f t="shared" si="62"/>
        <v>16.29762967266052</v>
      </c>
      <c r="N429" s="116">
        <f t="shared" si="63"/>
        <v>16.347629672660517</v>
      </c>
      <c r="O429" s="117">
        <f t="shared" si="64"/>
        <v>16.322629672660518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16.348129672660519</v>
      </c>
      <c r="L430" s="115">
        <f t="shared" si="69"/>
        <v>16.397129672660519</v>
      </c>
      <c r="M430" s="98">
        <f t="shared" si="62"/>
        <v>16.347629672660521</v>
      </c>
      <c r="N430" s="116">
        <f t="shared" si="63"/>
        <v>16.397629672660518</v>
      </c>
      <c r="O430" s="117">
        <f t="shared" si="64"/>
        <v>16.372629672660519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16.39812967266052</v>
      </c>
      <c r="L431" s="115">
        <f t="shared" si="69"/>
        <v>16.44712967266052</v>
      </c>
      <c r="M431" s="98">
        <f t="shared" si="62"/>
        <v>16.397629672660521</v>
      </c>
      <c r="N431" s="116">
        <f t="shared" si="63"/>
        <v>16.447629672660518</v>
      </c>
      <c r="O431" s="117">
        <f t="shared" si="64"/>
        <v>16.42262967266052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16.448129672660521</v>
      </c>
      <c r="L432" s="115">
        <f t="shared" si="69"/>
        <v>16.49712967266052</v>
      </c>
      <c r="M432" s="98">
        <f t="shared" si="62"/>
        <v>16.447629672660522</v>
      </c>
      <c r="N432" s="116">
        <f t="shared" si="63"/>
        <v>16.497629672660519</v>
      </c>
      <c r="O432" s="117">
        <f t="shared" si="64"/>
        <v>16.472629672660521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16.498129672660522</v>
      </c>
      <c r="L433" s="115">
        <f t="shared" si="69"/>
        <v>16.547129672660521</v>
      </c>
      <c r="M433" s="98">
        <f t="shared" si="62"/>
        <v>16.497629672660523</v>
      </c>
      <c r="N433" s="116">
        <f t="shared" si="63"/>
        <v>16.54762967266052</v>
      </c>
      <c r="O433" s="117">
        <f t="shared" si="64"/>
        <v>16.522629672660521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16.548129672660522</v>
      </c>
      <c r="L434" s="115">
        <f t="shared" si="69"/>
        <v>16.597129672660522</v>
      </c>
      <c r="M434" s="98">
        <f t="shared" si="62"/>
        <v>16.547629672660523</v>
      </c>
      <c r="N434" s="116">
        <f t="shared" si="63"/>
        <v>16.597629672660521</v>
      </c>
      <c r="O434" s="117">
        <f t="shared" si="64"/>
        <v>16.572629672660522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16.598129672660523</v>
      </c>
      <c r="L435" s="115">
        <f t="shared" si="69"/>
        <v>16.647129672660522</v>
      </c>
      <c r="M435" s="98">
        <f t="shared" si="62"/>
        <v>16.597629672660524</v>
      </c>
      <c r="N435" s="116">
        <f t="shared" si="63"/>
        <v>16.647629672660521</v>
      </c>
      <c r="O435" s="117">
        <f t="shared" si="64"/>
        <v>16.622629672660523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16.648129672660524</v>
      </c>
      <c r="L436" s="115">
        <f t="shared" si="69"/>
        <v>16.697129672660523</v>
      </c>
      <c r="M436" s="98">
        <f t="shared" si="62"/>
        <v>16.647629672660525</v>
      </c>
      <c r="N436" s="116">
        <f t="shared" si="63"/>
        <v>16.697629672660522</v>
      </c>
      <c r="O436" s="117">
        <f t="shared" si="64"/>
        <v>16.672629672660523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16.698129672660524</v>
      </c>
      <c r="L437" s="115">
        <f t="shared" si="69"/>
        <v>16.747129672660524</v>
      </c>
      <c r="M437" s="98">
        <f t="shared" si="62"/>
        <v>16.697629672660526</v>
      </c>
      <c r="N437" s="116">
        <f t="shared" si="63"/>
        <v>16.747629672660523</v>
      </c>
      <c r="O437" s="117">
        <f t="shared" si="64"/>
        <v>16.722629672660524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16.748129672660525</v>
      </c>
      <c r="L438" s="115">
        <f t="shared" si="69"/>
        <v>16.797129672660525</v>
      </c>
      <c r="M438" s="98">
        <f t="shared" si="62"/>
        <v>16.747629672660526</v>
      </c>
      <c r="N438" s="116">
        <f t="shared" si="63"/>
        <v>16.797629672660523</v>
      </c>
      <c r="O438" s="117">
        <f t="shared" si="64"/>
        <v>16.772629672660525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16.798129672660526</v>
      </c>
      <c r="L439" s="115">
        <f t="shared" si="69"/>
        <v>16.847129672660525</v>
      </c>
      <c r="M439" s="98">
        <f t="shared" si="62"/>
        <v>16.797629672660527</v>
      </c>
      <c r="N439" s="116">
        <f t="shared" si="63"/>
        <v>16.847629672660524</v>
      </c>
      <c r="O439" s="117">
        <f t="shared" si="64"/>
        <v>16.822629672660526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16.848129672660527</v>
      </c>
      <c r="L440" s="115">
        <f t="shared" si="69"/>
        <v>16.897129672660526</v>
      </c>
      <c r="M440" s="98">
        <f t="shared" si="62"/>
        <v>16.847629672660528</v>
      </c>
      <c r="N440" s="116">
        <f t="shared" si="63"/>
        <v>16.897629672660525</v>
      </c>
      <c r="O440" s="117">
        <f t="shared" si="64"/>
        <v>16.872629672660526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16.898129672660527</v>
      </c>
      <c r="L441" s="115">
        <f t="shared" si="69"/>
        <v>16.947129672660527</v>
      </c>
      <c r="M441" s="98">
        <f t="shared" si="62"/>
        <v>16.897629672660528</v>
      </c>
      <c r="N441" s="116">
        <f t="shared" si="63"/>
        <v>16.947629672660526</v>
      </c>
      <c r="O441" s="117">
        <f t="shared" si="64"/>
        <v>16.922629672660527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16.948129672660528</v>
      </c>
      <c r="L442" s="115">
        <f t="shared" si="69"/>
        <v>16.997129672660527</v>
      </c>
      <c r="M442" s="98">
        <f t="shared" si="62"/>
        <v>16.947629672660529</v>
      </c>
      <c r="N442" s="116">
        <f t="shared" si="63"/>
        <v>16.997629672660526</v>
      </c>
      <c r="O442" s="117">
        <f t="shared" si="64"/>
        <v>16.972629672660528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16.998129672660529</v>
      </c>
      <c r="L443" s="115">
        <f t="shared" si="69"/>
        <v>17.047129672660528</v>
      </c>
      <c r="M443" s="98">
        <f t="shared" si="62"/>
        <v>16.99762967266053</v>
      </c>
      <c r="N443" s="116">
        <f t="shared" si="63"/>
        <v>17.047629672660527</v>
      </c>
      <c r="O443" s="117">
        <f t="shared" si="64"/>
        <v>17.022629672660528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17.048129672660529</v>
      </c>
      <c r="L444" s="115">
        <f t="shared" si="69"/>
        <v>17.097129672660529</v>
      </c>
      <c r="M444" s="98">
        <f t="shared" si="62"/>
        <v>17.047629672660531</v>
      </c>
      <c r="N444" s="116">
        <f t="shared" si="63"/>
        <v>17.097629672660528</v>
      </c>
      <c r="O444" s="117">
        <f t="shared" si="64"/>
        <v>17.072629672660529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17.09812967266053</v>
      </c>
      <c r="L445" s="115">
        <f t="shared" si="69"/>
        <v>17.14712967266053</v>
      </c>
      <c r="M445" s="98">
        <f t="shared" si="62"/>
        <v>17.097629672660531</v>
      </c>
      <c r="N445" s="116">
        <f t="shared" si="63"/>
        <v>17.147629672660528</v>
      </c>
      <c r="O445" s="117">
        <f t="shared" si="64"/>
        <v>17.12262967266053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17.148129672660531</v>
      </c>
      <c r="L446" s="115">
        <f t="shared" si="69"/>
        <v>17.19712967266053</v>
      </c>
      <c r="M446" s="98">
        <f t="shared" si="62"/>
        <v>17.147629672660532</v>
      </c>
      <c r="N446" s="116">
        <f t="shared" si="63"/>
        <v>17.197629672660529</v>
      </c>
      <c r="O446" s="117">
        <f t="shared" si="64"/>
        <v>17.172629672660531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17.198129672660531</v>
      </c>
      <c r="L447" s="115">
        <f t="shared" si="69"/>
        <v>17.247129672660531</v>
      </c>
      <c r="M447" s="98">
        <f t="shared" si="62"/>
        <v>17.197629672660533</v>
      </c>
      <c r="N447" s="116">
        <f t="shared" si="63"/>
        <v>17.24762967266053</v>
      </c>
      <c r="O447" s="117">
        <f t="shared" si="64"/>
        <v>17.222629672660531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17.248129672660532</v>
      </c>
      <c r="L448" s="115">
        <f t="shared" si="69"/>
        <v>17.297129672660532</v>
      </c>
      <c r="M448" s="98">
        <f t="shared" si="62"/>
        <v>17.247629672660533</v>
      </c>
      <c r="N448" s="116">
        <f t="shared" si="63"/>
        <v>17.297629672660531</v>
      </c>
      <c r="O448" s="117">
        <f t="shared" si="64"/>
        <v>17.272629672660532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17.298129672660533</v>
      </c>
      <c r="L449" s="115">
        <f t="shared" si="69"/>
        <v>17.347129672660532</v>
      </c>
      <c r="M449" s="98">
        <f t="shared" si="62"/>
        <v>17.297629672660534</v>
      </c>
      <c r="N449" s="116">
        <f t="shared" si="63"/>
        <v>17.347629672660531</v>
      </c>
      <c r="O449" s="117">
        <f t="shared" si="64"/>
        <v>17.322629672660533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17.348129672660534</v>
      </c>
      <c r="L450" s="115">
        <f t="shared" si="69"/>
        <v>17.397129672660533</v>
      </c>
      <c r="M450" s="98">
        <f t="shared" si="62"/>
        <v>17.347629672660535</v>
      </c>
      <c r="N450" s="116">
        <f t="shared" si="63"/>
        <v>17.397629672660532</v>
      </c>
      <c r="O450" s="117">
        <f t="shared" si="64"/>
        <v>17.372629672660533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17.398129672660534</v>
      </c>
      <c r="L451" s="115">
        <f t="shared" si="69"/>
        <v>17.447129672660534</v>
      </c>
      <c r="M451" s="98">
        <f t="shared" si="62"/>
        <v>17.397629672660536</v>
      </c>
      <c r="N451" s="116">
        <f t="shared" si="63"/>
        <v>17.447629672660533</v>
      </c>
      <c r="O451" s="117">
        <f t="shared" si="64"/>
        <v>17.422629672660534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17.448129672660535</v>
      </c>
      <c r="L452" s="115">
        <f t="shared" si="69"/>
        <v>17.497129672660535</v>
      </c>
      <c r="M452" s="98">
        <f t="shared" si="62"/>
        <v>17.447629672660536</v>
      </c>
      <c r="N452" s="116">
        <f t="shared" si="63"/>
        <v>17.497629672660533</v>
      </c>
      <c r="O452" s="117">
        <f t="shared" si="64"/>
        <v>17.472629672660535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17.498129672660536</v>
      </c>
      <c r="L453" s="115">
        <f t="shared" si="69"/>
        <v>17.547129672660535</v>
      </c>
      <c r="M453" s="98">
        <f t="shared" ref="M453:M516" si="72">K453-5*10^-(D$2+1)</f>
        <v>17.497629672660537</v>
      </c>
      <c r="N453" s="116">
        <f t="shared" ref="N453:N516" si="73">L453+5*10^-(D$2+1)</f>
        <v>17.547629672660534</v>
      </c>
      <c r="O453" s="117">
        <f t="shared" ref="O453:O516" si="74">AVERAGE(K453,L453)</f>
        <v>17.522629672660536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17.548129672660536</v>
      </c>
      <c r="L454" s="115">
        <f t="shared" ref="L454:L517" si="79">K454+$I$4-POWER(10,-$D$2)</f>
        <v>17.597129672660536</v>
      </c>
      <c r="M454" s="98">
        <f t="shared" si="72"/>
        <v>17.547629672660538</v>
      </c>
      <c r="N454" s="116">
        <f t="shared" si="73"/>
        <v>17.597629672660535</v>
      </c>
      <c r="O454" s="117">
        <f t="shared" si="74"/>
        <v>17.572629672660536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17.598129672660537</v>
      </c>
      <c r="L455" s="115">
        <f t="shared" si="79"/>
        <v>17.647129672660537</v>
      </c>
      <c r="M455" s="98">
        <f t="shared" si="72"/>
        <v>17.597629672660538</v>
      </c>
      <c r="N455" s="116">
        <f t="shared" si="73"/>
        <v>17.647629672660536</v>
      </c>
      <c r="O455" s="117">
        <f t="shared" si="74"/>
        <v>17.622629672660537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17.648129672660538</v>
      </c>
      <c r="L456" s="115">
        <f t="shared" si="79"/>
        <v>17.697129672660537</v>
      </c>
      <c r="M456" s="98">
        <f t="shared" si="72"/>
        <v>17.647629672660539</v>
      </c>
      <c r="N456" s="116">
        <f t="shared" si="73"/>
        <v>17.697629672660536</v>
      </c>
      <c r="O456" s="117">
        <f t="shared" si="74"/>
        <v>17.672629672660538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17.698129672660539</v>
      </c>
      <c r="L457" s="115">
        <f t="shared" si="79"/>
        <v>17.747129672660538</v>
      </c>
      <c r="M457" s="98">
        <f t="shared" si="72"/>
        <v>17.69762967266054</v>
      </c>
      <c r="N457" s="116">
        <f t="shared" si="73"/>
        <v>17.747629672660537</v>
      </c>
      <c r="O457" s="117">
        <f t="shared" si="74"/>
        <v>17.722629672660538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17.748129672660539</v>
      </c>
      <c r="L458" s="115">
        <f t="shared" si="79"/>
        <v>17.797129672660539</v>
      </c>
      <c r="M458" s="98">
        <f t="shared" si="72"/>
        <v>17.74762967266054</v>
      </c>
      <c r="N458" s="116">
        <f t="shared" si="73"/>
        <v>17.797629672660538</v>
      </c>
      <c r="O458" s="117">
        <f t="shared" si="74"/>
        <v>17.772629672660539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17.79812967266054</v>
      </c>
      <c r="L459" s="115">
        <f t="shared" si="79"/>
        <v>17.84712967266054</v>
      </c>
      <c r="M459" s="98">
        <f t="shared" si="72"/>
        <v>17.797629672660541</v>
      </c>
      <c r="N459" s="116">
        <f t="shared" si="73"/>
        <v>17.847629672660538</v>
      </c>
      <c r="O459" s="117">
        <f t="shared" si="74"/>
        <v>17.82262967266054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17.848129672660541</v>
      </c>
      <c r="L460" s="115">
        <f t="shared" si="79"/>
        <v>17.89712967266054</v>
      </c>
      <c r="M460" s="98">
        <f t="shared" si="72"/>
        <v>17.847629672660542</v>
      </c>
      <c r="N460" s="116">
        <f t="shared" si="73"/>
        <v>17.897629672660539</v>
      </c>
      <c r="O460" s="117">
        <f t="shared" si="74"/>
        <v>17.87262967266054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17.898129672660541</v>
      </c>
      <c r="L461" s="115">
        <f t="shared" si="79"/>
        <v>17.947129672660541</v>
      </c>
      <c r="M461" s="98">
        <f t="shared" si="72"/>
        <v>17.897629672660543</v>
      </c>
      <c r="N461" s="116">
        <f t="shared" si="73"/>
        <v>17.94762967266054</v>
      </c>
      <c r="O461" s="117">
        <f t="shared" si="74"/>
        <v>17.922629672660541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17.948129672660542</v>
      </c>
      <c r="L462" s="115">
        <f t="shared" si="79"/>
        <v>17.997129672660542</v>
      </c>
      <c r="M462" s="98">
        <f t="shared" si="72"/>
        <v>17.947629672660543</v>
      </c>
      <c r="N462" s="116">
        <f t="shared" si="73"/>
        <v>17.99762967266054</v>
      </c>
      <c r="O462" s="117">
        <f t="shared" si="74"/>
        <v>17.972629672660542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17.998129672660543</v>
      </c>
      <c r="L463" s="115">
        <f t="shared" si="79"/>
        <v>18.047129672660542</v>
      </c>
      <c r="M463" s="98">
        <f t="shared" si="72"/>
        <v>17.997629672660544</v>
      </c>
      <c r="N463" s="116">
        <f t="shared" si="73"/>
        <v>18.047629672660541</v>
      </c>
      <c r="O463" s="117">
        <f t="shared" si="74"/>
        <v>18.022629672660543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18.048129672660544</v>
      </c>
      <c r="L464" s="115">
        <f t="shared" si="79"/>
        <v>18.097129672660543</v>
      </c>
      <c r="M464" s="98">
        <f t="shared" si="72"/>
        <v>18.047629672660545</v>
      </c>
      <c r="N464" s="116">
        <f t="shared" si="73"/>
        <v>18.097629672660542</v>
      </c>
      <c r="O464" s="117">
        <f t="shared" si="74"/>
        <v>18.072629672660543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18.098129672660544</v>
      </c>
      <c r="L465" s="115">
        <f t="shared" si="79"/>
        <v>18.147129672660544</v>
      </c>
      <c r="M465" s="98">
        <f t="shared" si="72"/>
        <v>18.097629672660545</v>
      </c>
      <c r="N465" s="116">
        <f t="shared" si="73"/>
        <v>18.147629672660543</v>
      </c>
      <c r="O465" s="117">
        <f t="shared" si="74"/>
        <v>18.122629672660544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18.148129672660545</v>
      </c>
      <c r="L466" s="115">
        <f t="shared" si="79"/>
        <v>18.197129672660544</v>
      </c>
      <c r="M466" s="98">
        <f t="shared" si="72"/>
        <v>18.147629672660546</v>
      </c>
      <c r="N466" s="116">
        <f t="shared" si="73"/>
        <v>18.197629672660543</v>
      </c>
      <c r="O466" s="117">
        <f t="shared" si="74"/>
        <v>18.172629672660545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18.198129672660546</v>
      </c>
      <c r="L467" s="115">
        <f t="shared" si="79"/>
        <v>18.247129672660545</v>
      </c>
      <c r="M467" s="98">
        <f t="shared" si="72"/>
        <v>18.197629672660547</v>
      </c>
      <c r="N467" s="116">
        <f t="shared" si="73"/>
        <v>18.247629672660544</v>
      </c>
      <c r="O467" s="117">
        <f t="shared" si="74"/>
        <v>18.222629672660545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18.248129672660546</v>
      </c>
      <c r="L468" s="115">
        <f t="shared" si="79"/>
        <v>18.297129672660546</v>
      </c>
      <c r="M468" s="98">
        <f t="shared" si="72"/>
        <v>18.247629672660548</v>
      </c>
      <c r="N468" s="116">
        <f t="shared" si="73"/>
        <v>18.297629672660545</v>
      </c>
      <c r="O468" s="117">
        <f t="shared" si="74"/>
        <v>18.272629672660546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18.298129672660547</v>
      </c>
      <c r="L469" s="115">
        <f t="shared" si="79"/>
        <v>18.347129672660547</v>
      </c>
      <c r="M469" s="98">
        <f t="shared" si="72"/>
        <v>18.297629672660548</v>
      </c>
      <c r="N469" s="116">
        <f t="shared" si="73"/>
        <v>18.347629672660545</v>
      </c>
      <c r="O469" s="117">
        <f t="shared" si="74"/>
        <v>18.322629672660547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18.348129672660548</v>
      </c>
      <c r="L470" s="115">
        <f t="shared" si="79"/>
        <v>18.397129672660547</v>
      </c>
      <c r="M470" s="98">
        <f t="shared" si="72"/>
        <v>18.347629672660549</v>
      </c>
      <c r="N470" s="116">
        <f t="shared" si="73"/>
        <v>18.397629672660546</v>
      </c>
      <c r="O470" s="117">
        <f t="shared" si="74"/>
        <v>18.372629672660548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18.398129672660549</v>
      </c>
      <c r="L471" s="115">
        <f t="shared" si="79"/>
        <v>18.447129672660548</v>
      </c>
      <c r="M471" s="98">
        <f t="shared" si="72"/>
        <v>18.39762967266055</v>
      </c>
      <c r="N471" s="116">
        <f t="shared" si="73"/>
        <v>18.447629672660547</v>
      </c>
      <c r="O471" s="117">
        <f t="shared" si="74"/>
        <v>18.422629672660548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18.448129672660549</v>
      </c>
      <c r="L472" s="115">
        <f t="shared" si="79"/>
        <v>18.497129672660549</v>
      </c>
      <c r="M472" s="98">
        <f t="shared" si="72"/>
        <v>18.44762967266055</v>
      </c>
      <c r="N472" s="116">
        <f t="shared" si="73"/>
        <v>18.497629672660548</v>
      </c>
      <c r="O472" s="117">
        <f t="shared" si="74"/>
        <v>18.472629672660549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18.49812967266055</v>
      </c>
      <c r="L473" s="115">
        <f t="shared" si="79"/>
        <v>18.547129672660549</v>
      </c>
      <c r="M473" s="98">
        <f t="shared" si="72"/>
        <v>18.497629672660551</v>
      </c>
      <c r="N473" s="116">
        <f t="shared" si="73"/>
        <v>18.547629672660548</v>
      </c>
      <c r="O473" s="117">
        <f t="shared" si="74"/>
        <v>18.52262967266055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18.548129672660551</v>
      </c>
      <c r="L474" s="115">
        <f t="shared" si="79"/>
        <v>18.59712967266055</v>
      </c>
      <c r="M474" s="98">
        <f t="shared" si="72"/>
        <v>18.547629672660552</v>
      </c>
      <c r="N474" s="116">
        <f t="shared" si="73"/>
        <v>18.597629672660549</v>
      </c>
      <c r="O474" s="117">
        <f t="shared" si="74"/>
        <v>18.57262967266055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18.598129672660551</v>
      </c>
      <c r="L475" s="115">
        <f t="shared" si="79"/>
        <v>18.647129672660551</v>
      </c>
      <c r="M475" s="98">
        <f t="shared" si="72"/>
        <v>18.597629672660553</v>
      </c>
      <c r="N475" s="116">
        <f t="shared" si="73"/>
        <v>18.64762967266055</v>
      </c>
      <c r="O475" s="117">
        <f t="shared" si="74"/>
        <v>18.622629672660551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18.648129672660552</v>
      </c>
      <c r="L476" s="115">
        <f t="shared" si="79"/>
        <v>18.697129672660552</v>
      </c>
      <c r="M476" s="98">
        <f t="shared" si="72"/>
        <v>18.647629672660553</v>
      </c>
      <c r="N476" s="116">
        <f t="shared" si="73"/>
        <v>18.69762967266055</v>
      </c>
      <c r="O476" s="117">
        <f t="shared" si="74"/>
        <v>18.672629672660552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18.698129672660553</v>
      </c>
      <c r="L477" s="115">
        <f t="shared" si="79"/>
        <v>18.747129672660552</v>
      </c>
      <c r="M477" s="98">
        <f t="shared" si="72"/>
        <v>18.697629672660554</v>
      </c>
      <c r="N477" s="116">
        <f t="shared" si="73"/>
        <v>18.747629672660551</v>
      </c>
      <c r="O477" s="117">
        <f t="shared" si="74"/>
        <v>18.722629672660553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18.748129672660554</v>
      </c>
      <c r="L478" s="115">
        <f t="shared" si="79"/>
        <v>18.797129672660553</v>
      </c>
      <c r="M478" s="98">
        <f t="shared" si="72"/>
        <v>18.747629672660555</v>
      </c>
      <c r="N478" s="116">
        <f t="shared" si="73"/>
        <v>18.797629672660552</v>
      </c>
      <c r="O478" s="117">
        <f t="shared" si="74"/>
        <v>18.772629672660553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18.798129672660554</v>
      </c>
      <c r="L479" s="115">
        <f t="shared" si="79"/>
        <v>18.847129672660554</v>
      </c>
      <c r="M479" s="98">
        <f t="shared" si="72"/>
        <v>18.797629672660555</v>
      </c>
      <c r="N479" s="116">
        <f t="shared" si="73"/>
        <v>18.847629672660553</v>
      </c>
      <c r="O479" s="117">
        <f t="shared" si="74"/>
        <v>18.822629672660554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18.848129672660555</v>
      </c>
      <c r="L480" s="115">
        <f t="shared" si="79"/>
        <v>18.897129672660554</v>
      </c>
      <c r="M480" s="98">
        <f t="shared" si="72"/>
        <v>18.847629672660556</v>
      </c>
      <c r="N480" s="116">
        <f t="shared" si="73"/>
        <v>18.897629672660553</v>
      </c>
      <c r="O480" s="117">
        <f t="shared" si="74"/>
        <v>18.872629672660555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18.898129672660556</v>
      </c>
      <c r="L481" s="115">
        <f t="shared" si="79"/>
        <v>18.947129672660555</v>
      </c>
      <c r="M481" s="98">
        <f t="shared" si="72"/>
        <v>18.897629672660557</v>
      </c>
      <c r="N481" s="116">
        <f t="shared" si="73"/>
        <v>18.947629672660554</v>
      </c>
      <c r="O481" s="117">
        <f t="shared" si="74"/>
        <v>18.922629672660555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18.948129672660556</v>
      </c>
      <c r="L482" s="115">
        <f t="shared" si="79"/>
        <v>18.997129672660556</v>
      </c>
      <c r="M482" s="98">
        <f t="shared" si="72"/>
        <v>18.947629672660558</v>
      </c>
      <c r="N482" s="116">
        <f t="shared" si="73"/>
        <v>18.997629672660555</v>
      </c>
      <c r="O482" s="117">
        <f t="shared" si="74"/>
        <v>18.972629672660556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18.998129672660557</v>
      </c>
      <c r="L483" s="115">
        <f t="shared" si="79"/>
        <v>19.047129672660557</v>
      </c>
      <c r="M483" s="98">
        <f t="shared" si="72"/>
        <v>18.997629672660558</v>
      </c>
      <c r="N483" s="116">
        <f t="shared" si="73"/>
        <v>19.047629672660555</v>
      </c>
      <c r="O483" s="117">
        <f t="shared" si="74"/>
        <v>19.022629672660557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19.048129672660558</v>
      </c>
      <c r="L484" s="115">
        <f t="shared" si="79"/>
        <v>19.097129672660557</v>
      </c>
      <c r="M484" s="98">
        <f t="shared" si="72"/>
        <v>19.047629672660559</v>
      </c>
      <c r="N484" s="116">
        <f t="shared" si="73"/>
        <v>19.097629672660556</v>
      </c>
      <c r="O484" s="117">
        <f t="shared" si="74"/>
        <v>19.072629672660558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19.098129672660558</v>
      </c>
      <c r="L485" s="115">
        <f t="shared" si="79"/>
        <v>19.147129672660558</v>
      </c>
      <c r="M485" s="98">
        <f t="shared" si="72"/>
        <v>19.09762967266056</v>
      </c>
      <c r="N485" s="116">
        <f t="shared" si="73"/>
        <v>19.147629672660557</v>
      </c>
      <c r="O485" s="117">
        <f t="shared" si="74"/>
        <v>19.122629672660558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19.148129672660559</v>
      </c>
      <c r="L486" s="115">
        <f t="shared" si="79"/>
        <v>19.197129672660559</v>
      </c>
      <c r="M486" s="98">
        <f t="shared" si="72"/>
        <v>19.14762967266056</v>
      </c>
      <c r="N486" s="116">
        <f t="shared" si="73"/>
        <v>19.197629672660558</v>
      </c>
      <c r="O486" s="117">
        <f t="shared" si="74"/>
        <v>19.172629672660559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19.19812967266056</v>
      </c>
      <c r="L487" s="115">
        <f t="shared" si="79"/>
        <v>19.247129672660559</v>
      </c>
      <c r="M487" s="98">
        <f t="shared" si="72"/>
        <v>19.197629672660561</v>
      </c>
      <c r="N487" s="116">
        <f t="shared" si="73"/>
        <v>19.247629672660558</v>
      </c>
      <c r="O487" s="117">
        <f t="shared" si="74"/>
        <v>19.22262967266056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19.248129672660561</v>
      </c>
      <c r="L488" s="115">
        <f t="shared" si="79"/>
        <v>19.29712967266056</v>
      </c>
      <c r="M488" s="98">
        <f t="shared" si="72"/>
        <v>19.247629672660562</v>
      </c>
      <c r="N488" s="116">
        <f t="shared" si="73"/>
        <v>19.297629672660559</v>
      </c>
      <c r="O488" s="117">
        <f t="shared" si="74"/>
        <v>19.27262967266056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19.298129672660561</v>
      </c>
      <c r="L489" s="115">
        <f t="shared" si="79"/>
        <v>19.347129672660561</v>
      </c>
      <c r="M489" s="98">
        <f t="shared" si="72"/>
        <v>19.297629672660563</v>
      </c>
      <c r="N489" s="116">
        <f t="shared" si="73"/>
        <v>19.34762967266056</v>
      </c>
      <c r="O489" s="117">
        <f t="shared" si="74"/>
        <v>19.322629672660561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19.348129672660562</v>
      </c>
      <c r="L490" s="115">
        <f t="shared" si="79"/>
        <v>19.397129672660562</v>
      </c>
      <c r="M490" s="98">
        <f t="shared" si="72"/>
        <v>19.347629672660563</v>
      </c>
      <c r="N490" s="116">
        <f t="shared" si="73"/>
        <v>19.39762967266056</v>
      </c>
      <c r="O490" s="117">
        <f t="shared" si="74"/>
        <v>19.372629672660562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19.398129672660563</v>
      </c>
      <c r="L491" s="115">
        <f t="shared" si="79"/>
        <v>19.447129672660562</v>
      </c>
      <c r="M491" s="98">
        <f t="shared" si="72"/>
        <v>19.397629672660564</v>
      </c>
      <c r="N491" s="116">
        <f t="shared" si="73"/>
        <v>19.447629672660561</v>
      </c>
      <c r="O491" s="117">
        <f t="shared" si="74"/>
        <v>19.422629672660563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19.448129672660563</v>
      </c>
      <c r="L492" s="115">
        <f t="shared" si="79"/>
        <v>19.497129672660563</v>
      </c>
      <c r="M492" s="98">
        <f t="shared" si="72"/>
        <v>19.447629672660565</v>
      </c>
      <c r="N492" s="116">
        <f t="shared" si="73"/>
        <v>19.497629672660562</v>
      </c>
      <c r="O492" s="117">
        <f t="shared" si="74"/>
        <v>19.472629672660563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19.498129672660564</v>
      </c>
      <c r="L493" s="115">
        <f t="shared" si="79"/>
        <v>19.547129672660564</v>
      </c>
      <c r="M493" s="98">
        <f t="shared" si="72"/>
        <v>19.497629672660565</v>
      </c>
      <c r="N493" s="116">
        <f t="shared" si="73"/>
        <v>19.547629672660563</v>
      </c>
      <c r="O493" s="117">
        <f t="shared" si="74"/>
        <v>19.522629672660564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19.548129672660565</v>
      </c>
      <c r="L494" s="115">
        <f t="shared" si="79"/>
        <v>19.597129672660564</v>
      </c>
      <c r="M494" s="98">
        <f t="shared" si="72"/>
        <v>19.547629672660566</v>
      </c>
      <c r="N494" s="116">
        <f t="shared" si="73"/>
        <v>19.597629672660563</v>
      </c>
      <c r="O494" s="117">
        <f t="shared" si="74"/>
        <v>19.572629672660565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19.598129672660566</v>
      </c>
      <c r="L495" s="115">
        <f t="shared" si="79"/>
        <v>19.647129672660565</v>
      </c>
      <c r="M495" s="98">
        <f t="shared" si="72"/>
        <v>19.597629672660567</v>
      </c>
      <c r="N495" s="116">
        <f t="shared" si="73"/>
        <v>19.647629672660564</v>
      </c>
      <c r="O495" s="117">
        <f t="shared" si="74"/>
        <v>19.622629672660565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19.648129672660566</v>
      </c>
      <c r="L496" s="115">
        <f t="shared" si="79"/>
        <v>19.697129672660566</v>
      </c>
      <c r="M496" s="98">
        <f t="shared" si="72"/>
        <v>19.647629672660567</v>
      </c>
      <c r="N496" s="116">
        <f t="shared" si="73"/>
        <v>19.697629672660565</v>
      </c>
      <c r="O496" s="117">
        <f t="shared" si="74"/>
        <v>19.672629672660566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19.698129672660567</v>
      </c>
      <c r="L497" s="115">
        <f t="shared" si="79"/>
        <v>19.747129672660567</v>
      </c>
      <c r="M497" s="98">
        <f t="shared" si="72"/>
        <v>19.697629672660568</v>
      </c>
      <c r="N497" s="116">
        <f t="shared" si="73"/>
        <v>19.747629672660565</v>
      </c>
      <c r="O497" s="117">
        <f t="shared" si="74"/>
        <v>19.722629672660567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19.748129672660568</v>
      </c>
      <c r="L498" s="115">
        <f t="shared" si="79"/>
        <v>19.797129672660567</v>
      </c>
      <c r="M498" s="98">
        <f t="shared" si="72"/>
        <v>19.747629672660569</v>
      </c>
      <c r="N498" s="116">
        <f t="shared" si="73"/>
        <v>19.797629672660566</v>
      </c>
      <c r="O498" s="117">
        <f t="shared" si="74"/>
        <v>19.772629672660567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19.798129672660568</v>
      </c>
      <c r="L499" s="115">
        <f t="shared" si="79"/>
        <v>19.847129672660568</v>
      </c>
      <c r="M499" s="98">
        <f t="shared" si="72"/>
        <v>19.79762967266057</v>
      </c>
      <c r="N499" s="116">
        <f t="shared" si="73"/>
        <v>19.847629672660567</v>
      </c>
      <c r="O499" s="117">
        <f t="shared" si="74"/>
        <v>19.822629672660568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19.848129672660569</v>
      </c>
      <c r="L500" s="115">
        <f t="shared" si="79"/>
        <v>19.897129672660569</v>
      </c>
      <c r="M500" s="98">
        <f t="shared" si="72"/>
        <v>19.84762967266057</v>
      </c>
      <c r="N500" s="116">
        <f t="shared" si="73"/>
        <v>19.897629672660567</v>
      </c>
      <c r="O500" s="117">
        <f t="shared" si="74"/>
        <v>19.872629672660569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19.89812967266057</v>
      </c>
      <c r="L501" s="115">
        <f t="shared" si="79"/>
        <v>19.947129672660569</v>
      </c>
      <c r="M501" s="98">
        <f t="shared" si="72"/>
        <v>19.897629672660571</v>
      </c>
      <c r="N501" s="116">
        <f t="shared" si="73"/>
        <v>19.947629672660568</v>
      </c>
      <c r="O501" s="117">
        <f t="shared" si="74"/>
        <v>19.92262967266057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19.948129672660571</v>
      </c>
      <c r="L502" s="115">
        <f t="shared" si="79"/>
        <v>19.99712967266057</v>
      </c>
      <c r="M502" s="98">
        <f t="shared" si="72"/>
        <v>19.947629672660572</v>
      </c>
      <c r="N502" s="116">
        <f t="shared" si="73"/>
        <v>19.997629672660569</v>
      </c>
      <c r="O502" s="117">
        <f t="shared" si="74"/>
        <v>19.97262967266057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19.998129672660571</v>
      </c>
      <c r="L503" s="115">
        <f t="shared" si="79"/>
        <v>20.047129672660571</v>
      </c>
      <c r="M503" s="98">
        <f t="shared" si="72"/>
        <v>19.997629672660572</v>
      </c>
      <c r="N503" s="116">
        <f t="shared" si="73"/>
        <v>20.04762967266057</v>
      </c>
      <c r="O503" s="117">
        <f t="shared" si="74"/>
        <v>20.022629672660571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20.048129672660572</v>
      </c>
      <c r="L504" s="115">
        <f t="shared" si="79"/>
        <v>20.097129672660571</v>
      </c>
      <c r="M504" s="98">
        <f t="shared" si="72"/>
        <v>20.047629672660573</v>
      </c>
      <c r="N504" s="116">
        <f t="shared" si="73"/>
        <v>20.09762967266057</v>
      </c>
      <c r="O504" s="117">
        <f t="shared" si="74"/>
        <v>20.072629672660572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20.098129672660573</v>
      </c>
      <c r="L505" s="115">
        <f t="shared" si="79"/>
        <v>20.147129672660572</v>
      </c>
      <c r="M505" s="98">
        <f t="shared" si="72"/>
        <v>20.097629672660574</v>
      </c>
      <c r="N505" s="116">
        <f t="shared" si="73"/>
        <v>20.147629672660571</v>
      </c>
      <c r="O505" s="117">
        <f t="shared" si="74"/>
        <v>20.122629672660572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20.148129672660573</v>
      </c>
      <c r="L506" s="115">
        <f t="shared" si="79"/>
        <v>20.197129672660573</v>
      </c>
      <c r="M506" s="98">
        <f t="shared" si="72"/>
        <v>20.147629672660575</v>
      </c>
      <c r="N506" s="116">
        <f t="shared" si="73"/>
        <v>20.197629672660572</v>
      </c>
      <c r="O506" s="117">
        <f t="shared" si="74"/>
        <v>20.172629672660573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20.198129672660574</v>
      </c>
      <c r="L507" s="115">
        <f t="shared" si="79"/>
        <v>20.247129672660574</v>
      </c>
      <c r="M507" s="98">
        <f t="shared" si="72"/>
        <v>20.197629672660575</v>
      </c>
      <c r="N507" s="116">
        <f t="shared" si="73"/>
        <v>20.247629672660572</v>
      </c>
      <c r="O507" s="117">
        <f t="shared" si="74"/>
        <v>20.222629672660574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20.248129672660575</v>
      </c>
      <c r="L508" s="115">
        <f t="shared" si="79"/>
        <v>20.297129672660574</v>
      </c>
      <c r="M508" s="98">
        <f t="shared" si="72"/>
        <v>20.247629672660576</v>
      </c>
      <c r="N508" s="116">
        <f t="shared" si="73"/>
        <v>20.297629672660573</v>
      </c>
      <c r="O508" s="117">
        <f t="shared" si="74"/>
        <v>20.272629672660575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20.298129672660576</v>
      </c>
      <c r="L509" s="115">
        <f t="shared" si="79"/>
        <v>20.347129672660575</v>
      </c>
      <c r="M509" s="98">
        <f t="shared" si="72"/>
        <v>20.297629672660577</v>
      </c>
      <c r="N509" s="116">
        <f t="shared" si="73"/>
        <v>20.347629672660574</v>
      </c>
      <c r="O509" s="117">
        <f t="shared" si="74"/>
        <v>20.322629672660575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20.348129672660576</v>
      </c>
      <c r="L510" s="115">
        <f t="shared" si="79"/>
        <v>20.397129672660576</v>
      </c>
      <c r="M510" s="98">
        <f t="shared" si="72"/>
        <v>20.347629672660577</v>
      </c>
      <c r="N510" s="116">
        <f t="shared" si="73"/>
        <v>20.397629672660575</v>
      </c>
      <c r="O510" s="117">
        <f t="shared" si="74"/>
        <v>20.372629672660576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20.398129672660577</v>
      </c>
      <c r="L511" s="115">
        <f t="shared" si="79"/>
        <v>20.447129672660576</v>
      </c>
      <c r="M511" s="98">
        <f t="shared" si="72"/>
        <v>20.397629672660578</v>
      </c>
      <c r="N511" s="116">
        <f t="shared" si="73"/>
        <v>20.447629672660575</v>
      </c>
      <c r="O511" s="117">
        <f t="shared" si="74"/>
        <v>20.422629672660577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20.448129672660578</v>
      </c>
      <c r="L512" s="115">
        <f t="shared" si="79"/>
        <v>20.497129672660577</v>
      </c>
      <c r="M512" s="98">
        <f t="shared" si="72"/>
        <v>20.447629672660579</v>
      </c>
      <c r="N512" s="116">
        <f t="shared" si="73"/>
        <v>20.497629672660576</v>
      </c>
      <c r="O512" s="117">
        <f t="shared" si="74"/>
        <v>20.472629672660577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20.498129672660578</v>
      </c>
      <c r="L513" s="115">
        <f t="shared" si="79"/>
        <v>20.547129672660578</v>
      </c>
      <c r="M513" s="98">
        <f t="shared" si="72"/>
        <v>20.49762967266058</v>
      </c>
      <c r="N513" s="116">
        <f t="shared" si="73"/>
        <v>20.547629672660577</v>
      </c>
      <c r="O513" s="117">
        <f t="shared" si="74"/>
        <v>20.522629672660578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20.548129672660579</v>
      </c>
      <c r="L514" s="115">
        <f t="shared" si="79"/>
        <v>20.597129672660579</v>
      </c>
      <c r="M514" s="98">
        <f t="shared" si="72"/>
        <v>20.54762967266058</v>
      </c>
      <c r="N514" s="116">
        <f t="shared" si="73"/>
        <v>20.597629672660577</v>
      </c>
      <c r="O514" s="117">
        <f t="shared" si="74"/>
        <v>20.572629672660579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20.59812967266058</v>
      </c>
      <c r="L515" s="115">
        <f t="shared" si="79"/>
        <v>20.647129672660579</v>
      </c>
      <c r="M515" s="98">
        <f t="shared" si="72"/>
        <v>20.597629672660581</v>
      </c>
      <c r="N515" s="116">
        <f t="shared" si="73"/>
        <v>20.647629672660578</v>
      </c>
      <c r="O515" s="117">
        <f t="shared" si="74"/>
        <v>20.62262967266058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20.648129672660581</v>
      </c>
      <c r="L516" s="115">
        <f t="shared" si="79"/>
        <v>20.69712967266058</v>
      </c>
      <c r="M516" s="98">
        <f t="shared" si="72"/>
        <v>20.647629672660582</v>
      </c>
      <c r="N516" s="116">
        <f t="shared" si="73"/>
        <v>20.697629672660579</v>
      </c>
      <c r="O516" s="117">
        <f t="shared" si="74"/>
        <v>20.67262967266058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20.698129672660581</v>
      </c>
      <c r="L517" s="115">
        <f t="shared" si="79"/>
        <v>20.747129672660581</v>
      </c>
      <c r="M517" s="98">
        <f t="shared" ref="M517:M580" si="82">K517-5*10^-(D$2+1)</f>
        <v>20.697629672660582</v>
      </c>
      <c r="N517" s="116">
        <f t="shared" ref="N517:N580" si="83">L517+5*10^-(D$2+1)</f>
        <v>20.74762967266058</v>
      </c>
      <c r="O517" s="117">
        <f t="shared" ref="O517:O580" si="84">AVERAGE(K517,L517)</f>
        <v>20.722629672660581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20.748129672660582</v>
      </c>
      <c r="L518" s="115">
        <f t="shared" ref="L518:L581" si="89">K518+$I$4-POWER(10,-$D$2)</f>
        <v>20.797129672660581</v>
      </c>
      <c r="M518" s="98">
        <f t="shared" si="82"/>
        <v>20.747629672660583</v>
      </c>
      <c r="N518" s="116">
        <f t="shared" si="83"/>
        <v>20.79762967266058</v>
      </c>
      <c r="O518" s="117">
        <f t="shared" si="84"/>
        <v>20.772629672660582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20.798129672660583</v>
      </c>
      <c r="L519" s="115">
        <f t="shared" si="89"/>
        <v>20.847129672660582</v>
      </c>
      <c r="M519" s="98">
        <f t="shared" si="82"/>
        <v>20.797629672660584</v>
      </c>
      <c r="N519" s="116">
        <f t="shared" si="83"/>
        <v>20.847629672660581</v>
      </c>
      <c r="O519" s="117">
        <f t="shared" si="84"/>
        <v>20.822629672660582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20.848129672660583</v>
      </c>
      <c r="L520" s="115">
        <f t="shared" si="89"/>
        <v>20.897129672660583</v>
      </c>
      <c r="M520" s="98">
        <f t="shared" si="82"/>
        <v>20.847629672660585</v>
      </c>
      <c r="N520" s="116">
        <f t="shared" si="83"/>
        <v>20.897629672660582</v>
      </c>
      <c r="O520" s="117">
        <f t="shared" si="84"/>
        <v>20.872629672660583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20.898129672660584</v>
      </c>
      <c r="L521" s="115">
        <f t="shared" si="89"/>
        <v>20.947129672660584</v>
      </c>
      <c r="M521" s="98">
        <f t="shared" si="82"/>
        <v>20.897629672660585</v>
      </c>
      <c r="N521" s="116">
        <f t="shared" si="83"/>
        <v>20.947629672660582</v>
      </c>
      <c r="O521" s="117">
        <f t="shared" si="84"/>
        <v>20.922629672660584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20.948129672660585</v>
      </c>
      <c r="L522" s="115">
        <f t="shared" si="89"/>
        <v>20.997129672660584</v>
      </c>
      <c r="M522" s="98">
        <f t="shared" si="82"/>
        <v>20.947629672660586</v>
      </c>
      <c r="N522" s="116">
        <f t="shared" si="83"/>
        <v>20.997629672660583</v>
      </c>
      <c r="O522" s="117">
        <f t="shared" si="84"/>
        <v>20.972629672660585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20.998129672660585</v>
      </c>
      <c r="L523" s="115">
        <f t="shared" si="89"/>
        <v>21.047129672660585</v>
      </c>
      <c r="M523" s="98">
        <f t="shared" si="82"/>
        <v>20.997629672660587</v>
      </c>
      <c r="N523" s="116">
        <f t="shared" si="83"/>
        <v>21.047629672660584</v>
      </c>
      <c r="O523" s="117">
        <f t="shared" si="84"/>
        <v>21.022629672660585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21.048129672660586</v>
      </c>
      <c r="L524" s="115">
        <f t="shared" si="89"/>
        <v>21.097129672660586</v>
      </c>
      <c r="M524" s="98">
        <f t="shared" si="82"/>
        <v>21.047629672660587</v>
      </c>
      <c r="N524" s="116">
        <f t="shared" si="83"/>
        <v>21.097629672660585</v>
      </c>
      <c r="O524" s="117">
        <f t="shared" si="84"/>
        <v>21.072629672660586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21.098129672660587</v>
      </c>
      <c r="L525" s="115">
        <f t="shared" si="89"/>
        <v>21.147129672660586</v>
      </c>
      <c r="M525" s="98">
        <f t="shared" si="82"/>
        <v>21.097629672660588</v>
      </c>
      <c r="N525" s="116">
        <f t="shared" si="83"/>
        <v>21.147629672660585</v>
      </c>
      <c r="O525" s="117">
        <f t="shared" si="84"/>
        <v>21.122629672660587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21.148129672660588</v>
      </c>
      <c r="L526" s="115">
        <f t="shared" si="89"/>
        <v>21.197129672660587</v>
      </c>
      <c r="M526" s="98">
        <f t="shared" si="82"/>
        <v>21.147629672660589</v>
      </c>
      <c r="N526" s="116">
        <f t="shared" si="83"/>
        <v>21.197629672660586</v>
      </c>
      <c r="O526" s="117">
        <f t="shared" si="84"/>
        <v>21.172629672660587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21.198129672660588</v>
      </c>
      <c r="L527" s="115">
        <f t="shared" si="89"/>
        <v>21.247129672660588</v>
      </c>
      <c r="M527" s="98">
        <f t="shared" si="82"/>
        <v>21.19762967266059</v>
      </c>
      <c r="N527" s="116">
        <f t="shared" si="83"/>
        <v>21.247629672660587</v>
      </c>
      <c r="O527" s="117">
        <f t="shared" si="84"/>
        <v>21.222629672660588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21.248129672660589</v>
      </c>
      <c r="L528" s="115">
        <f t="shared" si="89"/>
        <v>21.297129672660589</v>
      </c>
      <c r="M528" s="98">
        <f t="shared" si="82"/>
        <v>21.24762967266059</v>
      </c>
      <c r="N528" s="116">
        <f t="shared" si="83"/>
        <v>21.297629672660587</v>
      </c>
      <c r="O528" s="117">
        <f t="shared" si="84"/>
        <v>21.272629672660589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21.29812967266059</v>
      </c>
      <c r="L529" s="115">
        <f t="shared" si="89"/>
        <v>21.347129672660589</v>
      </c>
      <c r="M529" s="98">
        <f t="shared" si="82"/>
        <v>21.297629672660591</v>
      </c>
      <c r="N529" s="116">
        <f t="shared" si="83"/>
        <v>21.347629672660588</v>
      </c>
      <c r="O529" s="117">
        <f t="shared" si="84"/>
        <v>21.32262967266059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21.34812967266059</v>
      </c>
      <c r="L530" s="115">
        <f t="shared" si="89"/>
        <v>21.39712967266059</v>
      </c>
      <c r="M530" s="98">
        <f t="shared" si="82"/>
        <v>21.347629672660592</v>
      </c>
      <c r="N530" s="116">
        <f t="shared" si="83"/>
        <v>21.397629672660589</v>
      </c>
      <c r="O530" s="117">
        <f t="shared" si="84"/>
        <v>21.37262967266059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21.398129672660591</v>
      </c>
      <c r="L531" s="115">
        <f t="shared" si="89"/>
        <v>21.447129672660591</v>
      </c>
      <c r="M531" s="98">
        <f t="shared" si="82"/>
        <v>21.397629672660592</v>
      </c>
      <c r="N531" s="116">
        <f t="shared" si="83"/>
        <v>21.44762967266059</v>
      </c>
      <c r="O531" s="117">
        <f t="shared" si="84"/>
        <v>21.422629672660591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21.448129672660592</v>
      </c>
      <c r="L532" s="115">
        <f t="shared" si="89"/>
        <v>21.497129672660591</v>
      </c>
      <c r="M532" s="98">
        <f t="shared" si="82"/>
        <v>21.447629672660593</v>
      </c>
      <c r="N532" s="116">
        <f t="shared" si="83"/>
        <v>21.49762967266059</v>
      </c>
      <c r="O532" s="117">
        <f t="shared" si="84"/>
        <v>21.472629672660592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21.498129672660593</v>
      </c>
      <c r="L533" s="115">
        <f t="shared" si="89"/>
        <v>21.547129672660592</v>
      </c>
      <c r="M533" s="98">
        <f t="shared" si="82"/>
        <v>21.497629672660594</v>
      </c>
      <c r="N533" s="116">
        <f t="shared" si="83"/>
        <v>21.547629672660591</v>
      </c>
      <c r="O533" s="117">
        <f t="shared" si="84"/>
        <v>21.522629672660592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21.548129672660593</v>
      </c>
      <c r="L534" s="115">
        <f t="shared" si="89"/>
        <v>21.597129672660593</v>
      </c>
      <c r="M534" s="98">
        <f t="shared" si="82"/>
        <v>21.547629672660594</v>
      </c>
      <c r="N534" s="116">
        <f t="shared" si="83"/>
        <v>21.597629672660592</v>
      </c>
      <c r="O534" s="117">
        <f t="shared" si="84"/>
        <v>21.572629672660593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21.598129672660594</v>
      </c>
      <c r="L535" s="115">
        <f t="shared" si="89"/>
        <v>21.647129672660594</v>
      </c>
      <c r="M535" s="98">
        <f t="shared" si="82"/>
        <v>21.597629672660595</v>
      </c>
      <c r="N535" s="116">
        <f t="shared" si="83"/>
        <v>21.647629672660592</v>
      </c>
      <c r="O535" s="117">
        <f t="shared" si="84"/>
        <v>21.622629672660594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21.648129672660595</v>
      </c>
      <c r="L536" s="115">
        <f t="shared" si="89"/>
        <v>21.697129672660594</v>
      </c>
      <c r="M536" s="98">
        <f t="shared" si="82"/>
        <v>21.647629672660596</v>
      </c>
      <c r="N536" s="116">
        <f t="shared" si="83"/>
        <v>21.697629672660593</v>
      </c>
      <c r="O536" s="117">
        <f t="shared" si="84"/>
        <v>21.672629672660594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21.698129672660595</v>
      </c>
      <c r="L537" s="115">
        <f t="shared" si="89"/>
        <v>21.747129672660595</v>
      </c>
      <c r="M537" s="98">
        <f t="shared" si="82"/>
        <v>21.697629672660597</v>
      </c>
      <c r="N537" s="116">
        <f t="shared" si="83"/>
        <v>21.747629672660594</v>
      </c>
      <c r="O537" s="117">
        <f t="shared" si="84"/>
        <v>21.722629672660595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21.748129672660596</v>
      </c>
      <c r="L538" s="115">
        <f t="shared" si="89"/>
        <v>21.797129672660596</v>
      </c>
      <c r="M538" s="98">
        <f t="shared" si="82"/>
        <v>21.747629672660597</v>
      </c>
      <c r="N538" s="116">
        <f t="shared" si="83"/>
        <v>21.797629672660594</v>
      </c>
      <c r="O538" s="117">
        <f t="shared" si="84"/>
        <v>21.772629672660596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21.798129672660597</v>
      </c>
      <c r="L539" s="115">
        <f t="shared" si="89"/>
        <v>21.847129672660596</v>
      </c>
      <c r="M539" s="98">
        <f t="shared" si="82"/>
        <v>21.797629672660598</v>
      </c>
      <c r="N539" s="116">
        <f t="shared" si="83"/>
        <v>21.847629672660595</v>
      </c>
      <c r="O539" s="117">
        <f t="shared" si="84"/>
        <v>21.822629672660597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21.848129672660598</v>
      </c>
      <c r="L540" s="115">
        <f t="shared" si="89"/>
        <v>21.897129672660597</v>
      </c>
      <c r="M540" s="98">
        <f t="shared" si="82"/>
        <v>21.847629672660599</v>
      </c>
      <c r="N540" s="116">
        <f t="shared" si="83"/>
        <v>21.897629672660596</v>
      </c>
      <c r="O540" s="117">
        <f t="shared" si="84"/>
        <v>21.872629672660597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21.898129672660598</v>
      </c>
      <c r="L541" s="115">
        <f t="shared" si="89"/>
        <v>21.947129672660598</v>
      </c>
      <c r="M541" s="98">
        <f t="shared" si="82"/>
        <v>21.897629672660599</v>
      </c>
      <c r="N541" s="116">
        <f t="shared" si="83"/>
        <v>21.947629672660597</v>
      </c>
      <c r="O541" s="117">
        <f t="shared" si="84"/>
        <v>21.922629672660598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21.948129672660599</v>
      </c>
      <c r="L542" s="115">
        <f t="shared" si="89"/>
        <v>21.997129672660598</v>
      </c>
      <c r="M542" s="98">
        <f t="shared" si="82"/>
        <v>21.9476296726606</v>
      </c>
      <c r="N542" s="116">
        <f t="shared" si="83"/>
        <v>21.997629672660597</v>
      </c>
      <c r="O542" s="117">
        <f t="shared" si="84"/>
        <v>21.972629672660599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21.9981296726606</v>
      </c>
      <c r="L543" s="115">
        <f t="shared" si="89"/>
        <v>22.047129672660599</v>
      </c>
      <c r="M543" s="98">
        <f t="shared" si="82"/>
        <v>21.997629672660601</v>
      </c>
      <c r="N543" s="116">
        <f t="shared" si="83"/>
        <v>22.047629672660598</v>
      </c>
      <c r="O543" s="117">
        <f t="shared" si="84"/>
        <v>22.022629672660599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22.0481296726606</v>
      </c>
      <c r="L544" s="115">
        <f t="shared" si="89"/>
        <v>22.0971296726606</v>
      </c>
      <c r="M544" s="98">
        <f t="shared" si="82"/>
        <v>22.047629672660602</v>
      </c>
      <c r="N544" s="116">
        <f t="shared" si="83"/>
        <v>22.097629672660599</v>
      </c>
      <c r="O544" s="117">
        <f t="shared" si="84"/>
        <v>22.0726296726606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22.098129672660601</v>
      </c>
      <c r="L545" s="115">
        <f t="shared" si="89"/>
        <v>22.147129672660601</v>
      </c>
      <c r="M545" s="98">
        <f t="shared" si="82"/>
        <v>22.097629672660602</v>
      </c>
      <c r="N545" s="116">
        <f t="shared" si="83"/>
        <v>22.147629672660599</v>
      </c>
      <c r="O545" s="117">
        <f t="shared" si="84"/>
        <v>22.122629672660601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22.148129672660602</v>
      </c>
      <c r="L546" s="115">
        <f t="shared" si="89"/>
        <v>22.197129672660601</v>
      </c>
      <c r="M546" s="98">
        <f t="shared" si="82"/>
        <v>22.147629672660603</v>
      </c>
      <c r="N546" s="116">
        <f t="shared" si="83"/>
        <v>22.1976296726606</v>
      </c>
      <c r="O546" s="117">
        <f t="shared" si="84"/>
        <v>22.172629672660602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22.198129672660603</v>
      </c>
      <c r="L547" s="115">
        <f t="shared" si="89"/>
        <v>22.247129672660602</v>
      </c>
      <c r="M547" s="98">
        <f t="shared" si="82"/>
        <v>22.197629672660604</v>
      </c>
      <c r="N547" s="116">
        <f t="shared" si="83"/>
        <v>22.247629672660601</v>
      </c>
      <c r="O547" s="117">
        <f t="shared" si="84"/>
        <v>22.222629672660602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22.248129672660603</v>
      </c>
      <c r="L548" s="115">
        <f t="shared" si="89"/>
        <v>22.297129672660603</v>
      </c>
      <c r="M548" s="98">
        <f t="shared" si="82"/>
        <v>22.247629672660604</v>
      </c>
      <c r="N548" s="116">
        <f t="shared" si="83"/>
        <v>22.297629672660602</v>
      </c>
      <c r="O548" s="117">
        <f t="shared" si="84"/>
        <v>22.272629672660603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22.298129672660604</v>
      </c>
      <c r="L549" s="115">
        <f t="shared" si="89"/>
        <v>22.347129672660603</v>
      </c>
      <c r="M549" s="98">
        <f t="shared" si="82"/>
        <v>22.297629672660605</v>
      </c>
      <c r="N549" s="116">
        <f t="shared" si="83"/>
        <v>22.347629672660602</v>
      </c>
      <c r="O549" s="117">
        <f t="shared" si="84"/>
        <v>22.322629672660604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22.348129672660605</v>
      </c>
      <c r="L550" s="115">
        <f t="shared" si="89"/>
        <v>22.397129672660604</v>
      </c>
      <c r="M550" s="98">
        <f t="shared" si="82"/>
        <v>22.347629672660606</v>
      </c>
      <c r="N550" s="116">
        <f t="shared" si="83"/>
        <v>22.397629672660603</v>
      </c>
      <c r="O550" s="117">
        <f t="shared" si="84"/>
        <v>22.372629672660604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22.398129672660605</v>
      </c>
      <c r="L551" s="115">
        <f t="shared" si="89"/>
        <v>22.447129672660605</v>
      </c>
      <c r="M551" s="98">
        <f t="shared" si="82"/>
        <v>22.397629672660607</v>
      </c>
      <c r="N551" s="116">
        <f t="shared" si="83"/>
        <v>22.447629672660604</v>
      </c>
      <c r="O551" s="117">
        <f t="shared" si="84"/>
        <v>22.422629672660605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22.448129672660606</v>
      </c>
      <c r="L552" s="115">
        <f t="shared" si="89"/>
        <v>22.497129672660606</v>
      </c>
      <c r="M552" s="98">
        <f t="shared" si="82"/>
        <v>22.447629672660607</v>
      </c>
      <c r="N552" s="116">
        <f t="shared" si="83"/>
        <v>22.497629672660604</v>
      </c>
      <c r="O552" s="117">
        <f t="shared" si="84"/>
        <v>22.472629672660606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22.498129672660607</v>
      </c>
      <c r="L553" s="115">
        <f t="shared" si="89"/>
        <v>22.547129672660606</v>
      </c>
      <c r="M553" s="98">
        <f t="shared" si="82"/>
        <v>22.497629672660608</v>
      </c>
      <c r="N553" s="116">
        <f t="shared" si="83"/>
        <v>22.547629672660605</v>
      </c>
      <c r="O553" s="117">
        <f t="shared" si="84"/>
        <v>22.522629672660607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22.548129672660608</v>
      </c>
      <c r="L554" s="115">
        <f t="shared" si="89"/>
        <v>22.597129672660607</v>
      </c>
      <c r="M554" s="98">
        <f t="shared" si="82"/>
        <v>22.547629672660609</v>
      </c>
      <c r="N554" s="116">
        <f t="shared" si="83"/>
        <v>22.597629672660606</v>
      </c>
      <c r="O554" s="117">
        <f t="shared" si="84"/>
        <v>22.572629672660607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22.598129672660608</v>
      </c>
      <c r="L555" s="115">
        <f t="shared" si="89"/>
        <v>22.647129672660608</v>
      </c>
      <c r="M555" s="98">
        <f t="shared" si="82"/>
        <v>22.597629672660609</v>
      </c>
      <c r="N555" s="116">
        <f t="shared" si="83"/>
        <v>22.647629672660607</v>
      </c>
      <c r="O555" s="117">
        <f t="shared" si="84"/>
        <v>22.622629672660608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22.648129672660609</v>
      </c>
      <c r="L556" s="115">
        <f t="shared" si="89"/>
        <v>22.697129672660608</v>
      </c>
      <c r="M556" s="98">
        <f t="shared" si="82"/>
        <v>22.64762967266061</v>
      </c>
      <c r="N556" s="116">
        <f t="shared" si="83"/>
        <v>22.697629672660607</v>
      </c>
      <c r="O556" s="117">
        <f t="shared" si="84"/>
        <v>22.672629672660609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22.69812967266061</v>
      </c>
      <c r="L557" s="115">
        <f t="shared" si="89"/>
        <v>22.747129672660609</v>
      </c>
      <c r="M557" s="98">
        <f t="shared" si="82"/>
        <v>22.697629672660611</v>
      </c>
      <c r="N557" s="116">
        <f t="shared" si="83"/>
        <v>22.747629672660608</v>
      </c>
      <c r="O557" s="117">
        <f t="shared" si="84"/>
        <v>22.722629672660609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22.74812967266061</v>
      </c>
      <c r="L558" s="115">
        <f t="shared" si="89"/>
        <v>22.79712967266061</v>
      </c>
      <c r="M558" s="98">
        <f t="shared" si="82"/>
        <v>22.747629672660612</v>
      </c>
      <c r="N558" s="116">
        <f t="shared" si="83"/>
        <v>22.797629672660609</v>
      </c>
      <c r="O558" s="117">
        <f t="shared" si="84"/>
        <v>22.77262967266061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22.798129672660611</v>
      </c>
      <c r="L559" s="115">
        <f t="shared" si="89"/>
        <v>22.847129672660611</v>
      </c>
      <c r="M559" s="98">
        <f t="shared" si="82"/>
        <v>22.797629672660612</v>
      </c>
      <c r="N559" s="116">
        <f t="shared" si="83"/>
        <v>22.847629672660609</v>
      </c>
      <c r="O559" s="117">
        <f t="shared" si="84"/>
        <v>22.822629672660611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22.848129672660612</v>
      </c>
      <c r="L560" s="115">
        <f t="shared" si="89"/>
        <v>22.897129672660611</v>
      </c>
      <c r="M560" s="98">
        <f t="shared" si="82"/>
        <v>22.847629672660613</v>
      </c>
      <c r="N560" s="116">
        <f t="shared" si="83"/>
        <v>22.89762967266061</v>
      </c>
      <c r="O560" s="117">
        <f t="shared" si="84"/>
        <v>22.872629672660612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22.898129672660612</v>
      </c>
      <c r="L561" s="115">
        <f t="shared" si="89"/>
        <v>22.947129672660612</v>
      </c>
      <c r="M561" s="98">
        <f t="shared" si="82"/>
        <v>22.897629672660614</v>
      </c>
      <c r="N561" s="116">
        <f t="shared" si="83"/>
        <v>22.947629672660611</v>
      </c>
      <c r="O561" s="117">
        <f t="shared" si="84"/>
        <v>22.922629672660612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22.948129672660613</v>
      </c>
      <c r="L562" s="115">
        <f t="shared" si="89"/>
        <v>22.997129672660613</v>
      </c>
      <c r="M562" s="98">
        <f t="shared" si="82"/>
        <v>22.947629672660614</v>
      </c>
      <c r="N562" s="116">
        <f t="shared" si="83"/>
        <v>22.997629672660612</v>
      </c>
      <c r="O562" s="117">
        <f t="shared" si="84"/>
        <v>22.972629672660613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22.998129672660614</v>
      </c>
      <c r="L563" s="115">
        <f t="shared" si="89"/>
        <v>23.047129672660613</v>
      </c>
      <c r="M563" s="98">
        <f t="shared" si="82"/>
        <v>22.997629672660615</v>
      </c>
      <c r="N563" s="116">
        <f t="shared" si="83"/>
        <v>23.047629672660612</v>
      </c>
      <c r="O563" s="117">
        <f t="shared" si="84"/>
        <v>23.022629672660614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23.048129672660615</v>
      </c>
      <c r="L564" s="115">
        <f t="shared" si="89"/>
        <v>23.097129672660614</v>
      </c>
      <c r="M564" s="98">
        <f t="shared" si="82"/>
        <v>23.047629672660616</v>
      </c>
      <c r="N564" s="116">
        <f t="shared" si="83"/>
        <v>23.097629672660613</v>
      </c>
      <c r="O564" s="117">
        <f t="shared" si="84"/>
        <v>23.072629672660614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23.098129672660615</v>
      </c>
      <c r="L565" s="115">
        <f t="shared" si="89"/>
        <v>23.147129672660615</v>
      </c>
      <c r="M565" s="98">
        <f t="shared" si="82"/>
        <v>23.097629672660617</v>
      </c>
      <c r="N565" s="116">
        <f t="shared" si="83"/>
        <v>23.147629672660614</v>
      </c>
      <c r="O565" s="117">
        <f t="shared" si="84"/>
        <v>23.122629672660615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23.148129672660616</v>
      </c>
      <c r="L566" s="115">
        <f t="shared" si="89"/>
        <v>23.197129672660616</v>
      </c>
      <c r="M566" s="98">
        <f t="shared" si="82"/>
        <v>23.147629672660617</v>
      </c>
      <c r="N566" s="116">
        <f t="shared" si="83"/>
        <v>23.197629672660614</v>
      </c>
      <c r="O566" s="117">
        <f t="shared" si="84"/>
        <v>23.172629672660616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23.198129672660617</v>
      </c>
      <c r="L567" s="115">
        <f t="shared" si="89"/>
        <v>23.247129672660616</v>
      </c>
      <c r="M567" s="98">
        <f t="shared" si="82"/>
        <v>23.197629672660618</v>
      </c>
      <c r="N567" s="116">
        <f t="shared" si="83"/>
        <v>23.247629672660615</v>
      </c>
      <c r="O567" s="117">
        <f t="shared" si="84"/>
        <v>23.222629672660617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23.248129672660617</v>
      </c>
      <c r="L568" s="115">
        <f t="shared" si="89"/>
        <v>23.297129672660617</v>
      </c>
      <c r="M568" s="98">
        <f t="shared" si="82"/>
        <v>23.247629672660619</v>
      </c>
      <c r="N568" s="116">
        <f t="shared" si="83"/>
        <v>23.297629672660616</v>
      </c>
      <c r="O568" s="117">
        <f t="shared" si="84"/>
        <v>23.272629672660617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23.298129672660618</v>
      </c>
      <c r="L569" s="115">
        <f t="shared" si="89"/>
        <v>23.347129672660618</v>
      </c>
      <c r="M569" s="98">
        <f t="shared" si="82"/>
        <v>23.297629672660619</v>
      </c>
      <c r="N569" s="116">
        <f t="shared" si="83"/>
        <v>23.347629672660617</v>
      </c>
      <c r="O569" s="117">
        <f t="shared" si="84"/>
        <v>23.322629672660618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23.348129672660619</v>
      </c>
      <c r="L570" s="115">
        <f t="shared" si="89"/>
        <v>23.397129672660618</v>
      </c>
      <c r="M570" s="98">
        <f t="shared" si="82"/>
        <v>23.34762967266062</v>
      </c>
      <c r="N570" s="116">
        <f t="shared" si="83"/>
        <v>23.397629672660617</v>
      </c>
      <c r="O570" s="117">
        <f t="shared" si="84"/>
        <v>23.372629672660619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23.39812967266062</v>
      </c>
      <c r="L571" s="115">
        <f t="shared" si="89"/>
        <v>23.447129672660619</v>
      </c>
      <c r="M571" s="98">
        <f t="shared" si="82"/>
        <v>23.397629672660621</v>
      </c>
      <c r="N571" s="116">
        <f t="shared" si="83"/>
        <v>23.447629672660618</v>
      </c>
      <c r="O571" s="117">
        <f t="shared" si="84"/>
        <v>23.422629672660619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23.44812967266062</v>
      </c>
      <c r="L572" s="115">
        <f t="shared" si="89"/>
        <v>23.49712967266062</v>
      </c>
      <c r="M572" s="98">
        <f t="shared" si="82"/>
        <v>23.447629672660621</v>
      </c>
      <c r="N572" s="116">
        <f t="shared" si="83"/>
        <v>23.497629672660619</v>
      </c>
      <c r="O572" s="117">
        <f t="shared" si="84"/>
        <v>23.47262967266062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23.498129672660621</v>
      </c>
      <c r="L573" s="115">
        <f t="shared" si="89"/>
        <v>23.547129672660621</v>
      </c>
      <c r="M573" s="98">
        <f t="shared" si="82"/>
        <v>23.497629672660622</v>
      </c>
      <c r="N573" s="116">
        <f t="shared" si="83"/>
        <v>23.547629672660619</v>
      </c>
      <c r="O573" s="117">
        <f t="shared" si="84"/>
        <v>23.522629672660621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23.548129672660622</v>
      </c>
      <c r="L574" s="115">
        <f t="shared" si="89"/>
        <v>23.597129672660621</v>
      </c>
      <c r="M574" s="98">
        <f t="shared" si="82"/>
        <v>23.547629672660623</v>
      </c>
      <c r="N574" s="116">
        <f t="shared" si="83"/>
        <v>23.59762967266062</v>
      </c>
      <c r="O574" s="117">
        <f t="shared" si="84"/>
        <v>23.572629672660621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23.598129672660622</v>
      </c>
      <c r="L575" s="115">
        <f t="shared" si="89"/>
        <v>23.647129672660622</v>
      </c>
      <c r="M575" s="98">
        <f t="shared" si="82"/>
        <v>23.597629672660624</v>
      </c>
      <c r="N575" s="116">
        <f t="shared" si="83"/>
        <v>23.647629672660621</v>
      </c>
      <c r="O575" s="117">
        <f t="shared" si="84"/>
        <v>23.622629672660622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23.648129672660623</v>
      </c>
      <c r="L576" s="115">
        <f t="shared" si="89"/>
        <v>23.697129672660623</v>
      </c>
      <c r="M576" s="98">
        <f t="shared" si="82"/>
        <v>23.647629672660624</v>
      </c>
      <c r="N576" s="116">
        <f t="shared" si="83"/>
        <v>23.697629672660621</v>
      </c>
      <c r="O576" s="117">
        <f t="shared" si="84"/>
        <v>23.672629672660623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23.698129672660624</v>
      </c>
      <c r="L577" s="115">
        <f t="shared" si="89"/>
        <v>23.747129672660623</v>
      </c>
      <c r="M577" s="98">
        <f t="shared" si="82"/>
        <v>23.697629672660625</v>
      </c>
      <c r="N577" s="116">
        <f t="shared" si="83"/>
        <v>23.747629672660622</v>
      </c>
      <c r="O577" s="117">
        <f t="shared" si="84"/>
        <v>23.722629672660624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23.748129672660625</v>
      </c>
      <c r="L578" s="115">
        <f t="shared" si="89"/>
        <v>23.797129672660624</v>
      </c>
      <c r="M578" s="98">
        <f t="shared" si="82"/>
        <v>23.747629672660626</v>
      </c>
      <c r="N578" s="116">
        <f t="shared" si="83"/>
        <v>23.797629672660623</v>
      </c>
      <c r="O578" s="117">
        <f t="shared" si="84"/>
        <v>23.772629672660624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23.798129672660625</v>
      </c>
      <c r="L579" s="115">
        <f t="shared" si="89"/>
        <v>23.847129672660625</v>
      </c>
      <c r="M579" s="98">
        <f t="shared" si="82"/>
        <v>23.797629672660626</v>
      </c>
      <c r="N579" s="116">
        <f t="shared" si="83"/>
        <v>23.847629672660624</v>
      </c>
      <c r="O579" s="117">
        <f t="shared" si="84"/>
        <v>23.822629672660625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23.848129672660626</v>
      </c>
      <c r="L580" s="115">
        <f t="shared" si="89"/>
        <v>23.897129672660625</v>
      </c>
      <c r="M580" s="98">
        <f t="shared" si="82"/>
        <v>23.847629672660627</v>
      </c>
      <c r="N580" s="116">
        <f t="shared" si="83"/>
        <v>23.897629672660624</v>
      </c>
      <c r="O580" s="117">
        <f t="shared" si="84"/>
        <v>23.872629672660626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23.898129672660627</v>
      </c>
      <c r="L581" s="115">
        <f t="shared" si="89"/>
        <v>23.947129672660626</v>
      </c>
      <c r="M581" s="98">
        <f t="shared" ref="M581:M644" si="92">K581-5*10^-(D$2+1)</f>
        <v>23.897629672660628</v>
      </c>
      <c r="N581" s="116">
        <f t="shared" ref="N581:N644" si="93">L581+5*10^-(D$2+1)</f>
        <v>23.947629672660625</v>
      </c>
      <c r="O581" s="117">
        <f t="shared" ref="O581:O644" si="94">AVERAGE(K581,L581)</f>
        <v>23.922629672660626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23.948129672660627</v>
      </c>
      <c r="L582" s="115">
        <f t="shared" ref="L582:L645" si="99">K582+$I$4-POWER(10,-$D$2)</f>
        <v>23.997129672660627</v>
      </c>
      <c r="M582" s="98">
        <f t="shared" si="92"/>
        <v>23.947629672660629</v>
      </c>
      <c r="N582" s="116">
        <f t="shared" si="93"/>
        <v>23.997629672660626</v>
      </c>
      <c r="O582" s="117">
        <f t="shared" si="94"/>
        <v>23.972629672660627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23.998129672660628</v>
      </c>
      <c r="L583" s="115">
        <f t="shared" si="99"/>
        <v>24.047129672660628</v>
      </c>
      <c r="M583" s="98">
        <f t="shared" si="92"/>
        <v>23.997629672660629</v>
      </c>
      <c r="N583" s="116">
        <f t="shared" si="93"/>
        <v>24.047629672660626</v>
      </c>
      <c r="O583" s="117">
        <f t="shared" si="94"/>
        <v>24.022629672660628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24.048129672660629</v>
      </c>
      <c r="L584" s="115">
        <f t="shared" si="99"/>
        <v>24.097129672660628</v>
      </c>
      <c r="M584" s="98">
        <f t="shared" si="92"/>
        <v>24.04762967266063</v>
      </c>
      <c r="N584" s="116">
        <f t="shared" si="93"/>
        <v>24.097629672660627</v>
      </c>
      <c r="O584" s="117">
        <f t="shared" si="94"/>
        <v>24.072629672660629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24.09812967266063</v>
      </c>
      <c r="L585" s="115">
        <f t="shared" si="99"/>
        <v>24.147129672660629</v>
      </c>
      <c r="M585" s="98">
        <f t="shared" si="92"/>
        <v>24.097629672660631</v>
      </c>
      <c r="N585" s="116">
        <f t="shared" si="93"/>
        <v>24.147629672660628</v>
      </c>
      <c r="O585" s="117">
        <f t="shared" si="94"/>
        <v>24.122629672660629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24.14812967266063</v>
      </c>
      <c r="L586" s="115">
        <f t="shared" si="99"/>
        <v>24.19712967266063</v>
      </c>
      <c r="M586" s="98">
        <f t="shared" si="92"/>
        <v>24.147629672660631</v>
      </c>
      <c r="N586" s="116">
        <f t="shared" si="93"/>
        <v>24.197629672660629</v>
      </c>
      <c r="O586" s="117">
        <f t="shared" si="94"/>
        <v>24.17262967266063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24.198129672660631</v>
      </c>
      <c r="L587" s="115">
        <f t="shared" si="99"/>
        <v>24.24712967266063</v>
      </c>
      <c r="M587" s="98">
        <f t="shared" si="92"/>
        <v>24.197629672660632</v>
      </c>
      <c r="N587" s="116">
        <f t="shared" si="93"/>
        <v>24.247629672660629</v>
      </c>
      <c r="O587" s="117">
        <f t="shared" si="94"/>
        <v>24.222629672660631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24.248129672660632</v>
      </c>
      <c r="L588" s="115">
        <f t="shared" si="99"/>
        <v>24.297129672660631</v>
      </c>
      <c r="M588" s="98">
        <f t="shared" si="92"/>
        <v>24.247629672660633</v>
      </c>
      <c r="N588" s="116">
        <f t="shared" si="93"/>
        <v>24.29762967266063</v>
      </c>
      <c r="O588" s="117">
        <f t="shared" si="94"/>
        <v>24.272629672660631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24.298129672660632</v>
      </c>
      <c r="L589" s="115">
        <f t="shared" si="99"/>
        <v>24.347129672660632</v>
      </c>
      <c r="M589" s="98">
        <f t="shared" si="92"/>
        <v>24.297629672660634</v>
      </c>
      <c r="N589" s="116">
        <f t="shared" si="93"/>
        <v>24.347629672660631</v>
      </c>
      <c r="O589" s="117">
        <f t="shared" si="94"/>
        <v>24.322629672660632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24.348129672660633</v>
      </c>
      <c r="L590" s="115">
        <f t="shared" si="99"/>
        <v>24.397129672660633</v>
      </c>
      <c r="M590" s="98">
        <f t="shared" si="92"/>
        <v>24.347629672660634</v>
      </c>
      <c r="N590" s="116">
        <f t="shared" si="93"/>
        <v>24.397629672660631</v>
      </c>
      <c r="O590" s="117">
        <f t="shared" si="94"/>
        <v>24.372629672660633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24.398129672660634</v>
      </c>
      <c r="L591" s="115">
        <f t="shared" si="99"/>
        <v>24.447129672660633</v>
      </c>
      <c r="M591" s="98">
        <f t="shared" si="92"/>
        <v>24.397629672660635</v>
      </c>
      <c r="N591" s="116">
        <f t="shared" si="93"/>
        <v>24.447629672660632</v>
      </c>
      <c r="O591" s="117">
        <f t="shared" si="94"/>
        <v>24.422629672660634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24.448129672660635</v>
      </c>
      <c r="L592" s="115">
        <f t="shared" si="99"/>
        <v>24.497129672660634</v>
      </c>
      <c r="M592" s="98">
        <f t="shared" si="92"/>
        <v>24.447629672660636</v>
      </c>
      <c r="N592" s="116">
        <f t="shared" si="93"/>
        <v>24.497629672660633</v>
      </c>
      <c r="O592" s="117">
        <f t="shared" si="94"/>
        <v>24.472629672660634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24.498129672660635</v>
      </c>
      <c r="L593" s="115">
        <f t="shared" si="99"/>
        <v>24.547129672660635</v>
      </c>
      <c r="M593" s="98">
        <f t="shared" si="92"/>
        <v>24.497629672660636</v>
      </c>
      <c r="N593" s="116">
        <f t="shared" si="93"/>
        <v>24.547629672660634</v>
      </c>
      <c r="O593" s="117">
        <f t="shared" si="94"/>
        <v>24.522629672660635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24.548129672660636</v>
      </c>
      <c r="L594" s="115">
        <f t="shared" si="99"/>
        <v>24.597129672660635</v>
      </c>
      <c r="M594" s="98">
        <f t="shared" si="92"/>
        <v>24.547629672660637</v>
      </c>
      <c r="N594" s="116">
        <f t="shared" si="93"/>
        <v>24.597629672660634</v>
      </c>
      <c r="O594" s="117">
        <f t="shared" si="94"/>
        <v>24.572629672660636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24.598129672660637</v>
      </c>
      <c r="L595" s="115">
        <f t="shared" si="99"/>
        <v>24.647129672660636</v>
      </c>
      <c r="M595" s="98">
        <f t="shared" si="92"/>
        <v>24.597629672660638</v>
      </c>
      <c r="N595" s="116">
        <f t="shared" si="93"/>
        <v>24.647629672660635</v>
      </c>
      <c r="O595" s="117">
        <f t="shared" si="94"/>
        <v>24.622629672660636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24.648129672660637</v>
      </c>
      <c r="L596" s="115">
        <f t="shared" si="99"/>
        <v>24.697129672660637</v>
      </c>
      <c r="M596" s="98">
        <f t="shared" si="92"/>
        <v>24.647629672660639</v>
      </c>
      <c r="N596" s="116">
        <f t="shared" si="93"/>
        <v>24.697629672660636</v>
      </c>
      <c r="O596" s="117">
        <f t="shared" si="94"/>
        <v>24.672629672660637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24.698129672660638</v>
      </c>
      <c r="L597" s="115">
        <f t="shared" si="99"/>
        <v>24.747129672660638</v>
      </c>
      <c r="M597" s="98">
        <f t="shared" si="92"/>
        <v>24.697629672660639</v>
      </c>
      <c r="N597" s="116">
        <f t="shared" si="93"/>
        <v>24.747629672660636</v>
      </c>
      <c r="O597" s="117">
        <f t="shared" si="94"/>
        <v>24.722629672660638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24.748129672660639</v>
      </c>
      <c r="L598" s="115">
        <f t="shared" si="99"/>
        <v>24.797129672660638</v>
      </c>
      <c r="M598" s="98">
        <f t="shared" si="92"/>
        <v>24.74762967266064</v>
      </c>
      <c r="N598" s="116">
        <f t="shared" si="93"/>
        <v>24.797629672660637</v>
      </c>
      <c r="O598" s="117">
        <f t="shared" si="94"/>
        <v>24.772629672660639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24.798129672660639</v>
      </c>
      <c r="L599" s="115">
        <f t="shared" si="99"/>
        <v>24.847129672660639</v>
      </c>
      <c r="M599" s="98">
        <f t="shared" si="92"/>
        <v>24.797629672660641</v>
      </c>
      <c r="N599" s="116">
        <f t="shared" si="93"/>
        <v>24.847629672660638</v>
      </c>
      <c r="O599" s="117">
        <f t="shared" si="94"/>
        <v>24.822629672660639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24.84812967266064</v>
      </c>
      <c r="L600" s="115">
        <f t="shared" si="99"/>
        <v>24.89712967266064</v>
      </c>
      <c r="M600" s="98">
        <f t="shared" si="92"/>
        <v>24.847629672660641</v>
      </c>
      <c r="N600" s="116">
        <f t="shared" si="93"/>
        <v>24.897629672660639</v>
      </c>
      <c r="O600" s="117">
        <f t="shared" si="94"/>
        <v>24.87262967266064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24.898129672660641</v>
      </c>
      <c r="L601" s="115">
        <f t="shared" si="99"/>
        <v>24.94712967266064</v>
      </c>
      <c r="M601" s="98">
        <f t="shared" si="92"/>
        <v>24.897629672660642</v>
      </c>
      <c r="N601" s="116">
        <f t="shared" si="93"/>
        <v>24.947629672660639</v>
      </c>
      <c r="O601" s="117">
        <f t="shared" si="94"/>
        <v>24.922629672660641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24.948129672660642</v>
      </c>
      <c r="L602" s="115">
        <f t="shared" si="99"/>
        <v>24.997129672660641</v>
      </c>
      <c r="M602" s="98">
        <f t="shared" si="92"/>
        <v>24.947629672660643</v>
      </c>
      <c r="N602" s="116">
        <f t="shared" si="93"/>
        <v>24.99762967266064</v>
      </c>
      <c r="O602" s="117">
        <f t="shared" si="94"/>
        <v>24.972629672660641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24.998129672660642</v>
      </c>
      <c r="L603" s="115">
        <f t="shared" si="99"/>
        <v>25.047129672660642</v>
      </c>
      <c r="M603" s="98">
        <f t="shared" si="92"/>
        <v>24.997629672660644</v>
      </c>
      <c r="N603" s="116">
        <f t="shared" si="93"/>
        <v>25.047629672660641</v>
      </c>
      <c r="O603" s="117">
        <f t="shared" si="94"/>
        <v>25.022629672660642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25.048129672660643</v>
      </c>
      <c r="L604" s="115">
        <f t="shared" si="99"/>
        <v>25.097129672660643</v>
      </c>
      <c r="M604" s="98">
        <f t="shared" si="92"/>
        <v>25.047629672660644</v>
      </c>
      <c r="N604" s="116">
        <f t="shared" si="93"/>
        <v>25.097629672660641</v>
      </c>
      <c r="O604" s="117">
        <f t="shared" si="94"/>
        <v>25.072629672660643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25.098129672660644</v>
      </c>
      <c r="L605" s="115">
        <f t="shared" si="99"/>
        <v>25.147129672660643</v>
      </c>
      <c r="M605" s="98">
        <f t="shared" si="92"/>
        <v>25.097629672660645</v>
      </c>
      <c r="N605" s="116">
        <f t="shared" si="93"/>
        <v>25.147629672660642</v>
      </c>
      <c r="O605" s="117">
        <f t="shared" si="94"/>
        <v>25.122629672660644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25.148129672660644</v>
      </c>
      <c r="L606" s="115">
        <f t="shared" si="99"/>
        <v>25.197129672660644</v>
      </c>
      <c r="M606" s="98">
        <f t="shared" si="92"/>
        <v>25.147629672660646</v>
      </c>
      <c r="N606" s="116">
        <f t="shared" si="93"/>
        <v>25.197629672660643</v>
      </c>
      <c r="O606" s="117">
        <f t="shared" si="94"/>
        <v>25.172629672660644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25.198129672660645</v>
      </c>
      <c r="L607" s="115">
        <f t="shared" si="99"/>
        <v>25.247129672660645</v>
      </c>
      <c r="M607" s="98">
        <f t="shared" si="92"/>
        <v>25.197629672660646</v>
      </c>
      <c r="N607" s="116">
        <f t="shared" si="93"/>
        <v>25.247629672660644</v>
      </c>
      <c r="O607" s="117">
        <f t="shared" si="94"/>
        <v>25.222629672660645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25.248129672660646</v>
      </c>
      <c r="L608" s="115">
        <f t="shared" si="99"/>
        <v>25.297129672660645</v>
      </c>
      <c r="M608" s="98">
        <f t="shared" si="92"/>
        <v>25.247629672660647</v>
      </c>
      <c r="N608" s="116">
        <f t="shared" si="93"/>
        <v>25.297629672660644</v>
      </c>
      <c r="O608" s="117">
        <f t="shared" si="94"/>
        <v>25.272629672660646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25.298129672660647</v>
      </c>
      <c r="L609" s="115">
        <f t="shared" si="99"/>
        <v>25.347129672660646</v>
      </c>
      <c r="M609" s="98">
        <f t="shared" si="92"/>
        <v>25.297629672660648</v>
      </c>
      <c r="N609" s="116">
        <f t="shared" si="93"/>
        <v>25.347629672660645</v>
      </c>
      <c r="O609" s="117">
        <f t="shared" si="94"/>
        <v>25.322629672660646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25.348129672660647</v>
      </c>
      <c r="L610" s="115">
        <f t="shared" si="99"/>
        <v>25.397129672660647</v>
      </c>
      <c r="M610" s="98">
        <f t="shared" si="92"/>
        <v>25.347629672660648</v>
      </c>
      <c r="N610" s="116">
        <f t="shared" si="93"/>
        <v>25.397629672660646</v>
      </c>
      <c r="O610" s="117">
        <f t="shared" si="94"/>
        <v>25.372629672660647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25.398129672660648</v>
      </c>
      <c r="L611" s="115">
        <f t="shared" si="99"/>
        <v>25.447129672660648</v>
      </c>
      <c r="M611" s="98">
        <f t="shared" si="92"/>
        <v>25.397629672660649</v>
      </c>
      <c r="N611" s="116">
        <f t="shared" si="93"/>
        <v>25.447629672660646</v>
      </c>
      <c r="O611" s="117">
        <f t="shared" si="94"/>
        <v>25.422629672660648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25.448129672660649</v>
      </c>
      <c r="L612" s="115">
        <f t="shared" si="99"/>
        <v>25.497129672660648</v>
      </c>
      <c r="M612" s="98">
        <f t="shared" si="92"/>
        <v>25.44762967266065</v>
      </c>
      <c r="N612" s="116">
        <f t="shared" si="93"/>
        <v>25.497629672660647</v>
      </c>
      <c r="O612" s="117">
        <f t="shared" si="94"/>
        <v>25.472629672660648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25.498129672660649</v>
      </c>
      <c r="L613" s="115">
        <f t="shared" si="99"/>
        <v>25.547129672660649</v>
      </c>
      <c r="M613" s="98">
        <f t="shared" si="92"/>
        <v>25.497629672660651</v>
      </c>
      <c r="N613" s="116">
        <f t="shared" si="93"/>
        <v>25.547629672660648</v>
      </c>
      <c r="O613" s="117">
        <f t="shared" si="94"/>
        <v>25.522629672660649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25.54812967266065</v>
      </c>
      <c r="L614" s="115">
        <f t="shared" si="99"/>
        <v>25.59712967266065</v>
      </c>
      <c r="M614" s="98">
        <f t="shared" si="92"/>
        <v>25.547629672660651</v>
      </c>
      <c r="N614" s="116">
        <f t="shared" si="93"/>
        <v>25.597629672660648</v>
      </c>
      <c r="O614" s="117">
        <f t="shared" si="94"/>
        <v>25.57262967266065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25.598129672660651</v>
      </c>
      <c r="L615" s="115">
        <f t="shared" si="99"/>
        <v>25.64712967266065</v>
      </c>
      <c r="M615" s="98">
        <f t="shared" si="92"/>
        <v>25.597629672660652</v>
      </c>
      <c r="N615" s="116">
        <f t="shared" si="93"/>
        <v>25.647629672660649</v>
      </c>
      <c r="O615" s="117">
        <f t="shared" si="94"/>
        <v>25.622629672660651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25.648129672660652</v>
      </c>
      <c r="L616" s="115">
        <f t="shared" si="99"/>
        <v>25.697129672660651</v>
      </c>
      <c r="M616" s="98">
        <f t="shared" si="92"/>
        <v>25.647629672660653</v>
      </c>
      <c r="N616" s="116">
        <f t="shared" si="93"/>
        <v>25.69762967266065</v>
      </c>
      <c r="O616" s="117">
        <f t="shared" si="94"/>
        <v>25.672629672660651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25.698129672660652</v>
      </c>
      <c r="L617" s="115">
        <f t="shared" si="99"/>
        <v>25.747129672660652</v>
      </c>
      <c r="M617" s="98">
        <f t="shared" si="92"/>
        <v>25.697629672660653</v>
      </c>
      <c r="N617" s="116">
        <f t="shared" si="93"/>
        <v>25.747629672660651</v>
      </c>
      <c r="O617" s="117">
        <f t="shared" si="94"/>
        <v>25.722629672660652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25.748129672660653</v>
      </c>
      <c r="L618" s="115">
        <f t="shared" si="99"/>
        <v>25.797129672660652</v>
      </c>
      <c r="M618" s="98">
        <f t="shared" si="92"/>
        <v>25.747629672660654</v>
      </c>
      <c r="N618" s="116">
        <f t="shared" si="93"/>
        <v>25.797629672660651</v>
      </c>
      <c r="O618" s="117">
        <f t="shared" si="94"/>
        <v>25.772629672660653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25.798129672660654</v>
      </c>
      <c r="L619" s="115">
        <f t="shared" si="99"/>
        <v>25.847129672660653</v>
      </c>
      <c r="M619" s="98">
        <f t="shared" si="92"/>
        <v>25.797629672660655</v>
      </c>
      <c r="N619" s="116">
        <f t="shared" si="93"/>
        <v>25.847629672660652</v>
      </c>
      <c r="O619" s="117">
        <f t="shared" si="94"/>
        <v>25.822629672660653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25.848129672660654</v>
      </c>
      <c r="L620" s="115">
        <f t="shared" si="99"/>
        <v>25.897129672660654</v>
      </c>
      <c r="M620" s="98">
        <f t="shared" si="92"/>
        <v>25.847629672660656</v>
      </c>
      <c r="N620" s="116">
        <f t="shared" si="93"/>
        <v>25.897629672660653</v>
      </c>
      <c r="O620" s="117">
        <f t="shared" si="94"/>
        <v>25.872629672660654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25.898129672660655</v>
      </c>
      <c r="L621" s="115">
        <f t="shared" si="99"/>
        <v>25.947129672660655</v>
      </c>
      <c r="M621" s="98">
        <f t="shared" si="92"/>
        <v>25.897629672660656</v>
      </c>
      <c r="N621" s="116">
        <f t="shared" si="93"/>
        <v>25.947629672660653</v>
      </c>
      <c r="O621" s="117">
        <f t="shared" si="94"/>
        <v>25.922629672660655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25.948129672660656</v>
      </c>
      <c r="L622" s="115">
        <f t="shared" si="99"/>
        <v>25.997129672660655</v>
      </c>
      <c r="M622" s="98">
        <f t="shared" si="92"/>
        <v>25.947629672660657</v>
      </c>
      <c r="N622" s="116">
        <f t="shared" si="93"/>
        <v>25.997629672660654</v>
      </c>
      <c r="O622" s="117">
        <f t="shared" si="94"/>
        <v>25.972629672660656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25.998129672660657</v>
      </c>
      <c r="L623" s="115">
        <f t="shared" si="99"/>
        <v>26.047129672660656</v>
      </c>
      <c r="M623" s="98">
        <f t="shared" si="92"/>
        <v>25.997629672660658</v>
      </c>
      <c r="N623" s="116">
        <f t="shared" si="93"/>
        <v>26.047629672660655</v>
      </c>
      <c r="O623" s="117">
        <f t="shared" si="94"/>
        <v>26.022629672660656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26.048129672660657</v>
      </c>
      <c r="L624" s="115">
        <f t="shared" si="99"/>
        <v>26.097129672660657</v>
      </c>
      <c r="M624" s="98">
        <f t="shared" si="92"/>
        <v>26.047629672660658</v>
      </c>
      <c r="N624" s="116">
        <f t="shared" si="93"/>
        <v>26.097629672660656</v>
      </c>
      <c r="O624" s="117">
        <f t="shared" si="94"/>
        <v>26.072629672660657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26.098129672660658</v>
      </c>
      <c r="L625" s="115">
        <f t="shared" si="99"/>
        <v>26.147129672660657</v>
      </c>
      <c r="M625" s="98">
        <f t="shared" si="92"/>
        <v>26.097629672660659</v>
      </c>
      <c r="N625" s="116">
        <f t="shared" si="93"/>
        <v>26.147629672660656</v>
      </c>
      <c r="O625" s="117">
        <f t="shared" si="94"/>
        <v>26.122629672660658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26.148129672660659</v>
      </c>
      <c r="L626" s="115">
        <f t="shared" si="99"/>
        <v>26.197129672660658</v>
      </c>
      <c r="M626" s="98">
        <f t="shared" si="92"/>
        <v>26.14762967266066</v>
      </c>
      <c r="N626" s="116">
        <f t="shared" si="93"/>
        <v>26.197629672660657</v>
      </c>
      <c r="O626" s="117">
        <f t="shared" si="94"/>
        <v>26.172629672660658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26.198129672660659</v>
      </c>
      <c r="L627" s="115">
        <f t="shared" si="99"/>
        <v>26.247129672660659</v>
      </c>
      <c r="M627" s="98">
        <f t="shared" si="92"/>
        <v>26.197629672660661</v>
      </c>
      <c r="N627" s="116">
        <f t="shared" si="93"/>
        <v>26.247629672660658</v>
      </c>
      <c r="O627" s="117">
        <f t="shared" si="94"/>
        <v>26.222629672660659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26.24812967266066</v>
      </c>
      <c r="L628" s="115">
        <f t="shared" si="99"/>
        <v>26.29712967266066</v>
      </c>
      <c r="M628" s="98">
        <f t="shared" si="92"/>
        <v>26.247629672660661</v>
      </c>
      <c r="N628" s="116">
        <f t="shared" si="93"/>
        <v>26.297629672660658</v>
      </c>
      <c r="O628" s="117">
        <f t="shared" si="94"/>
        <v>26.27262967266066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26.298129672660661</v>
      </c>
      <c r="L629" s="115">
        <f t="shared" si="99"/>
        <v>26.34712967266066</v>
      </c>
      <c r="M629" s="98">
        <f t="shared" si="92"/>
        <v>26.297629672660662</v>
      </c>
      <c r="N629" s="116">
        <f t="shared" si="93"/>
        <v>26.347629672660659</v>
      </c>
      <c r="O629" s="117">
        <f t="shared" si="94"/>
        <v>26.322629672660661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26.348129672660662</v>
      </c>
      <c r="L630" s="115">
        <f t="shared" si="99"/>
        <v>26.397129672660661</v>
      </c>
      <c r="M630" s="98">
        <f t="shared" si="92"/>
        <v>26.347629672660663</v>
      </c>
      <c r="N630" s="116">
        <f t="shared" si="93"/>
        <v>26.39762967266066</v>
      </c>
      <c r="O630" s="117">
        <f t="shared" si="94"/>
        <v>26.372629672660661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26.398129672660662</v>
      </c>
      <c r="L631" s="115">
        <f t="shared" si="99"/>
        <v>26.447129672660662</v>
      </c>
      <c r="M631" s="98">
        <f t="shared" si="92"/>
        <v>26.397629672660663</v>
      </c>
      <c r="N631" s="116">
        <f t="shared" si="93"/>
        <v>26.447629672660661</v>
      </c>
      <c r="O631" s="117">
        <f t="shared" si="94"/>
        <v>26.422629672660662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26.448129672660663</v>
      </c>
      <c r="L632" s="115">
        <f t="shared" si="99"/>
        <v>26.497129672660662</v>
      </c>
      <c r="M632" s="98">
        <f t="shared" si="92"/>
        <v>26.447629672660664</v>
      </c>
      <c r="N632" s="116">
        <f t="shared" si="93"/>
        <v>26.497629672660661</v>
      </c>
      <c r="O632" s="117">
        <f t="shared" si="94"/>
        <v>26.472629672660663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26.498129672660664</v>
      </c>
      <c r="L633" s="115">
        <f t="shared" si="99"/>
        <v>26.547129672660663</v>
      </c>
      <c r="M633" s="98">
        <f t="shared" si="92"/>
        <v>26.497629672660665</v>
      </c>
      <c r="N633" s="116">
        <f t="shared" si="93"/>
        <v>26.547629672660662</v>
      </c>
      <c r="O633" s="117">
        <f t="shared" si="94"/>
        <v>26.522629672660663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26.548129672660664</v>
      </c>
      <c r="L634" s="115">
        <f t="shared" si="99"/>
        <v>26.597129672660664</v>
      </c>
      <c r="M634" s="98">
        <f t="shared" si="92"/>
        <v>26.547629672660666</v>
      </c>
      <c r="N634" s="116">
        <f t="shared" si="93"/>
        <v>26.597629672660663</v>
      </c>
      <c r="O634" s="117">
        <f t="shared" si="94"/>
        <v>26.572629672660664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26.598129672660665</v>
      </c>
      <c r="L635" s="115">
        <f t="shared" si="99"/>
        <v>26.647129672660665</v>
      </c>
      <c r="M635" s="98">
        <f t="shared" si="92"/>
        <v>26.597629672660666</v>
      </c>
      <c r="N635" s="116">
        <f t="shared" si="93"/>
        <v>26.647629672660663</v>
      </c>
      <c r="O635" s="117">
        <f t="shared" si="94"/>
        <v>26.622629672660665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26.648129672660666</v>
      </c>
      <c r="L636" s="115">
        <f t="shared" si="99"/>
        <v>26.697129672660665</v>
      </c>
      <c r="M636" s="98">
        <f t="shared" si="92"/>
        <v>26.647629672660667</v>
      </c>
      <c r="N636" s="116">
        <f t="shared" si="93"/>
        <v>26.697629672660664</v>
      </c>
      <c r="O636" s="117">
        <f t="shared" si="94"/>
        <v>26.672629672660666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26.698129672660667</v>
      </c>
      <c r="L637" s="115">
        <f t="shared" si="99"/>
        <v>26.747129672660666</v>
      </c>
      <c r="M637" s="98">
        <f t="shared" si="92"/>
        <v>26.697629672660668</v>
      </c>
      <c r="N637" s="116">
        <f t="shared" si="93"/>
        <v>26.747629672660665</v>
      </c>
      <c r="O637" s="117">
        <f t="shared" si="94"/>
        <v>26.722629672660666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26.748129672660667</v>
      </c>
      <c r="L638" s="115">
        <f t="shared" si="99"/>
        <v>26.797129672660667</v>
      </c>
      <c r="M638" s="98">
        <f t="shared" si="92"/>
        <v>26.747629672660668</v>
      </c>
      <c r="N638" s="116">
        <f t="shared" si="93"/>
        <v>26.797629672660666</v>
      </c>
      <c r="O638" s="117">
        <f t="shared" si="94"/>
        <v>26.772629672660667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26.798129672660668</v>
      </c>
      <c r="L639" s="115">
        <f t="shared" si="99"/>
        <v>26.847129672660667</v>
      </c>
      <c r="M639" s="98">
        <f t="shared" si="92"/>
        <v>26.797629672660669</v>
      </c>
      <c r="N639" s="116">
        <f t="shared" si="93"/>
        <v>26.847629672660666</v>
      </c>
      <c r="O639" s="117">
        <f t="shared" si="94"/>
        <v>26.822629672660668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26.848129672660669</v>
      </c>
      <c r="L640" s="115">
        <f t="shared" si="99"/>
        <v>26.897129672660668</v>
      </c>
      <c r="M640" s="98">
        <f t="shared" si="92"/>
        <v>26.84762967266067</v>
      </c>
      <c r="N640" s="116">
        <f t="shared" si="93"/>
        <v>26.897629672660667</v>
      </c>
      <c r="O640" s="117">
        <f t="shared" si="94"/>
        <v>26.872629672660668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26.898129672660669</v>
      </c>
      <c r="L641" s="115">
        <f t="shared" si="99"/>
        <v>26.947129672660669</v>
      </c>
      <c r="M641" s="98">
        <f t="shared" si="92"/>
        <v>26.897629672660671</v>
      </c>
      <c r="N641" s="116">
        <f t="shared" si="93"/>
        <v>26.947629672660668</v>
      </c>
      <c r="O641" s="117">
        <f t="shared" si="94"/>
        <v>26.922629672660669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26.94812967266067</v>
      </c>
      <c r="L642" s="115">
        <f t="shared" si="99"/>
        <v>26.99712967266067</v>
      </c>
      <c r="M642" s="98">
        <f t="shared" si="92"/>
        <v>26.947629672660671</v>
      </c>
      <c r="N642" s="116">
        <f t="shared" si="93"/>
        <v>26.997629672660668</v>
      </c>
      <c r="O642" s="117">
        <f t="shared" si="94"/>
        <v>26.97262967266067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26.998129672660671</v>
      </c>
      <c r="L643" s="115">
        <f t="shared" si="99"/>
        <v>27.04712967266067</v>
      </c>
      <c r="M643" s="98">
        <f t="shared" si="92"/>
        <v>26.997629672660672</v>
      </c>
      <c r="N643" s="116">
        <f t="shared" si="93"/>
        <v>27.047629672660669</v>
      </c>
      <c r="O643" s="117">
        <f t="shared" si="94"/>
        <v>27.022629672660671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27.048129672660671</v>
      </c>
      <c r="L644" s="115">
        <f t="shared" si="99"/>
        <v>27.097129672660671</v>
      </c>
      <c r="M644" s="98">
        <f t="shared" si="92"/>
        <v>27.047629672660673</v>
      </c>
      <c r="N644" s="116">
        <f t="shared" si="93"/>
        <v>27.09762967266067</v>
      </c>
      <c r="O644" s="117">
        <f t="shared" si="94"/>
        <v>27.072629672660671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27.098129672660672</v>
      </c>
      <c r="L645" s="115">
        <f t="shared" si="99"/>
        <v>27.147129672660672</v>
      </c>
      <c r="M645" s="98">
        <f t="shared" ref="M645:M708" si="102">K645-5*10^-(D$2+1)</f>
        <v>27.097629672660673</v>
      </c>
      <c r="N645" s="116">
        <f t="shared" ref="N645:N708" si="103">L645+5*10^-(D$2+1)</f>
        <v>27.147629672660671</v>
      </c>
      <c r="O645" s="117">
        <f t="shared" ref="O645:O708" si="104">AVERAGE(K645,L645)</f>
        <v>27.122629672660672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27.148129672660673</v>
      </c>
      <c r="L646" s="115">
        <f t="shared" ref="L646:L709" si="109">K646+$I$4-POWER(10,-$D$2)</f>
        <v>27.197129672660672</v>
      </c>
      <c r="M646" s="98">
        <f t="shared" si="102"/>
        <v>27.147629672660674</v>
      </c>
      <c r="N646" s="116">
        <f t="shared" si="103"/>
        <v>27.197629672660671</v>
      </c>
      <c r="O646" s="117">
        <f t="shared" si="104"/>
        <v>27.172629672660673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27.198129672660674</v>
      </c>
      <c r="L647" s="115">
        <f t="shared" si="109"/>
        <v>27.247129672660673</v>
      </c>
      <c r="M647" s="98">
        <f t="shared" si="102"/>
        <v>27.197629672660675</v>
      </c>
      <c r="N647" s="116">
        <f t="shared" si="103"/>
        <v>27.247629672660672</v>
      </c>
      <c r="O647" s="117">
        <f t="shared" si="104"/>
        <v>27.222629672660673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27.248129672660674</v>
      </c>
      <c r="L648" s="115">
        <f t="shared" si="109"/>
        <v>27.297129672660674</v>
      </c>
      <c r="M648" s="98">
        <f t="shared" si="102"/>
        <v>27.247629672660675</v>
      </c>
      <c r="N648" s="116">
        <f t="shared" si="103"/>
        <v>27.297629672660673</v>
      </c>
      <c r="O648" s="117">
        <f t="shared" si="104"/>
        <v>27.272629672660674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27.298129672660675</v>
      </c>
      <c r="L649" s="115">
        <f t="shared" si="109"/>
        <v>27.347129672660675</v>
      </c>
      <c r="M649" s="98">
        <f t="shared" si="102"/>
        <v>27.297629672660676</v>
      </c>
      <c r="N649" s="116">
        <f t="shared" si="103"/>
        <v>27.347629672660673</v>
      </c>
      <c r="O649" s="117">
        <f t="shared" si="104"/>
        <v>27.322629672660675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27.348129672660676</v>
      </c>
      <c r="L650" s="115">
        <f t="shared" si="109"/>
        <v>27.397129672660675</v>
      </c>
      <c r="M650" s="98">
        <f t="shared" si="102"/>
        <v>27.347629672660677</v>
      </c>
      <c r="N650" s="116">
        <f t="shared" si="103"/>
        <v>27.397629672660674</v>
      </c>
      <c r="O650" s="117">
        <f t="shared" si="104"/>
        <v>27.372629672660675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27.398129672660676</v>
      </c>
      <c r="L651" s="115">
        <f t="shared" si="109"/>
        <v>27.447129672660676</v>
      </c>
      <c r="M651" s="98">
        <f t="shared" si="102"/>
        <v>27.397629672660678</v>
      </c>
      <c r="N651" s="116">
        <f t="shared" si="103"/>
        <v>27.447629672660675</v>
      </c>
      <c r="O651" s="117">
        <f t="shared" si="104"/>
        <v>27.422629672660676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27.448129672660677</v>
      </c>
      <c r="L652" s="115">
        <f t="shared" si="109"/>
        <v>27.497129672660677</v>
      </c>
      <c r="M652" s="98">
        <f t="shared" si="102"/>
        <v>27.447629672660678</v>
      </c>
      <c r="N652" s="116">
        <f t="shared" si="103"/>
        <v>27.497629672660675</v>
      </c>
      <c r="O652" s="117">
        <f t="shared" si="104"/>
        <v>27.472629672660677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27.498129672660678</v>
      </c>
      <c r="L653" s="115">
        <f t="shared" si="109"/>
        <v>27.547129672660677</v>
      </c>
      <c r="M653" s="98">
        <f t="shared" si="102"/>
        <v>27.497629672660679</v>
      </c>
      <c r="N653" s="116">
        <f t="shared" si="103"/>
        <v>27.547629672660676</v>
      </c>
      <c r="O653" s="117">
        <f t="shared" si="104"/>
        <v>27.522629672660678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27.548129672660679</v>
      </c>
      <c r="L654" s="115">
        <f t="shared" si="109"/>
        <v>27.597129672660678</v>
      </c>
      <c r="M654" s="98">
        <f t="shared" si="102"/>
        <v>27.54762967266068</v>
      </c>
      <c r="N654" s="116">
        <f t="shared" si="103"/>
        <v>27.597629672660677</v>
      </c>
      <c r="O654" s="117">
        <f t="shared" si="104"/>
        <v>27.572629672660678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27.598129672660679</v>
      </c>
      <c r="L655" s="115">
        <f t="shared" si="109"/>
        <v>27.647129672660679</v>
      </c>
      <c r="M655" s="98">
        <f t="shared" si="102"/>
        <v>27.59762967266068</v>
      </c>
      <c r="N655" s="116">
        <f t="shared" si="103"/>
        <v>27.647629672660678</v>
      </c>
      <c r="O655" s="117">
        <f t="shared" si="104"/>
        <v>27.622629672660679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27.64812967266068</v>
      </c>
      <c r="L656" s="115">
        <f t="shared" si="109"/>
        <v>27.697129672660679</v>
      </c>
      <c r="M656" s="98">
        <f t="shared" si="102"/>
        <v>27.647629672660681</v>
      </c>
      <c r="N656" s="116">
        <f t="shared" si="103"/>
        <v>27.697629672660678</v>
      </c>
      <c r="O656" s="117">
        <f t="shared" si="104"/>
        <v>27.67262967266068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27.698129672660681</v>
      </c>
      <c r="L657" s="115">
        <f t="shared" si="109"/>
        <v>27.74712967266068</v>
      </c>
      <c r="M657" s="98">
        <f t="shared" si="102"/>
        <v>27.697629672660682</v>
      </c>
      <c r="N657" s="116">
        <f t="shared" si="103"/>
        <v>27.747629672660679</v>
      </c>
      <c r="O657" s="117">
        <f t="shared" si="104"/>
        <v>27.72262967266068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27.748129672660681</v>
      </c>
      <c r="L658" s="115">
        <f t="shared" si="109"/>
        <v>27.797129672660681</v>
      </c>
      <c r="M658" s="98">
        <f t="shared" si="102"/>
        <v>27.747629672660683</v>
      </c>
      <c r="N658" s="116">
        <f t="shared" si="103"/>
        <v>27.79762967266068</v>
      </c>
      <c r="O658" s="117">
        <f t="shared" si="104"/>
        <v>27.772629672660681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27.798129672660682</v>
      </c>
      <c r="L659" s="115">
        <f t="shared" si="109"/>
        <v>27.847129672660682</v>
      </c>
      <c r="M659" s="98">
        <f t="shared" si="102"/>
        <v>27.797629672660683</v>
      </c>
      <c r="N659" s="116">
        <f t="shared" si="103"/>
        <v>27.84762967266068</v>
      </c>
      <c r="O659" s="117">
        <f t="shared" si="104"/>
        <v>27.822629672660682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27.848129672660683</v>
      </c>
      <c r="L660" s="115">
        <f t="shared" si="109"/>
        <v>27.897129672660682</v>
      </c>
      <c r="M660" s="98">
        <f t="shared" si="102"/>
        <v>27.847629672660684</v>
      </c>
      <c r="N660" s="116">
        <f t="shared" si="103"/>
        <v>27.897629672660681</v>
      </c>
      <c r="O660" s="117">
        <f t="shared" si="104"/>
        <v>27.872629672660683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27.898129672660684</v>
      </c>
      <c r="L661" s="115">
        <f t="shared" si="109"/>
        <v>27.947129672660683</v>
      </c>
      <c r="M661" s="98">
        <f t="shared" si="102"/>
        <v>27.897629672660685</v>
      </c>
      <c r="N661" s="116">
        <f t="shared" si="103"/>
        <v>27.947629672660682</v>
      </c>
      <c r="O661" s="117">
        <f t="shared" si="104"/>
        <v>27.922629672660683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27.948129672660684</v>
      </c>
      <c r="L662" s="115">
        <f t="shared" si="109"/>
        <v>27.997129672660684</v>
      </c>
      <c r="M662" s="98">
        <f t="shared" si="102"/>
        <v>27.947629672660685</v>
      </c>
      <c r="N662" s="116">
        <f t="shared" si="103"/>
        <v>27.997629672660683</v>
      </c>
      <c r="O662" s="117">
        <f t="shared" si="104"/>
        <v>27.972629672660684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27.998129672660685</v>
      </c>
      <c r="L663" s="115">
        <f t="shared" si="109"/>
        <v>28.047129672660684</v>
      </c>
      <c r="M663" s="98">
        <f t="shared" si="102"/>
        <v>27.997629672660686</v>
      </c>
      <c r="N663" s="116">
        <f t="shared" si="103"/>
        <v>28.047629672660683</v>
      </c>
      <c r="O663" s="117">
        <f t="shared" si="104"/>
        <v>28.022629672660685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28.048129672660686</v>
      </c>
      <c r="L664" s="115">
        <f t="shared" si="109"/>
        <v>28.097129672660685</v>
      </c>
      <c r="M664" s="98">
        <f t="shared" si="102"/>
        <v>28.047629672660687</v>
      </c>
      <c r="N664" s="116">
        <f t="shared" si="103"/>
        <v>28.097629672660684</v>
      </c>
      <c r="O664" s="117">
        <f t="shared" si="104"/>
        <v>28.072629672660685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28.098129672660686</v>
      </c>
      <c r="L665" s="115">
        <f t="shared" si="109"/>
        <v>28.147129672660686</v>
      </c>
      <c r="M665" s="98">
        <f t="shared" si="102"/>
        <v>28.097629672660688</v>
      </c>
      <c r="N665" s="116">
        <f t="shared" si="103"/>
        <v>28.147629672660685</v>
      </c>
      <c r="O665" s="117">
        <f t="shared" si="104"/>
        <v>28.122629672660686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28.148129672660687</v>
      </c>
      <c r="L666" s="115">
        <f t="shared" si="109"/>
        <v>28.197129672660687</v>
      </c>
      <c r="M666" s="98">
        <f t="shared" si="102"/>
        <v>28.147629672660688</v>
      </c>
      <c r="N666" s="116">
        <f t="shared" si="103"/>
        <v>28.197629672660685</v>
      </c>
      <c r="O666" s="117">
        <f t="shared" si="104"/>
        <v>28.172629672660687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28.198129672660688</v>
      </c>
      <c r="L667" s="115">
        <f t="shared" si="109"/>
        <v>28.247129672660687</v>
      </c>
      <c r="M667" s="98">
        <f t="shared" si="102"/>
        <v>28.197629672660689</v>
      </c>
      <c r="N667" s="116">
        <f t="shared" si="103"/>
        <v>28.247629672660686</v>
      </c>
      <c r="O667" s="117">
        <f t="shared" si="104"/>
        <v>28.222629672660688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28.248129672660689</v>
      </c>
      <c r="L668" s="115">
        <f t="shared" si="109"/>
        <v>28.297129672660688</v>
      </c>
      <c r="M668" s="98">
        <f t="shared" si="102"/>
        <v>28.24762967266069</v>
      </c>
      <c r="N668" s="116">
        <f t="shared" si="103"/>
        <v>28.297629672660687</v>
      </c>
      <c r="O668" s="117">
        <f t="shared" si="104"/>
        <v>28.272629672660688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28.298129672660689</v>
      </c>
      <c r="L669" s="115">
        <f t="shared" si="109"/>
        <v>28.347129672660689</v>
      </c>
      <c r="M669" s="98">
        <f t="shared" si="102"/>
        <v>28.29762967266069</v>
      </c>
      <c r="N669" s="116">
        <f t="shared" si="103"/>
        <v>28.347629672660688</v>
      </c>
      <c r="O669" s="117">
        <f t="shared" si="104"/>
        <v>28.322629672660689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28.34812967266069</v>
      </c>
      <c r="L670" s="115">
        <f t="shared" si="109"/>
        <v>28.397129672660689</v>
      </c>
      <c r="M670" s="98">
        <f t="shared" si="102"/>
        <v>28.347629672660691</v>
      </c>
      <c r="N670" s="116">
        <f t="shared" si="103"/>
        <v>28.397629672660688</v>
      </c>
      <c r="O670" s="117">
        <f t="shared" si="104"/>
        <v>28.37262967266069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28.398129672660691</v>
      </c>
      <c r="L671" s="115">
        <f t="shared" si="109"/>
        <v>28.44712967266069</v>
      </c>
      <c r="M671" s="98">
        <f t="shared" si="102"/>
        <v>28.397629672660692</v>
      </c>
      <c r="N671" s="116">
        <f t="shared" si="103"/>
        <v>28.447629672660689</v>
      </c>
      <c r="O671" s="117">
        <f t="shared" si="104"/>
        <v>28.42262967266069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28.448129672660691</v>
      </c>
      <c r="L672" s="115">
        <f t="shared" si="109"/>
        <v>28.497129672660691</v>
      </c>
      <c r="M672" s="98">
        <f t="shared" si="102"/>
        <v>28.447629672660693</v>
      </c>
      <c r="N672" s="116">
        <f t="shared" si="103"/>
        <v>28.49762967266069</v>
      </c>
      <c r="O672" s="117">
        <f t="shared" si="104"/>
        <v>28.472629672660691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28.498129672660692</v>
      </c>
      <c r="L673" s="115">
        <f t="shared" si="109"/>
        <v>28.547129672660692</v>
      </c>
      <c r="M673" s="98">
        <f t="shared" si="102"/>
        <v>28.497629672660693</v>
      </c>
      <c r="N673" s="116">
        <f t="shared" si="103"/>
        <v>28.54762967266069</v>
      </c>
      <c r="O673" s="117">
        <f t="shared" si="104"/>
        <v>28.522629672660692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28.548129672660693</v>
      </c>
      <c r="L674" s="115">
        <f t="shared" si="109"/>
        <v>28.597129672660692</v>
      </c>
      <c r="M674" s="98">
        <f t="shared" si="102"/>
        <v>28.547629672660694</v>
      </c>
      <c r="N674" s="116">
        <f t="shared" si="103"/>
        <v>28.597629672660691</v>
      </c>
      <c r="O674" s="117">
        <f t="shared" si="104"/>
        <v>28.572629672660693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28.598129672660694</v>
      </c>
      <c r="L675" s="115">
        <f t="shared" si="109"/>
        <v>28.647129672660693</v>
      </c>
      <c r="M675" s="98">
        <f t="shared" si="102"/>
        <v>28.597629672660695</v>
      </c>
      <c r="N675" s="116">
        <f t="shared" si="103"/>
        <v>28.647629672660692</v>
      </c>
      <c r="O675" s="117">
        <f t="shared" si="104"/>
        <v>28.622629672660693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28.648129672660694</v>
      </c>
      <c r="L676" s="115">
        <f t="shared" si="109"/>
        <v>28.697129672660694</v>
      </c>
      <c r="M676" s="98">
        <f t="shared" si="102"/>
        <v>28.647629672660695</v>
      </c>
      <c r="N676" s="116">
        <f t="shared" si="103"/>
        <v>28.697629672660693</v>
      </c>
      <c r="O676" s="117">
        <f t="shared" si="104"/>
        <v>28.672629672660694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28.698129672660695</v>
      </c>
      <c r="L677" s="115">
        <f t="shared" si="109"/>
        <v>28.747129672660694</v>
      </c>
      <c r="M677" s="98">
        <f t="shared" si="102"/>
        <v>28.697629672660696</v>
      </c>
      <c r="N677" s="116">
        <f t="shared" si="103"/>
        <v>28.747629672660693</v>
      </c>
      <c r="O677" s="117">
        <f t="shared" si="104"/>
        <v>28.722629672660695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28.748129672660696</v>
      </c>
      <c r="L678" s="115">
        <f t="shared" si="109"/>
        <v>28.797129672660695</v>
      </c>
      <c r="M678" s="98">
        <f t="shared" si="102"/>
        <v>28.747629672660697</v>
      </c>
      <c r="N678" s="116">
        <f t="shared" si="103"/>
        <v>28.797629672660694</v>
      </c>
      <c r="O678" s="117">
        <f t="shared" si="104"/>
        <v>28.772629672660695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28.798129672660696</v>
      </c>
      <c r="L679" s="115">
        <f t="shared" si="109"/>
        <v>28.847129672660696</v>
      </c>
      <c r="M679" s="98">
        <f t="shared" si="102"/>
        <v>28.797629672660698</v>
      </c>
      <c r="N679" s="116">
        <f t="shared" si="103"/>
        <v>28.847629672660695</v>
      </c>
      <c r="O679" s="117">
        <f t="shared" si="104"/>
        <v>28.822629672660696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28.848129672660697</v>
      </c>
      <c r="L680" s="115">
        <f t="shared" si="109"/>
        <v>28.897129672660697</v>
      </c>
      <c r="M680" s="98">
        <f t="shared" si="102"/>
        <v>28.847629672660698</v>
      </c>
      <c r="N680" s="116">
        <f t="shared" si="103"/>
        <v>28.897629672660695</v>
      </c>
      <c r="O680" s="117">
        <f t="shared" si="104"/>
        <v>28.872629672660697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28.898129672660698</v>
      </c>
      <c r="L681" s="115">
        <f t="shared" si="109"/>
        <v>28.947129672660697</v>
      </c>
      <c r="M681" s="98">
        <f t="shared" si="102"/>
        <v>28.897629672660699</v>
      </c>
      <c r="N681" s="116">
        <f t="shared" si="103"/>
        <v>28.947629672660696</v>
      </c>
      <c r="O681" s="117">
        <f t="shared" si="104"/>
        <v>28.922629672660698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28.948129672660698</v>
      </c>
      <c r="L682" s="115">
        <f t="shared" si="109"/>
        <v>28.997129672660698</v>
      </c>
      <c r="M682" s="98">
        <f t="shared" si="102"/>
        <v>28.9476296726607</v>
      </c>
      <c r="N682" s="116">
        <f t="shared" si="103"/>
        <v>28.997629672660697</v>
      </c>
      <c r="O682" s="117">
        <f t="shared" si="104"/>
        <v>28.972629672660698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28.998129672660699</v>
      </c>
      <c r="L683" s="115">
        <f t="shared" si="109"/>
        <v>29.047129672660699</v>
      </c>
      <c r="M683" s="98">
        <f t="shared" si="102"/>
        <v>28.9976296726607</v>
      </c>
      <c r="N683" s="116">
        <f t="shared" si="103"/>
        <v>29.047629672660698</v>
      </c>
      <c r="O683" s="117">
        <f t="shared" si="104"/>
        <v>29.022629672660699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29.0481296726607</v>
      </c>
      <c r="L684" s="115">
        <f t="shared" si="109"/>
        <v>29.097129672660699</v>
      </c>
      <c r="M684" s="98">
        <f t="shared" si="102"/>
        <v>29.047629672660701</v>
      </c>
      <c r="N684" s="116">
        <f t="shared" si="103"/>
        <v>29.097629672660698</v>
      </c>
      <c r="O684" s="117">
        <f t="shared" si="104"/>
        <v>29.0726296726607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29.098129672660701</v>
      </c>
      <c r="L685" s="115">
        <f t="shared" si="109"/>
        <v>29.1471296726607</v>
      </c>
      <c r="M685" s="98">
        <f t="shared" si="102"/>
        <v>29.097629672660702</v>
      </c>
      <c r="N685" s="116">
        <f t="shared" si="103"/>
        <v>29.147629672660699</v>
      </c>
      <c r="O685" s="117">
        <f t="shared" si="104"/>
        <v>29.1226296726607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29.148129672660701</v>
      </c>
      <c r="L686" s="115">
        <f t="shared" si="109"/>
        <v>29.197129672660701</v>
      </c>
      <c r="M686" s="98">
        <f t="shared" si="102"/>
        <v>29.147629672660702</v>
      </c>
      <c r="N686" s="116">
        <f t="shared" si="103"/>
        <v>29.1976296726607</v>
      </c>
      <c r="O686" s="117">
        <f t="shared" si="104"/>
        <v>29.172629672660701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29.198129672660702</v>
      </c>
      <c r="L687" s="115">
        <f t="shared" si="109"/>
        <v>29.247129672660702</v>
      </c>
      <c r="M687" s="98">
        <f t="shared" si="102"/>
        <v>29.197629672660703</v>
      </c>
      <c r="N687" s="116">
        <f t="shared" si="103"/>
        <v>29.2476296726607</v>
      </c>
      <c r="O687" s="117">
        <f t="shared" si="104"/>
        <v>29.222629672660702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29.248129672660703</v>
      </c>
      <c r="L688" s="115">
        <f t="shared" si="109"/>
        <v>29.297129672660702</v>
      </c>
      <c r="M688" s="98">
        <f t="shared" si="102"/>
        <v>29.247629672660704</v>
      </c>
      <c r="N688" s="116">
        <f t="shared" si="103"/>
        <v>29.297629672660701</v>
      </c>
      <c r="O688" s="117">
        <f t="shared" si="104"/>
        <v>29.272629672660702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29.298129672660703</v>
      </c>
      <c r="L689" s="115">
        <f t="shared" si="109"/>
        <v>29.347129672660703</v>
      </c>
      <c r="M689" s="98">
        <f t="shared" si="102"/>
        <v>29.297629672660705</v>
      </c>
      <c r="N689" s="116">
        <f t="shared" si="103"/>
        <v>29.347629672660702</v>
      </c>
      <c r="O689" s="117">
        <f t="shared" si="104"/>
        <v>29.322629672660703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29.348129672660704</v>
      </c>
      <c r="L690" s="115">
        <f t="shared" si="109"/>
        <v>29.397129672660704</v>
      </c>
      <c r="M690" s="98">
        <f t="shared" si="102"/>
        <v>29.347629672660705</v>
      </c>
      <c r="N690" s="116">
        <f t="shared" si="103"/>
        <v>29.397629672660702</v>
      </c>
      <c r="O690" s="117">
        <f t="shared" si="104"/>
        <v>29.372629672660704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29.398129672660705</v>
      </c>
      <c r="L691" s="115">
        <f t="shared" si="109"/>
        <v>29.447129672660704</v>
      </c>
      <c r="M691" s="98">
        <f t="shared" si="102"/>
        <v>29.397629672660706</v>
      </c>
      <c r="N691" s="116">
        <f t="shared" si="103"/>
        <v>29.447629672660703</v>
      </c>
      <c r="O691" s="117">
        <f t="shared" si="104"/>
        <v>29.422629672660705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29.448129672660706</v>
      </c>
      <c r="L692" s="115">
        <f t="shared" si="109"/>
        <v>29.497129672660705</v>
      </c>
      <c r="M692" s="98">
        <f t="shared" si="102"/>
        <v>29.447629672660707</v>
      </c>
      <c r="N692" s="116">
        <f t="shared" si="103"/>
        <v>29.497629672660704</v>
      </c>
      <c r="O692" s="117">
        <f t="shared" si="104"/>
        <v>29.472629672660705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29.498129672660706</v>
      </c>
      <c r="L693" s="115">
        <f t="shared" si="109"/>
        <v>29.547129672660706</v>
      </c>
      <c r="M693" s="98">
        <f t="shared" si="102"/>
        <v>29.497629672660707</v>
      </c>
      <c r="N693" s="116">
        <f t="shared" si="103"/>
        <v>29.547629672660705</v>
      </c>
      <c r="O693" s="117">
        <f t="shared" si="104"/>
        <v>29.522629672660706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29.548129672660707</v>
      </c>
      <c r="L694" s="115">
        <f t="shared" si="109"/>
        <v>29.597129672660706</v>
      </c>
      <c r="M694" s="98">
        <f t="shared" si="102"/>
        <v>29.547629672660708</v>
      </c>
      <c r="N694" s="116">
        <f t="shared" si="103"/>
        <v>29.597629672660705</v>
      </c>
      <c r="O694" s="117">
        <f t="shared" si="104"/>
        <v>29.572629672660707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29.598129672660708</v>
      </c>
      <c r="L695" s="115">
        <f t="shared" si="109"/>
        <v>29.647129672660707</v>
      </c>
      <c r="M695" s="98">
        <f t="shared" si="102"/>
        <v>29.597629672660709</v>
      </c>
      <c r="N695" s="116">
        <f t="shared" si="103"/>
        <v>29.647629672660706</v>
      </c>
      <c r="O695" s="117">
        <f t="shared" si="104"/>
        <v>29.622629672660707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29.648129672660708</v>
      </c>
      <c r="L696" s="115">
        <f t="shared" si="109"/>
        <v>29.697129672660708</v>
      </c>
      <c r="M696" s="98">
        <f t="shared" si="102"/>
        <v>29.64762967266071</v>
      </c>
      <c r="N696" s="116">
        <f t="shared" si="103"/>
        <v>29.697629672660707</v>
      </c>
      <c r="O696" s="117">
        <f t="shared" si="104"/>
        <v>29.672629672660708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29.698129672660709</v>
      </c>
      <c r="L697" s="115">
        <f t="shared" si="109"/>
        <v>29.747129672660709</v>
      </c>
      <c r="M697" s="98">
        <f t="shared" si="102"/>
        <v>29.69762967266071</v>
      </c>
      <c r="N697" s="116">
        <f t="shared" si="103"/>
        <v>29.747629672660707</v>
      </c>
      <c r="O697" s="117">
        <f t="shared" si="104"/>
        <v>29.722629672660709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29.74812967266071</v>
      </c>
      <c r="L698" s="115">
        <f t="shared" si="109"/>
        <v>29.797129672660709</v>
      </c>
      <c r="M698" s="98">
        <f t="shared" si="102"/>
        <v>29.747629672660711</v>
      </c>
      <c r="N698" s="116">
        <f t="shared" si="103"/>
        <v>29.797629672660708</v>
      </c>
      <c r="O698" s="117">
        <f t="shared" si="104"/>
        <v>29.77262967266071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29.798129672660711</v>
      </c>
      <c r="L699" s="115">
        <f t="shared" si="109"/>
        <v>29.84712967266071</v>
      </c>
      <c r="M699" s="98">
        <f t="shared" si="102"/>
        <v>29.797629672660712</v>
      </c>
      <c r="N699" s="116">
        <f t="shared" si="103"/>
        <v>29.847629672660709</v>
      </c>
      <c r="O699" s="117">
        <f t="shared" si="104"/>
        <v>29.82262967266071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29.848129672660711</v>
      </c>
      <c r="L700" s="115">
        <f t="shared" si="109"/>
        <v>29.897129672660711</v>
      </c>
      <c r="M700" s="98">
        <f t="shared" si="102"/>
        <v>29.847629672660712</v>
      </c>
      <c r="N700" s="116">
        <f t="shared" si="103"/>
        <v>29.89762967266071</v>
      </c>
      <c r="O700" s="117">
        <f t="shared" si="104"/>
        <v>29.872629672660711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29.898129672660712</v>
      </c>
      <c r="L701" s="115">
        <f t="shared" si="109"/>
        <v>29.947129672660711</v>
      </c>
      <c r="M701" s="98">
        <f t="shared" si="102"/>
        <v>29.897629672660713</v>
      </c>
      <c r="N701" s="116">
        <f t="shared" si="103"/>
        <v>29.94762967266071</v>
      </c>
      <c r="O701" s="117">
        <f t="shared" si="104"/>
        <v>29.922629672660712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29.948129672660713</v>
      </c>
      <c r="L702" s="115">
        <f t="shared" si="109"/>
        <v>29.997129672660712</v>
      </c>
      <c r="M702" s="98">
        <f t="shared" si="102"/>
        <v>29.947629672660714</v>
      </c>
      <c r="N702" s="116">
        <f t="shared" si="103"/>
        <v>29.997629672660711</v>
      </c>
      <c r="O702" s="117">
        <f t="shared" si="104"/>
        <v>29.972629672660712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29.998129672660713</v>
      </c>
      <c r="L703" s="115">
        <f t="shared" si="109"/>
        <v>30.047129672660713</v>
      </c>
      <c r="M703" s="98">
        <f t="shared" si="102"/>
        <v>29.997629672660715</v>
      </c>
      <c r="N703" s="116">
        <f t="shared" si="103"/>
        <v>30.047629672660712</v>
      </c>
      <c r="O703" s="117">
        <f t="shared" si="104"/>
        <v>30.022629672660713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30.048129672660714</v>
      </c>
      <c r="L704" s="115">
        <f t="shared" si="109"/>
        <v>30.097129672660714</v>
      </c>
      <c r="M704" s="98">
        <f t="shared" si="102"/>
        <v>30.047629672660715</v>
      </c>
      <c r="N704" s="116">
        <f t="shared" si="103"/>
        <v>30.097629672660712</v>
      </c>
      <c r="O704" s="117">
        <f t="shared" si="104"/>
        <v>30.072629672660714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30.098129672660715</v>
      </c>
      <c r="L705" s="115">
        <f t="shared" si="109"/>
        <v>30.147129672660714</v>
      </c>
      <c r="M705" s="98">
        <f t="shared" si="102"/>
        <v>30.097629672660716</v>
      </c>
      <c r="N705" s="116">
        <f t="shared" si="103"/>
        <v>30.147629672660713</v>
      </c>
      <c r="O705" s="117">
        <f t="shared" si="104"/>
        <v>30.122629672660715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30.148129672660716</v>
      </c>
      <c r="L706" s="115">
        <f t="shared" si="109"/>
        <v>30.197129672660715</v>
      </c>
      <c r="M706" s="98">
        <f t="shared" si="102"/>
        <v>30.147629672660717</v>
      </c>
      <c r="N706" s="116">
        <f t="shared" si="103"/>
        <v>30.197629672660714</v>
      </c>
      <c r="O706" s="117">
        <f t="shared" si="104"/>
        <v>30.172629672660715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30.198129672660716</v>
      </c>
      <c r="L707" s="115">
        <f t="shared" si="109"/>
        <v>30.247129672660716</v>
      </c>
      <c r="M707" s="98">
        <f t="shared" si="102"/>
        <v>30.197629672660717</v>
      </c>
      <c r="N707" s="116">
        <f t="shared" si="103"/>
        <v>30.247629672660715</v>
      </c>
      <c r="O707" s="117">
        <f t="shared" si="104"/>
        <v>30.222629672660716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30.248129672660717</v>
      </c>
      <c r="L708" s="115">
        <f t="shared" si="109"/>
        <v>30.297129672660716</v>
      </c>
      <c r="M708" s="98">
        <f t="shared" si="102"/>
        <v>30.247629672660718</v>
      </c>
      <c r="N708" s="116">
        <f t="shared" si="103"/>
        <v>30.297629672660715</v>
      </c>
      <c r="O708" s="117">
        <f t="shared" si="104"/>
        <v>30.272629672660717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30.298129672660718</v>
      </c>
      <c r="L709" s="115">
        <f t="shared" si="109"/>
        <v>30.347129672660717</v>
      </c>
      <c r="M709" s="98">
        <f t="shared" ref="M709:M772" si="112">K709-5*10^-(D$2+1)</f>
        <v>30.297629672660719</v>
      </c>
      <c r="N709" s="116">
        <f t="shared" ref="N709:N772" si="113">L709+5*10^-(D$2+1)</f>
        <v>30.347629672660716</v>
      </c>
      <c r="O709" s="117">
        <f t="shared" ref="O709:O772" si="114">AVERAGE(K709,L709)</f>
        <v>30.322629672660717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30.348129672660718</v>
      </c>
      <c r="L710" s="115">
        <f t="shared" ref="L710:L773" si="119">K710+$I$4-POWER(10,-$D$2)</f>
        <v>30.397129672660718</v>
      </c>
      <c r="M710" s="98">
        <f t="shared" si="112"/>
        <v>30.34762967266072</v>
      </c>
      <c r="N710" s="116">
        <f t="shared" si="113"/>
        <v>30.397629672660717</v>
      </c>
      <c r="O710" s="117">
        <f t="shared" si="114"/>
        <v>30.372629672660718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30.398129672660719</v>
      </c>
      <c r="L711" s="115">
        <f t="shared" si="119"/>
        <v>30.447129672660719</v>
      </c>
      <c r="M711" s="98">
        <f t="shared" si="112"/>
        <v>30.39762967266072</v>
      </c>
      <c r="N711" s="116">
        <f t="shared" si="113"/>
        <v>30.447629672660717</v>
      </c>
      <c r="O711" s="117">
        <f t="shared" si="114"/>
        <v>30.422629672660719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30.44812967266072</v>
      </c>
      <c r="L712" s="115">
        <f t="shared" si="119"/>
        <v>30.497129672660719</v>
      </c>
      <c r="M712" s="98">
        <f t="shared" si="112"/>
        <v>30.447629672660721</v>
      </c>
      <c r="N712" s="116">
        <f t="shared" si="113"/>
        <v>30.497629672660718</v>
      </c>
      <c r="O712" s="117">
        <f t="shared" si="114"/>
        <v>30.47262967266072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30.498129672660721</v>
      </c>
      <c r="L713" s="115">
        <f t="shared" si="119"/>
        <v>30.54712967266072</v>
      </c>
      <c r="M713" s="98">
        <f t="shared" si="112"/>
        <v>30.497629672660722</v>
      </c>
      <c r="N713" s="116">
        <f t="shared" si="113"/>
        <v>30.547629672660719</v>
      </c>
      <c r="O713" s="117">
        <f t="shared" si="114"/>
        <v>30.52262967266072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30.548129672660721</v>
      </c>
      <c r="L714" s="115">
        <f t="shared" si="119"/>
        <v>30.597129672660721</v>
      </c>
      <c r="M714" s="98">
        <f t="shared" si="112"/>
        <v>30.547629672660722</v>
      </c>
      <c r="N714" s="116">
        <f t="shared" si="113"/>
        <v>30.59762967266072</v>
      </c>
      <c r="O714" s="117">
        <f t="shared" si="114"/>
        <v>30.572629672660721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30.598129672660722</v>
      </c>
      <c r="L715" s="115">
        <f t="shared" si="119"/>
        <v>30.647129672660721</v>
      </c>
      <c r="M715" s="98">
        <f t="shared" si="112"/>
        <v>30.597629672660723</v>
      </c>
      <c r="N715" s="116">
        <f t="shared" si="113"/>
        <v>30.64762967266072</v>
      </c>
      <c r="O715" s="117">
        <f t="shared" si="114"/>
        <v>30.622629672660722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30.648129672660723</v>
      </c>
      <c r="L716" s="115">
        <f t="shared" si="119"/>
        <v>30.697129672660722</v>
      </c>
      <c r="M716" s="98">
        <f t="shared" si="112"/>
        <v>30.647629672660724</v>
      </c>
      <c r="N716" s="116">
        <f t="shared" si="113"/>
        <v>30.697629672660721</v>
      </c>
      <c r="O716" s="117">
        <f t="shared" si="114"/>
        <v>30.672629672660722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30.698129672660723</v>
      </c>
      <c r="L717" s="115">
        <f t="shared" si="119"/>
        <v>30.747129672660723</v>
      </c>
      <c r="M717" s="98">
        <f t="shared" si="112"/>
        <v>30.697629672660725</v>
      </c>
      <c r="N717" s="116">
        <f t="shared" si="113"/>
        <v>30.747629672660722</v>
      </c>
      <c r="O717" s="117">
        <f t="shared" si="114"/>
        <v>30.722629672660723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30.748129672660724</v>
      </c>
      <c r="L718" s="115">
        <f t="shared" si="119"/>
        <v>30.797129672660724</v>
      </c>
      <c r="M718" s="98">
        <f t="shared" si="112"/>
        <v>30.747629672660725</v>
      </c>
      <c r="N718" s="116">
        <f t="shared" si="113"/>
        <v>30.797629672660722</v>
      </c>
      <c r="O718" s="117">
        <f t="shared" si="114"/>
        <v>30.772629672660724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30.798129672660725</v>
      </c>
      <c r="L719" s="115">
        <f t="shared" si="119"/>
        <v>30.847129672660724</v>
      </c>
      <c r="M719" s="98">
        <f t="shared" si="112"/>
        <v>30.797629672660726</v>
      </c>
      <c r="N719" s="116">
        <f t="shared" si="113"/>
        <v>30.847629672660723</v>
      </c>
      <c r="O719" s="117">
        <f t="shared" si="114"/>
        <v>30.822629672660725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30.848129672660725</v>
      </c>
      <c r="L720" s="115">
        <f t="shared" si="119"/>
        <v>30.897129672660725</v>
      </c>
      <c r="M720" s="98">
        <f t="shared" si="112"/>
        <v>30.847629672660727</v>
      </c>
      <c r="N720" s="116">
        <f t="shared" si="113"/>
        <v>30.897629672660724</v>
      </c>
      <c r="O720" s="117">
        <f t="shared" si="114"/>
        <v>30.872629672660725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30.898129672660726</v>
      </c>
      <c r="L721" s="115">
        <f t="shared" si="119"/>
        <v>30.947129672660726</v>
      </c>
      <c r="M721" s="98">
        <f t="shared" si="112"/>
        <v>30.897629672660727</v>
      </c>
      <c r="N721" s="116">
        <f t="shared" si="113"/>
        <v>30.947629672660725</v>
      </c>
      <c r="O721" s="117">
        <f t="shared" si="114"/>
        <v>30.922629672660726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30.948129672660727</v>
      </c>
      <c r="L722" s="115">
        <f t="shared" si="119"/>
        <v>30.997129672660726</v>
      </c>
      <c r="M722" s="98">
        <f t="shared" si="112"/>
        <v>30.947629672660728</v>
      </c>
      <c r="N722" s="116">
        <f t="shared" si="113"/>
        <v>30.997629672660725</v>
      </c>
      <c r="O722" s="117">
        <f t="shared" si="114"/>
        <v>30.972629672660727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30.998129672660728</v>
      </c>
      <c r="L723" s="115">
        <f t="shared" si="119"/>
        <v>31.047129672660727</v>
      </c>
      <c r="M723" s="98">
        <f t="shared" si="112"/>
        <v>30.997629672660729</v>
      </c>
      <c r="N723" s="116">
        <f t="shared" si="113"/>
        <v>31.047629672660726</v>
      </c>
      <c r="O723" s="117">
        <f t="shared" si="114"/>
        <v>31.022629672660727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31.048129672660728</v>
      </c>
      <c r="L724" s="115">
        <f t="shared" si="119"/>
        <v>31.097129672660728</v>
      </c>
      <c r="M724" s="98">
        <f t="shared" si="112"/>
        <v>31.047629672660729</v>
      </c>
      <c r="N724" s="116">
        <f t="shared" si="113"/>
        <v>31.097629672660727</v>
      </c>
      <c r="O724" s="117">
        <f t="shared" si="114"/>
        <v>31.072629672660728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31.098129672660729</v>
      </c>
      <c r="L725" s="115">
        <f t="shared" si="119"/>
        <v>31.147129672660729</v>
      </c>
      <c r="M725" s="98">
        <f t="shared" si="112"/>
        <v>31.09762967266073</v>
      </c>
      <c r="N725" s="116">
        <f t="shared" si="113"/>
        <v>31.147629672660727</v>
      </c>
      <c r="O725" s="117">
        <f t="shared" si="114"/>
        <v>31.122629672660729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31.14812967266073</v>
      </c>
      <c r="L726" s="115">
        <f t="shared" si="119"/>
        <v>31.197129672660729</v>
      </c>
      <c r="M726" s="98">
        <f t="shared" si="112"/>
        <v>31.147629672660731</v>
      </c>
      <c r="N726" s="116">
        <f t="shared" si="113"/>
        <v>31.197629672660728</v>
      </c>
      <c r="O726" s="117">
        <f t="shared" si="114"/>
        <v>31.172629672660729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31.19812967266073</v>
      </c>
      <c r="L727" s="115">
        <f t="shared" si="119"/>
        <v>31.24712967266073</v>
      </c>
      <c r="M727" s="98">
        <f t="shared" si="112"/>
        <v>31.197629672660732</v>
      </c>
      <c r="N727" s="116">
        <f t="shared" si="113"/>
        <v>31.247629672660729</v>
      </c>
      <c r="O727" s="117">
        <f t="shared" si="114"/>
        <v>31.22262967266073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31.248129672660731</v>
      </c>
      <c r="L728" s="115">
        <f t="shared" si="119"/>
        <v>31.297129672660731</v>
      </c>
      <c r="M728" s="98">
        <f t="shared" si="112"/>
        <v>31.247629672660732</v>
      </c>
      <c r="N728" s="116">
        <f t="shared" si="113"/>
        <v>31.297629672660729</v>
      </c>
      <c r="O728" s="117">
        <f t="shared" si="114"/>
        <v>31.272629672660731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31.298129672660732</v>
      </c>
      <c r="L729" s="115">
        <f t="shared" si="119"/>
        <v>31.347129672660731</v>
      </c>
      <c r="M729" s="98">
        <f t="shared" si="112"/>
        <v>31.297629672660733</v>
      </c>
      <c r="N729" s="116">
        <f t="shared" si="113"/>
        <v>31.34762967266073</v>
      </c>
      <c r="O729" s="117">
        <f t="shared" si="114"/>
        <v>31.322629672660732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31.348129672660733</v>
      </c>
      <c r="L730" s="115">
        <f t="shared" si="119"/>
        <v>31.397129672660732</v>
      </c>
      <c r="M730" s="98">
        <f t="shared" si="112"/>
        <v>31.347629672660734</v>
      </c>
      <c r="N730" s="116">
        <f t="shared" si="113"/>
        <v>31.397629672660731</v>
      </c>
      <c r="O730" s="117">
        <f t="shared" si="114"/>
        <v>31.372629672660732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31.398129672660733</v>
      </c>
      <c r="L731" s="115">
        <f t="shared" si="119"/>
        <v>31.447129672660733</v>
      </c>
      <c r="M731" s="98">
        <f t="shared" si="112"/>
        <v>31.397629672660734</v>
      </c>
      <c r="N731" s="116">
        <f t="shared" si="113"/>
        <v>31.447629672660732</v>
      </c>
      <c r="O731" s="117">
        <f t="shared" si="114"/>
        <v>31.422629672660733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31.448129672660734</v>
      </c>
      <c r="L732" s="115">
        <f t="shared" si="119"/>
        <v>31.497129672660733</v>
      </c>
      <c r="M732" s="98">
        <f t="shared" si="112"/>
        <v>31.447629672660735</v>
      </c>
      <c r="N732" s="116">
        <f t="shared" si="113"/>
        <v>31.497629672660732</v>
      </c>
      <c r="O732" s="117">
        <f t="shared" si="114"/>
        <v>31.472629672660734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31.498129672660735</v>
      </c>
      <c r="L733" s="115">
        <f t="shared" si="119"/>
        <v>31.547129672660734</v>
      </c>
      <c r="M733" s="98">
        <f t="shared" si="112"/>
        <v>31.497629672660736</v>
      </c>
      <c r="N733" s="116">
        <f t="shared" si="113"/>
        <v>31.547629672660733</v>
      </c>
      <c r="O733" s="117">
        <f t="shared" si="114"/>
        <v>31.522629672660734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31.548129672660735</v>
      </c>
      <c r="L734" s="115">
        <f t="shared" si="119"/>
        <v>31.597129672660735</v>
      </c>
      <c r="M734" s="98">
        <f t="shared" si="112"/>
        <v>31.547629672660737</v>
      </c>
      <c r="N734" s="116">
        <f t="shared" si="113"/>
        <v>31.597629672660734</v>
      </c>
      <c r="O734" s="117">
        <f t="shared" si="114"/>
        <v>31.572629672660735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31.598129672660736</v>
      </c>
      <c r="L735" s="115">
        <f t="shared" si="119"/>
        <v>31.647129672660736</v>
      </c>
      <c r="M735" s="98">
        <f t="shared" si="112"/>
        <v>31.597629672660737</v>
      </c>
      <c r="N735" s="116">
        <f t="shared" si="113"/>
        <v>31.647629672660734</v>
      </c>
      <c r="O735" s="117">
        <f t="shared" si="114"/>
        <v>31.622629672660736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31.648129672660737</v>
      </c>
      <c r="L736" s="115">
        <f t="shared" si="119"/>
        <v>31.697129672660736</v>
      </c>
      <c r="M736" s="98">
        <f t="shared" si="112"/>
        <v>31.647629672660738</v>
      </c>
      <c r="N736" s="116">
        <f t="shared" si="113"/>
        <v>31.697629672660735</v>
      </c>
      <c r="O736" s="117">
        <f t="shared" si="114"/>
        <v>31.672629672660737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31.698129672660738</v>
      </c>
      <c r="L737" s="115">
        <f t="shared" si="119"/>
        <v>31.747129672660737</v>
      </c>
      <c r="M737" s="98">
        <f t="shared" si="112"/>
        <v>31.697629672660739</v>
      </c>
      <c r="N737" s="116">
        <f t="shared" si="113"/>
        <v>31.747629672660736</v>
      </c>
      <c r="O737" s="117">
        <f t="shared" si="114"/>
        <v>31.722629672660737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31.748129672660738</v>
      </c>
      <c r="L738" s="115">
        <f t="shared" si="119"/>
        <v>31.797129672660738</v>
      </c>
      <c r="M738" s="98">
        <f t="shared" si="112"/>
        <v>31.747629672660739</v>
      </c>
      <c r="N738" s="116">
        <f t="shared" si="113"/>
        <v>31.797629672660737</v>
      </c>
      <c r="O738" s="117">
        <f t="shared" si="114"/>
        <v>31.772629672660738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31.798129672660739</v>
      </c>
      <c r="L739" s="115">
        <f t="shared" si="119"/>
        <v>31.847129672660738</v>
      </c>
      <c r="M739" s="98">
        <f t="shared" si="112"/>
        <v>31.79762967266074</v>
      </c>
      <c r="N739" s="116">
        <f t="shared" si="113"/>
        <v>31.847629672660737</v>
      </c>
      <c r="O739" s="117">
        <f t="shared" si="114"/>
        <v>31.822629672660739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31.84812967266074</v>
      </c>
      <c r="L740" s="115">
        <f t="shared" si="119"/>
        <v>31.897129672660739</v>
      </c>
      <c r="M740" s="98">
        <f t="shared" si="112"/>
        <v>31.847629672660741</v>
      </c>
      <c r="N740" s="116">
        <f t="shared" si="113"/>
        <v>31.897629672660738</v>
      </c>
      <c r="O740" s="117">
        <f t="shared" si="114"/>
        <v>31.872629672660739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31.89812967266074</v>
      </c>
      <c r="L741" s="115">
        <f t="shared" si="119"/>
        <v>31.94712967266074</v>
      </c>
      <c r="M741" s="98">
        <f t="shared" si="112"/>
        <v>31.897629672660742</v>
      </c>
      <c r="N741" s="116">
        <f t="shared" si="113"/>
        <v>31.947629672660739</v>
      </c>
      <c r="O741" s="117">
        <f t="shared" si="114"/>
        <v>31.92262967266074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31.948129672660741</v>
      </c>
      <c r="L742" s="115">
        <f t="shared" si="119"/>
        <v>31.997129672660741</v>
      </c>
      <c r="M742" s="98">
        <f t="shared" si="112"/>
        <v>31.947629672660742</v>
      </c>
      <c r="N742" s="116">
        <f t="shared" si="113"/>
        <v>31.997629672660739</v>
      </c>
      <c r="O742" s="117">
        <f t="shared" si="114"/>
        <v>31.972629672660741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31.998129672660742</v>
      </c>
      <c r="L743" s="115">
        <f t="shared" si="119"/>
        <v>32.047129672660745</v>
      </c>
      <c r="M743" s="98">
        <f t="shared" si="112"/>
        <v>31.997629672660743</v>
      </c>
      <c r="N743" s="116">
        <f t="shared" si="113"/>
        <v>32.047629672660747</v>
      </c>
      <c r="O743" s="117">
        <f t="shared" si="114"/>
        <v>32.022629672660742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32.048129672660743</v>
      </c>
      <c r="L744" s="115">
        <f t="shared" si="119"/>
        <v>32.097129672660742</v>
      </c>
      <c r="M744" s="98">
        <f t="shared" si="112"/>
        <v>32.04762967266074</v>
      </c>
      <c r="N744" s="116">
        <f t="shared" si="113"/>
        <v>32.097629672660744</v>
      </c>
      <c r="O744" s="117">
        <f t="shared" si="114"/>
        <v>32.072629672660739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32.09812967266074</v>
      </c>
      <c r="L745" s="115">
        <f t="shared" si="119"/>
        <v>32.147129672660739</v>
      </c>
      <c r="M745" s="98">
        <f t="shared" si="112"/>
        <v>32.097629672660737</v>
      </c>
      <c r="N745" s="116">
        <f t="shared" si="113"/>
        <v>32.147629672660742</v>
      </c>
      <c r="O745" s="117">
        <f t="shared" si="114"/>
        <v>32.122629672660736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32.148129672660737</v>
      </c>
      <c r="L746" s="115">
        <f t="shared" si="119"/>
        <v>32.197129672660736</v>
      </c>
      <c r="M746" s="98">
        <f t="shared" si="112"/>
        <v>32.147629672660734</v>
      </c>
      <c r="N746" s="116">
        <f t="shared" si="113"/>
        <v>32.197629672660739</v>
      </c>
      <c r="O746" s="117">
        <f t="shared" si="114"/>
        <v>32.172629672660733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32.198129672660734</v>
      </c>
      <c r="L747" s="115">
        <f t="shared" si="119"/>
        <v>32.247129672660733</v>
      </c>
      <c r="M747" s="98">
        <f t="shared" si="112"/>
        <v>32.197629672660732</v>
      </c>
      <c r="N747" s="116">
        <f t="shared" si="113"/>
        <v>32.247629672660736</v>
      </c>
      <c r="O747" s="117">
        <f t="shared" si="114"/>
        <v>32.22262967266073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32.248129672660731</v>
      </c>
      <c r="L748" s="115">
        <f t="shared" si="119"/>
        <v>32.297129672660731</v>
      </c>
      <c r="M748" s="98">
        <f t="shared" si="112"/>
        <v>32.247629672660729</v>
      </c>
      <c r="N748" s="116">
        <f t="shared" si="113"/>
        <v>32.297629672660733</v>
      </c>
      <c r="O748" s="117">
        <f t="shared" si="114"/>
        <v>32.272629672660727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32.298129672660728</v>
      </c>
      <c r="L749" s="115">
        <f t="shared" si="119"/>
        <v>32.347129672660728</v>
      </c>
      <c r="M749" s="98">
        <f t="shared" si="112"/>
        <v>32.297629672660726</v>
      </c>
      <c r="N749" s="116">
        <f t="shared" si="113"/>
        <v>32.34762967266073</v>
      </c>
      <c r="O749" s="117">
        <f t="shared" si="114"/>
        <v>32.322629672660725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32.348129672660725</v>
      </c>
      <c r="L750" s="115">
        <f t="shared" si="119"/>
        <v>32.397129672660725</v>
      </c>
      <c r="M750" s="98">
        <f t="shared" si="112"/>
        <v>32.347629672660723</v>
      </c>
      <c r="N750" s="116">
        <f t="shared" si="113"/>
        <v>32.397629672660727</v>
      </c>
      <c r="O750" s="117">
        <f t="shared" si="114"/>
        <v>32.372629672660722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32.398129672660723</v>
      </c>
      <c r="L751" s="115">
        <f t="shared" si="119"/>
        <v>32.447129672660722</v>
      </c>
      <c r="M751" s="98">
        <f t="shared" si="112"/>
        <v>32.39762967266072</v>
      </c>
      <c r="N751" s="116">
        <f t="shared" si="113"/>
        <v>32.447629672660725</v>
      </c>
      <c r="O751" s="117">
        <f t="shared" si="114"/>
        <v>32.422629672660719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32.44812967266072</v>
      </c>
      <c r="L752" s="115">
        <f t="shared" si="119"/>
        <v>32.497129672660719</v>
      </c>
      <c r="M752" s="98">
        <f t="shared" si="112"/>
        <v>32.447629672660717</v>
      </c>
      <c r="N752" s="116">
        <f t="shared" si="113"/>
        <v>32.497629672660722</v>
      </c>
      <c r="O752" s="117">
        <f t="shared" si="114"/>
        <v>32.472629672660716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32.498129672660717</v>
      </c>
      <c r="L753" s="115">
        <f t="shared" si="119"/>
        <v>32.547129672660716</v>
      </c>
      <c r="M753" s="98">
        <f t="shared" si="112"/>
        <v>32.497629672660715</v>
      </c>
      <c r="N753" s="116">
        <f t="shared" si="113"/>
        <v>32.547629672660719</v>
      </c>
      <c r="O753" s="117">
        <f t="shared" si="114"/>
        <v>32.522629672660713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32.548129672660714</v>
      </c>
      <c r="L754" s="115">
        <f t="shared" si="119"/>
        <v>32.597129672660714</v>
      </c>
      <c r="M754" s="98">
        <f t="shared" si="112"/>
        <v>32.547629672660712</v>
      </c>
      <c r="N754" s="116">
        <f t="shared" si="113"/>
        <v>32.597629672660716</v>
      </c>
      <c r="O754" s="117">
        <f t="shared" si="114"/>
        <v>32.57262967266071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32.598129672660711</v>
      </c>
      <c r="L755" s="115">
        <f t="shared" si="119"/>
        <v>32.647129672660711</v>
      </c>
      <c r="M755" s="98">
        <f t="shared" si="112"/>
        <v>32.597629672660709</v>
      </c>
      <c r="N755" s="116">
        <f t="shared" si="113"/>
        <v>32.647629672660713</v>
      </c>
      <c r="O755" s="117">
        <f t="shared" si="114"/>
        <v>32.622629672660707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32.648129672660708</v>
      </c>
      <c r="L756" s="115">
        <f t="shared" si="119"/>
        <v>32.697129672660708</v>
      </c>
      <c r="M756" s="98">
        <f t="shared" si="112"/>
        <v>32.647629672660706</v>
      </c>
      <c r="N756" s="116">
        <f t="shared" si="113"/>
        <v>32.69762967266071</v>
      </c>
      <c r="O756" s="117">
        <f t="shared" si="114"/>
        <v>32.672629672660705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32.698129672660706</v>
      </c>
      <c r="L757" s="115">
        <f t="shared" si="119"/>
        <v>32.747129672660705</v>
      </c>
      <c r="M757" s="98">
        <f t="shared" si="112"/>
        <v>32.697629672660703</v>
      </c>
      <c r="N757" s="116">
        <f t="shared" si="113"/>
        <v>32.747629672660707</v>
      </c>
      <c r="O757" s="117">
        <f t="shared" si="114"/>
        <v>32.722629672660702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32.748129672660703</v>
      </c>
      <c r="L758" s="115">
        <f t="shared" si="119"/>
        <v>32.797129672660702</v>
      </c>
      <c r="M758" s="98">
        <f t="shared" si="112"/>
        <v>32.7476296726607</v>
      </c>
      <c r="N758" s="116">
        <f t="shared" si="113"/>
        <v>32.797629672660705</v>
      </c>
      <c r="O758" s="117">
        <f t="shared" si="114"/>
        <v>32.772629672660699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32.7981296726607</v>
      </c>
      <c r="L759" s="115">
        <f t="shared" si="119"/>
        <v>32.847129672660699</v>
      </c>
      <c r="M759" s="98">
        <f t="shared" si="112"/>
        <v>32.797629672660698</v>
      </c>
      <c r="N759" s="116">
        <f t="shared" si="113"/>
        <v>32.847629672660702</v>
      </c>
      <c r="O759" s="117">
        <f t="shared" si="114"/>
        <v>32.822629672660696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32.848129672660697</v>
      </c>
      <c r="L760" s="115">
        <f t="shared" si="119"/>
        <v>32.897129672660697</v>
      </c>
      <c r="M760" s="98">
        <f t="shared" si="112"/>
        <v>32.847629672660695</v>
      </c>
      <c r="N760" s="116">
        <f t="shared" si="113"/>
        <v>32.897629672660699</v>
      </c>
      <c r="O760" s="117">
        <f t="shared" si="114"/>
        <v>32.872629672660693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32.898129672660694</v>
      </c>
      <c r="L761" s="115">
        <f t="shared" si="119"/>
        <v>32.947129672660694</v>
      </c>
      <c r="M761" s="98">
        <f t="shared" si="112"/>
        <v>32.897629672660692</v>
      </c>
      <c r="N761" s="116">
        <f t="shared" si="113"/>
        <v>32.947629672660696</v>
      </c>
      <c r="O761" s="117">
        <f t="shared" si="114"/>
        <v>32.92262967266069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32.948129672660691</v>
      </c>
      <c r="L762" s="115">
        <f t="shared" si="119"/>
        <v>32.997129672660691</v>
      </c>
      <c r="M762" s="98">
        <f t="shared" si="112"/>
        <v>32.947629672660689</v>
      </c>
      <c r="N762" s="116">
        <f t="shared" si="113"/>
        <v>32.997629672660693</v>
      </c>
      <c r="O762" s="117">
        <f t="shared" si="114"/>
        <v>32.972629672660688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32.998129672660689</v>
      </c>
      <c r="L763" s="115">
        <f t="shared" si="119"/>
        <v>33.047129672660688</v>
      </c>
      <c r="M763" s="98">
        <f t="shared" si="112"/>
        <v>32.997629672660686</v>
      </c>
      <c r="N763" s="116">
        <f t="shared" si="113"/>
        <v>33.04762967266069</v>
      </c>
      <c r="O763" s="117">
        <f t="shared" si="114"/>
        <v>33.022629672660685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33.048129672660686</v>
      </c>
      <c r="L764" s="115">
        <f t="shared" si="119"/>
        <v>33.097129672660685</v>
      </c>
      <c r="M764" s="98">
        <f t="shared" si="112"/>
        <v>33.047629672660683</v>
      </c>
      <c r="N764" s="116">
        <f t="shared" si="113"/>
        <v>33.097629672660688</v>
      </c>
      <c r="O764" s="117">
        <f t="shared" si="114"/>
        <v>33.072629672660682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33.098129672660683</v>
      </c>
      <c r="L765" s="115">
        <f t="shared" si="119"/>
        <v>33.147129672660682</v>
      </c>
      <c r="M765" s="98">
        <f t="shared" si="112"/>
        <v>33.09762967266068</v>
      </c>
      <c r="N765" s="116">
        <f t="shared" si="113"/>
        <v>33.147629672660685</v>
      </c>
      <c r="O765" s="117">
        <f t="shared" si="114"/>
        <v>33.122629672660679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33.14812967266068</v>
      </c>
      <c r="L766" s="115">
        <f t="shared" si="119"/>
        <v>33.197129672660679</v>
      </c>
      <c r="M766" s="98">
        <f t="shared" si="112"/>
        <v>33.147629672660678</v>
      </c>
      <c r="N766" s="116">
        <f t="shared" si="113"/>
        <v>33.197629672660682</v>
      </c>
      <c r="O766" s="117">
        <f t="shared" si="114"/>
        <v>33.172629672660676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33.198129672660677</v>
      </c>
      <c r="L767" s="115">
        <f t="shared" si="119"/>
        <v>33.247129672660677</v>
      </c>
      <c r="M767" s="98">
        <f t="shared" si="112"/>
        <v>33.197629672660675</v>
      </c>
      <c r="N767" s="116">
        <f t="shared" si="113"/>
        <v>33.247629672660679</v>
      </c>
      <c r="O767" s="117">
        <f t="shared" si="114"/>
        <v>33.222629672660673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33.248129672660674</v>
      </c>
      <c r="L768" s="115">
        <f t="shared" si="119"/>
        <v>33.297129672660674</v>
      </c>
      <c r="M768" s="98">
        <f t="shared" si="112"/>
        <v>33.247629672660672</v>
      </c>
      <c r="N768" s="116">
        <f t="shared" si="113"/>
        <v>33.297629672660676</v>
      </c>
      <c r="O768" s="117">
        <f t="shared" si="114"/>
        <v>33.272629672660671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33.298129672660671</v>
      </c>
      <c r="L769" s="115">
        <f t="shared" si="119"/>
        <v>33.347129672660671</v>
      </c>
      <c r="M769" s="98">
        <f t="shared" si="112"/>
        <v>33.297629672660669</v>
      </c>
      <c r="N769" s="116">
        <f t="shared" si="113"/>
        <v>33.347629672660673</v>
      </c>
      <c r="O769" s="117">
        <f t="shared" si="114"/>
        <v>33.322629672660668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33.348129672660669</v>
      </c>
      <c r="L770" s="115">
        <f t="shared" si="119"/>
        <v>33.397129672660668</v>
      </c>
      <c r="M770" s="98">
        <f t="shared" si="112"/>
        <v>33.347629672660666</v>
      </c>
      <c r="N770" s="116">
        <f t="shared" si="113"/>
        <v>33.397629672660671</v>
      </c>
      <c r="O770" s="117">
        <f t="shared" si="114"/>
        <v>33.372629672660665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33.398129672660666</v>
      </c>
      <c r="L771" s="115">
        <f t="shared" si="119"/>
        <v>33.447129672660665</v>
      </c>
      <c r="M771" s="98">
        <f t="shared" si="112"/>
        <v>33.397629672660663</v>
      </c>
      <c r="N771" s="116">
        <f t="shared" si="113"/>
        <v>33.447629672660668</v>
      </c>
      <c r="O771" s="117">
        <f t="shared" si="114"/>
        <v>33.422629672660662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33.448129672660663</v>
      </c>
      <c r="L772" s="115">
        <f t="shared" si="119"/>
        <v>33.497129672660662</v>
      </c>
      <c r="M772" s="98">
        <f t="shared" si="112"/>
        <v>33.447629672660661</v>
      </c>
      <c r="N772" s="116">
        <f t="shared" si="113"/>
        <v>33.497629672660665</v>
      </c>
      <c r="O772" s="117">
        <f t="shared" si="114"/>
        <v>33.472629672660659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33.49812967266066</v>
      </c>
      <c r="L773" s="115">
        <f t="shared" si="119"/>
        <v>33.54712967266066</v>
      </c>
      <c r="M773" s="98">
        <f t="shared" ref="M773:M836" si="122">K773-5*10^-(D$2+1)</f>
        <v>33.497629672660658</v>
      </c>
      <c r="N773" s="116">
        <f t="shared" ref="N773:N836" si="123">L773+5*10^-(D$2+1)</f>
        <v>33.547629672660662</v>
      </c>
      <c r="O773" s="117">
        <f t="shared" ref="O773:O836" si="124">AVERAGE(K773,L773)</f>
        <v>33.522629672660656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33.548129672660657</v>
      </c>
      <c r="L774" s="115">
        <f t="shared" ref="L774:L837" si="129">K774+$I$4-POWER(10,-$D$2)</f>
        <v>33.597129672660657</v>
      </c>
      <c r="M774" s="98">
        <f t="shared" si="122"/>
        <v>33.547629672660655</v>
      </c>
      <c r="N774" s="116">
        <f t="shared" si="123"/>
        <v>33.597629672660659</v>
      </c>
      <c r="O774" s="117">
        <f t="shared" si="124"/>
        <v>33.572629672660653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33.598129672660654</v>
      </c>
      <c r="L775" s="115">
        <f t="shared" si="129"/>
        <v>33.647129672660654</v>
      </c>
      <c r="M775" s="98">
        <f t="shared" si="122"/>
        <v>33.597629672660652</v>
      </c>
      <c r="N775" s="116">
        <f t="shared" si="123"/>
        <v>33.647629672660656</v>
      </c>
      <c r="O775" s="117">
        <f t="shared" si="124"/>
        <v>33.622629672660651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33.648129672660652</v>
      </c>
      <c r="L776" s="115">
        <f t="shared" si="129"/>
        <v>33.697129672660651</v>
      </c>
      <c r="M776" s="98">
        <f t="shared" si="122"/>
        <v>33.647629672660649</v>
      </c>
      <c r="N776" s="116">
        <f t="shared" si="123"/>
        <v>33.697629672660653</v>
      </c>
      <c r="O776" s="117">
        <f t="shared" si="124"/>
        <v>33.672629672660648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33.698129672660649</v>
      </c>
      <c r="L777" s="115">
        <f t="shared" si="129"/>
        <v>33.747129672660648</v>
      </c>
      <c r="M777" s="98">
        <f t="shared" si="122"/>
        <v>33.697629672660646</v>
      </c>
      <c r="N777" s="116">
        <f t="shared" si="123"/>
        <v>33.747629672660651</v>
      </c>
      <c r="O777" s="117">
        <f t="shared" si="124"/>
        <v>33.722629672660645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33.748129672660646</v>
      </c>
      <c r="L778" s="115">
        <f t="shared" si="129"/>
        <v>33.797129672660645</v>
      </c>
      <c r="M778" s="98">
        <f t="shared" si="122"/>
        <v>33.747629672660644</v>
      </c>
      <c r="N778" s="116">
        <f t="shared" si="123"/>
        <v>33.797629672660648</v>
      </c>
      <c r="O778" s="117">
        <f t="shared" si="124"/>
        <v>33.772629672660642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33.798129672660643</v>
      </c>
      <c r="L779" s="115">
        <f t="shared" si="129"/>
        <v>33.847129672660643</v>
      </c>
      <c r="M779" s="98">
        <f t="shared" si="122"/>
        <v>33.797629672660641</v>
      </c>
      <c r="N779" s="116">
        <f t="shared" si="123"/>
        <v>33.847629672660645</v>
      </c>
      <c r="O779" s="117">
        <f t="shared" si="124"/>
        <v>33.822629672660639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33.84812967266064</v>
      </c>
      <c r="L780" s="115">
        <f t="shared" si="129"/>
        <v>33.89712967266064</v>
      </c>
      <c r="M780" s="98">
        <f t="shared" si="122"/>
        <v>33.847629672660638</v>
      </c>
      <c r="N780" s="116">
        <f t="shared" si="123"/>
        <v>33.897629672660642</v>
      </c>
      <c r="O780" s="117">
        <f t="shared" si="124"/>
        <v>33.872629672660636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33.898129672660637</v>
      </c>
      <c r="L781" s="115">
        <f t="shared" si="129"/>
        <v>33.947129672660637</v>
      </c>
      <c r="M781" s="98">
        <f t="shared" si="122"/>
        <v>33.897629672660635</v>
      </c>
      <c r="N781" s="116">
        <f t="shared" si="123"/>
        <v>33.947629672660639</v>
      </c>
      <c r="O781" s="117">
        <f t="shared" si="124"/>
        <v>33.922629672660634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33.948129672660635</v>
      </c>
      <c r="L782" s="115">
        <f t="shared" si="129"/>
        <v>33.997129672660634</v>
      </c>
      <c r="M782" s="98">
        <f t="shared" si="122"/>
        <v>33.947629672660632</v>
      </c>
      <c r="N782" s="116">
        <f t="shared" si="123"/>
        <v>33.997629672660636</v>
      </c>
      <c r="O782" s="117">
        <f t="shared" si="124"/>
        <v>33.972629672660631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33.998129672660632</v>
      </c>
      <c r="L783" s="115">
        <f t="shared" si="129"/>
        <v>34.047129672660631</v>
      </c>
      <c r="M783" s="98">
        <f t="shared" si="122"/>
        <v>33.997629672660629</v>
      </c>
      <c r="N783" s="116">
        <f t="shared" si="123"/>
        <v>34.047629672660634</v>
      </c>
      <c r="O783" s="117">
        <f t="shared" si="124"/>
        <v>34.022629672660628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34.048129672660629</v>
      </c>
      <c r="L784" s="115">
        <f t="shared" si="129"/>
        <v>34.097129672660628</v>
      </c>
      <c r="M784" s="98">
        <f t="shared" si="122"/>
        <v>34.047629672660626</v>
      </c>
      <c r="N784" s="116">
        <f t="shared" si="123"/>
        <v>34.097629672660631</v>
      </c>
      <c r="O784" s="117">
        <f t="shared" si="124"/>
        <v>34.072629672660625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34.098129672660626</v>
      </c>
      <c r="L785" s="115">
        <f t="shared" si="129"/>
        <v>34.147129672660625</v>
      </c>
      <c r="M785" s="98">
        <f t="shared" si="122"/>
        <v>34.097629672660624</v>
      </c>
      <c r="N785" s="116">
        <f t="shared" si="123"/>
        <v>34.147629672660628</v>
      </c>
      <c r="O785" s="117">
        <f t="shared" si="124"/>
        <v>34.122629672660622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34.148129672660623</v>
      </c>
      <c r="L786" s="115">
        <f t="shared" si="129"/>
        <v>34.197129672660623</v>
      </c>
      <c r="M786" s="98">
        <f t="shared" si="122"/>
        <v>34.147629672660621</v>
      </c>
      <c r="N786" s="116">
        <f t="shared" si="123"/>
        <v>34.197629672660625</v>
      </c>
      <c r="O786" s="117">
        <f t="shared" si="124"/>
        <v>34.172629672660619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34.19812967266062</v>
      </c>
      <c r="L787" s="115">
        <f t="shared" si="129"/>
        <v>34.24712967266062</v>
      </c>
      <c r="M787" s="98">
        <f t="shared" si="122"/>
        <v>34.197629672660618</v>
      </c>
      <c r="N787" s="116">
        <f t="shared" si="123"/>
        <v>34.247629672660622</v>
      </c>
      <c r="O787" s="117">
        <f t="shared" si="124"/>
        <v>34.222629672660617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34.248129672660617</v>
      </c>
      <c r="L788" s="115">
        <f t="shared" si="129"/>
        <v>34.297129672660617</v>
      </c>
      <c r="M788" s="98">
        <f t="shared" si="122"/>
        <v>34.247629672660615</v>
      </c>
      <c r="N788" s="116">
        <f t="shared" si="123"/>
        <v>34.297629672660619</v>
      </c>
      <c r="O788" s="117">
        <f t="shared" si="124"/>
        <v>34.272629672660614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34.298129672660615</v>
      </c>
      <c r="L789" s="115">
        <f t="shared" si="129"/>
        <v>34.347129672660614</v>
      </c>
      <c r="M789" s="98">
        <f t="shared" si="122"/>
        <v>34.297629672660612</v>
      </c>
      <c r="N789" s="116">
        <f t="shared" si="123"/>
        <v>34.347629672660617</v>
      </c>
      <c r="O789" s="117">
        <f t="shared" si="124"/>
        <v>34.322629672660611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34.348129672660612</v>
      </c>
      <c r="L790" s="115">
        <f t="shared" si="129"/>
        <v>34.397129672660611</v>
      </c>
      <c r="M790" s="98">
        <f t="shared" si="122"/>
        <v>34.347629672660609</v>
      </c>
      <c r="N790" s="116">
        <f t="shared" si="123"/>
        <v>34.397629672660614</v>
      </c>
      <c r="O790" s="117">
        <f t="shared" si="124"/>
        <v>34.372629672660608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34.398129672660609</v>
      </c>
      <c r="L791" s="115">
        <f t="shared" si="129"/>
        <v>34.447129672660608</v>
      </c>
      <c r="M791" s="98">
        <f t="shared" si="122"/>
        <v>34.397629672660607</v>
      </c>
      <c r="N791" s="116">
        <f t="shared" si="123"/>
        <v>34.447629672660611</v>
      </c>
      <c r="O791" s="117">
        <f t="shared" si="124"/>
        <v>34.422629672660605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34.448129672660606</v>
      </c>
      <c r="L792" s="115">
        <f t="shared" si="129"/>
        <v>34.497129672660606</v>
      </c>
      <c r="M792" s="98">
        <f t="shared" si="122"/>
        <v>34.447629672660604</v>
      </c>
      <c r="N792" s="116">
        <f t="shared" si="123"/>
        <v>34.497629672660608</v>
      </c>
      <c r="O792" s="117">
        <f t="shared" si="124"/>
        <v>34.472629672660602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34.498129672660603</v>
      </c>
      <c r="L793" s="115">
        <f t="shared" si="129"/>
        <v>34.547129672660603</v>
      </c>
      <c r="M793" s="98">
        <f t="shared" si="122"/>
        <v>34.497629672660601</v>
      </c>
      <c r="N793" s="116">
        <f t="shared" si="123"/>
        <v>34.547629672660605</v>
      </c>
      <c r="O793" s="117">
        <f t="shared" si="124"/>
        <v>34.522629672660599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34.5481296726606</v>
      </c>
      <c r="L794" s="115">
        <f t="shared" si="129"/>
        <v>34.5971296726606</v>
      </c>
      <c r="M794" s="98">
        <f t="shared" si="122"/>
        <v>34.547629672660598</v>
      </c>
      <c r="N794" s="116">
        <f t="shared" si="123"/>
        <v>34.597629672660602</v>
      </c>
      <c r="O794" s="117">
        <f t="shared" si="124"/>
        <v>34.572629672660597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34.598129672660598</v>
      </c>
      <c r="L795" s="115">
        <f t="shared" si="129"/>
        <v>34.647129672660597</v>
      </c>
      <c r="M795" s="98">
        <f t="shared" si="122"/>
        <v>34.597629672660595</v>
      </c>
      <c r="N795" s="116">
        <f t="shared" si="123"/>
        <v>34.647629672660599</v>
      </c>
      <c r="O795" s="117">
        <f t="shared" si="124"/>
        <v>34.622629672660594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34.648129672660595</v>
      </c>
      <c r="L796" s="115">
        <f t="shared" si="129"/>
        <v>34.697129672660594</v>
      </c>
      <c r="M796" s="98">
        <f t="shared" si="122"/>
        <v>34.647629672660592</v>
      </c>
      <c r="N796" s="116">
        <f t="shared" si="123"/>
        <v>34.697629672660597</v>
      </c>
      <c r="O796" s="117">
        <f t="shared" si="124"/>
        <v>34.672629672660591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34.698129672660592</v>
      </c>
      <c r="L797" s="115">
        <f t="shared" si="129"/>
        <v>34.747129672660591</v>
      </c>
      <c r="M797" s="98">
        <f t="shared" si="122"/>
        <v>34.69762967266059</v>
      </c>
      <c r="N797" s="116">
        <f t="shared" si="123"/>
        <v>34.747629672660594</v>
      </c>
      <c r="O797" s="117">
        <f t="shared" si="124"/>
        <v>34.722629672660588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34.748129672660589</v>
      </c>
      <c r="L798" s="115">
        <f t="shared" si="129"/>
        <v>34.797129672660589</v>
      </c>
      <c r="M798" s="98">
        <f t="shared" si="122"/>
        <v>34.747629672660587</v>
      </c>
      <c r="N798" s="116">
        <f t="shared" si="123"/>
        <v>34.797629672660591</v>
      </c>
      <c r="O798" s="117">
        <f t="shared" si="124"/>
        <v>34.772629672660585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34.798129672660586</v>
      </c>
      <c r="L799" s="115">
        <f t="shared" si="129"/>
        <v>34.847129672660586</v>
      </c>
      <c r="M799" s="98">
        <f t="shared" si="122"/>
        <v>34.797629672660584</v>
      </c>
      <c r="N799" s="116">
        <f t="shared" si="123"/>
        <v>34.847629672660588</v>
      </c>
      <c r="O799" s="117">
        <f t="shared" si="124"/>
        <v>34.822629672660582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34.848129672660583</v>
      </c>
      <c r="L800" s="115">
        <f t="shared" si="129"/>
        <v>34.897129672660583</v>
      </c>
      <c r="M800" s="98">
        <f t="shared" si="122"/>
        <v>34.847629672660581</v>
      </c>
      <c r="N800" s="116">
        <f t="shared" si="123"/>
        <v>34.897629672660585</v>
      </c>
      <c r="O800" s="117">
        <f t="shared" si="124"/>
        <v>34.87262967266058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34.898129672660581</v>
      </c>
      <c r="L801" s="115">
        <f t="shared" si="129"/>
        <v>34.94712967266058</v>
      </c>
      <c r="M801" s="98">
        <f t="shared" si="122"/>
        <v>34.897629672660578</v>
      </c>
      <c r="N801" s="116">
        <f t="shared" si="123"/>
        <v>34.947629672660582</v>
      </c>
      <c r="O801" s="117">
        <f t="shared" si="124"/>
        <v>34.922629672660577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34.948129672660578</v>
      </c>
      <c r="L802" s="115">
        <f t="shared" si="129"/>
        <v>34.997129672660577</v>
      </c>
      <c r="M802" s="98">
        <f t="shared" si="122"/>
        <v>34.947629672660575</v>
      </c>
      <c r="N802" s="116">
        <f t="shared" si="123"/>
        <v>34.99762967266058</v>
      </c>
      <c r="O802" s="117">
        <f t="shared" si="124"/>
        <v>34.972629672660574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34.998129672660575</v>
      </c>
      <c r="L803" s="115">
        <f t="shared" si="129"/>
        <v>35.047129672660574</v>
      </c>
      <c r="M803" s="98">
        <f t="shared" si="122"/>
        <v>34.997629672660572</v>
      </c>
      <c r="N803" s="116">
        <f t="shared" si="123"/>
        <v>35.047629672660577</v>
      </c>
      <c r="O803" s="117">
        <f t="shared" si="124"/>
        <v>35.022629672660571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35.048129672660572</v>
      </c>
      <c r="L804" s="115">
        <f t="shared" si="129"/>
        <v>35.097129672660571</v>
      </c>
      <c r="M804" s="98">
        <f t="shared" si="122"/>
        <v>35.04762967266057</v>
      </c>
      <c r="N804" s="116">
        <f t="shared" si="123"/>
        <v>35.097629672660574</v>
      </c>
      <c r="O804" s="117">
        <f t="shared" si="124"/>
        <v>35.072629672660568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35.098129672660569</v>
      </c>
      <c r="L805" s="115">
        <f t="shared" si="129"/>
        <v>35.147129672660569</v>
      </c>
      <c r="M805" s="98">
        <f t="shared" si="122"/>
        <v>35.097629672660567</v>
      </c>
      <c r="N805" s="116">
        <f t="shared" si="123"/>
        <v>35.147629672660571</v>
      </c>
      <c r="O805" s="117">
        <f t="shared" si="124"/>
        <v>35.122629672660565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35.148129672660566</v>
      </c>
      <c r="L806" s="115">
        <f t="shared" si="129"/>
        <v>35.197129672660566</v>
      </c>
      <c r="M806" s="98">
        <f t="shared" si="122"/>
        <v>35.147629672660564</v>
      </c>
      <c r="N806" s="116">
        <f t="shared" si="123"/>
        <v>35.197629672660568</v>
      </c>
      <c r="O806" s="117">
        <f t="shared" si="124"/>
        <v>35.172629672660563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35.198129672660563</v>
      </c>
      <c r="L807" s="115">
        <f t="shared" si="129"/>
        <v>35.247129672660563</v>
      </c>
      <c r="M807" s="98">
        <f t="shared" si="122"/>
        <v>35.197629672660561</v>
      </c>
      <c r="N807" s="116">
        <f t="shared" si="123"/>
        <v>35.247629672660565</v>
      </c>
      <c r="O807" s="117">
        <f t="shared" si="124"/>
        <v>35.22262967266056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35.248129672660561</v>
      </c>
      <c r="L808" s="115">
        <f t="shared" si="129"/>
        <v>35.29712967266056</v>
      </c>
      <c r="M808" s="98">
        <f t="shared" si="122"/>
        <v>35.247629672660558</v>
      </c>
      <c r="N808" s="116">
        <f t="shared" si="123"/>
        <v>35.297629672660563</v>
      </c>
      <c r="O808" s="117">
        <f t="shared" si="124"/>
        <v>35.272629672660557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35.298129672660558</v>
      </c>
      <c r="L809" s="115">
        <f t="shared" si="129"/>
        <v>35.347129672660557</v>
      </c>
      <c r="M809" s="98">
        <f t="shared" si="122"/>
        <v>35.297629672660555</v>
      </c>
      <c r="N809" s="116">
        <f t="shared" si="123"/>
        <v>35.34762967266056</v>
      </c>
      <c r="O809" s="117">
        <f t="shared" si="124"/>
        <v>35.322629672660554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35.348129672660555</v>
      </c>
      <c r="L810" s="115">
        <f t="shared" si="129"/>
        <v>35.397129672660554</v>
      </c>
      <c r="M810" s="98">
        <f t="shared" si="122"/>
        <v>35.347629672660553</v>
      </c>
      <c r="N810" s="116">
        <f t="shared" si="123"/>
        <v>35.397629672660557</v>
      </c>
      <c r="O810" s="117">
        <f t="shared" si="124"/>
        <v>35.372629672660551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35.398129672660552</v>
      </c>
      <c r="L811" s="115">
        <f t="shared" si="129"/>
        <v>35.447129672660552</v>
      </c>
      <c r="M811" s="98">
        <f t="shared" si="122"/>
        <v>35.39762967266055</v>
      </c>
      <c r="N811" s="116">
        <f t="shared" si="123"/>
        <v>35.447629672660554</v>
      </c>
      <c r="O811" s="117">
        <f t="shared" si="124"/>
        <v>35.422629672660548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35.448129672660549</v>
      </c>
      <c r="L812" s="115">
        <f t="shared" si="129"/>
        <v>35.497129672660549</v>
      </c>
      <c r="M812" s="98">
        <f t="shared" si="122"/>
        <v>35.447629672660547</v>
      </c>
      <c r="N812" s="116">
        <f t="shared" si="123"/>
        <v>35.497629672660551</v>
      </c>
      <c r="O812" s="117">
        <f t="shared" si="124"/>
        <v>35.472629672660545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35.498129672660546</v>
      </c>
      <c r="L813" s="115">
        <f t="shared" si="129"/>
        <v>35.547129672660546</v>
      </c>
      <c r="M813" s="98">
        <f t="shared" si="122"/>
        <v>35.497629672660544</v>
      </c>
      <c r="N813" s="116">
        <f t="shared" si="123"/>
        <v>35.547629672660548</v>
      </c>
      <c r="O813" s="117">
        <f t="shared" si="124"/>
        <v>35.522629672660543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35.548129672660544</v>
      </c>
      <c r="L814" s="115">
        <f t="shared" si="129"/>
        <v>35.597129672660543</v>
      </c>
      <c r="M814" s="98">
        <f t="shared" si="122"/>
        <v>35.547629672660541</v>
      </c>
      <c r="N814" s="116">
        <f t="shared" si="123"/>
        <v>35.597629672660545</v>
      </c>
      <c r="O814" s="117">
        <f t="shared" si="124"/>
        <v>35.57262967266054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35.598129672660541</v>
      </c>
      <c r="L815" s="115">
        <f t="shared" si="129"/>
        <v>35.64712967266054</v>
      </c>
      <c r="M815" s="98">
        <f t="shared" si="122"/>
        <v>35.597629672660538</v>
      </c>
      <c r="N815" s="116">
        <f t="shared" si="123"/>
        <v>35.647629672660543</v>
      </c>
      <c r="O815" s="117">
        <f t="shared" si="124"/>
        <v>35.622629672660537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35.648129672660538</v>
      </c>
      <c r="L816" s="115">
        <f t="shared" si="129"/>
        <v>35.697129672660537</v>
      </c>
      <c r="M816" s="98">
        <f t="shared" si="122"/>
        <v>35.647629672660536</v>
      </c>
      <c r="N816" s="116">
        <f t="shared" si="123"/>
        <v>35.69762967266054</v>
      </c>
      <c r="O816" s="117">
        <f t="shared" si="124"/>
        <v>35.672629672660534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35.698129672660535</v>
      </c>
      <c r="L817" s="115">
        <f t="shared" si="129"/>
        <v>35.747129672660535</v>
      </c>
      <c r="M817" s="98">
        <f t="shared" si="122"/>
        <v>35.697629672660533</v>
      </c>
      <c r="N817" s="116">
        <f t="shared" si="123"/>
        <v>35.747629672660537</v>
      </c>
      <c r="O817" s="117">
        <f t="shared" si="124"/>
        <v>35.722629672660531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35.748129672660532</v>
      </c>
      <c r="L818" s="115">
        <f t="shared" si="129"/>
        <v>35.797129672660532</v>
      </c>
      <c r="M818" s="98">
        <f t="shared" si="122"/>
        <v>35.74762967266053</v>
      </c>
      <c r="N818" s="116">
        <f t="shared" si="123"/>
        <v>35.797629672660534</v>
      </c>
      <c r="O818" s="117">
        <f t="shared" si="124"/>
        <v>35.772629672660528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35.798129672660529</v>
      </c>
      <c r="L819" s="115">
        <f t="shared" si="129"/>
        <v>35.847129672660529</v>
      </c>
      <c r="M819" s="98">
        <f t="shared" si="122"/>
        <v>35.797629672660527</v>
      </c>
      <c r="N819" s="116">
        <f t="shared" si="123"/>
        <v>35.847629672660531</v>
      </c>
      <c r="O819" s="117">
        <f t="shared" si="124"/>
        <v>35.822629672660526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35.848129672660527</v>
      </c>
      <c r="L820" s="115">
        <f t="shared" si="129"/>
        <v>35.897129672660526</v>
      </c>
      <c r="M820" s="98">
        <f t="shared" si="122"/>
        <v>35.847629672660524</v>
      </c>
      <c r="N820" s="116">
        <f t="shared" si="123"/>
        <v>35.897629672660528</v>
      </c>
      <c r="O820" s="117">
        <f t="shared" si="124"/>
        <v>35.872629672660523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35.898129672660524</v>
      </c>
      <c r="L821" s="115">
        <f t="shared" si="129"/>
        <v>35.947129672660523</v>
      </c>
      <c r="M821" s="98">
        <f t="shared" si="122"/>
        <v>35.897629672660521</v>
      </c>
      <c r="N821" s="116">
        <f t="shared" si="123"/>
        <v>35.947629672660526</v>
      </c>
      <c r="O821" s="117">
        <f t="shared" si="124"/>
        <v>35.92262967266052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35.948129672660521</v>
      </c>
      <c r="L822" s="115">
        <f t="shared" si="129"/>
        <v>35.99712967266052</v>
      </c>
      <c r="M822" s="98">
        <f t="shared" si="122"/>
        <v>35.947629672660518</v>
      </c>
      <c r="N822" s="116">
        <f t="shared" si="123"/>
        <v>35.997629672660523</v>
      </c>
      <c r="O822" s="117">
        <f t="shared" si="124"/>
        <v>35.972629672660517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35.998129672660518</v>
      </c>
      <c r="L823" s="115">
        <f t="shared" si="129"/>
        <v>36.047129672660517</v>
      </c>
      <c r="M823" s="98">
        <f t="shared" si="122"/>
        <v>35.997629672660516</v>
      </c>
      <c r="N823" s="116">
        <f t="shared" si="123"/>
        <v>36.04762967266052</v>
      </c>
      <c r="O823" s="117">
        <f t="shared" si="124"/>
        <v>36.022629672660514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36.048129672660515</v>
      </c>
      <c r="L824" s="115">
        <f t="shared" si="129"/>
        <v>36.097129672660515</v>
      </c>
      <c r="M824" s="98">
        <f t="shared" si="122"/>
        <v>36.047629672660513</v>
      </c>
      <c r="N824" s="116">
        <f t="shared" si="123"/>
        <v>36.097629672660517</v>
      </c>
      <c r="O824" s="117">
        <f t="shared" si="124"/>
        <v>36.072629672660511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36.098129672660512</v>
      </c>
      <c r="L825" s="115">
        <f t="shared" si="129"/>
        <v>36.147129672660512</v>
      </c>
      <c r="M825" s="98">
        <f t="shared" si="122"/>
        <v>36.09762967266051</v>
      </c>
      <c r="N825" s="116">
        <f t="shared" si="123"/>
        <v>36.147629672660514</v>
      </c>
      <c r="O825" s="117">
        <f t="shared" si="124"/>
        <v>36.122629672660509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36.148129672660509</v>
      </c>
      <c r="L826" s="115">
        <f t="shared" si="129"/>
        <v>36.197129672660509</v>
      </c>
      <c r="M826" s="98">
        <f t="shared" si="122"/>
        <v>36.147629672660507</v>
      </c>
      <c r="N826" s="116">
        <f t="shared" si="123"/>
        <v>36.197629672660511</v>
      </c>
      <c r="O826" s="117">
        <f t="shared" si="124"/>
        <v>36.172629672660506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36.198129672660507</v>
      </c>
      <c r="L827" s="115">
        <f t="shared" si="129"/>
        <v>36.247129672660506</v>
      </c>
      <c r="M827" s="98">
        <f t="shared" si="122"/>
        <v>36.197629672660504</v>
      </c>
      <c r="N827" s="116">
        <f t="shared" si="123"/>
        <v>36.247629672660509</v>
      </c>
      <c r="O827" s="117">
        <f t="shared" si="124"/>
        <v>36.222629672660503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36.248129672660504</v>
      </c>
      <c r="L828" s="115">
        <f t="shared" si="129"/>
        <v>36.297129672660503</v>
      </c>
      <c r="M828" s="98">
        <f t="shared" si="122"/>
        <v>36.247629672660501</v>
      </c>
      <c r="N828" s="116">
        <f t="shared" si="123"/>
        <v>36.297629672660506</v>
      </c>
      <c r="O828" s="117">
        <f t="shared" si="124"/>
        <v>36.2726296726605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36.298129672660501</v>
      </c>
      <c r="L829" s="115">
        <f t="shared" si="129"/>
        <v>36.3471296726605</v>
      </c>
      <c r="M829" s="98">
        <f t="shared" si="122"/>
        <v>36.297629672660499</v>
      </c>
      <c r="N829" s="116">
        <f t="shared" si="123"/>
        <v>36.347629672660503</v>
      </c>
      <c r="O829" s="117">
        <f t="shared" si="124"/>
        <v>36.322629672660497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36.348129672660498</v>
      </c>
      <c r="L830" s="115">
        <f t="shared" si="129"/>
        <v>36.397129672660498</v>
      </c>
      <c r="M830" s="98">
        <f t="shared" si="122"/>
        <v>36.347629672660496</v>
      </c>
      <c r="N830" s="116">
        <f t="shared" si="123"/>
        <v>36.3976296726605</v>
      </c>
      <c r="O830" s="117">
        <f t="shared" si="124"/>
        <v>36.372629672660494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36.398129672660495</v>
      </c>
      <c r="L831" s="115">
        <f t="shared" si="129"/>
        <v>36.447129672660495</v>
      </c>
      <c r="M831" s="98">
        <f t="shared" si="122"/>
        <v>36.397629672660493</v>
      </c>
      <c r="N831" s="116">
        <f t="shared" si="123"/>
        <v>36.447629672660497</v>
      </c>
      <c r="O831" s="117">
        <f t="shared" si="124"/>
        <v>36.422629672660491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36.448129672660492</v>
      </c>
      <c r="L832" s="115">
        <f t="shared" si="129"/>
        <v>36.497129672660492</v>
      </c>
      <c r="M832" s="98">
        <f t="shared" si="122"/>
        <v>36.44762967266049</v>
      </c>
      <c r="N832" s="116">
        <f t="shared" si="123"/>
        <v>36.497629672660494</v>
      </c>
      <c r="O832" s="117">
        <f t="shared" si="124"/>
        <v>36.472629672660489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36.49812967266049</v>
      </c>
      <c r="L833" s="115">
        <f t="shared" si="129"/>
        <v>36.547129672660489</v>
      </c>
      <c r="M833" s="98">
        <f t="shared" si="122"/>
        <v>36.497629672660487</v>
      </c>
      <c r="N833" s="116">
        <f t="shared" si="123"/>
        <v>36.547629672660491</v>
      </c>
      <c r="O833" s="117">
        <f t="shared" si="124"/>
        <v>36.522629672660486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36.548129672660487</v>
      </c>
      <c r="L834" s="115">
        <f t="shared" si="129"/>
        <v>36.597129672660486</v>
      </c>
      <c r="M834" s="98">
        <f t="shared" si="122"/>
        <v>36.547629672660484</v>
      </c>
      <c r="N834" s="116">
        <f t="shared" si="123"/>
        <v>36.597629672660489</v>
      </c>
      <c r="O834" s="117">
        <f t="shared" si="124"/>
        <v>36.572629672660483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36.598129672660484</v>
      </c>
      <c r="L835" s="115">
        <f t="shared" si="129"/>
        <v>36.647129672660483</v>
      </c>
      <c r="M835" s="98">
        <f t="shared" si="122"/>
        <v>36.597629672660482</v>
      </c>
      <c r="N835" s="116">
        <f t="shared" si="123"/>
        <v>36.647629672660486</v>
      </c>
      <c r="O835" s="117">
        <f t="shared" si="124"/>
        <v>36.62262967266048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36.648129672660481</v>
      </c>
      <c r="L836" s="115">
        <f t="shared" si="129"/>
        <v>36.697129672660481</v>
      </c>
      <c r="M836" s="98">
        <f t="shared" si="122"/>
        <v>36.647629672660479</v>
      </c>
      <c r="N836" s="116">
        <f t="shared" si="123"/>
        <v>36.697629672660483</v>
      </c>
      <c r="O836" s="117">
        <f t="shared" si="124"/>
        <v>36.672629672660477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36.698129672660478</v>
      </c>
      <c r="L837" s="115">
        <f t="shared" si="129"/>
        <v>36.747129672660478</v>
      </c>
      <c r="M837" s="98">
        <f t="shared" ref="M837:M900" si="132">K837-5*10^-(D$2+1)</f>
        <v>36.697629672660476</v>
      </c>
      <c r="N837" s="116">
        <f t="shared" ref="N837:N900" si="133">L837+5*10^-(D$2+1)</f>
        <v>36.74762967266048</v>
      </c>
      <c r="O837" s="117">
        <f t="shared" ref="O837:O900" si="134">AVERAGE(K837,L837)</f>
        <v>36.722629672660474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36.748129672660475</v>
      </c>
      <c r="L838" s="115">
        <f t="shared" ref="L838:L901" si="139">K838+$I$4-POWER(10,-$D$2)</f>
        <v>36.797129672660475</v>
      </c>
      <c r="M838" s="98">
        <f t="shared" si="132"/>
        <v>36.747629672660473</v>
      </c>
      <c r="N838" s="116">
        <f t="shared" si="133"/>
        <v>36.797629672660477</v>
      </c>
      <c r="O838" s="117">
        <f t="shared" si="134"/>
        <v>36.772629672660472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36.798129672660473</v>
      </c>
      <c r="L839" s="115">
        <f t="shared" si="139"/>
        <v>36.847129672660472</v>
      </c>
      <c r="M839" s="98">
        <f t="shared" si="132"/>
        <v>36.79762967266047</v>
      </c>
      <c r="N839" s="116">
        <f t="shared" si="133"/>
        <v>36.847629672660474</v>
      </c>
      <c r="O839" s="117">
        <f t="shared" si="134"/>
        <v>36.822629672660469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36.84812967266047</v>
      </c>
      <c r="L840" s="115">
        <f t="shared" si="139"/>
        <v>36.897129672660469</v>
      </c>
      <c r="M840" s="98">
        <f t="shared" si="132"/>
        <v>36.847629672660467</v>
      </c>
      <c r="N840" s="116">
        <f t="shared" si="133"/>
        <v>36.897629672660472</v>
      </c>
      <c r="O840" s="117">
        <f t="shared" si="134"/>
        <v>36.872629672660466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36.898129672660467</v>
      </c>
      <c r="L841" s="115">
        <f t="shared" si="139"/>
        <v>36.947129672660466</v>
      </c>
      <c r="M841" s="98">
        <f t="shared" si="132"/>
        <v>36.897629672660464</v>
      </c>
      <c r="N841" s="116">
        <f t="shared" si="133"/>
        <v>36.947629672660469</v>
      </c>
      <c r="O841" s="117">
        <f t="shared" si="134"/>
        <v>36.922629672660463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36.948129672660464</v>
      </c>
      <c r="L842" s="115">
        <f t="shared" si="139"/>
        <v>36.997129672660463</v>
      </c>
      <c r="M842" s="98">
        <f t="shared" si="132"/>
        <v>36.947629672660462</v>
      </c>
      <c r="N842" s="116">
        <f t="shared" si="133"/>
        <v>36.997629672660466</v>
      </c>
      <c r="O842" s="117">
        <f t="shared" si="134"/>
        <v>36.97262967266046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36.998129672660461</v>
      </c>
      <c r="L843" s="115">
        <f t="shared" si="139"/>
        <v>37.047129672660461</v>
      </c>
      <c r="M843" s="98">
        <f t="shared" si="132"/>
        <v>36.997629672660459</v>
      </c>
      <c r="N843" s="116">
        <f t="shared" si="133"/>
        <v>37.047629672660463</v>
      </c>
      <c r="O843" s="117">
        <f t="shared" si="134"/>
        <v>37.022629672660457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37.048129672660458</v>
      </c>
      <c r="L844" s="115">
        <f t="shared" si="139"/>
        <v>37.097129672660458</v>
      </c>
      <c r="M844" s="98">
        <f t="shared" si="132"/>
        <v>37.047629672660456</v>
      </c>
      <c r="N844" s="116">
        <f t="shared" si="133"/>
        <v>37.09762967266046</v>
      </c>
      <c r="O844" s="117">
        <f t="shared" si="134"/>
        <v>37.072629672660455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37.098129672660455</v>
      </c>
      <c r="L845" s="115">
        <f t="shared" si="139"/>
        <v>37.147129672660455</v>
      </c>
      <c r="M845" s="98">
        <f t="shared" si="132"/>
        <v>37.097629672660453</v>
      </c>
      <c r="N845" s="116">
        <f t="shared" si="133"/>
        <v>37.147629672660457</v>
      </c>
      <c r="O845" s="117">
        <f t="shared" si="134"/>
        <v>37.122629672660452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37.148129672660453</v>
      </c>
      <c r="L846" s="115">
        <f t="shared" si="139"/>
        <v>37.197129672660452</v>
      </c>
      <c r="M846" s="98">
        <f t="shared" si="132"/>
        <v>37.14762967266045</v>
      </c>
      <c r="N846" s="116">
        <f t="shared" si="133"/>
        <v>37.197629672660455</v>
      </c>
      <c r="O846" s="117">
        <f t="shared" si="134"/>
        <v>37.172629672660449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37.19812967266045</v>
      </c>
      <c r="L847" s="115">
        <f t="shared" si="139"/>
        <v>37.247129672660449</v>
      </c>
      <c r="M847" s="98">
        <f t="shared" si="132"/>
        <v>37.197629672660447</v>
      </c>
      <c r="N847" s="116">
        <f t="shared" si="133"/>
        <v>37.247629672660452</v>
      </c>
      <c r="O847" s="117">
        <f t="shared" si="134"/>
        <v>37.222629672660446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37.248129672660447</v>
      </c>
      <c r="L848" s="115">
        <f t="shared" si="139"/>
        <v>37.297129672660446</v>
      </c>
      <c r="M848" s="98">
        <f t="shared" si="132"/>
        <v>37.247629672660445</v>
      </c>
      <c r="N848" s="116">
        <f t="shared" si="133"/>
        <v>37.297629672660449</v>
      </c>
      <c r="O848" s="117">
        <f t="shared" si="134"/>
        <v>37.272629672660443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37.298129672660444</v>
      </c>
      <c r="L849" s="115">
        <f t="shared" si="139"/>
        <v>37.347129672660444</v>
      </c>
      <c r="M849" s="98">
        <f t="shared" si="132"/>
        <v>37.297629672660442</v>
      </c>
      <c r="N849" s="116">
        <f t="shared" si="133"/>
        <v>37.347629672660446</v>
      </c>
      <c r="O849" s="117">
        <f t="shared" si="134"/>
        <v>37.32262967266044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37.348129672660441</v>
      </c>
      <c r="L850" s="115">
        <f t="shared" si="139"/>
        <v>37.397129672660441</v>
      </c>
      <c r="M850" s="98">
        <f t="shared" si="132"/>
        <v>37.347629672660439</v>
      </c>
      <c r="N850" s="116">
        <f t="shared" si="133"/>
        <v>37.397629672660443</v>
      </c>
      <c r="O850" s="117">
        <f t="shared" si="134"/>
        <v>37.372629672660437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37.398129672660438</v>
      </c>
      <c r="L851" s="115">
        <f t="shared" si="139"/>
        <v>37.447129672660438</v>
      </c>
      <c r="M851" s="98">
        <f t="shared" si="132"/>
        <v>37.397629672660436</v>
      </c>
      <c r="N851" s="116">
        <f t="shared" si="133"/>
        <v>37.44762967266044</v>
      </c>
      <c r="O851" s="117">
        <f t="shared" si="134"/>
        <v>37.422629672660435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37.448129672660436</v>
      </c>
      <c r="L852" s="115">
        <f t="shared" si="139"/>
        <v>37.497129672660435</v>
      </c>
      <c r="M852" s="98">
        <f t="shared" si="132"/>
        <v>37.447629672660433</v>
      </c>
      <c r="N852" s="116">
        <f t="shared" si="133"/>
        <v>37.497629672660437</v>
      </c>
      <c r="O852" s="117">
        <f t="shared" si="134"/>
        <v>37.472629672660432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37.498129672660433</v>
      </c>
      <c r="L853" s="115">
        <f t="shared" si="139"/>
        <v>37.547129672660432</v>
      </c>
      <c r="M853" s="98">
        <f t="shared" si="132"/>
        <v>37.49762967266043</v>
      </c>
      <c r="N853" s="116">
        <f t="shared" si="133"/>
        <v>37.547629672660435</v>
      </c>
      <c r="O853" s="117">
        <f t="shared" si="134"/>
        <v>37.522629672660429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37.54812967266043</v>
      </c>
      <c r="L854" s="115">
        <f t="shared" si="139"/>
        <v>37.597129672660429</v>
      </c>
      <c r="M854" s="98">
        <f t="shared" si="132"/>
        <v>37.547629672660428</v>
      </c>
      <c r="N854" s="116">
        <f t="shared" si="133"/>
        <v>37.597629672660432</v>
      </c>
      <c r="O854" s="117">
        <f t="shared" si="134"/>
        <v>37.572629672660426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37.598129672660427</v>
      </c>
      <c r="L855" s="115">
        <f t="shared" si="139"/>
        <v>37.647129672660427</v>
      </c>
      <c r="M855" s="98">
        <f t="shared" si="132"/>
        <v>37.597629672660425</v>
      </c>
      <c r="N855" s="116">
        <f t="shared" si="133"/>
        <v>37.647629672660429</v>
      </c>
      <c r="O855" s="117">
        <f t="shared" si="134"/>
        <v>37.622629672660423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37.648129672660424</v>
      </c>
      <c r="L856" s="115">
        <f t="shared" si="139"/>
        <v>37.697129672660424</v>
      </c>
      <c r="M856" s="98">
        <f t="shared" si="132"/>
        <v>37.647629672660422</v>
      </c>
      <c r="N856" s="116">
        <f t="shared" si="133"/>
        <v>37.697629672660426</v>
      </c>
      <c r="O856" s="117">
        <f t="shared" si="134"/>
        <v>37.67262967266042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37.698129672660421</v>
      </c>
      <c r="L857" s="115">
        <f t="shared" si="139"/>
        <v>37.747129672660421</v>
      </c>
      <c r="M857" s="98">
        <f t="shared" si="132"/>
        <v>37.697629672660419</v>
      </c>
      <c r="N857" s="116">
        <f t="shared" si="133"/>
        <v>37.747629672660423</v>
      </c>
      <c r="O857" s="117">
        <f t="shared" si="134"/>
        <v>37.722629672660418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37.748129672660419</v>
      </c>
      <c r="L858" s="115">
        <f t="shared" si="139"/>
        <v>37.797129672660418</v>
      </c>
      <c r="M858" s="98">
        <f t="shared" si="132"/>
        <v>37.747629672660416</v>
      </c>
      <c r="N858" s="116">
        <f t="shared" si="133"/>
        <v>37.79762967266042</v>
      </c>
      <c r="O858" s="117">
        <f t="shared" si="134"/>
        <v>37.772629672660415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37.798129672660416</v>
      </c>
      <c r="L859" s="115">
        <f t="shared" si="139"/>
        <v>37.847129672660415</v>
      </c>
      <c r="M859" s="98">
        <f t="shared" si="132"/>
        <v>37.797629672660413</v>
      </c>
      <c r="N859" s="116">
        <f t="shared" si="133"/>
        <v>37.847629672660418</v>
      </c>
      <c r="O859" s="117">
        <f t="shared" si="134"/>
        <v>37.822629672660412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37.848129672660413</v>
      </c>
      <c r="L860" s="115">
        <f t="shared" si="139"/>
        <v>37.897129672660412</v>
      </c>
      <c r="M860" s="98">
        <f t="shared" si="132"/>
        <v>37.84762967266041</v>
      </c>
      <c r="N860" s="116">
        <f t="shared" si="133"/>
        <v>37.897629672660415</v>
      </c>
      <c r="O860" s="117">
        <f t="shared" si="134"/>
        <v>37.872629672660409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37.89812967266041</v>
      </c>
      <c r="L861" s="115">
        <f t="shared" si="139"/>
        <v>37.947129672660409</v>
      </c>
      <c r="M861" s="98">
        <f t="shared" si="132"/>
        <v>37.897629672660408</v>
      </c>
      <c r="N861" s="116">
        <f t="shared" si="133"/>
        <v>37.947629672660412</v>
      </c>
      <c r="O861" s="117">
        <f t="shared" si="134"/>
        <v>37.922629672660406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37.948129672660407</v>
      </c>
      <c r="L862" s="115">
        <f t="shared" si="139"/>
        <v>37.997129672660407</v>
      </c>
      <c r="M862" s="98">
        <f t="shared" si="132"/>
        <v>37.947629672660405</v>
      </c>
      <c r="N862" s="116">
        <f t="shared" si="133"/>
        <v>37.997629672660409</v>
      </c>
      <c r="O862" s="117">
        <f t="shared" si="134"/>
        <v>37.972629672660403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37.998129672660404</v>
      </c>
      <c r="L863" s="115">
        <f t="shared" si="139"/>
        <v>38.047129672660404</v>
      </c>
      <c r="M863" s="98">
        <f t="shared" si="132"/>
        <v>37.997629672660402</v>
      </c>
      <c r="N863" s="116">
        <f t="shared" si="133"/>
        <v>38.047629672660406</v>
      </c>
      <c r="O863" s="117">
        <f t="shared" si="134"/>
        <v>38.022629672660401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38.048129672660401</v>
      </c>
      <c r="L864" s="115">
        <f t="shared" si="139"/>
        <v>38.097129672660401</v>
      </c>
      <c r="M864" s="98">
        <f t="shared" si="132"/>
        <v>38.047629672660399</v>
      </c>
      <c r="N864" s="116">
        <f t="shared" si="133"/>
        <v>38.097629672660403</v>
      </c>
      <c r="O864" s="117">
        <f t="shared" si="134"/>
        <v>38.072629672660398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38.098129672660399</v>
      </c>
      <c r="L865" s="115">
        <f t="shared" si="139"/>
        <v>38.147129672660398</v>
      </c>
      <c r="M865" s="98">
        <f t="shared" si="132"/>
        <v>38.097629672660396</v>
      </c>
      <c r="N865" s="116">
        <f t="shared" si="133"/>
        <v>38.147629672660401</v>
      </c>
      <c r="O865" s="117">
        <f t="shared" si="134"/>
        <v>38.122629672660395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38.148129672660396</v>
      </c>
      <c r="L866" s="115">
        <f t="shared" si="139"/>
        <v>38.197129672660395</v>
      </c>
      <c r="M866" s="98">
        <f t="shared" si="132"/>
        <v>38.147629672660393</v>
      </c>
      <c r="N866" s="116">
        <f t="shared" si="133"/>
        <v>38.197629672660398</v>
      </c>
      <c r="O866" s="117">
        <f t="shared" si="134"/>
        <v>38.172629672660392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38.198129672660393</v>
      </c>
      <c r="L867" s="115">
        <f t="shared" si="139"/>
        <v>38.247129672660392</v>
      </c>
      <c r="M867" s="98">
        <f t="shared" si="132"/>
        <v>38.197629672660391</v>
      </c>
      <c r="N867" s="116">
        <f t="shared" si="133"/>
        <v>38.247629672660395</v>
      </c>
      <c r="O867" s="117">
        <f t="shared" si="134"/>
        <v>38.222629672660389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38.24812967266039</v>
      </c>
      <c r="L868" s="115">
        <f t="shared" si="139"/>
        <v>38.29712967266039</v>
      </c>
      <c r="M868" s="98">
        <f t="shared" si="132"/>
        <v>38.247629672660388</v>
      </c>
      <c r="N868" s="116">
        <f t="shared" si="133"/>
        <v>38.297629672660392</v>
      </c>
      <c r="O868" s="117">
        <f t="shared" si="134"/>
        <v>38.272629672660386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38.298129672660387</v>
      </c>
      <c r="L869" s="115">
        <f t="shared" si="139"/>
        <v>38.347129672660387</v>
      </c>
      <c r="M869" s="98">
        <f t="shared" si="132"/>
        <v>38.297629672660385</v>
      </c>
      <c r="N869" s="116">
        <f t="shared" si="133"/>
        <v>38.347629672660389</v>
      </c>
      <c r="O869" s="117">
        <f t="shared" si="134"/>
        <v>38.322629672660383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38.348129672660384</v>
      </c>
      <c r="L870" s="115">
        <f t="shared" si="139"/>
        <v>38.397129672660384</v>
      </c>
      <c r="M870" s="98">
        <f t="shared" si="132"/>
        <v>38.347629672660382</v>
      </c>
      <c r="N870" s="116">
        <f t="shared" si="133"/>
        <v>38.397629672660386</v>
      </c>
      <c r="O870" s="117">
        <f t="shared" si="134"/>
        <v>38.372629672660381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38.398129672660382</v>
      </c>
      <c r="L871" s="115">
        <f t="shared" si="139"/>
        <v>38.447129672660381</v>
      </c>
      <c r="M871" s="98">
        <f t="shared" si="132"/>
        <v>38.397629672660379</v>
      </c>
      <c r="N871" s="116">
        <f t="shared" si="133"/>
        <v>38.447629672660383</v>
      </c>
      <c r="O871" s="117">
        <f t="shared" si="134"/>
        <v>38.422629672660378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38.448129672660379</v>
      </c>
      <c r="L872" s="115">
        <f t="shared" si="139"/>
        <v>38.497129672660378</v>
      </c>
      <c r="M872" s="98">
        <f t="shared" si="132"/>
        <v>38.447629672660376</v>
      </c>
      <c r="N872" s="116">
        <f t="shared" si="133"/>
        <v>38.497629672660381</v>
      </c>
      <c r="O872" s="117">
        <f t="shared" si="134"/>
        <v>38.472629672660375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38.498129672660376</v>
      </c>
      <c r="L873" s="115">
        <f t="shared" si="139"/>
        <v>38.547129672660375</v>
      </c>
      <c r="M873" s="98">
        <f t="shared" si="132"/>
        <v>38.497629672660374</v>
      </c>
      <c r="N873" s="116">
        <f t="shared" si="133"/>
        <v>38.547629672660378</v>
      </c>
      <c r="O873" s="117">
        <f t="shared" si="134"/>
        <v>38.522629672660372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38.548129672660373</v>
      </c>
      <c r="L874" s="115">
        <f t="shared" si="139"/>
        <v>38.597129672660373</v>
      </c>
      <c r="M874" s="98">
        <f t="shared" si="132"/>
        <v>38.547629672660371</v>
      </c>
      <c r="N874" s="116">
        <f t="shared" si="133"/>
        <v>38.597629672660375</v>
      </c>
      <c r="O874" s="117">
        <f t="shared" si="134"/>
        <v>38.572629672660369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38.59812967266037</v>
      </c>
      <c r="L875" s="115">
        <f t="shared" si="139"/>
        <v>38.64712967266037</v>
      </c>
      <c r="M875" s="98">
        <f t="shared" si="132"/>
        <v>38.597629672660368</v>
      </c>
      <c r="N875" s="116">
        <f t="shared" si="133"/>
        <v>38.647629672660372</v>
      </c>
      <c r="O875" s="117">
        <f t="shared" si="134"/>
        <v>38.622629672660366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38.648129672660367</v>
      </c>
      <c r="L876" s="115">
        <f t="shared" si="139"/>
        <v>38.697129672660367</v>
      </c>
      <c r="M876" s="98">
        <f t="shared" si="132"/>
        <v>38.647629672660365</v>
      </c>
      <c r="N876" s="116">
        <f t="shared" si="133"/>
        <v>38.697629672660369</v>
      </c>
      <c r="O876" s="117">
        <f t="shared" si="134"/>
        <v>38.672629672660364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38.698129672660365</v>
      </c>
      <c r="L877" s="115">
        <f t="shared" si="139"/>
        <v>38.747129672660364</v>
      </c>
      <c r="M877" s="98">
        <f t="shared" si="132"/>
        <v>38.697629672660362</v>
      </c>
      <c r="N877" s="116">
        <f t="shared" si="133"/>
        <v>38.747629672660366</v>
      </c>
      <c r="O877" s="117">
        <f t="shared" si="134"/>
        <v>38.722629672660361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38.748129672660362</v>
      </c>
      <c r="L878" s="115">
        <f t="shared" si="139"/>
        <v>38.797129672660361</v>
      </c>
      <c r="M878" s="98">
        <f t="shared" si="132"/>
        <v>38.747629672660359</v>
      </c>
      <c r="N878" s="116">
        <f t="shared" si="133"/>
        <v>38.797629672660364</v>
      </c>
      <c r="O878" s="117">
        <f t="shared" si="134"/>
        <v>38.772629672660358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38.798129672660359</v>
      </c>
      <c r="L879" s="115">
        <f t="shared" si="139"/>
        <v>38.847129672660358</v>
      </c>
      <c r="M879" s="98">
        <f t="shared" si="132"/>
        <v>38.797629672660356</v>
      </c>
      <c r="N879" s="116">
        <f t="shared" si="133"/>
        <v>38.847629672660361</v>
      </c>
      <c r="O879" s="117">
        <f t="shared" si="134"/>
        <v>38.822629672660355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38.848129672660356</v>
      </c>
      <c r="L880" s="115">
        <f t="shared" si="139"/>
        <v>38.897129672660355</v>
      </c>
      <c r="M880" s="98">
        <f t="shared" si="132"/>
        <v>38.847629672660354</v>
      </c>
      <c r="N880" s="116">
        <f t="shared" si="133"/>
        <v>38.897629672660358</v>
      </c>
      <c r="O880" s="117">
        <f t="shared" si="134"/>
        <v>38.872629672660352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38.898129672660353</v>
      </c>
      <c r="L881" s="115">
        <f t="shared" si="139"/>
        <v>38.947129672660353</v>
      </c>
      <c r="M881" s="98">
        <f t="shared" si="132"/>
        <v>38.897629672660351</v>
      </c>
      <c r="N881" s="116">
        <f t="shared" si="133"/>
        <v>38.947629672660355</v>
      </c>
      <c r="O881" s="117">
        <f t="shared" si="134"/>
        <v>38.922629672660349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38.94812967266035</v>
      </c>
      <c r="L882" s="115">
        <f t="shared" si="139"/>
        <v>38.99712967266035</v>
      </c>
      <c r="M882" s="98">
        <f t="shared" si="132"/>
        <v>38.947629672660348</v>
      </c>
      <c r="N882" s="116">
        <f t="shared" si="133"/>
        <v>38.997629672660352</v>
      </c>
      <c r="O882" s="117">
        <f t="shared" si="134"/>
        <v>38.972629672660347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38.998129672660347</v>
      </c>
      <c r="L883" s="115">
        <f t="shared" si="139"/>
        <v>39.047129672660347</v>
      </c>
      <c r="M883" s="98">
        <f t="shared" si="132"/>
        <v>38.997629672660345</v>
      </c>
      <c r="N883" s="116">
        <f t="shared" si="133"/>
        <v>39.047629672660349</v>
      </c>
      <c r="O883" s="117">
        <f t="shared" si="134"/>
        <v>39.022629672660344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39.048129672660345</v>
      </c>
      <c r="L884" s="115">
        <f t="shared" si="139"/>
        <v>39.097129672660344</v>
      </c>
      <c r="M884" s="98">
        <f t="shared" si="132"/>
        <v>39.047629672660342</v>
      </c>
      <c r="N884" s="116">
        <f t="shared" si="133"/>
        <v>39.097629672660347</v>
      </c>
      <c r="O884" s="117">
        <f t="shared" si="134"/>
        <v>39.072629672660341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39.098129672660342</v>
      </c>
      <c r="L885" s="115">
        <f t="shared" si="139"/>
        <v>39.147129672660341</v>
      </c>
      <c r="M885" s="98">
        <f t="shared" si="132"/>
        <v>39.097629672660339</v>
      </c>
      <c r="N885" s="116">
        <f t="shared" si="133"/>
        <v>39.147629672660344</v>
      </c>
      <c r="O885" s="117">
        <f t="shared" si="134"/>
        <v>39.122629672660338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39.148129672660339</v>
      </c>
      <c r="L886" s="115">
        <f t="shared" si="139"/>
        <v>39.197129672660338</v>
      </c>
      <c r="M886" s="98">
        <f t="shared" si="132"/>
        <v>39.147629672660337</v>
      </c>
      <c r="N886" s="116">
        <f t="shared" si="133"/>
        <v>39.197629672660341</v>
      </c>
      <c r="O886" s="117">
        <f t="shared" si="134"/>
        <v>39.172629672660335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39.198129672660336</v>
      </c>
      <c r="L887" s="115">
        <f t="shared" si="139"/>
        <v>39.247129672660336</v>
      </c>
      <c r="M887" s="98">
        <f t="shared" si="132"/>
        <v>39.197629672660334</v>
      </c>
      <c r="N887" s="116">
        <f t="shared" si="133"/>
        <v>39.247629672660338</v>
      </c>
      <c r="O887" s="117">
        <f t="shared" si="134"/>
        <v>39.222629672660332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39.248129672660333</v>
      </c>
      <c r="L888" s="115">
        <f t="shared" si="139"/>
        <v>39.297129672660333</v>
      </c>
      <c r="M888" s="98">
        <f t="shared" si="132"/>
        <v>39.247629672660331</v>
      </c>
      <c r="N888" s="116">
        <f t="shared" si="133"/>
        <v>39.297629672660335</v>
      </c>
      <c r="O888" s="117">
        <f t="shared" si="134"/>
        <v>39.272629672660329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39.29812967266033</v>
      </c>
      <c r="L889" s="115">
        <f t="shared" si="139"/>
        <v>39.34712967266033</v>
      </c>
      <c r="M889" s="98">
        <f t="shared" si="132"/>
        <v>39.297629672660328</v>
      </c>
      <c r="N889" s="116">
        <f t="shared" si="133"/>
        <v>39.347629672660332</v>
      </c>
      <c r="O889" s="117">
        <f t="shared" si="134"/>
        <v>39.322629672660327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39.348129672660328</v>
      </c>
      <c r="L890" s="115">
        <f t="shared" si="139"/>
        <v>39.397129672660327</v>
      </c>
      <c r="M890" s="98">
        <f t="shared" si="132"/>
        <v>39.347629672660325</v>
      </c>
      <c r="N890" s="116">
        <f t="shared" si="133"/>
        <v>39.397629672660329</v>
      </c>
      <c r="O890" s="117">
        <f t="shared" si="134"/>
        <v>39.372629672660324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39.398129672660325</v>
      </c>
      <c r="L891" s="115">
        <f t="shared" si="139"/>
        <v>39.447129672660324</v>
      </c>
      <c r="M891" s="98">
        <f t="shared" si="132"/>
        <v>39.397629672660322</v>
      </c>
      <c r="N891" s="116">
        <f t="shared" si="133"/>
        <v>39.447629672660327</v>
      </c>
      <c r="O891" s="117">
        <f t="shared" si="134"/>
        <v>39.422629672660321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39.448129672660322</v>
      </c>
      <c r="L892" s="115">
        <f t="shared" si="139"/>
        <v>39.497129672660321</v>
      </c>
      <c r="M892" s="98">
        <f t="shared" si="132"/>
        <v>39.447629672660319</v>
      </c>
      <c r="N892" s="116">
        <f t="shared" si="133"/>
        <v>39.497629672660324</v>
      </c>
      <c r="O892" s="117">
        <f t="shared" si="134"/>
        <v>39.472629672660318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39.498129672660319</v>
      </c>
      <c r="L893" s="115">
        <f t="shared" si="139"/>
        <v>39.547129672660319</v>
      </c>
      <c r="M893" s="98">
        <f t="shared" si="132"/>
        <v>39.497629672660317</v>
      </c>
      <c r="N893" s="116">
        <f t="shared" si="133"/>
        <v>39.547629672660321</v>
      </c>
      <c r="O893" s="117">
        <f t="shared" si="134"/>
        <v>39.522629672660315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39.548129672660316</v>
      </c>
      <c r="L894" s="115">
        <f t="shared" si="139"/>
        <v>39.597129672660316</v>
      </c>
      <c r="M894" s="98">
        <f t="shared" si="132"/>
        <v>39.547629672660314</v>
      </c>
      <c r="N894" s="116">
        <f t="shared" si="133"/>
        <v>39.597629672660318</v>
      </c>
      <c r="O894" s="117">
        <f t="shared" si="134"/>
        <v>39.572629672660312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39.598129672660313</v>
      </c>
      <c r="L895" s="115">
        <f t="shared" si="139"/>
        <v>39.647129672660313</v>
      </c>
      <c r="M895" s="98">
        <f t="shared" si="132"/>
        <v>39.597629672660311</v>
      </c>
      <c r="N895" s="116">
        <f t="shared" si="133"/>
        <v>39.647629672660315</v>
      </c>
      <c r="O895" s="117">
        <f t="shared" si="134"/>
        <v>39.62262967266031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39.648129672660311</v>
      </c>
      <c r="L896" s="115">
        <f t="shared" si="139"/>
        <v>39.69712967266031</v>
      </c>
      <c r="M896" s="98">
        <f t="shared" si="132"/>
        <v>39.647629672660308</v>
      </c>
      <c r="N896" s="116">
        <f t="shared" si="133"/>
        <v>39.697629672660312</v>
      </c>
      <c r="O896" s="117">
        <f t="shared" si="134"/>
        <v>39.672629672660307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39.698129672660308</v>
      </c>
      <c r="L897" s="115">
        <f t="shared" si="139"/>
        <v>39.747129672660307</v>
      </c>
      <c r="M897" s="98">
        <f t="shared" si="132"/>
        <v>39.697629672660305</v>
      </c>
      <c r="N897" s="116">
        <f t="shared" si="133"/>
        <v>39.74762967266031</v>
      </c>
      <c r="O897" s="117">
        <f t="shared" si="134"/>
        <v>39.722629672660304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39.748129672660305</v>
      </c>
      <c r="L898" s="115">
        <f t="shared" si="139"/>
        <v>39.797129672660304</v>
      </c>
      <c r="M898" s="98">
        <f t="shared" si="132"/>
        <v>39.747629672660302</v>
      </c>
      <c r="N898" s="116">
        <f t="shared" si="133"/>
        <v>39.797629672660307</v>
      </c>
      <c r="O898" s="117">
        <f t="shared" si="134"/>
        <v>39.772629672660301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39.798129672660302</v>
      </c>
      <c r="L899" s="115">
        <f t="shared" si="139"/>
        <v>39.847129672660301</v>
      </c>
      <c r="M899" s="98">
        <f t="shared" si="132"/>
        <v>39.7976296726603</v>
      </c>
      <c r="N899" s="116">
        <f t="shared" si="133"/>
        <v>39.847629672660304</v>
      </c>
      <c r="O899" s="117">
        <f t="shared" si="134"/>
        <v>39.822629672660298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39.848129672660299</v>
      </c>
      <c r="L900" s="115">
        <f t="shared" si="139"/>
        <v>39.897129672660299</v>
      </c>
      <c r="M900" s="98">
        <f t="shared" si="132"/>
        <v>39.847629672660297</v>
      </c>
      <c r="N900" s="116">
        <f t="shared" si="133"/>
        <v>39.897629672660301</v>
      </c>
      <c r="O900" s="117">
        <f t="shared" si="134"/>
        <v>39.872629672660295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39.898129672660296</v>
      </c>
      <c r="L901" s="115">
        <f t="shared" si="139"/>
        <v>39.947129672660296</v>
      </c>
      <c r="M901" s="98">
        <f t="shared" ref="M901:M964" si="142">K901-5*10^-(D$2+1)</f>
        <v>39.897629672660294</v>
      </c>
      <c r="N901" s="116">
        <f t="shared" ref="N901:N964" si="143">L901+5*10^-(D$2+1)</f>
        <v>39.947629672660298</v>
      </c>
      <c r="O901" s="117">
        <f t="shared" ref="O901:O964" si="144">AVERAGE(K901,L901)</f>
        <v>39.922629672660292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39.948129672660293</v>
      </c>
      <c r="L902" s="115">
        <f t="shared" ref="L902:L965" si="149">K902+$I$4-POWER(10,-$D$2)</f>
        <v>39.997129672660293</v>
      </c>
      <c r="M902" s="98">
        <f t="shared" si="142"/>
        <v>39.947629672660291</v>
      </c>
      <c r="N902" s="116">
        <f t="shared" si="143"/>
        <v>39.997629672660295</v>
      </c>
      <c r="O902" s="117">
        <f t="shared" si="144"/>
        <v>39.97262967266029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39.998129672660291</v>
      </c>
      <c r="L903" s="115">
        <f t="shared" si="149"/>
        <v>40.04712967266029</v>
      </c>
      <c r="M903" s="98">
        <f t="shared" si="142"/>
        <v>39.997629672660288</v>
      </c>
      <c r="N903" s="116">
        <f t="shared" si="143"/>
        <v>40.047629672660292</v>
      </c>
      <c r="O903" s="117">
        <f t="shared" si="144"/>
        <v>40.022629672660287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40.048129672660288</v>
      </c>
      <c r="L904" s="115">
        <f t="shared" si="149"/>
        <v>40.097129672660287</v>
      </c>
      <c r="M904" s="98">
        <f t="shared" si="142"/>
        <v>40.047629672660285</v>
      </c>
      <c r="N904" s="116">
        <f t="shared" si="143"/>
        <v>40.09762967266029</v>
      </c>
      <c r="O904" s="117">
        <f t="shared" si="144"/>
        <v>40.072629672660284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40.098129672660285</v>
      </c>
      <c r="L905" s="115">
        <f t="shared" si="149"/>
        <v>40.147129672660284</v>
      </c>
      <c r="M905" s="98">
        <f t="shared" si="142"/>
        <v>40.097629672660283</v>
      </c>
      <c r="N905" s="116">
        <f t="shared" si="143"/>
        <v>40.147629672660287</v>
      </c>
      <c r="O905" s="117">
        <f t="shared" si="144"/>
        <v>40.122629672660281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40.148129672660282</v>
      </c>
      <c r="L906" s="115">
        <f t="shared" si="149"/>
        <v>40.197129672660282</v>
      </c>
      <c r="M906" s="98">
        <f t="shared" si="142"/>
        <v>40.14762967266028</v>
      </c>
      <c r="N906" s="116">
        <f t="shared" si="143"/>
        <v>40.197629672660284</v>
      </c>
      <c r="O906" s="117">
        <f t="shared" si="144"/>
        <v>40.172629672660278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40.198129672660279</v>
      </c>
      <c r="L907" s="115">
        <f t="shared" si="149"/>
        <v>40.247129672660279</v>
      </c>
      <c r="M907" s="98">
        <f t="shared" si="142"/>
        <v>40.197629672660277</v>
      </c>
      <c r="N907" s="116">
        <f t="shared" si="143"/>
        <v>40.247629672660281</v>
      </c>
      <c r="O907" s="117">
        <f t="shared" si="144"/>
        <v>40.222629672660275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40.248129672660276</v>
      </c>
      <c r="L908" s="115">
        <f t="shared" si="149"/>
        <v>40.297129672660276</v>
      </c>
      <c r="M908" s="98">
        <f t="shared" si="142"/>
        <v>40.247629672660274</v>
      </c>
      <c r="N908" s="116">
        <f t="shared" si="143"/>
        <v>40.297629672660278</v>
      </c>
      <c r="O908" s="117">
        <f t="shared" si="144"/>
        <v>40.272629672660273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40.298129672660274</v>
      </c>
      <c r="L909" s="115">
        <f t="shared" si="149"/>
        <v>40.347129672660273</v>
      </c>
      <c r="M909" s="98">
        <f t="shared" si="142"/>
        <v>40.297629672660271</v>
      </c>
      <c r="N909" s="116">
        <f t="shared" si="143"/>
        <v>40.347629672660275</v>
      </c>
      <c r="O909" s="117">
        <f t="shared" si="144"/>
        <v>40.32262967266027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40.348129672660271</v>
      </c>
      <c r="L910" s="115">
        <f t="shared" si="149"/>
        <v>40.39712967266027</v>
      </c>
      <c r="M910" s="98">
        <f t="shared" si="142"/>
        <v>40.347629672660268</v>
      </c>
      <c r="N910" s="116">
        <f t="shared" si="143"/>
        <v>40.397629672660273</v>
      </c>
      <c r="O910" s="117">
        <f t="shared" si="144"/>
        <v>40.372629672660267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40.398129672660268</v>
      </c>
      <c r="L911" s="115">
        <f t="shared" si="149"/>
        <v>40.447129672660267</v>
      </c>
      <c r="M911" s="98">
        <f t="shared" si="142"/>
        <v>40.397629672660265</v>
      </c>
      <c r="N911" s="116">
        <f t="shared" si="143"/>
        <v>40.44762967266027</v>
      </c>
      <c r="O911" s="117">
        <f t="shared" si="144"/>
        <v>40.422629672660264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40.448129672660265</v>
      </c>
      <c r="L912" s="115">
        <f t="shared" si="149"/>
        <v>40.497129672660265</v>
      </c>
      <c r="M912" s="98">
        <f t="shared" si="142"/>
        <v>40.447629672660263</v>
      </c>
      <c r="N912" s="116">
        <f t="shared" si="143"/>
        <v>40.497629672660267</v>
      </c>
      <c r="O912" s="117">
        <f t="shared" si="144"/>
        <v>40.472629672660261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40.498129672660262</v>
      </c>
      <c r="L913" s="115">
        <f t="shared" si="149"/>
        <v>40.547129672660262</v>
      </c>
      <c r="M913" s="98">
        <f t="shared" si="142"/>
        <v>40.49762967266026</v>
      </c>
      <c r="N913" s="116">
        <f t="shared" si="143"/>
        <v>40.547629672660264</v>
      </c>
      <c r="O913" s="117">
        <f t="shared" si="144"/>
        <v>40.522629672660258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40.548129672660259</v>
      </c>
      <c r="L914" s="115">
        <f t="shared" si="149"/>
        <v>40.597129672660259</v>
      </c>
      <c r="M914" s="98">
        <f t="shared" si="142"/>
        <v>40.547629672660257</v>
      </c>
      <c r="N914" s="116">
        <f t="shared" si="143"/>
        <v>40.597629672660261</v>
      </c>
      <c r="O914" s="117">
        <f t="shared" si="144"/>
        <v>40.572629672660256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40.598129672660257</v>
      </c>
      <c r="L915" s="115">
        <f t="shared" si="149"/>
        <v>40.647129672660256</v>
      </c>
      <c r="M915" s="98">
        <f t="shared" si="142"/>
        <v>40.597629672660254</v>
      </c>
      <c r="N915" s="116">
        <f t="shared" si="143"/>
        <v>40.647629672660258</v>
      </c>
      <c r="O915" s="117">
        <f t="shared" si="144"/>
        <v>40.622629672660253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40.648129672660254</v>
      </c>
      <c r="L916" s="115">
        <f t="shared" si="149"/>
        <v>40.697129672660253</v>
      </c>
      <c r="M916" s="98">
        <f t="shared" si="142"/>
        <v>40.647629672660251</v>
      </c>
      <c r="N916" s="116">
        <f t="shared" si="143"/>
        <v>40.697629672660256</v>
      </c>
      <c r="O916" s="117">
        <f t="shared" si="144"/>
        <v>40.67262967266025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40.698129672660251</v>
      </c>
      <c r="L917" s="115">
        <f t="shared" si="149"/>
        <v>40.74712967266025</v>
      </c>
      <c r="M917" s="98">
        <f t="shared" si="142"/>
        <v>40.697629672660248</v>
      </c>
      <c r="N917" s="116">
        <f t="shared" si="143"/>
        <v>40.747629672660253</v>
      </c>
      <c r="O917" s="117">
        <f t="shared" si="144"/>
        <v>40.722629672660247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40.748129672660248</v>
      </c>
      <c r="L918" s="115">
        <f t="shared" si="149"/>
        <v>40.797129672660247</v>
      </c>
      <c r="M918" s="98">
        <f t="shared" si="142"/>
        <v>40.747629672660246</v>
      </c>
      <c r="N918" s="116">
        <f t="shared" si="143"/>
        <v>40.79762967266025</v>
      </c>
      <c r="O918" s="117">
        <f t="shared" si="144"/>
        <v>40.772629672660244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40.798129672660245</v>
      </c>
      <c r="L919" s="115">
        <f t="shared" si="149"/>
        <v>40.847129672660245</v>
      </c>
      <c r="M919" s="98">
        <f t="shared" si="142"/>
        <v>40.797629672660243</v>
      </c>
      <c r="N919" s="116">
        <f t="shared" si="143"/>
        <v>40.847629672660247</v>
      </c>
      <c r="O919" s="117">
        <f t="shared" si="144"/>
        <v>40.822629672660241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40.848129672660242</v>
      </c>
      <c r="L920" s="115">
        <f t="shared" si="149"/>
        <v>40.897129672660242</v>
      </c>
      <c r="M920" s="98">
        <f t="shared" si="142"/>
        <v>40.84762967266024</v>
      </c>
      <c r="N920" s="116">
        <f t="shared" si="143"/>
        <v>40.897629672660244</v>
      </c>
      <c r="O920" s="117">
        <f t="shared" si="144"/>
        <v>40.872629672660238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40.898129672660239</v>
      </c>
      <c r="L921" s="115">
        <f t="shared" si="149"/>
        <v>40.947129672660239</v>
      </c>
      <c r="M921" s="98">
        <f t="shared" si="142"/>
        <v>40.897629672660237</v>
      </c>
      <c r="N921" s="116">
        <f t="shared" si="143"/>
        <v>40.947629672660241</v>
      </c>
      <c r="O921" s="117">
        <f t="shared" si="144"/>
        <v>40.922629672660236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40.948129672660237</v>
      </c>
      <c r="L922" s="115">
        <f t="shared" si="149"/>
        <v>40.997129672660236</v>
      </c>
      <c r="M922" s="98">
        <f t="shared" si="142"/>
        <v>40.947629672660234</v>
      </c>
      <c r="N922" s="116">
        <f t="shared" si="143"/>
        <v>40.997629672660238</v>
      </c>
      <c r="O922" s="117">
        <f t="shared" si="144"/>
        <v>40.972629672660233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40.998129672660234</v>
      </c>
      <c r="L923" s="115">
        <f t="shared" si="149"/>
        <v>41.047129672660233</v>
      </c>
      <c r="M923" s="98">
        <f t="shared" si="142"/>
        <v>40.997629672660231</v>
      </c>
      <c r="N923" s="116">
        <f t="shared" si="143"/>
        <v>41.047629672660236</v>
      </c>
      <c r="O923" s="117">
        <f t="shared" si="144"/>
        <v>41.02262967266023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41.048129672660231</v>
      </c>
      <c r="L924" s="115">
        <f t="shared" si="149"/>
        <v>41.09712967266023</v>
      </c>
      <c r="M924" s="98">
        <f t="shared" si="142"/>
        <v>41.047629672660229</v>
      </c>
      <c r="N924" s="116">
        <f t="shared" si="143"/>
        <v>41.097629672660233</v>
      </c>
      <c r="O924" s="117">
        <f t="shared" si="144"/>
        <v>41.072629672660227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41.098129672660228</v>
      </c>
      <c r="L925" s="115">
        <f t="shared" si="149"/>
        <v>41.147129672660228</v>
      </c>
      <c r="M925" s="98">
        <f t="shared" si="142"/>
        <v>41.097629672660226</v>
      </c>
      <c r="N925" s="116">
        <f t="shared" si="143"/>
        <v>41.14762967266023</v>
      </c>
      <c r="O925" s="117">
        <f t="shared" si="144"/>
        <v>41.122629672660224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41.148129672660225</v>
      </c>
      <c r="L926" s="115">
        <f t="shared" si="149"/>
        <v>41.197129672660225</v>
      </c>
      <c r="M926" s="98">
        <f t="shared" si="142"/>
        <v>41.147629672660223</v>
      </c>
      <c r="N926" s="116">
        <f t="shared" si="143"/>
        <v>41.197629672660227</v>
      </c>
      <c r="O926" s="117">
        <f t="shared" si="144"/>
        <v>41.172629672660221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41.198129672660222</v>
      </c>
      <c r="L927" s="115">
        <f t="shared" si="149"/>
        <v>41.247129672660222</v>
      </c>
      <c r="M927" s="98">
        <f t="shared" si="142"/>
        <v>41.19762967266022</v>
      </c>
      <c r="N927" s="116">
        <f t="shared" si="143"/>
        <v>41.247629672660224</v>
      </c>
      <c r="O927" s="117">
        <f t="shared" si="144"/>
        <v>41.222629672660219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41.24812967266022</v>
      </c>
      <c r="L928" s="115">
        <f t="shared" si="149"/>
        <v>41.297129672660219</v>
      </c>
      <c r="M928" s="98">
        <f t="shared" si="142"/>
        <v>41.247629672660217</v>
      </c>
      <c r="N928" s="116">
        <f t="shared" si="143"/>
        <v>41.297629672660221</v>
      </c>
      <c r="O928" s="117">
        <f t="shared" si="144"/>
        <v>41.272629672660216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41.298129672660217</v>
      </c>
      <c r="L929" s="115">
        <f t="shared" si="149"/>
        <v>41.347129672660216</v>
      </c>
      <c r="M929" s="98">
        <f t="shared" si="142"/>
        <v>41.297629672660214</v>
      </c>
      <c r="N929" s="116">
        <f t="shared" si="143"/>
        <v>41.347629672660219</v>
      </c>
      <c r="O929" s="117">
        <f t="shared" si="144"/>
        <v>41.322629672660213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41.348129672660214</v>
      </c>
      <c r="L930" s="115">
        <f t="shared" si="149"/>
        <v>41.397129672660213</v>
      </c>
      <c r="M930" s="98">
        <f t="shared" si="142"/>
        <v>41.347629672660211</v>
      </c>
      <c r="N930" s="116">
        <f t="shared" si="143"/>
        <v>41.397629672660216</v>
      </c>
      <c r="O930" s="117">
        <f t="shared" si="144"/>
        <v>41.37262967266021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41.398129672660211</v>
      </c>
      <c r="L931" s="115">
        <f t="shared" si="149"/>
        <v>41.447129672660211</v>
      </c>
      <c r="M931" s="98">
        <f t="shared" si="142"/>
        <v>41.397629672660209</v>
      </c>
      <c r="N931" s="116">
        <f t="shared" si="143"/>
        <v>41.447629672660213</v>
      </c>
      <c r="O931" s="117">
        <f t="shared" si="144"/>
        <v>41.422629672660207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41.448129672660208</v>
      </c>
      <c r="L932" s="115">
        <f t="shared" si="149"/>
        <v>41.497129672660208</v>
      </c>
      <c r="M932" s="98">
        <f t="shared" si="142"/>
        <v>41.447629672660206</v>
      </c>
      <c r="N932" s="116">
        <f t="shared" si="143"/>
        <v>41.49762967266021</v>
      </c>
      <c r="O932" s="117">
        <f t="shared" si="144"/>
        <v>41.472629672660204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41.498129672660205</v>
      </c>
      <c r="L933" s="115">
        <f t="shared" si="149"/>
        <v>41.547129672660205</v>
      </c>
      <c r="M933" s="98">
        <f t="shared" si="142"/>
        <v>41.497629672660203</v>
      </c>
      <c r="N933" s="116">
        <f t="shared" si="143"/>
        <v>41.547629672660207</v>
      </c>
      <c r="O933" s="117">
        <f t="shared" si="144"/>
        <v>41.522629672660202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41.548129672660203</v>
      </c>
      <c r="L934" s="115">
        <f t="shared" si="149"/>
        <v>41.597129672660202</v>
      </c>
      <c r="M934" s="98">
        <f t="shared" si="142"/>
        <v>41.5476296726602</v>
      </c>
      <c r="N934" s="116">
        <f t="shared" si="143"/>
        <v>41.597629672660204</v>
      </c>
      <c r="O934" s="117">
        <f t="shared" si="144"/>
        <v>41.572629672660199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41.5981296726602</v>
      </c>
      <c r="L935" s="115">
        <f t="shared" si="149"/>
        <v>41.647129672660199</v>
      </c>
      <c r="M935" s="98">
        <f t="shared" si="142"/>
        <v>41.597629672660197</v>
      </c>
      <c r="N935" s="116">
        <f t="shared" si="143"/>
        <v>41.647629672660202</v>
      </c>
      <c r="O935" s="117">
        <f t="shared" si="144"/>
        <v>41.622629672660196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41.648129672660197</v>
      </c>
      <c r="L936" s="115">
        <f t="shared" si="149"/>
        <v>41.697129672660196</v>
      </c>
      <c r="M936" s="98">
        <f t="shared" si="142"/>
        <v>41.647629672660194</v>
      </c>
      <c r="N936" s="116">
        <f t="shared" si="143"/>
        <v>41.697629672660199</v>
      </c>
      <c r="O936" s="117">
        <f t="shared" si="144"/>
        <v>41.672629672660193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41.698129672660194</v>
      </c>
      <c r="L937" s="115">
        <f t="shared" si="149"/>
        <v>41.747129672660193</v>
      </c>
      <c r="M937" s="98">
        <f t="shared" si="142"/>
        <v>41.697629672660192</v>
      </c>
      <c r="N937" s="116">
        <f t="shared" si="143"/>
        <v>41.747629672660196</v>
      </c>
      <c r="O937" s="117">
        <f t="shared" si="144"/>
        <v>41.72262967266019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41.748129672660191</v>
      </c>
      <c r="L938" s="115">
        <f t="shared" si="149"/>
        <v>41.797129672660191</v>
      </c>
      <c r="M938" s="98">
        <f t="shared" si="142"/>
        <v>41.747629672660189</v>
      </c>
      <c r="N938" s="116">
        <f t="shared" si="143"/>
        <v>41.797629672660193</v>
      </c>
      <c r="O938" s="117">
        <f t="shared" si="144"/>
        <v>41.772629672660187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41.798129672660188</v>
      </c>
      <c r="L939" s="115">
        <f t="shared" si="149"/>
        <v>41.847129672660188</v>
      </c>
      <c r="M939" s="98">
        <f t="shared" si="142"/>
        <v>41.797629672660186</v>
      </c>
      <c r="N939" s="116">
        <f t="shared" si="143"/>
        <v>41.84762967266019</v>
      </c>
      <c r="O939" s="117">
        <f t="shared" si="144"/>
        <v>41.822629672660184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41.848129672660185</v>
      </c>
      <c r="L940" s="115">
        <f t="shared" si="149"/>
        <v>41.897129672660185</v>
      </c>
      <c r="M940" s="98">
        <f t="shared" si="142"/>
        <v>41.847629672660183</v>
      </c>
      <c r="N940" s="116">
        <f t="shared" si="143"/>
        <v>41.897629672660187</v>
      </c>
      <c r="O940" s="117">
        <f t="shared" si="144"/>
        <v>41.872629672660182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41.898129672660183</v>
      </c>
      <c r="L941" s="115">
        <f t="shared" si="149"/>
        <v>41.947129672660182</v>
      </c>
      <c r="M941" s="98">
        <f t="shared" si="142"/>
        <v>41.89762967266018</v>
      </c>
      <c r="N941" s="116">
        <f t="shared" si="143"/>
        <v>41.947629672660184</v>
      </c>
      <c r="O941" s="117">
        <f t="shared" si="144"/>
        <v>41.922629672660179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41.94812967266018</v>
      </c>
      <c r="L942" s="115">
        <f t="shared" si="149"/>
        <v>41.997129672660179</v>
      </c>
      <c r="M942" s="98">
        <f t="shared" si="142"/>
        <v>41.947629672660177</v>
      </c>
      <c r="N942" s="116">
        <f t="shared" si="143"/>
        <v>41.997629672660182</v>
      </c>
      <c r="O942" s="117">
        <f t="shared" si="144"/>
        <v>41.972629672660176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41.998129672660177</v>
      </c>
      <c r="L943" s="115">
        <f t="shared" si="149"/>
        <v>42.047129672660176</v>
      </c>
      <c r="M943" s="98">
        <f t="shared" si="142"/>
        <v>41.997629672660175</v>
      </c>
      <c r="N943" s="116">
        <f t="shared" si="143"/>
        <v>42.047629672660179</v>
      </c>
      <c r="O943" s="117">
        <f t="shared" si="144"/>
        <v>42.022629672660173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42.048129672660174</v>
      </c>
      <c r="L944" s="115">
        <f t="shared" si="149"/>
        <v>42.097129672660174</v>
      </c>
      <c r="M944" s="98">
        <f t="shared" si="142"/>
        <v>42.047629672660172</v>
      </c>
      <c r="N944" s="116">
        <f t="shared" si="143"/>
        <v>42.097629672660176</v>
      </c>
      <c r="O944" s="117">
        <f t="shared" si="144"/>
        <v>42.07262967266017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42.098129672660171</v>
      </c>
      <c r="L945" s="115">
        <f t="shared" si="149"/>
        <v>42.147129672660171</v>
      </c>
      <c r="M945" s="98">
        <f t="shared" si="142"/>
        <v>42.097629672660169</v>
      </c>
      <c r="N945" s="116">
        <f t="shared" si="143"/>
        <v>42.147629672660173</v>
      </c>
      <c r="O945" s="117">
        <f t="shared" si="144"/>
        <v>42.122629672660167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42.148129672660168</v>
      </c>
      <c r="L946" s="115">
        <f t="shared" si="149"/>
        <v>42.197129672660168</v>
      </c>
      <c r="M946" s="98">
        <f t="shared" si="142"/>
        <v>42.147629672660166</v>
      </c>
      <c r="N946" s="116">
        <f t="shared" si="143"/>
        <v>42.19762967266017</v>
      </c>
      <c r="O946" s="117">
        <f t="shared" si="144"/>
        <v>42.172629672660165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42.198129672660166</v>
      </c>
      <c r="L947" s="115">
        <f t="shared" si="149"/>
        <v>42.247129672660165</v>
      </c>
      <c r="M947" s="98">
        <f t="shared" si="142"/>
        <v>42.197629672660163</v>
      </c>
      <c r="N947" s="116">
        <f t="shared" si="143"/>
        <v>42.247629672660167</v>
      </c>
      <c r="O947" s="117">
        <f t="shared" si="144"/>
        <v>42.222629672660162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42.248129672660163</v>
      </c>
      <c r="L948" s="115">
        <f t="shared" si="149"/>
        <v>42.297129672660162</v>
      </c>
      <c r="M948" s="98">
        <f t="shared" si="142"/>
        <v>42.24762967266016</v>
      </c>
      <c r="N948" s="116">
        <f t="shared" si="143"/>
        <v>42.297629672660165</v>
      </c>
      <c r="O948" s="117">
        <f t="shared" si="144"/>
        <v>42.272629672660159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42.29812967266016</v>
      </c>
      <c r="L949" s="115">
        <f t="shared" si="149"/>
        <v>42.347129672660159</v>
      </c>
      <c r="M949" s="98">
        <f t="shared" si="142"/>
        <v>42.297629672660157</v>
      </c>
      <c r="N949" s="116">
        <f t="shared" si="143"/>
        <v>42.347629672660162</v>
      </c>
      <c r="O949" s="117">
        <f t="shared" si="144"/>
        <v>42.322629672660156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42.348129672660157</v>
      </c>
      <c r="L950" s="115">
        <f t="shared" si="149"/>
        <v>42.397129672660157</v>
      </c>
      <c r="M950" s="98">
        <f t="shared" si="142"/>
        <v>42.347629672660155</v>
      </c>
      <c r="N950" s="116">
        <f t="shared" si="143"/>
        <v>42.397629672660159</v>
      </c>
      <c r="O950" s="117">
        <f t="shared" si="144"/>
        <v>42.372629672660153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42.398129672660154</v>
      </c>
      <c r="L951" s="115">
        <f t="shared" si="149"/>
        <v>42.447129672660154</v>
      </c>
      <c r="M951" s="98">
        <f t="shared" si="142"/>
        <v>42.397629672660152</v>
      </c>
      <c r="N951" s="116">
        <f t="shared" si="143"/>
        <v>42.447629672660156</v>
      </c>
      <c r="O951" s="117">
        <f t="shared" si="144"/>
        <v>42.42262967266015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42.448129672660151</v>
      </c>
      <c r="L952" s="115">
        <f t="shared" si="149"/>
        <v>42.497129672660151</v>
      </c>
      <c r="M952" s="98">
        <f t="shared" si="142"/>
        <v>42.447629672660149</v>
      </c>
      <c r="N952" s="116">
        <f t="shared" si="143"/>
        <v>42.497629672660153</v>
      </c>
      <c r="O952" s="117">
        <f t="shared" si="144"/>
        <v>42.472629672660148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42.498129672660149</v>
      </c>
      <c r="L953" s="115">
        <f t="shared" si="149"/>
        <v>42.547129672660148</v>
      </c>
      <c r="M953" s="98">
        <f t="shared" si="142"/>
        <v>42.497629672660146</v>
      </c>
      <c r="N953" s="116">
        <f t="shared" si="143"/>
        <v>42.54762967266015</v>
      </c>
      <c r="O953" s="117">
        <f t="shared" si="144"/>
        <v>42.522629672660145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42.548129672660146</v>
      </c>
      <c r="L954" s="115">
        <f t="shared" si="149"/>
        <v>42.597129672660145</v>
      </c>
      <c r="M954" s="98">
        <f t="shared" si="142"/>
        <v>42.547629672660143</v>
      </c>
      <c r="N954" s="116">
        <f t="shared" si="143"/>
        <v>42.597629672660148</v>
      </c>
      <c r="O954" s="117">
        <f t="shared" si="144"/>
        <v>42.572629672660142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42.598129672660143</v>
      </c>
      <c r="L955" s="115">
        <f t="shared" si="149"/>
        <v>42.647129672660142</v>
      </c>
      <c r="M955" s="98">
        <f t="shared" si="142"/>
        <v>42.59762967266014</v>
      </c>
      <c r="N955" s="116">
        <f t="shared" si="143"/>
        <v>42.647629672660145</v>
      </c>
      <c r="O955" s="117">
        <f t="shared" si="144"/>
        <v>42.622629672660139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42.64812967266014</v>
      </c>
      <c r="L956" s="115">
        <f t="shared" si="149"/>
        <v>42.697129672660139</v>
      </c>
      <c r="M956" s="98">
        <f t="shared" si="142"/>
        <v>42.647629672660138</v>
      </c>
      <c r="N956" s="116">
        <f t="shared" si="143"/>
        <v>42.697629672660142</v>
      </c>
      <c r="O956" s="117">
        <f t="shared" si="144"/>
        <v>42.672629672660136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42.698129672660137</v>
      </c>
      <c r="L957" s="115">
        <f t="shared" si="149"/>
        <v>42.747129672660137</v>
      </c>
      <c r="M957" s="98">
        <f t="shared" si="142"/>
        <v>42.697629672660135</v>
      </c>
      <c r="N957" s="116">
        <f t="shared" si="143"/>
        <v>42.747629672660139</v>
      </c>
      <c r="O957" s="117">
        <f t="shared" si="144"/>
        <v>42.722629672660133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42.748129672660134</v>
      </c>
      <c r="L958" s="115">
        <f t="shared" si="149"/>
        <v>42.797129672660134</v>
      </c>
      <c r="M958" s="98">
        <f t="shared" si="142"/>
        <v>42.747629672660132</v>
      </c>
      <c r="N958" s="116">
        <f t="shared" si="143"/>
        <v>42.797629672660136</v>
      </c>
      <c r="O958" s="117">
        <f t="shared" si="144"/>
        <v>42.77262967266013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42.798129672660131</v>
      </c>
      <c r="L959" s="115">
        <f t="shared" si="149"/>
        <v>42.847129672660131</v>
      </c>
      <c r="M959" s="98">
        <f t="shared" si="142"/>
        <v>42.797629672660129</v>
      </c>
      <c r="N959" s="116">
        <f t="shared" si="143"/>
        <v>42.847629672660133</v>
      </c>
      <c r="O959" s="117">
        <f t="shared" si="144"/>
        <v>42.822629672660128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42.848129672660129</v>
      </c>
      <c r="L960" s="115">
        <f t="shared" si="149"/>
        <v>42.897129672660128</v>
      </c>
      <c r="M960" s="98">
        <f t="shared" si="142"/>
        <v>42.847629672660126</v>
      </c>
      <c r="N960" s="116">
        <f t="shared" si="143"/>
        <v>42.89762967266013</v>
      </c>
      <c r="O960" s="117">
        <f t="shared" si="144"/>
        <v>42.872629672660125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42.898129672660126</v>
      </c>
      <c r="L961" s="115">
        <f t="shared" si="149"/>
        <v>42.947129672660125</v>
      </c>
      <c r="M961" s="98">
        <f t="shared" si="142"/>
        <v>42.897629672660123</v>
      </c>
      <c r="N961" s="116">
        <f t="shared" si="143"/>
        <v>42.947629672660128</v>
      </c>
      <c r="O961" s="117">
        <f t="shared" si="144"/>
        <v>42.922629672660122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42.948129672660123</v>
      </c>
      <c r="L962" s="115">
        <f t="shared" si="149"/>
        <v>42.997129672660122</v>
      </c>
      <c r="M962" s="98">
        <f t="shared" si="142"/>
        <v>42.947629672660121</v>
      </c>
      <c r="N962" s="116">
        <f t="shared" si="143"/>
        <v>42.997629672660125</v>
      </c>
      <c r="O962" s="117">
        <f t="shared" si="144"/>
        <v>42.972629672660119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42.99812967266012</v>
      </c>
      <c r="L963" s="115">
        <f t="shared" si="149"/>
        <v>43.04712967266012</v>
      </c>
      <c r="M963" s="98">
        <f t="shared" si="142"/>
        <v>42.997629672660118</v>
      </c>
      <c r="N963" s="116">
        <f t="shared" si="143"/>
        <v>43.047629672660122</v>
      </c>
      <c r="O963" s="117">
        <f t="shared" si="144"/>
        <v>43.022629672660116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43.048129672660117</v>
      </c>
      <c r="L964" s="115">
        <f t="shared" si="149"/>
        <v>43.097129672660117</v>
      </c>
      <c r="M964" s="98">
        <f t="shared" si="142"/>
        <v>43.047629672660115</v>
      </c>
      <c r="N964" s="116">
        <f t="shared" si="143"/>
        <v>43.097629672660119</v>
      </c>
      <c r="O964" s="117">
        <f t="shared" si="144"/>
        <v>43.072629672660113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43.098129672660114</v>
      </c>
      <c r="L965" s="115">
        <f t="shared" si="149"/>
        <v>43.147129672660114</v>
      </c>
      <c r="M965" s="98">
        <f t="shared" ref="M965:M1001" si="152">K965-5*10^-(D$2+1)</f>
        <v>43.097629672660112</v>
      </c>
      <c r="N965" s="116">
        <f t="shared" ref="N965:N1001" si="153">L965+5*10^-(D$2+1)</f>
        <v>43.147629672660116</v>
      </c>
      <c r="O965" s="117">
        <f t="shared" ref="O965:O1001" si="154">AVERAGE(K965,L965)</f>
        <v>43.122629672660111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43.148129672660112</v>
      </c>
      <c r="L966" s="115">
        <f t="shared" ref="L966:L1001" si="159">K966+$I$4-POWER(10,-$D$2)</f>
        <v>43.197129672660111</v>
      </c>
      <c r="M966" s="98">
        <f t="shared" si="152"/>
        <v>43.147629672660109</v>
      </c>
      <c r="N966" s="116">
        <f t="shared" si="153"/>
        <v>43.197629672660113</v>
      </c>
      <c r="O966" s="117">
        <f t="shared" si="154"/>
        <v>43.172629672660108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43.198129672660109</v>
      </c>
      <c r="L967" s="115">
        <f t="shared" si="159"/>
        <v>43.247129672660108</v>
      </c>
      <c r="M967" s="98">
        <f t="shared" si="152"/>
        <v>43.197629672660106</v>
      </c>
      <c r="N967" s="116">
        <f t="shared" si="153"/>
        <v>43.247629672660111</v>
      </c>
      <c r="O967" s="117">
        <f t="shared" si="154"/>
        <v>43.222629672660105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43.248129672660106</v>
      </c>
      <c r="L968" s="115">
        <f t="shared" si="159"/>
        <v>43.297129672660105</v>
      </c>
      <c r="M968" s="98">
        <f t="shared" si="152"/>
        <v>43.247629672660103</v>
      </c>
      <c r="N968" s="116">
        <f t="shared" si="153"/>
        <v>43.297629672660108</v>
      </c>
      <c r="O968" s="117">
        <f t="shared" si="154"/>
        <v>43.272629672660102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43.298129672660103</v>
      </c>
      <c r="L969" s="115">
        <f t="shared" si="159"/>
        <v>43.347129672660103</v>
      </c>
      <c r="M969" s="98">
        <f t="shared" si="152"/>
        <v>43.297629672660101</v>
      </c>
      <c r="N969" s="116">
        <f t="shared" si="153"/>
        <v>43.347629672660105</v>
      </c>
      <c r="O969" s="117">
        <f t="shared" si="154"/>
        <v>43.322629672660099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43.3481296726601</v>
      </c>
      <c r="L970" s="115">
        <f t="shared" si="159"/>
        <v>43.3971296726601</v>
      </c>
      <c r="M970" s="98">
        <f t="shared" si="152"/>
        <v>43.347629672660098</v>
      </c>
      <c r="N970" s="116">
        <f t="shared" si="153"/>
        <v>43.397629672660102</v>
      </c>
      <c r="O970" s="117">
        <f t="shared" si="154"/>
        <v>43.372629672660096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43.398129672660097</v>
      </c>
      <c r="L971" s="115">
        <f t="shared" si="159"/>
        <v>43.447129672660097</v>
      </c>
      <c r="M971" s="98">
        <f t="shared" si="152"/>
        <v>43.397629672660095</v>
      </c>
      <c r="N971" s="116">
        <f t="shared" si="153"/>
        <v>43.447629672660099</v>
      </c>
      <c r="O971" s="117">
        <f t="shared" si="154"/>
        <v>43.422629672660094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43.448129672660095</v>
      </c>
      <c r="L972" s="115">
        <f t="shared" si="159"/>
        <v>43.497129672660094</v>
      </c>
      <c r="M972" s="98">
        <f t="shared" si="152"/>
        <v>43.447629672660092</v>
      </c>
      <c r="N972" s="116">
        <f t="shared" si="153"/>
        <v>43.497629672660096</v>
      </c>
      <c r="O972" s="117">
        <f t="shared" si="154"/>
        <v>43.472629672660091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43.498129672660092</v>
      </c>
      <c r="L973" s="115">
        <f t="shared" si="159"/>
        <v>43.547129672660091</v>
      </c>
      <c r="M973" s="98">
        <f t="shared" si="152"/>
        <v>43.497629672660089</v>
      </c>
      <c r="N973" s="116">
        <f t="shared" si="153"/>
        <v>43.547629672660094</v>
      </c>
      <c r="O973" s="117">
        <f t="shared" si="154"/>
        <v>43.522629672660088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43.548129672660089</v>
      </c>
      <c r="L974" s="115">
        <f t="shared" si="159"/>
        <v>43.597129672660088</v>
      </c>
      <c r="M974" s="98">
        <f t="shared" si="152"/>
        <v>43.547629672660086</v>
      </c>
      <c r="N974" s="116">
        <f t="shared" si="153"/>
        <v>43.597629672660091</v>
      </c>
      <c r="O974" s="117">
        <f t="shared" si="154"/>
        <v>43.572629672660085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43.598129672660086</v>
      </c>
      <c r="L975" s="115">
        <f t="shared" si="159"/>
        <v>43.647129672660085</v>
      </c>
      <c r="M975" s="98">
        <f t="shared" si="152"/>
        <v>43.597629672660084</v>
      </c>
      <c r="N975" s="116">
        <f t="shared" si="153"/>
        <v>43.647629672660088</v>
      </c>
      <c r="O975" s="117">
        <f t="shared" si="154"/>
        <v>43.622629672660082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43.648129672660083</v>
      </c>
      <c r="L976" s="115">
        <f t="shared" si="159"/>
        <v>43.697129672660083</v>
      </c>
      <c r="M976" s="98">
        <f t="shared" si="152"/>
        <v>43.647629672660081</v>
      </c>
      <c r="N976" s="116">
        <f t="shared" si="153"/>
        <v>43.697629672660085</v>
      </c>
      <c r="O976" s="117">
        <f t="shared" si="154"/>
        <v>43.672629672660079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43.69812967266008</v>
      </c>
      <c r="L977" s="115">
        <f t="shared" si="159"/>
        <v>43.74712967266008</v>
      </c>
      <c r="M977" s="98">
        <f t="shared" si="152"/>
        <v>43.697629672660078</v>
      </c>
      <c r="N977" s="116">
        <f t="shared" si="153"/>
        <v>43.747629672660082</v>
      </c>
      <c r="O977" s="117">
        <f t="shared" si="154"/>
        <v>43.722629672660076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43.748129672660077</v>
      </c>
      <c r="L978" s="115">
        <f t="shared" si="159"/>
        <v>43.797129672660077</v>
      </c>
      <c r="M978" s="98">
        <f t="shared" si="152"/>
        <v>43.747629672660075</v>
      </c>
      <c r="N978" s="116">
        <f t="shared" si="153"/>
        <v>43.797629672660079</v>
      </c>
      <c r="O978" s="117">
        <f t="shared" si="154"/>
        <v>43.772629672660074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43.798129672660075</v>
      </c>
      <c r="L979" s="115">
        <f t="shared" si="159"/>
        <v>43.847129672660074</v>
      </c>
      <c r="M979" s="98">
        <f t="shared" si="152"/>
        <v>43.797629672660072</v>
      </c>
      <c r="N979" s="116">
        <f t="shared" si="153"/>
        <v>43.847629672660076</v>
      </c>
      <c r="O979" s="117">
        <f t="shared" si="154"/>
        <v>43.822629672660071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43.848129672660072</v>
      </c>
      <c r="L980" s="115">
        <f t="shared" si="159"/>
        <v>43.897129672660071</v>
      </c>
      <c r="M980" s="98">
        <f t="shared" si="152"/>
        <v>43.847629672660069</v>
      </c>
      <c r="N980" s="116">
        <f t="shared" si="153"/>
        <v>43.897629672660074</v>
      </c>
      <c r="O980" s="117">
        <f t="shared" si="154"/>
        <v>43.872629672660068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43.898129672660069</v>
      </c>
      <c r="L981" s="115">
        <f t="shared" si="159"/>
        <v>43.947129672660068</v>
      </c>
      <c r="M981" s="98">
        <f t="shared" si="152"/>
        <v>43.897629672660067</v>
      </c>
      <c r="N981" s="116">
        <f t="shared" si="153"/>
        <v>43.947629672660071</v>
      </c>
      <c r="O981" s="117">
        <f t="shared" si="154"/>
        <v>43.922629672660065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43.948129672660066</v>
      </c>
      <c r="L982" s="115">
        <f t="shared" si="159"/>
        <v>43.997129672660066</v>
      </c>
      <c r="M982" s="98">
        <f t="shared" si="152"/>
        <v>43.947629672660064</v>
      </c>
      <c r="N982" s="116">
        <f t="shared" si="153"/>
        <v>43.997629672660068</v>
      </c>
      <c r="O982" s="117">
        <f t="shared" si="154"/>
        <v>43.972629672660062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43.998129672660063</v>
      </c>
      <c r="L983" s="115">
        <f t="shared" si="159"/>
        <v>44.047129672660063</v>
      </c>
      <c r="M983" s="98">
        <f t="shared" si="152"/>
        <v>43.997629672660061</v>
      </c>
      <c r="N983" s="116">
        <f t="shared" si="153"/>
        <v>44.047629672660065</v>
      </c>
      <c r="O983" s="117">
        <f t="shared" si="154"/>
        <v>44.022629672660059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44.04812967266006</v>
      </c>
      <c r="L984" s="115">
        <f t="shared" si="159"/>
        <v>44.09712967266006</v>
      </c>
      <c r="M984" s="98">
        <f t="shared" si="152"/>
        <v>44.047629672660058</v>
      </c>
      <c r="N984" s="116">
        <f t="shared" si="153"/>
        <v>44.097629672660062</v>
      </c>
      <c r="O984" s="117">
        <f t="shared" si="154"/>
        <v>44.072629672660057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44.098129672660058</v>
      </c>
      <c r="L985" s="115">
        <f t="shared" si="159"/>
        <v>44.147129672660057</v>
      </c>
      <c r="M985" s="98">
        <f t="shared" si="152"/>
        <v>44.097629672660055</v>
      </c>
      <c r="N985" s="116">
        <f t="shared" si="153"/>
        <v>44.147629672660059</v>
      </c>
      <c r="O985" s="117">
        <f t="shared" si="154"/>
        <v>44.122629672660054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44.148129672660055</v>
      </c>
      <c r="L986" s="115">
        <f t="shared" si="159"/>
        <v>44.197129672660054</v>
      </c>
      <c r="M986" s="98">
        <f t="shared" si="152"/>
        <v>44.147629672660052</v>
      </c>
      <c r="N986" s="116">
        <f t="shared" si="153"/>
        <v>44.197629672660057</v>
      </c>
      <c r="O986" s="117">
        <f t="shared" si="154"/>
        <v>44.172629672660051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44.198129672660052</v>
      </c>
      <c r="L987" s="115">
        <f t="shared" si="159"/>
        <v>44.247129672660051</v>
      </c>
      <c r="M987" s="98">
        <f t="shared" si="152"/>
        <v>44.197629672660049</v>
      </c>
      <c r="N987" s="116">
        <f t="shared" si="153"/>
        <v>44.247629672660054</v>
      </c>
      <c r="O987" s="117">
        <f t="shared" si="154"/>
        <v>44.222629672660048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44.248129672660049</v>
      </c>
      <c r="L988" s="115">
        <f t="shared" si="159"/>
        <v>44.297129672660049</v>
      </c>
      <c r="M988" s="98">
        <f t="shared" si="152"/>
        <v>44.247629672660047</v>
      </c>
      <c r="N988" s="116">
        <f t="shared" si="153"/>
        <v>44.297629672660051</v>
      </c>
      <c r="O988" s="117">
        <f t="shared" si="154"/>
        <v>44.272629672660045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44.298129672660046</v>
      </c>
      <c r="L989" s="115">
        <f t="shared" si="159"/>
        <v>44.347129672660046</v>
      </c>
      <c r="M989" s="98">
        <f t="shared" si="152"/>
        <v>44.297629672660044</v>
      </c>
      <c r="N989" s="116">
        <f t="shared" si="153"/>
        <v>44.347629672660048</v>
      </c>
      <c r="O989" s="117">
        <f t="shared" si="154"/>
        <v>44.322629672660042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44.348129672660043</v>
      </c>
      <c r="L990" s="115">
        <f t="shared" si="159"/>
        <v>44.397129672660043</v>
      </c>
      <c r="M990" s="98">
        <f t="shared" si="152"/>
        <v>44.347629672660041</v>
      </c>
      <c r="N990" s="116">
        <f t="shared" si="153"/>
        <v>44.397629672660045</v>
      </c>
      <c r="O990" s="117">
        <f t="shared" si="154"/>
        <v>44.37262967266004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44.398129672660041</v>
      </c>
      <c r="L991" s="115">
        <f t="shared" si="159"/>
        <v>44.44712967266004</v>
      </c>
      <c r="M991" s="98">
        <f t="shared" si="152"/>
        <v>44.397629672660038</v>
      </c>
      <c r="N991" s="116">
        <f t="shared" si="153"/>
        <v>44.447629672660042</v>
      </c>
      <c r="O991" s="117">
        <f t="shared" si="154"/>
        <v>44.422629672660037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44.448129672660038</v>
      </c>
      <c r="L992" s="115">
        <f t="shared" si="159"/>
        <v>44.497129672660037</v>
      </c>
      <c r="M992" s="98">
        <f t="shared" si="152"/>
        <v>44.447629672660035</v>
      </c>
      <c r="N992" s="116">
        <f t="shared" si="153"/>
        <v>44.49762967266004</v>
      </c>
      <c r="O992" s="117">
        <f t="shared" si="154"/>
        <v>44.472629672660034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44.498129672660035</v>
      </c>
      <c r="L993" s="115">
        <f t="shared" si="159"/>
        <v>44.547129672660034</v>
      </c>
      <c r="M993" s="98">
        <f t="shared" si="152"/>
        <v>44.497629672660032</v>
      </c>
      <c r="N993" s="116">
        <f t="shared" si="153"/>
        <v>44.547629672660037</v>
      </c>
      <c r="O993" s="117">
        <f t="shared" si="154"/>
        <v>44.522629672660031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44.548129672660032</v>
      </c>
      <c r="L994" s="115">
        <f t="shared" si="159"/>
        <v>44.597129672660031</v>
      </c>
      <c r="M994" s="98">
        <f t="shared" si="152"/>
        <v>44.54762967266003</v>
      </c>
      <c r="N994" s="116">
        <f t="shared" si="153"/>
        <v>44.597629672660034</v>
      </c>
      <c r="O994" s="117">
        <f t="shared" si="154"/>
        <v>44.572629672660028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44.598129672660029</v>
      </c>
      <c r="L995" s="115">
        <f t="shared" si="159"/>
        <v>44.647129672660029</v>
      </c>
      <c r="M995" s="98">
        <f t="shared" si="152"/>
        <v>44.597629672660027</v>
      </c>
      <c r="N995" s="116">
        <f t="shared" si="153"/>
        <v>44.647629672660031</v>
      </c>
      <c r="O995" s="117">
        <f t="shared" si="154"/>
        <v>44.622629672660025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44.648129672660026</v>
      </c>
      <c r="L996" s="115">
        <f t="shared" si="159"/>
        <v>44.697129672660026</v>
      </c>
      <c r="M996" s="98">
        <f t="shared" si="152"/>
        <v>44.647629672660024</v>
      </c>
      <c r="N996" s="116">
        <f t="shared" si="153"/>
        <v>44.697629672660028</v>
      </c>
      <c r="O996" s="117">
        <f t="shared" si="154"/>
        <v>44.672629672660022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44.698129672660023</v>
      </c>
      <c r="L997" s="115">
        <f t="shared" si="159"/>
        <v>44.747129672660023</v>
      </c>
      <c r="M997" s="98">
        <f t="shared" si="152"/>
        <v>44.697629672660021</v>
      </c>
      <c r="N997" s="116">
        <f t="shared" si="153"/>
        <v>44.747629672660025</v>
      </c>
      <c r="O997" s="117">
        <f t="shared" si="154"/>
        <v>44.72262967266002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44.748129672660021</v>
      </c>
      <c r="L998" s="115">
        <f t="shared" si="159"/>
        <v>44.79712967266002</v>
      </c>
      <c r="M998" s="98">
        <f t="shared" si="152"/>
        <v>44.747629672660018</v>
      </c>
      <c r="N998" s="116">
        <f t="shared" si="153"/>
        <v>44.797629672660022</v>
      </c>
      <c r="O998" s="117">
        <f t="shared" si="154"/>
        <v>44.772629672660017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44.798129672660018</v>
      </c>
      <c r="L999" s="115">
        <f t="shared" si="159"/>
        <v>44.847129672660017</v>
      </c>
      <c r="M999" s="98">
        <f t="shared" si="152"/>
        <v>44.797629672660015</v>
      </c>
      <c r="N999" s="116">
        <f t="shared" si="153"/>
        <v>44.84762967266002</v>
      </c>
      <c r="O999" s="117">
        <f t="shared" si="154"/>
        <v>44.822629672660014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44.848129672660015</v>
      </c>
      <c r="L1000" s="115">
        <f t="shared" si="159"/>
        <v>44.897129672660014</v>
      </c>
      <c r="M1000" s="98">
        <f t="shared" si="152"/>
        <v>44.847629672660013</v>
      </c>
      <c r="N1000" s="116">
        <f t="shared" si="153"/>
        <v>44.897629672660017</v>
      </c>
      <c r="O1000" s="117">
        <f t="shared" si="154"/>
        <v>44.872629672660011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44.898129672660012</v>
      </c>
      <c r="L1001" s="115">
        <f t="shared" si="159"/>
        <v>44.947129672660012</v>
      </c>
      <c r="M1001" s="98">
        <f t="shared" si="152"/>
        <v>44.89762967266001</v>
      </c>
      <c r="N1001" s="116">
        <f t="shared" si="153"/>
        <v>44.947629672660014</v>
      </c>
      <c r="O1001" s="117">
        <f t="shared" si="154"/>
        <v>44.922629672660008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104" priority="7" operator="greaterThan">
      <formula>$I$1</formula>
    </cfRule>
  </conditionalFormatting>
  <conditionalFormatting sqref="O1 O4:O40 O1002:O1048576">
    <cfRule type="cellIs" dxfId="103" priority="6" operator="greaterThan">
      <formula>$I$1</formula>
    </cfRule>
  </conditionalFormatting>
  <conditionalFormatting sqref="P1">
    <cfRule type="cellIs" dxfId="102" priority="5" operator="greaterThan">
      <formula>$I$1</formula>
    </cfRule>
  </conditionalFormatting>
  <conditionalFormatting sqref="L606:L1001">
    <cfRule type="cellIs" dxfId="101" priority="4" operator="greaterThan">
      <formula>$I$1</formula>
    </cfRule>
  </conditionalFormatting>
  <conditionalFormatting sqref="O606:O1001">
    <cfRule type="cellIs" dxfId="100" priority="3" operator="greaterThan">
      <formula>$I$1</formula>
    </cfRule>
  </conditionalFormatting>
  <conditionalFormatting sqref="L41:L605">
    <cfRule type="cellIs" dxfId="99" priority="2" operator="greaterThan">
      <formula>$I$1</formula>
    </cfRule>
  </conditionalFormatting>
  <conditionalFormatting sqref="O41:O605">
    <cfRule type="cellIs" dxfId="98" priority="1" operator="greaterThan">
      <formula>$I$1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24"/>
  <dimension ref="A1:AW97"/>
  <sheetViews>
    <sheetView workbookViewId="0">
      <selection activeCell="D7" sqref="D7"/>
    </sheetView>
  </sheetViews>
  <sheetFormatPr baseColWidth="10" defaultRowHeight="15"/>
  <cols>
    <col min="3" max="3" width="10.85546875" bestFit="1" customWidth="1"/>
    <col min="27" max="27" width="15" customWidth="1"/>
    <col min="28" max="28" width="14.85546875" customWidth="1"/>
    <col min="29" max="29" width="16" customWidth="1"/>
    <col min="40" max="40" width="4.85546875" customWidth="1"/>
  </cols>
  <sheetData>
    <row r="1" spans="1:49" ht="26.25">
      <c r="A1" s="135" t="s">
        <v>58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</row>
    <row r="2" spans="1:49" ht="15.75">
      <c r="J2" s="8">
        <f>AVERAGE(F7:F20)</f>
        <v>51.214285714285715</v>
      </c>
    </row>
    <row r="3" spans="1:49" ht="15.75">
      <c r="J3" s="81">
        <f>AVERAGE(AA7:AA1002)</f>
        <v>52.062500000000163</v>
      </c>
    </row>
    <row r="4" spans="1:49" ht="15.75" thickBot="1">
      <c r="C4" s="72">
        <f>AB5/AC5</f>
        <v>0.8206665529158258</v>
      </c>
      <c r="E4" s="16">
        <f>COUNT(F7:F11002)</f>
        <v>16</v>
      </c>
    </row>
    <row r="5" spans="1:49">
      <c r="F5" s="65">
        <f>SUM(F7:F1002)</f>
        <v>833</v>
      </c>
      <c r="G5" s="65">
        <f>SUM(G7:G1002)</f>
        <v>135</v>
      </c>
      <c r="H5" s="65">
        <f>SUM(H7:H1002)</f>
        <v>971</v>
      </c>
      <c r="I5" s="58"/>
      <c r="J5" s="65">
        <f t="shared" ref="J5:AC5" si="0">SUM(J7:J1002)</f>
        <v>1185</v>
      </c>
      <c r="K5" s="65">
        <f t="shared" si="0"/>
        <v>102213</v>
      </c>
      <c r="L5" s="65">
        <f t="shared" si="0"/>
        <v>10809</v>
      </c>
      <c r="M5" s="65">
        <f t="shared" si="0"/>
        <v>59937</v>
      </c>
      <c r="N5" s="65">
        <f t="shared" si="0"/>
        <v>3766583</v>
      </c>
      <c r="O5" s="65">
        <f t="shared" si="0"/>
        <v>241106409</v>
      </c>
      <c r="P5" s="65">
        <f t="shared" si="0"/>
        <v>4830730</v>
      </c>
      <c r="Q5" s="65">
        <f t="shared" si="0"/>
        <v>697862</v>
      </c>
      <c r="R5" s="65">
        <f t="shared" si="0"/>
        <v>74984</v>
      </c>
      <c r="S5" s="65">
        <f t="shared" si="0"/>
        <v>33899930</v>
      </c>
      <c r="T5" s="65">
        <f t="shared" si="0"/>
        <v>527724</v>
      </c>
      <c r="U5" s="65">
        <f t="shared" si="0"/>
        <v>63765</v>
      </c>
      <c r="V5" s="65">
        <f t="shared" si="0"/>
        <v>3189250</v>
      </c>
      <c r="W5" s="65">
        <f t="shared" si="0"/>
        <v>447692</v>
      </c>
      <c r="X5" s="65">
        <f t="shared" si="0"/>
        <v>7145</v>
      </c>
      <c r="Y5" s="65">
        <f t="shared" si="0"/>
        <v>51100</v>
      </c>
      <c r="Z5" s="65">
        <f t="shared" si="0"/>
        <v>8366</v>
      </c>
      <c r="AA5" s="65">
        <f t="shared" si="0"/>
        <v>833.00000000000261</v>
      </c>
      <c r="AB5" s="65">
        <f t="shared" si="0"/>
        <v>368.02707824025219</v>
      </c>
      <c r="AC5" s="65">
        <f t="shared" si="0"/>
        <v>448.44897959183675</v>
      </c>
      <c r="AD5" s="65">
        <f>SUM(AD7:AD1002)</f>
        <v>-2.6574298317427747E-12</v>
      </c>
      <c r="AE5" s="65">
        <f>SUM(AE7:AE1002)</f>
        <v>68.910421759756971</v>
      </c>
    </row>
    <row r="6" spans="1:49" ht="33.75" customHeight="1" thickBot="1">
      <c r="B6" s="27" t="s">
        <v>117</v>
      </c>
      <c r="C6" s="27" t="s">
        <v>118</v>
      </c>
      <c r="D6" s="27" t="s">
        <v>119</v>
      </c>
      <c r="F6" s="64"/>
      <c r="G6" s="64"/>
      <c r="H6" s="64"/>
      <c r="I6" s="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31"/>
    </row>
    <row r="7" spans="1:49">
      <c r="B7" s="3">
        <v>51</v>
      </c>
      <c r="C7" s="1">
        <v>42</v>
      </c>
      <c r="D7" s="1">
        <v>6</v>
      </c>
      <c r="F7" s="39">
        <f>'MODELO MULTIPLE LINEAL'!L7</f>
        <v>42</v>
      </c>
      <c r="G7" s="39">
        <f>'MODELO MULTIPLE LINEAL'!M7</f>
        <v>6</v>
      </c>
      <c r="H7" s="39">
        <f>'MODELO MULTIPLE LINEAL'!N7</f>
        <v>51</v>
      </c>
      <c r="J7">
        <f>POWER(G7,2)</f>
        <v>36</v>
      </c>
      <c r="K7">
        <f>POWER(G7,4)</f>
        <v>1296</v>
      </c>
      <c r="L7">
        <f>POWER(G7,3)</f>
        <v>216</v>
      </c>
      <c r="M7">
        <f>POWER(H7,2)</f>
        <v>2601</v>
      </c>
      <c r="N7">
        <f>POWER(H7,3)</f>
        <v>132651</v>
      </c>
      <c r="O7">
        <f>POWER(H7,4)</f>
        <v>6765201</v>
      </c>
      <c r="P7">
        <f t="shared" ref="P7:P17" si="1">J7*M7</f>
        <v>93636</v>
      </c>
      <c r="Q7">
        <f t="shared" ref="Q7:Q17" si="2">L7*H7</f>
        <v>11016</v>
      </c>
      <c r="R7">
        <f t="shared" ref="R7:R17" si="3">J7*H7</f>
        <v>1836</v>
      </c>
      <c r="S7">
        <f t="shared" ref="S7:S17" si="4">G7*N7</f>
        <v>795906</v>
      </c>
      <c r="T7">
        <f t="shared" ref="T7:T17" si="5">G7*M7</f>
        <v>15606</v>
      </c>
      <c r="U7">
        <f t="shared" ref="U7:U17" si="6">J7*F7</f>
        <v>1512</v>
      </c>
      <c r="V7">
        <f t="shared" ref="V7:V17" si="7">M7*F7</f>
        <v>109242</v>
      </c>
      <c r="W7">
        <f t="shared" ref="W7:W17" si="8">G7*H7*F7</f>
        <v>12852</v>
      </c>
      <c r="X7">
        <f t="shared" ref="X7:X17" si="9">G7*F7</f>
        <v>252</v>
      </c>
      <c r="Y7">
        <f t="shared" ref="Y7:Y17" si="10">H7*F7</f>
        <v>2142</v>
      </c>
      <c r="Z7">
        <f t="shared" ref="Z7:Z17" si="11">G7*H7</f>
        <v>306</v>
      </c>
      <c r="AA7">
        <f t="shared" ref="AA7:AA17" si="12">$AU$12*POWER(G7,2)+$AU$28*POWER(H7,2)+($AU$44*G7*H7)+$AU$60*G7+($AU$75*H7)+$AU$91</f>
        <v>45.000431737903824</v>
      </c>
      <c r="AB7">
        <f t="shared" ref="AB7:AB17" si="13">POWER(AA7-$J$3,2)</f>
        <v>49.872808138508411</v>
      </c>
      <c r="AC7">
        <f t="shared" ref="AC7:AC17" si="14">POWER(F7-$J$2,2)</f>
        <v>84.903061224489818</v>
      </c>
      <c r="AD7">
        <f>+F7-AA7</f>
        <v>-3.0004317379038241</v>
      </c>
      <c r="AE7">
        <f>POWER(AD7,2)</f>
        <v>9.002590613820562</v>
      </c>
      <c r="AO7" s="63">
        <f>$U$5</f>
        <v>63765</v>
      </c>
      <c r="AP7" s="39">
        <f>$P$5</f>
        <v>4830730</v>
      </c>
      <c r="AQ7" s="39">
        <f>$Q$5</f>
        <v>697862</v>
      </c>
      <c r="AR7" s="39">
        <f>$L$5</f>
        <v>10809</v>
      </c>
      <c r="AS7" s="39">
        <f>$R$5</f>
        <v>74984</v>
      </c>
      <c r="AT7" s="39">
        <f>$J$5</f>
        <v>1185</v>
      </c>
    </row>
    <row r="8" spans="1:49">
      <c r="B8" s="29">
        <v>52</v>
      </c>
      <c r="C8" s="29">
        <v>47</v>
      </c>
      <c r="D8" s="29">
        <v>7</v>
      </c>
      <c r="F8" s="39">
        <f>'MODELO MULTIPLE LINEAL'!L8</f>
        <v>47</v>
      </c>
      <c r="G8" s="39">
        <f>'MODELO MULTIPLE LINEAL'!M8</f>
        <v>7</v>
      </c>
      <c r="H8" s="39">
        <f>'MODELO MULTIPLE LINEAL'!N8</f>
        <v>52</v>
      </c>
      <c r="J8">
        <f t="shared" ref="J8:J17" si="15">POWER(G8,2)</f>
        <v>49</v>
      </c>
      <c r="K8">
        <f t="shared" ref="K8:K14" si="16">POWER(G8,4)</f>
        <v>2401</v>
      </c>
      <c r="L8">
        <f>POWER(G8,3)</f>
        <v>343</v>
      </c>
      <c r="M8">
        <f t="shared" ref="M8:M14" si="17">POWER(H8,2)</f>
        <v>2704</v>
      </c>
      <c r="N8">
        <f t="shared" ref="N8:N14" si="18">POWER(H8,3)</f>
        <v>140608</v>
      </c>
      <c r="O8">
        <f t="shared" ref="O8:O14" si="19">POWER(H8,4)</f>
        <v>7311616</v>
      </c>
      <c r="P8">
        <f t="shared" si="1"/>
        <v>132496</v>
      </c>
      <c r="Q8">
        <f t="shared" si="2"/>
        <v>17836</v>
      </c>
      <c r="R8">
        <f t="shared" si="3"/>
        <v>2548</v>
      </c>
      <c r="S8">
        <f t="shared" si="4"/>
        <v>984256</v>
      </c>
      <c r="T8">
        <f t="shared" si="5"/>
        <v>18928</v>
      </c>
      <c r="U8">
        <f t="shared" si="6"/>
        <v>2303</v>
      </c>
      <c r="V8">
        <f t="shared" si="7"/>
        <v>127088</v>
      </c>
      <c r="W8">
        <f t="shared" si="8"/>
        <v>17108</v>
      </c>
      <c r="X8">
        <f t="shared" si="9"/>
        <v>329</v>
      </c>
      <c r="Y8">
        <f t="shared" si="10"/>
        <v>2444</v>
      </c>
      <c r="Z8">
        <f t="shared" si="11"/>
        <v>364</v>
      </c>
      <c r="AA8">
        <f t="shared" si="12"/>
        <v>45.137233454850431</v>
      </c>
      <c r="AB8">
        <f t="shared" si="13"/>
        <v>47.959316721370108</v>
      </c>
      <c r="AC8">
        <f t="shared" si="14"/>
        <v>17.760204081632661</v>
      </c>
      <c r="AD8">
        <f t="shared" ref="AD8:AD17" si="20">+F8-AA8</f>
        <v>1.8627665451495687</v>
      </c>
      <c r="AE8">
        <f t="shared" ref="AE8:AE17" si="21">POWER(AD8,2)</f>
        <v>3.4698992017284604</v>
      </c>
      <c r="AO8" s="63">
        <f>$V$5</f>
        <v>3189250</v>
      </c>
      <c r="AP8" s="39">
        <f>$O$5</f>
        <v>241106409</v>
      </c>
      <c r="AQ8" s="39">
        <f>$S$5</f>
        <v>33899930</v>
      </c>
      <c r="AR8" s="39">
        <f>$T$5</f>
        <v>527724</v>
      </c>
      <c r="AS8" s="39">
        <f>$N$5</f>
        <v>3766583</v>
      </c>
      <c r="AT8" s="39">
        <f>$M$5</f>
        <v>59937</v>
      </c>
    </row>
    <row r="9" spans="1:49">
      <c r="A9" s="40"/>
      <c r="B9" s="3">
        <v>53</v>
      </c>
      <c r="C9" s="1">
        <v>49</v>
      </c>
      <c r="D9" s="1">
        <v>6</v>
      </c>
      <c r="F9" s="39">
        <f>'MODELO MULTIPLE LINEAL'!L9</f>
        <v>49</v>
      </c>
      <c r="G9" s="39">
        <f>'MODELO MULTIPLE LINEAL'!M9</f>
        <v>6</v>
      </c>
      <c r="H9" s="39">
        <f>'MODELO MULTIPLE LINEAL'!N9</f>
        <v>53</v>
      </c>
      <c r="J9">
        <f t="shared" si="15"/>
        <v>36</v>
      </c>
      <c r="K9">
        <f t="shared" si="16"/>
        <v>1296</v>
      </c>
      <c r="L9">
        <f t="shared" ref="L9:L14" si="22">POWER(G9,3)</f>
        <v>216</v>
      </c>
      <c r="M9">
        <f t="shared" si="17"/>
        <v>2809</v>
      </c>
      <c r="N9">
        <f t="shared" si="18"/>
        <v>148877</v>
      </c>
      <c r="O9">
        <f t="shared" si="19"/>
        <v>7890481</v>
      </c>
      <c r="P9">
        <f t="shared" si="1"/>
        <v>101124</v>
      </c>
      <c r="Q9">
        <f t="shared" si="2"/>
        <v>11448</v>
      </c>
      <c r="R9">
        <f t="shared" si="3"/>
        <v>1908</v>
      </c>
      <c r="S9">
        <f t="shared" si="4"/>
        <v>893262</v>
      </c>
      <c r="T9">
        <f t="shared" si="5"/>
        <v>16854</v>
      </c>
      <c r="U9">
        <f t="shared" si="6"/>
        <v>1764</v>
      </c>
      <c r="V9">
        <f t="shared" si="7"/>
        <v>137641</v>
      </c>
      <c r="W9">
        <f t="shared" si="8"/>
        <v>15582</v>
      </c>
      <c r="X9">
        <f t="shared" si="9"/>
        <v>294</v>
      </c>
      <c r="Y9">
        <f t="shared" si="10"/>
        <v>2597</v>
      </c>
      <c r="Z9">
        <f t="shared" si="11"/>
        <v>318</v>
      </c>
      <c r="AA9">
        <f t="shared" si="12"/>
        <v>47.39994623384672</v>
      </c>
      <c r="AB9">
        <f t="shared" si="13"/>
        <v>21.739407622271663</v>
      </c>
      <c r="AC9">
        <f t="shared" si="14"/>
        <v>4.9030612244898002</v>
      </c>
      <c r="AD9">
        <f t="shared" si="20"/>
        <v>1.6000537661532803</v>
      </c>
      <c r="AE9">
        <f t="shared" si="21"/>
        <v>2.5601720545812965</v>
      </c>
      <c r="AO9" s="63">
        <f>$W$5</f>
        <v>447692</v>
      </c>
      <c r="AP9" s="39">
        <f>$S$5</f>
        <v>33899930</v>
      </c>
      <c r="AQ9" s="39">
        <f>$P$5</f>
        <v>4830730</v>
      </c>
      <c r="AR9" s="39">
        <f>$R$5</f>
        <v>74984</v>
      </c>
      <c r="AS9" s="39">
        <f>$T$5</f>
        <v>527724</v>
      </c>
      <c r="AT9" s="39">
        <f>$Z$5</f>
        <v>8366</v>
      </c>
    </row>
    <row r="10" spans="1:49">
      <c r="A10" s="41"/>
      <c r="B10" s="29">
        <v>54</v>
      </c>
      <c r="C10" s="29">
        <v>50</v>
      </c>
      <c r="D10" s="29">
        <v>7</v>
      </c>
      <c r="F10" s="39">
        <f>'MODELO MULTIPLE LINEAL'!L10</f>
        <v>50</v>
      </c>
      <c r="G10" s="39">
        <f>'MODELO MULTIPLE LINEAL'!M10</f>
        <v>7</v>
      </c>
      <c r="H10" s="39">
        <f>'MODELO MULTIPLE LINEAL'!N10</f>
        <v>54</v>
      </c>
      <c r="J10">
        <f t="shared" si="15"/>
        <v>49</v>
      </c>
      <c r="K10">
        <f t="shared" si="16"/>
        <v>2401</v>
      </c>
      <c r="L10">
        <f t="shared" si="22"/>
        <v>343</v>
      </c>
      <c r="M10">
        <f t="shared" si="17"/>
        <v>2916</v>
      </c>
      <c r="N10">
        <f t="shared" si="18"/>
        <v>157464</v>
      </c>
      <c r="O10">
        <f t="shared" si="19"/>
        <v>8503056</v>
      </c>
      <c r="P10">
        <f t="shared" si="1"/>
        <v>142884</v>
      </c>
      <c r="Q10">
        <f t="shared" si="2"/>
        <v>18522</v>
      </c>
      <c r="R10">
        <f t="shared" si="3"/>
        <v>2646</v>
      </c>
      <c r="S10">
        <f t="shared" si="4"/>
        <v>1102248</v>
      </c>
      <c r="T10">
        <f t="shared" si="5"/>
        <v>20412</v>
      </c>
      <c r="U10">
        <f t="shared" si="6"/>
        <v>2450</v>
      </c>
      <c r="V10">
        <f t="shared" si="7"/>
        <v>145800</v>
      </c>
      <c r="W10">
        <f t="shared" si="8"/>
        <v>18900</v>
      </c>
      <c r="X10">
        <f t="shared" si="9"/>
        <v>350</v>
      </c>
      <c r="Y10">
        <f t="shared" si="10"/>
        <v>2700</v>
      </c>
      <c r="Z10">
        <f t="shared" si="11"/>
        <v>378</v>
      </c>
      <c r="AA10">
        <f t="shared" si="12"/>
        <v>47.346312209613643</v>
      </c>
      <c r="AB10">
        <f t="shared" si="13"/>
        <v>22.242427274190888</v>
      </c>
      <c r="AC10">
        <f t="shared" si="14"/>
        <v>1.4744897959183698</v>
      </c>
      <c r="AD10">
        <f t="shared" si="20"/>
        <v>2.6536877903863569</v>
      </c>
      <c r="AE10">
        <f t="shared" si="21"/>
        <v>7.0420588888456255</v>
      </c>
      <c r="AO10" s="63">
        <f>$X$5</f>
        <v>7145</v>
      </c>
      <c r="AP10" s="39">
        <f>$T$5</f>
        <v>527724</v>
      </c>
      <c r="AQ10" s="39">
        <f>$R$5</f>
        <v>74984</v>
      </c>
      <c r="AR10" s="39">
        <f>$J$5</f>
        <v>1185</v>
      </c>
      <c r="AS10" s="39">
        <f>$Z$5</f>
        <v>8366</v>
      </c>
      <c r="AT10" s="39">
        <f>$G$5</f>
        <v>135</v>
      </c>
    </row>
    <row r="11" spans="1:49">
      <c r="A11" s="40"/>
      <c r="B11" s="3">
        <v>55</v>
      </c>
      <c r="C11" s="3">
        <v>51</v>
      </c>
      <c r="D11" s="3">
        <v>8</v>
      </c>
      <c r="F11" s="39">
        <f>'MODELO MULTIPLE LINEAL'!L11</f>
        <v>51</v>
      </c>
      <c r="G11" s="39">
        <f>'MODELO MULTIPLE LINEAL'!M11</f>
        <v>8</v>
      </c>
      <c r="H11" s="39">
        <f>'MODELO MULTIPLE LINEAL'!N11</f>
        <v>55</v>
      </c>
      <c r="J11">
        <f t="shared" si="15"/>
        <v>64</v>
      </c>
      <c r="K11">
        <f t="shared" si="16"/>
        <v>4096</v>
      </c>
      <c r="L11">
        <f t="shared" si="22"/>
        <v>512</v>
      </c>
      <c r="M11">
        <f t="shared" si="17"/>
        <v>3025</v>
      </c>
      <c r="N11">
        <f t="shared" si="18"/>
        <v>166375</v>
      </c>
      <c r="O11">
        <f t="shared" si="19"/>
        <v>9150625</v>
      </c>
      <c r="P11">
        <f t="shared" si="1"/>
        <v>193600</v>
      </c>
      <c r="Q11">
        <f t="shared" si="2"/>
        <v>28160</v>
      </c>
      <c r="R11">
        <f t="shared" si="3"/>
        <v>3520</v>
      </c>
      <c r="S11">
        <f t="shared" si="4"/>
        <v>1331000</v>
      </c>
      <c r="T11">
        <f t="shared" si="5"/>
        <v>24200</v>
      </c>
      <c r="U11">
        <f t="shared" si="6"/>
        <v>3264</v>
      </c>
      <c r="V11">
        <f t="shared" si="7"/>
        <v>154275</v>
      </c>
      <c r="W11">
        <f t="shared" si="8"/>
        <v>22440</v>
      </c>
      <c r="X11">
        <f t="shared" si="9"/>
        <v>408</v>
      </c>
      <c r="Y11">
        <f t="shared" si="10"/>
        <v>2805</v>
      </c>
      <c r="Z11">
        <f t="shared" si="11"/>
        <v>440</v>
      </c>
      <c r="AA11">
        <f t="shared" si="12"/>
        <v>48.246533353417448</v>
      </c>
      <c r="AB11">
        <f t="shared" si="13"/>
        <v>14.561601447831737</v>
      </c>
      <c r="AC11">
        <f t="shared" si="14"/>
        <v>4.5918367346939208E-2</v>
      </c>
      <c r="AD11">
        <f t="shared" si="20"/>
        <v>2.7534666465825524</v>
      </c>
      <c r="AE11">
        <f t="shared" si="21"/>
        <v>7.5815785738425667</v>
      </c>
      <c r="AO11" s="63">
        <f>$Y$5</f>
        <v>51100</v>
      </c>
      <c r="AP11" s="39">
        <f>$N$5</f>
        <v>3766583</v>
      </c>
      <c r="AQ11" s="39">
        <f>$T$5</f>
        <v>527724</v>
      </c>
      <c r="AR11" s="39">
        <f>$Z$5</f>
        <v>8366</v>
      </c>
      <c r="AS11" s="39">
        <f>$M$5</f>
        <v>59937</v>
      </c>
      <c r="AT11" s="39">
        <f>$H$5</f>
        <v>971</v>
      </c>
    </row>
    <row r="12" spans="1:49" ht="15.75" thickBot="1">
      <c r="A12" s="40"/>
      <c r="B12" s="3">
        <v>56</v>
      </c>
      <c r="C12" s="1">
        <v>52</v>
      </c>
      <c r="D12" s="1">
        <v>10</v>
      </c>
      <c r="F12" s="39">
        <f>'MODELO MULTIPLE LINEAL'!L12</f>
        <v>52</v>
      </c>
      <c r="G12" s="39">
        <f>'MODELO MULTIPLE LINEAL'!M12</f>
        <v>10</v>
      </c>
      <c r="H12" s="39">
        <f>'MODELO MULTIPLE LINEAL'!N12</f>
        <v>56</v>
      </c>
      <c r="J12">
        <f t="shared" si="15"/>
        <v>100</v>
      </c>
      <c r="K12">
        <f t="shared" si="16"/>
        <v>10000</v>
      </c>
      <c r="L12">
        <f t="shared" si="22"/>
        <v>1000</v>
      </c>
      <c r="M12">
        <f t="shared" si="17"/>
        <v>3136</v>
      </c>
      <c r="N12">
        <f t="shared" si="18"/>
        <v>175616</v>
      </c>
      <c r="O12">
        <f t="shared" si="19"/>
        <v>9834496</v>
      </c>
      <c r="P12">
        <f t="shared" si="1"/>
        <v>313600</v>
      </c>
      <c r="Q12">
        <f t="shared" si="2"/>
        <v>56000</v>
      </c>
      <c r="R12">
        <f t="shared" si="3"/>
        <v>5600</v>
      </c>
      <c r="S12">
        <f t="shared" si="4"/>
        <v>1756160</v>
      </c>
      <c r="T12">
        <f t="shared" si="5"/>
        <v>31360</v>
      </c>
      <c r="U12">
        <f t="shared" si="6"/>
        <v>5200</v>
      </c>
      <c r="V12">
        <f t="shared" si="7"/>
        <v>163072</v>
      </c>
      <c r="W12">
        <f t="shared" si="8"/>
        <v>29120</v>
      </c>
      <c r="X12">
        <f t="shared" si="9"/>
        <v>520</v>
      </c>
      <c r="Y12">
        <f t="shared" si="10"/>
        <v>2912</v>
      </c>
      <c r="Z12">
        <f t="shared" si="11"/>
        <v>560</v>
      </c>
      <c r="AA12">
        <f t="shared" si="12"/>
        <v>52.120855153545051</v>
      </c>
      <c r="AB12">
        <f t="shared" si="13"/>
        <v>3.4053239452474112E-3</v>
      </c>
      <c r="AC12">
        <f t="shared" si="14"/>
        <v>0.61734693877550861</v>
      </c>
      <c r="AD12">
        <f t="shared" si="20"/>
        <v>-0.12085515354505105</v>
      </c>
      <c r="AE12">
        <f t="shared" si="21"/>
        <v>1.4605968138397867E-2</v>
      </c>
      <c r="AO12" s="71">
        <f>$F$5</f>
        <v>833</v>
      </c>
      <c r="AP12" s="70">
        <f>$M$5</f>
        <v>59937</v>
      </c>
      <c r="AQ12" s="70">
        <f>$Z$5</f>
        <v>8366</v>
      </c>
      <c r="AR12" s="70">
        <f>$G$5</f>
        <v>135</v>
      </c>
      <c r="AS12" s="70">
        <f>$H$5</f>
        <v>971</v>
      </c>
      <c r="AT12" s="70">
        <f>$E$4</f>
        <v>16</v>
      </c>
      <c r="AU12" s="16" t="str">
        <f>[1]!xDiv([1]!xMatDet('MODELO MULTIPLE CUADRATICO'!AO7:AT12),[1]!xMatDet('MODELO MULTIPLE CUADRATICO'!AO13:AT18))</f>
        <v>0.540945680586982311696396779295</v>
      </c>
    </row>
    <row r="13" spans="1:49">
      <c r="A13" s="40"/>
      <c r="B13" s="3">
        <v>57</v>
      </c>
      <c r="C13" s="1">
        <v>48</v>
      </c>
      <c r="D13" s="1">
        <v>9</v>
      </c>
      <c r="F13" s="39">
        <f>'MODELO MULTIPLE LINEAL'!L13</f>
        <v>48</v>
      </c>
      <c r="G13" s="39">
        <f>'MODELO MULTIPLE LINEAL'!M13</f>
        <v>9</v>
      </c>
      <c r="H13" s="39">
        <f>'MODELO MULTIPLE LINEAL'!N13</f>
        <v>57</v>
      </c>
      <c r="J13">
        <f t="shared" si="15"/>
        <v>81</v>
      </c>
      <c r="K13">
        <f t="shared" si="16"/>
        <v>6561</v>
      </c>
      <c r="L13">
        <f t="shared" si="22"/>
        <v>729</v>
      </c>
      <c r="M13">
        <f t="shared" si="17"/>
        <v>3249</v>
      </c>
      <c r="N13">
        <f t="shared" si="18"/>
        <v>185193</v>
      </c>
      <c r="O13">
        <f t="shared" si="19"/>
        <v>10556001</v>
      </c>
      <c r="P13">
        <f t="shared" si="1"/>
        <v>263169</v>
      </c>
      <c r="Q13">
        <f t="shared" si="2"/>
        <v>41553</v>
      </c>
      <c r="R13">
        <f t="shared" si="3"/>
        <v>4617</v>
      </c>
      <c r="S13">
        <f t="shared" si="4"/>
        <v>1666737</v>
      </c>
      <c r="T13">
        <f t="shared" si="5"/>
        <v>29241</v>
      </c>
      <c r="U13">
        <f t="shared" si="6"/>
        <v>3888</v>
      </c>
      <c r="V13">
        <f t="shared" si="7"/>
        <v>155952</v>
      </c>
      <c r="W13">
        <f t="shared" si="8"/>
        <v>24624</v>
      </c>
      <c r="X13">
        <f t="shared" si="9"/>
        <v>432</v>
      </c>
      <c r="Y13">
        <f t="shared" si="10"/>
        <v>2736</v>
      </c>
      <c r="Z13">
        <f t="shared" si="11"/>
        <v>513</v>
      </c>
      <c r="AA13">
        <f t="shared" si="12"/>
        <v>50.921113979396068</v>
      </c>
      <c r="AB13">
        <f t="shared" si="13"/>
        <v>1.3027620480304518</v>
      </c>
      <c r="AC13">
        <f t="shared" si="14"/>
        <v>10.331632653061231</v>
      </c>
      <c r="AD13">
        <f t="shared" si="20"/>
        <v>-2.9211139793960683</v>
      </c>
      <c r="AE13">
        <f t="shared" si="21"/>
        <v>8.5329068806231341</v>
      </c>
      <c r="AO13" s="39">
        <f>$K$5</f>
        <v>102213</v>
      </c>
      <c r="AP13" s="39">
        <f>$P$5</f>
        <v>4830730</v>
      </c>
      <c r="AQ13" s="39">
        <f>$Q$5</f>
        <v>697862</v>
      </c>
      <c r="AR13" s="39">
        <f>$L$5</f>
        <v>10809</v>
      </c>
      <c r="AS13" s="39">
        <f>$R$5</f>
        <v>74984</v>
      </c>
      <c r="AT13" s="39">
        <f>$J$5</f>
        <v>1185</v>
      </c>
    </row>
    <row r="14" spans="1:49">
      <c r="A14" s="40"/>
      <c r="B14" s="3">
        <v>58</v>
      </c>
      <c r="C14" s="1">
        <v>50</v>
      </c>
      <c r="D14" s="1">
        <v>7</v>
      </c>
      <c r="F14" s="39">
        <f>'MODELO MULTIPLE LINEAL'!L14</f>
        <v>50</v>
      </c>
      <c r="G14" s="39">
        <f>'MODELO MULTIPLE LINEAL'!M14</f>
        <v>7</v>
      </c>
      <c r="H14" s="39">
        <f>'MODELO MULTIPLE LINEAL'!N14</f>
        <v>58</v>
      </c>
      <c r="J14">
        <f t="shared" si="15"/>
        <v>49</v>
      </c>
      <c r="K14">
        <f t="shared" si="16"/>
        <v>2401</v>
      </c>
      <c r="L14">
        <f t="shared" si="22"/>
        <v>343</v>
      </c>
      <c r="M14">
        <f t="shared" si="17"/>
        <v>3364</v>
      </c>
      <c r="N14">
        <f t="shared" si="18"/>
        <v>195112</v>
      </c>
      <c r="O14">
        <f t="shared" si="19"/>
        <v>11316496</v>
      </c>
      <c r="P14">
        <f t="shared" si="1"/>
        <v>164836</v>
      </c>
      <c r="Q14">
        <f t="shared" si="2"/>
        <v>19894</v>
      </c>
      <c r="R14">
        <f t="shared" si="3"/>
        <v>2842</v>
      </c>
      <c r="S14">
        <f t="shared" si="4"/>
        <v>1365784</v>
      </c>
      <c r="T14">
        <f t="shared" si="5"/>
        <v>23548</v>
      </c>
      <c r="U14">
        <f t="shared" si="6"/>
        <v>2450</v>
      </c>
      <c r="V14">
        <f t="shared" si="7"/>
        <v>168200</v>
      </c>
      <c r="W14">
        <f t="shared" si="8"/>
        <v>20300</v>
      </c>
      <c r="X14">
        <f t="shared" si="9"/>
        <v>350</v>
      </c>
      <c r="Y14">
        <f t="shared" si="10"/>
        <v>2900</v>
      </c>
      <c r="Z14">
        <f t="shared" si="11"/>
        <v>406</v>
      </c>
      <c r="AA14">
        <f t="shared" si="12"/>
        <v>51.015675142628226</v>
      </c>
      <c r="AB14">
        <f t="shared" si="13"/>
        <v>1.0958422820117781</v>
      </c>
      <c r="AC14">
        <f t="shared" si="14"/>
        <v>1.4744897959183698</v>
      </c>
      <c r="AD14">
        <f t="shared" si="20"/>
        <v>-1.0156751426282256</v>
      </c>
      <c r="AE14">
        <f t="shared" si="21"/>
        <v>1.0315959953528664</v>
      </c>
      <c r="AO14" s="39">
        <f>$P$5</f>
        <v>4830730</v>
      </c>
      <c r="AP14" s="39">
        <f>$O$5</f>
        <v>241106409</v>
      </c>
      <c r="AQ14" s="39">
        <f>$S$5</f>
        <v>33899930</v>
      </c>
      <c r="AR14" s="39">
        <f>$T$5</f>
        <v>527724</v>
      </c>
      <c r="AS14" s="39">
        <f>$N$5</f>
        <v>3766583</v>
      </c>
      <c r="AT14" s="39">
        <f>$M$5</f>
        <v>59937</v>
      </c>
    </row>
    <row r="15" spans="1:49">
      <c r="B15" s="29">
        <v>59</v>
      </c>
      <c r="C15" s="29">
        <v>49</v>
      </c>
      <c r="D15" s="29">
        <v>8</v>
      </c>
      <c r="F15" s="39">
        <f>'MODELO MULTIPLE LINEAL'!L15</f>
        <v>49</v>
      </c>
      <c r="G15" s="39">
        <f>'MODELO MULTIPLE LINEAL'!M15</f>
        <v>8</v>
      </c>
      <c r="H15" s="39">
        <f>'MODELO MULTIPLE LINEAL'!N15</f>
        <v>59</v>
      </c>
      <c r="J15">
        <f>POWER(G15,2)</f>
        <v>64</v>
      </c>
      <c r="K15">
        <f t="shared" ref="K15:K22" si="23">POWER(G15,4)</f>
        <v>4096</v>
      </c>
      <c r="L15">
        <f t="shared" ref="L15:L22" si="24">POWER(G15,3)</f>
        <v>512</v>
      </c>
      <c r="M15">
        <f t="shared" ref="M15:M22" si="25">POWER(H15,2)</f>
        <v>3481</v>
      </c>
      <c r="N15">
        <f t="shared" ref="N15:N22" si="26">POWER(H15,3)</f>
        <v>205379</v>
      </c>
      <c r="O15">
        <f t="shared" ref="O15:O22" si="27">POWER(H15,4)</f>
        <v>12117361</v>
      </c>
      <c r="P15">
        <f t="shared" si="1"/>
        <v>222784</v>
      </c>
      <c r="Q15">
        <f t="shared" si="2"/>
        <v>30208</v>
      </c>
      <c r="R15">
        <f t="shared" si="3"/>
        <v>3776</v>
      </c>
      <c r="S15">
        <f t="shared" si="4"/>
        <v>1643032</v>
      </c>
      <c r="T15">
        <f t="shared" si="5"/>
        <v>27848</v>
      </c>
      <c r="U15">
        <f t="shared" si="6"/>
        <v>3136</v>
      </c>
      <c r="V15">
        <f t="shared" si="7"/>
        <v>170569</v>
      </c>
      <c r="W15">
        <f t="shared" si="8"/>
        <v>23128</v>
      </c>
      <c r="X15">
        <f t="shared" si="9"/>
        <v>392</v>
      </c>
      <c r="Y15">
        <f t="shared" si="10"/>
        <v>2891</v>
      </c>
      <c r="Z15">
        <f t="shared" si="11"/>
        <v>472</v>
      </c>
      <c r="AA15">
        <f t="shared" si="12"/>
        <v>51.535024804072634</v>
      </c>
      <c r="AB15">
        <f t="shared" si="13"/>
        <v>0.27823008231878532</v>
      </c>
      <c r="AC15">
        <f t="shared" si="14"/>
        <v>4.9030612244898002</v>
      </c>
      <c r="AD15">
        <f t="shared" si="20"/>
        <v>-2.5350248040726342</v>
      </c>
      <c r="AE15">
        <f t="shared" si="21"/>
        <v>6.4263507572634975</v>
      </c>
      <c r="AO15" s="39">
        <f>$Q$5</f>
        <v>697862</v>
      </c>
      <c r="AP15" s="39">
        <f>$S$5</f>
        <v>33899930</v>
      </c>
      <c r="AQ15" s="39">
        <f>$P$5</f>
        <v>4830730</v>
      </c>
      <c r="AR15" s="39">
        <f>$R$5</f>
        <v>74984</v>
      </c>
      <c r="AS15" s="39">
        <f>$T$5</f>
        <v>527724</v>
      </c>
      <c r="AT15" s="39">
        <f>$Z$5</f>
        <v>8366</v>
      </c>
    </row>
    <row r="16" spans="1:49">
      <c r="B16" s="29">
        <v>60</v>
      </c>
      <c r="C16" s="29">
        <v>50</v>
      </c>
      <c r="D16" s="29">
        <v>8</v>
      </c>
      <c r="F16" s="39">
        <f>'MODELO MULTIPLE LINEAL'!L16</f>
        <v>50</v>
      </c>
      <c r="G16" s="39">
        <f>'MODELO MULTIPLE LINEAL'!M16</f>
        <v>8</v>
      </c>
      <c r="H16" s="39">
        <f>'MODELO MULTIPLE LINEAL'!N16</f>
        <v>60</v>
      </c>
      <c r="J16">
        <f t="shared" si="15"/>
        <v>64</v>
      </c>
      <c r="K16">
        <f t="shared" si="23"/>
        <v>4096</v>
      </c>
      <c r="L16">
        <f t="shared" si="24"/>
        <v>512</v>
      </c>
      <c r="M16">
        <f t="shared" si="25"/>
        <v>3600</v>
      </c>
      <c r="N16">
        <f t="shared" si="26"/>
        <v>216000</v>
      </c>
      <c r="O16">
        <f t="shared" si="27"/>
        <v>12960000</v>
      </c>
      <c r="P16">
        <f t="shared" si="1"/>
        <v>230400</v>
      </c>
      <c r="Q16">
        <f t="shared" si="2"/>
        <v>30720</v>
      </c>
      <c r="R16">
        <f t="shared" si="3"/>
        <v>3840</v>
      </c>
      <c r="S16">
        <f t="shared" si="4"/>
        <v>1728000</v>
      </c>
      <c r="T16">
        <f t="shared" si="5"/>
        <v>28800</v>
      </c>
      <c r="U16">
        <f t="shared" si="6"/>
        <v>3200</v>
      </c>
      <c r="V16">
        <f t="shared" si="7"/>
        <v>180000</v>
      </c>
      <c r="W16">
        <f t="shared" si="8"/>
        <v>24000</v>
      </c>
      <c r="X16">
        <f t="shared" si="9"/>
        <v>400</v>
      </c>
      <c r="Y16">
        <f t="shared" si="10"/>
        <v>3000</v>
      </c>
      <c r="Z16">
        <f t="shared" si="11"/>
        <v>480</v>
      </c>
      <c r="AA16">
        <f t="shared" si="12"/>
        <v>52.201148796629809</v>
      </c>
      <c r="AB16">
        <f t="shared" si="13"/>
        <v>1.9223488806848849E-2</v>
      </c>
      <c r="AC16">
        <f t="shared" si="14"/>
        <v>1.4744897959183698</v>
      </c>
      <c r="AD16">
        <f t="shared" si="20"/>
        <v>-2.2011487966298091</v>
      </c>
      <c r="AE16">
        <f t="shared" si="21"/>
        <v>4.8450560249048564</v>
      </c>
      <c r="AO16" s="39">
        <f>$L$5</f>
        <v>10809</v>
      </c>
      <c r="AP16" s="39">
        <f>$T$5</f>
        <v>527724</v>
      </c>
      <c r="AQ16" s="39">
        <f>$R$5</f>
        <v>74984</v>
      </c>
      <c r="AR16" s="39">
        <f>$J$5</f>
        <v>1185</v>
      </c>
      <c r="AS16" s="39">
        <f>$Z$5</f>
        <v>8366</v>
      </c>
      <c r="AT16" s="39">
        <f>$G$5</f>
        <v>135</v>
      </c>
    </row>
    <row r="17" spans="2:47">
      <c r="B17" s="29">
        <v>61</v>
      </c>
      <c r="C17" s="29">
        <v>51</v>
      </c>
      <c r="D17" s="29">
        <v>8</v>
      </c>
      <c r="F17" s="39">
        <f>'MODELO MULTIPLE LINEAL'!L17</f>
        <v>51</v>
      </c>
      <c r="G17" s="39">
        <f>'MODELO MULTIPLE LINEAL'!M17</f>
        <v>8</v>
      </c>
      <c r="H17" s="39">
        <f>'MODELO MULTIPLE LINEAL'!N17</f>
        <v>61</v>
      </c>
      <c r="J17">
        <f t="shared" si="15"/>
        <v>64</v>
      </c>
      <c r="K17">
        <f t="shared" si="23"/>
        <v>4096</v>
      </c>
      <c r="L17">
        <f t="shared" si="24"/>
        <v>512</v>
      </c>
      <c r="M17">
        <f t="shared" si="25"/>
        <v>3721</v>
      </c>
      <c r="N17">
        <f t="shared" si="26"/>
        <v>226981</v>
      </c>
      <c r="O17">
        <f t="shared" si="27"/>
        <v>13845841</v>
      </c>
      <c r="P17">
        <f t="shared" si="1"/>
        <v>238144</v>
      </c>
      <c r="Q17">
        <f t="shared" si="2"/>
        <v>31232</v>
      </c>
      <c r="R17">
        <f t="shared" si="3"/>
        <v>3904</v>
      </c>
      <c r="S17">
        <f t="shared" si="4"/>
        <v>1815848</v>
      </c>
      <c r="T17">
        <f t="shared" si="5"/>
        <v>29768</v>
      </c>
      <c r="U17">
        <f t="shared" si="6"/>
        <v>3264</v>
      </c>
      <c r="V17">
        <f t="shared" si="7"/>
        <v>189771</v>
      </c>
      <c r="W17">
        <f t="shared" si="8"/>
        <v>24888</v>
      </c>
      <c r="X17">
        <f t="shared" si="9"/>
        <v>408</v>
      </c>
      <c r="Y17">
        <f t="shared" si="10"/>
        <v>3111</v>
      </c>
      <c r="Z17">
        <f t="shared" si="11"/>
        <v>488</v>
      </c>
      <c r="AA17">
        <f t="shared" si="12"/>
        <v>52.804873241144321</v>
      </c>
      <c r="AB17">
        <f t="shared" si="13"/>
        <v>0.55111802916688168</v>
      </c>
      <c r="AC17">
        <f t="shared" si="14"/>
        <v>4.5918367346939208E-2</v>
      </c>
      <c r="AD17">
        <f t="shared" si="20"/>
        <v>-1.8048732411443211</v>
      </c>
      <c r="AE17">
        <f t="shared" si="21"/>
        <v>3.2575674165988069</v>
      </c>
      <c r="AO17" s="39">
        <f>$R$5</f>
        <v>74984</v>
      </c>
      <c r="AP17" s="39">
        <f>$N$5</f>
        <v>3766583</v>
      </c>
      <c r="AQ17" s="39">
        <f>$T$5</f>
        <v>527724</v>
      </c>
      <c r="AR17" s="39">
        <f>$Z$5</f>
        <v>8366</v>
      </c>
      <c r="AS17" s="39">
        <f>$M$5</f>
        <v>59937</v>
      </c>
      <c r="AT17" s="39">
        <f>$H$5</f>
        <v>971</v>
      </c>
    </row>
    <row r="18" spans="2:47">
      <c r="B18" s="3">
        <v>64</v>
      </c>
      <c r="C18" s="3">
        <v>57</v>
      </c>
      <c r="D18" s="3">
        <v>8</v>
      </c>
      <c r="F18" s="39">
        <f>'MODELO MULTIPLE LINEAL'!L18</f>
        <v>57</v>
      </c>
      <c r="G18" s="39">
        <f>'MODELO MULTIPLE LINEAL'!M18</f>
        <v>8</v>
      </c>
      <c r="H18" s="39">
        <f>'MODELO MULTIPLE LINEAL'!N18</f>
        <v>64</v>
      </c>
      <c r="J18">
        <f>POWER(G18,2)</f>
        <v>64</v>
      </c>
      <c r="K18">
        <f t="shared" si="23"/>
        <v>4096</v>
      </c>
      <c r="L18">
        <f t="shared" si="24"/>
        <v>512</v>
      </c>
      <c r="M18">
        <f t="shared" si="25"/>
        <v>4096</v>
      </c>
      <c r="N18">
        <f t="shared" si="26"/>
        <v>262144</v>
      </c>
      <c r="O18">
        <f t="shared" si="27"/>
        <v>16777216</v>
      </c>
      <c r="P18">
        <f>J18*M18</f>
        <v>262144</v>
      </c>
      <c r="Q18">
        <f>L18*H18</f>
        <v>32768</v>
      </c>
      <c r="R18">
        <f>J18*H18</f>
        <v>4096</v>
      </c>
      <c r="S18">
        <f>G18*N18</f>
        <v>2097152</v>
      </c>
      <c r="T18">
        <f>G18*M18</f>
        <v>32768</v>
      </c>
      <c r="U18">
        <f>J18*F18</f>
        <v>3648</v>
      </c>
      <c r="V18">
        <f>M18*F18</f>
        <v>233472</v>
      </c>
      <c r="W18">
        <f>G18*H18*F18</f>
        <v>29184</v>
      </c>
      <c r="X18">
        <f>G18*F18</f>
        <v>456</v>
      </c>
      <c r="Y18">
        <f>H18*F18</f>
        <v>3648</v>
      </c>
      <c r="Z18">
        <f>G18*H18</f>
        <v>512</v>
      </c>
      <c r="AA18">
        <f>$AU$12*POWER(G18,2)+$AU$28*POWER(H18,2)+($AU$44*G18*H18)+$AU$60*G18+($AU$75*H18)+$AU$91</f>
        <v>54.241649286431965</v>
      </c>
      <c r="AB18">
        <f>POWER(AA18-$J$3,2)</f>
        <v>4.7486916125562297</v>
      </c>
      <c r="AC18">
        <f>POWER(F18-$J$2,2)</f>
        <v>33.474489795918359</v>
      </c>
      <c r="AD18">
        <f>+F18-AA18</f>
        <v>2.758350713568035</v>
      </c>
      <c r="AE18">
        <f>POWER(AD18,2)</f>
        <v>7.6084986590412873</v>
      </c>
      <c r="AO18" s="39">
        <f>$J$5</f>
        <v>1185</v>
      </c>
      <c r="AP18" s="39">
        <f>$M$5</f>
        <v>59937</v>
      </c>
      <c r="AQ18" s="39">
        <f>$Z$5</f>
        <v>8366</v>
      </c>
      <c r="AR18" s="39">
        <f>$G$5</f>
        <v>135</v>
      </c>
      <c r="AS18" s="39">
        <f>$H$5</f>
        <v>971</v>
      </c>
      <c r="AT18" s="39">
        <f>$E$4</f>
        <v>16</v>
      </c>
    </row>
    <row r="19" spans="2:47">
      <c r="B19" s="3">
        <v>67</v>
      </c>
      <c r="C19" s="3">
        <v>62</v>
      </c>
      <c r="D19" s="3">
        <v>11</v>
      </c>
      <c r="F19" s="39">
        <f>'MODELO MULTIPLE LINEAL'!L19</f>
        <v>62</v>
      </c>
      <c r="G19" s="39">
        <f>'MODELO MULTIPLE LINEAL'!M19</f>
        <v>11</v>
      </c>
      <c r="H19" s="39">
        <f>'MODELO MULTIPLE LINEAL'!N19</f>
        <v>67</v>
      </c>
      <c r="J19">
        <f>POWER(G19,2)</f>
        <v>121</v>
      </c>
      <c r="K19">
        <f t="shared" si="23"/>
        <v>14641</v>
      </c>
      <c r="L19">
        <f t="shared" si="24"/>
        <v>1331</v>
      </c>
      <c r="M19">
        <f t="shared" si="25"/>
        <v>4489</v>
      </c>
      <c r="N19">
        <f t="shared" si="26"/>
        <v>300763</v>
      </c>
      <c r="O19">
        <f t="shared" si="27"/>
        <v>20151121</v>
      </c>
      <c r="P19">
        <f>J19*M19</f>
        <v>543169</v>
      </c>
      <c r="Q19">
        <f>L19*H19</f>
        <v>89177</v>
      </c>
      <c r="R19">
        <f>J19*H19</f>
        <v>8107</v>
      </c>
      <c r="S19">
        <f>G19*N19</f>
        <v>3308393</v>
      </c>
      <c r="T19">
        <f>G19*M19</f>
        <v>49379</v>
      </c>
      <c r="U19">
        <f>J19*F19</f>
        <v>7502</v>
      </c>
      <c r="V19">
        <f>M19*F19</f>
        <v>278318</v>
      </c>
      <c r="W19">
        <f>G19*H19*F19</f>
        <v>45694</v>
      </c>
      <c r="X19">
        <f>G19*F19</f>
        <v>682</v>
      </c>
      <c r="Y19">
        <f>H19*F19</f>
        <v>4154</v>
      </c>
      <c r="Z19">
        <f>G19*H19</f>
        <v>737</v>
      </c>
      <c r="AA19">
        <f>$AU$12*POWER(G19,2)+$AU$28*POWER(H19,2)+($AU$44*G19*H19)+$AU$60*G19+($AU$75*H19)+$AU$91</f>
        <v>60.094561220138615</v>
      </c>
      <c r="AB19">
        <f>POWER(AA19-$J$3,2)</f>
        <v>64.514007444051998</v>
      </c>
      <c r="AC19">
        <f>POWER(F19-$J$2,2)</f>
        <v>116.33163265306121</v>
      </c>
      <c r="AD19">
        <f>+F19-AA19</f>
        <v>1.9054387798613845</v>
      </c>
      <c r="AE19">
        <f>POWER(AD19,2)</f>
        <v>3.6306969437996419</v>
      </c>
    </row>
    <row r="20" spans="2:47">
      <c r="B20" s="3">
        <v>71</v>
      </c>
      <c r="C20" s="3">
        <v>59</v>
      </c>
      <c r="D20" s="3">
        <v>10</v>
      </c>
      <c r="F20" s="39">
        <f>'MODELO MULTIPLE LINEAL'!L20</f>
        <v>59</v>
      </c>
      <c r="G20" s="39">
        <f>'MODELO MULTIPLE LINEAL'!M20</f>
        <v>10</v>
      </c>
      <c r="H20" s="39">
        <f>'MODELO MULTIPLE LINEAL'!N20</f>
        <v>71</v>
      </c>
      <c r="J20">
        <f>POWER(G20,2)</f>
        <v>100</v>
      </c>
      <c r="K20">
        <f t="shared" si="23"/>
        <v>10000</v>
      </c>
      <c r="L20">
        <f t="shared" si="24"/>
        <v>1000</v>
      </c>
      <c r="M20">
        <f t="shared" si="25"/>
        <v>5041</v>
      </c>
      <c r="N20">
        <f t="shared" si="26"/>
        <v>357911</v>
      </c>
      <c r="O20">
        <f t="shared" si="27"/>
        <v>25411681</v>
      </c>
      <c r="P20">
        <f>J20*M20</f>
        <v>504100</v>
      </c>
      <c r="Q20">
        <f>L20*H20</f>
        <v>71000</v>
      </c>
      <c r="R20">
        <f>J20*H20</f>
        <v>7100</v>
      </c>
      <c r="S20">
        <f>G20*N20</f>
        <v>3579110</v>
      </c>
      <c r="T20">
        <f>G20*M20</f>
        <v>50410</v>
      </c>
      <c r="U20">
        <f>J20*F20</f>
        <v>5900</v>
      </c>
      <c r="V20">
        <f>M20*F20</f>
        <v>297419</v>
      </c>
      <c r="W20">
        <f>G20*H20*F20</f>
        <v>41890</v>
      </c>
      <c r="X20">
        <f>G20*F20</f>
        <v>590</v>
      </c>
      <c r="Y20">
        <f>H20*F20</f>
        <v>4189</v>
      </c>
      <c r="Z20">
        <f>G20*H20</f>
        <v>710</v>
      </c>
      <c r="AA20">
        <f>$AU$12*POWER(G20,2)+$AU$28*POWER(H20,2)+($AU$44*G20*H20)+$AU$60*G20+($AU$75*H20)+$AU$91</f>
        <v>57.384192482927375</v>
      </c>
      <c r="AB20">
        <f>POWER(AA20-$J$3,2)</f>
        <v>28.320410882843991</v>
      </c>
      <c r="AC20">
        <f>POWER(F20-$J$2,2)</f>
        <v>60.617346938775498</v>
      </c>
      <c r="AD20">
        <f>+F20-AA20</f>
        <v>1.6158075170726249</v>
      </c>
      <c r="AE20">
        <f>POWER(AD20,2)</f>
        <v>2.6108339322284011</v>
      </c>
    </row>
    <row r="21" spans="2:47">
      <c r="B21" s="3">
        <v>76</v>
      </c>
      <c r="C21" s="3">
        <v>61</v>
      </c>
      <c r="D21" s="3">
        <v>12</v>
      </c>
      <c r="F21" s="39">
        <f>'MODELO MULTIPLE LINEAL'!L21</f>
        <v>61</v>
      </c>
      <c r="G21" s="39">
        <f>'MODELO MULTIPLE LINEAL'!M21</f>
        <v>12</v>
      </c>
      <c r="H21" s="39">
        <f>'MODELO MULTIPLE LINEAL'!N21</f>
        <v>76</v>
      </c>
      <c r="J21">
        <f>POWER(G21,2)</f>
        <v>144</v>
      </c>
      <c r="K21">
        <f t="shared" si="23"/>
        <v>20736</v>
      </c>
      <c r="L21">
        <f t="shared" si="24"/>
        <v>1728</v>
      </c>
      <c r="M21">
        <f t="shared" si="25"/>
        <v>5776</v>
      </c>
      <c r="N21">
        <f t="shared" si="26"/>
        <v>438976</v>
      </c>
      <c r="O21">
        <f t="shared" si="27"/>
        <v>33362176</v>
      </c>
      <c r="P21">
        <f>J21*M21</f>
        <v>831744</v>
      </c>
      <c r="Q21">
        <f>L21*H21</f>
        <v>131328</v>
      </c>
      <c r="R21">
        <f>J21*H21</f>
        <v>10944</v>
      </c>
      <c r="S21">
        <f>G21*N21</f>
        <v>5267712</v>
      </c>
      <c r="T21">
        <f>G21*M21</f>
        <v>69312</v>
      </c>
      <c r="U21">
        <f>J21*F21</f>
        <v>8784</v>
      </c>
      <c r="V21">
        <f>M21*F21</f>
        <v>352336</v>
      </c>
      <c r="W21">
        <f>G21*H21*F21</f>
        <v>55632</v>
      </c>
      <c r="X21">
        <f>G21*F21</f>
        <v>732</v>
      </c>
      <c r="Y21">
        <f>H21*F21</f>
        <v>4636</v>
      </c>
      <c r="Z21">
        <f>G21*H21</f>
        <v>912</v>
      </c>
      <c r="AA21">
        <f>$AU$12*POWER(G21,2)+$AU$28*POWER(H21,2)+($AU$44*G21*H21)+$AU$60*G21+($AU$75*H21)+$AU$91</f>
        <v>61.99209301546307</v>
      </c>
      <c r="AB21">
        <f>POWER(AA21-$J$3,2)</f>
        <v>98.596817452729724</v>
      </c>
      <c r="AC21">
        <f>POWER(F21-$J$2,2)</f>
        <v>95.760204081632637</v>
      </c>
      <c r="AD21">
        <f>+F21-AA21</f>
        <v>-0.99209301546306961</v>
      </c>
      <c r="AE21">
        <f>POWER(AD21,2)</f>
        <v>0.98424855133060651</v>
      </c>
    </row>
    <row r="22" spans="2:47">
      <c r="B22" s="3">
        <v>77</v>
      </c>
      <c r="C22" s="3">
        <v>55</v>
      </c>
      <c r="D22" s="3">
        <v>10</v>
      </c>
      <c r="F22" s="39">
        <f>'MODELO MULTIPLE LINEAL'!L22</f>
        <v>55</v>
      </c>
      <c r="G22" s="39">
        <f>'MODELO MULTIPLE LINEAL'!M22</f>
        <v>10</v>
      </c>
      <c r="H22" s="39">
        <f>'MODELO MULTIPLE LINEAL'!N22</f>
        <v>77</v>
      </c>
      <c r="J22">
        <f>POWER(G22,2)</f>
        <v>100</v>
      </c>
      <c r="K22">
        <f t="shared" si="23"/>
        <v>10000</v>
      </c>
      <c r="L22">
        <f t="shared" si="24"/>
        <v>1000</v>
      </c>
      <c r="M22">
        <f t="shared" si="25"/>
        <v>5929</v>
      </c>
      <c r="N22">
        <f t="shared" si="26"/>
        <v>456533</v>
      </c>
      <c r="O22">
        <f t="shared" si="27"/>
        <v>35153041</v>
      </c>
      <c r="P22">
        <f>J22*M22</f>
        <v>592900</v>
      </c>
      <c r="Q22">
        <f>L22*H22</f>
        <v>77000</v>
      </c>
      <c r="R22">
        <f>J22*H22</f>
        <v>7700</v>
      </c>
      <c r="S22">
        <f>G22*N22</f>
        <v>4565330</v>
      </c>
      <c r="T22">
        <f>G22*M22</f>
        <v>59290</v>
      </c>
      <c r="U22">
        <f>J22*F22</f>
        <v>5500</v>
      </c>
      <c r="V22">
        <f>M22*F22</f>
        <v>326095</v>
      </c>
      <c r="W22">
        <f>G22*H22*F22</f>
        <v>42350</v>
      </c>
      <c r="X22">
        <f>G22*F22</f>
        <v>550</v>
      </c>
      <c r="Y22">
        <f>H22*F22</f>
        <v>4235</v>
      </c>
      <c r="Z22">
        <f>G22*H22</f>
        <v>770</v>
      </c>
      <c r="AA22">
        <f>$AU$12*POWER(G22,2)+$AU$28*POWER(H22,2)+($AU$44*G22*H22)+$AU$60*G22+($AU$75*H22)+$AU$91</f>
        <v>55.558355887993457</v>
      </c>
      <c r="AB22">
        <f>POWER(AA22-$J$3,2)</f>
        <v>12.22100838961738</v>
      </c>
      <c r="AC22">
        <f>POWER(F22-$J$2,2)</f>
        <v>14.331632653061217</v>
      </c>
      <c r="AD22">
        <f>+F22-AA22</f>
        <v>-0.55835588799345715</v>
      </c>
      <c r="AE22">
        <f>POWER(AD22,2)</f>
        <v>0.31176129765696203</v>
      </c>
    </row>
    <row r="23" spans="2:47">
      <c r="AO23" s="39">
        <f>$K$5</f>
        <v>102213</v>
      </c>
      <c r="AP23" s="63">
        <f>$U$5</f>
        <v>63765</v>
      </c>
      <c r="AQ23" s="39">
        <f>$Q$5</f>
        <v>697862</v>
      </c>
      <c r="AR23" s="39">
        <f>$L$5</f>
        <v>10809</v>
      </c>
      <c r="AS23" s="39">
        <f>$R$5</f>
        <v>74984</v>
      </c>
      <c r="AT23" s="39">
        <f>$J$5</f>
        <v>1185</v>
      </c>
    </row>
    <row r="24" spans="2:47">
      <c r="AO24" s="39">
        <f>$P$5</f>
        <v>4830730</v>
      </c>
      <c r="AP24" s="63">
        <f>$V$5</f>
        <v>3189250</v>
      </c>
      <c r="AQ24" s="39">
        <f>$S$5</f>
        <v>33899930</v>
      </c>
      <c r="AR24" s="39">
        <f>$T$5</f>
        <v>527724</v>
      </c>
      <c r="AS24" s="39">
        <f>$N$5</f>
        <v>3766583</v>
      </c>
      <c r="AT24" s="39">
        <f>$M$5</f>
        <v>59937</v>
      </c>
    </row>
    <row r="25" spans="2:47">
      <c r="AO25" s="39">
        <f>$Q$5</f>
        <v>697862</v>
      </c>
      <c r="AP25" s="63">
        <f>$W$5</f>
        <v>447692</v>
      </c>
      <c r="AQ25" s="39">
        <f>$P$5</f>
        <v>4830730</v>
      </c>
      <c r="AR25" s="39">
        <f>$R$5</f>
        <v>74984</v>
      </c>
      <c r="AS25" s="39">
        <f>$T$5</f>
        <v>527724</v>
      </c>
      <c r="AT25" s="39">
        <f>$Z$5</f>
        <v>8366</v>
      </c>
    </row>
    <row r="26" spans="2:47">
      <c r="AO26" s="39">
        <f>$L$5</f>
        <v>10809</v>
      </c>
      <c r="AP26" s="63">
        <f>$X$5</f>
        <v>7145</v>
      </c>
      <c r="AQ26" s="39">
        <f>$R$5</f>
        <v>74984</v>
      </c>
      <c r="AR26" s="39">
        <f>$J$5</f>
        <v>1185</v>
      </c>
      <c r="AS26" s="39">
        <f>$Z$5</f>
        <v>8366</v>
      </c>
      <c r="AT26" s="39">
        <f>$G$5</f>
        <v>135</v>
      </c>
    </row>
    <row r="27" spans="2:47">
      <c r="AO27" s="39">
        <f>$R$5</f>
        <v>74984</v>
      </c>
      <c r="AP27" s="63">
        <f>$Y$5</f>
        <v>51100</v>
      </c>
      <c r="AQ27" s="39">
        <f>$T$5</f>
        <v>527724</v>
      </c>
      <c r="AR27" s="39">
        <f>$Z$5</f>
        <v>8366</v>
      </c>
      <c r="AS27" s="39">
        <f>$M$5</f>
        <v>59937</v>
      </c>
      <c r="AT27" s="39">
        <f>$H$5</f>
        <v>971</v>
      </c>
    </row>
    <row r="28" spans="2:47" ht="15.75" thickBot="1">
      <c r="AO28" s="70">
        <f>$J$5</f>
        <v>1185</v>
      </c>
      <c r="AP28" s="71">
        <f>$F$5</f>
        <v>833</v>
      </c>
      <c r="AQ28" s="70">
        <f>$Z$5</f>
        <v>8366</v>
      </c>
      <c r="AR28" s="70">
        <f>$G$5</f>
        <v>135</v>
      </c>
      <c r="AS28" s="70">
        <f>$H$5</f>
        <v>971</v>
      </c>
      <c r="AT28" s="70">
        <f>$E$4</f>
        <v>16</v>
      </c>
      <c r="AU28" s="16" t="str">
        <f>[1]!xDiv([1]!xMatDet('MODELO MULTIPLE CUADRATICO'!AO23:AT28),[1]!xMatDet('MODELO MULTIPLE CUADRATICO'!AO29:AT34))</f>
        <v>-3.11997740213245808814388580214E-2</v>
      </c>
    </row>
    <row r="29" spans="2:47">
      <c r="AO29" s="39">
        <f>$K$5</f>
        <v>102213</v>
      </c>
      <c r="AP29" s="39">
        <f>$P$5</f>
        <v>4830730</v>
      </c>
      <c r="AQ29" s="39">
        <f>$Q$5</f>
        <v>697862</v>
      </c>
      <c r="AR29" s="39">
        <f>$L$5</f>
        <v>10809</v>
      </c>
      <c r="AS29" s="39">
        <f>$R$5</f>
        <v>74984</v>
      </c>
      <c r="AT29" s="39">
        <f>$J$5</f>
        <v>1185</v>
      </c>
    </row>
    <row r="30" spans="2:47">
      <c r="AO30" s="39">
        <f>$P$5</f>
        <v>4830730</v>
      </c>
      <c r="AP30" s="39">
        <f>$O$5</f>
        <v>241106409</v>
      </c>
      <c r="AQ30" s="39">
        <f>$S$5</f>
        <v>33899930</v>
      </c>
      <c r="AR30" s="39">
        <f>$T$5</f>
        <v>527724</v>
      </c>
      <c r="AS30" s="39">
        <f>$N$5</f>
        <v>3766583</v>
      </c>
      <c r="AT30" s="39">
        <f>$M$5</f>
        <v>59937</v>
      </c>
    </row>
    <row r="31" spans="2:47">
      <c r="AO31" s="39">
        <f>$Q$5</f>
        <v>697862</v>
      </c>
      <c r="AP31" s="39">
        <f>$S$5</f>
        <v>33899930</v>
      </c>
      <c r="AQ31" s="39">
        <f>$P$5</f>
        <v>4830730</v>
      </c>
      <c r="AR31" s="39">
        <f>$R$5</f>
        <v>74984</v>
      </c>
      <c r="AS31" s="39">
        <f>$T$5</f>
        <v>527724</v>
      </c>
      <c r="AT31" s="39">
        <f>$Z$5</f>
        <v>8366</v>
      </c>
    </row>
    <row r="32" spans="2:47">
      <c r="AO32" s="39">
        <f>$L$5</f>
        <v>10809</v>
      </c>
      <c r="AP32" s="39">
        <f>$T$5</f>
        <v>527724</v>
      </c>
      <c r="AQ32" s="39">
        <f>$R$5</f>
        <v>74984</v>
      </c>
      <c r="AR32" s="39">
        <f>$J$5</f>
        <v>1185</v>
      </c>
      <c r="AS32" s="39">
        <f>$Z$5</f>
        <v>8366</v>
      </c>
      <c r="AT32" s="39">
        <f>$G$5</f>
        <v>135</v>
      </c>
    </row>
    <row r="33" spans="41:47">
      <c r="AO33" s="39">
        <f>$R$5</f>
        <v>74984</v>
      </c>
      <c r="AP33" s="39">
        <f>$N$5</f>
        <v>3766583</v>
      </c>
      <c r="AQ33" s="39">
        <f>$T$5</f>
        <v>527724</v>
      </c>
      <c r="AR33" s="39">
        <f>$Z$5</f>
        <v>8366</v>
      </c>
      <c r="AS33" s="39">
        <f>$M$5</f>
        <v>59937</v>
      </c>
      <c r="AT33" s="39">
        <f>$H$5</f>
        <v>971</v>
      </c>
    </row>
    <row r="34" spans="41:47">
      <c r="AO34" s="39">
        <f>$J$5</f>
        <v>1185</v>
      </c>
      <c r="AP34" s="39">
        <f>$M$5</f>
        <v>59937</v>
      </c>
      <c r="AQ34" s="39">
        <f>$Z$5</f>
        <v>8366</v>
      </c>
      <c r="AR34" s="39">
        <f>$G$5</f>
        <v>135</v>
      </c>
      <c r="AS34" s="39">
        <f>$H$5</f>
        <v>971</v>
      </c>
      <c r="AT34" s="39">
        <f>$E$4</f>
        <v>16</v>
      </c>
    </row>
    <row r="39" spans="41:47">
      <c r="AO39" s="39">
        <f>$K$5</f>
        <v>102213</v>
      </c>
      <c r="AP39" s="39">
        <f>$P$5</f>
        <v>4830730</v>
      </c>
      <c r="AQ39" s="63">
        <f>$U$5</f>
        <v>63765</v>
      </c>
      <c r="AR39" s="39">
        <f>$L$5</f>
        <v>10809</v>
      </c>
      <c r="AS39" s="39">
        <f>$R$5</f>
        <v>74984</v>
      </c>
      <c r="AT39" s="39">
        <f>$J$5</f>
        <v>1185</v>
      </c>
    </row>
    <row r="40" spans="41:47">
      <c r="AO40" s="39">
        <f>$P$5</f>
        <v>4830730</v>
      </c>
      <c r="AP40" s="39">
        <f>$O$5</f>
        <v>241106409</v>
      </c>
      <c r="AQ40" s="63">
        <f>$V$5</f>
        <v>3189250</v>
      </c>
      <c r="AR40" s="39">
        <f>$T$5</f>
        <v>527724</v>
      </c>
      <c r="AS40" s="39">
        <f>$N$5</f>
        <v>3766583</v>
      </c>
      <c r="AT40" s="39">
        <f>$M$5</f>
        <v>59937</v>
      </c>
    </row>
    <row r="41" spans="41:47">
      <c r="AO41" s="39">
        <f>$Q$5</f>
        <v>697862</v>
      </c>
      <c r="AP41" s="39">
        <f>$S$5</f>
        <v>33899930</v>
      </c>
      <c r="AQ41" s="63">
        <f>$W$5</f>
        <v>447692</v>
      </c>
      <c r="AR41" s="39">
        <f>$R$5</f>
        <v>74984</v>
      </c>
      <c r="AS41" s="39">
        <f>$T$5</f>
        <v>527724</v>
      </c>
      <c r="AT41" s="39">
        <f>$Z$5</f>
        <v>8366</v>
      </c>
    </row>
    <row r="42" spans="41:47">
      <c r="AO42" s="39">
        <f>$L$5</f>
        <v>10809</v>
      </c>
      <c r="AP42" s="39">
        <f>$T$5</f>
        <v>527724</v>
      </c>
      <c r="AQ42" s="63">
        <f>$X$5</f>
        <v>7145</v>
      </c>
      <c r="AR42" s="39">
        <f>$J$5</f>
        <v>1185</v>
      </c>
      <c r="AS42" s="39">
        <f>$Z$5</f>
        <v>8366</v>
      </c>
      <c r="AT42" s="39">
        <f>$G$5</f>
        <v>135</v>
      </c>
    </row>
    <row r="43" spans="41:47">
      <c r="AO43" s="39">
        <f>$R$5</f>
        <v>74984</v>
      </c>
      <c r="AP43" s="39">
        <f>$N$5</f>
        <v>3766583</v>
      </c>
      <c r="AQ43" s="63">
        <f>$Y$5</f>
        <v>51100</v>
      </c>
      <c r="AR43" s="39">
        <f>$Z$5</f>
        <v>8366</v>
      </c>
      <c r="AS43" s="39">
        <f>$M$5</f>
        <v>59937</v>
      </c>
      <c r="AT43" s="39">
        <f>$H$5</f>
        <v>971</v>
      </c>
    </row>
    <row r="44" spans="41:47" ht="15.75" thickBot="1">
      <c r="AO44" s="70">
        <f>$J$5</f>
        <v>1185</v>
      </c>
      <c r="AP44" s="70">
        <f>$M$5</f>
        <v>59937</v>
      </c>
      <c r="AQ44" s="71">
        <f>$F$5</f>
        <v>833</v>
      </c>
      <c r="AR44" s="70">
        <f>$G$5</f>
        <v>135</v>
      </c>
      <c r="AS44" s="70">
        <f>$H$5</f>
        <v>971</v>
      </c>
      <c r="AT44" s="70">
        <f>$E$4</f>
        <v>16</v>
      </c>
      <c r="AU44" s="16" t="str">
        <f>[1]!xDiv([1]!xMatDet('MODELO MULTIPLE CUADRATICO'!AO39:AT44),[1]!xMatDet('MODELO MULTIPLE CUADRATICO'!AO45:AT50))</f>
        <v>-3.28183225472092722009337271002E-2</v>
      </c>
    </row>
    <row r="45" spans="41:47">
      <c r="AO45" s="39">
        <f>$K$5</f>
        <v>102213</v>
      </c>
      <c r="AP45" s="39">
        <f>$P$5</f>
        <v>4830730</v>
      </c>
      <c r="AQ45" s="39">
        <f>$Q$5</f>
        <v>697862</v>
      </c>
      <c r="AR45" s="39">
        <f>$L$5</f>
        <v>10809</v>
      </c>
      <c r="AS45" s="39">
        <f>$R$5</f>
        <v>74984</v>
      </c>
      <c r="AT45" s="39">
        <f>$J$5</f>
        <v>1185</v>
      </c>
    </row>
    <row r="46" spans="41:47">
      <c r="AO46" s="39">
        <f>$P$5</f>
        <v>4830730</v>
      </c>
      <c r="AP46" s="39">
        <f>$O$5</f>
        <v>241106409</v>
      </c>
      <c r="AQ46" s="39">
        <f>$S$5</f>
        <v>33899930</v>
      </c>
      <c r="AR46" s="39">
        <f>$T$5</f>
        <v>527724</v>
      </c>
      <c r="AS46" s="39">
        <f>$N$5</f>
        <v>3766583</v>
      </c>
      <c r="AT46" s="39">
        <f>$M$5</f>
        <v>59937</v>
      </c>
    </row>
    <row r="47" spans="41:47">
      <c r="AO47" s="39">
        <f>$Q$5</f>
        <v>697862</v>
      </c>
      <c r="AP47" s="39">
        <f>$S$5</f>
        <v>33899930</v>
      </c>
      <c r="AQ47" s="39">
        <f>$P$5</f>
        <v>4830730</v>
      </c>
      <c r="AR47" s="39">
        <f>$R$5</f>
        <v>74984</v>
      </c>
      <c r="AS47" s="39">
        <f>$T$5</f>
        <v>527724</v>
      </c>
      <c r="AT47" s="39">
        <f>$Z$5</f>
        <v>8366</v>
      </c>
    </row>
    <row r="48" spans="41:47">
      <c r="AO48" s="39">
        <f>$L$5</f>
        <v>10809</v>
      </c>
      <c r="AP48" s="39">
        <f>$T$5</f>
        <v>527724</v>
      </c>
      <c r="AQ48" s="39">
        <f>$R$5</f>
        <v>74984</v>
      </c>
      <c r="AR48" s="39">
        <f>$J$5</f>
        <v>1185</v>
      </c>
      <c r="AS48" s="39">
        <f>$Z$5</f>
        <v>8366</v>
      </c>
      <c r="AT48" s="39">
        <f>$G$5</f>
        <v>135</v>
      </c>
    </row>
    <row r="49" spans="41:47">
      <c r="AO49" s="39">
        <f>$R$5</f>
        <v>74984</v>
      </c>
      <c r="AP49" s="39">
        <f>$N$5</f>
        <v>3766583</v>
      </c>
      <c r="AQ49" s="39">
        <f>$T$5</f>
        <v>527724</v>
      </c>
      <c r="AR49" s="39">
        <f>$Z$5</f>
        <v>8366</v>
      </c>
      <c r="AS49" s="39">
        <f>$M$5</f>
        <v>59937</v>
      </c>
      <c r="AT49" s="39">
        <f>$H$5</f>
        <v>971</v>
      </c>
    </row>
    <row r="50" spans="41:47">
      <c r="AO50" s="39">
        <f>$J$5</f>
        <v>1185</v>
      </c>
      <c r="AP50" s="39">
        <f>$M$5</f>
        <v>59937</v>
      </c>
      <c r="AQ50" s="39">
        <f>$Z$5</f>
        <v>8366</v>
      </c>
      <c r="AR50" s="39">
        <f>$G$5</f>
        <v>135</v>
      </c>
      <c r="AS50" s="39">
        <f>$H$5</f>
        <v>971</v>
      </c>
      <c r="AT50" s="39">
        <f>$E$4</f>
        <v>16</v>
      </c>
    </row>
    <row r="55" spans="41:47">
      <c r="AO55" s="39">
        <f>$K$5</f>
        <v>102213</v>
      </c>
      <c r="AP55" s="39">
        <f>$P$5</f>
        <v>4830730</v>
      </c>
      <c r="AQ55" s="39">
        <f>$Q$5</f>
        <v>697862</v>
      </c>
      <c r="AR55" s="63">
        <f>$U$5</f>
        <v>63765</v>
      </c>
      <c r="AS55" s="39">
        <f>$R$5</f>
        <v>74984</v>
      </c>
      <c r="AT55" s="39">
        <f>$J$5</f>
        <v>1185</v>
      </c>
    </row>
    <row r="56" spans="41:47">
      <c r="AO56" s="39">
        <f>$P$5</f>
        <v>4830730</v>
      </c>
      <c r="AP56" s="39">
        <f>$O$5</f>
        <v>241106409</v>
      </c>
      <c r="AQ56" s="39">
        <f>$S$5</f>
        <v>33899930</v>
      </c>
      <c r="AR56" s="63">
        <f>$V$5</f>
        <v>3189250</v>
      </c>
      <c r="AS56" s="39">
        <f>$N$5</f>
        <v>3766583</v>
      </c>
      <c r="AT56" s="39">
        <f>$M$5</f>
        <v>59937</v>
      </c>
    </row>
    <row r="57" spans="41:47">
      <c r="AO57" s="39">
        <f>$Q$5</f>
        <v>697862</v>
      </c>
      <c r="AP57" s="39">
        <f>$S$5</f>
        <v>33899930</v>
      </c>
      <c r="AQ57" s="39">
        <f>$P$5</f>
        <v>4830730</v>
      </c>
      <c r="AR57" s="63">
        <f>$W$5</f>
        <v>447692</v>
      </c>
      <c r="AS57" s="39">
        <f>$T$5</f>
        <v>527724</v>
      </c>
      <c r="AT57" s="39">
        <f>$Z$5</f>
        <v>8366</v>
      </c>
    </row>
    <row r="58" spans="41:47">
      <c r="AO58" s="39">
        <f>$L$5</f>
        <v>10809</v>
      </c>
      <c r="AP58" s="39">
        <f>$T$5</f>
        <v>527724</v>
      </c>
      <c r="AQ58" s="39">
        <f>$R$5</f>
        <v>74984</v>
      </c>
      <c r="AR58" s="63">
        <f>$X$5</f>
        <v>7145</v>
      </c>
      <c r="AS58" s="39">
        <f>$Z$5</f>
        <v>8366</v>
      </c>
      <c r="AT58" s="39">
        <f>$G$5</f>
        <v>135</v>
      </c>
    </row>
    <row r="59" spans="41:47">
      <c r="AO59" s="39">
        <f>$R$5</f>
        <v>74984</v>
      </c>
      <c r="AP59" s="39">
        <f>$N$5</f>
        <v>3766583</v>
      </c>
      <c r="AQ59" s="39">
        <f>$T$5</f>
        <v>527724</v>
      </c>
      <c r="AR59" s="63">
        <f>$Y$5</f>
        <v>51100</v>
      </c>
      <c r="AS59" s="39">
        <f>$M$5</f>
        <v>59937</v>
      </c>
      <c r="AT59" s="39">
        <f>$H$5</f>
        <v>971</v>
      </c>
    </row>
    <row r="60" spans="41:47" ht="15.75" thickBot="1">
      <c r="AO60" s="70">
        <f>$J$5</f>
        <v>1185</v>
      </c>
      <c r="AP60" s="70">
        <f>$M$5</f>
        <v>59937</v>
      </c>
      <c r="AQ60" s="70">
        <f>$Z$5</f>
        <v>8366</v>
      </c>
      <c r="AR60" s="71">
        <f>$F$5</f>
        <v>833</v>
      </c>
      <c r="AS60" s="70">
        <f>$H$5</f>
        <v>971</v>
      </c>
      <c r="AT60" s="70">
        <f>$E$4</f>
        <v>16</v>
      </c>
      <c r="AU60" s="16" t="str">
        <f>[1]!xDiv([1]!xMatDet('MODELO MULTIPLE CUADRATICO'!AO55:AT60),[1]!xMatDet('MODELO MULTIPLE CUADRATICO'!AO61:AT66))</f>
        <v>-6.41989638022204112705422742509</v>
      </c>
    </row>
    <row r="61" spans="41:47">
      <c r="AO61" s="39">
        <f>$K$5</f>
        <v>102213</v>
      </c>
      <c r="AP61" s="39">
        <f>$P$5</f>
        <v>4830730</v>
      </c>
      <c r="AQ61" s="39">
        <f>$Q$5</f>
        <v>697862</v>
      </c>
      <c r="AR61" s="39">
        <f>$L$5</f>
        <v>10809</v>
      </c>
      <c r="AS61" s="39">
        <f>$R$5</f>
        <v>74984</v>
      </c>
      <c r="AT61" s="39">
        <f>$J$5</f>
        <v>1185</v>
      </c>
    </row>
    <row r="62" spans="41:47">
      <c r="AO62" s="39">
        <f>$P$5</f>
        <v>4830730</v>
      </c>
      <c r="AP62" s="39">
        <f>$O$5</f>
        <v>241106409</v>
      </c>
      <c r="AQ62" s="39">
        <f>$S$5</f>
        <v>33899930</v>
      </c>
      <c r="AR62" s="39">
        <f>$T$5</f>
        <v>527724</v>
      </c>
      <c r="AS62" s="39">
        <f>$N$5</f>
        <v>3766583</v>
      </c>
      <c r="AT62" s="39">
        <f>$M$5</f>
        <v>59937</v>
      </c>
    </row>
    <row r="63" spans="41:47">
      <c r="AO63" s="39">
        <f>$Q$5</f>
        <v>697862</v>
      </c>
      <c r="AP63" s="39">
        <f>$S$5</f>
        <v>33899930</v>
      </c>
      <c r="AQ63" s="39">
        <f>$P$5</f>
        <v>4830730</v>
      </c>
      <c r="AR63" s="39">
        <f>$R$5</f>
        <v>74984</v>
      </c>
      <c r="AS63" s="39">
        <f>$T$5</f>
        <v>527724</v>
      </c>
      <c r="AT63" s="39">
        <f>$Z$5</f>
        <v>8366</v>
      </c>
    </row>
    <row r="64" spans="41:47">
      <c r="AO64" s="39">
        <f>$L$5</f>
        <v>10809</v>
      </c>
      <c r="AP64" s="39">
        <f>$T$5</f>
        <v>527724</v>
      </c>
      <c r="AQ64" s="39">
        <f>$R$5</f>
        <v>74984</v>
      </c>
      <c r="AR64" s="39">
        <f>$J$5</f>
        <v>1185</v>
      </c>
      <c r="AS64" s="39">
        <f>$Z$5</f>
        <v>8366</v>
      </c>
      <c r="AT64" s="39">
        <f>$G$5</f>
        <v>135</v>
      </c>
    </row>
    <row r="65" spans="41:47">
      <c r="AO65" s="39">
        <f>$R$5</f>
        <v>74984</v>
      </c>
      <c r="AP65" s="39">
        <f>$N$5</f>
        <v>3766583</v>
      </c>
      <c r="AQ65" s="39">
        <f>$T$5</f>
        <v>527724</v>
      </c>
      <c r="AR65" s="39">
        <f>$Z$5</f>
        <v>8366</v>
      </c>
      <c r="AS65" s="39">
        <f>$M$5</f>
        <v>59937</v>
      </c>
      <c r="AT65" s="39">
        <f>$H$5</f>
        <v>971</v>
      </c>
    </row>
    <row r="66" spans="41:47">
      <c r="AO66" s="39">
        <f>$J$5</f>
        <v>1185</v>
      </c>
      <c r="AP66" s="39">
        <f>$M$5</f>
        <v>59937</v>
      </c>
      <c r="AQ66" s="39">
        <f>$Z$5</f>
        <v>8366</v>
      </c>
      <c r="AR66" s="39">
        <f>$G$5</f>
        <v>135</v>
      </c>
      <c r="AS66" s="39">
        <f>$H$5</f>
        <v>971</v>
      </c>
      <c r="AT66" s="39">
        <f>$E$4</f>
        <v>16</v>
      </c>
    </row>
    <row r="70" spans="41:47">
      <c r="AO70" s="39">
        <f>$K$5</f>
        <v>102213</v>
      </c>
      <c r="AP70" s="39">
        <f>$P$5</f>
        <v>4830730</v>
      </c>
      <c r="AQ70" s="39">
        <f>$Q$5</f>
        <v>697862</v>
      </c>
      <c r="AR70" s="39">
        <f>$L$5</f>
        <v>10809</v>
      </c>
      <c r="AS70" s="63">
        <f>$U$5</f>
        <v>63765</v>
      </c>
      <c r="AT70" s="39">
        <f>$J$5</f>
        <v>1185</v>
      </c>
    </row>
    <row r="71" spans="41:47">
      <c r="AO71" s="39">
        <f>$P$5</f>
        <v>4830730</v>
      </c>
      <c r="AP71" s="39">
        <f>$O$5</f>
        <v>241106409</v>
      </c>
      <c r="AQ71" s="39">
        <f>$S$5</f>
        <v>33899930</v>
      </c>
      <c r="AR71" s="39">
        <f>$T$5</f>
        <v>527724</v>
      </c>
      <c r="AS71" s="63">
        <f>$V$5</f>
        <v>3189250</v>
      </c>
      <c r="AT71" s="39">
        <f>$M$5</f>
        <v>59937</v>
      </c>
    </row>
    <row r="72" spans="41:47">
      <c r="AO72" s="39">
        <f>$Q$5</f>
        <v>697862</v>
      </c>
      <c r="AP72" s="39">
        <f>$S$5</f>
        <v>33899930</v>
      </c>
      <c r="AQ72" s="39">
        <f>$P$5</f>
        <v>4830730</v>
      </c>
      <c r="AR72" s="39">
        <f>$R$5</f>
        <v>74984</v>
      </c>
      <c r="AS72" s="63">
        <f>$W$5</f>
        <v>447692</v>
      </c>
      <c r="AT72" s="39">
        <f>$Z$5</f>
        <v>8366</v>
      </c>
    </row>
    <row r="73" spans="41:47">
      <c r="AO73" s="39">
        <f>$L$5</f>
        <v>10809</v>
      </c>
      <c r="AP73" s="39">
        <f>$T$5</f>
        <v>527724</v>
      </c>
      <c r="AQ73" s="39">
        <f>$R$5</f>
        <v>74984</v>
      </c>
      <c r="AR73" s="39">
        <f>$J$5</f>
        <v>1185</v>
      </c>
      <c r="AS73" s="63">
        <f>$X$5</f>
        <v>7145</v>
      </c>
      <c r="AT73" s="39">
        <f>$G$5</f>
        <v>135</v>
      </c>
    </row>
    <row r="74" spans="41:47">
      <c r="AO74" s="39">
        <f>$R$5</f>
        <v>74984</v>
      </c>
      <c r="AP74" s="39">
        <f>$N$5</f>
        <v>3766583</v>
      </c>
      <c r="AQ74" s="39">
        <f>$T$5</f>
        <v>527724</v>
      </c>
      <c r="AR74" s="39">
        <f>$Z$5</f>
        <v>8366</v>
      </c>
      <c r="AS74" s="63">
        <f>$Y$5</f>
        <v>51100</v>
      </c>
      <c r="AT74" s="39">
        <f>$H$5</f>
        <v>971</v>
      </c>
    </row>
    <row r="75" spans="41:47" ht="15.75" thickBot="1">
      <c r="AO75" s="70">
        <f>$J$5</f>
        <v>1185</v>
      </c>
      <c r="AP75" s="70">
        <f>$M$5</f>
        <v>59937</v>
      </c>
      <c r="AQ75" s="70">
        <f>$Z$5</f>
        <v>8366</v>
      </c>
      <c r="AR75" s="70">
        <f>$G$5</f>
        <v>135</v>
      </c>
      <c r="AS75" s="71">
        <f>$F$5</f>
        <v>833</v>
      </c>
      <c r="AT75" s="70">
        <f>$E$4</f>
        <v>16</v>
      </c>
      <c r="AU75" s="16" t="str">
        <f>[1]!xDiv([1]!xMatDet('MODELO MULTIPLE CUADRATICO'!AO70:AT75),[1]!xMatDet('MODELO MULTIPLE CUADRATICO'!AO76:AT81))</f>
        <v>4.64144368147246262610598562631</v>
      </c>
    </row>
    <row r="76" spans="41:47">
      <c r="AO76" s="39">
        <f>$K$5</f>
        <v>102213</v>
      </c>
      <c r="AP76" s="39">
        <f>$P$5</f>
        <v>4830730</v>
      </c>
      <c r="AQ76" s="39">
        <f>$Q$5</f>
        <v>697862</v>
      </c>
      <c r="AR76" s="39">
        <f>$L$5</f>
        <v>10809</v>
      </c>
      <c r="AS76" s="39">
        <f>$R$5</f>
        <v>74984</v>
      </c>
      <c r="AT76" s="39">
        <f>$J$5</f>
        <v>1185</v>
      </c>
    </row>
    <row r="77" spans="41:47">
      <c r="AO77" s="39">
        <f>$P$5</f>
        <v>4830730</v>
      </c>
      <c r="AP77" s="39">
        <f>$O$5</f>
        <v>241106409</v>
      </c>
      <c r="AQ77" s="39">
        <f>$S$5</f>
        <v>33899930</v>
      </c>
      <c r="AR77" s="39">
        <f>$T$5</f>
        <v>527724</v>
      </c>
      <c r="AS77" s="39">
        <f>$N$5</f>
        <v>3766583</v>
      </c>
      <c r="AT77" s="39">
        <f>$M$5</f>
        <v>59937</v>
      </c>
    </row>
    <row r="78" spans="41:47">
      <c r="AO78" s="39">
        <f>$Q$5</f>
        <v>697862</v>
      </c>
      <c r="AP78" s="39">
        <f>$S$5</f>
        <v>33899930</v>
      </c>
      <c r="AQ78" s="39">
        <f>$P$5</f>
        <v>4830730</v>
      </c>
      <c r="AR78" s="39">
        <f>$R$5</f>
        <v>74984</v>
      </c>
      <c r="AS78" s="39">
        <f>$T$5</f>
        <v>527724</v>
      </c>
      <c r="AT78" s="39">
        <f>$Z$5</f>
        <v>8366</v>
      </c>
    </row>
    <row r="79" spans="41:47">
      <c r="AO79" s="39">
        <f>$L$5</f>
        <v>10809</v>
      </c>
      <c r="AP79" s="39">
        <f>$T$5</f>
        <v>527724</v>
      </c>
      <c r="AQ79" s="39">
        <f>$R$5</f>
        <v>74984</v>
      </c>
      <c r="AR79" s="39">
        <f>$J$5</f>
        <v>1185</v>
      </c>
      <c r="AS79" s="39">
        <f>$Z$5</f>
        <v>8366</v>
      </c>
      <c r="AT79" s="39">
        <f>$G$5</f>
        <v>135</v>
      </c>
    </row>
    <row r="80" spans="41:47">
      <c r="AO80" s="39">
        <f>$R$5</f>
        <v>74984</v>
      </c>
      <c r="AP80" s="39">
        <f>$N$5</f>
        <v>3766583</v>
      </c>
      <c r="AQ80" s="39">
        <f>$T$5</f>
        <v>527724</v>
      </c>
      <c r="AR80" s="39">
        <f>$Z$5</f>
        <v>8366</v>
      </c>
      <c r="AS80" s="39">
        <f>$M$5</f>
        <v>59937</v>
      </c>
      <c r="AT80" s="39">
        <f>$H$5</f>
        <v>971</v>
      </c>
    </row>
    <row r="81" spans="41:47">
      <c r="AO81" s="39">
        <f>$J$5</f>
        <v>1185</v>
      </c>
      <c r="AP81" s="39">
        <f>$M$5</f>
        <v>59937</v>
      </c>
      <c r="AQ81" s="39">
        <f>$Z$5</f>
        <v>8366</v>
      </c>
      <c r="AR81" s="39">
        <f>$G$5</f>
        <v>135</v>
      </c>
      <c r="AS81" s="39">
        <f>$H$5</f>
        <v>971</v>
      </c>
      <c r="AT81" s="39">
        <f>$E$4</f>
        <v>16</v>
      </c>
    </row>
    <row r="86" spans="41:47">
      <c r="AO86" s="39">
        <f>$K$5</f>
        <v>102213</v>
      </c>
      <c r="AP86" s="39">
        <f>$P$5</f>
        <v>4830730</v>
      </c>
      <c r="AQ86" s="39">
        <f>$Q$5</f>
        <v>697862</v>
      </c>
      <c r="AR86" s="39">
        <f>$L$5</f>
        <v>10809</v>
      </c>
      <c r="AS86" s="39">
        <f>$R$5</f>
        <v>74984</v>
      </c>
      <c r="AT86" s="63">
        <f>$U$5</f>
        <v>63765</v>
      </c>
    </row>
    <row r="87" spans="41:47">
      <c r="AO87" s="39">
        <f>$P$5</f>
        <v>4830730</v>
      </c>
      <c r="AP87" s="39">
        <f>$O$5</f>
        <v>241106409</v>
      </c>
      <c r="AQ87" s="39">
        <f>$S$5</f>
        <v>33899930</v>
      </c>
      <c r="AR87" s="39">
        <f>$T$5</f>
        <v>527724</v>
      </c>
      <c r="AS87" s="39">
        <f>$N$5</f>
        <v>3766583</v>
      </c>
      <c r="AT87" s="63">
        <f>$V$5</f>
        <v>3189250</v>
      </c>
    </row>
    <row r="88" spans="41:47">
      <c r="AO88" s="39">
        <f>$Q$5</f>
        <v>697862</v>
      </c>
      <c r="AP88" s="39">
        <f>$S$5</f>
        <v>33899930</v>
      </c>
      <c r="AQ88" s="39">
        <f>$P$5</f>
        <v>4830730</v>
      </c>
      <c r="AR88" s="39">
        <f>$R$5</f>
        <v>74984</v>
      </c>
      <c r="AS88" s="39">
        <f>$T$5</f>
        <v>527724</v>
      </c>
      <c r="AT88" s="63">
        <f>$W$5</f>
        <v>447692</v>
      </c>
    </row>
    <row r="89" spans="41:47">
      <c r="AO89" s="39">
        <f>$L$5</f>
        <v>10809</v>
      </c>
      <c r="AP89" s="39">
        <f>$T$5</f>
        <v>527724</v>
      </c>
      <c r="AQ89" s="39">
        <f>$R$5</f>
        <v>74984</v>
      </c>
      <c r="AR89" s="39">
        <f>$J$5</f>
        <v>1185</v>
      </c>
      <c r="AS89" s="39">
        <f>$Z$5</f>
        <v>8366</v>
      </c>
      <c r="AT89" s="63">
        <f>$X$5</f>
        <v>7145</v>
      </c>
    </row>
    <row r="90" spans="41:47">
      <c r="AO90" s="39">
        <f>$R$5</f>
        <v>74984</v>
      </c>
      <c r="AP90" s="39">
        <f>$N$5</f>
        <v>3766583</v>
      </c>
      <c r="AQ90" s="39">
        <f>$T$5</f>
        <v>527724</v>
      </c>
      <c r="AR90" s="39">
        <f>$Z$5</f>
        <v>8366</v>
      </c>
      <c r="AS90" s="39">
        <f>$M$5</f>
        <v>59937</v>
      </c>
      <c r="AT90" s="63">
        <f>$Y$5</f>
        <v>51100</v>
      </c>
    </row>
    <row r="91" spans="41:47" ht="15.75" thickBot="1">
      <c r="AO91" s="70">
        <f>$J$5</f>
        <v>1185</v>
      </c>
      <c r="AP91" s="70">
        <f>$M$5</f>
        <v>59937</v>
      </c>
      <c r="AQ91" s="70">
        <f>$Z$5</f>
        <v>8366</v>
      </c>
      <c r="AR91" s="70">
        <f>$G$5</f>
        <v>135</v>
      </c>
      <c r="AS91" s="70">
        <f>$H$5</f>
        <v>971</v>
      </c>
      <c r="AT91" s="71">
        <f>$F$5</f>
        <v>833</v>
      </c>
      <c r="AU91" s="16" t="str">
        <f>[1]!xDiv([1]!xMatDet('MODELO MULTIPLE CUADRATICO'!AO86:AT91),[1]!xMatDet('MODELO MULTIPLE CUADRATICO'!AO92:AT97))</f>
        <v>-81.4748433080797201020630706301</v>
      </c>
    </row>
    <row r="92" spans="41:47">
      <c r="AO92" s="39">
        <f>$K$5</f>
        <v>102213</v>
      </c>
      <c r="AP92" s="39">
        <f>$P$5</f>
        <v>4830730</v>
      </c>
      <c r="AQ92" s="39">
        <f>$Q$5</f>
        <v>697862</v>
      </c>
      <c r="AR92" s="39">
        <f>$L$5</f>
        <v>10809</v>
      </c>
      <c r="AS92" s="39">
        <f>$R$5</f>
        <v>74984</v>
      </c>
      <c r="AT92" s="39">
        <f>$J$5</f>
        <v>1185</v>
      </c>
    </row>
    <row r="93" spans="41:47">
      <c r="AO93" s="39">
        <f>$P$5</f>
        <v>4830730</v>
      </c>
      <c r="AP93" s="39">
        <f>$O$5</f>
        <v>241106409</v>
      </c>
      <c r="AQ93" s="39">
        <f>$S$5</f>
        <v>33899930</v>
      </c>
      <c r="AR93" s="39">
        <f>$T$5</f>
        <v>527724</v>
      </c>
      <c r="AS93" s="39">
        <f>$N$5</f>
        <v>3766583</v>
      </c>
      <c r="AT93" s="39">
        <f>$M$5</f>
        <v>59937</v>
      </c>
    </row>
    <row r="94" spans="41:47">
      <c r="AO94" s="39">
        <f>$Q$5</f>
        <v>697862</v>
      </c>
      <c r="AP94" s="39">
        <f>$S$5</f>
        <v>33899930</v>
      </c>
      <c r="AQ94" s="39">
        <f>$P$5</f>
        <v>4830730</v>
      </c>
      <c r="AR94" s="39">
        <f>$R$5</f>
        <v>74984</v>
      </c>
      <c r="AS94" s="39">
        <f>$T$5</f>
        <v>527724</v>
      </c>
      <c r="AT94" s="39">
        <f>$Z$5</f>
        <v>8366</v>
      </c>
    </row>
    <row r="95" spans="41:47">
      <c r="AO95" s="39">
        <f>$L$5</f>
        <v>10809</v>
      </c>
      <c r="AP95" s="39">
        <f>$T$5</f>
        <v>527724</v>
      </c>
      <c r="AQ95" s="39">
        <f>$R$5</f>
        <v>74984</v>
      </c>
      <c r="AR95" s="39">
        <f>$J$5</f>
        <v>1185</v>
      </c>
      <c r="AS95" s="39">
        <f>$Z$5</f>
        <v>8366</v>
      </c>
      <c r="AT95" s="39">
        <f>$G$5</f>
        <v>135</v>
      </c>
    </row>
    <row r="96" spans="41:47">
      <c r="AO96" s="39">
        <f>$R$5</f>
        <v>74984</v>
      </c>
      <c r="AP96" s="39">
        <f>$N$5</f>
        <v>3766583</v>
      </c>
      <c r="AQ96" s="39">
        <f>$T$5</f>
        <v>527724</v>
      </c>
      <c r="AR96" s="39">
        <f>$Z$5</f>
        <v>8366</v>
      </c>
      <c r="AS96" s="39">
        <f>$M$5</f>
        <v>59937</v>
      </c>
      <c r="AT96" s="39">
        <f>$H$5</f>
        <v>971</v>
      </c>
    </row>
    <row r="97" spans="41:46">
      <c r="AO97" s="39">
        <f>$J$5</f>
        <v>1185</v>
      </c>
      <c r="AP97" s="39">
        <f>$M$5</f>
        <v>59937</v>
      </c>
      <c r="AQ97" s="39">
        <f>$Z$5</f>
        <v>8366</v>
      </c>
      <c r="AR97" s="39">
        <f>$G$5</f>
        <v>135</v>
      </c>
      <c r="AS97" s="39">
        <f>$H$5</f>
        <v>971</v>
      </c>
      <c r="AT97" s="39">
        <f>$E$4</f>
        <v>16</v>
      </c>
    </row>
  </sheetData>
  <mergeCells count="1">
    <mergeCell ref="A1:AW1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25"/>
  <dimension ref="A1:AO1001"/>
  <sheetViews>
    <sheetView workbookViewId="0">
      <selection activeCell="F9" sqref="F9:F12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2.7534666465825524</v>
      </c>
      <c r="O1" s="85" t="s">
        <v>86</v>
      </c>
      <c r="P1" s="86">
        <f>SUM(P4:P5000)</f>
        <v>11</v>
      </c>
      <c r="Q1" s="87">
        <f>SUM(Q4:Q5000)</f>
        <v>1.0000000000000002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MULTIPLE CUADRATICO'!AD7</f>
        <v>-3.0004317379038241</v>
      </c>
      <c r="C2" s="89" t="s">
        <v>88</v>
      </c>
      <c r="D2" s="90">
        <v>3</v>
      </c>
      <c r="E2" s="91">
        <v>1</v>
      </c>
      <c r="F2" s="86">
        <f>SMALL(A$2:A$5000,E2)</f>
        <v>-3.0004317379038241</v>
      </c>
      <c r="H2" s="92" t="s">
        <v>89</v>
      </c>
      <c r="I2" s="93">
        <f>SMALL(A1:A5000,E2)</f>
        <v>-3.0004317379038241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MULTIPLE CUADRATICO'!AD8</f>
        <v>1.8627665451495687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-2.9211139793960683</v>
      </c>
      <c r="H3" s="100"/>
      <c r="I3" s="93">
        <f>+I1-I2</f>
        <v>5.7538983844863765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0.33133261065349712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MULTIPLE CUADRATICO'!AD9</f>
        <v>1.6000537661532803</v>
      </c>
      <c r="E4" s="98">
        <f t="shared" ref="E4:E67" si="1">E3+1</f>
        <v>3</v>
      </c>
      <c r="F4" s="99">
        <f t="shared" si="0"/>
        <v>-2.5350248040726342</v>
      </c>
      <c r="H4" s="106"/>
      <c r="I4" s="107">
        <v>0.05</v>
      </c>
      <c r="K4" s="108">
        <f>$I$2-POWER(10,-$D$2)</f>
        <v>-3.001431737903824</v>
      </c>
      <c r="L4" s="109">
        <f>K4+$I$4-POWER(10,-$D$3)</f>
        <v>-3.0514317379038243</v>
      </c>
      <c r="M4" s="91">
        <f>K4-5*10^-(D$2+1)</f>
        <v>-3.0019317379038242</v>
      </c>
      <c r="N4" s="110">
        <f>L4+5*10^-(D$2+1)</f>
        <v>-3.0509317379038241</v>
      </c>
      <c r="O4" s="111">
        <f>AVERAGE(K4,L4)</f>
        <v>-3.0264317379038239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-0.42992255518619776</v>
      </c>
      <c r="AF4" s="92" t="s">
        <v>108</v>
      </c>
      <c r="AG4" s="105">
        <f>KURT(A2:A5000)</f>
        <v>-1.7478302338905922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MULTIPLE CUADRATICO'!AD10</f>
        <v>2.6536877903863569</v>
      </c>
      <c r="E5" s="98">
        <f t="shared" si="1"/>
        <v>4</v>
      </c>
      <c r="F5" s="99">
        <f t="shared" si="0"/>
        <v>-2.2011487966298091</v>
      </c>
      <c r="K5" s="114">
        <f>L4+10^(-$D$2)</f>
        <v>-3.0504317379038244</v>
      </c>
      <c r="L5" s="115">
        <f>K5+$I$4-POWER(10,-$D$2)</f>
        <v>-3.0014317379038244</v>
      </c>
      <c r="M5" s="98">
        <f t="shared" ref="M5:M68" si="2">K5-5*10^-(D$2+1)</f>
        <v>-3.0509317379038245</v>
      </c>
      <c r="N5" s="116">
        <f t="shared" ref="N5:N68" si="3">L5+5*10^-(D$2+1)</f>
        <v>-3.0009317379038243</v>
      </c>
      <c r="O5" s="117">
        <f t="shared" ref="O5:O68" si="4">AVERAGE(K5,L5)</f>
        <v>-3.0259317379038242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-1.0156751426282256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MULTIPLE CUADRATICO'!AD11</f>
        <v>2.7534666465825524</v>
      </c>
      <c r="E6" s="98">
        <f t="shared" si="1"/>
        <v>5</v>
      </c>
      <c r="F6" s="99">
        <f t="shared" si="0"/>
        <v>-1.8048732411443211</v>
      </c>
      <c r="H6" s="139" t="s">
        <v>110</v>
      </c>
      <c r="I6" s="140"/>
      <c r="K6" s="114">
        <f t="shared" ref="K6:K69" si="8">L5+10^(-$D$2)</f>
        <v>-3.0004317379038246</v>
      </c>
      <c r="L6" s="115">
        <f t="shared" ref="L6:L69" si="9">K6+$I$4-POWER(10,-$D$2)</f>
        <v>-2.9514317379038246</v>
      </c>
      <c r="M6" s="98">
        <f t="shared" si="2"/>
        <v>-3.0009317379038247</v>
      </c>
      <c r="N6" s="116">
        <f t="shared" si="3"/>
        <v>-2.9509317379038245</v>
      </c>
      <c r="O6" s="117">
        <f t="shared" si="4"/>
        <v>-2.9759317379038244</v>
      </c>
      <c r="P6" s="98">
        <f t="shared" si="5"/>
        <v>1</v>
      </c>
      <c r="Q6" s="118">
        <f t="shared" si="6"/>
        <v>9.0909090909090912E-2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MULTIPLE CUADRATICO'!AD12</f>
        <v>-0.12085515354505105</v>
      </c>
      <c r="E7" s="98">
        <f t="shared" si="1"/>
        <v>6</v>
      </c>
      <c r="F7" s="99">
        <f t="shared" si="0"/>
        <v>-1.0156751426282256</v>
      </c>
      <c r="H7" s="141">
        <f>+N7-M7</f>
        <v>5.0000000000000266E-2</v>
      </c>
      <c r="I7" s="142"/>
      <c r="K7" s="114">
        <f t="shared" si="8"/>
        <v>-2.9504317379038247</v>
      </c>
      <c r="L7" s="115">
        <f t="shared" si="9"/>
        <v>-2.9014317379038248</v>
      </c>
      <c r="M7" s="98">
        <f t="shared" si="2"/>
        <v>-2.9509317379038249</v>
      </c>
      <c r="N7" s="116">
        <f t="shared" si="3"/>
        <v>-2.9009317379038246</v>
      </c>
      <c r="O7" s="117">
        <f t="shared" si="4"/>
        <v>-2.9259317379038245</v>
      </c>
      <c r="P7" s="98">
        <f t="shared" si="5"/>
        <v>1</v>
      </c>
      <c r="Q7" s="118">
        <f t="shared" si="6"/>
        <v>9.0909090909090912E-2</v>
      </c>
      <c r="R7" s="98">
        <f t="shared" si="10"/>
        <v>2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10.532966182463747</v>
      </c>
      <c r="AL7" s="39"/>
      <c r="AM7" s="39"/>
      <c r="AN7" s="39"/>
      <c r="AO7" s="104"/>
    </row>
    <row r="8" spans="1:41">
      <c r="A8" s="119">
        <f>+'MODELO MULTIPLE CUADRATICO'!AD13</f>
        <v>-2.9211139793960683</v>
      </c>
      <c r="E8" s="98">
        <f t="shared" si="1"/>
        <v>7</v>
      </c>
      <c r="F8" s="99">
        <f t="shared" si="0"/>
        <v>-0.12085515354505105</v>
      </c>
      <c r="K8" s="114">
        <f t="shared" si="8"/>
        <v>-2.9004317379038249</v>
      </c>
      <c r="L8" s="115">
        <f t="shared" si="9"/>
        <v>-2.851431737903825</v>
      </c>
      <c r="M8" s="98">
        <f t="shared" si="2"/>
        <v>-2.9009317379038251</v>
      </c>
      <c r="N8" s="116">
        <f t="shared" si="3"/>
        <v>-2.8509317379038248</v>
      </c>
      <c r="O8" s="117">
        <f t="shared" si="4"/>
        <v>-2.8759317379038247</v>
      </c>
      <c r="P8" s="98">
        <f t="shared" si="5"/>
        <v>0</v>
      </c>
      <c r="Q8" s="118">
        <f t="shared" si="6"/>
        <v>0</v>
      </c>
      <c r="R8" s="98">
        <f t="shared" si="10"/>
        <v>2</v>
      </c>
      <c r="S8" s="119">
        <f t="shared" si="7"/>
        <v>2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MULTIPLE CUADRATICO'!AD14</f>
        <v>-1.0156751426282256</v>
      </c>
      <c r="E9" s="98">
        <f t="shared" si="1"/>
        <v>8</v>
      </c>
      <c r="F9" s="99">
        <f t="shared" si="0"/>
        <v>1.6000537661532803</v>
      </c>
      <c r="K9" s="114">
        <f t="shared" si="8"/>
        <v>-2.8504317379038251</v>
      </c>
      <c r="L9" s="115">
        <f t="shared" si="9"/>
        <v>-2.8014317379038252</v>
      </c>
      <c r="M9" s="98">
        <f t="shared" si="2"/>
        <v>-2.8509317379038253</v>
      </c>
      <c r="N9" s="116">
        <f t="shared" si="3"/>
        <v>-2.800931737903825</v>
      </c>
      <c r="O9" s="117">
        <f t="shared" si="4"/>
        <v>-2.8259317379038249</v>
      </c>
      <c r="P9" s="98">
        <f t="shared" si="5"/>
        <v>0</v>
      </c>
      <c r="Q9" s="118">
        <f t="shared" si="6"/>
        <v>0</v>
      </c>
      <c r="R9" s="98">
        <f t="shared" si="10"/>
        <v>2</v>
      </c>
      <c r="S9" s="119">
        <f t="shared" si="7"/>
        <v>2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MULTIPLE CUADRATICO'!AD15</f>
        <v>-2.5350248040726342</v>
      </c>
      <c r="E10" s="98">
        <f t="shared" si="1"/>
        <v>9</v>
      </c>
      <c r="F10" s="99">
        <f t="shared" si="0"/>
        <v>1.8627665451495687</v>
      </c>
      <c r="K10" s="114">
        <f t="shared" si="8"/>
        <v>-2.8004317379038253</v>
      </c>
      <c r="L10" s="115">
        <f t="shared" si="9"/>
        <v>-2.7514317379038253</v>
      </c>
      <c r="M10" s="98">
        <f t="shared" si="2"/>
        <v>-2.8009317379038254</v>
      </c>
      <c r="N10" s="116">
        <f t="shared" si="3"/>
        <v>-2.7509317379038252</v>
      </c>
      <c r="O10" s="117">
        <f t="shared" si="4"/>
        <v>-2.7759317379038251</v>
      </c>
      <c r="P10" s="98">
        <f t="shared" si="5"/>
        <v>0</v>
      </c>
      <c r="Q10" s="118">
        <f t="shared" si="6"/>
        <v>0</v>
      </c>
      <c r="R10" s="98">
        <f t="shared" si="10"/>
        <v>2</v>
      </c>
      <c r="S10" s="119">
        <f t="shared" si="7"/>
        <v>2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MULTIPLE CUADRATICO'!AD16</f>
        <v>-2.2011487966298091</v>
      </c>
      <c r="E11" s="98">
        <f t="shared" si="1"/>
        <v>10</v>
      </c>
      <c r="F11" s="99">
        <f t="shared" si="0"/>
        <v>2.6536877903863569</v>
      </c>
      <c r="K11" s="114">
        <f t="shared" si="8"/>
        <v>-2.7504317379038254</v>
      </c>
      <c r="L11" s="115">
        <f t="shared" si="9"/>
        <v>-2.7014317379038255</v>
      </c>
      <c r="M11" s="98">
        <f t="shared" si="2"/>
        <v>-2.7509317379038256</v>
      </c>
      <c r="N11" s="116">
        <f t="shared" si="3"/>
        <v>-2.7009317379038253</v>
      </c>
      <c r="O11" s="117">
        <f t="shared" si="4"/>
        <v>-2.7259317379038253</v>
      </c>
      <c r="P11" s="98">
        <f t="shared" si="5"/>
        <v>0</v>
      </c>
      <c r="Q11" s="118">
        <f t="shared" si="6"/>
        <v>0</v>
      </c>
      <c r="R11" s="98">
        <f t="shared" si="10"/>
        <v>2</v>
      </c>
      <c r="S11" s="119">
        <f t="shared" si="7"/>
        <v>2</v>
      </c>
      <c r="AJ11" s="120"/>
      <c r="AK11" s="39"/>
      <c r="AL11" s="39"/>
      <c r="AM11" s="39"/>
      <c r="AN11" s="39"/>
      <c r="AO11" s="104"/>
    </row>
    <row r="12" spans="1:41">
      <c r="A12" s="119">
        <f>+'MODELO MULTIPLE CUADRATICO'!AD17</f>
        <v>-1.8048732411443211</v>
      </c>
      <c r="E12" s="98">
        <f t="shared" si="1"/>
        <v>11</v>
      </c>
      <c r="F12" s="99">
        <f t="shared" si="0"/>
        <v>2.7534666465825524</v>
      </c>
      <c r="K12" s="114">
        <f t="shared" si="8"/>
        <v>-2.7004317379038256</v>
      </c>
      <c r="L12" s="115">
        <f t="shared" si="9"/>
        <v>-2.6514317379038257</v>
      </c>
      <c r="M12" s="98">
        <f t="shared" si="2"/>
        <v>-2.7009317379038258</v>
      </c>
      <c r="N12" s="116">
        <f t="shared" si="3"/>
        <v>-2.6509317379038255</v>
      </c>
      <c r="O12" s="117">
        <f t="shared" si="4"/>
        <v>-2.6759317379038254</v>
      </c>
      <c r="P12" s="98">
        <f t="shared" si="5"/>
        <v>0</v>
      </c>
      <c r="Q12" s="118">
        <f t="shared" si="6"/>
        <v>0</v>
      </c>
      <c r="R12" s="98">
        <f t="shared" si="10"/>
        <v>2</v>
      </c>
      <c r="S12" s="119">
        <f t="shared" si="7"/>
        <v>2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-2.6504317379038258</v>
      </c>
      <c r="L13" s="115">
        <f t="shared" si="9"/>
        <v>-2.6014317379038259</v>
      </c>
      <c r="M13" s="98">
        <f t="shared" si="2"/>
        <v>-2.650931737903826</v>
      </c>
      <c r="N13" s="116">
        <f t="shared" si="3"/>
        <v>-2.6009317379038257</v>
      </c>
      <c r="O13" s="117">
        <f t="shared" si="4"/>
        <v>-2.6259317379038256</v>
      </c>
      <c r="P13" s="98">
        <f t="shared" si="5"/>
        <v>0</v>
      </c>
      <c r="Q13" s="118">
        <f t="shared" si="6"/>
        <v>0</v>
      </c>
      <c r="R13" s="98">
        <f t="shared" si="10"/>
        <v>2</v>
      </c>
      <c r="S13" s="119">
        <f t="shared" si="7"/>
        <v>2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-2.600431737903826</v>
      </c>
      <c r="L14" s="115">
        <f t="shared" si="9"/>
        <v>-2.551431737903826</v>
      </c>
      <c r="M14" s="98">
        <f t="shared" si="2"/>
        <v>-2.6009317379038261</v>
      </c>
      <c r="N14" s="116">
        <f t="shared" si="3"/>
        <v>-2.5509317379038259</v>
      </c>
      <c r="O14" s="117">
        <f t="shared" si="4"/>
        <v>-2.5759317379038258</v>
      </c>
      <c r="P14" s="98">
        <f t="shared" si="5"/>
        <v>0</v>
      </c>
      <c r="Q14" s="118">
        <f t="shared" si="6"/>
        <v>0</v>
      </c>
      <c r="R14" s="98">
        <f t="shared" si="10"/>
        <v>2</v>
      </c>
      <c r="S14" s="119">
        <f t="shared" si="7"/>
        <v>2</v>
      </c>
    </row>
    <row r="15" spans="1:41">
      <c r="A15" s="119"/>
      <c r="E15" s="98">
        <f t="shared" si="1"/>
        <v>14</v>
      </c>
      <c r="F15" s="99"/>
      <c r="K15" s="114">
        <f t="shared" si="8"/>
        <v>-2.5504317379038262</v>
      </c>
      <c r="L15" s="115">
        <f t="shared" si="9"/>
        <v>-2.5014317379038262</v>
      </c>
      <c r="M15" s="98">
        <f t="shared" si="2"/>
        <v>-2.5509317379038263</v>
      </c>
      <c r="N15" s="116">
        <f t="shared" si="3"/>
        <v>-2.5009317379038261</v>
      </c>
      <c r="O15" s="117">
        <f t="shared" si="4"/>
        <v>-2.525931737903826</v>
      </c>
      <c r="P15" s="98">
        <f t="shared" si="5"/>
        <v>1</v>
      </c>
      <c r="Q15" s="118">
        <f t="shared" si="6"/>
        <v>9.0909090909090912E-2</v>
      </c>
      <c r="R15" s="98">
        <f t="shared" si="10"/>
        <v>3</v>
      </c>
      <c r="S15" s="119">
        <f t="shared" si="7"/>
        <v>2</v>
      </c>
    </row>
    <row r="16" spans="1:41">
      <c r="A16" s="119"/>
      <c r="E16" s="98">
        <f t="shared" si="1"/>
        <v>15</v>
      </c>
      <c r="F16" s="99"/>
      <c r="K16" s="114">
        <f t="shared" si="8"/>
        <v>-2.5004317379038263</v>
      </c>
      <c r="L16" s="115">
        <f t="shared" si="9"/>
        <v>-2.4514317379038264</v>
      </c>
      <c r="M16" s="98">
        <f t="shared" si="2"/>
        <v>-2.5009317379038265</v>
      </c>
      <c r="N16" s="116">
        <f t="shared" si="3"/>
        <v>-2.4509317379038262</v>
      </c>
      <c r="O16" s="117">
        <f t="shared" si="4"/>
        <v>-2.4759317379038261</v>
      </c>
      <c r="P16" s="98">
        <f t="shared" si="5"/>
        <v>0</v>
      </c>
      <c r="Q16" s="118">
        <f t="shared" si="6"/>
        <v>0</v>
      </c>
      <c r="R16" s="98">
        <f t="shared" si="10"/>
        <v>3</v>
      </c>
      <c r="S16" s="119">
        <f t="shared" si="7"/>
        <v>3</v>
      </c>
    </row>
    <row r="17" spans="1:19">
      <c r="A17" s="119"/>
      <c r="E17" s="98">
        <f t="shared" si="1"/>
        <v>16</v>
      </c>
      <c r="F17" s="99"/>
      <c r="K17" s="114">
        <f t="shared" si="8"/>
        <v>-2.4504317379038265</v>
      </c>
      <c r="L17" s="115">
        <f t="shared" si="9"/>
        <v>-2.4014317379038266</v>
      </c>
      <c r="M17" s="98">
        <f t="shared" si="2"/>
        <v>-2.4509317379038267</v>
      </c>
      <c r="N17" s="116">
        <f t="shared" si="3"/>
        <v>-2.4009317379038264</v>
      </c>
      <c r="O17" s="117">
        <f t="shared" si="4"/>
        <v>-2.4259317379038263</v>
      </c>
      <c r="P17" s="98">
        <f t="shared" si="5"/>
        <v>0</v>
      </c>
      <c r="Q17" s="118">
        <f t="shared" si="6"/>
        <v>0</v>
      </c>
      <c r="R17" s="98">
        <f t="shared" si="10"/>
        <v>3</v>
      </c>
      <c r="S17" s="119">
        <f t="shared" si="7"/>
        <v>3</v>
      </c>
    </row>
    <row r="18" spans="1:19">
      <c r="A18" s="119"/>
      <c r="E18" s="98">
        <f t="shared" si="1"/>
        <v>17</v>
      </c>
      <c r="F18" s="99"/>
      <c r="K18" s="114">
        <f t="shared" si="8"/>
        <v>-2.4004317379038267</v>
      </c>
      <c r="L18" s="115">
        <f t="shared" si="9"/>
        <v>-2.3514317379038268</v>
      </c>
      <c r="M18" s="98">
        <f t="shared" si="2"/>
        <v>-2.4009317379038269</v>
      </c>
      <c r="N18" s="116">
        <f t="shared" si="3"/>
        <v>-2.3509317379038266</v>
      </c>
      <c r="O18" s="117">
        <f t="shared" si="4"/>
        <v>-2.3759317379038265</v>
      </c>
      <c r="P18" s="98">
        <f t="shared" si="5"/>
        <v>0</v>
      </c>
      <c r="Q18" s="118">
        <f t="shared" si="6"/>
        <v>0</v>
      </c>
      <c r="R18" s="98">
        <f t="shared" si="10"/>
        <v>3</v>
      </c>
      <c r="S18" s="119">
        <f t="shared" si="7"/>
        <v>3</v>
      </c>
    </row>
    <row r="19" spans="1:19">
      <c r="A19" s="119"/>
      <c r="E19" s="98">
        <f t="shared" si="1"/>
        <v>18</v>
      </c>
      <c r="F19" s="99"/>
      <c r="K19" s="114">
        <f t="shared" si="8"/>
        <v>-2.3504317379038269</v>
      </c>
      <c r="L19" s="115">
        <f t="shared" si="9"/>
        <v>-2.3014317379038269</v>
      </c>
      <c r="M19" s="98">
        <f t="shared" si="2"/>
        <v>-2.350931737903827</v>
      </c>
      <c r="N19" s="116">
        <f t="shared" si="3"/>
        <v>-2.3009317379038268</v>
      </c>
      <c r="O19" s="117">
        <f t="shared" si="4"/>
        <v>-2.3259317379038267</v>
      </c>
      <c r="P19" s="98">
        <f t="shared" si="5"/>
        <v>0</v>
      </c>
      <c r="Q19" s="118">
        <f t="shared" si="6"/>
        <v>0</v>
      </c>
      <c r="R19" s="98">
        <f t="shared" si="10"/>
        <v>3</v>
      </c>
      <c r="S19" s="119">
        <f t="shared" si="7"/>
        <v>3</v>
      </c>
    </row>
    <row r="20" spans="1:19">
      <c r="A20" s="119"/>
      <c r="E20" s="98">
        <f t="shared" si="1"/>
        <v>19</v>
      </c>
      <c r="F20" s="99"/>
      <c r="K20" s="114">
        <f t="shared" si="8"/>
        <v>-2.300431737903827</v>
      </c>
      <c r="L20" s="115">
        <f t="shared" si="9"/>
        <v>-2.2514317379038271</v>
      </c>
      <c r="M20" s="98">
        <f t="shared" si="2"/>
        <v>-2.3009317379038272</v>
      </c>
      <c r="N20" s="116">
        <f t="shared" si="3"/>
        <v>-2.2509317379038269</v>
      </c>
      <c r="O20" s="117">
        <f t="shared" si="4"/>
        <v>-2.2759317379038269</v>
      </c>
      <c r="P20" s="98">
        <f t="shared" si="5"/>
        <v>0</v>
      </c>
      <c r="Q20" s="118">
        <f t="shared" si="6"/>
        <v>0</v>
      </c>
      <c r="R20" s="98">
        <f t="shared" si="10"/>
        <v>3</v>
      </c>
      <c r="S20" s="119">
        <f t="shared" si="7"/>
        <v>3</v>
      </c>
    </row>
    <row r="21" spans="1:19">
      <c r="A21" s="119"/>
      <c r="E21" s="98">
        <f t="shared" si="1"/>
        <v>20</v>
      </c>
      <c r="F21" s="99"/>
      <c r="K21" s="114">
        <f t="shared" si="8"/>
        <v>-2.2504317379038272</v>
      </c>
      <c r="L21" s="115">
        <f t="shared" si="9"/>
        <v>-2.2014317379038273</v>
      </c>
      <c r="M21" s="98">
        <f t="shared" si="2"/>
        <v>-2.2509317379038274</v>
      </c>
      <c r="N21" s="116">
        <f t="shared" si="3"/>
        <v>-2.2009317379038271</v>
      </c>
      <c r="O21" s="117">
        <f t="shared" si="4"/>
        <v>-2.225931737903827</v>
      </c>
      <c r="P21" s="98">
        <f t="shared" si="5"/>
        <v>1</v>
      </c>
      <c r="Q21" s="118">
        <f t="shared" si="6"/>
        <v>9.0909090909090912E-2</v>
      </c>
      <c r="R21" s="98">
        <f t="shared" si="10"/>
        <v>4</v>
      </c>
      <c r="S21" s="119">
        <f t="shared" si="7"/>
        <v>3</v>
      </c>
    </row>
    <row r="22" spans="1:19">
      <c r="A22" s="119"/>
      <c r="E22" s="98">
        <f t="shared" si="1"/>
        <v>21</v>
      </c>
      <c r="F22" s="99"/>
      <c r="K22" s="114">
        <f t="shared" si="8"/>
        <v>-2.2004317379038274</v>
      </c>
      <c r="L22" s="115">
        <f t="shared" si="9"/>
        <v>-2.1514317379038275</v>
      </c>
      <c r="M22" s="98">
        <f t="shared" si="2"/>
        <v>-2.2009317379038276</v>
      </c>
      <c r="N22" s="116">
        <f t="shared" si="3"/>
        <v>-2.1509317379038273</v>
      </c>
      <c r="O22" s="117">
        <f t="shared" si="4"/>
        <v>-2.1759317379038272</v>
      </c>
      <c r="P22" s="98">
        <f t="shared" si="5"/>
        <v>0</v>
      </c>
      <c r="Q22" s="118">
        <f t="shared" si="6"/>
        <v>0</v>
      </c>
      <c r="R22" s="98">
        <f t="shared" si="10"/>
        <v>4</v>
      </c>
      <c r="S22" s="119">
        <f t="shared" si="7"/>
        <v>4</v>
      </c>
    </row>
    <row r="23" spans="1:19">
      <c r="A23" s="119"/>
      <c r="E23" s="98">
        <f t="shared" si="1"/>
        <v>22</v>
      </c>
      <c r="F23" s="99"/>
      <c r="K23" s="114">
        <f t="shared" si="8"/>
        <v>-2.1504317379038276</v>
      </c>
      <c r="L23" s="115">
        <f t="shared" si="9"/>
        <v>-2.1014317379038276</v>
      </c>
      <c r="M23" s="98">
        <f t="shared" si="2"/>
        <v>-2.1509317379038277</v>
      </c>
      <c r="N23" s="116">
        <f t="shared" si="3"/>
        <v>-2.1009317379038275</v>
      </c>
      <c r="O23" s="117">
        <f t="shared" si="4"/>
        <v>-2.1259317379038274</v>
      </c>
      <c r="P23" s="98">
        <f t="shared" si="5"/>
        <v>0</v>
      </c>
      <c r="Q23" s="118">
        <f t="shared" si="6"/>
        <v>0</v>
      </c>
      <c r="R23" s="98">
        <f t="shared" si="10"/>
        <v>4</v>
      </c>
      <c r="S23" s="119">
        <f t="shared" si="7"/>
        <v>4</v>
      </c>
    </row>
    <row r="24" spans="1:19">
      <c r="A24" s="119"/>
      <c r="E24" s="98">
        <f t="shared" si="1"/>
        <v>23</v>
      </c>
      <c r="F24" s="99"/>
      <c r="K24" s="114">
        <f t="shared" si="8"/>
        <v>-2.1004317379038278</v>
      </c>
      <c r="L24" s="115">
        <f t="shared" si="9"/>
        <v>-2.0514317379038278</v>
      </c>
      <c r="M24" s="98">
        <f t="shared" si="2"/>
        <v>-2.1009317379038279</v>
      </c>
      <c r="N24" s="116">
        <f t="shared" si="3"/>
        <v>-2.0509317379038277</v>
      </c>
      <c r="O24" s="117">
        <f t="shared" si="4"/>
        <v>-2.0759317379038276</v>
      </c>
      <c r="P24" s="98">
        <f t="shared" si="5"/>
        <v>0</v>
      </c>
      <c r="Q24" s="118">
        <f t="shared" si="6"/>
        <v>0</v>
      </c>
      <c r="R24" s="98">
        <f t="shared" si="10"/>
        <v>4</v>
      </c>
      <c r="S24" s="119">
        <f t="shared" si="7"/>
        <v>4</v>
      </c>
    </row>
    <row r="25" spans="1:19">
      <c r="A25" s="119"/>
      <c r="E25" s="98">
        <f t="shared" si="1"/>
        <v>24</v>
      </c>
      <c r="F25" s="99"/>
      <c r="K25" s="114">
        <f t="shared" si="8"/>
        <v>-2.0504317379038279</v>
      </c>
      <c r="L25" s="115">
        <f t="shared" si="9"/>
        <v>-2.001431737903828</v>
      </c>
      <c r="M25" s="98">
        <f t="shared" si="2"/>
        <v>-2.0509317379038281</v>
      </c>
      <c r="N25" s="116">
        <f t="shared" si="3"/>
        <v>-2.0009317379038278</v>
      </c>
      <c r="O25" s="117">
        <f t="shared" si="4"/>
        <v>-2.0259317379038277</v>
      </c>
      <c r="P25" s="98">
        <f t="shared" si="5"/>
        <v>0</v>
      </c>
      <c r="Q25" s="118">
        <f t="shared" si="6"/>
        <v>0</v>
      </c>
      <c r="R25" s="98">
        <f t="shared" si="10"/>
        <v>4</v>
      </c>
      <c r="S25" s="119">
        <f t="shared" si="7"/>
        <v>4</v>
      </c>
    </row>
    <row r="26" spans="1:19">
      <c r="A26" s="119"/>
      <c r="E26" s="98">
        <f t="shared" si="1"/>
        <v>25</v>
      </c>
      <c r="F26" s="99"/>
      <c r="K26" s="114">
        <f t="shared" si="8"/>
        <v>-2.0004317379038281</v>
      </c>
      <c r="L26" s="115">
        <f t="shared" si="9"/>
        <v>-1.951431737903828</v>
      </c>
      <c r="M26" s="98">
        <f t="shared" si="2"/>
        <v>-2.0009317379038283</v>
      </c>
      <c r="N26" s="116">
        <f t="shared" si="3"/>
        <v>-1.950931737903828</v>
      </c>
      <c r="O26" s="117">
        <f t="shared" si="4"/>
        <v>-1.9759317379038279</v>
      </c>
      <c r="P26" s="98">
        <f t="shared" si="5"/>
        <v>0</v>
      </c>
      <c r="Q26" s="118">
        <f t="shared" si="6"/>
        <v>0</v>
      </c>
      <c r="R26" s="98">
        <f t="shared" si="10"/>
        <v>4</v>
      </c>
      <c r="S26" s="119">
        <f t="shared" si="7"/>
        <v>4</v>
      </c>
    </row>
    <row r="27" spans="1:19">
      <c r="A27" s="119"/>
      <c r="E27" s="98">
        <f t="shared" si="1"/>
        <v>26</v>
      </c>
      <c r="F27" s="99"/>
      <c r="K27" s="114">
        <f t="shared" si="8"/>
        <v>-1.9504317379038281</v>
      </c>
      <c r="L27" s="115">
        <f t="shared" si="9"/>
        <v>-1.9014317379038279</v>
      </c>
      <c r="M27" s="98">
        <f t="shared" si="2"/>
        <v>-1.950931737903828</v>
      </c>
      <c r="N27" s="116">
        <f t="shared" si="3"/>
        <v>-1.900931737903828</v>
      </c>
      <c r="O27" s="117">
        <f t="shared" si="4"/>
        <v>-1.9259317379038281</v>
      </c>
      <c r="P27" s="98">
        <f t="shared" si="5"/>
        <v>0</v>
      </c>
      <c r="Q27" s="118">
        <f t="shared" si="6"/>
        <v>0</v>
      </c>
      <c r="R27" s="98">
        <f t="shared" si="10"/>
        <v>4</v>
      </c>
      <c r="S27" s="119">
        <f t="shared" si="7"/>
        <v>4</v>
      </c>
    </row>
    <row r="28" spans="1:19">
      <c r="A28" s="119"/>
      <c r="E28" s="98">
        <f t="shared" si="1"/>
        <v>27</v>
      </c>
      <c r="F28" s="99"/>
      <c r="K28" s="114">
        <f t="shared" si="8"/>
        <v>-1.900431737903828</v>
      </c>
      <c r="L28" s="115">
        <f t="shared" si="9"/>
        <v>-1.8514317379038279</v>
      </c>
      <c r="M28" s="98">
        <f t="shared" si="2"/>
        <v>-1.900931737903828</v>
      </c>
      <c r="N28" s="116">
        <f t="shared" si="3"/>
        <v>-1.8509317379038279</v>
      </c>
      <c r="O28" s="117">
        <f t="shared" si="4"/>
        <v>-1.8759317379038278</v>
      </c>
      <c r="P28" s="98">
        <f t="shared" si="5"/>
        <v>0</v>
      </c>
      <c r="Q28" s="118">
        <f t="shared" si="6"/>
        <v>0</v>
      </c>
      <c r="R28" s="98">
        <f t="shared" si="10"/>
        <v>4</v>
      </c>
      <c r="S28" s="119">
        <f t="shared" si="7"/>
        <v>4</v>
      </c>
    </row>
    <row r="29" spans="1:19">
      <c r="A29" s="119"/>
      <c r="E29" s="98">
        <f t="shared" si="1"/>
        <v>28</v>
      </c>
      <c r="F29" s="99"/>
      <c r="K29" s="114">
        <f t="shared" si="8"/>
        <v>-1.850431737903828</v>
      </c>
      <c r="L29" s="115">
        <f t="shared" si="9"/>
        <v>-1.8014317379038278</v>
      </c>
      <c r="M29" s="98">
        <f t="shared" si="2"/>
        <v>-1.8509317379038279</v>
      </c>
      <c r="N29" s="116">
        <f t="shared" si="3"/>
        <v>-1.8009317379038279</v>
      </c>
      <c r="O29" s="117">
        <f t="shared" si="4"/>
        <v>-1.825931737903828</v>
      </c>
      <c r="P29" s="98">
        <f t="shared" si="5"/>
        <v>1</v>
      </c>
      <c r="Q29" s="118">
        <f t="shared" si="6"/>
        <v>9.0909090909090912E-2</v>
      </c>
      <c r="R29" s="98">
        <f t="shared" si="10"/>
        <v>5</v>
      </c>
      <c r="S29" s="119">
        <f t="shared" si="7"/>
        <v>4</v>
      </c>
    </row>
    <row r="30" spans="1:19">
      <c r="A30" s="119"/>
      <c r="E30" s="98">
        <f t="shared" si="1"/>
        <v>29</v>
      </c>
      <c r="F30" s="99"/>
      <c r="K30" s="114">
        <f t="shared" si="8"/>
        <v>-1.8004317379038279</v>
      </c>
      <c r="L30" s="115">
        <f t="shared" si="9"/>
        <v>-1.7514317379038278</v>
      </c>
      <c r="M30" s="98">
        <f t="shared" si="2"/>
        <v>-1.8009317379038279</v>
      </c>
      <c r="N30" s="116">
        <f t="shared" si="3"/>
        <v>-1.7509317379038278</v>
      </c>
      <c r="O30" s="117">
        <f t="shared" si="4"/>
        <v>-1.7759317379038277</v>
      </c>
      <c r="P30" s="98">
        <f t="shared" si="5"/>
        <v>0</v>
      </c>
      <c r="Q30" s="118">
        <f t="shared" si="6"/>
        <v>0</v>
      </c>
      <c r="R30" s="98">
        <f t="shared" si="10"/>
        <v>5</v>
      </c>
      <c r="S30" s="119">
        <f t="shared" si="7"/>
        <v>5</v>
      </c>
    </row>
    <row r="31" spans="1:19">
      <c r="A31" s="119"/>
      <c r="E31" s="98">
        <f t="shared" si="1"/>
        <v>30</v>
      </c>
      <c r="F31" s="99"/>
      <c r="K31" s="114">
        <f t="shared" si="8"/>
        <v>-1.7504317379038279</v>
      </c>
      <c r="L31" s="115">
        <f t="shared" si="9"/>
        <v>-1.7014317379038277</v>
      </c>
      <c r="M31" s="98">
        <f t="shared" si="2"/>
        <v>-1.7509317379038278</v>
      </c>
      <c r="N31" s="116">
        <f t="shared" si="3"/>
        <v>-1.7009317379038278</v>
      </c>
      <c r="O31" s="117">
        <f t="shared" si="4"/>
        <v>-1.7259317379038279</v>
      </c>
      <c r="P31" s="98">
        <f t="shared" si="5"/>
        <v>0</v>
      </c>
      <c r="Q31" s="118">
        <f t="shared" si="6"/>
        <v>0</v>
      </c>
      <c r="R31" s="98">
        <f t="shared" si="10"/>
        <v>5</v>
      </c>
      <c r="S31" s="119">
        <f t="shared" si="7"/>
        <v>5</v>
      </c>
    </row>
    <row r="32" spans="1:19">
      <c r="A32" s="119"/>
      <c r="E32" s="98">
        <f t="shared" si="1"/>
        <v>31</v>
      </c>
      <c r="F32" s="99"/>
      <c r="K32" s="114">
        <f t="shared" si="8"/>
        <v>-1.7004317379038278</v>
      </c>
      <c r="L32" s="115">
        <f t="shared" si="9"/>
        <v>-1.6514317379038277</v>
      </c>
      <c r="M32" s="98">
        <f t="shared" si="2"/>
        <v>-1.7009317379038278</v>
      </c>
      <c r="N32" s="116">
        <f t="shared" si="3"/>
        <v>-1.6509317379038277</v>
      </c>
      <c r="O32" s="117">
        <f t="shared" si="4"/>
        <v>-1.6759317379038277</v>
      </c>
      <c r="P32" s="98">
        <f t="shared" si="5"/>
        <v>0</v>
      </c>
      <c r="Q32" s="118">
        <f t="shared" si="6"/>
        <v>0</v>
      </c>
      <c r="R32" s="98">
        <f t="shared" si="10"/>
        <v>5</v>
      </c>
      <c r="S32" s="119">
        <f t="shared" si="7"/>
        <v>5</v>
      </c>
    </row>
    <row r="33" spans="1:19">
      <c r="A33" s="119"/>
      <c r="E33" s="98">
        <f t="shared" si="1"/>
        <v>32</v>
      </c>
      <c r="F33" s="99"/>
      <c r="K33" s="114">
        <f t="shared" si="8"/>
        <v>-1.6504317379038278</v>
      </c>
      <c r="L33" s="115">
        <f t="shared" si="9"/>
        <v>-1.6014317379038276</v>
      </c>
      <c r="M33" s="98">
        <f t="shared" si="2"/>
        <v>-1.6509317379038277</v>
      </c>
      <c r="N33" s="116">
        <f t="shared" si="3"/>
        <v>-1.6009317379038277</v>
      </c>
      <c r="O33" s="117">
        <f t="shared" si="4"/>
        <v>-1.6259317379038278</v>
      </c>
      <c r="P33" s="98">
        <f t="shared" si="5"/>
        <v>0</v>
      </c>
      <c r="Q33" s="118">
        <f t="shared" si="6"/>
        <v>0</v>
      </c>
      <c r="R33" s="98">
        <f t="shared" si="10"/>
        <v>5</v>
      </c>
      <c r="S33" s="119">
        <f t="shared" si="7"/>
        <v>5</v>
      </c>
    </row>
    <row r="34" spans="1:19">
      <c r="A34" s="119"/>
      <c r="E34" s="98">
        <f t="shared" si="1"/>
        <v>33</v>
      </c>
      <c r="F34" s="99"/>
      <c r="K34" s="114">
        <f t="shared" si="8"/>
        <v>-1.6004317379038278</v>
      </c>
      <c r="L34" s="115">
        <f t="shared" si="9"/>
        <v>-1.5514317379038276</v>
      </c>
      <c r="M34" s="98">
        <f t="shared" si="2"/>
        <v>-1.6009317379038277</v>
      </c>
      <c r="N34" s="116">
        <f t="shared" si="3"/>
        <v>-1.5509317379038277</v>
      </c>
      <c r="O34" s="117">
        <f t="shared" si="4"/>
        <v>-1.5759317379038276</v>
      </c>
      <c r="P34" s="98">
        <f t="shared" si="5"/>
        <v>0</v>
      </c>
      <c r="Q34" s="118">
        <f t="shared" si="6"/>
        <v>0</v>
      </c>
      <c r="R34" s="98">
        <f t="shared" si="10"/>
        <v>5</v>
      </c>
      <c r="S34" s="119">
        <f t="shared" si="7"/>
        <v>5</v>
      </c>
    </row>
    <row r="35" spans="1:19">
      <c r="A35" s="119"/>
      <c r="E35" s="98">
        <f t="shared" si="1"/>
        <v>34</v>
      </c>
      <c r="F35" s="99"/>
      <c r="K35" s="114">
        <f t="shared" si="8"/>
        <v>-1.5504317379038277</v>
      </c>
      <c r="L35" s="115">
        <f t="shared" si="9"/>
        <v>-1.5014317379038276</v>
      </c>
      <c r="M35" s="98">
        <f t="shared" si="2"/>
        <v>-1.5509317379038277</v>
      </c>
      <c r="N35" s="116">
        <f t="shared" si="3"/>
        <v>-1.5009317379038276</v>
      </c>
      <c r="O35" s="117">
        <f t="shared" si="4"/>
        <v>-1.5259317379038277</v>
      </c>
      <c r="P35" s="98">
        <f t="shared" si="5"/>
        <v>0</v>
      </c>
      <c r="Q35" s="118">
        <f t="shared" si="6"/>
        <v>0</v>
      </c>
      <c r="R35" s="98">
        <f t="shared" si="10"/>
        <v>5</v>
      </c>
      <c r="S35" s="119">
        <f t="shared" si="7"/>
        <v>5</v>
      </c>
    </row>
    <row r="36" spans="1:19">
      <c r="A36" s="119"/>
      <c r="E36" s="98">
        <f t="shared" si="1"/>
        <v>35</v>
      </c>
      <c r="F36" s="99"/>
      <c r="K36" s="114">
        <f t="shared" si="8"/>
        <v>-1.5004317379038277</v>
      </c>
      <c r="L36" s="115">
        <f t="shared" si="9"/>
        <v>-1.4514317379038275</v>
      </c>
      <c r="M36" s="98">
        <f t="shared" si="2"/>
        <v>-1.5009317379038276</v>
      </c>
      <c r="N36" s="116">
        <f t="shared" si="3"/>
        <v>-1.4509317379038276</v>
      </c>
      <c r="O36" s="117">
        <f t="shared" si="4"/>
        <v>-1.4759317379038275</v>
      </c>
      <c r="P36" s="98">
        <f t="shared" si="5"/>
        <v>0</v>
      </c>
      <c r="Q36" s="118">
        <f t="shared" si="6"/>
        <v>0</v>
      </c>
      <c r="R36" s="98">
        <f t="shared" si="10"/>
        <v>5</v>
      </c>
      <c r="S36" s="119">
        <f t="shared" si="7"/>
        <v>5</v>
      </c>
    </row>
    <row r="37" spans="1:19">
      <c r="A37" s="119"/>
      <c r="E37" s="98">
        <f t="shared" si="1"/>
        <v>36</v>
      </c>
      <c r="F37" s="99"/>
      <c r="K37" s="114">
        <f t="shared" si="8"/>
        <v>-1.4504317379038276</v>
      </c>
      <c r="L37" s="115">
        <f t="shared" si="9"/>
        <v>-1.4014317379038275</v>
      </c>
      <c r="M37" s="98">
        <f t="shared" si="2"/>
        <v>-1.4509317379038276</v>
      </c>
      <c r="N37" s="116">
        <f t="shared" si="3"/>
        <v>-1.4009317379038275</v>
      </c>
      <c r="O37" s="117">
        <f t="shared" si="4"/>
        <v>-1.4259317379038277</v>
      </c>
      <c r="P37" s="98">
        <f t="shared" si="5"/>
        <v>0</v>
      </c>
      <c r="Q37" s="118">
        <f t="shared" si="6"/>
        <v>0</v>
      </c>
      <c r="R37" s="98">
        <f t="shared" si="10"/>
        <v>5</v>
      </c>
      <c r="S37" s="119">
        <f t="shared" si="7"/>
        <v>5</v>
      </c>
    </row>
    <row r="38" spans="1:19">
      <c r="A38" s="119"/>
      <c r="E38" s="98">
        <f t="shared" si="1"/>
        <v>37</v>
      </c>
      <c r="F38" s="99"/>
      <c r="K38" s="114">
        <f t="shared" si="8"/>
        <v>-1.4004317379038276</v>
      </c>
      <c r="L38" s="115">
        <f t="shared" si="9"/>
        <v>-1.3514317379038274</v>
      </c>
      <c r="M38" s="98">
        <f t="shared" si="2"/>
        <v>-1.4009317379038275</v>
      </c>
      <c r="N38" s="116">
        <f t="shared" si="3"/>
        <v>-1.3509317379038275</v>
      </c>
      <c r="O38" s="117">
        <f t="shared" si="4"/>
        <v>-1.3759317379038274</v>
      </c>
      <c r="P38" s="98">
        <f t="shared" si="5"/>
        <v>0</v>
      </c>
      <c r="Q38" s="118">
        <f t="shared" si="6"/>
        <v>0</v>
      </c>
      <c r="R38" s="98">
        <f t="shared" si="10"/>
        <v>5</v>
      </c>
      <c r="S38" s="119">
        <f t="shared" si="7"/>
        <v>5</v>
      </c>
    </row>
    <row r="39" spans="1:19">
      <c r="A39" s="119"/>
      <c r="E39" s="98">
        <f t="shared" si="1"/>
        <v>38</v>
      </c>
      <c r="F39" s="99"/>
      <c r="K39" s="114">
        <f t="shared" si="8"/>
        <v>-1.3504317379038275</v>
      </c>
      <c r="L39" s="115">
        <f t="shared" si="9"/>
        <v>-1.3014317379038274</v>
      </c>
      <c r="M39" s="98">
        <f t="shared" si="2"/>
        <v>-1.3509317379038275</v>
      </c>
      <c r="N39" s="116">
        <f t="shared" si="3"/>
        <v>-1.3009317379038274</v>
      </c>
      <c r="O39" s="117">
        <f t="shared" si="4"/>
        <v>-1.3259317379038276</v>
      </c>
      <c r="P39" s="98">
        <f t="shared" si="5"/>
        <v>0</v>
      </c>
      <c r="Q39" s="118">
        <f t="shared" si="6"/>
        <v>0</v>
      </c>
      <c r="R39" s="98">
        <f t="shared" si="10"/>
        <v>5</v>
      </c>
      <c r="S39" s="119">
        <f t="shared" si="7"/>
        <v>5</v>
      </c>
    </row>
    <row r="40" spans="1:19">
      <c r="A40" s="119"/>
      <c r="E40" s="98">
        <f t="shared" si="1"/>
        <v>39</v>
      </c>
      <c r="F40" s="99"/>
      <c r="K40" s="114">
        <f t="shared" si="8"/>
        <v>-1.3004317379038275</v>
      </c>
      <c r="L40" s="115">
        <f t="shared" si="9"/>
        <v>-1.2514317379038273</v>
      </c>
      <c r="M40" s="98">
        <f t="shared" si="2"/>
        <v>-1.3009317379038274</v>
      </c>
      <c r="N40" s="116">
        <f t="shared" si="3"/>
        <v>-1.2509317379038274</v>
      </c>
      <c r="O40" s="117">
        <f t="shared" si="4"/>
        <v>-1.2759317379038273</v>
      </c>
      <c r="P40" s="98">
        <f t="shared" si="5"/>
        <v>0</v>
      </c>
      <c r="Q40" s="118">
        <f t="shared" si="6"/>
        <v>0</v>
      </c>
      <c r="R40" s="98">
        <f t="shared" si="10"/>
        <v>5</v>
      </c>
      <c r="S40" s="119">
        <f t="shared" si="7"/>
        <v>5</v>
      </c>
    </row>
    <row r="41" spans="1:19">
      <c r="A41" s="119"/>
      <c r="E41" s="98">
        <f t="shared" si="1"/>
        <v>40</v>
      </c>
      <c r="F41" s="99"/>
      <c r="K41" s="114">
        <f t="shared" si="8"/>
        <v>-1.2504317379038274</v>
      </c>
      <c r="L41" s="115">
        <f t="shared" si="9"/>
        <v>-1.2014317379038273</v>
      </c>
      <c r="M41" s="98">
        <f t="shared" si="2"/>
        <v>-1.2509317379038274</v>
      </c>
      <c r="N41" s="116">
        <f t="shared" si="3"/>
        <v>-1.2009317379038273</v>
      </c>
      <c r="O41" s="117">
        <f t="shared" si="4"/>
        <v>-1.2259317379038275</v>
      </c>
      <c r="P41" s="98">
        <f t="shared" si="5"/>
        <v>0</v>
      </c>
      <c r="Q41" s="118">
        <f t="shared" si="6"/>
        <v>0</v>
      </c>
      <c r="R41" s="98">
        <f t="shared" si="10"/>
        <v>5</v>
      </c>
      <c r="S41" s="119">
        <f t="shared" si="7"/>
        <v>5</v>
      </c>
    </row>
    <row r="42" spans="1:19">
      <c r="A42" s="119"/>
      <c r="E42" s="98">
        <f t="shared" si="1"/>
        <v>41</v>
      </c>
      <c r="F42" s="99"/>
      <c r="K42" s="114">
        <f t="shared" si="8"/>
        <v>-1.2004317379038274</v>
      </c>
      <c r="L42" s="115">
        <f t="shared" si="9"/>
        <v>-1.1514317379038272</v>
      </c>
      <c r="M42" s="98">
        <f t="shared" si="2"/>
        <v>-1.2009317379038273</v>
      </c>
      <c r="N42" s="116">
        <f t="shared" si="3"/>
        <v>-1.1509317379038273</v>
      </c>
      <c r="O42" s="117">
        <f t="shared" si="4"/>
        <v>-1.1759317379038272</v>
      </c>
      <c r="P42" s="98">
        <f t="shared" si="5"/>
        <v>0</v>
      </c>
      <c r="Q42" s="118">
        <f t="shared" si="6"/>
        <v>0</v>
      </c>
      <c r="R42" s="98">
        <f t="shared" si="10"/>
        <v>5</v>
      </c>
      <c r="S42" s="119">
        <f t="shared" si="7"/>
        <v>5</v>
      </c>
    </row>
    <row r="43" spans="1:19">
      <c r="A43" s="119"/>
      <c r="E43" s="98">
        <f t="shared" si="1"/>
        <v>42</v>
      </c>
      <c r="F43" s="99"/>
      <c r="K43" s="114">
        <f t="shared" si="8"/>
        <v>-1.1504317379038274</v>
      </c>
      <c r="L43" s="115">
        <f t="shared" si="9"/>
        <v>-1.1014317379038272</v>
      </c>
      <c r="M43" s="98">
        <f t="shared" si="2"/>
        <v>-1.1509317379038273</v>
      </c>
      <c r="N43" s="116">
        <f t="shared" si="3"/>
        <v>-1.1009317379038273</v>
      </c>
      <c r="O43" s="117">
        <f t="shared" si="4"/>
        <v>-1.1259317379038274</v>
      </c>
      <c r="P43" s="98">
        <f t="shared" si="5"/>
        <v>0</v>
      </c>
      <c r="Q43" s="118">
        <f t="shared" si="6"/>
        <v>0</v>
      </c>
      <c r="R43" s="98">
        <f t="shared" si="10"/>
        <v>5</v>
      </c>
      <c r="S43" s="119">
        <f t="shared" si="7"/>
        <v>5</v>
      </c>
    </row>
    <row r="44" spans="1:19">
      <c r="A44" s="119"/>
      <c r="E44" s="98">
        <f t="shared" si="1"/>
        <v>43</v>
      </c>
      <c r="F44" s="99"/>
      <c r="K44" s="114">
        <f t="shared" si="8"/>
        <v>-1.1004317379038273</v>
      </c>
      <c r="L44" s="115">
        <f t="shared" si="9"/>
        <v>-1.0514317379038272</v>
      </c>
      <c r="M44" s="98">
        <f t="shared" si="2"/>
        <v>-1.1009317379038273</v>
      </c>
      <c r="N44" s="116">
        <f t="shared" si="3"/>
        <v>-1.0509317379038272</v>
      </c>
      <c r="O44" s="117">
        <f t="shared" si="4"/>
        <v>-1.0759317379038271</v>
      </c>
      <c r="P44" s="98">
        <f t="shared" si="5"/>
        <v>0</v>
      </c>
      <c r="Q44" s="118">
        <f t="shared" si="6"/>
        <v>0</v>
      </c>
      <c r="R44" s="98">
        <f t="shared" si="10"/>
        <v>5</v>
      </c>
      <c r="S44" s="119">
        <f t="shared" si="7"/>
        <v>5</v>
      </c>
    </row>
    <row r="45" spans="1:19">
      <c r="A45" s="119"/>
      <c r="E45" s="98">
        <f t="shared" si="1"/>
        <v>44</v>
      </c>
      <c r="F45" s="99"/>
      <c r="K45" s="114">
        <f t="shared" si="8"/>
        <v>-1.0504317379038273</v>
      </c>
      <c r="L45" s="115">
        <f t="shared" si="9"/>
        <v>-1.0014317379038271</v>
      </c>
      <c r="M45" s="98">
        <f t="shared" si="2"/>
        <v>-1.0509317379038272</v>
      </c>
      <c r="N45" s="116">
        <f t="shared" si="3"/>
        <v>-1.0009317379038272</v>
      </c>
      <c r="O45" s="117">
        <f t="shared" si="4"/>
        <v>-1.0259317379038273</v>
      </c>
      <c r="P45" s="98">
        <f t="shared" si="5"/>
        <v>1</v>
      </c>
      <c r="Q45" s="118">
        <f t="shared" si="6"/>
        <v>9.0909090909090912E-2</v>
      </c>
      <c r="R45" s="98">
        <f t="shared" si="10"/>
        <v>6</v>
      </c>
      <c r="S45" s="119">
        <f t="shared" si="7"/>
        <v>5</v>
      </c>
    </row>
    <row r="46" spans="1:19">
      <c r="A46" s="119"/>
      <c r="E46" s="98">
        <f t="shared" si="1"/>
        <v>45</v>
      </c>
      <c r="F46" s="99"/>
      <c r="K46" s="114">
        <f t="shared" si="8"/>
        <v>-1.0004317379038272</v>
      </c>
      <c r="L46" s="115">
        <f t="shared" si="9"/>
        <v>-0.95143173790382718</v>
      </c>
      <c r="M46" s="98">
        <f t="shared" si="2"/>
        <v>-1.0009317379038272</v>
      </c>
      <c r="N46" s="116">
        <f t="shared" si="3"/>
        <v>-0.95093173790382723</v>
      </c>
      <c r="O46" s="117">
        <f t="shared" si="4"/>
        <v>-0.97593173790382726</v>
      </c>
      <c r="P46" s="98">
        <f t="shared" si="5"/>
        <v>0</v>
      </c>
      <c r="Q46" s="118">
        <f t="shared" si="6"/>
        <v>0</v>
      </c>
      <c r="R46" s="98">
        <f t="shared" si="10"/>
        <v>6</v>
      </c>
      <c r="S46" s="119">
        <f t="shared" si="7"/>
        <v>6</v>
      </c>
    </row>
    <row r="47" spans="1:19">
      <c r="A47" s="119"/>
      <c r="E47" s="98">
        <f t="shared" si="1"/>
        <v>46</v>
      </c>
      <c r="F47" s="99"/>
      <c r="K47" s="114">
        <f t="shared" si="8"/>
        <v>-0.95043173790382718</v>
      </c>
      <c r="L47" s="115">
        <f t="shared" si="9"/>
        <v>-0.90143173790382713</v>
      </c>
      <c r="M47" s="98">
        <f t="shared" si="2"/>
        <v>-0.95093173790382712</v>
      </c>
      <c r="N47" s="116">
        <f t="shared" si="3"/>
        <v>-0.90093173790382719</v>
      </c>
      <c r="O47" s="117">
        <f t="shared" si="4"/>
        <v>-0.92593173790382721</v>
      </c>
      <c r="P47" s="98">
        <f t="shared" si="5"/>
        <v>0</v>
      </c>
      <c r="Q47" s="118">
        <f t="shared" si="6"/>
        <v>0</v>
      </c>
      <c r="R47" s="98">
        <f t="shared" si="10"/>
        <v>6</v>
      </c>
      <c r="S47" s="119">
        <f t="shared" si="7"/>
        <v>6</v>
      </c>
    </row>
    <row r="48" spans="1:19">
      <c r="A48" s="119"/>
      <c r="E48" s="98">
        <f t="shared" si="1"/>
        <v>47</v>
      </c>
      <c r="F48" s="99"/>
      <c r="K48" s="114">
        <f t="shared" si="8"/>
        <v>-0.90043173790382713</v>
      </c>
      <c r="L48" s="115">
        <f t="shared" si="9"/>
        <v>-0.85143173790382709</v>
      </c>
      <c r="M48" s="98">
        <f t="shared" si="2"/>
        <v>-0.90093173790382708</v>
      </c>
      <c r="N48" s="116">
        <f t="shared" si="3"/>
        <v>-0.85093173790382715</v>
      </c>
      <c r="O48" s="117">
        <f t="shared" si="4"/>
        <v>-0.87593173790382717</v>
      </c>
      <c r="P48" s="98">
        <f t="shared" si="5"/>
        <v>0</v>
      </c>
      <c r="Q48" s="118">
        <f t="shared" si="6"/>
        <v>0</v>
      </c>
      <c r="R48" s="98">
        <f t="shared" si="10"/>
        <v>6</v>
      </c>
      <c r="S48" s="119">
        <f t="shared" si="7"/>
        <v>6</v>
      </c>
    </row>
    <row r="49" spans="1:19">
      <c r="A49" s="119"/>
      <c r="E49" s="98">
        <f t="shared" si="1"/>
        <v>48</v>
      </c>
      <c r="F49" s="99"/>
      <c r="K49" s="114">
        <f t="shared" si="8"/>
        <v>-0.85043173790382709</v>
      </c>
      <c r="L49" s="115">
        <f t="shared" si="9"/>
        <v>-0.80143173790382705</v>
      </c>
      <c r="M49" s="98">
        <f t="shared" si="2"/>
        <v>-0.85093173790382703</v>
      </c>
      <c r="N49" s="116">
        <f t="shared" si="3"/>
        <v>-0.8009317379038271</v>
      </c>
      <c r="O49" s="117">
        <f t="shared" si="4"/>
        <v>-0.82593173790382712</v>
      </c>
      <c r="P49" s="98">
        <f t="shared" si="5"/>
        <v>0</v>
      </c>
      <c r="Q49" s="118">
        <f t="shared" si="6"/>
        <v>0</v>
      </c>
      <c r="R49" s="98">
        <f t="shared" si="10"/>
        <v>6</v>
      </c>
      <c r="S49" s="119">
        <f t="shared" si="7"/>
        <v>6</v>
      </c>
    </row>
    <row r="50" spans="1:19">
      <c r="A50" s="119"/>
      <c r="E50" s="98">
        <f t="shared" si="1"/>
        <v>49</v>
      </c>
      <c r="F50" s="99"/>
      <c r="K50" s="114">
        <f t="shared" si="8"/>
        <v>-0.80043173790382705</v>
      </c>
      <c r="L50" s="115">
        <f t="shared" si="9"/>
        <v>-0.751431737903827</v>
      </c>
      <c r="M50" s="98">
        <f t="shared" si="2"/>
        <v>-0.80093173790382699</v>
      </c>
      <c r="N50" s="116">
        <f t="shared" si="3"/>
        <v>-0.75093173790382706</v>
      </c>
      <c r="O50" s="117">
        <f t="shared" si="4"/>
        <v>-0.77593173790382708</v>
      </c>
      <c r="P50" s="98">
        <f t="shared" si="5"/>
        <v>0</v>
      </c>
      <c r="Q50" s="118">
        <f t="shared" si="6"/>
        <v>0</v>
      </c>
      <c r="R50" s="98">
        <f t="shared" si="10"/>
        <v>6</v>
      </c>
      <c r="S50" s="119">
        <f t="shared" si="7"/>
        <v>6</v>
      </c>
    </row>
    <row r="51" spans="1:19">
      <c r="A51" s="119"/>
      <c r="E51" s="98">
        <f t="shared" si="1"/>
        <v>50</v>
      </c>
      <c r="F51" s="99"/>
      <c r="K51" s="114">
        <f t="shared" si="8"/>
        <v>-0.750431737903827</v>
      </c>
      <c r="L51" s="115">
        <f t="shared" si="9"/>
        <v>-0.70143173790382696</v>
      </c>
      <c r="M51" s="98">
        <f t="shared" si="2"/>
        <v>-0.75093173790382695</v>
      </c>
      <c r="N51" s="116">
        <f t="shared" si="3"/>
        <v>-0.70093173790382701</v>
      </c>
      <c r="O51" s="117">
        <f t="shared" si="4"/>
        <v>-0.72593173790382703</v>
      </c>
      <c r="P51" s="98">
        <f t="shared" si="5"/>
        <v>0</v>
      </c>
      <c r="Q51" s="118">
        <f t="shared" si="6"/>
        <v>0</v>
      </c>
      <c r="R51" s="98">
        <f t="shared" si="10"/>
        <v>6</v>
      </c>
      <c r="S51" s="119">
        <f t="shared" si="7"/>
        <v>6</v>
      </c>
    </row>
    <row r="52" spans="1:19">
      <c r="A52" s="119"/>
      <c r="E52" s="98">
        <f t="shared" si="1"/>
        <v>51</v>
      </c>
      <c r="F52" s="99"/>
      <c r="K52" s="114">
        <f t="shared" si="8"/>
        <v>-0.70043173790382696</v>
      </c>
      <c r="L52" s="115">
        <f t="shared" si="9"/>
        <v>-0.65143173790382691</v>
      </c>
      <c r="M52" s="98">
        <f t="shared" si="2"/>
        <v>-0.7009317379038269</v>
      </c>
      <c r="N52" s="116">
        <f t="shared" si="3"/>
        <v>-0.65093173790382697</v>
      </c>
      <c r="O52" s="117">
        <f t="shared" si="4"/>
        <v>-0.67593173790382699</v>
      </c>
      <c r="P52" s="98">
        <f t="shared" si="5"/>
        <v>0</v>
      </c>
      <c r="Q52" s="118">
        <f t="shared" si="6"/>
        <v>0</v>
      </c>
      <c r="R52" s="98">
        <f t="shared" si="10"/>
        <v>6</v>
      </c>
      <c r="S52" s="119">
        <f t="shared" si="7"/>
        <v>6</v>
      </c>
    </row>
    <row r="53" spans="1:19">
      <c r="A53" s="119"/>
      <c r="E53" s="98">
        <f t="shared" si="1"/>
        <v>52</v>
      </c>
      <c r="F53" s="99"/>
      <c r="K53" s="114">
        <f t="shared" si="8"/>
        <v>-0.65043173790382691</v>
      </c>
      <c r="L53" s="115">
        <f t="shared" si="9"/>
        <v>-0.60143173790382687</v>
      </c>
      <c r="M53" s="98">
        <f t="shared" si="2"/>
        <v>-0.65093173790382686</v>
      </c>
      <c r="N53" s="116">
        <f t="shared" si="3"/>
        <v>-0.60093173790382692</v>
      </c>
      <c r="O53" s="117">
        <f t="shared" si="4"/>
        <v>-0.62593173790382695</v>
      </c>
      <c r="P53" s="98">
        <f t="shared" si="5"/>
        <v>0</v>
      </c>
      <c r="Q53" s="118">
        <f t="shared" si="6"/>
        <v>0</v>
      </c>
      <c r="R53" s="98">
        <f t="shared" si="10"/>
        <v>6</v>
      </c>
      <c r="S53" s="119">
        <f t="shared" si="7"/>
        <v>6</v>
      </c>
    </row>
    <row r="54" spans="1:19">
      <c r="A54" s="119"/>
      <c r="E54" s="98">
        <f t="shared" si="1"/>
        <v>53</v>
      </c>
      <c r="F54" s="99"/>
      <c r="K54" s="114">
        <f t="shared" si="8"/>
        <v>-0.60043173790382687</v>
      </c>
      <c r="L54" s="115">
        <f t="shared" si="9"/>
        <v>-0.55143173790382682</v>
      </c>
      <c r="M54" s="98">
        <f t="shared" si="2"/>
        <v>-0.60093173790382681</v>
      </c>
      <c r="N54" s="116">
        <f t="shared" si="3"/>
        <v>-0.55093173790382688</v>
      </c>
      <c r="O54" s="117">
        <f t="shared" si="4"/>
        <v>-0.5759317379038269</v>
      </c>
      <c r="P54" s="98">
        <f t="shared" si="5"/>
        <v>0</v>
      </c>
      <c r="Q54" s="118">
        <f t="shared" si="6"/>
        <v>0</v>
      </c>
      <c r="R54" s="98">
        <f t="shared" si="10"/>
        <v>6</v>
      </c>
      <c r="S54" s="119">
        <f t="shared" si="7"/>
        <v>6</v>
      </c>
    </row>
    <row r="55" spans="1:19">
      <c r="A55" s="119"/>
      <c r="E55" s="98">
        <f t="shared" si="1"/>
        <v>54</v>
      </c>
      <c r="F55" s="99"/>
      <c r="K55" s="114">
        <f t="shared" si="8"/>
        <v>-0.55043173790382682</v>
      </c>
      <c r="L55" s="115">
        <f t="shared" si="9"/>
        <v>-0.50143173790382678</v>
      </c>
      <c r="M55" s="98">
        <f t="shared" si="2"/>
        <v>-0.55093173790382677</v>
      </c>
      <c r="N55" s="116">
        <f t="shared" si="3"/>
        <v>-0.50093173790382683</v>
      </c>
      <c r="O55" s="117">
        <f t="shared" si="4"/>
        <v>-0.52593173790382686</v>
      </c>
      <c r="P55" s="98">
        <f t="shared" si="5"/>
        <v>0</v>
      </c>
      <c r="Q55" s="118">
        <f t="shared" si="6"/>
        <v>0</v>
      </c>
      <c r="R55" s="98">
        <f t="shared" si="10"/>
        <v>6</v>
      </c>
      <c r="S55" s="119">
        <f t="shared" si="7"/>
        <v>6</v>
      </c>
    </row>
    <row r="56" spans="1:19">
      <c r="A56" s="119"/>
      <c r="E56" s="98">
        <f t="shared" si="1"/>
        <v>55</v>
      </c>
      <c r="F56" s="99"/>
      <c r="K56" s="114">
        <f t="shared" si="8"/>
        <v>-0.50043173790382678</v>
      </c>
      <c r="L56" s="115">
        <f t="shared" si="9"/>
        <v>-0.45143173790382679</v>
      </c>
      <c r="M56" s="98">
        <f t="shared" si="2"/>
        <v>-0.50093173790382672</v>
      </c>
      <c r="N56" s="116">
        <f t="shared" si="3"/>
        <v>-0.45093173790382679</v>
      </c>
      <c r="O56" s="117">
        <f t="shared" si="4"/>
        <v>-0.47593173790382681</v>
      </c>
      <c r="P56" s="98">
        <f t="shared" si="5"/>
        <v>0</v>
      </c>
      <c r="Q56" s="118">
        <f t="shared" si="6"/>
        <v>0</v>
      </c>
      <c r="R56" s="98">
        <f t="shared" si="10"/>
        <v>6</v>
      </c>
      <c r="S56" s="119">
        <f t="shared" si="7"/>
        <v>6</v>
      </c>
    </row>
    <row r="57" spans="1:19">
      <c r="A57" s="119"/>
      <c r="E57" s="98">
        <f t="shared" si="1"/>
        <v>56</v>
      </c>
      <c r="F57" s="99"/>
      <c r="K57" s="114">
        <f t="shared" si="8"/>
        <v>-0.45043173790382679</v>
      </c>
      <c r="L57" s="115">
        <f t="shared" si="9"/>
        <v>-0.4014317379038268</v>
      </c>
      <c r="M57" s="98">
        <f t="shared" si="2"/>
        <v>-0.45093173790382679</v>
      </c>
      <c r="N57" s="116">
        <f t="shared" si="3"/>
        <v>-0.4009317379038268</v>
      </c>
      <c r="O57" s="117">
        <f t="shared" si="4"/>
        <v>-0.42593173790382677</v>
      </c>
      <c r="P57" s="98">
        <f t="shared" si="5"/>
        <v>0</v>
      </c>
      <c r="Q57" s="118">
        <f t="shared" si="6"/>
        <v>0</v>
      </c>
      <c r="R57" s="98">
        <f t="shared" si="10"/>
        <v>6</v>
      </c>
      <c r="S57" s="119">
        <f t="shared" si="7"/>
        <v>6</v>
      </c>
    </row>
    <row r="58" spans="1:19">
      <c r="A58" s="119"/>
      <c r="E58" s="98">
        <f t="shared" si="1"/>
        <v>57</v>
      </c>
      <c r="F58" s="99"/>
      <c r="K58" s="114">
        <f t="shared" si="8"/>
        <v>-0.4004317379038268</v>
      </c>
      <c r="L58" s="115">
        <f t="shared" si="9"/>
        <v>-0.35143173790382681</v>
      </c>
      <c r="M58" s="98">
        <f t="shared" si="2"/>
        <v>-0.4009317379038268</v>
      </c>
      <c r="N58" s="116">
        <f t="shared" si="3"/>
        <v>-0.35093173790382681</v>
      </c>
      <c r="O58" s="117">
        <f t="shared" si="4"/>
        <v>-0.37593173790382683</v>
      </c>
      <c r="P58" s="98">
        <f t="shared" si="5"/>
        <v>0</v>
      </c>
      <c r="Q58" s="118">
        <f t="shared" si="6"/>
        <v>0</v>
      </c>
      <c r="R58" s="98">
        <f t="shared" si="10"/>
        <v>6</v>
      </c>
      <c r="S58" s="119">
        <f t="shared" si="7"/>
        <v>6</v>
      </c>
    </row>
    <row r="59" spans="1:19">
      <c r="A59" s="119"/>
      <c r="E59" s="98">
        <f t="shared" si="1"/>
        <v>58</v>
      </c>
      <c r="F59" s="99"/>
      <c r="K59" s="114">
        <f t="shared" si="8"/>
        <v>-0.35043173790382681</v>
      </c>
      <c r="L59" s="115">
        <f t="shared" si="9"/>
        <v>-0.30143173790382682</v>
      </c>
      <c r="M59" s="98">
        <f t="shared" si="2"/>
        <v>-0.35093173790382681</v>
      </c>
      <c r="N59" s="116">
        <f t="shared" si="3"/>
        <v>-0.30093173790382682</v>
      </c>
      <c r="O59" s="117">
        <f t="shared" si="4"/>
        <v>-0.32593173790382679</v>
      </c>
      <c r="P59" s="98">
        <f t="shared" si="5"/>
        <v>0</v>
      </c>
      <c r="Q59" s="118">
        <f t="shared" si="6"/>
        <v>0</v>
      </c>
      <c r="R59" s="98">
        <f t="shared" si="10"/>
        <v>6</v>
      </c>
      <c r="S59" s="119">
        <f t="shared" si="7"/>
        <v>6</v>
      </c>
    </row>
    <row r="60" spans="1:19">
      <c r="A60" s="119"/>
      <c r="E60" s="98">
        <f t="shared" si="1"/>
        <v>59</v>
      </c>
      <c r="F60" s="99"/>
      <c r="K60" s="114">
        <f t="shared" si="8"/>
        <v>-0.30043173790382682</v>
      </c>
      <c r="L60" s="115">
        <f t="shared" si="9"/>
        <v>-0.25143173790382684</v>
      </c>
      <c r="M60" s="98">
        <f t="shared" si="2"/>
        <v>-0.30093173790382682</v>
      </c>
      <c r="N60" s="116">
        <f t="shared" si="3"/>
        <v>-0.25093173790382683</v>
      </c>
      <c r="O60" s="117">
        <f t="shared" si="4"/>
        <v>-0.27593173790382686</v>
      </c>
      <c r="P60" s="98">
        <f t="shared" si="5"/>
        <v>0</v>
      </c>
      <c r="Q60" s="118">
        <f t="shared" si="6"/>
        <v>0</v>
      </c>
      <c r="R60" s="98">
        <f t="shared" si="10"/>
        <v>6</v>
      </c>
      <c r="S60" s="119">
        <f t="shared" si="7"/>
        <v>6</v>
      </c>
    </row>
    <row r="61" spans="1:19">
      <c r="A61" s="119"/>
      <c r="E61" s="98">
        <f t="shared" si="1"/>
        <v>60</v>
      </c>
      <c r="F61" s="99"/>
      <c r="K61" s="114">
        <f t="shared" si="8"/>
        <v>-0.25043173790382683</v>
      </c>
      <c r="L61" s="115">
        <f t="shared" si="9"/>
        <v>-0.20143173790382685</v>
      </c>
      <c r="M61" s="98">
        <f t="shared" si="2"/>
        <v>-0.25093173790382683</v>
      </c>
      <c r="N61" s="116">
        <f t="shared" si="3"/>
        <v>-0.20093173790382685</v>
      </c>
      <c r="O61" s="117">
        <f t="shared" si="4"/>
        <v>-0.22593173790382684</v>
      </c>
      <c r="P61" s="98">
        <f t="shared" si="5"/>
        <v>0</v>
      </c>
      <c r="Q61" s="118">
        <f t="shared" si="6"/>
        <v>0</v>
      </c>
      <c r="R61" s="98">
        <f t="shared" si="10"/>
        <v>6</v>
      </c>
      <c r="S61" s="119">
        <f t="shared" si="7"/>
        <v>6</v>
      </c>
    </row>
    <row r="62" spans="1:19">
      <c r="A62" s="119"/>
      <c r="E62" s="98">
        <f t="shared" si="1"/>
        <v>61</v>
      </c>
      <c r="F62" s="99"/>
      <c r="K62" s="114">
        <f t="shared" si="8"/>
        <v>-0.20043173790382685</v>
      </c>
      <c r="L62" s="115">
        <f t="shared" si="9"/>
        <v>-0.15143173790382686</v>
      </c>
      <c r="M62" s="98">
        <f t="shared" si="2"/>
        <v>-0.20093173790382685</v>
      </c>
      <c r="N62" s="116">
        <f t="shared" si="3"/>
        <v>-0.15093173790382686</v>
      </c>
      <c r="O62" s="117">
        <f t="shared" si="4"/>
        <v>-0.17593173790382685</v>
      </c>
      <c r="P62" s="98">
        <f t="shared" si="5"/>
        <v>0</v>
      </c>
      <c r="Q62" s="118">
        <f t="shared" si="6"/>
        <v>0</v>
      </c>
      <c r="R62" s="98">
        <f t="shared" si="10"/>
        <v>6</v>
      </c>
      <c r="S62" s="119">
        <f t="shared" si="7"/>
        <v>6</v>
      </c>
    </row>
    <row r="63" spans="1:19">
      <c r="A63" s="119"/>
      <c r="E63" s="98">
        <f t="shared" si="1"/>
        <v>62</v>
      </c>
      <c r="F63" s="99"/>
      <c r="K63" s="114">
        <f t="shared" si="8"/>
        <v>-0.15043173790382686</v>
      </c>
      <c r="L63" s="115">
        <f t="shared" si="9"/>
        <v>-0.10143173790382685</v>
      </c>
      <c r="M63" s="98">
        <f t="shared" si="2"/>
        <v>-0.15093173790382686</v>
      </c>
      <c r="N63" s="116">
        <f t="shared" si="3"/>
        <v>-0.10093173790382685</v>
      </c>
      <c r="O63" s="117">
        <f t="shared" si="4"/>
        <v>-0.12593173790382686</v>
      </c>
      <c r="P63" s="98">
        <f t="shared" si="5"/>
        <v>1</v>
      </c>
      <c r="Q63" s="118">
        <f t="shared" si="6"/>
        <v>9.0909090909090912E-2</v>
      </c>
      <c r="R63" s="98">
        <f t="shared" si="10"/>
        <v>7</v>
      </c>
      <c r="S63" s="119">
        <f t="shared" si="7"/>
        <v>6</v>
      </c>
    </row>
    <row r="64" spans="1:19">
      <c r="A64" s="119"/>
      <c r="E64" s="98">
        <f t="shared" si="1"/>
        <v>63</v>
      </c>
      <c r="F64" s="99"/>
      <c r="K64" s="114">
        <f t="shared" si="8"/>
        <v>-0.10043173790382685</v>
      </c>
      <c r="L64" s="115">
        <f t="shared" si="9"/>
        <v>-5.1431737903826852E-2</v>
      </c>
      <c r="M64" s="98">
        <f t="shared" si="2"/>
        <v>-0.10093173790382685</v>
      </c>
      <c r="N64" s="116">
        <f t="shared" si="3"/>
        <v>-5.0931737903826851E-2</v>
      </c>
      <c r="O64" s="117">
        <f t="shared" si="4"/>
        <v>-7.5931737903826846E-2</v>
      </c>
      <c r="P64" s="98">
        <f t="shared" si="5"/>
        <v>0</v>
      </c>
      <c r="Q64" s="118">
        <f t="shared" si="6"/>
        <v>0</v>
      </c>
      <c r="R64" s="98">
        <f t="shared" si="10"/>
        <v>7</v>
      </c>
      <c r="S64" s="119">
        <f t="shared" si="7"/>
        <v>7</v>
      </c>
    </row>
    <row r="65" spans="1:19">
      <c r="A65" s="119"/>
      <c r="E65" s="98">
        <f t="shared" si="1"/>
        <v>64</v>
      </c>
      <c r="F65" s="99"/>
      <c r="K65" s="114">
        <f t="shared" si="8"/>
        <v>-5.0431737903826851E-2</v>
      </c>
      <c r="L65" s="115">
        <f t="shared" si="9"/>
        <v>-1.4317379038268482E-3</v>
      </c>
      <c r="M65" s="98">
        <f t="shared" si="2"/>
        <v>-5.0931737903826851E-2</v>
      </c>
      <c r="N65" s="116">
        <f t="shared" si="3"/>
        <v>-9.3173790382684819E-4</v>
      </c>
      <c r="O65" s="117">
        <f t="shared" si="4"/>
        <v>-2.593173790382685E-2</v>
      </c>
      <c r="P65" s="98">
        <f t="shared" si="5"/>
        <v>0</v>
      </c>
      <c r="Q65" s="118">
        <f t="shared" si="6"/>
        <v>0</v>
      </c>
      <c r="R65" s="98">
        <f t="shared" si="10"/>
        <v>7</v>
      </c>
      <c r="S65" s="119">
        <f t="shared" si="7"/>
        <v>7</v>
      </c>
    </row>
    <row r="66" spans="1:19">
      <c r="A66" s="119"/>
      <c r="E66" s="98">
        <f t="shared" si="1"/>
        <v>65</v>
      </c>
      <c r="F66" s="99"/>
      <c r="K66" s="114">
        <f t="shared" si="8"/>
        <v>-4.3173790382684818E-4</v>
      </c>
      <c r="L66" s="115">
        <f t="shared" si="9"/>
        <v>4.8568262096173154E-2</v>
      </c>
      <c r="M66" s="98">
        <f t="shared" si="2"/>
        <v>-9.3173790382684819E-4</v>
      </c>
      <c r="N66" s="116">
        <f t="shared" si="3"/>
        <v>4.9068262096173154E-2</v>
      </c>
      <c r="O66" s="117">
        <f t="shared" si="4"/>
        <v>2.4068262096173153E-2</v>
      </c>
      <c r="P66" s="98">
        <f t="shared" si="5"/>
        <v>0</v>
      </c>
      <c r="Q66" s="118">
        <f t="shared" si="6"/>
        <v>0</v>
      </c>
      <c r="R66" s="98">
        <f t="shared" si="10"/>
        <v>7</v>
      </c>
      <c r="S66" s="119">
        <f t="shared" si="7"/>
        <v>7</v>
      </c>
    </row>
    <row r="67" spans="1:19">
      <c r="A67" s="119"/>
      <c r="E67" s="98">
        <f t="shared" si="1"/>
        <v>66</v>
      </c>
      <c r="F67" s="99"/>
      <c r="K67" s="114">
        <f t="shared" si="8"/>
        <v>4.9568262096173155E-2</v>
      </c>
      <c r="L67" s="115">
        <f t="shared" si="9"/>
        <v>9.8568262096173156E-2</v>
      </c>
      <c r="M67" s="98">
        <f t="shared" si="2"/>
        <v>4.9068262096173154E-2</v>
      </c>
      <c r="N67" s="116">
        <f t="shared" si="3"/>
        <v>9.9068262096173157E-2</v>
      </c>
      <c r="O67" s="117">
        <f t="shared" si="4"/>
        <v>7.4068262096173149E-2</v>
      </c>
      <c r="P67" s="98">
        <f t="shared" si="5"/>
        <v>0</v>
      </c>
      <c r="Q67" s="118">
        <f t="shared" si="6"/>
        <v>0</v>
      </c>
      <c r="R67" s="98">
        <f t="shared" si="10"/>
        <v>7</v>
      </c>
      <c r="S67" s="119">
        <f t="shared" si="7"/>
        <v>7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9.9568262096173157E-2</v>
      </c>
      <c r="L68" s="115">
        <f t="shared" si="9"/>
        <v>0.14856826209617316</v>
      </c>
      <c r="M68" s="98">
        <f t="shared" si="2"/>
        <v>9.9068262096173157E-2</v>
      </c>
      <c r="N68" s="116">
        <f t="shared" si="3"/>
        <v>0.14906826209617316</v>
      </c>
      <c r="O68" s="117">
        <f t="shared" si="4"/>
        <v>0.12406826209617317</v>
      </c>
      <c r="P68" s="98">
        <f t="shared" si="5"/>
        <v>0</v>
      </c>
      <c r="Q68" s="118">
        <f t="shared" si="6"/>
        <v>0</v>
      </c>
      <c r="R68" s="98">
        <f t="shared" si="10"/>
        <v>7</v>
      </c>
      <c r="S68" s="119">
        <f t="shared" si="7"/>
        <v>7</v>
      </c>
    </row>
    <row r="69" spans="1:19">
      <c r="A69" s="119"/>
      <c r="E69" s="98">
        <f t="shared" si="11"/>
        <v>68</v>
      </c>
      <c r="F69" s="99"/>
      <c r="K69" s="114">
        <f t="shared" si="8"/>
        <v>0.14956826209617316</v>
      </c>
      <c r="L69" s="115">
        <f t="shared" si="9"/>
        <v>0.19856826209617318</v>
      </c>
      <c r="M69" s="98">
        <f t="shared" ref="M69:M132" si="12">K69-5*10^-(D$2+1)</f>
        <v>0.14906826209617316</v>
      </c>
      <c r="N69" s="116">
        <f t="shared" ref="N69:N132" si="13">L69+5*10^-(D$2+1)</f>
        <v>0.19906826209617318</v>
      </c>
      <c r="O69" s="117">
        <f t="shared" ref="O69:O132" si="14">AVERAGE(K69,L69)</f>
        <v>0.17406826209617315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7</v>
      </c>
      <c r="S69" s="119">
        <f t="shared" ref="S69:S132" si="17">COUNTIF(F$2:F$5000,"&lt;="&amp;M69)</f>
        <v>7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0.19956826209617318</v>
      </c>
      <c r="L70" s="115">
        <f t="shared" ref="L70:L133" si="19">K70+$I$4-POWER(10,-$D$2)</f>
        <v>0.24856826209617316</v>
      </c>
      <c r="M70" s="98">
        <f t="shared" si="12"/>
        <v>0.19906826209617318</v>
      </c>
      <c r="N70" s="116">
        <f t="shared" si="13"/>
        <v>0.24906826209617317</v>
      </c>
      <c r="O70" s="117">
        <f t="shared" si="14"/>
        <v>0.22406826209617317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7</v>
      </c>
      <c r="S70" s="119">
        <f t="shared" si="17"/>
        <v>7</v>
      </c>
    </row>
    <row r="71" spans="1:19">
      <c r="A71" s="119"/>
      <c r="E71" s="98">
        <f t="shared" si="11"/>
        <v>70</v>
      </c>
      <c r="F71" s="99"/>
      <c r="K71" s="114">
        <f t="shared" si="18"/>
        <v>0.24956826209617317</v>
      </c>
      <c r="L71" s="115">
        <f t="shared" si="19"/>
        <v>0.29856826209617315</v>
      </c>
      <c r="M71" s="98">
        <f t="shared" si="12"/>
        <v>0.24906826209617317</v>
      </c>
      <c r="N71" s="116">
        <f t="shared" si="13"/>
        <v>0.29906826209617315</v>
      </c>
      <c r="O71" s="117">
        <f t="shared" si="14"/>
        <v>0.27406826209617319</v>
      </c>
      <c r="P71" s="98">
        <f t="shared" si="15"/>
        <v>0</v>
      </c>
      <c r="Q71" s="118">
        <f t="shared" si="16"/>
        <v>0</v>
      </c>
      <c r="R71" s="98">
        <f t="shared" si="20"/>
        <v>7</v>
      </c>
      <c r="S71" s="119">
        <f t="shared" si="17"/>
        <v>7</v>
      </c>
    </row>
    <row r="72" spans="1:19">
      <c r="A72" s="119"/>
      <c r="E72" s="98">
        <f t="shared" si="11"/>
        <v>71</v>
      </c>
      <c r="F72" s="99"/>
      <c r="K72" s="114">
        <f t="shared" si="18"/>
        <v>0.29956826209617315</v>
      </c>
      <c r="L72" s="115">
        <f t="shared" si="19"/>
        <v>0.34856826209617314</v>
      </c>
      <c r="M72" s="98">
        <f t="shared" si="12"/>
        <v>0.29906826209617315</v>
      </c>
      <c r="N72" s="116">
        <f t="shared" si="13"/>
        <v>0.34906826209617314</v>
      </c>
      <c r="O72" s="117">
        <f t="shared" si="14"/>
        <v>0.32406826209617312</v>
      </c>
      <c r="P72" s="98">
        <f t="shared" si="15"/>
        <v>0</v>
      </c>
      <c r="Q72" s="118">
        <f t="shared" si="16"/>
        <v>0</v>
      </c>
      <c r="R72" s="98">
        <f t="shared" si="20"/>
        <v>7</v>
      </c>
      <c r="S72" s="119">
        <f t="shared" si="17"/>
        <v>7</v>
      </c>
    </row>
    <row r="73" spans="1:19">
      <c r="A73" s="119"/>
      <c r="E73" s="98">
        <f t="shared" si="11"/>
        <v>72</v>
      </c>
      <c r="F73" s="99"/>
      <c r="K73" s="114">
        <f t="shared" si="18"/>
        <v>0.34956826209617314</v>
      </c>
      <c r="L73" s="115">
        <f t="shared" si="19"/>
        <v>0.39856826209617313</v>
      </c>
      <c r="M73" s="98">
        <f t="shared" si="12"/>
        <v>0.34906826209617314</v>
      </c>
      <c r="N73" s="116">
        <f t="shared" si="13"/>
        <v>0.39906826209617313</v>
      </c>
      <c r="O73" s="117">
        <f t="shared" si="14"/>
        <v>0.37406826209617317</v>
      </c>
      <c r="P73" s="98">
        <f t="shared" si="15"/>
        <v>0</v>
      </c>
      <c r="Q73" s="118">
        <f t="shared" si="16"/>
        <v>0</v>
      </c>
      <c r="R73" s="98">
        <f t="shared" si="20"/>
        <v>7</v>
      </c>
      <c r="S73" s="119">
        <f t="shared" si="17"/>
        <v>7</v>
      </c>
    </row>
    <row r="74" spans="1:19">
      <c r="A74" s="119"/>
      <c r="E74" s="98">
        <f t="shared" si="11"/>
        <v>73</v>
      </c>
      <c r="F74" s="99"/>
      <c r="K74" s="114">
        <f t="shared" si="18"/>
        <v>0.39956826209617313</v>
      </c>
      <c r="L74" s="115">
        <f t="shared" si="19"/>
        <v>0.44856826209617312</v>
      </c>
      <c r="M74" s="98">
        <f t="shared" si="12"/>
        <v>0.39906826209617313</v>
      </c>
      <c r="N74" s="116">
        <f t="shared" si="13"/>
        <v>0.44906826209617312</v>
      </c>
      <c r="O74" s="117">
        <f t="shared" si="14"/>
        <v>0.4240682620961731</v>
      </c>
      <c r="P74" s="98">
        <f t="shared" si="15"/>
        <v>0</v>
      </c>
      <c r="Q74" s="118">
        <f t="shared" si="16"/>
        <v>0</v>
      </c>
      <c r="R74" s="98">
        <f t="shared" si="20"/>
        <v>7</v>
      </c>
      <c r="S74" s="119">
        <f t="shared" si="17"/>
        <v>7</v>
      </c>
    </row>
    <row r="75" spans="1:19">
      <c r="A75" s="119"/>
      <c r="E75" s="98">
        <f t="shared" si="11"/>
        <v>74</v>
      </c>
      <c r="F75" s="99"/>
      <c r="K75" s="114">
        <f t="shared" si="18"/>
        <v>0.44956826209617312</v>
      </c>
      <c r="L75" s="115">
        <f t="shared" si="19"/>
        <v>0.49856826209617311</v>
      </c>
      <c r="M75" s="98">
        <f t="shared" si="12"/>
        <v>0.44906826209617312</v>
      </c>
      <c r="N75" s="116">
        <f t="shared" si="13"/>
        <v>0.49906826209617311</v>
      </c>
      <c r="O75" s="117">
        <f t="shared" si="14"/>
        <v>0.47406826209617314</v>
      </c>
      <c r="P75" s="98">
        <f t="shared" si="15"/>
        <v>0</v>
      </c>
      <c r="Q75" s="118">
        <f t="shared" si="16"/>
        <v>0</v>
      </c>
      <c r="R75" s="98">
        <f t="shared" si="20"/>
        <v>7</v>
      </c>
      <c r="S75" s="119">
        <f t="shared" si="17"/>
        <v>7</v>
      </c>
    </row>
    <row r="76" spans="1:19">
      <c r="A76" s="119"/>
      <c r="E76" s="98">
        <f t="shared" si="11"/>
        <v>75</v>
      </c>
      <c r="F76" s="99"/>
      <c r="K76" s="114">
        <f t="shared" si="18"/>
        <v>0.49956826209617311</v>
      </c>
      <c r="L76" s="115">
        <f t="shared" si="19"/>
        <v>0.54856826209617315</v>
      </c>
      <c r="M76" s="98">
        <f t="shared" si="12"/>
        <v>0.49906826209617311</v>
      </c>
      <c r="N76" s="116">
        <f t="shared" si="13"/>
        <v>0.5490682620961731</v>
      </c>
      <c r="O76" s="117">
        <f t="shared" si="14"/>
        <v>0.52406826209617319</v>
      </c>
      <c r="P76" s="98">
        <f t="shared" si="15"/>
        <v>0</v>
      </c>
      <c r="Q76" s="118">
        <f t="shared" si="16"/>
        <v>0</v>
      </c>
      <c r="R76" s="98">
        <f t="shared" si="20"/>
        <v>7</v>
      </c>
      <c r="S76" s="119">
        <f t="shared" si="17"/>
        <v>7</v>
      </c>
    </row>
    <row r="77" spans="1:19">
      <c r="A77" s="119"/>
      <c r="E77" s="98">
        <f t="shared" si="11"/>
        <v>76</v>
      </c>
      <c r="F77" s="99"/>
      <c r="K77" s="114">
        <f t="shared" si="18"/>
        <v>0.54956826209617315</v>
      </c>
      <c r="L77" s="115">
        <f t="shared" si="19"/>
        <v>0.5985682620961732</v>
      </c>
      <c r="M77" s="98">
        <f t="shared" si="12"/>
        <v>0.54906826209617321</v>
      </c>
      <c r="N77" s="116">
        <f t="shared" si="13"/>
        <v>0.59906826209617314</v>
      </c>
      <c r="O77" s="117">
        <f t="shared" si="14"/>
        <v>0.57406826209617323</v>
      </c>
      <c r="P77" s="98">
        <f t="shared" si="15"/>
        <v>0</v>
      </c>
      <c r="Q77" s="118">
        <f t="shared" si="16"/>
        <v>0</v>
      </c>
      <c r="R77" s="98">
        <f t="shared" si="20"/>
        <v>7</v>
      </c>
      <c r="S77" s="119">
        <f t="shared" si="17"/>
        <v>7</v>
      </c>
    </row>
    <row r="78" spans="1:19">
      <c r="A78" s="119"/>
      <c r="E78" s="98">
        <f t="shared" si="11"/>
        <v>77</v>
      </c>
      <c r="F78" s="99"/>
      <c r="K78" s="114">
        <f t="shared" si="18"/>
        <v>0.5995682620961732</v>
      </c>
      <c r="L78" s="115">
        <f t="shared" si="19"/>
        <v>0.64856826209617324</v>
      </c>
      <c r="M78" s="98">
        <f t="shared" si="12"/>
        <v>0.59906826209617325</v>
      </c>
      <c r="N78" s="116">
        <f t="shared" si="13"/>
        <v>0.64906826209617319</v>
      </c>
      <c r="O78" s="117">
        <f t="shared" si="14"/>
        <v>0.62406826209617328</v>
      </c>
      <c r="P78" s="98">
        <f t="shared" si="15"/>
        <v>0</v>
      </c>
      <c r="Q78" s="118">
        <f t="shared" si="16"/>
        <v>0</v>
      </c>
      <c r="R78" s="98">
        <f t="shared" si="20"/>
        <v>7</v>
      </c>
      <c r="S78" s="119">
        <f t="shared" si="17"/>
        <v>7</v>
      </c>
    </row>
    <row r="79" spans="1:19">
      <c r="A79" s="119"/>
      <c r="E79" s="98">
        <f t="shared" si="11"/>
        <v>78</v>
      </c>
      <c r="F79" s="99"/>
      <c r="K79" s="114">
        <f t="shared" si="18"/>
        <v>0.64956826209617324</v>
      </c>
      <c r="L79" s="115">
        <f t="shared" si="19"/>
        <v>0.69856826209617329</v>
      </c>
      <c r="M79" s="98">
        <f t="shared" si="12"/>
        <v>0.6490682620961733</v>
      </c>
      <c r="N79" s="116">
        <f t="shared" si="13"/>
        <v>0.69906826209617323</v>
      </c>
      <c r="O79" s="117">
        <f t="shared" si="14"/>
        <v>0.67406826209617332</v>
      </c>
      <c r="P79" s="98">
        <f t="shared" si="15"/>
        <v>0</v>
      </c>
      <c r="Q79" s="118">
        <f t="shared" si="16"/>
        <v>0</v>
      </c>
      <c r="R79" s="98">
        <f t="shared" si="20"/>
        <v>7</v>
      </c>
      <c r="S79" s="119">
        <f t="shared" si="17"/>
        <v>7</v>
      </c>
    </row>
    <row r="80" spans="1:19">
      <c r="A80" s="119"/>
      <c r="E80" s="98">
        <f t="shared" si="11"/>
        <v>79</v>
      </c>
      <c r="F80" s="99"/>
      <c r="K80" s="114">
        <f t="shared" si="18"/>
        <v>0.69956826209617329</v>
      </c>
      <c r="L80" s="115">
        <f t="shared" si="19"/>
        <v>0.74856826209617333</v>
      </c>
      <c r="M80" s="98">
        <f t="shared" si="12"/>
        <v>0.69906826209617334</v>
      </c>
      <c r="N80" s="116">
        <f t="shared" si="13"/>
        <v>0.74906826209617328</v>
      </c>
      <c r="O80" s="117">
        <f t="shared" si="14"/>
        <v>0.72406826209617337</v>
      </c>
      <c r="P80" s="98">
        <f t="shared" si="15"/>
        <v>0</v>
      </c>
      <c r="Q80" s="118">
        <f t="shared" si="16"/>
        <v>0</v>
      </c>
      <c r="R80" s="98">
        <f t="shared" si="20"/>
        <v>7</v>
      </c>
      <c r="S80" s="119">
        <f t="shared" si="17"/>
        <v>7</v>
      </c>
    </row>
    <row r="81" spans="1:19">
      <c r="A81" s="119"/>
      <c r="E81" s="98">
        <f t="shared" si="11"/>
        <v>80</v>
      </c>
      <c r="F81" s="99"/>
      <c r="K81" s="114">
        <f t="shared" si="18"/>
        <v>0.74956826209617333</v>
      </c>
      <c r="L81" s="115">
        <f t="shared" si="19"/>
        <v>0.79856826209617338</v>
      </c>
      <c r="M81" s="98">
        <f t="shared" si="12"/>
        <v>0.74906826209617339</v>
      </c>
      <c r="N81" s="116">
        <f t="shared" si="13"/>
        <v>0.79906826209617332</v>
      </c>
      <c r="O81" s="117">
        <f t="shared" si="14"/>
        <v>0.77406826209617341</v>
      </c>
      <c r="P81" s="98">
        <f t="shared" si="15"/>
        <v>0</v>
      </c>
      <c r="Q81" s="118">
        <f t="shared" si="16"/>
        <v>0</v>
      </c>
      <c r="R81" s="98">
        <f t="shared" si="20"/>
        <v>7</v>
      </c>
      <c r="S81" s="119">
        <f t="shared" si="17"/>
        <v>7</v>
      </c>
    </row>
    <row r="82" spans="1:19">
      <c r="A82" s="119"/>
      <c r="E82" s="98">
        <f t="shared" si="11"/>
        <v>81</v>
      </c>
      <c r="F82" s="99"/>
      <c r="K82" s="114">
        <f t="shared" si="18"/>
        <v>0.79956826209617338</v>
      </c>
      <c r="L82" s="115">
        <f t="shared" si="19"/>
        <v>0.84856826209617342</v>
      </c>
      <c r="M82" s="98">
        <f t="shared" si="12"/>
        <v>0.79906826209617343</v>
      </c>
      <c r="N82" s="116">
        <f t="shared" si="13"/>
        <v>0.84906826209617337</v>
      </c>
      <c r="O82" s="117">
        <f t="shared" si="14"/>
        <v>0.82406826209617345</v>
      </c>
      <c r="P82" s="98">
        <f t="shared" si="15"/>
        <v>0</v>
      </c>
      <c r="Q82" s="118">
        <f t="shared" si="16"/>
        <v>0</v>
      </c>
      <c r="R82" s="98">
        <f t="shared" si="20"/>
        <v>7</v>
      </c>
      <c r="S82" s="119">
        <f t="shared" si="17"/>
        <v>7</v>
      </c>
    </row>
    <row r="83" spans="1:19">
      <c r="A83" s="119"/>
      <c r="E83" s="98">
        <f t="shared" si="11"/>
        <v>82</v>
      </c>
      <c r="F83" s="99"/>
      <c r="K83" s="114">
        <f t="shared" si="18"/>
        <v>0.84956826209617342</v>
      </c>
      <c r="L83" s="115">
        <f t="shared" si="19"/>
        <v>0.89856826209617346</v>
      </c>
      <c r="M83" s="98">
        <f t="shared" si="12"/>
        <v>0.84906826209617348</v>
      </c>
      <c r="N83" s="116">
        <f t="shared" si="13"/>
        <v>0.89906826209617341</v>
      </c>
      <c r="O83" s="117">
        <f t="shared" si="14"/>
        <v>0.8740682620961735</v>
      </c>
      <c r="P83" s="98">
        <f t="shared" si="15"/>
        <v>0</v>
      </c>
      <c r="Q83" s="118">
        <f t="shared" si="16"/>
        <v>0</v>
      </c>
      <c r="R83" s="98">
        <f t="shared" si="20"/>
        <v>7</v>
      </c>
      <c r="S83" s="119">
        <f t="shared" si="17"/>
        <v>7</v>
      </c>
    </row>
    <row r="84" spans="1:19">
      <c r="A84" s="119"/>
      <c r="E84" s="98">
        <f t="shared" si="11"/>
        <v>83</v>
      </c>
      <c r="F84" s="99"/>
      <c r="K84" s="114">
        <f t="shared" si="18"/>
        <v>0.89956826209617347</v>
      </c>
      <c r="L84" s="115">
        <f t="shared" si="19"/>
        <v>0.94856826209617351</v>
      </c>
      <c r="M84" s="98">
        <f t="shared" si="12"/>
        <v>0.89906826209617352</v>
      </c>
      <c r="N84" s="116">
        <f t="shared" si="13"/>
        <v>0.94906826209617345</v>
      </c>
      <c r="O84" s="117">
        <f t="shared" si="14"/>
        <v>0.92406826209617354</v>
      </c>
      <c r="P84" s="98">
        <f t="shared" si="15"/>
        <v>0</v>
      </c>
      <c r="Q84" s="118">
        <f t="shared" si="16"/>
        <v>0</v>
      </c>
      <c r="R84" s="98">
        <f t="shared" si="20"/>
        <v>7</v>
      </c>
      <c r="S84" s="119">
        <f t="shared" si="17"/>
        <v>7</v>
      </c>
    </row>
    <row r="85" spans="1:19">
      <c r="A85" s="119"/>
      <c r="E85" s="98">
        <f t="shared" si="11"/>
        <v>84</v>
      </c>
      <c r="F85" s="99"/>
      <c r="K85" s="114">
        <f t="shared" si="18"/>
        <v>0.94956826209617351</v>
      </c>
      <c r="L85" s="115">
        <f t="shared" si="19"/>
        <v>0.99856826209617355</v>
      </c>
      <c r="M85" s="98">
        <f t="shared" si="12"/>
        <v>0.94906826209617356</v>
      </c>
      <c r="N85" s="116">
        <f t="shared" si="13"/>
        <v>0.9990682620961735</v>
      </c>
      <c r="O85" s="117">
        <f t="shared" si="14"/>
        <v>0.97406826209617359</v>
      </c>
      <c r="P85" s="98">
        <f t="shared" si="15"/>
        <v>0</v>
      </c>
      <c r="Q85" s="118">
        <f t="shared" si="16"/>
        <v>0</v>
      </c>
      <c r="R85" s="98">
        <f t="shared" si="20"/>
        <v>7</v>
      </c>
      <c r="S85" s="119">
        <f t="shared" si="17"/>
        <v>7</v>
      </c>
    </row>
    <row r="86" spans="1:19">
      <c r="A86" s="119"/>
      <c r="E86" s="98">
        <f t="shared" si="11"/>
        <v>85</v>
      </c>
      <c r="F86" s="99"/>
      <c r="K86" s="114">
        <f t="shared" si="18"/>
        <v>0.99956826209617355</v>
      </c>
      <c r="L86" s="115">
        <f t="shared" si="19"/>
        <v>1.0485682620961736</v>
      </c>
      <c r="M86" s="98">
        <f t="shared" si="12"/>
        <v>0.99906826209617361</v>
      </c>
      <c r="N86" s="116">
        <f t="shared" si="13"/>
        <v>1.0490682620961735</v>
      </c>
      <c r="O86" s="117">
        <f t="shared" si="14"/>
        <v>1.0240682620961736</v>
      </c>
      <c r="P86" s="98">
        <f t="shared" si="15"/>
        <v>0</v>
      </c>
      <c r="Q86" s="118">
        <f t="shared" si="16"/>
        <v>0</v>
      </c>
      <c r="R86" s="98">
        <f t="shared" si="20"/>
        <v>7</v>
      </c>
      <c r="S86" s="119">
        <f t="shared" si="17"/>
        <v>7</v>
      </c>
    </row>
    <row r="87" spans="1:19">
      <c r="A87" s="119"/>
      <c r="E87" s="98">
        <f t="shared" si="11"/>
        <v>86</v>
      </c>
      <c r="F87" s="99"/>
      <c r="K87" s="114">
        <f t="shared" si="18"/>
        <v>1.0495682620961735</v>
      </c>
      <c r="L87" s="115">
        <f t="shared" si="19"/>
        <v>1.0985682620961736</v>
      </c>
      <c r="M87" s="98">
        <f t="shared" si="12"/>
        <v>1.0490682620961735</v>
      </c>
      <c r="N87" s="116">
        <f t="shared" si="13"/>
        <v>1.0990682620961736</v>
      </c>
      <c r="O87" s="117">
        <f t="shared" si="14"/>
        <v>1.0740682620961737</v>
      </c>
      <c r="P87" s="98">
        <f t="shared" si="15"/>
        <v>0</v>
      </c>
      <c r="Q87" s="118">
        <f t="shared" si="16"/>
        <v>0</v>
      </c>
      <c r="R87" s="98">
        <f t="shared" si="20"/>
        <v>7</v>
      </c>
      <c r="S87" s="119">
        <f t="shared" si="17"/>
        <v>7</v>
      </c>
    </row>
    <row r="88" spans="1:19">
      <c r="A88" s="119"/>
      <c r="E88" s="98">
        <f t="shared" si="11"/>
        <v>87</v>
      </c>
      <c r="F88" s="99"/>
      <c r="K88" s="114">
        <f t="shared" si="18"/>
        <v>1.0995682620961735</v>
      </c>
      <c r="L88" s="115">
        <f t="shared" si="19"/>
        <v>1.1485682620961737</v>
      </c>
      <c r="M88" s="98">
        <f t="shared" si="12"/>
        <v>1.0990682620961736</v>
      </c>
      <c r="N88" s="116">
        <f t="shared" si="13"/>
        <v>1.1490682620961736</v>
      </c>
      <c r="O88" s="117">
        <f t="shared" si="14"/>
        <v>1.1240682620961735</v>
      </c>
      <c r="P88" s="98">
        <f t="shared" si="15"/>
        <v>0</v>
      </c>
      <c r="Q88" s="118">
        <f t="shared" si="16"/>
        <v>0</v>
      </c>
      <c r="R88" s="98">
        <f t="shared" si="20"/>
        <v>7</v>
      </c>
      <c r="S88" s="119">
        <f t="shared" si="17"/>
        <v>7</v>
      </c>
    </row>
    <row r="89" spans="1:19">
      <c r="A89" s="119"/>
      <c r="E89" s="98">
        <f t="shared" si="11"/>
        <v>88</v>
      </c>
      <c r="F89" s="99"/>
      <c r="K89" s="114">
        <f t="shared" si="18"/>
        <v>1.1495682620961736</v>
      </c>
      <c r="L89" s="115">
        <f t="shared" si="19"/>
        <v>1.1985682620961737</v>
      </c>
      <c r="M89" s="98">
        <f t="shared" si="12"/>
        <v>1.1490682620961736</v>
      </c>
      <c r="N89" s="116">
        <f t="shared" si="13"/>
        <v>1.1990682620961737</v>
      </c>
      <c r="O89" s="117">
        <f t="shared" si="14"/>
        <v>1.1740682620961738</v>
      </c>
      <c r="P89" s="98">
        <f t="shared" si="15"/>
        <v>0</v>
      </c>
      <c r="Q89" s="118">
        <f t="shared" si="16"/>
        <v>0</v>
      </c>
      <c r="R89" s="98">
        <f t="shared" si="20"/>
        <v>7</v>
      </c>
      <c r="S89" s="119">
        <f t="shared" si="17"/>
        <v>7</v>
      </c>
    </row>
    <row r="90" spans="1:19">
      <c r="A90" s="119"/>
      <c r="E90" s="98">
        <f t="shared" si="11"/>
        <v>89</v>
      </c>
      <c r="F90" s="99"/>
      <c r="K90" s="114">
        <f t="shared" si="18"/>
        <v>1.1995682620961736</v>
      </c>
      <c r="L90" s="115">
        <f t="shared" si="19"/>
        <v>1.2485682620961738</v>
      </c>
      <c r="M90" s="98">
        <f t="shared" si="12"/>
        <v>1.1990682620961737</v>
      </c>
      <c r="N90" s="116">
        <f t="shared" si="13"/>
        <v>1.2490682620961737</v>
      </c>
      <c r="O90" s="117">
        <f t="shared" si="14"/>
        <v>1.2240682620961736</v>
      </c>
      <c r="P90" s="98">
        <f t="shared" si="15"/>
        <v>0</v>
      </c>
      <c r="Q90" s="118">
        <f t="shared" si="16"/>
        <v>0</v>
      </c>
      <c r="R90" s="98">
        <f t="shared" si="20"/>
        <v>7</v>
      </c>
      <c r="S90" s="119">
        <f t="shared" si="17"/>
        <v>7</v>
      </c>
    </row>
    <row r="91" spans="1:19">
      <c r="A91" s="119"/>
      <c r="E91" s="98">
        <f t="shared" si="11"/>
        <v>90</v>
      </c>
      <c r="F91" s="99"/>
      <c r="K91" s="114">
        <f t="shared" si="18"/>
        <v>1.2495682620961737</v>
      </c>
      <c r="L91" s="115">
        <f t="shared" si="19"/>
        <v>1.2985682620961738</v>
      </c>
      <c r="M91" s="98">
        <f t="shared" si="12"/>
        <v>1.2490682620961737</v>
      </c>
      <c r="N91" s="116">
        <f t="shared" si="13"/>
        <v>1.2990682620961738</v>
      </c>
      <c r="O91" s="117">
        <f t="shared" si="14"/>
        <v>1.2740682620961739</v>
      </c>
      <c r="P91" s="98">
        <f t="shared" si="15"/>
        <v>0</v>
      </c>
      <c r="Q91" s="118">
        <f t="shared" si="16"/>
        <v>0</v>
      </c>
      <c r="R91" s="98">
        <f t="shared" si="20"/>
        <v>7</v>
      </c>
      <c r="S91" s="119">
        <f t="shared" si="17"/>
        <v>7</v>
      </c>
    </row>
    <row r="92" spans="1:19">
      <c r="A92" s="119"/>
      <c r="E92" s="98">
        <f t="shared" si="11"/>
        <v>91</v>
      </c>
      <c r="F92" s="99"/>
      <c r="K92" s="114">
        <f t="shared" si="18"/>
        <v>1.2995682620961737</v>
      </c>
      <c r="L92" s="115">
        <f t="shared" si="19"/>
        <v>1.3485682620961739</v>
      </c>
      <c r="M92" s="98">
        <f t="shared" si="12"/>
        <v>1.2990682620961738</v>
      </c>
      <c r="N92" s="116">
        <f t="shared" si="13"/>
        <v>1.3490682620961738</v>
      </c>
      <c r="O92" s="117">
        <f t="shared" si="14"/>
        <v>1.3240682620961737</v>
      </c>
      <c r="P92" s="98">
        <f t="shared" si="15"/>
        <v>0</v>
      </c>
      <c r="Q92" s="118">
        <f t="shared" si="16"/>
        <v>0</v>
      </c>
      <c r="R92" s="98">
        <f t="shared" si="20"/>
        <v>7</v>
      </c>
      <c r="S92" s="119">
        <f t="shared" si="17"/>
        <v>7</v>
      </c>
    </row>
    <row r="93" spans="1:19">
      <c r="A93" s="119"/>
      <c r="E93" s="98">
        <f t="shared" si="11"/>
        <v>92</v>
      </c>
      <c r="F93" s="99"/>
      <c r="K93" s="114">
        <f t="shared" si="18"/>
        <v>1.3495682620961738</v>
      </c>
      <c r="L93" s="115">
        <f t="shared" si="19"/>
        <v>1.3985682620961739</v>
      </c>
      <c r="M93" s="98">
        <f t="shared" si="12"/>
        <v>1.3490682620961738</v>
      </c>
      <c r="N93" s="116">
        <f t="shared" si="13"/>
        <v>1.3990682620961739</v>
      </c>
      <c r="O93" s="117">
        <f t="shared" si="14"/>
        <v>1.3740682620961739</v>
      </c>
      <c r="P93" s="98">
        <f t="shared" si="15"/>
        <v>0</v>
      </c>
      <c r="Q93" s="118">
        <f t="shared" si="16"/>
        <v>0</v>
      </c>
      <c r="R93" s="98">
        <f t="shared" si="20"/>
        <v>7</v>
      </c>
      <c r="S93" s="119">
        <f t="shared" si="17"/>
        <v>7</v>
      </c>
    </row>
    <row r="94" spans="1:19">
      <c r="A94" s="119"/>
      <c r="E94" s="98">
        <f t="shared" si="11"/>
        <v>93</v>
      </c>
      <c r="F94" s="99"/>
      <c r="K94" s="114">
        <f t="shared" si="18"/>
        <v>1.3995682620961738</v>
      </c>
      <c r="L94" s="115">
        <f t="shared" si="19"/>
        <v>1.448568262096174</v>
      </c>
      <c r="M94" s="98">
        <f t="shared" si="12"/>
        <v>1.3990682620961739</v>
      </c>
      <c r="N94" s="116">
        <f t="shared" si="13"/>
        <v>1.4490682620961739</v>
      </c>
      <c r="O94" s="117">
        <f t="shared" si="14"/>
        <v>1.4240682620961738</v>
      </c>
      <c r="P94" s="98">
        <f t="shared" si="15"/>
        <v>0</v>
      </c>
      <c r="Q94" s="118">
        <f t="shared" si="16"/>
        <v>0</v>
      </c>
      <c r="R94" s="98">
        <f t="shared" si="20"/>
        <v>7</v>
      </c>
      <c r="S94" s="119">
        <f t="shared" si="17"/>
        <v>7</v>
      </c>
    </row>
    <row r="95" spans="1:19">
      <c r="A95" s="119"/>
      <c r="E95" s="98">
        <f t="shared" si="11"/>
        <v>94</v>
      </c>
      <c r="F95" s="99"/>
      <c r="K95" s="114">
        <f t="shared" si="18"/>
        <v>1.4495682620961738</v>
      </c>
      <c r="L95" s="115">
        <f t="shared" si="19"/>
        <v>1.498568262096174</v>
      </c>
      <c r="M95" s="98">
        <f t="shared" si="12"/>
        <v>1.4490682620961739</v>
      </c>
      <c r="N95" s="116">
        <f t="shared" si="13"/>
        <v>1.4990682620961739</v>
      </c>
      <c r="O95" s="117">
        <f t="shared" si="14"/>
        <v>1.474068262096174</v>
      </c>
      <c r="P95" s="98">
        <f t="shared" si="15"/>
        <v>0</v>
      </c>
      <c r="Q95" s="118">
        <f t="shared" si="16"/>
        <v>0</v>
      </c>
      <c r="R95" s="98">
        <f t="shared" si="20"/>
        <v>7</v>
      </c>
      <c r="S95" s="119">
        <f t="shared" si="17"/>
        <v>7</v>
      </c>
    </row>
    <row r="96" spans="1:19">
      <c r="A96" s="119"/>
      <c r="E96" s="98">
        <f t="shared" si="11"/>
        <v>95</v>
      </c>
      <c r="F96" s="99"/>
      <c r="K96" s="114">
        <f t="shared" si="18"/>
        <v>1.4995682620961739</v>
      </c>
      <c r="L96" s="115">
        <f t="shared" si="19"/>
        <v>1.548568262096174</v>
      </c>
      <c r="M96" s="98">
        <f t="shared" si="12"/>
        <v>1.4990682620961739</v>
      </c>
      <c r="N96" s="116">
        <f t="shared" si="13"/>
        <v>1.549068262096174</v>
      </c>
      <c r="O96" s="117">
        <f t="shared" si="14"/>
        <v>1.5240682620961739</v>
      </c>
      <c r="P96" s="98">
        <f t="shared" si="15"/>
        <v>0</v>
      </c>
      <c r="Q96" s="118">
        <f t="shared" si="16"/>
        <v>0</v>
      </c>
      <c r="R96" s="98">
        <f t="shared" si="20"/>
        <v>7</v>
      </c>
      <c r="S96" s="119">
        <f t="shared" si="17"/>
        <v>7</v>
      </c>
    </row>
    <row r="97" spans="1:19">
      <c r="A97" s="119"/>
      <c r="E97" s="98">
        <f t="shared" si="11"/>
        <v>96</v>
      </c>
      <c r="F97" s="99"/>
      <c r="K97" s="114">
        <f t="shared" si="18"/>
        <v>1.5495682620961739</v>
      </c>
      <c r="L97" s="115">
        <f t="shared" si="19"/>
        <v>1.5985682620961741</v>
      </c>
      <c r="M97" s="98">
        <f t="shared" si="12"/>
        <v>1.549068262096174</v>
      </c>
      <c r="N97" s="116">
        <f t="shared" si="13"/>
        <v>1.599068262096174</v>
      </c>
      <c r="O97" s="117">
        <f t="shared" si="14"/>
        <v>1.5740682620961741</v>
      </c>
      <c r="P97" s="98">
        <f t="shared" si="15"/>
        <v>0</v>
      </c>
      <c r="Q97" s="118">
        <f t="shared" si="16"/>
        <v>0</v>
      </c>
      <c r="R97" s="98">
        <f t="shared" si="20"/>
        <v>7</v>
      </c>
      <c r="S97" s="119">
        <f t="shared" si="17"/>
        <v>7</v>
      </c>
    </row>
    <row r="98" spans="1:19">
      <c r="A98" s="119"/>
      <c r="E98" s="98">
        <f t="shared" si="11"/>
        <v>97</v>
      </c>
      <c r="F98" s="99"/>
      <c r="K98" s="114">
        <f t="shared" si="18"/>
        <v>1.599568262096174</v>
      </c>
      <c r="L98" s="115">
        <f t="shared" si="19"/>
        <v>1.6485682620961741</v>
      </c>
      <c r="M98" s="98">
        <f t="shared" si="12"/>
        <v>1.599068262096174</v>
      </c>
      <c r="N98" s="116">
        <f t="shared" si="13"/>
        <v>1.6490682620961741</v>
      </c>
      <c r="O98" s="117">
        <f t="shared" si="14"/>
        <v>1.6240682620961739</v>
      </c>
      <c r="P98" s="98">
        <f t="shared" si="15"/>
        <v>1</v>
      </c>
      <c r="Q98" s="118">
        <f t="shared" si="16"/>
        <v>9.0909090909090912E-2</v>
      </c>
      <c r="R98" s="98">
        <f t="shared" si="20"/>
        <v>8</v>
      </c>
      <c r="S98" s="119">
        <f t="shared" si="17"/>
        <v>7</v>
      </c>
    </row>
    <row r="99" spans="1:19">
      <c r="A99" s="119"/>
      <c r="E99" s="98">
        <f t="shared" si="11"/>
        <v>98</v>
      </c>
      <c r="F99" s="99"/>
      <c r="K99" s="114">
        <f t="shared" si="18"/>
        <v>1.649568262096174</v>
      </c>
      <c r="L99" s="115">
        <f t="shared" si="19"/>
        <v>1.6985682620961742</v>
      </c>
      <c r="M99" s="98">
        <f t="shared" si="12"/>
        <v>1.6490682620961741</v>
      </c>
      <c r="N99" s="116">
        <f t="shared" si="13"/>
        <v>1.6990682620961741</v>
      </c>
      <c r="O99" s="117">
        <f t="shared" si="14"/>
        <v>1.6740682620961742</v>
      </c>
      <c r="P99" s="98">
        <f t="shared" si="15"/>
        <v>0</v>
      </c>
      <c r="Q99" s="118">
        <f t="shared" si="16"/>
        <v>0</v>
      </c>
      <c r="R99" s="98">
        <f t="shared" si="20"/>
        <v>8</v>
      </c>
      <c r="S99" s="119">
        <f t="shared" si="17"/>
        <v>8</v>
      </c>
    </row>
    <row r="100" spans="1:19">
      <c r="A100" s="119"/>
      <c r="E100" s="98">
        <f t="shared" si="11"/>
        <v>99</v>
      </c>
      <c r="F100" s="99"/>
      <c r="K100" s="114">
        <f t="shared" si="18"/>
        <v>1.6995682620961741</v>
      </c>
      <c r="L100" s="115">
        <f t="shared" si="19"/>
        <v>1.7485682620961742</v>
      </c>
      <c r="M100" s="98">
        <f t="shared" si="12"/>
        <v>1.6990682620961741</v>
      </c>
      <c r="N100" s="116">
        <f t="shared" si="13"/>
        <v>1.7490682620961742</v>
      </c>
      <c r="O100" s="117">
        <f t="shared" si="14"/>
        <v>1.724068262096174</v>
      </c>
      <c r="P100" s="98">
        <f t="shared" si="15"/>
        <v>0</v>
      </c>
      <c r="Q100" s="118">
        <f t="shared" si="16"/>
        <v>0</v>
      </c>
      <c r="R100" s="98">
        <f t="shared" si="20"/>
        <v>8</v>
      </c>
      <c r="S100" s="119">
        <f t="shared" si="17"/>
        <v>8</v>
      </c>
    </row>
    <row r="101" spans="1:19">
      <c r="A101" s="119"/>
      <c r="E101" s="98">
        <f t="shared" si="11"/>
        <v>100</v>
      </c>
      <c r="F101" s="99"/>
      <c r="K101" s="114">
        <f t="shared" si="18"/>
        <v>1.7495682620961741</v>
      </c>
      <c r="L101" s="115">
        <f t="shared" si="19"/>
        <v>1.7985682620961743</v>
      </c>
      <c r="M101" s="98">
        <f t="shared" si="12"/>
        <v>1.7490682620961742</v>
      </c>
      <c r="N101" s="116">
        <f t="shared" si="13"/>
        <v>1.7990682620961742</v>
      </c>
      <c r="O101" s="117">
        <f t="shared" si="14"/>
        <v>1.7740682620961743</v>
      </c>
      <c r="P101" s="98">
        <f t="shared" si="15"/>
        <v>0</v>
      </c>
      <c r="Q101" s="118">
        <f t="shared" si="16"/>
        <v>0</v>
      </c>
      <c r="R101" s="98">
        <f t="shared" si="20"/>
        <v>8</v>
      </c>
      <c r="S101" s="119">
        <f t="shared" si="17"/>
        <v>8</v>
      </c>
    </row>
    <row r="102" spans="1:19">
      <c r="A102" s="119"/>
      <c r="E102" s="98">
        <f t="shared" si="11"/>
        <v>101</v>
      </c>
      <c r="F102" s="99"/>
      <c r="K102" s="114">
        <f t="shared" si="18"/>
        <v>1.7995682620961742</v>
      </c>
      <c r="L102" s="115">
        <f t="shared" si="19"/>
        <v>1.8485682620961743</v>
      </c>
      <c r="M102" s="98">
        <f t="shared" si="12"/>
        <v>1.7990682620961742</v>
      </c>
      <c r="N102" s="116">
        <f t="shared" si="13"/>
        <v>1.8490682620961743</v>
      </c>
      <c r="O102" s="117">
        <f t="shared" si="14"/>
        <v>1.8240682620961741</v>
      </c>
      <c r="P102" s="98">
        <f t="shared" si="15"/>
        <v>0</v>
      </c>
      <c r="Q102" s="118">
        <f t="shared" si="16"/>
        <v>0</v>
      </c>
      <c r="R102" s="98">
        <f t="shared" si="20"/>
        <v>8</v>
      </c>
      <c r="S102" s="119">
        <f t="shared" si="17"/>
        <v>8</v>
      </c>
    </row>
    <row r="103" spans="1:19">
      <c r="A103" s="119"/>
      <c r="E103" s="98">
        <f t="shared" si="11"/>
        <v>102</v>
      </c>
      <c r="F103" s="99"/>
      <c r="K103" s="114">
        <f t="shared" si="18"/>
        <v>1.8495682620961742</v>
      </c>
      <c r="L103" s="115">
        <f t="shared" si="19"/>
        <v>1.8985682620961744</v>
      </c>
      <c r="M103" s="98">
        <f t="shared" si="12"/>
        <v>1.8490682620961743</v>
      </c>
      <c r="N103" s="116">
        <f t="shared" si="13"/>
        <v>1.8990682620961743</v>
      </c>
      <c r="O103" s="117">
        <f t="shared" si="14"/>
        <v>1.8740682620961744</v>
      </c>
      <c r="P103" s="98">
        <f t="shared" si="15"/>
        <v>1</v>
      </c>
      <c r="Q103" s="118">
        <f t="shared" si="16"/>
        <v>9.0909090909090912E-2</v>
      </c>
      <c r="R103" s="98">
        <f t="shared" si="20"/>
        <v>9</v>
      </c>
      <c r="S103" s="119">
        <f t="shared" si="17"/>
        <v>8</v>
      </c>
    </row>
    <row r="104" spans="1:19">
      <c r="A104" s="119"/>
      <c r="E104" s="98">
        <f t="shared" si="11"/>
        <v>103</v>
      </c>
      <c r="F104" s="99"/>
      <c r="K104" s="114">
        <f t="shared" si="18"/>
        <v>1.8995682620961742</v>
      </c>
      <c r="L104" s="115">
        <f t="shared" si="19"/>
        <v>1.9485682620961744</v>
      </c>
      <c r="M104" s="98">
        <f t="shared" si="12"/>
        <v>1.8990682620961743</v>
      </c>
      <c r="N104" s="116">
        <f t="shared" si="13"/>
        <v>1.9490682620961743</v>
      </c>
      <c r="O104" s="117">
        <f t="shared" si="14"/>
        <v>1.9240682620961742</v>
      </c>
      <c r="P104" s="98">
        <f t="shared" si="15"/>
        <v>0</v>
      </c>
      <c r="Q104" s="118">
        <f t="shared" si="16"/>
        <v>0</v>
      </c>
      <c r="R104" s="98">
        <f t="shared" si="20"/>
        <v>9</v>
      </c>
      <c r="S104" s="119">
        <f t="shared" si="17"/>
        <v>9</v>
      </c>
    </row>
    <row r="105" spans="1:19">
      <c r="A105" s="119"/>
      <c r="E105" s="98">
        <f t="shared" si="11"/>
        <v>104</v>
      </c>
      <c r="F105" s="99"/>
      <c r="K105" s="114">
        <f t="shared" si="18"/>
        <v>1.9495682620961743</v>
      </c>
      <c r="L105" s="115">
        <f t="shared" si="19"/>
        <v>1.9985682620961744</v>
      </c>
      <c r="M105" s="98">
        <f t="shared" si="12"/>
        <v>1.9490682620961743</v>
      </c>
      <c r="N105" s="116">
        <f t="shared" si="13"/>
        <v>1.9990682620961744</v>
      </c>
      <c r="O105" s="117">
        <f t="shared" si="14"/>
        <v>1.9740682620961745</v>
      </c>
      <c r="P105" s="98">
        <f t="shared" si="15"/>
        <v>0</v>
      </c>
      <c r="Q105" s="118">
        <f t="shared" si="16"/>
        <v>0</v>
      </c>
      <c r="R105" s="98">
        <f t="shared" si="20"/>
        <v>9</v>
      </c>
      <c r="S105" s="119">
        <f t="shared" si="17"/>
        <v>9</v>
      </c>
    </row>
    <row r="106" spans="1:19">
      <c r="A106" s="119"/>
      <c r="E106" s="98">
        <f t="shared" si="11"/>
        <v>105</v>
      </c>
      <c r="F106" s="99"/>
      <c r="K106" s="114">
        <f t="shared" si="18"/>
        <v>1.9995682620961743</v>
      </c>
      <c r="L106" s="115">
        <f t="shared" si="19"/>
        <v>2.0485682620961745</v>
      </c>
      <c r="M106" s="98">
        <f t="shared" si="12"/>
        <v>1.9990682620961744</v>
      </c>
      <c r="N106" s="116">
        <f t="shared" si="13"/>
        <v>2.0490682620961747</v>
      </c>
      <c r="O106" s="117">
        <f t="shared" si="14"/>
        <v>2.0240682620961743</v>
      </c>
      <c r="P106" s="98">
        <f t="shared" si="15"/>
        <v>0</v>
      </c>
      <c r="Q106" s="118">
        <f t="shared" si="16"/>
        <v>0</v>
      </c>
      <c r="R106" s="98">
        <f t="shared" si="20"/>
        <v>9</v>
      </c>
      <c r="S106" s="119">
        <f t="shared" si="17"/>
        <v>9</v>
      </c>
    </row>
    <row r="107" spans="1:19">
      <c r="A107" s="119"/>
      <c r="E107" s="98">
        <f t="shared" si="11"/>
        <v>106</v>
      </c>
      <c r="F107" s="99"/>
      <c r="K107" s="114">
        <f t="shared" si="18"/>
        <v>2.0495682620961744</v>
      </c>
      <c r="L107" s="115">
        <f t="shared" si="19"/>
        <v>2.0985682620961743</v>
      </c>
      <c r="M107" s="98">
        <f t="shared" si="12"/>
        <v>2.0490682620961742</v>
      </c>
      <c r="N107" s="116">
        <f t="shared" si="13"/>
        <v>2.0990682620961745</v>
      </c>
      <c r="O107" s="117">
        <f t="shared" si="14"/>
        <v>2.0740682620961746</v>
      </c>
      <c r="P107" s="98">
        <f t="shared" si="15"/>
        <v>0</v>
      </c>
      <c r="Q107" s="118">
        <f t="shared" si="16"/>
        <v>0</v>
      </c>
      <c r="R107" s="98">
        <f t="shared" si="20"/>
        <v>9</v>
      </c>
      <c r="S107" s="119">
        <f t="shared" si="17"/>
        <v>9</v>
      </c>
    </row>
    <row r="108" spans="1:19">
      <c r="A108" s="119"/>
      <c r="E108" s="98">
        <f t="shared" si="11"/>
        <v>107</v>
      </c>
      <c r="F108" s="99"/>
      <c r="K108" s="114">
        <f t="shared" si="18"/>
        <v>2.0995682620961742</v>
      </c>
      <c r="L108" s="115">
        <f t="shared" si="19"/>
        <v>2.1485682620961741</v>
      </c>
      <c r="M108" s="98">
        <f t="shared" si="12"/>
        <v>2.099068262096174</v>
      </c>
      <c r="N108" s="116">
        <f t="shared" si="13"/>
        <v>2.1490682620961743</v>
      </c>
      <c r="O108" s="117">
        <f t="shared" si="14"/>
        <v>2.1240682620961744</v>
      </c>
      <c r="P108" s="98">
        <f t="shared" si="15"/>
        <v>0</v>
      </c>
      <c r="Q108" s="118">
        <f t="shared" si="16"/>
        <v>0</v>
      </c>
      <c r="R108" s="98">
        <f t="shared" si="20"/>
        <v>9</v>
      </c>
      <c r="S108" s="119">
        <f t="shared" si="17"/>
        <v>9</v>
      </c>
    </row>
    <row r="109" spans="1:19">
      <c r="A109" s="119"/>
      <c r="E109" s="98">
        <f t="shared" si="11"/>
        <v>108</v>
      </c>
      <c r="F109" s="99"/>
      <c r="K109" s="114">
        <f t="shared" si="18"/>
        <v>2.149568262096174</v>
      </c>
      <c r="L109" s="115">
        <f t="shared" si="19"/>
        <v>2.198568262096174</v>
      </c>
      <c r="M109" s="98">
        <f t="shared" si="12"/>
        <v>2.1490682620961739</v>
      </c>
      <c r="N109" s="116">
        <f t="shared" si="13"/>
        <v>2.1990682620961741</v>
      </c>
      <c r="O109" s="117">
        <f t="shared" si="14"/>
        <v>2.1740682620961742</v>
      </c>
      <c r="P109" s="98">
        <f t="shared" si="15"/>
        <v>0</v>
      </c>
      <c r="Q109" s="118">
        <f t="shared" si="16"/>
        <v>0</v>
      </c>
      <c r="R109" s="98">
        <f t="shared" si="20"/>
        <v>9</v>
      </c>
      <c r="S109" s="119">
        <f t="shared" si="17"/>
        <v>9</v>
      </c>
    </row>
    <row r="110" spans="1:19">
      <c r="A110" s="119"/>
      <c r="E110" s="98">
        <f t="shared" si="11"/>
        <v>109</v>
      </c>
      <c r="F110" s="99"/>
      <c r="K110" s="114">
        <f t="shared" si="18"/>
        <v>2.1995682620961738</v>
      </c>
      <c r="L110" s="115">
        <f t="shared" si="19"/>
        <v>2.2485682620961738</v>
      </c>
      <c r="M110" s="98">
        <f t="shared" si="12"/>
        <v>2.1990682620961737</v>
      </c>
      <c r="N110" s="116">
        <f t="shared" si="13"/>
        <v>2.2490682620961739</v>
      </c>
      <c r="O110" s="117">
        <f t="shared" si="14"/>
        <v>2.224068262096174</v>
      </c>
      <c r="P110" s="98">
        <f t="shared" si="15"/>
        <v>0</v>
      </c>
      <c r="Q110" s="118">
        <f t="shared" si="16"/>
        <v>0</v>
      </c>
      <c r="R110" s="98">
        <f t="shared" si="20"/>
        <v>9</v>
      </c>
      <c r="S110" s="119">
        <f t="shared" si="17"/>
        <v>9</v>
      </c>
    </row>
    <row r="111" spans="1:19">
      <c r="A111" s="119"/>
      <c r="E111" s="98">
        <f t="shared" si="11"/>
        <v>110</v>
      </c>
      <c r="F111" s="99"/>
      <c r="K111" s="114">
        <f t="shared" si="18"/>
        <v>2.2495682620961737</v>
      </c>
      <c r="L111" s="115">
        <f t="shared" si="19"/>
        <v>2.2985682620961736</v>
      </c>
      <c r="M111" s="98">
        <f t="shared" si="12"/>
        <v>2.2490682620961735</v>
      </c>
      <c r="N111" s="116">
        <f t="shared" si="13"/>
        <v>2.2990682620961738</v>
      </c>
      <c r="O111" s="117">
        <f t="shared" si="14"/>
        <v>2.2740682620961739</v>
      </c>
      <c r="P111" s="98">
        <f t="shared" si="15"/>
        <v>0</v>
      </c>
      <c r="Q111" s="118">
        <f t="shared" si="16"/>
        <v>0</v>
      </c>
      <c r="R111" s="98">
        <f t="shared" si="20"/>
        <v>9</v>
      </c>
      <c r="S111" s="119">
        <f t="shared" si="17"/>
        <v>9</v>
      </c>
    </row>
    <row r="112" spans="1:19">
      <c r="A112" s="119"/>
      <c r="E112" s="98">
        <f t="shared" si="11"/>
        <v>111</v>
      </c>
      <c r="F112" s="99"/>
      <c r="K112" s="114">
        <f t="shared" si="18"/>
        <v>2.2995682620961735</v>
      </c>
      <c r="L112" s="115">
        <f t="shared" si="19"/>
        <v>2.3485682620961734</v>
      </c>
      <c r="M112" s="98">
        <f t="shared" si="12"/>
        <v>2.2990682620961733</v>
      </c>
      <c r="N112" s="116">
        <f t="shared" si="13"/>
        <v>2.3490682620961736</v>
      </c>
      <c r="O112" s="117">
        <f t="shared" si="14"/>
        <v>2.3240682620961737</v>
      </c>
      <c r="P112" s="98">
        <f t="shared" si="15"/>
        <v>0</v>
      </c>
      <c r="Q112" s="118">
        <f t="shared" si="16"/>
        <v>0</v>
      </c>
      <c r="R112" s="98">
        <f t="shared" si="20"/>
        <v>9</v>
      </c>
      <c r="S112" s="119">
        <f t="shared" si="17"/>
        <v>9</v>
      </c>
    </row>
    <row r="113" spans="1:19">
      <c r="A113" s="119"/>
      <c r="E113" s="98">
        <f t="shared" si="11"/>
        <v>112</v>
      </c>
      <c r="F113" s="99"/>
      <c r="K113" s="114">
        <f t="shared" si="18"/>
        <v>2.3495682620961733</v>
      </c>
      <c r="L113" s="115">
        <f t="shared" si="19"/>
        <v>2.3985682620961732</v>
      </c>
      <c r="M113" s="98">
        <f t="shared" si="12"/>
        <v>2.3490682620961731</v>
      </c>
      <c r="N113" s="116">
        <f t="shared" si="13"/>
        <v>2.3990682620961734</v>
      </c>
      <c r="O113" s="117">
        <f t="shared" si="14"/>
        <v>2.3740682620961735</v>
      </c>
      <c r="P113" s="98">
        <f t="shared" si="15"/>
        <v>0</v>
      </c>
      <c r="Q113" s="118">
        <f t="shared" si="16"/>
        <v>0</v>
      </c>
      <c r="R113" s="98">
        <f t="shared" si="20"/>
        <v>9</v>
      </c>
      <c r="S113" s="119">
        <f t="shared" si="17"/>
        <v>9</v>
      </c>
    </row>
    <row r="114" spans="1:19">
      <c r="A114" s="119"/>
      <c r="E114" s="98">
        <f t="shared" si="11"/>
        <v>113</v>
      </c>
      <c r="F114" s="99"/>
      <c r="K114" s="114">
        <f t="shared" si="18"/>
        <v>2.3995682620961731</v>
      </c>
      <c r="L114" s="115">
        <f t="shared" si="19"/>
        <v>2.4485682620961731</v>
      </c>
      <c r="M114" s="98">
        <f t="shared" si="12"/>
        <v>2.399068262096173</v>
      </c>
      <c r="N114" s="116">
        <f t="shared" si="13"/>
        <v>2.4490682620961732</v>
      </c>
      <c r="O114" s="117">
        <f t="shared" si="14"/>
        <v>2.4240682620961733</v>
      </c>
      <c r="P114" s="98">
        <f t="shared" si="15"/>
        <v>0</v>
      </c>
      <c r="Q114" s="118">
        <f t="shared" si="16"/>
        <v>0</v>
      </c>
      <c r="R114" s="98">
        <f t="shared" si="20"/>
        <v>9</v>
      </c>
      <c r="S114" s="119">
        <f t="shared" si="17"/>
        <v>9</v>
      </c>
    </row>
    <row r="115" spans="1:19">
      <c r="A115" s="119"/>
      <c r="E115" s="98">
        <f t="shared" si="11"/>
        <v>114</v>
      </c>
      <c r="F115" s="99"/>
      <c r="K115" s="114">
        <f t="shared" si="18"/>
        <v>2.449568262096173</v>
      </c>
      <c r="L115" s="115">
        <f t="shared" si="19"/>
        <v>2.4985682620961729</v>
      </c>
      <c r="M115" s="98">
        <f t="shared" si="12"/>
        <v>2.4490682620961728</v>
      </c>
      <c r="N115" s="116">
        <f t="shared" si="13"/>
        <v>2.4990682620961731</v>
      </c>
      <c r="O115" s="117">
        <f t="shared" si="14"/>
        <v>2.4740682620961731</v>
      </c>
      <c r="P115" s="98">
        <f t="shared" si="15"/>
        <v>0</v>
      </c>
      <c r="Q115" s="118">
        <f t="shared" si="16"/>
        <v>0</v>
      </c>
      <c r="R115" s="98">
        <f t="shared" si="20"/>
        <v>9</v>
      </c>
      <c r="S115" s="119">
        <f t="shared" si="17"/>
        <v>9</v>
      </c>
    </row>
    <row r="116" spans="1:19">
      <c r="A116" s="119"/>
      <c r="E116" s="98">
        <f t="shared" si="11"/>
        <v>115</v>
      </c>
      <c r="F116" s="99"/>
      <c r="K116" s="114">
        <f t="shared" si="18"/>
        <v>2.4995682620961728</v>
      </c>
      <c r="L116" s="115">
        <f t="shared" si="19"/>
        <v>2.5485682620961727</v>
      </c>
      <c r="M116" s="98">
        <f t="shared" si="12"/>
        <v>2.4990682620961726</v>
      </c>
      <c r="N116" s="116">
        <f t="shared" si="13"/>
        <v>2.5490682620961729</v>
      </c>
      <c r="O116" s="117">
        <f t="shared" si="14"/>
        <v>2.524068262096173</v>
      </c>
      <c r="P116" s="98">
        <f t="shared" si="15"/>
        <v>0</v>
      </c>
      <c r="Q116" s="118">
        <f t="shared" si="16"/>
        <v>0</v>
      </c>
      <c r="R116" s="98">
        <f t="shared" si="20"/>
        <v>9</v>
      </c>
      <c r="S116" s="119">
        <f t="shared" si="17"/>
        <v>9</v>
      </c>
    </row>
    <row r="117" spans="1:19">
      <c r="A117" s="119"/>
      <c r="E117" s="98">
        <f t="shared" si="11"/>
        <v>116</v>
      </c>
      <c r="F117" s="99"/>
      <c r="K117" s="114">
        <f t="shared" si="18"/>
        <v>2.5495682620961726</v>
      </c>
      <c r="L117" s="115">
        <f t="shared" si="19"/>
        <v>2.5985682620961725</v>
      </c>
      <c r="M117" s="98">
        <f t="shared" si="12"/>
        <v>2.5490682620961724</v>
      </c>
      <c r="N117" s="116">
        <f t="shared" si="13"/>
        <v>2.5990682620961727</v>
      </c>
      <c r="O117" s="117">
        <f t="shared" si="14"/>
        <v>2.5740682620961728</v>
      </c>
      <c r="P117" s="98">
        <f t="shared" si="15"/>
        <v>0</v>
      </c>
      <c r="Q117" s="118">
        <f t="shared" si="16"/>
        <v>0</v>
      </c>
      <c r="R117" s="98">
        <f t="shared" si="20"/>
        <v>9</v>
      </c>
      <c r="S117" s="119">
        <f t="shared" si="17"/>
        <v>9</v>
      </c>
    </row>
    <row r="118" spans="1:19">
      <c r="A118" s="119"/>
      <c r="E118" s="98">
        <f t="shared" si="11"/>
        <v>117</v>
      </c>
      <c r="F118" s="99"/>
      <c r="K118" s="114">
        <f t="shared" si="18"/>
        <v>2.5995682620961724</v>
      </c>
      <c r="L118" s="115">
        <f t="shared" si="19"/>
        <v>2.6485682620961724</v>
      </c>
      <c r="M118" s="98">
        <f t="shared" si="12"/>
        <v>2.5990682620961723</v>
      </c>
      <c r="N118" s="116">
        <f t="shared" si="13"/>
        <v>2.6490682620961725</v>
      </c>
      <c r="O118" s="117">
        <f t="shared" si="14"/>
        <v>2.6240682620961726</v>
      </c>
      <c r="P118" s="98">
        <f t="shared" si="15"/>
        <v>0</v>
      </c>
      <c r="Q118" s="118">
        <f t="shared" si="16"/>
        <v>0</v>
      </c>
      <c r="R118" s="98">
        <f t="shared" si="20"/>
        <v>9</v>
      </c>
      <c r="S118" s="119">
        <f t="shared" si="17"/>
        <v>9</v>
      </c>
    </row>
    <row r="119" spans="1:19">
      <c r="A119" s="119"/>
      <c r="E119" s="98">
        <f t="shared" si="11"/>
        <v>118</v>
      </c>
      <c r="F119" s="99"/>
      <c r="K119" s="114">
        <f t="shared" si="18"/>
        <v>2.6495682620961722</v>
      </c>
      <c r="L119" s="115">
        <f t="shared" si="19"/>
        <v>2.6985682620961722</v>
      </c>
      <c r="M119" s="98">
        <f t="shared" si="12"/>
        <v>2.6490682620961721</v>
      </c>
      <c r="N119" s="116">
        <f t="shared" si="13"/>
        <v>2.6990682620961723</v>
      </c>
      <c r="O119" s="117">
        <f t="shared" si="14"/>
        <v>2.6740682620961724</v>
      </c>
      <c r="P119" s="98">
        <f t="shared" si="15"/>
        <v>1</v>
      </c>
      <c r="Q119" s="118">
        <f t="shared" si="16"/>
        <v>9.0909090909090912E-2</v>
      </c>
      <c r="R119" s="98">
        <f t="shared" si="20"/>
        <v>10</v>
      </c>
      <c r="S119" s="119">
        <f t="shared" si="17"/>
        <v>9</v>
      </c>
    </row>
    <row r="120" spans="1:19">
      <c r="A120" s="119"/>
      <c r="E120" s="98">
        <f t="shared" si="11"/>
        <v>119</v>
      </c>
      <c r="F120" s="99"/>
      <c r="K120" s="114">
        <f t="shared" si="18"/>
        <v>2.6995682620961721</v>
      </c>
      <c r="L120" s="115">
        <f t="shared" si="19"/>
        <v>2.748568262096172</v>
      </c>
      <c r="M120" s="98">
        <f t="shared" si="12"/>
        <v>2.6990682620961719</v>
      </c>
      <c r="N120" s="116">
        <f t="shared" si="13"/>
        <v>2.7490682620961722</v>
      </c>
      <c r="O120" s="117">
        <f t="shared" si="14"/>
        <v>2.7240682620961723</v>
      </c>
      <c r="P120" s="98">
        <f t="shared" si="15"/>
        <v>0</v>
      </c>
      <c r="Q120" s="118">
        <f t="shared" si="16"/>
        <v>0</v>
      </c>
      <c r="R120" s="98">
        <f t="shared" si="20"/>
        <v>10</v>
      </c>
      <c r="S120" s="119">
        <f t="shared" si="17"/>
        <v>10</v>
      </c>
    </row>
    <row r="121" spans="1:19">
      <c r="A121" s="119"/>
      <c r="E121" s="98">
        <f t="shared" si="11"/>
        <v>120</v>
      </c>
      <c r="F121" s="99"/>
      <c r="K121" s="114">
        <f t="shared" si="18"/>
        <v>2.7495682620961719</v>
      </c>
      <c r="L121" s="115">
        <f t="shared" si="19"/>
        <v>2.7985682620961718</v>
      </c>
      <c r="M121" s="98">
        <f t="shared" si="12"/>
        <v>2.7490682620961717</v>
      </c>
      <c r="N121" s="116">
        <f t="shared" si="13"/>
        <v>2.799068262096172</v>
      </c>
      <c r="O121" s="117">
        <f t="shared" si="14"/>
        <v>2.7740682620961721</v>
      </c>
      <c r="P121" s="98">
        <f t="shared" si="15"/>
        <v>1</v>
      </c>
      <c r="Q121" s="118">
        <f t="shared" si="16"/>
        <v>9.0909090909090912E-2</v>
      </c>
      <c r="R121" s="98">
        <f t="shared" si="20"/>
        <v>11</v>
      </c>
      <c r="S121" s="119">
        <f t="shared" si="17"/>
        <v>10</v>
      </c>
    </row>
    <row r="122" spans="1:19">
      <c r="A122" s="119"/>
      <c r="E122" s="98">
        <f t="shared" si="11"/>
        <v>121</v>
      </c>
      <c r="F122" s="99"/>
      <c r="K122" s="114">
        <f t="shared" si="18"/>
        <v>2.7995682620961717</v>
      </c>
      <c r="L122" s="115">
        <f t="shared" si="19"/>
        <v>2.8485682620961716</v>
      </c>
      <c r="M122" s="98">
        <f t="shared" si="12"/>
        <v>2.7990682620961715</v>
      </c>
      <c r="N122" s="116">
        <f t="shared" si="13"/>
        <v>2.8490682620961718</v>
      </c>
      <c r="O122" s="117">
        <f t="shared" si="14"/>
        <v>2.8240682620961719</v>
      </c>
      <c r="P122" s="98">
        <f t="shared" si="15"/>
        <v>0</v>
      </c>
      <c r="Q122" s="118">
        <f t="shared" si="16"/>
        <v>0</v>
      </c>
      <c r="R122" s="98">
        <f t="shared" si="20"/>
        <v>11</v>
      </c>
      <c r="S122" s="119">
        <f t="shared" si="17"/>
        <v>11</v>
      </c>
    </row>
    <row r="123" spans="1:19">
      <c r="A123" s="119"/>
      <c r="E123" s="98">
        <f t="shared" si="11"/>
        <v>122</v>
      </c>
      <c r="F123" s="99"/>
      <c r="K123" s="114">
        <f t="shared" si="18"/>
        <v>2.8495682620961715</v>
      </c>
      <c r="L123" s="115">
        <f t="shared" si="19"/>
        <v>2.8985682620961715</v>
      </c>
      <c r="M123" s="98">
        <f t="shared" si="12"/>
        <v>2.8490682620961714</v>
      </c>
      <c r="N123" s="116">
        <f t="shared" si="13"/>
        <v>2.8990682620961716</v>
      </c>
      <c r="O123" s="117">
        <f t="shared" si="14"/>
        <v>2.8740682620961717</v>
      </c>
      <c r="P123" s="98">
        <f t="shared" si="15"/>
        <v>0</v>
      </c>
      <c r="Q123" s="118">
        <f t="shared" si="16"/>
        <v>0</v>
      </c>
      <c r="R123" s="98">
        <f t="shared" si="20"/>
        <v>11</v>
      </c>
      <c r="S123" s="119">
        <f t="shared" si="17"/>
        <v>11</v>
      </c>
    </row>
    <row r="124" spans="1:19">
      <c r="A124" s="119"/>
      <c r="E124" s="98">
        <f t="shared" si="11"/>
        <v>123</v>
      </c>
      <c r="F124" s="99"/>
      <c r="K124" s="114">
        <f t="shared" si="18"/>
        <v>2.8995682620961714</v>
      </c>
      <c r="L124" s="115">
        <f t="shared" si="19"/>
        <v>2.9485682620961713</v>
      </c>
      <c r="M124" s="98">
        <f t="shared" si="12"/>
        <v>2.8990682620961712</v>
      </c>
      <c r="N124" s="116">
        <f t="shared" si="13"/>
        <v>2.9490682620961715</v>
      </c>
      <c r="O124" s="117">
        <f t="shared" si="14"/>
        <v>2.9240682620961715</v>
      </c>
      <c r="P124" s="98">
        <f t="shared" si="15"/>
        <v>0</v>
      </c>
      <c r="Q124" s="118">
        <f t="shared" si="16"/>
        <v>0</v>
      </c>
      <c r="R124" s="98">
        <f t="shared" si="20"/>
        <v>11</v>
      </c>
      <c r="S124" s="119">
        <f t="shared" si="17"/>
        <v>11</v>
      </c>
    </row>
    <row r="125" spans="1:19">
      <c r="A125" s="119"/>
      <c r="E125" s="98">
        <f t="shared" si="11"/>
        <v>124</v>
      </c>
      <c r="F125" s="99"/>
      <c r="K125" s="114">
        <f t="shared" si="18"/>
        <v>2.9495682620961712</v>
      </c>
      <c r="L125" s="115">
        <f t="shared" si="19"/>
        <v>2.9985682620961711</v>
      </c>
      <c r="M125" s="98">
        <f t="shared" si="12"/>
        <v>2.949068262096171</v>
      </c>
      <c r="N125" s="116">
        <f t="shared" si="13"/>
        <v>2.9990682620961713</v>
      </c>
      <c r="O125" s="117">
        <f t="shared" si="14"/>
        <v>2.9740682620961714</v>
      </c>
      <c r="P125" s="98">
        <f t="shared" si="15"/>
        <v>0</v>
      </c>
      <c r="Q125" s="118">
        <f t="shared" si="16"/>
        <v>0</v>
      </c>
      <c r="R125" s="98">
        <f t="shared" si="20"/>
        <v>11</v>
      </c>
      <c r="S125" s="119">
        <f t="shared" si="17"/>
        <v>11</v>
      </c>
    </row>
    <row r="126" spans="1:19">
      <c r="A126" s="119"/>
      <c r="E126" s="98">
        <f t="shared" si="11"/>
        <v>125</v>
      </c>
      <c r="F126" s="99"/>
      <c r="K126" s="114">
        <f t="shared" si="18"/>
        <v>2.999568262096171</v>
      </c>
      <c r="L126" s="115">
        <f t="shared" si="19"/>
        <v>3.0485682620961709</v>
      </c>
      <c r="M126" s="98">
        <f t="shared" si="12"/>
        <v>2.9990682620961708</v>
      </c>
      <c r="N126" s="116">
        <f t="shared" si="13"/>
        <v>3.0490682620961711</v>
      </c>
      <c r="O126" s="117">
        <f t="shared" si="14"/>
        <v>3.0240682620961712</v>
      </c>
      <c r="P126" s="98">
        <f t="shared" si="15"/>
        <v>0</v>
      </c>
      <c r="Q126" s="118">
        <f t="shared" si="16"/>
        <v>0</v>
      </c>
      <c r="R126" s="98">
        <f t="shared" si="20"/>
        <v>11</v>
      </c>
      <c r="S126" s="119">
        <f t="shared" si="17"/>
        <v>11</v>
      </c>
    </row>
    <row r="127" spans="1:19">
      <c r="A127" s="119"/>
      <c r="E127" s="98">
        <f t="shared" si="11"/>
        <v>126</v>
      </c>
      <c r="F127" s="99"/>
      <c r="K127" s="114">
        <f t="shared" si="18"/>
        <v>3.0495682620961708</v>
      </c>
      <c r="L127" s="115">
        <f t="shared" si="19"/>
        <v>3.0985682620961708</v>
      </c>
      <c r="M127" s="98">
        <f t="shared" si="12"/>
        <v>3.0490682620961707</v>
      </c>
      <c r="N127" s="116">
        <f t="shared" si="13"/>
        <v>3.0990682620961709</v>
      </c>
      <c r="O127" s="117">
        <f t="shared" si="14"/>
        <v>3.074068262096171</v>
      </c>
      <c r="P127" s="98">
        <f t="shared" si="15"/>
        <v>0</v>
      </c>
      <c r="Q127" s="118">
        <f t="shared" si="16"/>
        <v>0</v>
      </c>
      <c r="R127" s="98">
        <f t="shared" si="20"/>
        <v>11</v>
      </c>
      <c r="S127" s="119">
        <f t="shared" si="17"/>
        <v>11</v>
      </c>
    </row>
    <row r="128" spans="1:19">
      <c r="A128" s="119"/>
      <c r="E128" s="98">
        <f t="shared" si="11"/>
        <v>127</v>
      </c>
      <c r="F128" s="99"/>
      <c r="K128" s="114">
        <f t="shared" si="18"/>
        <v>3.0995682620961706</v>
      </c>
      <c r="L128" s="115">
        <f t="shared" si="19"/>
        <v>3.1485682620961706</v>
      </c>
      <c r="M128" s="98">
        <f t="shared" si="12"/>
        <v>3.0990682620961705</v>
      </c>
      <c r="N128" s="116">
        <f t="shared" si="13"/>
        <v>3.1490682620961707</v>
      </c>
      <c r="O128" s="117">
        <f t="shared" si="14"/>
        <v>3.1240682620961708</v>
      </c>
      <c r="P128" s="98">
        <f t="shared" si="15"/>
        <v>0</v>
      </c>
      <c r="Q128" s="118">
        <f t="shared" si="16"/>
        <v>0</v>
      </c>
      <c r="R128" s="98">
        <f t="shared" si="20"/>
        <v>11</v>
      </c>
      <c r="S128" s="119">
        <f t="shared" si="17"/>
        <v>11</v>
      </c>
    </row>
    <row r="129" spans="1:19">
      <c r="A129" s="119"/>
      <c r="E129" s="98">
        <f t="shared" si="11"/>
        <v>128</v>
      </c>
      <c r="F129" s="99"/>
      <c r="K129" s="114">
        <f t="shared" si="18"/>
        <v>3.1495682620961705</v>
      </c>
      <c r="L129" s="115">
        <f t="shared" si="19"/>
        <v>3.1985682620961704</v>
      </c>
      <c r="M129" s="98">
        <f t="shared" si="12"/>
        <v>3.1490682620961703</v>
      </c>
      <c r="N129" s="116">
        <f t="shared" si="13"/>
        <v>3.1990682620961706</v>
      </c>
      <c r="O129" s="117">
        <f t="shared" si="14"/>
        <v>3.1740682620961707</v>
      </c>
      <c r="P129" s="98">
        <f t="shared" si="15"/>
        <v>0</v>
      </c>
      <c r="Q129" s="118">
        <f t="shared" si="16"/>
        <v>0</v>
      </c>
      <c r="R129" s="98">
        <f t="shared" si="20"/>
        <v>11</v>
      </c>
      <c r="S129" s="119">
        <f t="shared" si="17"/>
        <v>11</v>
      </c>
    </row>
    <row r="130" spans="1:19">
      <c r="A130" s="119"/>
      <c r="E130" s="98">
        <f t="shared" si="11"/>
        <v>129</v>
      </c>
      <c r="F130" s="99"/>
      <c r="K130" s="114">
        <f t="shared" si="18"/>
        <v>3.1995682620961703</v>
      </c>
      <c r="L130" s="115">
        <f t="shared" si="19"/>
        <v>3.2485682620961702</v>
      </c>
      <c r="M130" s="98">
        <f t="shared" si="12"/>
        <v>3.1990682620961701</v>
      </c>
      <c r="N130" s="116">
        <f t="shared" si="13"/>
        <v>3.2490682620961704</v>
      </c>
      <c r="O130" s="117">
        <f t="shared" si="14"/>
        <v>3.2240682620961705</v>
      </c>
      <c r="P130" s="98">
        <f t="shared" si="15"/>
        <v>0</v>
      </c>
      <c r="Q130" s="118">
        <f t="shared" si="16"/>
        <v>0</v>
      </c>
      <c r="R130" s="98">
        <f t="shared" si="20"/>
        <v>11</v>
      </c>
      <c r="S130" s="119">
        <f t="shared" si="17"/>
        <v>11</v>
      </c>
    </row>
    <row r="131" spans="1:19">
      <c r="A131" s="119"/>
      <c r="E131" s="98">
        <f t="shared" si="11"/>
        <v>130</v>
      </c>
      <c r="F131" s="99"/>
      <c r="K131" s="114">
        <f t="shared" si="18"/>
        <v>3.2495682620961701</v>
      </c>
      <c r="L131" s="115">
        <f t="shared" si="19"/>
        <v>3.29856826209617</v>
      </c>
      <c r="M131" s="98">
        <f t="shared" si="12"/>
        <v>3.2490682620961699</v>
      </c>
      <c r="N131" s="116">
        <f t="shared" si="13"/>
        <v>3.2990682620961702</v>
      </c>
      <c r="O131" s="117">
        <f t="shared" si="14"/>
        <v>3.2740682620961703</v>
      </c>
      <c r="P131" s="98">
        <f t="shared" si="15"/>
        <v>0</v>
      </c>
      <c r="Q131" s="118">
        <f t="shared" si="16"/>
        <v>0</v>
      </c>
      <c r="R131" s="98">
        <f t="shared" si="20"/>
        <v>11</v>
      </c>
      <c r="S131" s="119">
        <f t="shared" si="17"/>
        <v>11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3.2995682620961699</v>
      </c>
      <c r="L132" s="115">
        <f t="shared" si="19"/>
        <v>3.3485682620961699</v>
      </c>
      <c r="M132" s="98">
        <f t="shared" si="12"/>
        <v>3.2990682620961698</v>
      </c>
      <c r="N132" s="116">
        <f t="shared" si="13"/>
        <v>3.34906826209617</v>
      </c>
      <c r="O132" s="117">
        <f t="shared" si="14"/>
        <v>3.3240682620961701</v>
      </c>
      <c r="P132" s="98">
        <f t="shared" si="15"/>
        <v>0</v>
      </c>
      <c r="Q132" s="118">
        <f t="shared" si="16"/>
        <v>0</v>
      </c>
      <c r="R132" s="98">
        <f t="shared" si="20"/>
        <v>11</v>
      </c>
      <c r="S132" s="119">
        <f t="shared" si="17"/>
        <v>11</v>
      </c>
    </row>
    <row r="133" spans="1:19">
      <c r="A133" s="119"/>
      <c r="E133" s="98">
        <f t="shared" si="21"/>
        <v>132</v>
      </c>
      <c r="F133" s="99"/>
      <c r="K133" s="114">
        <f t="shared" si="18"/>
        <v>3.3495682620961698</v>
      </c>
      <c r="L133" s="115">
        <f t="shared" si="19"/>
        <v>3.3985682620961697</v>
      </c>
      <c r="M133" s="98">
        <f t="shared" ref="M133:M196" si="22">K133-5*10^-(D$2+1)</f>
        <v>3.3490682620961696</v>
      </c>
      <c r="N133" s="116">
        <f t="shared" ref="N133:N196" si="23">L133+5*10^-(D$2+1)</f>
        <v>3.3990682620961699</v>
      </c>
      <c r="O133" s="117">
        <f t="shared" ref="O133:O196" si="24">AVERAGE(K133,L133)</f>
        <v>3.3740682620961699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11</v>
      </c>
      <c r="S133" s="119">
        <f t="shared" ref="S133:S196" si="27">COUNTIF(F$2:F$5000,"&lt;="&amp;M133)</f>
        <v>11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3.3995682620961696</v>
      </c>
      <c r="L134" s="115">
        <f t="shared" ref="L134:L197" si="29">K134+$I$4-POWER(10,-$D$2)</f>
        <v>3.4485682620961695</v>
      </c>
      <c r="M134" s="98">
        <f t="shared" si="22"/>
        <v>3.3990682620961694</v>
      </c>
      <c r="N134" s="116">
        <f t="shared" si="23"/>
        <v>3.4490682620961697</v>
      </c>
      <c r="O134" s="117">
        <f t="shared" si="24"/>
        <v>3.4240682620961698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11</v>
      </c>
      <c r="S134" s="119">
        <f t="shared" si="27"/>
        <v>11</v>
      </c>
    </row>
    <row r="135" spans="1:19">
      <c r="A135" s="119"/>
      <c r="E135" s="98">
        <f t="shared" si="21"/>
        <v>134</v>
      </c>
      <c r="F135" s="99"/>
      <c r="K135" s="114">
        <f t="shared" si="28"/>
        <v>3.4495682620961694</v>
      </c>
      <c r="L135" s="115">
        <f t="shared" si="29"/>
        <v>3.4985682620961693</v>
      </c>
      <c r="M135" s="98">
        <f t="shared" si="22"/>
        <v>3.4490682620961692</v>
      </c>
      <c r="N135" s="116">
        <f t="shared" si="23"/>
        <v>3.4990682620961695</v>
      </c>
      <c r="O135" s="117">
        <f t="shared" si="24"/>
        <v>3.4740682620961696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3.4995682620961692</v>
      </c>
      <c r="L136" s="115">
        <f t="shared" si="29"/>
        <v>3.5485682620961692</v>
      </c>
      <c r="M136" s="98">
        <f t="shared" si="22"/>
        <v>3.4990682620961691</v>
      </c>
      <c r="N136" s="116">
        <f t="shared" si="23"/>
        <v>3.5490682620961693</v>
      </c>
      <c r="O136" s="117">
        <f t="shared" si="24"/>
        <v>3.5240682620961694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3.549568262096169</v>
      </c>
      <c r="L137" s="115">
        <f t="shared" si="29"/>
        <v>3.598568262096169</v>
      </c>
      <c r="M137" s="98">
        <f t="shared" si="22"/>
        <v>3.5490682620961689</v>
      </c>
      <c r="N137" s="116">
        <f t="shared" si="23"/>
        <v>3.5990682620961691</v>
      </c>
      <c r="O137" s="117">
        <f t="shared" si="24"/>
        <v>3.5740682620961692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3.5995682620961689</v>
      </c>
      <c r="L138" s="115">
        <f t="shared" si="29"/>
        <v>3.6485682620961688</v>
      </c>
      <c r="M138" s="98">
        <f t="shared" si="22"/>
        <v>3.5990682620961687</v>
      </c>
      <c r="N138" s="116">
        <f t="shared" si="23"/>
        <v>3.649068262096169</v>
      </c>
      <c r="O138" s="117">
        <f t="shared" si="24"/>
        <v>3.6240682620961691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3.6495682620961687</v>
      </c>
      <c r="L139" s="115">
        <f t="shared" si="29"/>
        <v>3.6985682620961686</v>
      </c>
      <c r="M139" s="98">
        <f t="shared" si="22"/>
        <v>3.6490682620961685</v>
      </c>
      <c r="N139" s="116">
        <f t="shared" si="23"/>
        <v>3.6990682620961688</v>
      </c>
      <c r="O139" s="117">
        <f t="shared" si="24"/>
        <v>3.6740682620961689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3.6995682620961685</v>
      </c>
      <c r="L140" s="115">
        <f t="shared" si="29"/>
        <v>3.7485682620961684</v>
      </c>
      <c r="M140" s="98">
        <f t="shared" si="22"/>
        <v>3.6990682620961683</v>
      </c>
      <c r="N140" s="116">
        <f t="shared" si="23"/>
        <v>3.7490682620961686</v>
      </c>
      <c r="O140" s="117">
        <f t="shared" si="24"/>
        <v>3.7240682620961687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3.7495682620961683</v>
      </c>
      <c r="L141" s="115">
        <f t="shared" si="29"/>
        <v>3.7985682620961683</v>
      </c>
      <c r="M141" s="98">
        <f t="shared" si="22"/>
        <v>3.7490682620961682</v>
      </c>
      <c r="N141" s="116">
        <f t="shared" si="23"/>
        <v>3.7990682620961684</v>
      </c>
      <c r="O141" s="117">
        <f t="shared" si="24"/>
        <v>3.7740682620961685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3.7995682620961682</v>
      </c>
      <c r="L142" s="115">
        <f t="shared" si="29"/>
        <v>3.8485682620961681</v>
      </c>
      <c r="M142" s="98">
        <f t="shared" si="22"/>
        <v>3.799068262096168</v>
      </c>
      <c r="N142" s="116">
        <f t="shared" si="23"/>
        <v>3.8490682620961683</v>
      </c>
      <c r="O142" s="117">
        <f t="shared" si="24"/>
        <v>3.8240682620961683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3.849568262096168</v>
      </c>
      <c r="L143" s="115">
        <f t="shared" si="29"/>
        <v>3.8985682620961679</v>
      </c>
      <c r="M143" s="98">
        <f t="shared" si="22"/>
        <v>3.8490682620961678</v>
      </c>
      <c r="N143" s="116">
        <f t="shared" si="23"/>
        <v>3.8990682620961681</v>
      </c>
      <c r="O143" s="117">
        <f t="shared" si="24"/>
        <v>3.8740682620961682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3.8995682620961678</v>
      </c>
      <c r="L144" s="115">
        <f t="shared" si="29"/>
        <v>3.9485682620961677</v>
      </c>
      <c r="M144" s="98">
        <f t="shared" si="22"/>
        <v>3.8990682620961676</v>
      </c>
      <c r="N144" s="116">
        <f t="shared" si="23"/>
        <v>3.9490682620961679</v>
      </c>
      <c r="O144" s="117">
        <f t="shared" si="24"/>
        <v>3.924068262096168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3.9495682620961676</v>
      </c>
      <c r="L145" s="115">
        <f t="shared" si="29"/>
        <v>3.9985682620961676</v>
      </c>
      <c r="M145" s="98">
        <f t="shared" si="22"/>
        <v>3.9490682620961675</v>
      </c>
      <c r="N145" s="116">
        <f t="shared" si="23"/>
        <v>3.9990682620961677</v>
      </c>
      <c r="O145" s="117">
        <f t="shared" si="24"/>
        <v>3.9740682620961678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3.9995682620961674</v>
      </c>
      <c r="L146" s="115">
        <f t="shared" si="29"/>
        <v>4.0485682620961674</v>
      </c>
      <c r="M146" s="98">
        <f t="shared" si="22"/>
        <v>3.9990682620961673</v>
      </c>
      <c r="N146" s="116">
        <f t="shared" si="23"/>
        <v>4.0490682620961671</v>
      </c>
      <c r="O146" s="117">
        <f t="shared" si="24"/>
        <v>4.0240682620961676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4.0495682620961677</v>
      </c>
      <c r="L147" s="115">
        <f t="shared" si="29"/>
        <v>4.0985682620961672</v>
      </c>
      <c r="M147" s="98">
        <f t="shared" si="22"/>
        <v>4.049068262096168</v>
      </c>
      <c r="N147" s="116">
        <f t="shared" si="23"/>
        <v>4.0990682620961669</v>
      </c>
      <c r="O147" s="117">
        <f t="shared" si="24"/>
        <v>4.0740682620961675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4.0995682620961675</v>
      </c>
      <c r="L148" s="115">
        <f t="shared" si="29"/>
        <v>4.148568262096167</v>
      </c>
      <c r="M148" s="98">
        <f t="shared" si="22"/>
        <v>4.0990682620961678</v>
      </c>
      <c r="N148" s="116">
        <f t="shared" si="23"/>
        <v>4.1490682620961667</v>
      </c>
      <c r="O148" s="117">
        <f t="shared" si="24"/>
        <v>4.1240682620961673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4.1495682620961674</v>
      </c>
      <c r="L149" s="115">
        <f t="shared" si="29"/>
        <v>4.1985682620961668</v>
      </c>
      <c r="M149" s="98">
        <f t="shared" si="22"/>
        <v>4.1490682620961676</v>
      </c>
      <c r="N149" s="116">
        <f t="shared" si="23"/>
        <v>4.1990682620961666</v>
      </c>
      <c r="O149" s="117">
        <f t="shared" si="24"/>
        <v>4.1740682620961671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4.1995682620961672</v>
      </c>
      <c r="L150" s="115">
        <f t="shared" si="29"/>
        <v>4.2485682620961667</v>
      </c>
      <c r="M150" s="98">
        <f t="shared" si="22"/>
        <v>4.1990682620961675</v>
      </c>
      <c r="N150" s="116">
        <f t="shared" si="23"/>
        <v>4.2490682620961664</v>
      </c>
      <c r="O150" s="117">
        <f t="shared" si="24"/>
        <v>4.2240682620961669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4.249568262096167</v>
      </c>
      <c r="L151" s="115">
        <f t="shared" si="29"/>
        <v>4.2985682620961665</v>
      </c>
      <c r="M151" s="98">
        <f t="shared" si="22"/>
        <v>4.2490682620961673</v>
      </c>
      <c r="N151" s="116">
        <f t="shared" si="23"/>
        <v>4.2990682620961662</v>
      </c>
      <c r="O151" s="117">
        <f t="shared" si="24"/>
        <v>4.2740682620961667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4.2995682620961668</v>
      </c>
      <c r="L152" s="115">
        <f t="shared" si="29"/>
        <v>4.3485682620961663</v>
      </c>
      <c r="M152" s="98">
        <f t="shared" si="22"/>
        <v>4.2990682620961671</v>
      </c>
      <c r="N152" s="116">
        <f t="shared" si="23"/>
        <v>4.349068262096166</v>
      </c>
      <c r="O152" s="117">
        <f t="shared" si="24"/>
        <v>4.3240682620961666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4.3495682620961666</v>
      </c>
      <c r="L153" s="115">
        <f t="shared" si="29"/>
        <v>4.3985682620961661</v>
      </c>
      <c r="M153" s="98">
        <f t="shared" si="22"/>
        <v>4.3490682620961669</v>
      </c>
      <c r="N153" s="116">
        <f t="shared" si="23"/>
        <v>4.3990682620961659</v>
      </c>
      <c r="O153" s="117">
        <f t="shared" si="24"/>
        <v>4.3740682620961664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4.3995682620961665</v>
      </c>
      <c r="L154" s="115">
        <f t="shared" si="29"/>
        <v>4.448568262096166</v>
      </c>
      <c r="M154" s="98">
        <f t="shared" si="22"/>
        <v>4.3990682620961667</v>
      </c>
      <c r="N154" s="116">
        <f t="shared" si="23"/>
        <v>4.4490682620961657</v>
      </c>
      <c r="O154" s="117">
        <f t="shared" si="24"/>
        <v>4.4240682620961662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4.4495682620961663</v>
      </c>
      <c r="L155" s="115">
        <f t="shared" si="29"/>
        <v>4.4985682620961658</v>
      </c>
      <c r="M155" s="98">
        <f t="shared" si="22"/>
        <v>4.4490682620961666</v>
      </c>
      <c r="N155" s="116">
        <f t="shared" si="23"/>
        <v>4.4990682620961655</v>
      </c>
      <c r="O155" s="117">
        <f t="shared" si="24"/>
        <v>4.474068262096166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4.4995682620961661</v>
      </c>
      <c r="L156" s="115">
        <f t="shared" si="29"/>
        <v>4.5485682620961656</v>
      </c>
      <c r="M156" s="98">
        <f t="shared" si="22"/>
        <v>4.4990682620961664</v>
      </c>
      <c r="N156" s="116">
        <f t="shared" si="23"/>
        <v>4.5490682620961653</v>
      </c>
      <c r="O156" s="117">
        <f t="shared" si="24"/>
        <v>4.5240682620961659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4.5495682620961659</v>
      </c>
      <c r="L157" s="115">
        <f t="shared" si="29"/>
        <v>4.5985682620961654</v>
      </c>
      <c r="M157" s="98">
        <f t="shared" si="22"/>
        <v>4.5490682620961662</v>
      </c>
      <c r="N157" s="116">
        <f t="shared" si="23"/>
        <v>4.5990682620961651</v>
      </c>
      <c r="O157" s="117">
        <f t="shared" si="24"/>
        <v>4.5740682620961657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4.5995682620961658</v>
      </c>
      <c r="L158" s="115">
        <f t="shared" si="29"/>
        <v>4.6485682620961652</v>
      </c>
      <c r="M158" s="98">
        <f t="shared" si="22"/>
        <v>4.599068262096166</v>
      </c>
      <c r="N158" s="116">
        <f t="shared" si="23"/>
        <v>4.649068262096165</v>
      </c>
      <c r="O158" s="117">
        <f t="shared" si="24"/>
        <v>4.6240682620961655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4.6495682620961656</v>
      </c>
      <c r="L159" s="115">
        <f t="shared" si="29"/>
        <v>4.6985682620961651</v>
      </c>
      <c r="M159" s="98">
        <f t="shared" si="22"/>
        <v>4.6490682620961659</v>
      </c>
      <c r="N159" s="116">
        <f t="shared" si="23"/>
        <v>4.6990682620961648</v>
      </c>
      <c r="O159" s="117">
        <f t="shared" si="24"/>
        <v>4.6740682620961653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4.6995682620961654</v>
      </c>
      <c r="L160" s="115">
        <f t="shared" si="29"/>
        <v>4.7485682620961649</v>
      </c>
      <c r="M160" s="98">
        <f t="shared" si="22"/>
        <v>4.6990682620961657</v>
      </c>
      <c r="N160" s="116">
        <f t="shared" si="23"/>
        <v>4.7490682620961646</v>
      </c>
      <c r="O160" s="117">
        <f t="shared" si="24"/>
        <v>4.7240682620961651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4.7495682620961652</v>
      </c>
      <c r="L161" s="115">
        <f t="shared" si="29"/>
        <v>4.7985682620961647</v>
      </c>
      <c r="M161" s="98">
        <f t="shared" si="22"/>
        <v>4.7490682620961655</v>
      </c>
      <c r="N161" s="116">
        <f t="shared" si="23"/>
        <v>4.7990682620961644</v>
      </c>
      <c r="O161" s="117">
        <f t="shared" si="24"/>
        <v>4.774068262096165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4.799568262096165</v>
      </c>
      <c r="L162" s="115">
        <f t="shared" si="29"/>
        <v>4.8485682620961645</v>
      </c>
      <c r="M162" s="98">
        <f t="shared" si="22"/>
        <v>4.7990682620961653</v>
      </c>
      <c r="N162" s="116">
        <f t="shared" si="23"/>
        <v>4.8490682620961643</v>
      </c>
      <c r="O162" s="117">
        <f t="shared" si="24"/>
        <v>4.8240682620961648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4.8495682620961649</v>
      </c>
      <c r="L163" s="115">
        <f t="shared" si="29"/>
        <v>4.8985682620961644</v>
      </c>
      <c r="M163" s="98">
        <f t="shared" si="22"/>
        <v>4.8490682620961651</v>
      </c>
      <c r="N163" s="116">
        <f t="shared" si="23"/>
        <v>4.8990682620961641</v>
      </c>
      <c r="O163" s="117">
        <f t="shared" si="24"/>
        <v>4.8740682620961646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4.8995682620961647</v>
      </c>
      <c r="L164" s="115">
        <f t="shared" si="29"/>
        <v>4.9485682620961642</v>
      </c>
      <c r="M164" s="98">
        <f t="shared" si="22"/>
        <v>4.899068262096165</v>
      </c>
      <c r="N164" s="116">
        <f t="shared" si="23"/>
        <v>4.9490682620961639</v>
      </c>
      <c r="O164" s="117">
        <f t="shared" si="24"/>
        <v>4.9240682620961644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4.9495682620961645</v>
      </c>
      <c r="L165" s="115">
        <f t="shared" si="29"/>
        <v>4.998568262096164</v>
      </c>
      <c r="M165" s="98">
        <f t="shared" si="22"/>
        <v>4.9490682620961648</v>
      </c>
      <c r="N165" s="116">
        <f t="shared" si="23"/>
        <v>4.9990682620961637</v>
      </c>
      <c r="O165" s="117">
        <f t="shared" si="24"/>
        <v>4.9740682620961643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4.9995682620961643</v>
      </c>
      <c r="L166" s="115">
        <f t="shared" si="29"/>
        <v>5.0485682620961638</v>
      </c>
      <c r="M166" s="98">
        <f t="shared" si="22"/>
        <v>4.9990682620961646</v>
      </c>
      <c r="N166" s="116">
        <f t="shared" si="23"/>
        <v>5.0490682620961636</v>
      </c>
      <c r="O166" s="117">
        <f t="shared" si="24"/>
        <v>5.0240682620961641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5.0495682620961642</v>
      </c>
      <c r="L167" s="115">
        <f t="shared" si="29"/>
        <v>5.0985682620961637</v>
      </c>
      <c r="M167" s="98">
        <f t="shared" si="22"/>
        <v>5.0490682620961644</v>
      </c>
      <c r="N167" s="116">
        <f t="shared" si="23"/>
        <v>5.0990682620961634</v>
      </c>
      <c r="O167" s="117">
        <f t="shared" si="24"/>
        <v>5.0740682620961639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5.099568262096164</v>
      </c>
      <c r="L168" s="115">
        <f t="shared" si="29"/>
        <v>5.1485682620961635</v>
      </c>
      <c r="M168" s="98">
        <f t="shared" si="22"/>
        <v>5.0990682620961643</v>
      </c>
      <c r="N168" s="116">
        <f t="shared" si="23"/>
        <v>5.1490682620961632</v>
      </c>
      <c r="O168" s="117">
        <f t="shared" si="24"/>
        <v>5.1240682620961637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5.1495682620961638</v>
      </c>
      <c r="L169" s="115">
        <f t="shared" si="29"/>
        <v>5.1985682620961633</v>
      </c>
      <c r="M169" s="98">
        <f t="shared" si="22"/>
        <v>5.1490682620961641</v>
      </c>
      <c r="N169" s="116">
        <f t="shared" si="23"/>
        <v>5.199068262096163</v>
      </c>
      <c r="O169" s="117">
        <f t="shared" si="24"/>
        <v>5.1740682620961636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5.1995682620961636</v>
      </c>
      <c r="L170" s="115">
        <f t="shared" si="29"/>
        <v>5.2485682620961631</v>
      </c>
      <c r="M170" s="98">
        <f t="shared" si="22"/>
        <v>5.1990682620961639</v>
      </c>
      <c r="N170" s="116">
        <f t="shared" si="23"/>
        <v>5.2490682620961628</v>
      </c>
      <c r="O170" s="117">
        <f t="shared" si="24"/>
        <v>5.2240682620961634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5.2495682620961635</v>
      </c>
      <c r="L171" s="115">
        <f t="shared" si="29"/>
        <v>5.2985682620961629</v>
      </c>
      <c r="M171" s="98">
        <f t="shared" si="22"/>
        <v>5.2490682620961637</v>
      </c>
      <c r="N171" s="116">
        <f t="shared" si="23"/>
        <v>5.2990682620961627</v>
      </c>
      <c r="O171" s="117">
        <f t="shared" si="24"/>
        <v>5.2740682620961632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5.2995682620961633</v>
      </c>
      <c r="L172" s="115">
        <f t="shared" si="29"/>
        <v>5.3485682620961628</v>
      </c>
      <c r="M172" s="98">
        <f t="shared" si="22"/>
        <v>5.2990682620961636</v>
      </c>
      <c r="N172" s="116">
        <f t="shared" si="23"/>
        <v>5.3490682620961625</v>
      </c>
      <c r="O172" s="117">
        <f t="shared" si="24"/>
        <v>5.324068262096163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5.3495682620961631</v>
      </c>
      <c r="L173" s="115">
        <f t="shared" si="29"/>
        <v>5.3985682620961626</v>
      </c>
      <c r="M173" s="98">
        <f t="shared" si="22"/>
        <v>5.3490682620961634</v>
      </c>
      <c r="N173" s="116">
        <f t="shared" si="23"/>
        <v>5.3990682620961623</v>
      </c>
      <c r="O173" s="117">
        <f t="shared" si="24"/>
        <v>5.3740682620961628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5.3995682620961629</v>
      </c>
      <c r="L174" s="115">
        <f t="shared" si="29"/>
        <v>5.4485682620961624</v>
      </c>
      <c r="M174" s="98">
        <f t="shared" si="22"/>
        <v>5.3990682620961632</v>
      </c>
      <c r="N174" s="116">
        <f t="shared" si="23"/>
        <v>5.4490682620961621</v>
      </c>
      <c r="O174" s="117">
        <f t="shared" si="24"/>
        <v>5.4240682620961627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5.4495682620961627</v>
      </c>
      <c r="L175" s="115">
        <f t="shared" si="29"/>
        <v>5.4985682620961622</v>
      </c>
      <c r="M175" s="98">
        <f t="shared" si="22"/>
        <v>5.449068262096163</v>
      </c>
      <c r="N175" s="116">
        <f t="shared" si="23"/>
        <v>5.499068262096162</v>
      </c>
      <c r="O175" s="117">
        <f t="shared" si="24"/>
        <v>5.4740682620961625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5.4995682620961626</v>
      </c>
      <c r="L176" s="115">
        <f t="shared" si="29"/>
        <v>5.5485682620961621</v>
      </c>
      <c r="M176" s="98">
        <f t="shared" si="22"/>
        <v>5.4990682620961628</v>
      </c>
      <c r="N176" s="116">
        <f t="shared" si="23"/>
        <v>5.5490682620961618</v>
      </c>
      <c r="O176" s="117">
        <f t="shared" si="24"/>
        <v>5.5240682620961623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5.5495682620961624</v>
      </c>
      <c r="L177" s="115">
        <f t="shared" si="29"/>
        <v>5.5985682620961619</v>
      </c>
      <c r="M177" s="98">
        <f t="shared" si="22"/>
        <v>5.5490682620961627</v>
      </c>
      <c r="N177" s="116">
        <f t="shared" si="23"/>
        <v>5.5990682620961616</v>
      </c>
      <c r="O177" s="117">
        <f t="shared" si="24"/>
        <v>5.5740682620961621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5.5995682620961622</v>
      </c>
      <c r="L178" s="115">
        <f t="shared" si="29"/>
        <v>5.6485682620961617</v>
      </c>
      <c r="M178" s="98">
        <f t="shared" si="22"/>
        <v>5.5990682620961625</v>
      </c>
      <c r="N178" s="116">
        <f t="shared" si="23"/>
        <v>5.6490682620961614</v>
      </c>
      <c r="O178" s="117">
        <f t="shared" si="24"/>
        <v>5.624068262096162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5.649568262096162</v>
      </c>
      <c r="L179" s="115">
        <f t="shared" si="29"/>
        <v>5.6985682620961615</v>
      </c>
      <c r="M179" s="98">
        <f t="shared" si="22"/>
        <v>5.6490682620961623</v>
      </c>
      <c r="N179" s="116">
        <f t="shared" si="23"/>
        <v>5.6990682620961612</v>
      </c>
      <c r="O179" s="117">
        <f t="shared" si="24"/>
        <v>5.6740682620961618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5.6995682620961619</v>
      </c>
      <c r="L180" s="115">
        <f t="shared" si="29"/>
        <v>5.7485682620961613</v>
      </c>
      <c r="M180" s="98">
        <f t="shared" si="22"/>
        <v>5.6990682620961621</v>
      </c>
      <c r="N180" s="116">
        <f t="shared" si="23"/>
        <v>5.7490682620961611</v>
      </c>
      <c r="O180" s="117">
        <f t="shared" si="24"/>
        <v>5.7240682620961616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5.7495682620961617</v>
      </c>
      <c r="L181" s="115">
        <f t="shared" si="29"/>
        <v>5.7985682620961612</v>
      </c>
      <c r="M181" s="98">
        <f t="shared" si="22"/>
        <v>5.749068262096162</v>
      </c>
      <c r="N181" s="116">
        <f t="shared" si="23"/>
        <v>5.7990682620961609</v>
      </c>
      <c r="O181" s="117">
        <f t="shared" si="24"/>
        <v>5.7740682620961614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5.7995682620961615</v>
      </c>
      <c r="L182" s="115">
        <f t="shared" si="29"/>
        <v>5.848568262096161</v>
      </c>
      <c r="M182" s="98">
        <f t="shared" si="22"/>
        <v>5.7990682620961618</v>
      </c>
      <c r="N182" s="116">
        <f t="shared" si="23"/>
        <v>5.8490682620961607</v>
      </c>
      <c r="O182" s="117">
        <f t="shared" si="24"/>
        <v>5.8240682620961612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5.8495682620961613</v>
      </c>
      <c r="L183" s="115">
        <f t="shared" si="29"/>
        <v>5.8985682620961608</v>
      </c>
      <c r="M183" s="98">
        <f t="shared" si="22"/>
        <v>5.8490682620961616</v>
      </c>
      <c r="N183" s="116">
        <f t="shared" si="23"/>
        <v>5.8990682620961605</v>
      </c>
      <c r="O183" s="117">
        <f t="shared" si="24"/>
        <v>5.8740682620961611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5.8995682620961611</v>
      </c>
      <c r="L184" s="115">
        <f t="shared" si="29"/>
        <v>5.9485682620961606</v>
      </c>
      <c r="M184" s="98">
        <f t="shared" si="22"/>
        <v>5.8990682620961614</v>
      </c>
      <c r="N184" s="116">
        <f t="shared" si="23"/>
        <v>5.9490682620961604</v>
      </c>
      <c r="O184" s="117">
        <f t="shared" si="24"/>
        <v>5.9240682620961609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5.949568262096161</v>
      </c>
      <c r="L185" s="115">
        <f t="shared" si="29"/>
        <v>5.9985682620961605</v>
      </c>
      <c r="M185" s="98">
        <f t="shared" si="22"/>
        <v>5.9490682620961612</v>
      </c>
      <c r="N185" s="116">
        <f t="shared" si="23"/>
        <v>5.9990682620961602</v>
      </c>
      <c r="O185" s="117">
        <f t="shared" si="24"/>
        <v>5.9740682620961607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5.9995682620961608</v>
      </c>
      <c r="L186" s="115">
        <f t="shared" si="29"/>
        <v>6.0485682620961603</v>
      </c>
      <c r="M186" s="98">
        <f t="shared" si="22"/>
        <v>5.9990682620961611</v>
      </c>
      <c r="N186" s="116">
        <f t="shared" si="23"/>
        <v>6.04906826209616</v>
      </c>
      <c r="O186" s="117">
        <f t="shared" si="24"/>
        <v>6.0240682620961605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6.0495682620961606</v>
      </c>
      <c r="L187" s="115">
        <f t="shared" si="29"/>
        <v>6.0985682620961601</v>
      </c>
      <c r="M187" s="98">
        <f t="shared" si="22"/>
        <v>6.0490682620961609</v>
      </c>
      <c r="N187" s="116">
        <f t="shared" si="23"/>
        <v>6.0990682620961598</v>
      </c>
      <c r="O187" s="117">
        <f t="shared" si="24"/>
        <v>6.0740682620961604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6.0995682620961604</v>
      </c>
      <c r="L188" s="115">
        <f t="shared" si="29"/>
        <v>6.1485682620961599</v>
      </c>
      <c r="M188" s="98">
        <f t="shared" si="22"/>
        <v>6.0990682620961607</v>
      </c>
      <c r="N188" s="116">
        <f t="shared" si="23"/>
        <v>6.1490682620961596</v>
      </c>
      <c r="O188" s="117">
        <f t="shared" si="24"/>
        <v>6.1240682620961602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6.1495682620961603</v>
      </c>
      <c r="L189" s="115">
        <f t="shared" si="29"/>
        <v>6.1985682620961597</v>
      </c>
      <c r="M189" s="98">
        <f t="shared" si="22"/>
        <v>6.1490682620961605</v>
      </c>
      <c r="N189" s="116">
        <f t="shared" si="23"/>
        <v>6.1990682620961595</v>
      </c>
      <c r="O189" s="117">
        <f t="shared" si="24"/>
        <v>6.17406826209616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6.1995682620961601</v>
      </c>
      <c r="L190" s="115">
        <f t="shared" si="29"/>
        <v>6.2485682620961596</v>
      </c>
      <c r="M190" s="98">
        <f t="shared" si="22"/>
        <v>6.1990682620961604</v>
      </c>
      <c r="N190" s="116">
        <f t="shared" si="23"/>
        <v>6.2490682620961593</v>
      </c>
      <c r="O190" s="117">
        <f t="shared" si="24"/>
        <v>6.2240682620961598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6.2495682620961599</v>
      </c>
      <c r="L191" s="115">
        <f t="shared" si="29"/>
        <v>6.2985682620961594</v>
      </c>
      <c r="M191" s="98">
        <f t="shared" si="22"/>
        <v>6.2490682620961602</v>
      </c>
      <c r="N191" s="116">
        <f t="shared" si="23"/>
        <v>6.2990682620961591</v>
      </c>
      <c r="O191" s="117">
        <f t="shared" si="24"/>
        <v>6.2740682620961596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6.2995682620961597</v>
      </c>
      <c r="L192" s="115">
        <f t="shared" si="29"/>
        <v>6.3485682620961592</v>
      </c>
      <c r="M192" s="98">
        <f t="shared" si="22"/>
        <v>6.29906826209616</v>
      </c>
      <c r="N192" s="116">
        <f t="shared" si="23"/>
        <v>6.3490682620961589</v>
      </c>
      <c r="O192" s="117">
        <f t="shared" si="24"/>
        <v>6.3240682620961595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6.3495682620961595</v>
      </c>
      <c r="L193" s="115">
        <f t="shared" si="29"/>
        <v>6.398568262096159</v>
      </c>
      <c r="M193" s="98">
        <f t="shared" si="22"/>
        <v>6.3490682620961598</v>
      </c>
      <c r="N193" s="116">
        <f t="shared" si="23"/>
        <v>6.3990682620961588</v>
      </c>
      <c r="O193" s="117">
        <f t="shared" si="24"/>
        <v>6.3740682620961593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6.3995682620961594</v>
      </c>
      <c r="L194" s="115">
        <f t="shared" si="29"/>
        <v>6.4485682620961589</v>
      </c>
      <c r="M194" s="98">
        <f t="shared" si="22"/>
        <v>6.3990682620961596</v>
      </c>
      <c r="N194" s="116">
        <f t="shared" si="23"/>
        <v>6.4490682620961586</v>
      </c>
      <c r="O194" s="117">
        <f t="shared" si="24"/>
        <v>6.4240682620961591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6.4495682620961592</v>
      </c>
      <c r="L195" s="115">
        <f t="shared" si="29"/>
        <v>6.4985682620961587</v>
      </c>
      <c r="M195" s="98">
        <f t="shared" si="22"/>
        <v>6.4490682620961595</v>
      </c>
      <c r="N195" s="116">
        <f t="shared" si="23"/>
        <v>6.4990682620961584</v>
      </c>
      <c r="O195" s="117">
        <f t="shared" si="24"/>
        <v>6.4740682620961589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6.499568262096159</v>
      </c>
      <c r="L196" s="115">
        <f t="shared" si="29"/>
        <v>6.5485682620961585</v>
      </c>
      <c r="M196" s="98">
        <f t="shared" si="22"/>
        <v>6.4990682620961593</v>
      </c>
      <c r="N196" s="116">
        <f t="shared" si="23"/>
        <v>6.5490682620961582</v>
      </c>
      <c r="O196" s="117">
        <f t="shared" si="24"/>
        <v>6.5240682620961588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6.5495682620961588</v>
      </c>
      <c r="L197" s="115">
        <f t="shared" si="29"/>
        <v>6.5985682620961583</v>
      </c>
      <c r="M197" s="98">
        <f t="shared" ref="M197:M260" si="32">K197-5*10^-(D$2+1)</f>
        <v>6.5490682620961591</v>
      </c>
      <c r="N197" s="116">
        <f t="shared" ref="N197:N260" si="33">L197+5*10^-(D$2+1)</f>
        <v>6.599068262096158</v>
      </c>
      <c r="O197" s="117">
        <f t="shared" ref="O197:O260" si="34">AVERAGE(K197,L197)</f>
        <v>6.5740682620961586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6.5995682620961587</v>
      </c>
      <c r="L198" s="115">
        <f t="shared" ref="L198:L261" si="39">K198+$I$4-POWER(10,-$D$2)</f>
        <v>6.6485682620961581</v>
      </c>
      <c r="M198" s="98">
        <f t="shared" si="32"/>
        <v>6.5990682620961589</v>
      </c>
      <c r="N198" s="116">
        <f t="shared" si="33"/>
        <v>6.6490682620961579</v>
      </c>
      <c r="O198" s="117">
        <f t="shared" si="34"/>
        <v>6.6240682620961584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6.6495682620961585</v>
      </c>
      <c r="L199" s="115">
        <f t="shared" si="39"/>
        <v>6.698568262096158</v>
      </c>
      <c r="M199" s="98">
        <f t="shared" si="32"/>
        <v>6.6490682620961588</v>
      </c>
      <c r="N199" s="116">
        <f t="shared" si="33"/>
        <v>6.6990682620961577</v>
      </c>
      <c r="O199" s="117">
        <f t="shared" si="34"/>
        <v>6.6740682620961582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6.6995682620961583</v>
      </c>
      <c r="L200" s="115">
        <f t="shared" si="39"/>
        <v>6.7485682620961578</v>
      </c>
      <c r="M200" s="98">
        <f t="shared" si="32"/>
        <v>6.6990682620961586</v>
      </c>
      <c r="N200" s="116">
        <f t="shared" si="33"/>
        <v>6.7490682620961575</v>
      </c>
      <c r="O200" s="117">
        <f t="shared" si="34"/>
        <v>6.724068262096158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6.7495682620961581</v>
      </c>
      <c r="L201" s="115">
        <f t="shared" si="39"/>
        <v>6.7985682620961576</v>
      </c>
      <c r="M201" s="98">
        <f t="shared" si="32"/>
        <v>6.7490682620961584</v>
      </c>
      <c r="N201" s="116">
        <f t="shared" si="33"/>
        <v>6.7990682620961573</v>
      </c>
      <c r="O201" s="117">
        <f t="shared" si="34"/>
        <v>6.7740682620961579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6.7995682620961579</v>
      </c>
      <c r="L202" s="115">
        <f t="shared" si="39"/>
        <v>6.8485682620961574</v>
      </c>
      <c r="M202" s="98">
        <f t="shared" si="32"/>
        <v>6.7990682620961582</v>
      </c>
      <c r="N202" s="116">
        <f t="shared" si="33"/>
        <v>6.8490682620961572</v>
      </c>
      <c r="O202" s="117">
        <f t="shared" si="34"/>
        <v>6.8240682620961577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6.8495682620961578</v>
      </c>
      <c r="L203" s="115">
        <f t="shared" si="39"/>
        <v>6.8985682620961573</v>
      </c>
      <c r="M203" s="98">
        <f t="shared" si="32"/>
        <v>6.849068262096158</v>
      </c>
      <c r="N203" s="116">
        <f t="shared" si="33"/>
        <v>6.899068262096157</v>
      </c>
      <c r="O203" s="117">
        <f t="shared" si="34"/>
        <v>6.8740682620961575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6.8995682620961576</v>
      </c>
      <c r="L204" s="115">
        <f t="shared" si="39"/>
        <v>6.9485682620961571</v>
      </c>
      <c r="M204" s="98">
        <f t="shared" si="32"/>
        <v>6.8990682620961579</v>
      </c>
      <c r="N204" s="116">
        <f t="shared" si="33"/>
        <v>6.9490682620961568</v>
      </c>
      <c r="O204" s="117">
        <f t="shared" si="34"/>
        <v>6.9240682620961573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6.9495682620961574</v>
      </c>
      <c r="L205" s="115">
        <f t="shared" si="39"/>
        <v>6.9985682620961569</v>
      </c>
      <c r="M205" s="98">
        <f t="shared" si="32"/>
        <v>6.9490682620961577</v>
      </c>
      <c r="N205" s="116">
        <f t="shared" si="33"/>
        <v>6.9990682620961566</v>
      </c>
      <c r="O205" s="117">
        <f t="shared" si="34"/>
        <v>6.9740682620961572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6.9995682620961572</v>
      </c>
      <c r="L206" s="115">
        <f t="shared" si="39"/>
        <v>7.0485682620961567</v>
      </c>
      <c r="M206" s="98">
        <f t="shared" si="32"/>
        <v>6.9990682620961575</v>
      </c>
      <c r="N206" s="116">
        <f t="shared" si="33"/>
        <v>7.0490682620961564</v>
      </c>
      <c r="O206" s="117">
        <f t="shared" si="34"/>
        <v>7.024068262096157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7.0495682620961571</v>
      </c>
      <c r="L207" s="115">
        <f t="shared" si="39"/>
        <v>7.0985682620961565</v>
      </c>
      <c r="M207" s="98">
        <f t="shared" si="32"/>
        <v>7.0490682620961573</v>
      </c>
      <c r="N207" s="116">
        <f t="shared" si="33"/>
        <v>7.0990682620961563</v>
      </c>
      <c r="O207" s="117">
        <f t="shared" si="34"/>
        <v>7.0740682620961568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7.0995682620961569</v>
      </c>
      <c r="L208" s="115">
        <f t="shared" si="39"/>
        <v>7.1485682620961564</v>
      </c>
      <c r="M208" s="98">
        <f t="shared" si="32"/>
        <v>7.0990682620961572</v>
      </c>
      <c r="N208" s="116">
        <f t="shared" si="33"/>
        <v>7.1490682620961561</v>
      </c>
      <c r="O208" s="117">
        <f t="shared" si="34"/>
        <v>7.1240682620961566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7.1495682620961567</v>
      </c>
      <c r="L209" s="115">
        <f t="shared" si="39"/>
        <v>7.1985682620961562</v>
      </c>
      <c r="M209" s="98">
        <f t="shared" si="32"/>
        <v>7.149068262096157</v>
      </c>
      <c r="N209" s="116">
        <f t="shared" si="33"/>
        <v>7.1990682620961559</v>
      </c>
      <c r="O209" s="117">
        <f t="shared" si="34"/>
        <v>7.1740682620961564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7.1995682620961565</v>
      </c>
      <c r="L210" s="115">
        <f t="shared" si="39"/>
        <v>7.248568262096156</v>
      </c>
      <c r="M210" s="98">
        <f t="shared" si="32"/>
        <v>7.1990682620961568</v>
      </c>
      <c r="N210" s="116">
        <f t="shared" si="33"/>
        <v>7.2490682620961557</v>
      </c>
      <c r="O210" s="117">
        <f t="shared" si="34"/>
        <v>7.2240682620961563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7.2495682620961563</v>
      </c>
      <c r="L211" s="115">
        <f t="shared" si="39"/>
        <v>7.2985682620961558</v>
      </c>
      <c r="M211" s="98">
        <f t="shared" si="32"/>
        <v>7.2490682620961566</v>
      </c>
      <c r="N211" s="116">
        <f t="shared" si="33"/>
        <v>7.2990682620961556</v>
      </c>
      <c r="O211" s="117">
        <f t="shared" si="34"/>
        <v>7.2740682620961561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7.2995682620961562</v>
      </c>
      <c r="L212" s="115">
        <f t="shared" si="39"/>
        <v>7.3485682620961557</v>
      </c>
      <c r="M212" s="98">
        <f t="shared" si="32"/>
        <v>7.2990682620961564</v>
      </c>
      <c r="N212" s="116">
        <f t="shared" si="33"/>
        <v>7.3490682620961554</v>
      </c>
      <c r="O212" s="117">
        <f t="shared" si="34"/>
        <v>7.3240682620961559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7.349568262096156</v>
      </c>
      <c r="L213" s="115">
        <f t="shared" si="39"/>
        <v>7.3985682620961555</v>
      </c>
      <c r="M213" s="98">
        <f t="shared" si="32"/>
        <v>7.3490682620961563</v>
      </c>
      <c r="N213" s="116">
        <f t="shared" si="33"/>
        <v>7.3990682620961552</v>
      </c>
      <c r="O213" s="117">
        <f t="shared" si="34"/>
        <v>7.3740682620961557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7.3995682620961558</v>
      </c>
      <c r="L214" s="115">
        <f t="shared" si="39"/>
        <v>7.4485682620961553</v>
      </c>
      <c r="M214" s="98">
        <f t="shared" si="32"/>
        <v>7.3990682620961561</v>
      </c>
      <c r="N214" s="116">
        <f t="shared" si="33"/>
        <v>7.449068262096155</v>
      </c>
      <c r="O214" s="117">
        <f t="shared" si="34"/>
        <v>7.4240682620961556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7.4495682620961556</v>
      </c>
      <c r="L215" s="115">
        <f t="shared" si="39"/>
        <v>7.4985682620961551</v>
      </c>
      <c r="M215" s="98">
        <f t="shared" si="32"/>
        <v>7.4490682620961559</v>
      </c>
      <c r="N215" s="116">
        <f t="shared" si="33"/>
        <v>7.4990682620961548</v>
      </c>
      <c r="O215" s="117">
        <f t="shared" si="34"/>
        <v>7.4740682620961554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7.4995682620961555</v>
      </c>
      <c r="L216" s="115">
        <f t="shared" si="39"/>
        <v>7.5485682620961549</v>
      </c>
      <c r="M216" s="98">
        <f t="shared" si="32"/>
        <v>7.4990682620961557</v>
      </c>
      <c r="N216" s="116">
        <f t="shared" si="33"/>
        <v>7.5490682620961547</v>
      </c>
      <c r="O216" s="117">
        <f t="shared" si="34"/>
        <v>7.5240682620961552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7.5495682620961553</v>
      </c>
      <c r="L217" s="115">
        <f t="shared" si="39"/>
        <v>7.5985682620961548</v>
      </c>
      <c r="M217" s="98">
        <f t="shared" si="32"/>
        <v>7.5490682620961556</v>
      </c>
      <c r="N217" s="116">
        <f t="shared" si="33"/>
        <v>7.5990682620961545</v>
      </c>
      <c r="O217" s="117">
        <f t="shared" si="34"/>
        <v>7.574068262096155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7.5995682620961551</v>
      </c>
      <c r="L218" s="115">
        <f t="shared" si="39"/>
        <v>7.6485682620961546</v>
      </c>
      <c r="M218" s="98">
        <f t="shared" si="32"/>
        <v>7.5990682620961554</v>
      </c>
      <c r="N218" s="116">
        <f t="shared" si="33"/>
        <v>7.6490682620961543</v>
      </c>
      <c r="O218" s="117">
        <f t="shared" si="34"/>
        <v>7.6240682620961548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7.6495682620961549</v>
      </c>
      <c r="L219" s="115">
        <f t="shared" si="39"/>
        <v>7.6985682620961544</v>
      </c>
      <c r="M219" s="98">
        <f t="shared" si="32"/>
        <v>7.6490682620961552</v>
      </c>
      <c r="N219" s="116">
        <f t="shared" si="33"/>
        <v>7.6990682620961541</v>
      </c>
      <c r="O219" s="117">
        <f t="shared" si="34"/>
        <v>7.6740682620961547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7.6995682620961547</v>
      </c>
      <c r="L220" s="115">
        <f t="shared" si="39"/>
        <v>7.7485682620961542</v>
      </c>
      <c r="M220" s="98">
        <f t="shared" si="32"/>
        <v>7.699068262096155</v>
      </c>
      <c r="N220" s="116">
        <f t="shared" si="33"/>
        <v>7.749068262096154</v>
      </c>
      <c r="O220" s="117">
        <f t="shared" si="34"/>
        <v>7.7240682620961545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7.7495682620961546</v>
      </c>
      <c r="L221" s="115">
        <f t="shared" si="39"/>
        <v>7.7985682620961541</v>
      </c>
      <c r="M221" s="98">
        <f t="shared" si="32"/>
        <v>7.7490682620961548</v>
      </c>
      <c r="N221" s="116">
        <f t="shared" si="33"/>
        <v>7.7990682620961538</v>
      </c>
      <c r="O221" s="117">
        <f t="shared" si="34"/>
        <v>7.7740682620961543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7.7995682620961544</v>
      </c>
      <c r="L222" s="115">
        <f t="shared" si="39"/>
        <v>7.8485682620961539</v>
      </c>
      <c r="M222" s="98">
        <f t="shared" si="32"/>
        <v>7.7990682620961547</v>
      </c>
      <c r="N222" s="116">
        <f t="shared" si="33"/>
        <v>7.8490682620961536</v>
      </c>
      <c r="O222" s="117">
        <f t="shared" si="34"/>
        <v>7.8240682620961541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7.8495682620961542</v>
      </c>
      <c r="L223" s="115">
        <f t="shared" si="39"/>
        <v>7.8985682620961537</v>
      </c>
      <c r="M223" s="98">
        <f t="shared" si="32"/>
        <v>7.8490682620961545</v>
      </c>
      <c r="N223" s="116">
        <f t="shared" si="33"/>
        <v>7.8990682620961534</v>
      </c>
      <c r="O223" s="117">
        <f t="shared" si="34"/>
        <v>7.874068262096154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7.899568262096154</v>
      </c>
      <c r="L224" s="115">
        <f t="shared" si="39"/>
        <v>7.9485682620961535</v>
      </c>
      <c r="M224" s="98">
        <f t="shared" si="32"/>
        <v>7.8990682620961543</v>
      </c>
      <c r="N224" s="116">
        <f t="shared" si="33"/>
        <v>7.9490682620961532</v>
      </c>
      <c r="O224" s="117">
        <f t="shared" si="34"/>
        <v>7.9240682620961538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7.9495682620961539</v>
      </c>
      <c r="L225" s="115">
        <f t="shared" si="39"/>
        <v>7.9985682620961533</v>
      </c>
      <c r="M225" s="98">
        <f t="shared" si="32"/>
        <v>7.9490682620961541</v>
      </c>
      <c r="N225" s="116">
        <f t="shared" si="33"/>
        <v>7.9990682620961531</v>
      </c>
      <c r="O225" s="117">
        <f t="shared" si="34"/>
        <v>7.9740682620961536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7.9995682620961537</v>
      </c>
      <c r="L226" s="115">
        <f t="shared" si="39"/>
        <v>8.0485682620961541</v>
      </c>
      <c r="M226" s="98">
        <f t="shared" si="32"/>
        <v>7.999068262096154</v>
      </c>
      <c r="N226" s="116">
        <f t="shared" si="33"/>
        <v>8.0490682620961547</v>
      </c>
      <c r="O226" s="117">
        <f t="shared" si="34"/>
        <v>8.0240682620961543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8.0495682620961535</v>
      </c>
      <c r="L227" s="115">
        <f t="shared" si="39"/>
        <v>8.0985682620961548</v>
      </c>
      <c r="M227" s="98">
        <f t="shared" si="32"/>
        <v>8.0490682620961529</v>
      </c>
      <c r="N227" s="116">
        <f t="shared" si="33"/>
        <v>8.0990682620961554</v>
      </c>
      <c r="O227" s="117">
        <f t="shared" si="34"/>
        <v>8.074068262096155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8.0995682620961542</v>
      </c>
      <c r="L228" s="115">
        <f t="shared" si="39"/>
        <v>8.1485682620961555</v>
      </c>
      <c r="M228" s="98">
        <f t="shared" si="32"/>
        <v>8.0990682620961536</v>
      </c>
      <c r="N228" s="116">
        <f t="shared" si="33"/>
        <v>8.1490682620961561</v>
      </c>
      <c r="O228" s="117">
        <f t="shared" si="34"/>
        <v>8.1240682620961557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8.1495682620961549</v>
      </c>
      <c r="L229" s="115">
        <f t="shared" si="39"/>
        <v>8.1985682620961562</v>
      </c>
      <c r="M229" s="98">
        <f t="shared" si="32"/>
        <v>8.1490682620961543</v>
      </c>
      <c r="N229" s="116">
        <f t="shared" si="33"/>
        <v>8.1990682620961568</v>
      </c>
      <c r="O229" s="117">
        <f t="shared" si="34"/>
        <v>8.1740682620961564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8.1995682620961556</v>
      </c>
      <c r="L230" s="115">
        <f t="shared" si="39"/>
        <v>8.2485682620961569</v>
      </c>
      <c r="M230" s="98">
        <f t="shared" si="32"/>
        <v>8.199068262096155</v>
      </c>
      <c r="N230" s="116">
        <f t="shared" si="33"/>
        <v>8.2490682620961575</v>
      </c>
      <c r="O230" s="117">
        <f t="shared" si="34"/>
        <v>8.2240682620961572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8.2495682620961563</v>
      </c>
      <c r="L231" s="115">
        <f t="shared" si="39"/>
        <v>8.2985682620961576</v>
      </c>
      <c r="M231" s="98">
        <f t="shared" si="32"/>
        <v>8.2490682620961557</v>
      </c>
      <c r="N231" s="116">
        <f t="shared" si="33"/>
        <v>8.2990682620961582</v>
      </c>
      <c r="O231" s="117">
        <f t="shared" si="34"/>
        <v>8.2740682620961579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8.2995682620961571</v>
      </c>
      <c r="L232" s="115">
        <f t="shared" si="39"/>
        <v>8.3485682620961583</v>
      </c>
      <c r="M232" s="98">
        <f t="shared" si="32"/>
        <v>8.2990682620961564</v>
      </c>
      <c r="N232" s="116">
        <f t="shared" si="33"/>
        <v>8.3490682620961589</v>
      </c>
      <c r="O232" s="117">
        <f t="shared" si="34"/>
        <v>8.3240682620961586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8.3495682620961578</v>
      </c>
      <c r="L233" s="115">
        <f t="shared" si="39"/>
        <v>8.398568262096159</v>
      </c>
      <c r="M233" s="98">
        <f t="shared" si="32"/>
        <v>8.3490682620961572</v>
      </c>
      <c r="N233" s="116">
        <f t="shared" si="33"/>
        <v>8.3990682620961596</v>
      </c>
      <c r="O233" s="117">
        <f t="shared" si="34"/>
        <v>8.3740682620961593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8.3995682620961585</v>
      </c>
      <c r="L234" s="115">
        <f t="shared" si="39"/>
        <v>8.4485682620961597</v>
      </c>
      <c r="M234" s="98">
        <f t="shared" si="32"/>
        <v>8.3990682620961579</v>
      </c>
      <c r="N234" s="116">
        <f t="shared" si="33"/>
        <v>8.4490682620961604</v>
      </c>
      <c r="O234" s="117">
        <f t="shared" si="34"/>
        <v>8.42406826209616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8.4495682620961592</v>
      </c>
      <c r="L235" s="115">
        <f t="shared" si="39"/>
        <v>8.4985682620961605</v>
      </c>
      <c r="M235" s="98">
        <f t="shared" si="32"/>
        <v>8.4490682620961586</v>
      </c>
      <c r="N235" s="116">
        <f t="shared" si="33"/>
        <v>8.4990682620961611</v>
      </c>
      <c r="O235" s="117">
        <f t="shared" si="34"/>
        <v>8.4740682620961607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8.4995682620961599</v>
      </c>
      <c r="L236" s="115">
        <f t="shared" si="39"/>
        <v>8.5485682620961612</v>
      </c>
      <c r="M236" s="98">
        <f t="shared" si="32"/>
        <v>8.4990682620961593</v>
      </c>
      <c r="N236" s="116">
        <f t="shared" si="33"/>
        <v>8.5490682620961618</v>
      </c>
      <c r="O236" s="117">
        <f t="shared" si="34"/>
        <v>8.5240682620961614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8.5495682620961606</v>
      </c>
      <c r="L237" s="115">
        <f t="shared" si="39"/>
        <v>8.5985682620961619</v>
      </c>
      <c r="M237" s="98">
        <f t="shared" si="32"/>
        <v>8.54906826209616</v>
      </c>
      <c r="N237" s="116">
        <f t="shared" si="33"/>
        <v>8.5990682620961625</v>
      </c>
      <c r="O237" s="117">
        <f t="shared" si="34"/>
        <v>8.5740682620961621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8.5995682620961613</v>
      </c>
      <c r="L238" s="115">
        <f t="shared" si="39"/>
        <v>8.6485682620961626</v>
      </c>
      <c r="M238" s="98">
        <f t="shared" si="32"/>
        <v>8.5990682620961607</v>
      </c>
      <c r="N238" s="116">
        <f t="shared" si="33"/>
        <v>8.6490682620961632</v>
      </c>
      <c r="O238" s="117">
        <f t="shared" si="34"/>
        <v>8.6240682620961628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8.649568262096162</v>
      </c>
      <c r="L239" s="115">
        <f t="shared" si="39"/>
        <v>8.6985682620961633</v>
      </c>
      <c r="M239" s="98">
        <f t="shared" si="32"/>
        <v>8.6490682620961614</v>
      </c>
      <c r="N239" s="116">
        <f t="shared" si="33"/>
        <v>8.6990682620961639</v>
      </c>
      <c r="O239" s="117">
        <f t="shared" si="34"/>
        <v>8.6740682620961636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8.6995682620961627</v>
      </c>
      <c r="L240" s="115">
        <f t="shared" si="39"/>
        <v>8.748568262096164</v>
      </c>
      <c r="M240" s="98">
        <f t="shared" si="32"/>
        <v>8.6990682620961621</v>
      </c>
      <c r="N240" s="116">
        <f t="shared" si="33"/>
        <v>8.7490682620961646</v>
      </c>
      <c r="O240" s="117">
        <f t="shared" si="34"/>
        <v>8.7240682620961643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8.7495682620961635</v>
      </c>
      <c r="L241" s="115">
        <f t="shared" si="39"/>
        <v>8.7985682620961647</v>
      </c>
      <c r="M241" s="98">
        <f t="shared" si="32"/>
        <v>8.7490682620961628</v>
      </c>
      <c r="N241" s="116">
        <f t="shared" si="33"/>
        <v>8.7990682620961653</v>
      </c>
      <c r="O241" s="117">
        <f t="shared" si="34"/>
        <v>8.774068262096165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8.7995682620961642</v>
      </c>
      <c r="L242" s="115">
        <f t="shared" si="39"/>
        <v>8.8485682620961654</v>
      </c>
      <c r="M242" s="98">
        <f t="shared" si="32"/>
        <v>8.7990682620961636</v>
      </c>
      <c r="N242" s="116">
        <f t="shared" si="33"/>
        <v>8.849068262096166</v>
      </c>
      <c r="O242" s="117">
        <f t="shared" si="34"/>
        <v>8.8240682620961657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8.8495682620961649</v>
      </c>
      <c r="L243" s="115">
        <f t="shared" si="39"/>
        <v>8.8985682620961661</v>
      </c>
      <c r="M243" s="98">
        <f t="shared" si="32"/>
        <v>8.8490682620961643</v>
      </c>
      <c r="N243" s="116">
        <f t="shared" si="33"/>
        <v>8.8990682620961667</v>
      </c>
      <c r="O243" s="117">
        <f t="shared" si="34"/>
        <v>8.8740682620961664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8.8995682620961656</v>
      </c>
      <c r="L244" s="115">
        <f t="shared" si="39"/>
        <v>8.9485682620961668</v>
      </c>
      <c r="M244" s="98">
        <f t="shared" si="32"/>
        <v>8.899068262096165</v>
      </c>
      <c r="N244" s="116">
        <f t="shared" si="33"/>
        <v>8.9490682620961675</v>
      </c>
      <c r="O244" s="117">
        <f t="shared" si="34"/>
        <v>8.9240682620961671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8.9495682620961663</v>
      </c>
      <c r="L245" s="115">
        <f t="shared" si="39"/>
        <v>8.9985682620961676</v>
      </c>
      <c r="M245" s="98">
        <f t="shared" si="32"/>
        <v>8.9490682620961657</v>
      </c>
      <c r="N245" s="116">
        <f t="shared" si="33"/>
        <v>8.9990682620961682</v>
      </c>
      <c r="O245" s="117">
        <f t="shared" si="34"/>
        <v>8.9740682620961678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8.999568262096167</v>
      </c>
      <c r="L246" s="115">
        <f t="shared" si="39"/>
        <v>9.0485682620961683</v>
      </c>
      <c r="M246" s="98">
        <f t="shared" si="32"/>
        <v>8.9990682620961664</v>
      </c>
      <c r="N246" s="116">
        <f t="shared" si="33"/>
        <v>9.0490682620961689</v>
      </c>
      <c r="O246" s="117">
        <f t="shared" si="34"/>
        <v>9.0240682620961685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9.0495682620961677</v>
      </c>
      <c r="L247" s="115">
        <f t="shared" si="39"/>
        <v>9.098568262096169</v>
      </c>
      <c r="M247" s="98">
        <f t="shared" si="32"/>
        <v>9.0490682620961671</v>
      </c>
      <c r="N247" s="116">
        <f t="shared" si="33"/>
        <v>9.0990682620961696</v>
      </c>
      <c r="O247" s="117">
        <f t="shared" si="34"/>
        <v>9.0740682620961692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9.0995682620961684</v>
      </c>
      <c r="L248" s="115">
        <f t="shared" si="39"/>
        <v>9.1485682620961697</v>
      </c>
      <c r="M248" s="98">
        <f t="shared" si="32"/>
        <v>9.0990682620961678</v>
      </c>
      <c r="N248" s="116">
        <f t="shared" si="33"/>
        <v>9.1490682620961703</v>
      </c>
      <c r="O248" s="117">
        <f t="shared" si="34"/>
        <v>9.1240682620961699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9.1495682620961691</v>
      </c>
      <c r="L249" s="115">
        <f t="shared" si="39"/>
        <v>9.1985682620961704</v>
      </c>
      <c r="M249" s="98">
        <f t="shared" si="32"/>
        <v>9.1490682620961685</v>
      </c>
      <c r="N249" s="116">
        <f t="shared" si="33"/>
        <v>9.199068262096171</v>
      </c>
      <c r="O249" s="117">
        <f t="shared" si="34"/>
        <v>9.1740682620961707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9.1995682620961698</v>
      </c>
      <c r="L250" s="115">
        <f t="shared" si="39"/>
        <v>9.2485682620961711</v>
      </c>
      <c r="M250" s="98">
        <f t="shared" si="32"/>
        <v>9.1990682620961692</v>
      </c>
      <c r="N250" s="116">
        <f t="shared" si="33"/>
        <v>9.2490682620961717</v>
      </c>
      <c r="O250" s="117">
        <f t="shared" si="34"/>
        <v>9.2240682620961714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9.2495682620961706</v>
      </c>
      <c r="L251" s="115">
        <f t="shared" si="39"/>
        <v>9.2985682620961718</v>
      </c>
      <c r="M251" s="98">
        <f t="shared" si="32"/>
        <v>9.2490682620961699</v>
      </c>
      <c r="N251" s="116">
        <f t="shared" si="33"/>
        <v>9.2990682620961724</v>
      </c>
      <c r="O251" s="117">
        <f t="shared" si="34"/>
        <v>9.2740682620961721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9.2995682620961713</v>
      </c>
      <c r="L252" s="115">
        <f t="shared" si="39"/>
        <v>9.3485682620961725</v>
      </c>
      <c r="M252" s="98">
        <f t="shared" si="32"/>
        <v>9.2990682620961707</v>
      </c>
      <c r="N252" s="116">
        <f t="shared" si="33"/>
        <v>9.3490682620961731</v>
      </c>
      <c r="O252" s="117">
        <f t="shared" si="34"/>
        <v>9.3240682620961728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9.349568262096172</v>
      </c>
      <c r="L253" s="115">
        <f t="shared" si="39"/>
        <v>9.3985682620961732</v>
      </c>
      <c r="M253" s="98">
        <f t="shared" si="32"/>
        <v>9.3490682620961714</v>
      </c>
      <c r="N253" s="116">
        <f t="shared" si="33"/>
        <v>9.3990682620961739</v>
      </c>
      <c r="O253" s="117">
        <f t="shared" si="34"/>
        <v>9.3740682620961735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9.3995682620961727</v>
      </c>
      <c r="L254" s="115">
        <f t="shared" si="39"/>
        <v>9.448568262096174</v>
      </c>
      <c r="M254" s="98">
        <f t="shared" si="32"/>
        <v>9.3990682620961721</v>
      </c>
      <c r="N254" s="116">
        <f t="shared" si="33"/>
        <v>9.4490682620961746</v>
      </c>
      <c r="O254" s="117">
        <f t="shared" si="34"/>
        <v>9.4240682620961742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9.4495682620961734</v>
      </c>
      <c r="L255" s="115">
        <f t="shared" si="39"/>
        <v>9.4985682620961747</v>
      </c>
      <c r="M255" s="98">
        <f t="shared" si="32"/>
        <v>9.4490682620961728</v>
      </c>
      <c r="N255" s="116">
        <f t="shared" si="33"/>
        <v>9.4990682620961753</v>
      </c>
      <c r="O255" s="117">
        <f t="shared" si="34"/>
        <v>9.4740682620961749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9.4995682620961741</v>
      </c>
      <c r="L256" s="115">
        <f t="shared" si="39"/>
        <v>9.5485682620961754</v>
      </c>
      <c r="M256" s="98">
        <f t="shared" si="32"/>
        <v>9.4990682620961735</v>
      </c>
      <c r="N256" s="116">
        <f t="shared" si="33"/>
        <v>9.549068262096176</v>
      </c>
      <c r="O256" s="117">
        <f t="shared" si="34"/>
        <v>9.5240682620961756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9.5495682620961748</v>
      </c>
      <c r="L257" s="115">
        <f t="shared" si="39"/>
        <v>9.5985682620961761</v>
      </c>
      <c r="M257" s="98">
        <f t="shared" si="32"/>
        <v>9.5490682620961742</v>
      </c>
      <c r="N257" s="116">
        <f t="shared" si="33"/>
        <v>9.5990682620961767</v>
      </c>
      <c r="O257" s="117">
        <f t="shared" si="34"/>
        <v>9.5740682620961763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9.5995682620961755</v>
      </c>
      <c r="L258" s="115">
        <f t="shared" si="39"/>
        <v>9.6485682620961768</v>
      </c>
      <c r="M258" s="98">
        <f t="shared" si="32"/>
        <v>9.5990682620961749</v>
      </c>
      <c r="N258" s="116">
        <f t="shared" si="33"/>
        <v>9.6490682620961774</v>
      </c>
      <c r="O258" s="117">
        <f t="shared" si="34"/>
        <v>9.6240682620961771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9.6495682620961762</v>
      </c>
      <c r="L259" s="115">
        <f t="shared" si="39"/>
        <v>9.6985682620961775</v>
      </c>
      <c r="M259" s="98">
        <f t="shared" si="32"/>
        <v>9.6490682620961756</v>
      </c>
      <c r="N259" s="116">
        <f t="shared" si="33"/>
        <v>9.6990682620961781</v>
      </c>
      <c r="O259" s="117">
        <f t="shared" si="34"/>
        <v>9.6740682620961778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9.699568262096177</v>
      </c>
      <c r="L260" s="115">
        <f t="shared" si="39"/>
        <v>9.7485682620961782</v>
      </c>
      <c r="M260" s="98">
        <f t="shared" si="32"/>
        <v>9.6990682620961763</v>
      </c>
      <c r="N260" s="116">
        <f t="shared" si="33"/>
        <v>9.7490682620961788</v>
      </c>
      <c r="O260" s="117">
        <f t="shared" si="34"/>
        <v>9.7240682620961785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9.7495682620961777</v>
      </c>
      <c r="L261" s="115">
        <f t="shared" si="39"/>
        <v>9.7985682620961789</v>
      </c>
      <c r="M261" s="98">
        <f t="shared" ref="M261:M324" si="42">K261-5*10^-(D$2+1)</f>
        <v>9.7490682620961771</v>
      </c>
      <c r="N261" s="116">
        <f t="shared" ref="N261:N324" si="43">L261+5*10^-(D$2+1)</f>
        <v>9.7990682620961795</v>
      </c>
      <c r="O261" s="117">
        <f t="shared" ref="O261:O324" si="44">AVERAGE(K261,L261)</f>
        <v>9.7740682620961792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9.7995682620961784</v>
      </c>
      <c r="L262" s="115">
        <f t="shared" ref="L262:L325" si="49">K262+$I$4-POWER(10,-$D$2)</f>
        <v>9.8485682620961796</v>
      </c>
      <c r="M262" s="98">
        <f t="shared" si="42"/>
        <v>9.7990682620961778</v>
      </c>
      <c r="N262" s="116">
        <f t="shared" si="43"/>
        <v>9.8490682620961802</v>
      </c>
      <c r="O262" s="117">
        <f t="shared" si="44"/>
        <v>9.8240682620961799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9.8495682620961791</v>
      </c>
      <c r="L263" s="115">
        <f t="shared" si="49"/>
        <v>9.8985682620961803</v>
      </c>
      <c r="M263" s="98">
        <f t="shared" si="42"/>
        <v>9.8490682620961785</v>
      </c>
      <c r="N263" s="116">
        <f t="shared" si="43"/>
        <v>9.899068262096181</v>
      </c>
      <c r="O263" s="117">
        <f t="shared" si="44"/>
        <v>9.8740682620961806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9.8995682620961798</v>
      </c>
      <c r="L264" s="115">
        <f t="shared" si="49"/>
        <v>9.9485682620961811</v>
      </c>
      <c r="M264" s="98">
        <f t="shared" si="42"/>
        <v>9.8990682620961792</v>
      </c>
      <c r="N264" s="116">
        <f t="shared" si="43"/>
        <v>9.9490682620961817</v>
      </c>
      <c r="O264" s="117">
        <f t="shared" si="44"/>
        <v>9.9240682620961813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9.9495682620961805</v>
      </c>
      <c r="L265" s="115">
        <f t="shared" si="49"/>
        <v>9.9985682620961818</v>
      </c>
      <c r="M265" s="98">
        <f t="shared" si="42"/>
        <v>9.9490682620961799</v>
      </c>
      <c r="N265" s="116">
        <f t="shared" si="43"/>
        <v>9.9990682620961824</v>
      </c>
      <c r="O265" s="117">
        <f t="shared" si="44"/>
        <v>9.974068262096182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9.9995682620961812</v>
      </c>
      <c r="L266" s="115">
        <f t="shared" si="49"/>
        <v>10.048568262096182</v>
      </c>
      <c r="M266" s="98">
        <f t="shared" si="42"/>
        <v>9.9990682620961806</v>
      </c>
      <c r="N266" s="116">
        <f t="shared" si="43"/>
        <v>10.049068262096183</v>
      </c>
      <c r="O266" s="117">
        <f t="shared" si="44"/>
        <v>10.024068262096183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10.049568262096182</v>
      </c>
      <c r="L267" s="115">
        <f t="shared" si="49"/>
        <v>10.098568262096183</v>
      </c>
      <c r="M267" s="98">
        <f t="shared" si="42"/>
        <v>10.049068262096181</v>
      </c>
      <c r="N267" s="116">
        <f t="shared" si="43"/>
        <v>10.099068262096184</v>
      </c>
      <c r="O267" s="117">
        <f t="shared" si="44"/>
        <v>10.074068262096183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10.099568262096183</v>
      </c>
      <c r="L268" s="115">
        <f t="shared" si="49"/>
        <v>10.148568262096184</v>
      </c>
      <c r="M268" s="98">
        <f t="shared" si="42"/>
        <v>10.099068262096182</v>
      </c>
      <c r="N268" s="116">
        <f t="shared" si="43"/>
        <v>10.149068262096185</v>
      </c>
      <c r="O268" s="117">
        <f t="shared" si="44"/>
        <v>10.124068262096184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10.149568262096183</v>
      </c>
      <c r="L269" s="115">
        <f t="shared" si="49"/>
        <v>10.198568262096185</v>
      </c>
      <c r="M269" s="98">
        <f t="shared" si="42"/>
        <v>10.149068262096183</v>
      </c>
      <c r="N269" s="116">
        <f t="shared" si="43"/>
        <v>10.199068262096185</v>
      </c>
      <c r="O269" s="117">
        <f t="shared" si="44"/>
        <v>10.174068262096185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10.199568262096184</v>
      </c>
      <c r="L270" s="115">
        <f t="shared" si="49"/>
        <v>10.248568262096185</v>
      </c>
      <c r="M270" s="98">
        <f t="shared" si="42"/>
        <v>10.199068262096183</v>
      </c>
      <c r="N270" s="116">
        <f t="shared" si="43"/>
        <v>10.249068262096186</v>
      </c>
      <c r="O270" s="117">
        <f t="shared" si="44"/>
        <v>10.224068262096186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10.249568262096185</v>
      </c>
      <c r="L271" s="115">
        <f t="shared" si="49"/>
        <v>10.298568262096186</v>
      </c>
      <c r="M271" s="98">
        <f t="shared" si="42"/>
        <v>10.249068262096184</v>
      </c>
      <c r="N271" s="116">
        <f t="shared" si="43"/>
        <v>10.299068262096187</v>
      </c>
      <c r="O271" s="117">
        <f t="shared" si="44"/>
        <v>10.274068262096186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10.299568262096185</v>
      </c>
      <c r="L272" s="115">
        <f t="shared" si="49"/>
        <v>10.348568262096187</v>
      </c>
      <c r="M272" s="98">
        <f t="shared" si="42"/>
        <v>10.299068262096185</v>
      </c>
      <c r="N272" s="116">
        <f t="shared" si="43"/>
        <v>10.349068262096187</v>
      </c>
      <c r="O272" s="117">
        <f t="shared" si="44"/>
        <v>10.324068262096187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10.349568262096186</v>
      </c>
      <c r="L273" s="115">
        <f t="shared" si="49"/>
        <v>10.398568262096187</v>
      </c>
      <c r="M273" s="98">
        <f t="shared" si="42"/>
        <v>10.349068262096186</v>
      </c>
      <c r="N273" s="116">
        <f t="shared" si="43"/>
        <v>10.399068262096188</v>
      </c>
      <c r="O273" s="117">
        <f t="shared" si="44"/>
        <v>10.374068262096188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10.399568262096187</v>
      </c>
      <c r="L274" s="115">
        <f t="shared" si="49"/>
        <v>10.448568262096188</v>
      </c>
      <c r="M274" s="98">
        <f t="shared" si="42"/>
        <v>10.399068262096186</v>
      </c>
      <c r="N274" s="116">
        <f t="shared" si="43"/>
        <v>10.449068262096189</v>
      </c>
      <c r="O274" s="117">
        <f t="shared" si="44"/>
        <v>10.424068262096188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10.449568262096188</v>
      </c>
      <c r="L275" s="115">
        <f t="shared" si="49"/>
        <v>10.498568262096189</v>
      </c>
      <c r="M275" s="98">
        <f t="shared" si="42"/>
        <v>10.449068262096187</v>
      </c>
      <c r="N275" s="116">
        <f t="shared" si="43"/>
        <v>10.499068262096189</v>
      </c>
      <c r="O275" s="117">
        <f t="shared" si="44"/>
        <v>10.474068262096189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10.499568262096188</v>
      </c>
      <c r="L276" s="115">
        <f t="shared" si="49"/>
        <v>10.54856826209619</v>
      </c>
      <c r="M276" s="98">
        <f t="shared" si="42"/>
        <v>10.499068262096188</v>
      </c>
      <c r="N276" s="116">
        <f t="shared" si="43"/>
        <v>10.54906826209619</v>
      </c>
      <c r="O276" s="117">
        <f t="shared" si="44"/>
        <v>10.52406826209619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10.549568262096189</v>
      </c>
      <c r="L277" s="115">
        <f t="shared" si="49"/>
        <v>10.59856826209619</v>
      </c>
      <c r="M277" s="98">
        <f t="shared" si="42"/>
        <v>10.549068262096188</v>
      </c>
      <c r="N277" s="116">
        <f t="shared" si="43"/>
        <v>10.599068262096191</v>
      </c>
      <c r="O277" s="117">
        <f t="shared" si="44"/>
        <v>10.574068262096191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10.59956826209619</v>
      </c>
      <c r="L278" s="115">
        <f t="shared" si="49"/>
        <v>10.648568262096191</v>
      </c>
      <c r="M278" s="98">
        <f t="shared" si="42"/>
        <v>10.599068262096189</v>
      </c>
      <c r="N278" s="116">
        <f t="shared" si="43"/>
        <v>10.649068262096192</v>
      </c>
      <c r="O278" s="117">
        <f t="shared" si="44"/>
        <v>10.624068262096191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10.64956826209619</v>
      </c>
      <c r="L279" s="115">
        <f t="shared" si="49"/>
        <v>10.698568262096192</v>
      </c>
      <c r="M279" s="98">
        <f t="shared" si="42"/>
        <v>10.64906826209619</v>
      </c>
      <c r="N279" s="116">
        <f t="shared" si="43"/>
        <v>10.699068262096192</v>
      </c>
      <c r="O279" s="117">
        <f t="shared" si="44"/>
        <v>10.674068262096192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10.699568262096191</v>
      </c>
      <c r="L280" s="115">
        <f t="shared" si="49"/>
        <v>10.748568262096192</v>
      </c>
      <c r="M280" s="98">
        <f t="shared" si="42"/>
        <v>10.699068262096191</v>
      </c>
      <c r="N280" s="116">
        <f t="shared" si="43"/>
        <v>10.749068262096193</v>
      </c>
      <c r="O280" s="117">
        <f t="shared" si="44"/>
        <v>10.724068262096193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10.749568262096192</v>
      </c>
      <c r="L281" s="115">
        <f t="shared" si="49"/>
        <v>10.798568262096193</v>
      </c>
      <c r="M281" s="98">
        <f t="shared" si="42"/>
        <v>10.749068262096191</v>
      </c>
      <c r="N281" s="116">
        <f t="shared" si="43"/>
        <v>10.799068262096194</v>
      </c>
      <c r="O281" s="117">
        <f t="shared" si="44"/>
        <v>10.774068262096193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10.799568262096193</v>
      </c>
      <c r="L282" s="115">
        <f t="shared" si="49"/>
        <v>10.848568262096194</v>
      </c>
      <c r="M282" s="98">
        <f t="shared" si="42"/>
        <v>10.799068262096192</v>
      </c>
      <c r="N282" s="116">
        <f t="shared" si="43"/>
        <v>10.849068262096194</v>
      </c>
      <c r="O282" s="117">
        <f t="shared" si="44"/>
        <v>10.824068262096194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10.849568262096193</v>
      </c>
      <c r="L283" s="115">
        <f t="shared" si="49"/>
        <v>10.898568262096195</v>
      </c>
      <c r="M283" s="98">
        <f t="shared" si="42"/>
        <v>10.849068262096193</v>
      </c>
      <c r="N283" s="116">
        <f t="shared" si="43"/>
        <v>10.899068262096195</v>
      </c>
      <c r="O283" s="117">
        <f t="shared" si="44"/>
        <v>10.874068262096195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10.899568262096194</v>
      </c>
      <c r="L284" s="115">
        <f t="shared" si="49"/>
        <v>10.948568262096195</v>
      </c>
      <c r="M284" s="98">
        <f t="shared" si="42"/>
        <v>10.899068262096193</v>
      </c>
      <c r="N284" s="116">
        <f t="shared" si="43"/>
        <v>10.949068262096196</v>
      </c>
      <c r="O284" s="117">
        <f t="shared" si="44"/>
        <v>10.924068262096196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10.949568262096195</v>
      </c>
      <c r="L285" s="115">
        <f t="shared" si="49"/>
        <v>10.998568262096196</v>
      </c>
      <c r="M285" s="98">
        <f t="shared" si="42"/>
        <v>10.949068262096194</v>
      </c>
      <c r="N285" s="116">
        <f t="shared" si="43"/>
        <v>10.999068262096197</v>
      </c>
      <c r="O285" s="117">
        <f t="shared" si="44"/>
        <v>10.974068262096196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10.999568262096195</v>
      </c>
      <c r="L286" s="115">
        <f t="shared" si="49"/>
        <v>11.048568262096197</v>
      </c>
      <c r="M286" s="98">
        <f t="shared" si="42"/>
        <v>10.999068262096195</v>
      </c>
      <c r="N286" s="116">
        <f t="shared" si="43"/>
        <v>11.049068262096197</v>
      </c>
      <c r="O286" s="117">
        <f t="shared" si="44"/>
        <v>11.024068262096197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11.049568262096196</v>
      </c>
      <c r="L287" s="115">
        <f t="shared" si="49"/>
        <v>11.098568262096197</v>
      </c>
      <c r="M287" s="98">
        <f t="shared" si="42"/>
        <v>11.049068262096196</v>
      </c>
      <c r="N287" s="116">
        <f t="shared" si="43"/>
        <v>11.099068262096198</v>
      </c>
      <c r="O287" s="117">
        <f t="shared" si="44"/>
        <v>11.074068262096198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11.099568262096197</v>
      </c>
      <c r="L288" s="115">
        <f t="shared" si="49"/>
        <v>11.148568262096198</v>
      </c>
      <c r="M288" s="98">
        <f t="shared" si="42"/>
        <v>11.099068262096196</v>
      </c>
      <c r="N288" s="116">
        <f t="shared" si="43"/>
        <v>11.149068262096199</v>
      </c>
      <c r="O288" s="117">
        <f t="shared" si="44"/>
        <v>11.124068262096198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11.149568262096198</v>
      </c>
      <c r="L289" s="115">
        <f t="shared" si="49"/>
        <v>11.198568262096199</v>
      </c>
      <c r="M289" s="98">
        <f t="shared" si="42"/>
        <v>11.149068262096197</v>
      </c>
      <c r="N289" s="116">
        <f t="shared" si="43"/>
        <v>11.199068262096199</v>
      </c>
      <c r="O289" s="117">
        <f t="shared" si="44"/>
        <v>11.174068262096199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11.199568262096198</v>
      </c>
      <c r="L290" s="115">
        <f t="shared" si="49"/>
        <v>11.2485682620962</v>
      </c>
      <c r="M290" s="98">
        <f t="shared" si="42"/>
        <v>11.199068262096198</v>
      </c>
      <c r="N290" s="116">
        <f t="shared" si="43"/>
        <v>11.2490682620962</v>
      </c>
      <c r="O290" s="117">
        <f t="shared" si="44"/>
        <v>11.2240682620962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11.249568262096199</v>
      </c>
      <c r="L291" s="115">
        <f t="shared" si="49"/>
        <v>11.2985682620962</v>
      </c>
      <c r="M291" s="98">
        <f t="shared" si="42"/>
        <v>11.249068262096198</v>
      </c>
      <c r="N291" s="116">
        <f t="shared" si="43"/>
        <v>11.299068262096201</v>
      </c>
      <c r="O291" s="117">
        <f t="shared" si="44"/>
        <v>11.2740682620962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11.2995682620962</v>
      </c>
      <c r="L292" s="115">
        <f t="shared" si="49"/>
        <v>11.348568262096201</v>
      </c>
      <c r="M292" s="98">
        <f t="shared" si="42"/>
        <v>11.299068262096199</v>
      </c>
      <c r="N292" s="116">
        <f t="shared" si="43"/>
        <v>11.349068262096202</v>
      </c>
      <c r="O292" s="117">
        <f t="shared" si="44"/>
        <v>11.324068262096201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11.3495682620962</v>
      </c>
      <c r="L293" s="115">
        <f t="shared" si="49"/>
        <v>11.398568262096202</v>
      </c>
      <c r="M293" s="98">
        <f t="shared" si="42"/>
        <v>11.3490682620962</v>
      </c>
      <c r="N293" s="116">
        <f t="shared" si="43"/>
        <v>11.399068262096202</v>
      </c>
      <c r="O293" s="117">
        <f t="shared" si="44"/>
        <v>11.374068262096202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11.399568262096201</v>
      </c>
      <c r="L294" s="115">
        <f t="shared" si="49"/>
        <v>11.448568262096202</v>
      </c>
      <c r="M294" s="98">
        <f t="shared" si="42"/>
        <v>11.3990682620962</v>
      </c>
      <c r="N294" s="116">
        <f t="shared" si="43"/>
        <v>11.449068262096203</v>
      </c>
      <c r="O294" s="117">
        <f t="shared" si="44"/>
        <v>11.424068262096203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11.449568262096202</v>
      </c>
      <c r="L295" s="115">
        <f t="shared" si="49"/>
        <v>11.498568262096203</v>
      </c>
      <c r="M295" s="98">
        <f t="shared" si="42"/>
        <v>11.449068262096201</v>
      </c>
      <c r="N295" s="116">
        <f t="shared" si="43"/>
        <v>11.499068262096204</v>
      </c>
      <c r="O295" s="117">
        <f t="shared" si="44"/>
        <v>11.474068262096203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11.499568262096203</v>
      </c>
      <c r="L296" s="115">
        <f t="shared" si="49"/>
        <v>11.548568262096204</v>
      </c>
      <c r="M296" s="98">
        <f t="shared" si="42"/>
        <v>11.499068262096202</v>
      </c>
      <c r="N296" s="116">
        <f t="shared" si="43"/>
        <v>11.549068262096204</v>
      </c>
      <c r="O296" s="117">
        <f t="shared" si="44"/>
        <v>11.524068262096204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11.549568262096203</v>
      </c>
      <c r="L297" s="115">
        <f t="shared" si="49"/>
        <v>11.598568262096205</v>
      </c>
      <c r="M297" s="98">
        <f t="shared" si="42"/>
        <v>11.549068262096203</v>
      </c>
      <c r="N297" s="116">
        <f t="shared" si="43"/>
        <v>11.599068262096205</v>
      </c>
      <c r="O297" s="117">
        <f t="shared" si="44"/>
        <v>11.574068262096205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11.599568262096204</v>
      </c>
      <c r="L298" s="115">
        <f t="shared" si="49"/>
        <v>11.648568262096205</v>
      </c>
      <c r="M298" s="98">
        <f t="shared" si="42"/>
        <v>11.599068262096203</v>
      </c>
      <c r="N298" s="116">
        <f t="shared" si="43"/>
        <v>11.649068262096206</v>
      </c>
      <c r="O298" s="117">
        <f t="shared" si="44"/>
        <v>11.624068262096205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11.649568262096205</v>
      </c>
      <c r="L299" s="115">
        <f t="shared" si="49"/>
        <v>11.698568262096206</v>
      </c>
      <c r="M299" s="98">
        <f t="shared" si="42"/>
        <v>11.649068262096204</v>
      </c>
      <c r="N299" s="116">
        <f t="shared" si="43"/>
        <v>11.699068262096207</v>
      </c>
      <c r="O299" s="117">
        <f t="shared" si="44"/>
        <v>11.674068262096206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11.699568262096205</v>
      </c>
      <c r="L300" s="115">
        <f t="shared" si="49"/>
        <v>11.748568262096207</v>
      </c>
      <c r="M300" s="98">
        <f t="shared" si="42"/>
        <v>11.699068262096205</v>
      </c>
      <c r="N300" s="116">
        <f t="shared" si="43"/>
        <v>11.749068262096207</v>
      </c>
      <c r="O300" s="117">
        <f t="shared" si="44"/>
        <v>11.724068262096207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11.749568262096206</v>
      </c>
      <c r="L301" s="115">
        <f t="shared" si="49"/>
        <v>11.798568262096207</v>
      </c>
      <c r="M301" s="98">
        <f t="shared" si="42"/>
        <v>11.749068262096205</v>
      </c>
      <c r="N301" s="116">
        <f t="shared" si="43"/>
        <v>11.799068262096208</v>
      </c>
      <c r="O301" s="117">
        <f t="shared" si="44"/>
        <v>11.774068262096208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11.799568262096207</v>
      </c>
      <c r="L302" s="115">
        <f t="shared" si="49"/>
        <v>11.848568262096208</v>
      </c>
      <c r="M302" s="98">
        <f t="shared" si="42"/>
        <v>11.799068262096206</v>
      </c>
      <c r="N302" s="116">
        <f t="shared" si="43"/>
        <v>11.849068262096209</v>
      </c>
      <c r="O302" s="117">
        <f t="shared" si="44"/>
        <v>11.824068262096208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11.849568262096208</v>
      </c>
      <c r="L303" s="115">
        <f t="shared" si="49"/>
        <v>11.898568262096209</v>
      </c>
      <c r="M303" s="98">
        <f t="shared" si="42"/>
        <v>11.849068262096207</v>
      </c>
      <c r="N303" s="116">
        <f t="shared" si="43"/>
        <v>11.899068262096209</v>
      </c>
      <c r="O303" s="117">
        <f t="shared" si="44"/>
        <v>11.874068262096209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11.899568262096208</v>
      </c>
      <c r="L304" s="115">
        <f t="shared" si="49"/>
        <v>11.948568262096209</v>
      </c>
      <c r="M304" s="98">
        <f t="shared" si="42"/>
        <v>11.899068262096208</v>
      </c>
      <c r="N304" s="116">
        <f t="shared" si="43"/>
        <v>11.94906826209621</v>
      </c>
      <c r="O304" s="117">
        <f t="shared" si="44"/>
        <v>11.92406826209621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11.949568262096209</v>
      </c>
      <c r="L305" s="115">
        <f t="shared" si="49"/>
        <v>11.99856826209621</v>
      </c>
      <c r="M305" s="98">
        <f t="shared" si="42"/>
        <v>11.949068262096208</v>
      </c>
      <c r="N305" s="116">
        <f t="shared" si="43"/>
        <v>11.999068262096211</v>
      </c>
      <c r="O305" s="117">
        <f t="shared" si="44"/>
        <v>11.97406826209621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11.99956826209621</v>
      </c>
      <c r="L306" s="115">
        <f t="shared" si="49"/>
        <v>12.048568262096211</v>
      </c>
      <c r="M306" s="98">
        <f t="shared" si="42"/>
        <v>11.999068262096209</v>
      </c>
      <c r="N306" s="116">
        <f t="shared" si="43"/>
        <v>12.049068262096212</v>
      </c>
      <c r="O306" s="117">
        <f t="shared" si="44"/>
        <v>12.024068262096211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12.04956826209621</v>
      </c>
      <c r="L307" s="115">
        <f t="shared" si="49"/>
        <v>12.098568262096212</v>
      </c>
      <c r="M307" s="98">
        <f t="shared" si="42"/>
        <v>12.04906826209621</v>
      </c>
      <c r="N307" s="116">
        <f t="shared" si="43"/>
        <v>12.099068262096212</v>
      </c>
      <c r="O307" s="117">
        <f t="shared" si="44"/>
        <v>12.074068262096212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12.099568262096211</v>
      </c>
      <c r="L308" s="115">
        <f t="shared" si="49"/>
        <v>12.148568262096212</v>
      </c>
      <c r="M308" s="98">
        <f t="shared" si="42"/>
        <v>12.09906826209621</v>
      </c>
      <c r="N308" s="116">
        <f t="shared" si="43"/>
        <v>12.149068262096213</v>
      </c>
      <c r="O308" s="117">
        <f t="shared" si="44"/>
        <v>12.124068262096213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12.149568262096212</v>
      </c>
      <c r="L309" s="115">
        <f t="shared" si="49"/>
        <v>12.198568262096213</v>
      </c>
      <c r="M309" s="98">
        <f t="shared" si="42"/>
        <v>12.149068262096211</v>
      </c>
      <c r="N309" s="116">
        <f t="shared" si="43"/>
        <v>12.199068262096214</v>
      </c>
      <c r="O309" s="117">
        <f t="shared" si="44"/>
        <v>12.174068262096213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12.199568262096212</v>
      </c>
      <c r="L310" s="115">
        <f t="shared" si="49"/>
        <v>12.248568262096214</v>
      </c>
      <c r="M310" s="98">
        <f t="shared" si="42"/>
        <v>12.199068262096212</v>
      </c>
      <c r="N310" s="116">
        <f t="shared" si="43"/>
        <v>12.249068262096214</v>
      </c>
      <c r="O310" s="117">
        <f t="shared" si="44"/>
        <v>12.224068262096214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12.249568262096213</v>
      </c>
      <c r="L311" s="115">
        <f t="shared" si="49"/>
        <v>12.298568262096214</v>
      </c>
      <c r="M311" s="98">
        <f t="shared" si="42"/>
        <v>12.249068262096213</v>
      </c>
      <c r="N311" s="116">
        <f t="shared" si="43"/>
        <v>12.299068262096215</v>
      </c>
      <c r="O311" s="117">
        <f t="shared" si="44"/>
        <v>12.274068262096215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12.299568262096214</v>
      </c>
      <c r="L312" s="115">
        <f t="shared" si="49"/>
        <v>12.348568262096215</v>
      </c>
      <c r="M312" s="98">
        <f t="shared" si="42"/>
        <v>12.299068262096213</v>
      </c>
      <c r="N312" s="116">
        <f t="shared" si="43"/>
        <v>12.349068262096216</v>
      </c>
      <c r="O312" s="117">
        <f t="shared" si="44"/>
        <v>12.324068262096215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12.349568262096215</v>
      </c>
      <c r="L313" s="115">
        <f t="shared" si="49"/>
        <v>12.398568262096216</v>
      </c>
      <c r="M313" s="98">
        <f t="shared" si="42"/>
        <v>12.349068262096214</v>
      </c>
      <c r="N313" s="116">
        <f t="shared" si="43"/>
        <v>12.399068262096216</v>
      </c>
      <c r="O313" s="117">
        <f t="shared" si="44"/>
        <v>12.374068262096216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12.399568262096215</v>
      </c>
      <c r="L314" s="115">
        <f t="shared" si="49"/>
        <v>12.448568262096217</v>
      </c>
      <c r="M314" s="98">
        <f t="shared" si="42"/>
        <v>12.399068262096215</v>
      </c>
      <c r="N314" s="116">
        <f t="shared" si="43"/>
        <v>12.449068262096217</v>
      </c>
      <c r="O314" s="117">
        <f t="shared" si="44"/>
        <v>12.424068262096217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12.449568262096216</v>
      </c>
      <c r="L315" s="115">
        <f t="shared" si="49"/>
        <v>12.498568262096217</v>
      </c>
      <c r="M315" s="98">
        <f t="shared" si="42"/>
        <v>12.449068262096215</v>
      </c>
      <c r="N315" s="116">
        <f t="shared" si="43"/>
        <v>12.499068262096218</v>
      </c>
      <c r="O315" s="117">
        <f t="shared" si="44"/>
        <v>12.474068262096218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12.499568262096217</v>
      </c>
      <c r="L316" s="115">
        <f t="shared" si="49"/>
        <v>12.548568262096218</v>
      </c>
      <c r="M316" s="98">
        <f t="shared" si="42"/>
        <v>12.499068262096216</v>
      </c>
      <c r="N316" s="116">
        <f t="shared" si="43"/>
        <v>12.549068262096219</v>
      </c>
      <c r="O316" s="117">
        <f t="shared" si="44"/>
        <v>12.524068262096218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12.549568262096217</v>
      </c>
      <c r="L317" s="115">
        <f t="shared" si="49"/>
        <v>12.598568262096219</v>
      </c>
      <c r="M317" s="98">
        <f t="shared" si="42"/>
        <v>12.549068262096217</v>
      </c>
      <c r="N317" s="116">
        <f t="shared" si="43"/>
        <v>12.599068262096219</v>
      </c>
      <c r="O317" s="117">
        <f t="shared" si="44"/>
        <v>12.574068262096219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12.599568262096218</v>
      </c>
      <c r="L318" s="115">
        <f t="shared" si="49"/>
        <v>12.648568262096219</v>
      </c>
      <c r="M318" s="98">
        <f t="shared" si="42"/>
        <v>12.599068262096218</v>
      </c>
      <c r="N318" s="116">
        <f t="shared" si="43"/>
        <v>12.64906826209622</v>
      </c>
      <c r="O318" s="117">
        <f t="shared" si="44"/>
        <v>12.62406826209622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12.649568262096219</v>
      </c>
      <c r="L319" s="115">
        <f t="shared" si="49"/>
        <v>12.69856826209622</v>
      </c>
      <c r="M319" s="98">
        <f t="shared" si="42"/>
        <v>12.649068262096218</v>
      </c>
      <c r="N319" s="116">
        <f t="shared" si="43"/>
        <v>12.699068262096221</v>
      </c>
      <c r="O319" s="117">
        <f t="shared" si="44"/>
        <v>12.67406826209622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12.69956826209622</v>
      </c>
      <c r="L320" s="115">
        <f t="shared" si="49"/>
        <v>12.748568262096221</v>
      </c>
      <c r="M320" s="98">
        <f t="shared" si="42"/>
        <v>12.699068262096219</v>
      </c>
      <c r="N320" s="116">
        <f t="shared" si="43"/>
        <v>12.749068262096221</v>
      </c>
      <c r="O320" s="117">
        <f t="shared" si="44"/>
        <v>12.724068262096221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12.74956826209622</v>
      </c>
      <c r="L321" s="115">
        <f t="shared" si="49"/>
        <v>12.798568262096222</v>
      </c>
      <c r="M321" s="98">
        <f t="shared" si="42"/>
        <v>12.74906826209622</v>
      </c>
      <c r="N321" s="116">
        <f t="shared" si="43"/>
        <v>12.799068262096222</v>
      </c>
      <c r="O321" s="117">
        <f t="shared" si="44"/>
        <v>12.774068262096222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12.799568262096221</v>
      </c>
      <c r="L322" s="115">
        <f t="shared" si="49"/>
        <v>12.848568262096222</v>
      </c>
      <c r="M322" s="98">
        <f t="shared" si="42"/>
        <v>12.79906826209622</v>
      </c>
      <c r="N322" s="116">
        <f t="shared" si="43"/>
        <v>12.849068262096223</v>
      </c>
      <c r="O322" s="117">
        <f t="shared" si="44"/>
        <v>12.824068262096223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12.849568262096222</v>
      </c>
      <c r="L323" s="115">
        <f t="shared" si="49"/>
        <v>12.898568262096223</v>
      </c>
      <c r="M323" s="98">
        <f t="shared" si="42"/>
        <v>12.849068262096221</v>
      </c>
      <c r="N323" s="116">
        <f t="shared" si="43"/>
        <v>12.899068262096224</v>
      </c>
      <c r="O323" s="117">
        <f t="shared" si="44"/>
        <v>12.874068262096223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12.899568262096222</v>
      </c>
      <c r="L324" s="115">
        <f t="shared" si="49"/>
        <v>12.948568262096224</v>
      </c>
      <c r="M324" s="98">
        <f t="shared" si="42"/>
        <v>12.899068262096222</v>
      </c>
      <c r="N324" s="116">
        <f t="shared" si="43"/>
        <v>12.949068262096224</v>
      </c>
      <c r="O324" s="117">
        <f t="shared" si="44"/>
        <v>12.924068262096224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12.949568262096223</v>
      </c>
      <c r="L325" s="115">
        <f t="shared" si="49"/>
        <v>12.998568262096224</v>
      </c>
      <c r="M325" s="98">
        <f t="shared" ref="M325:M388" si="52">K325-5*10^-(D$2+1)</f>
        <v>12.949068262096223</v>
      </c>
      <c r="N325" s="116">
        <f t="shared" ref="N325:N388" si="53">L325+5*10^-(D$2+1)</f>
        <v>12.999068262096225</v>
      </c>
      <c r="O325" s="117">
        <f t="shared" ref="O325:O388" si="54">AVERAGE(K325,L325)</f>
        <v>12.974068262096225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12.999568262096224</v>
      </c>
      <c r="L326" s="115">
        <f t="shared" ref="L326:L389" si="59">K326+$I$4-POWER(10,-$D$2)</f>
        <v>13.048568262096225</v>
      </c>
      <c r="M326" s="98">
        <f t="shared" si="52"/>
        <v>12.999068262096223</v>
      </c>
      <c r="N326" s="116">
        <f t="shared" si="53"/>
        <v>13.049068262096226</v>
      </c>
      <c r="O326" s="117">
        <f t="shared" si="54"/>
        <v>13.024068262096225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13.049568262096225</v>
      </c>
      <c r="L327" s="115">
        <f t="shared" si="59"/>
        <v>13.098568262096226</v>
      </c>
      <c r="M327" s="98">
        <f t="shared" si="52"/>
        <v>13.049068262096224</v>
      </c>
      <c r="N327" s="116">
        <f t="shared" si="53"/>
        <v>13.099068262096226</v>
      </c>
      <c r="O327" s="117">
        <f t="shared" si="54"/>
        <v>13.074068262096226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13.099568262096225</v>
      </c>
      <c r="L328" s="115">
        <f t="shared" si="59"/>
        <v>13.148568262096227</v>
      </c>
      <c r="M328" s="98">
        <f t="shared" si="52"/>
        <v>13.099068262096225</v>
      </c>
      <c r="N328" s="116">
        <f t="shared" si="53"/>
        <v>13.149068262096227</v>
      </c>
      <c r="O328" s="117">
        <f t="shared" si="54"/>
        <v>13.124068262096227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13.149568262096226</v>
      </c>
      <c r="L329" s="115">
        <f t="shared" si="59"/>
        <v>13.198568262096227</v>
      </c>
      <c r="M329" s="98">
        <f t="shared" si="52"/>
        <v>13.149068262096225</v>
      </c>
      <c r="N329" s="116">
        <f t="shared" si="53"/>
        <v>13.199068262096228</v>
      </c>
      <c r="O329" s="117">
        <f t="shared" si="54"/>
        <v>13.174068262096227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13.199568262096227</v>
      </c>
      <c r="L330" s="115">
        <f t="shared" si="59"/>
        <v>13.248568262096228</v>
      </c>
      <c r="M330" s="98">
        <f t="shared" si="52"/>
        <v>13.199068262096226</v>
      </c>
      <c r="N330" s="116">
        <f t="shared" si="53"/>
        <v>13.249068262096229</v>
      </c>
      <c r="O330" s="117">
        <f t="shared" si="54"/>
        <v>13.224068262096228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13.249568262096227</v>
      </c>
      <c r="L331" s="115">
        <f t="shared" si="59"/>
        <v>13.298568262096229</v>
      </c>
      <c r="M331" s="98">
        <f t="shared" si="52"/>
        <v>13.249068262096227</v>
      </c>
      <c r="N331" s="116">
        <f t="shared" si="53"/>
        <v>13.299068262096229</v>
      </c>
      <c r="O331" s="117">
        <f t="shared" si="54"/>
        <v>13.274068262096229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13.299568262096228</v>
      </c>
      <c r="L332" s="115">
        <f t="shared" si="59"/>
        <v>13.348568262096229</v>
      </c>
      <c r="M332" s="98">
        <f t="shared" si="52"/>
        <v>13.299068262096227</v>
      </c>
      <c r="N332" s="116">
        <f t="shared" si="53"/>
        <v>13.34906826209623</v>
      </c>
      <c r="O332" s="117">
        <f t="shared" si="54"/>
        <v>13.32406826209623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13.349568262096229</v>
      </c>
      <c r="L333" s="115">
        <f t="shared" si="59"/>
        <v>13.39856826209623</v>
      </c>
      <c r="M333" s="98">
        <f t="shared" si="52"/>
        <v>13.349068262096228</v>
      </c>
      <c r="N333" s="116">
        <f t="shared" si="53"/>
        <v>13.399068262096231</v>
      </c>
      <c r="O333" s="117">
        <f t="shared" si="54"/>
        <v>13.37406826209623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13.39956826209623</v>
      </c>
      <c r="L334" s="115">
        <f t="shared" si="59"/>
        <v>13.448568262096231</v>
      </c>
      <c r="M334" s="98">
        <f t="shared" si="52"/>
        <v>13.399068262096229</v>
      </c>
      <c r="N334" s="116">
        <f t="shared" si="53"/>
        <v>13.449068262096231</v>
      </c>
      <c r="O334" s="117">
        <f t="shared" si="54"/>
        <v>13.424068262096231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13.44956826209623</v>
      </c>
      <c r="L335" s="115">
        <f t="shared" si="59"/>
        <v>13.498568262096232</v>
      </c>
      <c r="M335" s="98">
        <f t="shared" si="52"/>
        <v>13.44906826209623</v>
      </c>
      <c r="N335" s="116">
        <f t="shared" si="53"/>
        <v>13.499068262096232</v>
      </c>
      <c r="O335" s="117">
        <f t="shared" si="54"/>
        <v>13.474068262096232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13.499568262096231</v>
      </c>
      <c r="L336" s="115">
        <f t="shared" si="59"/>
        <v>13.548568262096232</v>
      </c>
      <c r="M336" s="98">
        <f t="shared" si="52"/>
        <v>13.49906826209623</v>
      </c>
      <c r="N336" s="116">
        <f t="shared" si="53"/>
        <v>13.549068262096233</v>
      </c>
      <c r="O336" s="117">
        <f t="shared" si="54"/>
        <v>13.524068262096232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13.549568262096232</v>
      </c>
      <c r="L337" s="115">
        <f t="shared" si="59"/>
        <v>13.598568262096233</v>
      </c>
      <c r="M337" s="98">
        <f t="shared" si="52"/>
        <v>13.549068262096231</v>
      </c>
      <c r="N337" s="116">
        <f t="shared" si="53"/>
        <v>13.599068262096234</v>
      </c>
      <c r="O337" s="117">
        <f t="shared" si="54"/>
        <v>13.574068262096233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13.599568262096232</v>
      </c>
      <c r="L338" s="115">
        <f t="shared" si="59"/>
        <v>13.648568262096234</v>
      </c>
      <c r="M338" s="98">
        <f t="shared" si="52"/>
        <v>13.599068262096232</v>
      </c>
      <c r="N338" s="116">
        <f t="shared" si="53"/>
        <v>13.649068262096234</v>
      </c>
      <c r="O338" s="117">
        <f t="shared" si="54"/>
        <v>13.624068262096234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13.649568262096233</v>
      </c>
      <c r="L339" s="115">
        <f t="shared" si="59"/>
        <v>13.698568262096234</v>
      </c>
      <c r="M339" s="98">
        <f t="shared" si="52"/>
        <v>13.649068262096232</v>
      </c>
      <c r="N339" s="116">
        <f t="shared" si="53"/>
        <v>13.699068262096235</v>
      </c>
      <c r="O339" s="117">
        <f t="shared" si="54"/>
        <v>13.674068262096235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13.699568262096234</v>
      </c>
      <c r="L340" s="115">
        <f t="shared" si="59"/>
        <v>13.748568262096235</v>
      </c>
      <c r="M340" s="98">
        <f t="shared" si="52"/>
        <v>13.699068262096233</v>
      </c>
      <c r="N340" s="116">
        <f t="shared" si="53"/>
        <v>13.749068262096236</v>
      </c>
      <c r="O340" s="117">
        <f t="shared" si="54"/>
        <v>13.724068262096235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13.749568262096235</v>
      </c>
      <c r="L341" s="115">
        <f t="shared" si="59"/>
        <v>13.798568262096236</v>
      </c>
      <c r="M341" s="98">
        <f t="shared" si="52"/>
        <v>13.749068262096234</v>
      </c>
      <c r="N341" s="116">
        <f t="shared" si="53"/>
        <v>13.799068262096236</v>
      </c>
      <c r="O341" s="117">
        <f t="shared" si="54"/>
        <v>13.774068262096236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13.799568262096235</v>
      </c>
      <c r="L342" s="115">
        <f t="shared" si="59"/>
        <v>13.848568262096236</v>
      </c>
      <c r="M342" s="98">
        <f t="shared" si="52"/>
        <v>13.799068262096235</v>
      </c>
      <c r="N342" s="116">
        <f t="shared" si="53"/>
        <v>13.849068262096237</v>
      </c>
      <c r="O342" s="117">
        <f t="shared" si="54"/>
        <v>13.824068262096237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13.849568262096236</v>
      </c>
      <c r="L343" s="115">
        <f t="shared" si="59"/>
        <v>13.898568262096237</v>
      </c>
      <c r="M343" s="98">
        <f t="shared" si="52"/>
        <v>13.849068262096235</v>
      </c>
      <c r="N343" s="116">
        <f t="shared" si="53"/>
        <v>13.899068262096238</v>
      </c>
      <c r="O343" s="117">
        <f t="shared" si="54"/>
        <v>13.874068262096237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13.899568262096237</v>
      </c>
      <c r="L344" s="115">
        <f t="shared" si="59"/>
        <v>13.948568262096238</v>
      </c>
      <c r="M344" s="98">
        <f t="shared" si="52"/>
        <v>13.899068262096236</v>
      </c>
      <c r="N344" s="116">
        <f t="shared" si="53"/>
        <v>13.949068262096239</v>
      </c>
      <c r="O344" s="117">
        <f t="shared" si="54"/>
        <v>13.924068262096238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13.949568262096237</v>
      </c>
      <c r="L345" s="115">
        <f t="shared" si="59"/>
        <v>13.998568262096239</v>
      </c>
      <c r="M345" s="98">
        <f t="shared" si="52"/>
        <v>13.949068262096237</v>
      </c>
      <c r="N345" s="116">
        <f t="shared" si="53"/>
        <v>13.999068262096239</v>
      </c>
      <c r="O345" s="117">
        <f t="shared" si="54"/>
        <v>13.974068262096239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13.999568262096238</v>
      </c>
      <c r="L346" s="115">
        <f t="shared" si="59"/>
        <v>14.048568262096239</v>
      </c>
      <c r="M346" s="98">
        <f t="shared" si="52"/>
        <v>13.999068262096237</v>
      </c>
      <c r="N346" s="116">
        <f t="shared" si="53"/>
        <v>14.04906826209624</v>
      </c>
      <c r="O346" s="117">
        <f t="shared" si="54"/>
        <v>14.02406826209624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14.049568262096239</v>
      </c>
      <c r="L347" s="115">
        <f t="shared" si="59"/>
        <v>14.09856826209624</v>
      </c>
      <c r="M347" s="98">
        <f t="shared" si="52"/>
        <v>14.049068262096238</v>
      </c>
      <c r="N347" s="116">
        <f t="shared" si="53"/>
        <v>14.099068262096241</v>
      </c>
      <c r="O347" s="117">
        <f t="shared" si="54"/>
        <v>14.07406826209624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14.099568262096239</v>
      </c>
      <c r="L348" s="115">
        <f t="shared" si="59"/>
        <v>14.148568262096241</v>
      </c>
      <c r="M348" s="98">
        <f t="shared" si="52"/>
        <v>14.099068262096239</v>
      </c>
      <c r="N348" s="116">
        <f t="shared" si="53"/>
        <v>14.149068262096241</v>
      </c>
      <c r="O348" s="117">
        <f t="shared" si="54"/>
        <v>14.124068262096241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14.14956826209624</v>
      </c>
      <c r="L349" s="115">
        <f t="shared" si="59"/>
        <v>14.198568262096241</v>
      </c>
      <c r="M349" s="98">
        <f t="shared" si="52"/>
        <v>14.14906826209624</v>
      </c>
      <c r="N349" s="116">
        <f t="shared" si="53"/>
        <v>14.199068262096242</v>
      </c>
      <c r="O349" s="117">
        <f t="shared" si="54"/>
        <v>14.174068262096242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14.199568262096241</v>
      </c>
      <c r="L350" s="115">
        <f t="shared" si="59"/>
        <v>14.248568262096242</v>
      </c>
      <c r="M350" s="98">
        <f t="shared" si="52"/>
        <v>14.19906826209624</v>
      </c>
      <c r="N350" s="116">
        <f t="shared" si="53"/>
        <v>14.249068262096243</v>
      </c>
      <c r="O350" s="117">
        <f t="shared" si="54"/>
        <v>14.224068262096242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14.249568262096242</v>
      </c>
      <c r="L351" s="115">
        <f t="shared" si="59"/>
        <v>14.298568262096243</v>
      </c>
      <c r="M351" s="98">
        <f t="shared" si="52"/>
        <v>14.249068262096241</v>
      </c>
      <c r="N351" s="116">
        <f t="shared" si="53"/>
        <v>14.299068262096243</v>
      </c>
      <c r="O351" s="117">
        <f t="shared" si="54"/>
        <v>14.274068262096243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14.299568262096242</v>
      </c>
      <c r="L352" s="115">
        <f t="shared" si="59"/>
        <v>14.348568262096244</v>
      </c>
      <c r="M352" s="98">
        <f t="shared" si="52"/>
        <v>14.299068262096242</v>
      </c>
      <c r="N352" s="116">
        <f t="shared" si="53"/>
        <v>14.349068262096244</v>
      </c>
      <c r="O352" s="117">
        <f t="shared" si="54"/>
        <v>14.324068262096244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14.349568262096243</v>
      </c>
      <c r="L353" s="115">
        <f t="shared" si="59"/>
        <v>14.398568262096244</v>
      </c>
      <c r="M353" s="98">
        <f t="shared" si="52"/>
        <v>14.349068262096242</v>
      </c>
      <c r="N353" s="116">
        <f t="shared" si="53"/>
        <v>14.399068262096245</v>
      </c>
      <c r="O353" s="117">
        <f t="shared" si="54"/>
        <v>14.374068262096245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14.399568262096244</v>
      </c>
      <c r="L354" s="115">
        <f t="shared" si="59"/>
        <v>14.448568262096245</v>
      </c>
      <c r="M354" s="98">
        <f t="shared" si="52"/>
        <v>14.399068262096243</v>
      </c>
      <c r="N354" s="116">
        <f t="shared" si="53"/>
        <v>14.449068262096246</v>
      </c>
      <c r="O354" s="117">
        <f t="shared" si="54"/>
        <v>14.424068262096245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14.449568262096244</v>
      </c>
      <c r="L355" s="115">
        <f t="shared" si="59"/>
        <v>14.498568262096246</v>
      </c>
      <c r="M355" s="98">
        <f t="shared" si="52"/>
        <v>14.449068262096244</v>
      </c>
      <c r="N355" s="116">
        <f t="shared" si="53"/>
        <v>14.499068262096246</v>
      </c>
      <c r="O355" s="117">
        <f t="shared" si="54"/>
        <v>14.474068262096246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14.499568262096245</v>
      </c>
      <c r="L356" s="115">
        <f t="shared" si="59"/>
        <v>14.548568262096246</v>
      </c>
      <c r="M356" s="98">
        <f t="shared" si="52"/>
        <v>14.499068262096245</v>
      </c>
      <c r="N356" s="116">
        <f t="shared" si="53"/>
        <v>14.549068262096247</v>
      </c>
      <c r="O356" s="117">
        <f t="shared" si="54"/>
        <v>14.524068262096247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14.549568262096246</v>
      </c>
      <c r="L357" s="115">
        <f t="shared" si="59"/>
        <v>14.598568262096247</v>
      </c>
      <c r="M357" s="98">
        <f t="shared" si="52"/>
        <v>14.549068262096245</v>
      </c>
      <c r="N357" s="116">
        <f t="shared" si="53"/>
        <v>14.599068262096248</v>
      </c>
      <c r="O357" s="117">
        <f t="shared" si="54"/>
        <v>14.574068262096247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14.599568262096247</v>
      </c>
      <c r="L358" s="115">
        <f t="shared" si="59"/>
        <v>14.648568262096248</v>
      </c>
      <c r="M358" s="98">
        <f t="shared" si="52"/>
        <v>14.599068262096246</v>
      </c>
      <c r="N358" s="116">
        <f t="shared" si="53"/>
        <v>14.649068262096248</v>
      </c>
      <c r="O358" s="117">
        <f t="shared" si="54"/>
        <v>14.624068262096248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14.649568262096247</v>
      </c>
      <c r="L359" s="115">
        <f t="shared" si="59"/>
        <v>14.698568262096249</v>
      </c>
      <c r="M359" s="98">
        <f t="shared" si="52"/>
        <v>14.649068262096247</v>
      </c>
      <c r="N359" s="116">
        <f t="shared" si="53"/>
        <v>14.699068262096249</v>
      </c>
      <c r="O359" s="117">
        <f t="shared" si="54"/>
        <v>14.674068262096249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14.699568262096248</v>
      </c>
      <c r="L360" s="115">
        <f t="shared" si="59"/>
        <v>14.748568262096249</v>
      </c>
      <c r="M360" s="98">
        <f t="shared" si="52"/>
        <v>14.699068262096247</v>
      </c>
      <c r="N360" s="116">
        <f t="shared" si="53"/>
        <v>14.74906826209625</v>
      </c>
      <c r="O360" s="117">
        <f t="shared" si="54"/>
        <v>14.72406826209625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14.749568262096249</v>
      </c>
      <c r="L361" s="115">
        <f t="shared" si="59"/>
        <v>14.79856826209625</v>
      </c>
      <c r="M361" s="98">
        <f t="shared" si="52"/>
        <v>14.749068262096248</v>
      </c>
      <c r="N361" s="116">
        <f t="shared" si="53"/>
        <v>14.799068262096251</v>
      </c>
      <c r="O361" s="117">
        <f t="shared" si="54"/>
        <v>14.77406826209625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14.799568262096249</v>
      </c>
      <c r="L362" s="115">
        <f t="shared" si="59"/>
        <v>14.848568262096251</v>
      </c>
      <c r="M362" s="98">
        <f t="shared" si="52"/>
        <v>14.799068262096249</v>
      </c>
      <c r="N362" s="116">
        <f t="shared" si="53"/>
        <v>14.849068262096251</v>
      </c>
      <c r="O362" s="117">
        <f t="shared" si="54"/>
        <v>14.824068262096251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14.84956826209625</v>
      </c>
      <c r="L363" s="115">
        <f t="shared" si="59"/>
        <v>14.898568262096251</v>
      </c>
      <c r="M363" s="98">
        <f t="shared" si="52"/>
        <v>14.84906826209625</v>
      </c>
      <c r="N363" s="116">
        <f t="shared" si="53"/>
        <v>14.899068262096252</v>
      </c>
      <c r="O363" s="117">
        <f t="shared" si="54"/>
        <v>14.874068262096252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14.899568262096251</v>
      </c>
      <c r="L364" s="115">
        <f t="shared" si="59"/>
        <v>14.948568262096252</v>
      </c>
      <c r="M364" s="98">
        <f t="shared" si="52"/>
        <v>14.89906826209625</v>
      </c>
      <c r="N364" s="116">
        <f t="shared" si="53"/>
        <v>14.949068262096253</v>
      </c>
      <c r="O364" s="117">
        <f t="shared" si="54"/>
        <v>14.924068262096252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14.949568262096252</v>
      </c>
      <c r="L365" s="115">
        <f t="shared" si="59"/>
        <v>14.998568262096253</v>
      </c>
      <c r="M365" s="98">
        <f t="shared" si="52"/>
        <v>14.949068262096251</v>
      </c>
      <c r="N365" s="116">
        <f t="shared" si="53"/>
        <v>14.999068262096253</v>
      </c>
      <c r="O365" s="117">
        <f t="shared" si="54"/>
        <v>14.974068262096253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14.999568262096252</v>
      </c>
      <c r="L366" s="115">
        <f t="shared" si="59"/>
        <v>15.048568262096254</v>
      </c>
      <c r="M366" s="98">
        <f t="shared" si="52"/>
        <v>14.999068262096252</v>
      </c>
      <c r="N366" s="116">
        <f t="shared" si="53"/>
        <v>15.049068262096254</v>
      </c>
      <c r="O366" s="117">
        <f t="shared" si="54"/>
        <v>15.024068262096254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15.049568262096253</v>
      </c>
      <c r="L367" s="115">
        <f t="shared" si="59"/>
        <v>15.098568262096254</v>
      </c>
      <c r="M367" s="98">
        <f t="shared" si="52"/>
        <v>15.049068262096252</v>
      </c>
      <c r="N367" s="116">
        <f t="shared" si="53"/>
        <v>15.099068262096255</v>
      </c>
      <c r="O367" s="117">
        <f t="shared" si="54"/>
        <v>15.074068262096255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15.099568262096254</v>
      </c>
      <c r="L368" s="115">
        <f t="shared" si="59"/>
        <v>15.148568262096255</v>
      </c>
      <c r="M368" s="98">
        <f t="shared" si="52"/>
        <v>15.099068262096253</v>
      </c>
      <c r="N368" s="116">
        <f t="shared" si="53"/>
        <v>15.149068262096256</v>
      </c>
      <c r="O368" s="117">
        <f t="shared" si="54"/>
        <v>15.124068262096255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15.149568262096254</v>
      </c>
      <c r="L369" s="115">
        <f t="shared" si="59"/>
        <v>15.198568262096256</v>
      </c>
      <c r="M369" s="98">
        <f t="shared" si="52"/>
        <v>15.149068262096254</v>
      </c>
      <c r="N369" s="116">
        <f t="shared" si="53"/>
        <v>15.199068262096256</v>
      </c>
      <c r="O369" s="117">
        <f t="shared" si="54"/>
        <v>15.174068262096256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15.199568262096255</v>
      </c>
      <c r="L370" s="115">
        <f t="shared" si="59"/>
        <v>15.248568262096256</v>
      </c>
      <c r="M370" s="98">
        <f t="shared" si="52"/>
        <v>15.199068262096255</v>
      </c>
      <c r="N370" s="116">
        <f t="shared" si="53"/>
        <v>15.249068262096257</v>
      </c>
      <c r="O370" s="117">
        <f t="shared" si="54"/>
        <v>15.224068262096257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15.249568262096256</v>
      </c>
      <c r="L371" s="115">
        <f t="shared" si="59"/>
        <v>15.298568262096257</v>
      </c>
      <c r="M371" s="98">
        <f t="shared" si="52"/>
        <v>15.249068262096255</v>
      </c>
      <c r="N371" s="116">
        <f t="shared" si="53"/>
        <v>15.299068262096258</v>
      </c>
      <c r="O371" s="117">
        <f t="shared" si="54"/>
        <v>15.274068262096257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15.299568262096257</v>
      </c>
      <c r="L372" s="115">
        <f t="shared" si="59"/>
        <v>15.348568262096258</v>
      </c>
      <c r="M372" s="98">
        <f t="shared" si="52"/>
        <v>15.299068262096256</v>
      </c>
      <c r="N372" s="116">
        <f t="shared" si="53"/>
        <v>15.349068262096258</v>
      </c>
      <c r="O372" s="117">
        <f t="shared" si="54"/>
        <v>15.324068262096258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15.349568262096257</v>
      </c>
      <c r="L373" s="115">
        <f t="shared" si="59"/>
        <v>15.398568262096259</v>
      </c>
      <c r="M373" s="98">
        <f t="shared" si="52"/>
        <v>15.349068262096257</v>
      </c>
      <c r="N373" s="116">
        <f t="shared" si="53"/>
        <v>15.399068262096259</v>
      </c>
      <c r="O373" s="117">
        <f t="shared" si="54"/>
        <v>15.374068262096259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15.399568262096258</v>
      </c>
      <c r="L374" s="115">
        <f t="shared" si="59"/>
        <v>15.448568262096259</v>
      </c>
      <c r="M374" s="98">
        <f t="shared" si="52"/>
        <v>15.399068262096257</v>
      </c>
      <c r="N374" s="116">
        <f t="shared" si="53"/>
        <v>15.44906826209626</v>
      </c>
      <c r="O374" s="117">
        <f t="shared" si="54"/>
        <v>15.424068262096259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15.449568262096259</v>
      </c>
      <c r="L375" s="115">
        <f t="shared" si="59"/>
        <v>15.49856826209626</v>
      </c>
      <c r="M375" s="98">
        <f t="shared" si="52"/>
        <v>15.449068262096258</v>
      </c>
      <c r="N375" s="116">
        <f t="shared" si="53"/>
        <v>15.499068262096261</v>
      </c>
      <c r="O375" s="117">
        <f t="shared" si="54"/>
        <v>15.47406826209626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15.499568262096259</v>
      </c>
      <c r="L376" s="115">
        <f t="shared" si="59"/>
        <v>15.548568262096261</v>
      </c>
      <c r="M376" s="98">
        <f t="shared" si="52"/>
        <v>15.499068262096259</v>
      </c>
      <c r="N376" s="116">
        <f t="shared" si="53"/>
        <v>15.549068262096261</v>
      </c>
      <c r="O376" s="117">
        <f t="shared" si="54"/>
        <v>15.524068262096261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15.54956826209626</v>
      </c>
      <c r="L377" s="115">
        <f t="shared" si="59"/>
        <v>15.598568262096261</v>
      </c>
      <c r="M377" s="98">
        <f t="shared" si="52"/>
        <v>15.549068262096259</v>
      </c>
      <c r="N377" s="116">
        <f t="shared" si="53"/>
        <v>15.599068262096262</v>
      </c>
      <c r="O377" s="117">
        <f t="shared" si="54"/>
        <v>15.574068262096262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15.599568262096261</v>
      </c>
      <c r="L378" s="115">
        <f t="shared" si="59"/>
        <v>15.648568262096262</v>
      </c>
      <c r="M378" s="98">
        <f t="shared" si="52"/>
        <v>15.59906826209626</v>
      </c>
      <c r="N378" s="116">
        <f t="shared" si="53"/>
        <v>15.649068262096263</v>
      </c>
      <c r="O378" s="117">
        <f t="shared" si="54"/>
        <v>15.624068262096262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15.649568262096262</v>
      </c>
      <c r="L379" s="115">
        <f t="shared" si="59"/>
        <v>15.698568262096263</v>
      </c>
      <c r="M379" s="98">
        <f t="shared" si="52"/>
        <v>15.649068262096261</v>
      </c>
      <c r="N379" s="116">
        <f t="shared" si="53"/>
        <v>15.699068262096263</v>
      </c>
      <c r="O379" s="117">
        <f t="shared" si="54"/>
        <v>15.674068262096263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15.699568262096262</v>
      </c>
      <c r="L380" s="115">
        <f t="shared" si="59"/>
        <v>15.748568262096263</v>
      </c>
      <c r="M380" s="98">
        <f t="shared" si="52"/>
        <v>15.699068262096262</v>
      </c>
      <c r="N380" s="116">
        <f t="shared" si="53"/>
        <v>15.749068262096264</v>
      </c>
      <c r="O380" s="117">
        <f t="shared" si="54"/>
        <v>15.724068262096264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15.749568262096263</v>
      </c>
      <c r="L381" s="115">
        <f t="shared" si="59"/>
        <v>15.798568262096264</v>
      </c>
      <c r="M381" s="98">
        <f t="shared" si="52"/>
        <v>15.749068262096262</v>
      </c>
      <c r="N381" s="116">
        <f t="shared" si="53"/>
        <v>15.799068262096265</v>
      </c>
      <c r="O381" s="117">
        <f t="shared" si="54"/>
        <v>15.774068262096264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15.799568262096264</v>
      </c>
      <c r="L382" s="115">
        <f t="shared" si="59"/>
        <v>15.848568262096265</v>
      </c>
      <c r="M382" s="98">
        <f t="shared" si="52"/>
        <v>15.799068262096263</v>
      </c>
      <c r="N382" s="116">
        <f t="shared" si="53"/>
        <v>15.849068262096266</v>
      </c>
      <c r="O382" s="117">
        <f t="shared" si="54"/>
        <v>15.824068262096265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15.849568262096264</v>
      </c>
      <c r="L383" s="115">
        <f t="shared" si="59"/>
        <v>15.898568262096266</v>
      </c>
      <c r="M383" s="98">
        <f t="shared" si="52"/>
        <v>15.849068262096264</v>
      </c>
      <c r="N383" s="116">
        <f t="shared" si="53"/>
        <v>15.899068262096266</v>
      </c>
      <c r="O383" s="117">
        <f t="shared" si="54"/>
        <v>15.874068262096266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15.899568262096265</v>
      </c>
      <c r="L384" s="115">
        <f t="shared" si="59"/>
        <v>15.948568262096266</v>
      </c>
      <c r="M384" s="98">
        <f t="shared" si="52"/>
        <v>15.899068262096264</v>
      </c>
      <c r="N384" s="116">
        <f t="shared" si="53"/>
        <v>15.949068262096267</v>
      </c>
      <c r="O384" s="117">
        <f t="shared" si="54"/>
        <v>15.924068262096267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15.949568262096266</v>
      </c>
      <c r="L385" s="115">
        <f t="shared" si="59"/>
        <v>15.998568262096267</v>
      </c>
      <c r="M385" s="98">
        <f t="shared" si="52"/>
        <v>15.949068262096265</v>
      </c>
      <c r="N385" s="116">
        <f t="shared" si="53"/>
        <v>15.999068262096268</v>
      </c>
      <c r="O385" s="117">
        <f t="shared" si="54"/>
        <v>15.974068262096267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15.999568262096266</v>
      </c>
      <c r="L386" s="115">
        <f t="shared" si="59"/>
        <v>16.048568262096264</v>
      </c>
      <c r="M386" s="98">
        <f t="shared" si="52"/>
        <v>15.999068262096266</v>
      </c>
      <c r="N386" s="116">
        <f t="shared" si="53"/>
        <v>16.049068262096263</v>
      </c>
      <c r="O386" s="117">
        <f t="shared" si="54"/>
        <v>16.024068262096264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16.049568262096265</v>
      </c>
      <c r="L387" s="115">
        <f t="shared" si="59"/>
        <v>16.098568262096265</v>
      </c>
      <c r="M387" s="98">
        <f t="shared" si="52"/>
        <v>16.049068262096267</v>
      </c>
      <c r="N387" s="116">
        <f t="shared" si="53"/>
        <v>16.099068262096264</v>
      </c>
      <c r="O387" s="117">
        <f t="shared" si="54"/>
        <v>16.074068262096265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16.099568262096266</v>
      </c>
      <c r="L388" s="115">
        <f t="shared" si="59"/>
        <v>16.148568262096266</v>
      </c>
      <c r="M388" s="98">
        <f t="shared" si="52"/>
        <v>16.099068262096267</v>
      </c>
      <c r="N388" s="116">
        <f t="shared" si="53"/>
        <v>16.149068262096264</v>
      </c>
      <c r="O388" s="117">
        <f t="shared" si="54"/>
        <v>16.124068262096266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16.149568262096267</v>
      </c>
      <c r="L389" s="115">
        <f t="shared" si="59"/>
        <v>16.198568262096266</v>
      </c>
      <c r="M389" s="98">
        <f t="shared" ref="M389:M452" si="62">K389-5*10^-(D$2+1)</f>
        <v>16.149068262096268</v>
      </c>
      <c r="N389" s="116">
        <f t="shared" ref="N389:N452" si="63">L389+5*10^-(D$2+1)</f>
        <v>16.199068262096265</v>
      </c>
      <c r="O389" s="117">
        <f t="shared" ref="O389:O452" si="64">AVERAGE(K389,L389)</f>
        <v>16.174068262096267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16.199568262096268</v>
      </c>
      <c r="L390" s="115">
        <f t="shared" ref="L390:L453" si="69">K390+$I$4-POWER(10,-$D$2)</f>
        <v>16.248568262096267</v>
      </c>
      <c r="M390" s="98">
        <f t="shared" si="62"/>
        <v>16.199068262096269</v>
      </c>
      <c r="N390" s="116">
        <f t="shared" si="63"/>
        <v>16.249068262096266</v>
      </c>
      <c r="O390" s="117">
        <f t="shared" si="64"/>
        <v>16.224068262096267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16.249568262096268</v>
      </c>
      <c r="L391" s="115">
        <f t="shared" si="69"/>
        <v>16.298568262096268</v>
      </c>
      <c r="M391" s="98">
        <f t="shared" si="62"/>
        <v>16.249068262096269</v>
      </c>
      <c r="N391" s="116">
        <f t="shared" si="63"/>
        <v>16.299068262096267</v>
      </c>
      <c r="O391" s="117">
        <f t="shared" si="64"/>
        <v>16.274068262096268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16.299568262096269</v>
      </c>
      <c r="L392" s="115">
        <f t="shared" si="69"/>
        <v>16.348568262096268</v>
      </c>
      <c r="M392" s="98">
        <f t="shared" si="62"/>
        <v>16.29906826209627</v>
      </c>
      <c r="N392" s="116">
        <f t="shared" si="63"/>
        <v>16.349068262096267</v>
      </c>
      <c r="O392" s="117">
        <f t="shared" si="64"/>
        <v>16.324068262096269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16.34956826209627</v>
      </c>
      <c r="L393" s="115">
        <f t="shared" si="69"/>
        <v>16.398568262096269</v>
      </c>
      <c r="M393" s="98">
        <f t="shared" si="62"/>
        <v>16.349068262096271</v>
      </c>
      <c r="N393" s="116">
        <f t="shared" si="63"/>
        <v>16.399068262096268</v>
      </c>
      <c r="O393" s="117">
        <f t="shared" si="64"/>
        <v>16.374068262096269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16.39956826209627</v>
      </c>
      <c r="L394" s="115">
        <f t="shared" si="69"/>
        <v>16.44856826209627</v>
      </c>
      <c r="M394" s="98">
        <f t="shared" si="62"/>
        <v>16.399068262096272</v>
      </c>
      <c r="N394" s="116">
        <f t="shared" si="63"/>
        <v>16.449068262096269</v>
      </c>
      <c r="O394" s="117">
        <f t="shared" si="64"/>
        <v>16.42406826209627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16.449568262096271</v>
      </c>
      <c r="L395" s="115">
        <f t="shared" si="69"/>
        <v>16.498568262096271</v>
      </c>
      <c r="M395" s="98">
        <f t="shared" si="62"/>
        <v>16.449068262096272</v>
      </c>
      <c r="N395" s="116">
        <f t="shared" si="63"/>
        <v>16.499068262096269</v>
      </c>
      <c r="O395" s="117">
        <f t="shared" si="64"/>
        <v>16.474068262096271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16.499568262096272</v>
      </c>
      <c r="L396" s="115">
        <f t="shared" si="69"/>
        <v>16.548568262096271</v>
      </c>
      <c r="M396" s="98">
        <f t="shared" si="62"/>
        <v>16.499068262096273</v>
      </c>
      <c r="N396" s="116">
        <f t="shared" si="63"/>
        <v>16.54906826209627</v>
      </c>
      <c r="O396" s="117">
        <f t="shared" si="64"/>
        <v>16.524068262096272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16.549568262096273</v>
      </c>
      <c r="L397" s="115">
        <f t="shared" si="69"/>
        <v>16.598568262096272</v>
      </c>
      <c r="M397" s="98">
        <f t="shared" si="62"/>
        <v>16.549068262096274</v>
      </c>
      <c r="N397" s="116">
        <f t="shared" si="63"/>
        <v>16.599068262096271</v>
      </c>
      <c r="O397" s="117">
        <f t="shared" si="64"/>
        <v>16.574068262096272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16.599568262096273</v>
      </c>
      <c r="L398" s="115">
        <f t="shared" si="69"/>
        <v>16.648568262096273</v>
      </c>
      <c r="M398" s="98">
        <f t="shared" si="62"/>
        <v>16.599068262096274</v>
      </c>
      <c r="N398" s="116">
        <f t="shared" si="63"/>
        <v>16.649068262096272</v>
      </c>
      <c r="O398" s="117">
        <f t="shared" si="64"/>
        <v>16.624068262096273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16.649568262096274</v>
      </c>
      <c r="L399" s="115">
        <f t="shared" si="69"/>
        <v>16.698568262096273</v>
      </c>
      <c r="M399" s="98">
        <f t="shared" si="62"/>
        <v>16.649068262096275</v>
      </c>
      <c r="N399" s="116">
        <f t="shared" si="63"/>
        <v>16.699068262096272</v>
      </c>
      <c r="O399" s="117">
        <f t="shared" si="64"/>
        <v>16.674068262096274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16.699568262096275</v>
      </c>
      <c r="L400" s="115">
        <f t="shared" si="69"/>
        <v>16.748568262096274</v>
      </c>
      <c r="M400" s="98">
        <f t="shared" si="62"/>
        <v>16.699068262096276</v>
      </c>
      <c r="N400" s="116">
        <f t="shared" si="63"/>
        <v>16.749068262096273</v>
      </c>
      <c r="O400" s="117">
        <f t="shared" si="64"/>
        <v>16.724068262096274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16.749568262096275</v>
      </c>
      <c r="L401" s="115">
        <f t="shared" si="69"/>
        <v>16.798568262096275</v>
      </c>
      <c r="M401" s="98">
        <f t="shared" si="62"/>
        <v>16.749068262096277</v>
      </c>
      <c r="N401" s="116">
        <f t="shared" si="63"/>
        <v>16.799068262096274</v>
      </c>
      <c r="O401" s="117">
        <f t="shared" si="64"/>
        <v>16.774068262096275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16.799568262096276</v>
      </c>
      <c r="L402" s="115">
        <f t="shared" si="69"/>
        <v>16.848568262096276</v>
      </c>
      <c r="M402" s="98">
        <f t="shared" si="62"/>
        <v>16.799068262096277</v>
      </c>
      <c r="N402" s="116">
        <f t="shared" si="63"/>
        <v>16.849068262096274</v>
      </c>
      <c r="O402" s="117">
        <f t="shared" si="64"/>
        <v>16.824068262096276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16.849568262096277</v>
      </c>
      <c r="L403" s="115">
        <f t="shared" si="69"/>
        <v>16.898568262096276</v>
      </c>
      <c r="M403" s="98">
        <f t="shared" si="62"/>
        <v>16.849068262096278</v>
      </c>
      <c r="N403" s="116">
        <f t="shared" si="63"/>
        <v>16.899068262096275</v>
      </c>
      <c r="O403" s="117">
        <f t="shared" si="64"/>
        <v>16.874068262096277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16.899568262096277</v>
      </c>
      <c r="L404" s="115">
        <f t="shared" si="69"/>
        <v>16.948568262096277</v>
      </c>
      <c r="M404" s="98">
        <f t="shared" si="62"/>
        <v>16.899068262096279</v>
      </c>
      <c r="N404" s="116">
        <f t="shared" si="63"/>
        <v>16.949068262096276</v>
      </c>
      <c r="O404" s="117">
        <f t="shared" si="64"/>
        <v>16.924068262096277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16.949568262096278</v>
      </c>
      <c r="L405" s="115">
        <f t="shared" si="69"/>
        <v>16.998568262096278</v>
      </c>
      <c r="M405" s="98">
        <f t="shared" si="62"/>
        <v>16.949068262096279</v>
      </c>
      <c r="N405" s="116">
        <f t="shared" si="63"/>
        <v>16.999068262096277</v>
      </c>
      <c r="O405" s="117">
        <f t="shared" si="64"/>
        <v>16.974068262096278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16.999568262096279</v>
      </c>
      <c r="L406" s="115">
        <f t="shared" si="69"/>
        <v>17.048568262096278</v>
      </c>
      <c r="M406" s="98">
        <f t="shared" si="62"/>
        <v>16.99906826209628</v>
      </c>
      <c r="N406" s="116">
        <f t="shared" si="63"/>
        <v>17.049068262096277</v>
      </c>
      <c r="O406" s="117">
        <f t="shared" si="64"/>
        <v>17.024068262096279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17.04956826209628</v>
      </c>
      <c r="L407" s="115">
        <f t="shared" si="69"/>
        <v>17.098568262096279</v>
      </c>
      <c r="M407" s="98">
        <f t="shared" si="62"/>
        <v>17.049068262096281</v>
      </c>
      <c r="N407" s="116">
        <f t="shared" si="63"/>
        <v>17.099068262096278</v>
      </c>
      <c r="O407" s="117">
        <f t="shared" si="64"/>
        <v>17.074068262096279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17.09956826209628</v>
      </c>
      <c r="L408" s="115">
        <f t="shared" si="69"/>
        <v>17.14856826209628</v>
      </c>
      <c r="M408" s="98">
        <f t="shared" si="62"/>
        <v>17.099068262096282</v>
      </c>
      <c r="N408" s="116">
        <f t="shared" si="63"/>
        <v>17.149068262096279</v>
      </c>
      <c r="O408" s="117">
        <f t="shared" si="64"/>
        <v>17.12406826209628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17.149568262096281</v>
      </c>
      <c r="L409" s="115">
        <f t="shared" si="69"/>
        <v>17.198568262096281</v>
      </c>
      <c r="M409" s="98">
        <f t="shared" si="62"/>
        <v>17.149068262096282</v>
      </c>
      <c r="N409" s="116">
        <f t="shared" si="63"/>
        <v>17.199068262096279</v>
      </c>
      <c r="O409" s="117">
        <f t="shared" si="64"/>
        <v>17.174068262096281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17.199568262096282</v>
      </c>
      <c r="L410" s="115">
        <f t="shared" si="69"/>
        <v>17.248568262096281</v>
      </c>
      <c r="M410" s="98">
        <f t="shared" si="62"/>
        <v>17.199068262096283</v>
      </c>
      <c r="N410" s="116">
        <f t="shared" si="63"/>
        <v>17.24906826209628</v>
      </c>
      <c r="O410" s="117">
        <f t="shared" si="64"/>
        <v>17.224068262096282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17.249568262096282</v>
      </c>
      <c r="L411" s="115">
        <f t="shared" si="69"/>
        <v>17.298568262096282</v>
      </c>
      <c r="M411" s="98">
        <f t="shared" si="62"/>
        <v>17.249068262096284</v>
      </c>
      <c r="N411" s="116">
        <f t="shared" si="63"/>
        <v>17.299068262096281</v>
      </c>
      <c r="O411" s="117">
        <f t="shared" si="64"/>
        <v>17.274068262096282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17.299568262096283</v>
      </c>
      <c r="L412" s="115">
        <f t="shared" si="69"/>
        <v>17.348568262096283</v>
      </c>
      <c r="M412" s="98">
        <f t="shared" si="62"/>
        <v>17.299068262096284</v>
      </c>
      <c r="N412" s="116">
        <f t="shared" si="63"/>
        <v>17.349068262096282</v>
      </c>
      <c r="O412" s="117">
        <f t="shared" si="64"/>
        <v>17.324068262096283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17.349568262096284</v>
      </c>
      <c r="L413" s="115">
        <f t="shared" si="69"/>
        <v>17.398568262096283</v>
      </c>
      <c r="M413" s="98">
        <f t="shared" si="62"/>
        <v>17.349068262096285</v>
      </c>
      <c r="N413" s="116">
        <f t="shared" si="63"/>
        <v>17.399068262096282</v>
      </c>
      <c r="O413" s="117">
        <f t="shared" si="64"/>
        <v>17.374068262096284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17.399568262096285</v>
      </c>
      <c r="L414" s="115">
        <f t="shared" si="69"/>
        <v>17.448568262096284</v>
      </c>
      <c r="M414" s="98">
        <f t="shared" si="62"/>
        <v>17.399068262096286</v>
      </c>
      <c r="N414" s="116">
        <f t="shared" si="63"/>
        <v>17.449068262096283</v>
      </c>
      <c r="O414" s="117">
        <f t="shared" si="64"/>
        <v>17.424068262096284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17.449568262096285</v>
      </c>
      <c r="L415" s="115">
        <f t="shared" si="69"/>
        <v>17.498568262096285</v>
      </c>
      <c r="M415" s="98">
        <f t="shared" si="62"/>
        <v>17.449068262096286</v>
      </c>
      <c r="N415" s="116">
        <f t="shared" si="63"/>
        <v>17.499068262096284</v>
      </c>
      <c r="O415" s="117">
        <f t="shared" si="64"/>
        <v>17.474068262096285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17.499568262096286</v>
      </c>
      <c r="L416" s="115">
        <f t="shared" si="69"/>
        <v>17.548568262096286</v>
      </c>
      <c r="M416" s="98">
        <f t="shared" si="62"/>
        <v>17.499068262096287</v>
      </c>
      <c r="N416" s="116">
        <f t="shared" si="63"/>
        <v>17.549068262096284</v>
      </c>
      <c r="O416" s="117">
        <f t="shared" si="64"/>
        <v>17.524068262096286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17.549568262096287</v>
      </c>
      <c r="L417" s="115">
        <f t="shared" si="69"/>
        <v>17.598568262096286</v>
      </c>
      <c r="M417" s="98">
        <f t="shared" si="62"/>
        <v>17.549068262096288</v>
      </c>
      <c r="N417" s="116">
        <f t="shared" si="63"/>
        <v>17.599068262096285</v>
      </c>
      <c r="O417" s="117">
        <f t="shared" si="64"/>
        <v>17.574068262096286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17.599568262096287</v>
      </c>
      <c r="L418" s="115">
        <f t="shared" si="69"/>
        <v>17.648568262096287</v>
      </c>
      <c r="M418" s="98">
        <f t="shared" si="62"/>
        <v>17.599068262096289</v>
      </c>
      <c r="N418" s="116">
        <f t="shared" si="63"/>
        <v>17.649068262096286</v>
      </c>
      <c r="O418" s="117">
        <f t="shared" si="64"/>
        <v>17.624068262096287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17.649568262096288</v>
      </c>
      <c r="L419" s="115">
        <f t="shared" si="69"/>
        <v>17.698568262096288</v>
      </c>
      <c r="M419" s="98">
        <f t="shared" si="62"/>
        <v>17.649068262096289</v>
      </c>
      <c r="N419" s="116">
        <f t="shared" si="63"/>
        <v>17.699068262096286</v>
      </c>
      <c r="O419" s="117">
        <f t="shared" si="64"/>
        <v>17.674068262096288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17.699568262096289</v>
      </c>
      <c r="L420" s="115">
        <f t="shared" si="69"/>
        <v>17.748568262096288</v>
      </c>
      <c r="M420" s="98">
        <f t="shared" si="62"/>
        <v>17.69906826209629</v>
      </c>
      <c r="N420" s="116">
        <f t="shared" si="63"/>
        <v>17.749068262096287</v>
      </c>
      <c r="O420" s="117">
        <f t="shared" si="64"/>
        <v>17.724068262096289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17.74956826209629</v>
      </c>
      <c r="L421" s="115">
        <f t="shared" si="69"/>
        <v>17.798568262096289</v>
      </c>
      <c r="M421" s="98">
        <f t="shared" si="62"/>
        <v>17.749068262096291</v>
      </c>
      <c r="N421" s="116">
        <f t="shared" si="63"/>
        <v>17.799068262096288</v>
      </c>
      <c r="O421" s="117">
        <f t="shared" si="64"/>
        <v>17.774068262096289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17.79956826209629</v>
      </c>
      <c r="L422" s="115">
        <f t="shared" si="69"/>
        <v>17.84856826209629</v>
      </c>
      <c r="M422" s="98">
        <f t="shared" si="62"/>
        <v>17.799068262096291</v>
      </c>
      <c r="N422" s="116">
        <f t="shared" si="63"/>
        <v>17.849068262096289</v>
      </c>
      <c r="O422" s="117">
        <f t="shared" si="64"/>
        <v>17.82406826209629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17.849568262096291</v>
      </c>
      <c r="L423" s="115">
        <f t="shared" si="69"/>
        <v>17.89856826209629</v>
      </c>
      <c r="M423" s="98">
        <f t="shared" si="62"/>
        <v>17.849068262096292</v>
      </c>
      <c r="N423" s="116">
        <f t="shared" si="63"/>
        <v>17.899068262096289</v>
      </c>
      <c r="O423" s="117">
        <f t="shared" si="64"/>
        <v>17.874068262096291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17.899568262096292</v>
      </c>
      <c r="L424" s="115">
        <f t="shared" si="69"/>
        <v>17.948568262096291</v>
      </c>
      <c r="M424" s="98">
        <f t="shared" si="62"/>
        <v>17.899068262096293</v>
      </c>
      <c r="N424" s="116">
        <f t="shared" si="63"/>
        <v>17.94906826209629</v>
      </c>
      <c r="O424" s="117">
        <f t="shared" si="64"/>
        <v>17.924068262096291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17.949568262096292</v>
      </c>
      <c r="L425" s="115">
        <f t="shared" si="69"/>
        <v>17.998568262096292</v>
      </c>
      <c r="M425" s="98">
        <f t="shared" si="62"/>
        <v>17.949068262096294</v>
      </c>
      <c r="N425" s="116">
        <f t="shared" si="63"/>
        <v>17.999068262096291</v>
      </c>
      <c r="O425" s="117">
        <f t="shared" si="64"/>
        <v>17.974068262096292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17.999568262096293</v>
      </c>
      <c r="L426" s="115">
        <f t="shared" si="69"/>
        <v>18.048568262096293</v>
      </c>
      <c r="M426" s="98">
        <f t="shared" si="62"/>
        <v>17.999068262096294</v>
      </c>
      <c r="N426" s="116">
        <f t="shared" si="63"/>
        <v>18.049068262096291</v>
      </c>
      <c r="O426" s="117">
        <f t="shared" si="64"/>
        <v>18.024068262096293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18.049568262096294</v>
      </c>
      <c r="L427" s="115">
        <f t="shared" si="69"/>
        <v>18.098568262096293</v>
      </c>
      <c r="M427" s="98">
        <f t="shared" si="62"/>
        <v>18.049068262096295</v>
      </c>
      <c r="N427" s="116">
        <f t="shared" si="63"/>
        <v>18.099068262096292</v>
      </c>
      <c r="O427" s="117">
        <f t="shared" si="64"/>
        <v>18.074068262096294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18.099568262096295</v>
      </c>
      <c r="L428" s="115">
        <f t="shared" si="69"/>
        <v>18.148568262096294</v>
      </c>
      <c r="M428" s="98">
        <f t="shared" si="62"/>
        <v>18.099068262096296</v>
      </c>
      <c r="N428" s="116">
        <f t="shared" si="63"/>
        <v>18.149068262096293</v>
      </c>
      <c r="O428" s="117">
        <f t="shared" si="64"/>
        <v>18.124068262096294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18.149568262096295</v>
      </c>
      <c r="L429" s="115">
        <f t="shared" si="69"/>
        <v>18.198568262096295</v>
      </c>
      <c r="M429" s="98">
        <f t="shared" si="62"/>
        <v>18.149068262096296</v>
      </c>
      <c r="N429" s="116">
        <f t="shared" si="63"/>
        <v>18.199068262096294</v>
      </c>
      <c r="O429" s="117">
        <f t="shared" si="64"/>
        <v>18.174068262096295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18.199568262096296</v>
      </c>
      <c r="L430" s="115">
        <f t="shared" si="69"/>
        <v>18.248568262096295</v>
      </c>
      <c r="M430" s="98">
        <f t="shared" si="62"/>
        <v>18.199068262096297</v>
      </c>
      <c r="N430" s="116">
        <f t="shared" si="63"/>
        <v>18.249068262096294</v>
      </c>
      <c r="O430" s="117">
        <f t="shared" si="64"/>
        <v>18.224068262096296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18.249568262096297</v>
      </c>
      <c r="L431" s="115">
        <f t="shared" si="69"/>
        <v>18.298568262096296</v>
      </c>
      <c r="M431" s="98">
        <f t="shared" si="62"/>
        <v>18.249068262096298</v>
      </c>
      <c r="N431" s="116">
        <f t="shared" si="63"/>
        <v>18.299068262096295</v>
      </c>
      <c r="O431" s="117">
        <f t="shared" si="64"/>
        <v>18.274068262096296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18.299568262096297</v>
      </c>
      <c r="L432" s="115">
        <f t="shared" si="69"/>
        <v>18.348568262096297</v>
      </c>
      <c r="M432" s="98">
        <f t="shared" si="62"/>
        <v>18.299068262096299</v>
      </c>
      <c r="N432" s="116">
        <f t="shared" si="63"/>
        <v>18.349068262096296</v>
      </c>
      <c r="O432" s="117">
        <f t="shared" si="64"/>
        <v>18.324068262096297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18.349568262096298</v>
      </c>
      <c r="L433" s="115">
        <f t="shared" si="69"/>
        <v>18.398568262096298</v>
      </c>
      <c r="M433" s="98">
        <f t="shared" si="62"/>
        <v>18.349068262096299</v>
      </c>
      <c r="N433" s="116">
        <f t="shared" si="63"/>
        <v>18.399068262096296</v>
      </c>
      <c r="O433" s="117">
        <f t="shared" si="64"/>
        <v>18.374068262096298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18.399568262096299</v>
      </c>
      <c r="L434" s="115">
        <f t="shared" si="69"/>
        <v>18.448568262096298</v>
      </c>
      <c r="M434" s="98">
        <f t="shared" si="62"/>
        <v>18.3990682620963</v>
      </c>
      <c r="N434" s="116">
        <f t="shared" si="63"/>
        <v>18.449068262096297</v>
      </c>
      <c r="O434" s="117">
        <f t="shared" si="64"/>
        <v>18.424068262096299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18.4495682620963</v>
      </c>
      <c r="L435" s="115">
        <f t="shared" si="69"/>
        <v>18.498568262096299</v>
      </c>
      <c r="M435" s="98">
        <f t="shared" si="62"/>
        <v>18.449068262096301</v>
      </c>
      <c r="N435" s="116">
        <f t="shared" si="63"/>
        <v>18.499068262096298</v>
      </c>
      <c r="O435" s="117">
        <f t="shared" si="64"/>
        <v>18.474068262096299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18.4995682620963</v>
      </c>
      <c r="L436" s="115">
        <f t="shared" si="69"/>
        <v>18.5485682620963</v>
      </c>
      <c r="M436" s="98">
        <f t="shared" si="62"/>
        <v>18.499068262096301</v>
      </c>
      <c r="N436" s="116">
        <f t="shared" si="63"/>
        <v>18.549068262096299</v>
      </c>
      <c r="O436" s="117">
        <f t="shared" si="64"/>
        <v>18.5240682620963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18.549568262096301</v>
      </c>
      <c r="L437" s="115">
        <f t="shared" si="69"/>
        <v>18.5985682620963</v>
      </c>
      <c r="M437" s="98">
        <f t="shared" si="62"/>
        <v>18.549068262096302</v>
      </c>
      <c r="N437" s="116">
        <f t="shared" si="63"/>
        <v>18.599068262096299</v>
      </c>
      <c r="O437" s="117">
        <f t="shared" si="64"/>
        <v>18.574068262096301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18.599568262096302</v>
      </c>
      <c r="L438" s="115">
        <f t="shared" si="69"/>
        <v>18.648568262096301</v>
      </c>
      <c r="M438" s="98">
        <f t="shared" si="62"/>
        <v>18.599068262096303</v>
      </c>
      <c r="N438" s="116">
        <f t="shared" si="63"/>
        <v>18.6490682620963</v>
      </c>
      <c r="O438" s="117">
        <f t="shared" si="64"/>
        <v>18.624068262096301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18.649568262096302</v>
      </c>
      <c r="L439" s="115">
        <f t="shared" si="69"/>
        <v>18.698568262096302</v>
      </c>
      <c r="M439" s="98">
        <f t="shared" si="62"/>
        <v>18.649068262096304</v>
      </c>
      <c r="N439" s="116">
        <f t="shared" si="63"/>
        <v>18.699068262096301</v>
      </c>
      <c r="O439" s="117">
        <f t="shared" si="64"/>
        <v>18.674068262096302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18.699568262096303</v>
      </c>
      <c r="L440" s="115">
        <f t="shared" si="69"/>
        <v>18.748568262096303</v>
      </c>
      <c r="M440" s="98">
        <f t="shared" si="62"/>
        <v>18.699068262096304</v>
      </c>
      <c r="N440" s="116">
        <f t="shared" si="63"/>
        <v>18.749068262096301</v>
      </c>
      <c r="O440" s="117">
        <f t="shared" si="64"/>
        <v>18.724068262096303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18.749568262096304</v>
      </c>
      <c r="L441" s="115">
        <f t="shared" si="69"/>
        <v>18.798568262096303</v>
      </c>
      <c r="M441" s="98">
        <f t="shared" si="62"/>
        <v>18.749068262096305</v>
      </c>
      <c r="N441" s="116">
        <f t="shared" si="63"/>
        <v>18.799068262096302</v>
      </c>
      <c r="O441" s="117">
        <f t="shared" si="64"/>
        <v>18.774068262096304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18.799568262096304</v>
      </c>
      <c r="L442" s="115">
        <f t="shared" si="69"/>
        <v>18.848568262096304</v>
      </c>
      <c r="M442" s="98">
        <f t="shared" si="62"/>
        <v>18.799068262096306</v>
      </c>
      <c r="N442" s="116">
        <f t="shared" si="63"/>
        <v>18.849068262096303</v>
      </c>
      <c r="O442" s="117">
        <f t="shared" si="64"/>
        <v>18.824068262096304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18.849568262096305</v>
      </c>
      <c r="L443" s="115">
        <f t="shared" si="69"/>
        <v>18.898568262096305</v>
      </c>
      <c r="M443" s="98">
        <f t="shared" si="62"/>
        <v>18.849068262096306</v>
      </c>
      <c r="N443" s="116">
        <f t="shared" si="63"/>
        <v>18.899068262096304</v>
      </c>
      <c r="O443" s="117">
        <f t="shared" si="64"/>
        <v>18.874068262096305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18.899568262096306</v>
      </c>
      <c r="L444" s="115">
        <f t="shared" si="69"/>
        <v>18.948568262096305</v>
      </c>
      <c r="M444" s="98">
        <f t="shared" si="62"/>
        <v>18.899068262096307</v>
      </c>
      <c r="N444" s="116">
        <f t="shared" si="63"/>
        <v>18.949068262096304</v>
      </c>
      <c r="O444" s="117">
        <f t="shared" si="64"/>
        <v>18.924068262096306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18.949568262096307</v>
      </c>
      <c r="L445" s="115">
        <f t="shared" si="69"/>
        <v>18.998568262096306</v>
      </c>
      <c r="M445" s="98">
        <f t="shared" si="62"/>
        <v>18.949068262096308</v>
      </c>
      <c r="N445" s="116">
        <f t="shared" si="63"/>
        <v>18.999068262096305</v>
      </c>
      <c r="O445" s="117">
        <f t="shared" si="64"/>
        <v>18.974068262096306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18.999568262096307</v>
      </c>
      <c r="L446" s="115">
        <f t="shared" si="69"/>
        <v>19.048568262096307</v>
      </c>
      <c r="M446" s="98">
        <f t="shared" si="62"/>
        <v>18.999068262096309</v>
      </c>
      <c r="N446" s="116">
        <f t="shared" si="63"/>
        <v>19.049068262096306</v>
      </c>
      <c r="O446" s="117">
        <f t="shared" si="64"/>
        <v>19.024068262096307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19.049568262096308</v>
      </c>
      <c r="L447" s="115">
        <f t="shared" si="69"/>
        <v>19.098568262096308</v>
      </c>
      <c r="M447" s="98">
        <f t="shared" si="62"/>
        <v>19.049068262096309</v>
      </c>
      <c r="N447" s="116">
        <f t="shared" si="63"/>
        <v>19.099068262096306</v>
      </c>
      <c r="O447" s="117">
        <f t="shared" si="64"/>
        <v>19.074068262096308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19.099568262096309</v>
      </c>
      <c r="L448" s="115">
        <f t="shared" si="69"/>
        <v>19.148568262096308</v>
      </c>
      <c r="M448" s="98">
        <f t="shared" si="62"/>
        <v>19.09906826209631</v>
      </c>
      <c r="N448" s="116">
        <f t="shared" si="63"/>
        <v>19.149068262096307</v>
      </c>
      <c r="O448" s="117">
        <f t="shared" si="64"/>
        <v>19.124068262096309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19.149568262096309</v>
      </c>
      <c r="L449" s="115">
        <f t="shared" si="69"/>
        <v>19.198568262096309</v>
      </c>
      <c r="M449" s="98">
        <f t="shared" si="62"/>
        <v>19.149068262096311</v>
      </c>
      <c r="N449" s="116">
        <f t="shared" si="63"/>
        <v>19.199068262096308</v>
      </c>
      <c r="O449" s="117">
        <f t="shared" si="64"/>
        <v>19.174068262096309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19.19956826209631</v>
      </c>
      <c r="L450" s="115">
        <f t="shared" si="69"/>
        <v>19.24856826209631</v>
      </c>
      <c r="M450" s="98">
        <f t="shared" si="62"/>
        <v>19.199068262096311</v>
      </c>
      <c r="N450" s="116">
        <f t="shared" si="63"/>
        <v>19.249068262096309</v>
      </c>
      <c r="O450" s="117">
        <f t="shared" si="64"/>
        <v>19.22406826209631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19.249568262096311</v>
      </c>
      <c r="L451" s="115">
        <f t="shared" si="69"/>
        <v>19.29856826209631</v>
      </c>
      <c r="M451" s="98">
        <f t="shared" si="62"/>
        <v>19.249068262096312</v>
      </c>
      <c r="N451" s="116">
        <f t="shared" si="63"/>
        <v>19.299068262096309</v>
      </c>
      <c r="O451" s="117">
        <f t="shared" si="64"/>
        <v>19.274068262096311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19.299568262096312</v>
      </c>
      <c r="L452" s="115">
        <f t="shared" si="69"/>
        <v>19.348568262096311</v>
      </c>
      <c r="M452" s="98">
        <f t="shared" si="62"/>
        <v>19.299068262096313</v>
      </c>
      <c r="N452" s="116">
        <f t="shared" si="63"/>
        <v>19.34906826209631</v>
      </c>
      <c r="O452" s="117">
        <f t="shared" si="64"/>
        <v>19.324068262096311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19.349568262096312</v>
      </c>
      <c r="L453" s="115">
        <f t="shared" si="69"/>
        <v>19.398568262096312</v>
      </c>
      <c r="M453" s="98">
        <f t="shared" ref="M453:M516" si="72">K453-5*10^-(D$2+1)</f>
        <v>19.349068262096313</v>
      </c>
      <c r="N453" s="116">
        <f t="shared" ref="N453:N516" si="73">L453+5*10^-(D$2+1)</f>
        <v>19.399068262096311</v>
      </c>
      <c r="O453" s="117">
        <f t="shared" ref="O453:O516" si="74">AVERAGE(K453,L453)</f>
        <v>19.374068262096312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19.399568262096313</v>
      </c>
      <c r="L454" s="115">
        <f t="shared" ref="L454:L517" si="79">K454+$I$4-POWER(10,-$D$2)</f>
        <v>19.448568262096313</v>
      </c>
      <c r="M454" s="98">
        <f t="shared" si="72"/>
        <v>19.399068262096314</v>
      </c>
      <c r="N454" s="116">
        <f t="shared" si="73"/>
        <v>19.449068262096311</v>
      </c>
      <c r="O454" s="117">
        <f t="shared" si="74"/>
        <v>19.424068262096313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19.449568262096314</v>
      </c>
      <c r="L455" s="115">
        <f t="shared" si="79"/>
        <v>19.498568262096313</v>
      </c>
      <c r="M455" s="98">
        <f t="shared" si="72"/>
        <v>19.449068262096315</v>
      </c>
      <c r="N455" s="116">
        <f t="shared" si="73"/>
        <v>19.499068262096312</v>
      </c>
      <c r="O455" s="117">
        <f t="shared" si="74"/>
        <v>19.474068262096313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19.499568262096314</v>
      </c>
      <c r="L456" s="115">
        <f t="shared" si="79"/>
        <v>19.548568262096314</v>
      </c>
      <c r="M456" s="98">
        <f t="shared" si="72"/>
        <v>19.499068262096316</v>
      </c>
      <c r="N456" s="116">
        <f t="shared" si="73"/>
        <v>19.549068262096313</v>
      </c>
      <c r="O456" s="117">
        <f t="shared" si="74"/>
        <v>19.524068262096314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19.549568262096315</v>
      </c>
      <c r="L457" s="115">
        <f t="shared" si="79"/>
        <v>19.598568262096315</v>
      </c>
      <c r="M457" s="98">
        <f t="shared" si="72"/>
        <v>19.549068262096316</v>
      </c>
      <c r="N457" s="116">
        <f t="shared" si="73"/>
        <v>19.599068262096313</v>
      </c>
      <c r="O457" s="117">
        <f t="shared" si="74"/>
        <v>19.574068262096315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19.599568262096316</v>
      </c>
      <c r="L458" s="115">
        <f t="shared" si="79"/>
        <v>19.648568262096315</v>
      </c>
      <c r="M458" s="98">
        <f t="shared" si="72"/>
        <v>19.599068262096317</v>
      </c>
      <c r="N458" s="116">
        <f t="shared" si="73"/>
        <v>19.649068262096314</v>
      </c>
      <c r="O458" s="117">
        <f t="shared" si="74"/>
        <v>19.624068262096316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19.649568262096317</v>
      </c>
      <c r="L459" s="115">
        <f t="shared" si="79"/>
        <v>19.698568262096316</v>
      </c>
      <c r="M459" s="98">
        <f t="shared" si="72"/>
        <v>19.649068262096318</v>
      </c>
      <c r="N459" s="116">
        <f t="shared" si="73"/>
        <v>19.699068262096315</v>
      </c>
      <c r="O459" s="117">
        <f t="shared" si="74"/>
        <v>19.674068262096316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19.699568262096317</v>
      </c>
      <c r="L460" s="115">
        <f t="shared" si="79"/>
        <v>19.748568262096317</v>
      </c>
      <c r="M460" s="98">
        <f t="shared" si="72"/>
        <v>19.699068262096318</v>
      </c>
      <c r="N460" s="116">
        <f t="shared" si="73"/>
        <v>19.749068262096316</v>
      </c>
      <c r="O460" s="117">
        <f t="shared" si="74"/>
        <v>19.724068262096317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19.749568262096318</v>
      </c>
      <c r="L461" s="115">
        <f t="shared" si="79"/>
        <v>19.798568262096317</v>
      </c>
      <c r="M461" s="98">
        <f t="shared" si="72"/>
        <v>19.749068262096319</v>
      </c>
      <c r="N461" s="116">
        <f t="shared" si="73"/>
        <v>19.799068262096316</v>
      </c>
      <c r="O461" s="117">
        <f t="shared" si="74"/>
        <v>19.774068262096318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19.799568262096319</v>
      </c>
      <c r="L462" s="115">
        <f t="shared" si="79"/>
        <v>19.848568262096318</v>
      </c>
      <c r="M462" s="98">
        <f t="shared" si="72"/>
        <v>19.79906826209632</v>
      </c>
      <c r="N462" s="116">
        <f t="shared" si="73"/>
        <v>19.849068262096317</v>
      </c>
      <c r="O462" s="117">
        <f t="shared" si="74"/>
        <v>19.824068262096318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19.849568262096319</v>
      </c>
      <c r="L463" s="115">
        <f t="shared" si="79"/>
        <v>19.898568262096319</v>
      </c>
      <c r="M463" s="98">
        <f t="shared" si="72"/>
        <v>19.849068262096321</v>
      </c>
      <c r="N463" s="116">
        <f t="shared" si="73"/>
        <v>19.899068262096318</v>
      </c>
      <c r="O463" s="117">
        <f t="shared" si="74"/>
        <v>19.874068262096319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19.89956826209632</v>
      </c>
      <c r="L464" s="115">
        <f t="shared" si="79"/>
        <v>19.94856826209632</v>
      </c>
      <c r="M464" s="98">
        <f t="shared" si="72"/>
        <v>19.899068262096321</v>
      </c>
      <c r="N464" s="116">
        <f t="shared" si="73"/>
        <v>19.949068262096318</v>
      </c>
      <c r="O464" s="117">
        <f t="shared" si="74"/>
        <v>19.92406826209632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19.949568262096321</v>
      </c>
      <c r="L465" s="115">
        <f t="shared" si="79"/>
        <v>19.99856826209632</v>
      </c>
      <c r="M465" s="98">
        <f t="shared" si="72"/>
        <v>19.949068262096322</v>
      </c>
      <c r="N465" s="116">
        <f t="shared" si="73"/>
        <v>19.999068262096319</v>
      </c>
      <c r="O465" s="117">
        <f t="shared" si="74"/>
        <v>19.974068262096321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19.999568262096322</v>
      </c>
      <c r="L466" s="115">
        <f t="shared" si="79"/>
        <v>20.048568262096321</v>
      </c>
      <c r="M466" s="98">
        <f t="shared" si="72"/>
        <v>19.999068262096323</v>
      </c>
      <c r="N466" s="116">
        <f t="shared" si="73"/>
        <v>20.04906826209632</v>
      </c>
      <c r="O466" s="117">
        <f t="shared" si="74"/>
        <v>20.024068262096321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20.049568262096322</v>
      </c>
      <c r="L467" s="115">
        <f t="shared" si="79"/>
        <v>20.098568262096322</v>
      </c>
      <c r="M467" s="98">
        <f t="shared" si="72"/>
        <v>20.049068262096323</v>
      </c>
      <c r="N467" s="116">
        <f t="shared" si="73"/>
        <v>20.099068262096321</v>
      </c>
      <c r="O467" s="117">
        <f t="shared" si="74"/>
        <v>20.074068262096322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20.099568262096323</v>
      </c>
      <c r="L468" s="115">
        <f t="shared" si="79"/>
        <v>20.148568262096322</v>
      </c>
      <c r="M468" s="98">
        <f t="shared" si="72"/>
        <v>20.099068262096324</v>
      </c>
      <c r="N468" s="116">
        <f t="shared" si="73"/>
        <v>20.149068262096321</v>
      </c>
      <c r="O468" s="117">
        <f t="shared" si="74"/>
        <v>20.124068262096323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20.149568262096324</v>
      </c>
      <c r="L469" s="115">
        <f t="shared" si="79"/>
        <v>20.198568262096323</v>
      </c>
      <c r="M469" s="98">
        <f t="shared" si="72"/>
        <v>20.149068262096325</v>
      </c>
      <c r="N469" s="116">
        <f t="shared" si="73"/>
        <v>20.199068262096322</v>
      </c>
      <c r="O469" s="117">
        <f t="shared" si="74"/>
        <v>20.174068262096323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20.199568262096324</v>
      </c>
      <c r="L470" s="115">
        <f t="shared" si="79"/>
        <v>20.248568262096324</v>
      </c>
      <c r="M470" s="98">
        <f t="shared" si="72"/>
        <v>20.199068262096326</v>
      </c>
      <c r="N470" s="116">
        <f t="shared" si="73"/>
        <v>20.249068262096323</v>
      </c>
      <c r="O470" s="117">
        <f t="shared" si="74"/>
        <v>20.224068262096324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20.249568262096325</v>
      </c>
      <c r="L471" s="115">
        <f t="shared" si="79"/>
        <v>20.298568262096325</v>
      </c>
      <c r="M471" s="98">
        <f t="shared" si="72"/>
        <v>20.249068262096326</v>
      </c>
      <c r="N471" s="116">
        <f t="shared" si="73"/>
        <v>20.299068262096323</v>
      </c>
      <c r="O471" s="117">
        <f t="shared" si="74"/>
        <v>20.274068262096325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20.299568262096326</v>
      </c>
      <c r="L472" s="115">
        <f t="shared" si="79"/>
        <v>20.348568262096325</v>
      </c>
      <c r="M472" s="98">
        <f t="shared" si="72"/>
        <v>20.299068262096327</v>
      </c>
      <c r="N472" s="116">
        <f t="shared" si="73"/>
        <v>20.349068262096324</v>
      </c>
      <c r="O472" s="117">
        <f t="shared" si="74"/>
        <v>20.324068262096326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20.349568262096327</v>
      </c>
      <c r="L473" s="115">
        <f t="shared" si="79"/>
        <v>20.398568262096326</v>
      </c>
      <c r="M473" s="98">
        <f t="shared" si="72"/>
        <v>20.349068262096328</v>
      </c>
      <c r="N473" s="116">
        <f t="shared" si="73"/>
        <v>20.399068262096325</v>
      </c>
      <c r="O473" s="117">
        <f t="shared" si="74"/>
        <v>20.374068262096326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20.399568262096327</v>
      </c>
      <c r="L474" s="115">
        <f t="shared" si="79"/>
        <v>20.448568262096327</v>
      </c>
      <c r="M474" s="98">
        <f t="shared" si="72"/>
        <v>20.399068262096328</v>
      </c>
      <c r="N474" s="116">
        <f t="shared" si="73"/>
        <v>20.449068262096326</v>
      </c>
      <c r="O474" s="117">
        <f t="shared" si="74"/>
        <v>20.424068262096327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20.449568262096328</v>
      </c>
      <c r="L475" s="115">
        <f t="shared" si="79"/>
        <v>20.498568262096327</v>
      </c>
      <c r="M475" s="98">
        <f t="shared" si="72"/>
        <v>20.449068262096329</v>
      </c>
      <c r="N475" s="116">
        <f t="shared" si="73"/>
        <v>20.499068262096326</v>
      </c>
      <c r="O475" s="117">
        <f t="shared" si="74"/>
        <v>20.474068262096328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20.499568262096329</v>
      </c>
      <c r="L476" s="115">
        <f t="shared" si="79"/>
        <v>20.548568262096328</v>
      </c>
      <c r="M476" s="98">
        <f t="shared" si="72"/>
        <v>20.49906826209633</v>
      </c>
      <c r="N476" s="116">
        <f t="shared" si="73"/>
        <v>20.549068262096327</v>
      </c>
      <c r="O476" s="117">
        <f t="shared" si="74"/>
        <v>20.524068262096328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20.549568262096329</v>
      </c>
      <c r="L477" s="115">
        <f t="shared" si="79"/>
        <v>20.598568262096329</v>
      </c>
      <c r="M477" s="98">
        <f t="shared" si="72"/>
        <v>20.549068262096331</v>
      </c>
      <c r="N477" s="116">
        <f t="shared" si="73"/>
        <v>20.599068262096328</v>
      </c>
      <c r="O477" s="117">
        <f t="shared" si="74"/>
        <v>20.574068262096329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20.59956826209633</v>
      </c>
      <c r="L478" s="115">
        <f t="shared" si="79"/>
        <v>20.64856826209633</v>
      </c>
      <c r="M478" s="98">
        <f t="shared" si="72"/>
        <v>20.599068262096331</v>
      </c>
      <c r="N478" s="116">
        <f t="shared" si="73"/>
        <v>20.649068262096328</v>
      </c>
      <c r="O478" s="117">
        <f t="shared" si="74"/>
        <v>20.62406826209633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20.649568262096331</v>
      </c>
      <c r="L479" s="115">
        <f t="shared" si="79"/>
        <v>20.69856826209633</v>
      </c>
      <c r="M479" s="98">
        <f t="shared" si="72"/>
        <v>20.649068262096332</v>
      </c>
      <c r="N479" s="116">
        <f t="shared" si="73"/>
        <v>20.699068262096329</v>
      </c>
      <c r="O479" s="117">
        <f t="shared" si="74"/>
        <v>20.674068262096331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20.699568262096331</v>
      </c>
      <c r="L480" s="115">
        <f t="shared" si="79"/>
        <v>20.748568262096331</v>
      </c>
      <c r="M480" s="98">
        <f t="shared" si="72"/>
        <v>20.699068262096333</v>
      </c>
      <c r="N480" s="116">
        <f t="shared" si="73"/>
        <v>20.74906826209633</v>
      </c>
      <c r="O480" s="117">
        <f t="shared" si="74"/>
        <v>20.724068262096331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20.749568262096332</v>
      </c>
      <c r="L481" s="115">
        <f t="shared" si="79"/>
        <v>20.798568262096332</v>
      </c>
      <c r="M481" s="98">
        <f t="shared" si="72"/>
        <v>20.749068262096333</v>
      </c>
      <c r="N481" s="116">
        <f t="shared" si="73"/>
        <v>20.799068262096331</v>
      </c>
      <c r="O481" s="117">
        <f t="shared" si="74"/>
        <v>20.774068262096332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20.799568262096333</v>
      </c>
      <c r="L482" s="115">
        <f t="shared" si="79"/>
        <v>20.848568262096332</v>
      </c>
      <c r="M482" s="98">
        <f t="shared" si="72"/>
        <v>20.799068262096334</v>
      </c>
      <c r="N482" s="116">
        <f t="shared" si="73"/>
        <v>20.849068262096331</v>
      </c>
      <c r="O482" s="117">
        <f t="shared" si="74"/>
        <v>20.824068262096333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20.849568262096334</v>
      </c>
      <c r="L483" s="115">
        <f t="shared" si="79"/>
        <v>20.898568262096333</v>
      </c>
      <c r="M483" s="98">
        <f t="shared" si="72"/>
        <v>20.849068262096335</v>
      </c>
      <c r="N483" s="116">
        <f t="shared" si="73"/>
        <v>20.899068262096332</v>
      </c>
      <c r="O483" s="117">
        <f t="shared" si="74"/>
        <v>20.874068262096333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20.899568262096334</v>
      </c>
      <c r="L484" s="115">
        <f t="shared" si="79"/>
        <v>20.948568262096334</v>
      </c>
      <c r="M484" s="98">
        <f t="shared" si="72"/>
        <v>20.899068262096336</v>
      </c>
      <c r="N484" s="116">
        <f t="shared" si="73"/>
        <v>20.949068262096333</v>
      </c>
      <c r="O484" s="117">
        <f t="shared" si="74"/>
        <v>20.924068262096334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20.949568262096335</v>
      </c>
      <c r="L485" s="115">
        <f t="shared" si="79"/>
        <v>20.998568262096335</v>
      </c>
      <c r="M485" s="98">
        <f t="shared" si="72"/>
        <v>20.949068262096336</v>
      </c>
      <c r="N485" s="116">
        <f t="shared" si="73"/>
        <v>20.999068262096333</v>
      </c>
      <c r="O485" s="117">
        <f t="shared" si="74"/>
        <v>20.974068262096335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20.999568262096336</v>
      </c>
      <c r="L486" s="115">
        <f t="shared" si="79"/>
        <v>21.048568262096335</v>
      </c>
      <c r="M486" s="98">
        <f t="shared" si="72"/>
        <v>20.999068262096337</v>
      </c>
      <c r="N486" s="116">
        <f t="shared" si="73"/>
        <v>21.049068262096334</v>
      </c>
      <c r="O486" s="117">
        <f t="shared" si="74"/>
        <v>21.024068262096336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21.049568262096336</v>
      </c>
      <c r="L487" s="115">
        <f t="shared" si="79"/>
        <v>21.098568262096336</v>
      </c>
      <c r="M487" s="98">
        <f t="shared" si="72"/>
        <v>21.049068262096338</v>
      </c>
      <c r="N487" s="116">
        <f t="shared" si="73"/>
        <v>21.099068262096335</v>
      </c>
      <c r="O487" s="117">
        <f t="shared" si="74"/>
        <v>21.074068262096336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21.099568262096337</v>
      </c>
      <c r="L488" s="115">
        <f t="shared" si="79"/>
        <v>21.148568262096337</v>
      </c>
      <c r="M488" s="98">
        <f t="shared" si="72"/>
        <v>21.099068262096338</v>
      </c>
      <c r="N488" s="116">
        <f t="shared" si="73"/>
        <v>21.149068262096336</v>
      </c>
      <c r="O488" s="117">
        <f t="shared" si="74"/>
        <v>21.124068262096337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21.149568262096338</v>
      </c>
      <c r="L489" s="115">
        <f t="shared" si="79"/>
        <v>21.198568262096337</v>
      </c>
      <c r="M489" s="98">
        <f t="shared" si="72"/>
        <v>21.149068262096339</v>
      </c>
      <c r="N489" s="116">
        <f t="shared" si="73"/>
        <v>21.199068262096336</v>
      </c>
      <c r="O489" s="117">
        <f t="shared" si="74"/>
        <v>21.174068262096338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21.199568262096339</v>
      </c>
      <c r="L490" s="115">
        <f t="shared" si="79"/>
        <v>21.248568262096338</v>
      </c>
      <c r="M490" s="98">
        <f t="shared" si="72"/>
        <v>21.19906826209634</v>
      </c>
      <c r="N490" s="116">
        <f t="shared" si="73"/>
        <v>21.249068262096337</v>
      </c>
      <c r="O490" s="117">
        <f t="shared" si="74"/>
        <v>21.224068262096338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21.249568262096339</v>
      </c>
      <c r="L491" s="115">
        <f t="shared" si="79"/>
        <v>21.298568262096339</v>
      </c>
      <c r="M491" s="98">
        <f t="shared" si="72"/>
        <v>21.24906826209634</v>
      </c>
      <c r="N491" s="116">
        <f t="shared" si="73"/>
        <v>21.299068262096338</v>
      </c>
      <c r="O491" s="117">
        <f t="shared" si="74"/>
        <v>21.274068262096339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21.29956826209634</v>
      </c>
      <c r="L492" s="115">
        <f t="shared" si="79"/>
        <v>21.34856826209634</v>
      </c>
      <c r="M492" s="98">
        <f t="shared" si="72"/>
        <v>21.299068262096341</v>
      </c>
      <c r="N492" s="116">
        <f t="shared" si="73"/>
        <v>21.349068262096338</v>
      </c>
      <c r="O492" s="117">
        <f t="shared" si="74"/>
        <v>21.32406826209634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21.349568262096341</v>
      </c>
      <c r="L493" s="115">
        <f t="shared" si="79"/>
        <v>21.39856826209634</v>
      </c>
      <c r="M493" s="98">
        <f t="shared" si="72"/>
        <v>21.349068262096342</v>
      </c>
      <c r="N493" s="116">
        <f t="shared" si="73"/>
        <v>21.399068262096339</v>
      </c>
      <c r="O493" s="117">
        <f t="shared" si="74"/>
        <v>21.37406826209634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21.399568262096341</v>
      </c>
      <c r="L494" s="115">
        <f t="shared" si="79"/>
        <v>21.448568262096341</v>
      </c>
      <c r="M494" s="98">
        <f t="shared" si="72"/>
        <v>21.399068262096343</v>
      </c>
      <c r="N494" s="116">
        <f t="shared" si="73"/>
        <v>21.44906826209634</v>
      </c>
      <c r="O494" s="117">
        <f t="shared" si="74"/>
        <v>21.424068262096341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21.449568262096342</v>
      </c>
      <c r="L495" s="115">
        <f t="shared" si="79"/>
        <v>21.498568262096342</v>
      </c>
      <c r="M495" s="98">
        <f t="shared" si="72"/>
        <v>21.449068262096343</v>
      </c>
      <c r="N495" s="116">
        <f t="shared" si="73"/>
        <v>21.49906826209634</v>
      </c>
      <c r="O495" s="117">
        <f t="shared" si="74"/>
        <v>21.474068262096342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21.499568262096343</v>
      </c>
      <c r="L496" s="115">
        <f t="shared" si="79"/>
        <v>21.548568262096342</v>
      </c>
      <c r="M496" s="98">
        <f t="shared" si="72"/>
        <v>21.499068262096344</v>
      </c>
      <c r="N496" s="116">
        <f t="shared" si="73"/>
        <v>21.549068262096341</v>
      </c>
      <c r="O496" s="117">
        <f t="shared" si="74"/>
        <v>21.524068262096343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21.549568262096344</v>
      </c>
      <c r="L497" s="115">
        <f t="shared" si="79"/>
        <v>21.598568262096343</v>
      </c>
      <c r="M497" s="98">
        <f t="shared" si="72"/>
        <v>21.549068262096345</v>
      </c>
      <c r="N497" s="116">
        <f t="shared" si="73"/>
        <v>21.599068262096342</v>
      </c>
      <c r="O497" s="117">
        <f t="shared" si="74"/>
        <v>21.574068262096343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21.599568262096344</v>
      </c>
      <c r="L498" s="115">
        <f t="shared" si="79"/>
        <v>21.648568262096344</v>
      </c>
      <c r="M498" s="98">
        <f t="shared" si="72"/>
        <v>21.599068262096345</v>
      </c>
      <c r="N498" s="116">
        <f t="shared" si="73"/>
        <v>21.649068262096343</v>
      </c>
      <c r="O498" s="117">
        <f t="shared" si="74"/>
        <v>21.624068262096344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21.649568262096345</v>
      </c>
      <c r="L499" s="115">
        <f t="shared" si="79"/>
        <v>21.698568262096344</v>
      </c>
      <c r="M499" s="98">
        <f t="shared" si="72"/>
        <v>21.649068262096346</v>
      </c>
      <c r="N499" s="116">
        <f t="shared" si="73"/>
        <v>21.699068262096343</v>
      </c>
      <c r="O499" s="117">
        <f t="shared" si="74"/>
        <v>21.674068262096345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21.699568262096346</v>
      </c>
      <c r="L500" s="115">
        <f t="shared" si="79"/>
        <v>21.748568262096345</v>
      </c>
      <c r="M500" s="98">
        <f t="shared" si="72"/>
        <v>21.699068262096347</v>
      </c>
      <c r="N500" s="116">
        <f t="shared" si="73"/>
        <v>21.749068262096344</v>
      </c>
      <c r="O500" s="117">
        <f t="shared" si="74"/>
        <v>21.724068262096345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21.749568262096346</v>
      </c>
      <c r="L501" s="115">
        <f t="shared" si="79"/>
        <v>21.798568262096346</v>
      </c>
      <c r="M501" s="98">
        <f t="shared" si="72"/>
        <v>21.749068262096348</v>
      </c>
      <c r="N501" s="116">
        <f t="shared" si="73"/>
        <v>21.799068262096345</v>
      </c>
      <c r="O501" s="117">
        <f t="shared" si="74"/>
        <v>21.774068262096346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21.799568262096347</v>
      </c>
      <c r="L502" s="115">
        <f t="shared" si="79"/>
        <v>21.848568262096347</v>
      </c>
      <c r="M502" s="98">
        <f t="shared" si="72"/>
        <v>21.799068262096348</v>
      </c>
      <c r="N502" s="116">
        <f t="shared" si="73"/>
        <v>21.849068262096345</v>
      </c>
      <c r="O502" s="117">
        <f t="shared" si="74"/>
        <v>21.824068262096347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21.849568262096348</v>
      </c>
      <c r="L503" s="115">
        <f t="shared" si="79"/>
        <v>21.898568262096347</v>
      </c>
      <c r="M503" s="98">
        <f t="shared" si="72"/>
        <v>21.849068262096349</v>
      </c>
      <c r="N503" s="116">
        <f t="shared" si="73"/>
        <v>21.899068262096346</v>
      </c>
      <c r="O503" s="117">
        <f t="shared" si="74"/>
        <v>21.874068262096348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21.899568262096349</v>
      </c>
      <c r="L504" s="115">
        <f t="shared" si="79"/>
        <v>21.948568262096348</v>
      </c>
      <c r="M504" s="98">
        <f t="shared" si="72"/>
        <v>21.89906826209635</v>
      </c>
      <c r="N504" s="116">
        <f t="shared" si="73"/>
        <v>21.949068262096347</v>
      </c>
      <c r="O504" s="117">
        <f t="shared" si="74"/>
        <v>21.924068262096348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21.949568262096349</v>
      </c>
      <c r="L505" s="115">
        <f t="shared" si="79"/>
        <v>21.998568262096349</v>
      </c>
      <c r="M505" s="98">
        <f t="shared" si="72"/>
        <v>21.94906826209635</v>
      </c>
      <c r="N505" s="116">
        <f t="shared" si="73"/>
        <v>21.999068262096348</v>
      </c>
      <c r="O505" s="117">
        <f t="shared" si="74"/>
        <v>21.974068262096349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21.99956826209635</v>
      </c>
      <c r="L506" s="115">
        <f t="shared" si="79"/>
        <v>22.048568262096349</v>
      </c>
      <c r="M506" s="98">
        <f t="shared" si="72"/>
        <v>21.999068262096351</v>
      </c>
      <c r="N506" s="116">
        <f t="shared" si="73"/>
        <v>22.049068262096348</v>
      </c>
      <c r="O506" s="117">
        <f t="shared" si="74"/>
        <v>22.02406826209635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22.049568262096351</v>
      </c>
      <c r="L507" s="115">
        <f t="shared" si="79"/>
        <v>22.09856826209635</v>
      </c>
      <c r="M507" s="98">
        <f t="shared" si="72"/>
        <v>22.049068262096352</v>
      </c>
      <c r="N507" s="116">
        <f t="shared" si="73"/>
        <v>22.099068262096349</v>
      </c>
      <c r="O507" s="117">
        <f t="shared" si="74"/>
        <v>22.07406826209635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22.099568262096351</v>
      </c>
      <c r="L508" s="115">
        <f t="shared" si="79"/>
        <v>22.148568262096351</v>
      </c>
      <c r="M508" s="98">
        <f t="shared" si="72"/>
        <v>22.099068262096353</v>
      </c>
      <c r="N508" s="116">
        <f t="shared" si="73"/>
        <v>22.14906826209635</v>
      </c>
      <c r="O508" s="117">
        <f t="shared" si="74"/>
        <v>22.124068262096351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22.149568262096352</v>
      </c>
      <c r="L509" s="115">
        <f t="shared" si="79"/>
        <v>22.198568262096352</v>
      </c>
      <c r="M509" s="98">
        <f t="shared" si="72"/>
        <v>22.149068262096353</v>
      </c>
      <c r="N509" s="116">
        <f t="shared" si="73"/>
        <v>22.19906826209635</v>
      </c>
      <c r="O509" s="117">
        <f t="shared" si="74"/>
        <v>22.174068262096352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22.199568262096353</v>
      </c>
      <c r="L510" s="115">
        <f t="shared" si="79"/>
        <v>22.248568262096352</v>
      </c>
      <c r="M510" s="98">
        <f t="shared" si="72"/>
        <v>22.199068262096354</v>
      </c>
      <c r="N510" s="116">
        <f t="shared" si="73"/>
        <v>22.249068262096351</v>
      </c>
      <c r="O510" s="117">
        <f t="shared" si="74"/>
        <v>22.224068262096353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22.249568262096354</v>
      </c>
      <c r="L511" s="115">
        <f t="shared" si="79"/>
        <v>22.298568262096353</v>
      </c>
      <c r="M511" s="98">
        <f t="shared" si="72"/>
        <v>22.249068262096355</v>
      </c>
      <c r="N511" s="116">
        <f t="shared" si="73"/>
        <v>22.299068262096352</v>
      </c>
      <c r="O511" s="117">
        <f t="shared" si="74"/>
        <v>22.274068262096353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22.299568262096354</v>
      </c>
      <c r="L512" s="115">
        <f t="shared" si="79"/>
        <v>22.348568262096354</v>
      </c>
      <c r="M512" s="98">
        <f t="shared" si="72"/>
        <v>22.299068262096355</v>
      </c>
      <c r="N512" s="116">
        <f t="shared" si="73"/>
        <v>22.349068262096353</v>
      </c>
      <c r="O512" s="117">
        <f t="shared" si="74"/>
        <v>22.324068262096354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22.349568262096355</v>
      </c>
      <c r="L513" s="115">
        <f t="shared" si="79"/>
        <v>22.398568262096354</v>
      </c>
      <c r="M513" s="98">
        <f t="shared" si="72"/>
        <v>22.349068262096356</v>
      </c>
      <c r="N513" s="116">
        <f t="shared" si="73"/>
        <v>22.399068262096353</v>
      </c>
      <c r="O513" s="117">
        <f t="shared" si="74"/>
        <v>22.374068262096355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22.399568262096356</v>
      </c>
      <c r="L514" s="115">
        <f t="shared" si="79"/>
        <v>22.448568262096355</v>
      </c>
      <c r="M514" s="98">
        <f t="shared" si="72"/>
        <v>22.399068262096357</v>
      </c>
      <c r="N514" s="116">
        <f t="shared" si="73"/>
        <v>22.449068262096354</v>
      </c>
      <c r="O514" s="117">
        <f t="shared" si="74"/>
        <v>22.424068262096355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22.449568262096356</v>
      </c>
      <c r="L515" s="115">
        <f t="shared" si="79"/>
        <v>22.498568262096356</v>
      </c>
      <c r="M515" s="98">
        <f t="shared" si="72"/>
        <v>22.449068262096358</v>
      </c>
      <c r="N515" s="116">
        <f t="shared" si="73"/>
        <v>22.499068262096355</v>
      </c>
      <c r="O515" s="117">
        <f t="shared" si="74"/>
        <v>22.474068262096356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22.499568262096357</v>
      </c>
      <c r="L516" s="115">
        <f t="shared" si="79"/>
        <v>22.548568262096357</v>
      </c>
      <c r="M516" s="98">
        <f t="shared" si="72"/>
        <v>22.499068262096358</v>
      </c>
      <c r="N516" s="116">
        <f t="shared" si="73"/>
        <v>22.549068262096355</v>
      </c>
      <c r="O516" s="117">
        <f t="shared" si="74"/>
        <v>22.524068262096357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22.549568262096358</v>
      </c>
      <c r="L517" s="115">
        <f t="shared" si="79"/>
        <v>22.598568262096357</v>
      </c>
      <c r="M517" s="98">
        <f t="shared" ref="M517:M580" si="82">K517-5*10^-(D$2+1)</f>
        <v>22.549068262096359</v>
      </c>
      <c r="N517" s="116">
        <f t="shared" ref="N517:N580" si="83">L517+5*10^-(D$2+1)</f>
        <v>22.599068262096356</v>
      </c>
      <c r="O517" s="117">
        <f t="shared" ref="O517:O580" si="84">AVERAGE(K517,L517)</f>
        <v>22.574068262096358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22.599568262096358</v>
      </c>
      <c r="L518" s="115">
        <f t="shared" ref="L518:L581" si="89">K518+$I$4-POWER(10,-$D$2)</f>
        <v>22.648568262096358</v>
      </c>
      <c r="M518" s="98">
        <f t="shared" si="82"/>
        <v>22.59906826209636</v>
      </c>
      <c r="N518" s="116">
        <f t="shared" si="83"/>
        <v>22.649068262096357</v>
      </c>
      <c r="O518" s="117">
        <f t="shared" si="84"/>
        <v>22.624068262096358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22.649568262096359</v>
      </c>
      <c r="L519" s="115">
        <f t="shared" si="89"/>
        <v>22.698568262096359</v>
      </c>
      <c r="M519" s="98">
        <f t="shared" si="82"/>
        <v>22.64906826209636</v>
      </c>
      <c r="N519" s="116">
        <f t="shared" si="83"/>
        <v>22.699068262096358</v>
      </c>
      <c r="O519" s="117">
        <f t="shared" si="84"/>
        <v>22.674068262096359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22.69956826209636</v>
      </c>
      <c r="L520" s="115">
        <f t="shared" si="89"/>
        <v>22.748568262096359</v>
      </c>
      <c r="M520" s="98">
        <f t="shared" si="82"/>
        <v>22.699068262096361</v>
      </c>
      <c r="N520" s="116">
        <f t="shared" si="83"/>
        <v>22.749068262096358</v>
      </c>
      <c r="O520" s="117">
        <f t="shared" si="84"/>
        <v>22.72406826209636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22.749568262096361</v>
      </c>
      <c r="L521" s="115">
        <f t="shared" si="89"/>
        <v>22.79856826209636</v>
      </c>
      <c r="M521" s="98">
        <f t="shared" si="82"/>
        <v>22.749068262096362</v>
      </c>
      <c r="N521" s="116">
        <f t="shared" si="83"/>
        <v>22.799068262096359</v>
      </c>
      <c r="O521" s="117">
        <f t="shared" si="84"/>
        <v>22.77406826209636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22.799568262096361</v>
      </c>
      <c r="L522" s="115">
        <f t="shared" si="89"/>
        <v>22.848568262096361</v>
      </c>
      <c r="M522" s="98">
        <f t="shared" si="82"/>
        <v>22.799068262096363</v>
      </c>
      <c r="N522" s="116">
        <f t="shared" si="83"/>
        <v>22.84906826209636</v>
      </c>
      <c r="O522" s="117">
        <f t="shared" si="84"/>
        <v>22.824068262096361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22.849568262096362</v>
      </c>
      <c r="L523" s="115">
        <f t="shared" si="89"/>
        <v>22.898568262096362</v>
      </c>
      <c r="M523" s="98">
        <f t="shared" si="82"/>
        <v>22.849068262096363</v>
      </c>
      <c r="N523" s="116">
        <f t="shared" si="83"/>
        <v>22.89906826209636</v>
      </c>
      <c r="O523" s="117">
        <f t="shared" si="84"/>
        <v>22.874068262096362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22.899568262096363</v>
      </c>
      <c r="L524" s="115">
        <f t="shared" si="89"/>
        <v>22.948568262096362</v>
      </c>
      <c r="M524" s="98">
        <f t="shared" si="82"/>
        <v>22.899068262096364</v>
      </c>
      <c r="N524" s="116">
        <f t="shared" si="83"/>
        <v>22.949068262096361</v>
      </c>
      <c r="O524" s="117">
        <f t="shared" si="84"/>
        <v>22.924068262096363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22.949568262096363</v>
      </c>
      <c r="L525" s="115">
        <f t="shared" si="89"/>
        <v>22.998568262096363</v>
      </c>
      <c r="M525" s="98">
        <f t="shared" si="82"/>
        <v>22.949068262096365</v>
      </c>
      <c r="N525" s="116">
        <f t="shared" si="83"/>
        <v>22.999068262096362</v>
      </c>
      <c r="O525" s="117">
        <f t="shared" si="84"/>
        <v>22.974068262096363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22.999568262096364</v>
      </c>
      <c r="L526" s="115">
        <f t="shared" si="89"/>
        <v>23.048568262096364</v>
      </c>
      <c r="M526" s="98">
        <f t="shared" si="82"/>
        <v>22.999068262096365</v>
      </c>
      <c r="N526" s="116">
        <f t="shared" si="83"/>
        <v>23.049068262096363</v>
      </c>
      <c r="O526" s="117">
        <f t="shared" si="84"/>
        <v>23.024068262096364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23.049568262096365</v>
      </c>
      <c r="L527" s="115">
        <f t="shared" si="89"/>
        <v>23.098568262096364</v>
      </c>
      <c r="M527" s="98">
        <f t="shared" si="82"/>
        <v>23.049068262096366</v>
      </c>
      <c r="N527" s="116">
        <f t="shared" si="83"/>
        <v>23.099068262096363</v>
      </c>
      <c r="O527" s="117">
        <f t="shared" si="84"/>
        <v>23.074068262096365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23.099568262096366</v>
      </c>
      <c r="L528" s="115">
        <f t="shared" si="89"/>
        <v>23.148568262096365</v>
      </c>
      <c r="M528" s="98">
        <f t="shared" si="82"/>
        <v>23.099068262096367</v>
      </c>
      <c r="N528" s="116">
        <f t="shared" si="83"/>
        <v>23.149068262096364</v>
      </c>
      <c r="O528" s="117">
        <f t="shared" si="84"/>
        <v>23.124068262096365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23.149568262096366</v>
      </c>
      <c r="L529" s="115">
        <f t="shared" si="89"/>
        <v>23.198568262096366</v>
      </c>
      <c r="M529" s="98">
        <f t="shared" si="82"/>
        <v>23.149068262096367</v>
      </c>
      <c r="N529" s="116">
        <f t="shared" si="83"/>
        <v>23.199068262096365</v>
      </c>
      <c r="O529" s="117">
        <f t="shared" si="84"/>
        <v>23.174068262096366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23.199568262096367</v>
      </c>
      <c r="L530" s="115">
        <f t="shared" si="89"/>
        <v>23.248568262096367</v>
      </c>
      <c r="M530" s="98">
        <f t="shared" si="82"/>
        <v>23.199068262096368</v>
      </c>
      <c r="N530" s="116">
        <f t="shared" si="83"/>
        <v>23.249068262096365</v>
      </c>
      <c r="O530" s="117">
        <f t="shared" si="84"/>
        <v>23.224068262096367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23.249568262096368</v>
      </c>
      <c r="L531" s="115">
        <f t="shared" si="89"/>
        <v>23.298568262096367</v>
      </c>
      <c r="M531" s="98">
        <f t="shared" si="82"/>
        <v>23.249068262096369</v>
      </c>
      <c r="N531" s="116">
        <f t="shared" si="83"/>
        <v>23.299068262096366</v>
      </c>
      <c r="O531" s="117">
        <f t="shared" si="84"/>
        <v>23.274068262096367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23.299568262096368</v>
      </c>
      <c r="L532" s="115">
        <f t="shared" si="89"/>
        <v>23.348568262096368</v>
      </c>
      <c r="M532" s="98">
        <f t="shared" si="82"/>
        <v>23.29906826209637</v>
      </c>
      <c r="N532" s="116">
        <f t="shared" si="83"/>
        <v>23.349068262096367</v>
      </c>
      <c r="O532" s="117">
        <f t="shared" si="84"/>
        <v>23.324068262096368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23.349568262096369</v>
      </c>
      <c r="L533" s="115">
        <f t="shared" si="89"/>
        <v>23.398568262096369</v>
      </c>
      <c r="M533" s="98">
        <f t="shared" si="82"/>
        <v>23.34906826209637</v>
      </c>
      <c r="N533" s="116">
        <f t="shared" si="83"/>
        <v>23.399068262096367</v>
      </c>
      <c r="O533" s="117">
        <f t="shared" si="84"/>
        <v>23.374068262096369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23.39956826209637</v>
      </c>
      <c r="L534" s="115">
        <f t="shared" si="89"/>
        <v>23.448568262096369</v>
      </c>
      <c r="M534" s="98">
        <f t="shared" si="82"/>
        <v>23.399068262096371</v>
      </c>
      <c r="N534" s="116">
        <f t="shared" si="83"/>
        <v>23.449068262096368</v>
      </c>
      <c r="O534" s="117">
        <f t="shared" si="84"/>
        <v>23.42406826209637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23.449568262096371</v>
      </c>
      <c r="L535" s="115">
        <f t="shared" si="89"/>
        <v>23.49856826209637</v>
      </c>
      <c r="M535" s="98">
        <f t="shared" si="82"/>
        <v>23.449068262096372</v>
      </c>
      <c r="N535" s="116">
        <f t="shared" si="83"/>
        <v>23.499068262096369</v>
      </c>
      <c r="O535" s="117">
        <f t="shared" si="84"/>
        <v>23.47406826209637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23.499568262096371</v>
      </c>
      <c r="L536" s="115">
        <f t="shared" si="89"/>
        <v>23.548568262096371</v>
      </c>
      <c r="M536" s="98">
        <f t="shared" si="82"/>
        <v>23.499068262096372</v>
      </c>
      <c r="N536" s="116">
        <f t="shared" si="83"/>
        <v>23.54906826209637</v>
      </c>
      <c r="O536" s="117">
        <f t="shared" si="84"/>
        <v>23.524068262096371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23.549568262096372</v>
      </c>
      <c r="L537" s="115">
        <f t="shared" si="89"/>
        <v>23.598568262096371</v>
      </c>
      <c r="M537" s="98">
        <f t="shared" si="82"/>
        <v>23.549068262096373</v>
      </c>
      <c r="N537" s="116">
        <f t="shared" si="83"/>
        <v>23.59906826209637</v>
      </c>
      <c r="O537" s="117">
        <f t="shared" si="84"/>
        <v>23.574068262096372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23.599568262096373</v>
      </c>
      <c r="L538" s="115">
        <f t="shared" si="89"/>
        <v>23.648568262096372</v>
      </c>
      <c r="M538" s="98">
        <f t="shared" si="82"/>
        <v>23.599068262096374</v>
      </c>
      <c r="N538" s="116">
        <f t="shared" si="83"/>
        <v>23.649068262096371</v>
      </c>
      <c r="O538" s="117">
        <f t="shared" si="84"/>
        <v>23.624068262096372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23.649568262096373</v>
      </c>
      <c r="L539" s="115">
        <f t="shared" si="89"/>
        <v>23.698568262096373</v>
      </c>
      <c r="M539" s="98">
        <f t="shared" si="82"/>
        <v>23.649068262096375</v>
      </c>
      <c r="N539" s="116">
        <f t="shared" si="83"/>
        <v>23.699068262096372</v>
      </c>
      <c r="O539" s="117">
        <f t="shared" si="84"/>
        <v>23.674068262096373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23.699568262096374</v>
      </c>
      <c r="L540" s="115">
        <f t="shared" si="89"/>
        <v>23.748568262096374</v>
      </c>
      <c r="M540" s="98">
        <f t="shared" si="82"/>
        <v>23.699068262096375</v>
      </c>
      <c r="N540" s="116">
        <f t="shared" si="83"/>
        <v>23.749068262096372</v>
      </c>
      <c r="O540" s="117">
        <f t="shared" si="84"/>
        <v>23.724068262096374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23.749568262096375</v>
      </c>
      <c r="L541" s="115">
        <f t="shared" si="89"/>
        <v>23.798568262096374</v>
      </c>
      <c r="M541" s="98">
        <f t="shared" si="82"/>
        <v>23.749068262096376</v>
      </c>
      <c r="N541" s="116">
        <f t="shared" si="83"/>
        <v>23.799068262096373</v>
      </c>
      <c r="O541" s="117">
        <f t="shared" si="84"/>
        <v>23.774068262096375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23.799568262096376</v>
      </c>
      <c r="L542" s="115">
        <f t="shared" si="89"/>
        <v>23.848568262096375</v>
      </c>
      <c r="M542" s="98">
        <f t="shared" si="82"/>
        <v>23.799068262096377</v>
      </c>
      <c r="N542" s="116">
        <f t="shared" si="83"/>
        <v>23.849068262096374</v>
      </c>
      <c r="O542" s="117">
        <f t="shared" si="84"/>
        <v>23.824068262096375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23.849568262096376</v>
      </c>
      <c r="L543" s="115">
        <f t="shared" si="89"/>
        <v>23.898568262096376</v>
      </c>
      <c r="M543" s="98">
        <f t="shared" si="82"/>
        <v>23.849068262096377</v>
      </c>
      <c r="N543" s="116">
        <f t="shared" si="83"/>
        <v>23.899068262096375</v>
      </c>
      <c r="O543" s="117">
        <f t="shared" si="84"/>
        <v>23.874068262096376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23.899568262096377</v>
      </c>
      <c r="L544" s="115">
        <f t="shared" si="89"/>
        <v>23.948568262096376</v>
      </c>
      <c r="M544" s="98">
        <f t="shared" si="82"/>
        <v>23.899068262096378</v>
      </c>
      <c r="N544" s="116">
        <f t="shared" si="83"/>
        <v>23.949068262096375</v>
      </c>
      <c r="O544" s="117">
        <f t="shared" si="84"/>
        <v>23.924068262096377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23.949568262096378</v>
      </c>
      <c r="L545" s="115">
        <f t="shared" si="89"/>
        <v>23.998568262096377</v>
      </c>
      <c r="M545" s="98">
        <f t="shared" si="82"/>
        <v>23.949068262096379</v>
      </c>
      <c r="N545" s="116">
        <f t="shared" si="83"/>
        <v>23.999068262096376</v>
      </c>
      <c r="O545" s="117">
        <f t="shared" si="84"/>
        <v>23.974068262096377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23.999568262096378</v>
      </c>
      <c r="L546" s="115">
        <f t="shared" si="89"/>
        <v>24.048568262096378</v>
      </c>
      <c r="M546" s="98">
        <f t="shared" si="82"/>
        <v>23.99906826209638</v>
      </c>
      <c r="N546" s="116">
        <f t="shared" si="83"/>
        <v>24.049068262096377</v>
      </c>
      <c r="O546" s="117">
        <f t="shared" si="84"/>
        <v>24.024068262096378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24.049568262096379</v>
      </c>
      <c r="L547" s="115">
        <f t="shared" si="89"/>
        <v>24.098568262096379</v>
      </c>
      <c r="M547" s="98">
        <f t="shared" si="82"/>
        <v>24.04906826209638</v>
      </c>
      <c r="N547" s="116">
        <f t="shared" si="83"/>
        <v>24.099068262096377</v>
      </c>
      <c r="O547" s="117">
        <f t="shared" si="84"/>
        <v>24.074068262096379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24.09956826209638</v>
      </c>
      <c r="L548" s="115">
        <f t="shared" si="89"/>
        <v>24.148568262096379</v>
      </c>
      <c r="M548" s="98">
        <f t="shared" si="82"/>
        <v>24.099068262096381</v>
      </c>
      <c r="N548" s="116">
        <f t="shared" si="83"/>
        <v>24.149068262096378</v>
      </c>
      <c r="O548" s="117">
        <f t="shared" si="84"/>
        <v>24.12406826209638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24.149568262096381</v>
      </c>
      <c r="L549" s="115">
        <f t="shared" si="89"/>
        <v>24.19856826209638</v>
      </c>
      <c r="M549" s="98">
        <f t="shared" si="82"/>
        <v>24.149068262096382</v>
      </c>
      <c r="N549" s="116">
        <f t="shared" si="83"/>
        <v>24.199068262096379</v>
      </c>
      <c r="O549" s="117">
        <f t="shared" si="84"/>
        <v>24.17406826209638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24.199568262096381</v>
      </c>
      <c r="L550" s="115">
        <f t="shared" si="89"/>
        <v>24.248568262096381</v>
      </c>
      <c r="M550" s="98">
        <f t="shared" si="82"/>
        <v>24.199068262096382</v>
      </c>
      <c r="N550" s="116">
        <f t="shared" si="83"/>
        <v>24.24906826209638</v>
      </c>
      <c r="O550" s="117">
        <f t="shared" si="84"/>
        <v>24.224068262096381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24.249568262096382</v>
      </c>
      <c r="L551" s="115">
        <f t="shared" si="89"/>
        <v>24.298568262096381</v>
      </c>
      <c r="M551" s="98">
        <f t="shared" si="82"/>
        <v>24.249068262096383</v>
      </c>
      <c r="N551" s="116">
        <f t="shared" si="83"/>
        <v>24.29906826209638</v>
      </c>
      <c r="O551" s="117">
        <f t="shared" si="84"/>
        <v>24.274068262096382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24.299568262096383</v>
      </c>
      <c r="L552" s="115">
        <f t="shared" si="89"/>
        <v>24.348568262096382</v>
      </c>
      <c r="M552" s="98">
        <f t="shared" si="82"/>
        <v>24.299068262096384</v>
      </c>
      <c r="N552" s="116">
        <f t="shared" si="83"/>
        <v>24.349068262096381</v>
      </c>
      <c r="O552" s="117">
        <f t="shared" si="84"/>
        <v>24.324068262096382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24.349568262096383</v>
      </c>
      <c r="L553" s="115">
        <f t="shared" si="89"/>
        <v>24.398568262096383</v>
      </c>
      <c r="M553" s="98">
        <f t="shared" si="82"/>
        <v>24.349068262096385</v>
      </c>
      <c r="N553" s="116">
        <f t="shared" si="83"/>
        <v>24.399068262096382</v>
      </c>
      <c r="O553" s="117">
        <f t="shared" si="84"/>
        <v>24.374068262096383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24.399568262096384</v>
      </c>
      <c r="L554" s="115">
        <f t="shared" si="89"/>
        <v>24.448568262096384</v>
      </c>
      <c r="M554" s="98">
        <f t="shared" si="82"/>
        <v>24.399068262096385</v>
      </c>
      <c r="N554" s="116">
        <f t="shared" si="83"/>
        <v>24.449068262096382</v>
      </c>
      <c r="O554" s="117">
        <f t="shared" si="84"/>
        <v>24.424068262096384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24.449568262096385</v>
      </c>
      <c r="L555" s="115">
        <f t="shared" si="89"/>
        <v>24.498568262096384</v>
      </c>
      <c r="M555" s="98">
        <f t="shared" si="82"/>
        <v>24.449068262096386</v>
      </c>
      <c r="N555" s="116">
        <f t="shared" si="83"/>
        <v>24.499068262096383</v>
      </c>
      <c r="O555" s="117">
        <f t="shared" si="84"/>
        <v>24.474068262096385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24.499568262096385</v>
      </c>
      <c r="L556" s="115">
        <f t="shared" si="89"/>
        <v>24.548568262096385</v>
      </c>
      <c r="M556" s="98">
        <f t="shared" si="82"/>
        <v>24.499068262096387</v>
      </c>
      <c r="N556" s="116">
        <f t="shared" si="83"/>
        <v>24.549068262096384</v>
      </c>
      <c r="O556" s="117">
        <f t="shared" si="84"/>
        <v>24.524068262096385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24.549568262096386</v>
      </c>
      <c r="L557" s="115">
        <f t="shared" si="89"/>
        <v>24.598568262096386</v>
      </c>
      <c r="M557" s="98">
        <f t="shared" si="82"/>
        <v>24.549068262096387</v>
      </c>
      <c r="N557" s="116">
        <f t="shared" si="83"/>
        <v>24.599068262096385</v>
      </c>
      <c r="O557" s="117">
        <f t="shared" si="84"/>
        <v>24.574068262096386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24.599568262096387</v>
      </c>
      <c r="L558" s="115">
        <f t="shared" si="89"/>
        <v>24.648568262096386</v>
      </c>
      <c r="M558" s="98">
        <f t="shared" si="82"/>
        <v>24.599068262096388</v>
      </c>
      <c r="N558" s="116">
        <f t="shared" si="83"/>
        <v>24.649068262096385</v>
      </c>
      <c r="O558" s="117">
        <f t="shared" si="84"/>
        <v>24.624068262096387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24.649568262096388</v>
      </c>
      <c r="L559" s="115">
        <f t="shared" si="89"/>
        <v>24.698568262096387</v>
      </c>
      <c r="M559" s="98">
        <f t="shared" si="82"/>
        <v>24.649068262096389</v>
      </c>
      <c r="N559" s="116">
        <f t="shared" si="83"/>
        <v>24.699068262096386</v>
      </c>
      <c r="O559" s="117">
        <f t="shared" si="84"/>
        <v>24.674068262096387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24.699568262096388</v>
      </c>
      <c r="L560" s="115">
        <f t="shared" si="89"/>
        <v>24.748568262096388</v>
      </c>
      <c r="M560" s="98">
        <f t="shared" si="82"/>
        <v>24.69906826209639</v>
      </c>
      <c r="N560" s="116">
        <f t="shared" si="83"/>
        <v>24.749068262096387</v>
      </c>
      <c r="O560" s="117">
        <f t="shared" si="84"/>
        <v>24.724068262096388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24.749568262096389</v>
      </c>
      <c r="L561" s="115">
        <f t="shared" si="89"/>
        <v>24.798568262096389</v>
      </c>
      <c r="M561" s="98">
        <f t="shared" si="82"/>
        <v>24.74906826209639</v>
      </c>
      <c r="N561" s="116">
        <f t="shared" si="83"/>
        <v>24.799068262096387</v>
      </c>
      <c r="O561" s="117">
        <f t="shared" si="84"/>
        <v>24.774068262096389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24.79956826209639</v>
      </c>
      <c r="L562" s="115">
        <f t="shared" si="89"/>
        <v>24.848568262096389</v>
      </c>
      <c r="M562" s="98">
        <f t="shared" si="82"/>
        <v>24.799068262096391</v>
      </c>
      <c r="N562" s="116">
        <f t="shared" si="83"/>
        <v>24.849068262096388</v>
      </c>
      <c r="O562" s="117">
        <f t="shared" si="84"/>
        <v>24.82406826209639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24.84956826209639</v>
      </c>
      <c r="L563" s="115">
        <f t="shared" si="89"/>
        <v>24.89856826209639</v>
      </c>
      <c r="M563" s="98">
        <f t="shared" si="82"/>
        <v>24.849068262096392</v>
      </c>
      <c r="N563" s="116">
        <f t="shared" si="83"/>
        <v>24.899068262096389</v>
      </c>
      <c r="O563" s="117">
        <f t="shared" si="84"/>
        <v>24.87406826209639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24.899568262096391</v>
      </c>
      <c r="L564" s="115">
        <f t="shared" si="89"/>
        <v>24.948568262096391</v>
      </c>
      <c r="M564" s="98">
        <f t="shared" si="82"/>
        <v>24.899068262096392</v>
      </c>
      <c r="N564" s="116">
        <f t="shared" si="83"/>
        <v>24.94906826209639</v>
      </c>
      <c r="O564" s="117">
        <f t="shared" si="84"/>
        <v>24.924068262096391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24.949568262096392</v>
      </c>
      <c r="L565" s="115">
        <f t="shared" si="89"/>
        <v>24.998568262096391</v>
      </c>
      <c r="M565" s="98">
        <f t="shared" si="82"/>
        <v>24.949068262096393</v>
      </c>
      <c r="N565" s="116">
        <f t="shared" si="83"/>
        <v>24.99906826209639</v>
      </c>
      <c r="O565" s="117">
        <f t="shared" si="84"/>
        <v>24.974068262096392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24.999568262096393</v>
      </c>
      <c r="L566" s="115">
        <f t="shared" si="89"/>
        <v>25.048568262096392</v>
      </c>
      <c r="M566" s="98">
        <f t="shared" si="82"/>
        <v>24.999068262096394</v>
      </c>
      <c r="N566" s="116">
        <f t="shared" si="83"/>
        <v>25.049068262096391</v>
      </c>
      <c r="O566" s="117">
        <f t="shared" si="84"/>
        <v>25.024068262096392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25.049568262096393</v>
      </c>
      <c r="L567" s="115">
        <f t="shared" si="89"/>
        <v>25.098568262096393</v>
      </c>
      <c r="M567" s="98">
        <f t="shared" si="82"/>
        <v>25.049068262096394</v>
      </c>
      <c r="N567" s="116">
        <f t="shared" si="83"/>
        <v>25.099068262096392</v>
      </c>
      <c r="O567" s="117">
        <f t="shared" si="84"/>
        <v>25.074068262096393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25.099568262096394</v>
      </c>
      <c r="L568" s="115">
        <f t="shared" si="89"/>
        <v>25.148568262096394</v>
      </c>
      <c r="M568" s="98">
        <f t="shared" si="82"/>
        <v>25.099068262096395</v>
      </c>
      <c r="N568" s="116">
        <f t="shared" si="83"/>
        <v>25.149068262096392</v>
      </c>
      <c r="O568" s="117">
        <f t="shared" si="84"/>
        <v>25.124068262096394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25.149568262096395</v>
      </c>
      <c r="L569" s="115">
        <f t="shared" si="89"/>
        <v>25.198568262096394</v>
      </c>
      <c r="M569" s="98">
        <f t="shared" si="82"/>
        <v>25.149068262096396</v>
      </c>
      <c r="N569" s="116">
        <f t="shared" si="83"/>
        <v>25.199068262096393</v>
      </c>
      <c r="O569" s="117">
        <f t="shared" si="84"/>
        <v>25.174068262096394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25.199568262096395</v>
      </c>
      <c r="L570" s="115">
        <f t="shared" si="89"/>
        <v>25.248568262096395</v>
      </c>
      <c r="M570" s="98">
        <f t="shared" si="82"/>
        <v>25.199068262096397</v>
      </c>
      <c r="N570" s="116">
        <f t="shared" si="83"/>
        <v>25.249068262096394</v>
      </c>
      <c r="O570" s="117">
        <f t="shared" si="84"/>
        <v>25.224068262096395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25.249568262096396</v>
      </c>
      <c r="L571" s="115">
        <f t="shared" si="89"/>
        <v>25.298568262096396</v>
      </c>
      <c r="M571" s="98">
        <f t="shared" si="82"/>
        <v>25.249068262096397</v>
      </c>
      <c r="N571" s="116">
        <f t="shared" si="83"/>
        <v>25.299068262096394</v>
      </c>
      <c r="O571" s="117">
        <f t="shared" si="84"/>
        <v>25.274068262096396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25.299568262096397</v>
      </c>
      <c r="L572" s="115">
        <f t="shared" si="89"/>
        <v>25.348568262096396</v>
      </c>
      <c r="M572" s="98">
        <f t="shared" si="82"/>
        <v>25.299068262096398</v>
      </c>
      <c r="N572" s="116">
        <f t="shared" si="83"/>
        <v>25.349068262096395</v>
      </c>
      <c r="O572" s="117">
        <f t="shared" si="84"/>
        <v>25.324068262096397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25.349568262096398</v>
      </c>
      <c r="L573" s="115">
        <f t="shared" si="89"/>
        <v>25.398568262096397</v>
      </c>
      <c r="M573" s="98">
        <f t="shared" si="82"/>
        <v>25.349068262096399</v>
      </c>
      <c r="N573" s="116">
        <f t="shared" si="83"/>
        <v>25.399068262096396</v>
      </c>
      <c r="O573" s="117">
        <f t="shared" si="84"/>
        <v>25.374068262096397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25.399568262096398</v>
      </c>
      <c r="L574" s="115">
        <f t="shared" si="89"/>
        <v>25.448568262096398</v>
      </c>
      <c r="M574" s="98">
        <f t="shared" si="82"/>
        <v>25.399068262096399</v>
      </c>
      <c r="N574" s="116">
        <f t="shared" si="83"/>
        <v>25.449068262096397</v>
      </c>
      <c r="O574" s="117">
        <f t="shared" si="84"/>
        <v>25.424068262096398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25.449568262096399</v>
      </c>
      <c r="L575" s="115">
        <f t="shared" si="89"/>
        <v>25.498568262096398</v>
      </c>
      <c r="M575" s="98">
        <f t="shared" si="82"/>
        <v>25.4490682620964</v>
      </c>
      <c r="N575" s="116">
        <f t="shared" si="83"/>
        <v>25.499068262096397</v>
      </c>
      <c r="O575" s="117">
        <f t="shared" si="84"/>
        <v>25.474068262096399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25.4995682620964</v>
      </c>
      <c r="L576" s="115">
        <f t="shared" si="89"/>
        <v>25.548568262096399</v>
      </c>
      <c r="M576" s="98">
        <f t="shared" si="82"/>
        <v>25.499068262096401</v>
      </c>
      <c r="N576" s="116">
        <f t="shared" si="83"/>
        <v>25.549068262096398</v>
      </c>
      <c r="O576" s="117">
        <f t="shared" si="84"/>
        <v>25.524068262096399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25.5495682620964</v>
      </c>
      <c r="L577" s="115">
        <f t="shared" si="89"/>
        <v>25.5985682620964</v>
      </c>
      <c r="M577" s="98">
        <f t="shared" si="82"/>
        <v>25.549068262096402</v>
      </c>
      <c r="N577" s="116">
        <f t="shared" si="83"/>
        <v>25.599068262096399</v>
      </c>
      <c r="O577" s="117">
        <f t="shared" si="84"/>
        <v>25.5740682620964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25.599568262096401</v>
      </c>
      <c r="L578" s="115">
        <f t="shared" si="89"/>
        <v>25.648568262096401</v>
      </c>
      <c r="M578" s="98">
        <f t="shared" si="82"/>
        <v>25.599068262096402</v>
      </c>
      <c r="N578" s="116">
        <f t="shared" si="83"/>
        <v>25.649068262096399</v>
      </c>
      <c r="O578" s="117">
        <f t="shared" si="84"/>
        <v>25.624068262096401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25.649568262096402</v>
      </c>
      <c r="L579" s="115">
        <f t="shared" si="89"/>
        <v>25.698568262096401</v>
      </c>
      <c r="M579" s="98">
        <f t="shared" si="82"/>
        <v>25.649068262096403</v>
      </c>
      <c r="N579" s="116">
        <f t="shared" si="83"/>
        <v>25.6990682620964</v>
      </c>
      <c r="O579" s="117">
        <f t="shared" si="84"/>
        <v>25.674068262096402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25.699568262096403</v>
      </c>
      <c r="L580" s="115">
        <f t="shared" si="89"/>
        <v>25.748568262096402</v>
      </c>
      <c r="M580" s="98">
        <f t="shared" si="82"/>
        <v>25.699068262096404</v>
      </c>
      <c r="N580" s="116">
        <f t="shared" si="83"/>
        <v>25.749068262096401</v>
      </c>
      <c r="O580" s="117">
        <f t="shared" si="84"/>
        <v>25.724068262096402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25.749568262096403</v>
      </c>
      <c r="L581" s="115">
        <f t="shared" si="89"/>
        <v>25.798568262096403</v>
      </c>
      <c r="M581" s="98">
        <f t="shared" ref="M581:M644" si="92">K581-5*10^-(D$2+1)</f>
        <v>25.749068262096404</v>
      </c>
      <c r="N581" s="116">
        <f t="shared" ref="N581:N644" si="93">L581+5*10^-(D$2+1)</f>
        <v>25.799068262096402</v>
      </c>
      <c r="O581" s="117">
        <f t="shared" ref="O581:O644" si="94">AVERAGE(K581,L581)</f>
        <v>25.774068262096403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25.799568262096404</v>
      </c>
      <c r="L582" s="115">
        <f t="shared" ref="L582:L645" si="99">K582+$I$4-POWER(10,-$D$2)</f>
        <v>25.848568262096403</v>
      </c>
      <c r="M582" s="98">
        <f t="shared" si="92"/>
        <v>25.799068262096405</v>
      </c>
      <c r="N582" s="116">
        <f t="shared" si="93"/>
        <v>25.849068262096402</v>
      </c>
      <c r="O582" s="117">
        <f t="shared" si="94"/>
        <v>25.824068262096404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25.849568262096405</v>
      </c>
      <c r="L583" s="115">
        <f t="shared" si="99"/>
        <v>25.898568262096404</v>
      </c>
      <c r="M583" s="98">
        <f t="shared" si="92"/>
        <v>25.849068262096406</v>
      </c>
      <c r="N583" s="116">
        <f t="shared" si="93"/>
        <v>25.899068262096403</v>
      </c>
      <c r="O583" s="117">
        <f t="shared" si="94"/>
        <v>25.874068262096404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25.899568262096405</v>
      </c>
      <c r="L584" s="115">
        <f t="shared" si="99"/>
        <v>25.948568262096405</v>
      </c>
      <c r="M584" s="98">
        <f t="shared" si="92"/>
        <v>25.899068262096407</v>
      </c>
      <c r="N584" s="116">
        <f t="shared" si="93"/>
        <v>25.949068262096404</v>
      </c>
      <c r="O584" s="117">
        <f t="shared" si="94"/>
        <v>25.924068262096405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25.949568262096406</v>
      </c>
      <c r="L585" s="115">
        <f t="shared" si="99"/>
        <v>25.998568262096406</v>
      </c>
      <c r="M585" s="98">
        <f t="shared" si="92"/>
        <v>25.949068262096407</v>
      </c>
      <c r="N585" s="116">
        <f t="shared" si="93"/>
        <v>25.999068262096404</v>
      </c>
      <c r="O585" s="117">
        <f t="shared" si="94"/>
        <v>25.974068262096406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25.999568262096407</v>
      </c>
      <c r="L586" s="115">
        <f t="shared" si="99"/>
        <v>26.048568262096406</v>
      </c>
      <c r="M586" s="98">
        <f t="shared" si="92"/>
        <v>25.999068262096408</v>
      </c>
      <c r="N586" s="116">
        <f t="shared" si="93"/>
        <v>26.049068262096405</v>
      </c>
      <c r="O586" s="117">
        <f t="shared" si="94"/>
        <v>26.024068262096407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26.049568262096408</v>
      </c>
      <c r="L587" s="115">
        <f t="shared" si="99"/>
        <v>26.098568262096407</v>
      </c>
      <c r="M587" s="98">
        <f t="shared" si="92"/>
        <v>26.049068262096409</v>
      </c>
      <c r="N587" s="116">
        <f t="shared" si="93"/>
        <v>26.099068262096406</v>
      </c>
      <c r="O587" s="117">
        <f t="shared" si="94"/>
        <v>26.074068262096407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26.099568262096408</v>
      </c>
      <c r="L588" s="115">
        <f t="shared" si="99"/>
        <v>26.148568262096408</v>
      </c>
      <c r="M588" s="98">
        <f t="shared" si="92"/>
        <v>26.099068262096409</v>
      </c>
      <c r="N588" s="116">
        <f t="shared" si="93"/>
        <v>26.149068262096407</v>
      </c>
      <c r="O588" s="117">
        <f t="shared" si="94"/>
        <v>26.124068262096408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26.149568262096409</v>
      </c>
      <c r="L589" s="115">
        <f t="shared" si="99"/>
        <v>26.198568262096408</v>
      </c>
      <c r="M589" s="98">
        <f t="shared" si="92"/>
        <v>26.14906826209641</v>
      </c>
      <c r="N589" s="116">
        <f t="shared" si="93"/>
        <v>26.199068262096407</v>
      </c>
      <c r="O589" s="117">
        <f t="shared" si="94"/>
        <v>26.174068262096409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26.19956826209641</v>
      </c>
      <c r="L590" s="115">
        <f t="shared" si="99"/>
        <v>26.248568262096409</v>
      </c>
      <c r="M590" s="98">
        <f t="shared" si="92"/>
        <v>26.199068262096411</v>
      </c>
      <c r="N590" s="116">
        <f t="shared" si="93"/>
        <v>26.249068262096408</v>
      </c>
      <c r="O590" s="117">
        <f t="shared" si="94"/>
        <v>26.224068262096409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26.24956826209641</v>
      </c>
      <c r="L591" s="115">
        <f t="shared" si="99"/>
        <v>26.29856826209641</v>
      </c>
      <c r="M591" s="98">
        <f t="shared" si="92"/>
        <v>26.249068262096412</v>
      </c>
      <c r="N591" s="116">
        <f t="shared" si="93"/>
        <v>26.299068262096409</v>
      </c>
      <c r="O591" s="117">
        <f t="shared" si="94"/>
        <v>26.27406826209641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26.299568262096411</v>
      </c>
      <c r="L592" s="115">
        <f t="shared" si="99"/>
        <v>26.348568262096411</v>
      </c>
      <c r="M592" s="98">
        <f t="shared" si="92"/>
        <v>26.299068262096412</v>
      </c>
      <c r="N592" s="116">
        <f t="shared" si="93"/>
        <v>26.349068262096409</v>
      </c>
      <c r="O592" s="117">
        <f t="shared" si="94"/>
        <v>26.324068262096411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26.349568262096412</v>
      </c>
      <c r="L593" s="115">
        <f t="shared" si="99"/>
        <v>26.398568262096411</v>
      </c>
      <c r="M593" s="98">
        <f t="shared" si="92"/>
        <v>26.349068262096413</v>
      </c>
      <c r="N593" s="116">
        <f t="shared" si="93"/>
        <v>26.39906826209641</v>
      </c>
      <c r="O593" s="117">
        <f t="shared" si="94"/>
        <v>26.374068262096412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26.399568262096412</v>
      </c>
      <c r="L594" s="115">
        <f t="shared" si="99"/>
        <v>26.448568262096412</v>
      </c>
      <c r="M594" s="98">
        <f t="shared" si="92"/>
        <v>26.399068262096414</v>
      </c>
      <c r="N594" s="116">
        <f t="shared" si="93"/>
        <v>26.449068262096411</v>
      </c>
      <c r="O594" s="117">
        <f t="shared" si="94"/>
        <v>26.424068262096412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26.449568262096413</v>
      </c>
      <c r="L595" s="115">
        <f t="shared" si="99"/>
        <v>26.498568262096413</v>
      </c>
      <c r="M595" s="98">
        <f t="shared" si="92"/>
        <v>26.449068262096414</v>
      </c>
      <c r="N595" s="116">
        <f t="shared" si="93"/>
        <v>26.499068262096412</v>
      </c>
      <c r="O595" s="117">
        <f t="shared" si="94"/>
        <v>26.474068262096413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26.499568262096414</v>
      </c>
      <c r="L596" s="115">
        <f t="shared" si="99"/>
        <v>26.548568262096413</v>
      </c>
      <c r="M596" s="98">
        <f t="shared" si="92"/>
        <v>26.499068262096415</v>
      </c>
      <c r="N596" s="116">
        <f t="shared" si="93"/>
        <v>26.549068262096412</v>
      </c>
      <c r="O596" s="117">
        <f t="shared" si="94"/>
        <v>26.524068262096414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26.549568262096415</v>
      </c>
      <c r="L597" s="115">
        <f t="shared" si="99"/>
        <v>26.598568262096414</v>
      </c>
      <c r="M597" s="98">
        <f t="shared" si="92"/>
        <v>26.549068262096416</v>
      </c>
      <c r="N597" s="116">
        <f t="shared" si="93"/>
        <v>26.599068262096413</v>
      </c>
      <c r="O597" s="117">
        <f t="shared" si="94"/>
        <v>26.574068262096414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26.599568262096415</v>
      </c>
      <c r="L598" s="115">
        <f t="shared" si="99"/>
        <v>26.648568262096415</v>
      </c>
      <c r="M598" s="98">
        <f t="shared" si="92"/>
        <v>26.599068262096417</v>
      </c>
      <c r="N598" s="116">
        <f t="shared" si="93"/>
        <v>26.649068262096414</v>
      </c>
      <c r="O598" s="117">
        <f t="shared" si="94"/>
        <v>26.624068262096415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26.649568262096416</v>
      </c>
      <c r="L599" s="115">
        <f t="shared" si="99"/>
        <v>26.698568262096416</v>
      </c>
      <c r="M599" s="98">
        <f t="shared" si="92"/>
        <v>26.649068262096417</v>
      </c>
      <c r="N599" s="116">
        <f t="shared" si="93"/>
        <v>26.699068262096414</v>
      </c>
      <c r="O599" s="117">
        <f t="shared" si="94"/>
        <v>26.674068262096416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26.699568262096417</v>
      </c>
      <c r="L600" s="115">
        <f t="shared" si="99"/>
        <v>26.748568262096416</v>
      </c>
      <c r="M600" s="98">
        <f t="shared" si="92"/>
        <v>26.699068262096418</v>
      </c>
      <c r="N600" s="116">
        <f t="shared" si="93"/>
        <v>26.749068262096415</v>
      </c>
      <c r="O600" s="117">
        <f t="shared" si="94"/>
        <v>26.724068262096417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26.749568262096417</v>
      </c>
      <c r="L601" s="115">
        <f t="shared" si="99"/>
        <v>26.798568262096417</v>
      </c>
      <c r="M601" s="98">
        <f t="shared" si="92"/>
        <v>26.749068262096419</v>
      </c>
      <c r="N601" s="116">
        <f t="shared" si="93"/>
        <v>26.799068262096416</v>
      </c>
      <c r="O601" s="117">
        <f t="shared" si="94"/>
        <v>26.774068262096417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26.799568262096418</v>
      </c>
      <c r="L602" s="115">
        <f t="shared" si="99"/>
        <v>26.848568262096418</v>
      </c>
      <c r="M602" s="98">
        <f t="shared" si="92"/>
        <v>26.799068262096419</v>
      </c>
      <c r="N602" s="116">
        <f t="shared" si="93"/>
        <v>26.849068262096417</v>
      </c>
      <c r="O602" s="117">
        <f t="shared" si="94"/>
        <v>26.824068262096418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26.849568262096419</v>
      </c>
      <c r="L603" s="115">
        <f t="shared" si="99"/>
        <v>26.898568262096418</v>
      </c>
      <c r="M603" s="98">
        <f t="shared" si="92"/>
        <v>26.84906826209642</v>
      </c>
      <c r="N603" s="116">
        <f t="shared" si="93"/>
        <v>26.899068262096417</v>
      </c>
      <c r="O603" s="117">
        <f t="shared" si="94"/>
        <v>26.874068262096419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26.89956826209642</v>
      </c>
      <c r="L604" s="115">
        <f t="shared" si="99"/>
        <v>26.948568262096419</v>
      </c>
      <c r="M604" s="98">
        <f t="shared" si="92"/>
        <v>26.899068262096421</v>
      </c>
      <c r="N604" s="116">
        <f t="shared" si="93"/>
        <v>26.949068262096418</v>
      </c>
      <c r="O604" s="117">
        <f t="shared" si="94"/>
        <v>26.924068262096419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26.94956826209642</v>
      </c>
      <c r="L605" s="115">
        <f t="shared" si="99"/>
        <v>26.99856826209642</v>
      </c>
      <c r="M605" s="98">
        <f t="shared" si="92"/>
        <v>26.949068262096421</v>
      </c>
      <c r="N605" s="116">
        <f t="shared" si="93"/>
        <v>26.999068262096419</v>
      </c>
      <c r="O605" s="117">
        <f t="shared" si="94"/>
        <v>26.97406826209642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26.999568262096421</v>
      </c>
      <c r="L606" s="115">
        <f t="shared" si="99"/>
        <v>27.048568262096421</v>
      </c>
      <c r="M606" s="98">
        <f t="shared" si="92"/>
        <v>26.999068262096422</v>
      </c>
      <c r="N606" s="116">
        <f t="shared" si="93"/>
        <v>27.049068262096419</v>
      </c>
      <c r="O606" s="117">
        <f t="shared" si="94"/>
        <v>27.024068262096421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27.049568262096422</v>
      </c>
      <c r="L607" s="115">
        <f t="shared" si="99"/>
        <v>27.098568262096421</v>
      </c>
      <c r="M607" s="98">
        <f t="shared" si="92"/>
        <v>27.049068262096423</v>
      </c>
      <c r="N607" s="116">
        <f t="shared" si="93"/>
        <v>27.09906826209642</v>
      </c>
      <c r="O607" s="117">
        <f t="shared" si="94"/>
        <v>27.074068262096421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27.099568262096422</v>
      </c>
      <c r="L608" s="115">
        <f t="shared" si="99"/>
        <v>27.148568262096422</v>
      </c>
      <c r="M608" s="98">
        <f t="shared" si="92"/>
        <v>27.099068262096424</v>
      </c>
      <c r="N608" s="116">
        <f t="shared" si="93"/>
        <v>27.149068262096421</v>
      </c>
      <c r="O608" s="117">
        <f t="shared" si="94"/>
        <v>27.124068262096422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27.149568262096423</v>
      </c>
      <c r="L609" s="115">
        <f t="shared" si="99"/>
        <v>27.198568262096423</v>
      </c>
      <c r="M609" s="98">
        <f t="shared" si="92"/>
        <v>27.149068262096424</v>
      </c>
      <c r="N609" s="116">
        <f t="shared" si="93"/>
        <v>27.199068262096421</v>
      </c>
      <c r="O609" s="117">
        <f t="shared" si="94"/>
        <v>27.174068262096423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27.199568262096424</v>
      </c>
      <c r="L610" s="115">
        <f t="shared" si="99"/>
        <v>27.248568262096423</v>
      </c>
      <c r="M610" s="98">
        <f t="shared" si="92"/>
        <v>27.199068262096425</v>
      </c>
      <c r="N610" s="116">
        <f t="shared" si="93"/>
        <v>27.249068262096422</v>
      </c>
      <c r="O610" s="117">
        <f t="shared" si="94"/>
        <v>27.224068262096424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27.249568262096425</v>
      </c>
      <c r="L611" s="115">
        <f t="shared" si="99"/>
        <v>27.298568262096424</v>
      </c>
      <c r="M611" s="98">
        <f t="shared" si="92"/>
        <v>27.249068262096426</v>
      </c>
      <c r="N611" s="116">
        <f t="shared" si="93"/>
        <v>27.299068262096423</v>
      </c>
      <c r="O611" s="117">
        <f t="shared" si="94"/>
        <v>27.274068262096424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27.299568262096425</v>
      </c>
      <c r="L612" s="115">
        <f t="shared" si="99"/>
        <v>27.348568262096425</v>
      </c>
      <c r="M612" s="98">
        <f t="shared" si="92"/>
        <v>27.299068262096426</v>
      </c>
      <c r="N612" s="116">
        <f t="shared" si="93"/>
        <v>27.349068262096424</v>
      </c>
      <c r="O612" s="117">
        <f t="shared" si="94"/>
        <v>27.324068262096425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27.349568262096426</v>
      </c>
      <c r="L613" s="115">
        <f t="shared" si="99"/>
        <v>27.398568262096425</v>
      </c>
      <c r="M613" s="98">
        <f t="shared" si="92"/>
        <v>27.349068262096427</v>
      </c>
      <c r="N613" s="116">
        <f t="shared" si="93"/>
        <v>27.399068262096424</v>
      </c>
      <c r="O613" s="117">
        <f t="shared" si="94"/>
        <v>27.374068262096426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27.399568262096427</v>
      </c>
      <c r="L614" s="115">
        <f t="shared" si="99"/>
        <v>27.448568262096426</v>
      </c>
      <c r="M614" s="98">
        <f t="shared" si="92"/>
        <v>27.399068262096428</v>
      </c>
      <c r="N614" s="116">
        <f t="shared" si="93"/>
        <v>27.449068262096425</v>
      </c>
      <c r="O614" s="117">
        <f t="shared" si="94"/>
        <v>27.424068262096426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27.449568262096427</v>
      </c>
      <c r="L615" s="115">
        <f t="shared" si="99"/>
        <v>27.498568262096427</v>
      </c>
      <c r="M615" s="98">
        <f t="shared" si="92"/>
        <v>27.449068262096429</v>
      </c>
      <c r="N615" s="116">
        <f t="shared" si="93"/>
        <v>27.499068262096426</v>
      </c>
      <c r="O615" s="117">
        <f t="shared" si="94"/>
        <v>27.474068262096427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27.499568262096428</v>
      </c>
      <c r="L616" s="115">
        <f t="shared" si="99"/>
        <v>27.548568262096428</v>
      </c>
      <c r="M616" s="98">
        <f t="shared" si="92"/>
        <v>27.499068262096429</v>
      </c>
      <c r="N616" s="116">
        <f t="shared" si="93"/>
        <v>27.549068262096426</v>
      </c>
      <c r="O616" s="117">
        <f t="shared" si="94"/>
        <v>27.524068262096428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27.549568262096429</v>
      </c>
      <c r="L617" s="115">
        <f t="shared" si="99"/>
        <v>27.598568262096428</v>
      </c>
      <c r="M617" s="98">
        <f t="shared" si="92"/>
        <v>27.54906826209643</v>
      </c>
      <c r="N617" s="116">
        <f t="shared" si="93"/>
        <v>27.599068262096427</v>
      </c>
      <c r="O617" s="117">
        <f t="shared" si="94"/>
        <v>27.574068262096429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27.59956826209643</v>
      </c>
      <c r="L618" s="115">
        <f t="shared" si="99"/>
        <v>27.648568262096429</v>
      </c>
      <c r="M618" s="98">
        <f t="shared" si="92"/>
        <v>27.599068262096431</v>
      </c>
      <c r="N618" s="116">
        <f t="shared" si="93"/>
        <v>27.649068262096428</v>
      </c>
      <c r="O618" s="117">
        <f t="shared" si="94"/>
        <v>27.624068262096429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27.64956826209643</v>
      </c>
      <c r="L619" s="115">
        <f t="shared" si="99"/>
        <v>27.69856826209643</v>
      </c>
      <c r="M619" s="98">
        <f t="shared" si="92"/>
        <v>27.649068262096431</v>
      </c>
      <c r="N619" s="116">
        <f t="shared" si="93"/>
        <v>27.699068262096429</v>
      </c>
      <c r="O619" s="117">
        <f t="shared" si="94"/>
        <v>27.67406826209643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27.699568262096431</v>
      </c>
      <c r="L620" s="115">
        <f t="shared" si="99"/>
        <v>27.74856826209643</v>
      </c>
      <c r="M620" s="98">
        <f t="shared" si="92"/>
        <v>27.699068262096432</v>
      </c>
      <c r="N620" s="116">
        <f t="shared" si="93"/>
        <v>27.749068262096429</v>
      </c>
      <c r="O620" s="117">
        <f t="shared" si="94"/>
        <v>27.724068262096431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27.749568262096432</v>
      </c>
      <c r="L621" s="115">
        <f t="shared" si="99"/>
        <v>27.798568262096431</v>
      </c>
      <c r="M621" s="98">
        <f t="shared" si="92"/>
        <v>27.749068262096433</v>
      </c>
      <c r="N621" s="116">
        <f t="shared" si="93"/>
        <v>27.79906826209643</v>
      </c>
      <c r="O621" s="117">
        <f t="shared" si="94"/>
        <v>27.774068262096431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27.799568262096432</v>
      </c>
      <c r="L622" s="115">
        <f t="shared" si="99"/>
        <v>27.848568262096432</v>
      </c>
      <c r="M622" s="98">
        <f t="shared" si="92"/>
        <v>27.799068262096434</v>
      </c>
      <c r="N622" s="116">
        <f t="shared" si="93"/>
        <v>27.849068262096431</v>
      </c>
      <c r="O622" s="117">
        <f t="shared" si="94"/>
        <v>27.824068262096432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27.849568262096433</v>
      </c>
      <c r="L623" s="115">
        <f t="shared" si="99"/>
        <v>27.898568262096433</v>
      </c>
      <c r="M623" s="98">
        <f t="shared" si="92"/>
        <v>27.849068262096434</v>
      </c>
      <c r="N623" s="116">
        <f t="shared" si="93"/>
        <v>27.899068262096431</v>
      </c>
      <c r="O623" s="117">
        <f t="shared" si="94"/>
        <v>27.874068262096433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27.899568262096434</v>
      </c>
      <c r="L624" s="115">
        <f t="shared" si="99"/>
        <v>27.948568262096433</v>
      </c>
      <c r="M624" s="98">
        <f t="shared" si="92"/>
        <v>27.899068262096435</v>
      </c>
      <c r="N624" s="116">
        <f t="shared" si="93"/>
        <v>27.949068262096432</v>
      </c>
      <c r="O624" s="117">
        <f t="shared" si="94"/>
        <v>27.924068262096434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27.949568262096435</v>
      </c>
      <c r="L625" s="115">
        <f t="shared" si="99"/>
        <v>27.998568262096434</v>
      </c>
      <c r="M625" s="98">
        <f t="shared" si="92"/>
        <v>27.949068262096436</v>
      </c>
      <c r="N625" s="116">
        <f t="shared" si="93"/>
        <v>27.999068262096433</v>
      </c>
      <c r="O625" s="117">
        <f t="shared" si="94"/>
        <v>27.974068262096434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27.999568262096435</v>
      </c>
      <c r="L626" s="115">
        <f t="shared" si="99"/>
        <v>28.048568262096435</v>
      </c>
      <c r="M626" s="98">
        <f t="shared" si="92"/>
        <v>27.999068262096436</v>
      </c>
      <c r="N626" s="116">
        <f t="shared" si="93"/>
        <v>28.049068262096434</v>
      </c>
      <c r="O626" s="117">
        <f t="shared" si="94"/>
        <v>28.024068262096435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28.049568262096436</v>
      </c>
      <c r="L627" s="115">
        <f t="shared" si="99"/>
        <v>28.098568262096435</v>
      </c>
      <c r="M627" s="98">
        <f t="shared" si="92"/>
        <v>28.049068262096437</v>
      </c>
      <c r="N627" s="116">
        <f t="shared" si="93"/>
        <v>28.099068262096434</v>
      </c>
      <c r="O627" s="117">
        <f t="shared" si="94"/>
        <v>28.074068262096436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28.099568262096437</v>
      </c>
      <c r="L628" s="115">
        <f t="shared" si="99"/>
        <v>28.148568262096436</v>
      </c>
      <c r="M628" s="98">
        <f t="shared" si="92"/>
        <v>28.099068262096438</v>
      </c>
      <c r="N628" s="116">
        <f t="shared" si="93"/>
        <v>28.149068262096435</v>
      </c>
      <c r="O628" s="117">
        <f t="shared" si="94"/>
        <v>28.124068262096436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28.149568262096437</v>
      </c>
      <c r="L629" s="115">
        <f t="shared" si="99"/>
        <v>28.198568262096437</v>
      </c>
      <c r="M629" s="98">
        <f t="shared" si="92"/>
        <v>28.149068262096439</v>
      </c>
      <c r="N629" s="116">
        <f t="shared" si="93"/>
        <v>28.199068262096436</v>
      </c>
      <c r="O629" s="117">
        <f t="shared" si="94"/>
        <v>28.174068262096437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28.199568262096438</v>
      </c>
      <c r="L630" s="115">
        <f t="shared" si="99"/>
        <v>28.248568262096438</v>
      </c>
      <c r="M630" s="98">
        <f t="shared" si="92"/>
        <v>28.199068262096439</v>
      </c>
      <c r="N630" s="116">
        <f t="shared" si="93"/>
        <v>28.249068262096436</v>
      </c>
      <c r="O630" s="117">
        <f t="shared" si="94"/>
        <v>28.224068262096438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28.249568262096439</v>
      </c>
      <c r="L631" s="115">
        <f t="shared" si="99"/>
        <v>28.298568262096438</v>
      </c>
      <c r="M631" s="98">
        <f t="shared" si="92"/>
        <v>28.24906826209644</v>
      </c>
      <c r="N631" s="116">
        <f t="shared" si="93"/>
        <v>28.299068262096437</v>
      </c>
      <c r="O631" s="117">
        <f t="shared" si="94"/>
        <v>28.274068262096439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28.299568262096439</v>
      </c>
      <c r="L632" s="115">
        <f t="shared" si="99"/>
        <v>28.348568262096439</v>
      </c>
      <c r="M632" s="98">
        <f t="shared" si="92"/>
        <v>28.299068262096441</v>
      </c>
      <c r="N632" s="116">
        <f t="shared" si="93"/>
        <v>28.349068262096438</v>
      </c>
      <c r="O632" s="117">
        <f t="shared" si="94"/>
        <v>28.324068262096439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28.34956826209644</v>
      </c>
      <c r="L633" s="115">
        <f t="shared" si="99"/>
        <v>28.39856826209644</v>
      </c>
      <c r="M633" s="98">
        <f t="shared" si="92"/>
        <v>28.349068262096441</v>
      </c>
      <c r="N633" s="116">
        <f t="shared" si="93"/>
        <v>28.399068262096439</v>
      </c>
      <c r="O633" s="117">
        <f t="shared" si="94"/>
        <v>28.37406826209644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28.399568262096441</v>
      </c>
      <c r="L634" s="115">
        <f t="shared" si="99"/>
        <v>28.44856826209644</v>
      </c>
      <c r="M634" s="98">
        <f t="shared" si="92"/>
        <v>28.399068262096442</v>
      </c>
      <c r="N634" s="116">
        <f t="shared" si="93"/>
        <v>28.449068262096439</v>
      </c>
      <c r="O634" s="117">
        <f t="shared" si="94"/>
        <v>28.424068262096441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28.449568262096442</v>
      </c>
      <c r="L635" s="115">
        <f t="shared" si="99"/>
        <v>28.498568262096441</v>
      </c>
      <c r="M635" s="98">
        <f t="shared" si="92"/>
        <v>28.449068262096443</v>
      </c>
      <c r="N635" s="116">
        <f t="shared" si="93"/>
        <v>28.49906826209644</v>
      </c>
      <c r="O635" s="117">
        <f t="shared" si="94"/>
        <v>28.474068262096441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28.499568262096442</v>
      </c>
      <c r="L636" s="115">
        <f t="shared" si="99"/>
        <v>28.548568262096442</v>
      </c>
      <c r="M636" s="98">
        <f t="shared" si="92"/>
        <v>28.499068262096444</v>
      </c>
      <c r="N636" s="116">
        <f t="shared" si="93"/>
        <v>28.549068262096441</v>
      </c>
      <c r="O636" s="117">
        <f t="shared" si="94"/>
        <v>28.524068262096442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28.549568262096443</v>
      </c>
      <c r="L637" s="115">
        <f t="shared" si="99"/>
        <v>28.598568262096443</v>
      </c>
      <c r="M637" s="98">
        <f t="shared" si="92"/>
        <v>28.549068262096444</v>
      </c>
      <c r="N637" s="116">
        <f t="shared" si="93"/>
        <v>28.599068262096441</v>
      </c>
      <c r="O637" s="117">
        <f t="shared" si="94"/>
        <v>28.574068262096443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28.599568262096444</v>
      </c>
      <c r="L638" s="115">
        <f t="shared" si="99"/>
        <v>28.648568262096443</v>
      </c>
      <c r="M638" s="98">
        <f t="shared" si="92"/>
        <v>28.599068262096445</v>
      </c>
      <c r="N638" s="116">
        <f t="shared" si="93"/>
        <v>28.649068262096442</v>
      </c>
      <c r="O638" s="117">
        <f t="shared" si="94"/>
        <v>28.624068262096444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28.649568262096444</v>
      </c>
      <c r="L639" s="115">
        <f t="shared" si="99"/>
        <v>28.698568262096444</v>
      </c>
      <c r="M639" s="98">
        <f t="shared" si="92"/>
        <v>28.649068262096446</v>
      </c>
      <c r="N639" s="116">
        <f t="shared" si="93"/>
        <v>28.699068262096443</v>
      </c>
      <c r="O639" s="117">
        <f t="shared" si="94"/>
        <v>28.674068262096444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28.699568262096445</v>
      </c>
      <c r="L640" s="115">
        <f t="shared" si="99"/>
        <v>28.748568262096445</v>
      </c>
      <c r="M640" s="98">
        <f t="shared" si="92"/>
        <v>28.699068262096446</v>
      </c>
      <c r="N640" s="116">
        <f t="shared" si="93"/>
        <v>28.749068262096444</v>
      </c>
      <c r="O640" s="117">
        <f t="shared" si="94"/>
        <v>28.724068262096445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28.749568262096446</v>
      </c>
      <c r="L641" s="115">
        <f t="shared" si="99"/>
        <v>28.798568262096445</v>
      </c>
      <c r="M641" s="98">
        <f t="shared" si="92"/>
        <v>28.749068262096447</v>
      </c>
      <c r="N641" s="116">
        <f t="shared" si="93"/>
        <v>28.799068262096444</v>
      </c>
      <c r="O641" s="117">
        <f t="shared" si="94"/>
        <v>28.774068262096446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28.799568262096447</v>
      </c>
      <c r="L642" s="115">
        <f t="shared" si="99"/>
        <v>28.848568262096446</v>
      </c>
      <c r="M642" s="98">
        <f t="shared" si="92"/>
        <v>28.799068262096448</v>
      </c>
      <c r="N642" s="116">
        <f t="shared" si="93"/>
        <v>28.849068262096445</v>
      </c>
      <c r="O642" s="117">
        <f t="shared" si="94"/>
        <v>28.824068262096446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28.849568262096447</v>
      </c>
      <c r="L643" s="115">
        <f t="shared" si="99"/>
        <v>28.898568262096447</v>
      </c>
      <c r="M643" s="98">
        <f t="shared" si="92"/>
        <v>28.849068262096448</v>
      </c>
      <c r="N643" s="116">
        <f t="shared" si="93"/>
        <v>28.899068262096446</v>
      </c>
      <c r="O643" s="117">
        <f t="shared" si="94"/>
        <v>28.874068262096447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28.899568262096448</v>
      </c>
      <c r="L644" s="115">
        <f t="shared" si="99"/>
        <v>28.948568262096448</v>
      </c>
      <c r="M644" s="98">
        <f t="shared" si="92"/>
        <v>28.899068262096449</v>
      </c>
      <c r="N644" s="116">
        <f t="shared" si="93"/>
        <v>28.949068262096446</v>
      </c>
      <c r="O644" s="117">
        <f t="shared" si="94"/>
        <v>28.924068262096448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28.949568262096449</v>
      </c>
      <c r="L645" s="115">
        <f t="shared" si="99"/>
        <v>28.998568262096448</v>
      </c>
      <c r="M645" s="98">
        <f t="shared" ref="M645:M708" si="102">K645-5*10^-(D$2+1)</f>
        <v>28.94906826209645</v>
      </c>
      <c r="N645" s="116">
        <f t="shared" ref="N645:N708" si="103">L645+5*10^-(D$2+1)</f>
        <v>28.999068262096447</v>
      </c>
      <c r="O645" s="117">
        <f t="shared" ref="O645:O708" si="104">AVERAGE(K645,L645)</f>
        <v>28.974068262096448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28.999568262096449</v>
      </c>
      <c r="L646" s="115">
        <f t="shared" ref="L646:L709" si="109">K646+$I$4-POWER(10,-$D$2)</f>
        <v>29.048568262096449</v>
      </c>
      <c r="M646" s="98">
        <f t="shared" si="102"/>
        <v>28.999068262096451</v>
      </c>
      <c r="N646" s="116">
        <f t="shared" si="103"/>
        <v>29.049068262096448</v>
      </c>
      <c r="O646" s="117">
        <f t="shared" si="104"/>
        <v>29.024068262096449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29.04956826209645</v>
      </c>
      <c r="L647" s="115">
        <f t="shared" si="109"/>
        <v>29.09856826209645</v>
      </c>
      <c r="M647" s="98">
        <f t="shared" si="102"/>
        <v>29.049068262096451</v>
      </c>
      <c r="N647" s="116">
        <f t="shared" si="103"/>
        <v>29.099068262096448</v>
      </c>
      <c r="O647" s="117">
        <f t="shared" si="104"/>
        <v>29.07406826209645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29.099568262096451</v>
      </c>
      <c r="L648" s="115">
        <f t="shared" si="109"/>
        <v>29.14856826209645</v>
      </c>
      <c r="M648" s="98">
        <f t="shared" si="102"/>
        <v>29.099068262096452</v>
      </c>
      <c r="N648" s="116">
        <f t="shared" si="103"/>
        <v>29.149068262096449</v>
      </c>
      <c r="O648" s="117">
        <f t="shared" si="104"/>
        <v>29.124068262096451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29.149568262096452</v>
      </c>
      <c r="L649" s="115">
        <f t="shared" si="109"/>
        <v>29.198568262096451</v>
      </c>
      <c r="M649" s="98">
        <f t="shared" si="102"/>
        <v>29.149068262096453</v>
      </c>
      <c r="N649" s="116">
        <f t="shared" si="103"/>
        <v>29.19906826209645</v>
      </c>
      <c r="O649" s="117">
        <f t="shared" si="104"/>
        <v>29.174068262096451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29.199568262096452</v>
      </c>
      <c r="L650" s="115">
        <f t="shared" si="109"/>
        <v>29.248568262096452</v>
      </c>
      <c r="M650" s="98">
        <f t="shared" si="102"/>
        <v>29.199068262096453</v>
      </c>
      <c r="N650" s="116">
        <f t="shared" si="103"/>
        <v>29.249068262096451</v>
      </c>
      <c r="O650" s="117">
        <f t="shared" si="104"/>
        <v>29.224068262096452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29.249568262096453</v>
      </c>
      <c r="L651" s="115">
        <f t="shared" si="109"/>
        <v>29.298568262096452</v>
      </c>
      <c r="M651" s="98">
        <f t="shared" si="102"/>
        <v>29.249068262096454</v>
      </c>
      <c r="N651" s="116">
        <f t="shared" si="103"/>
        <v>29.299068262096451</v>
      </c>
      <c r="O651" s="117">
        <f t="shared" si="104"/>
        <v>29.274068262096453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29.299568262096454</v>
      </c>
      <c r="L652" s="115">
        <f t="shared" si="109"/>
        <v>29.348568262096453</v>
      </c>
      <c r="M652" s="98">
        <f t="shared" si="102"/>
        <v>29.299068262096455</v>
      </c>
      <c r="N652" s="116">
        <f t="shared" si="103"/>
        <v>29.349068262096452</v>
      </c>
      <c r="O652" s="117">
        <f t="shared" si="104"/>
        <v>29.324068262096453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29.349568262096454</v>
      </c>
      <c r="L653" s="115">
        <f t="shared" si="109"/>
        <v>29.398568262096454</v>
      </c>
      <c r="M653" s="98">
        <f t="shared" si="102"/>
        <v>29.349068262096456</v>
      </c>
      <c r="N653" s="116">
        <f t="shared" si="103"/>
        <v>29.399068262096453</v>
      </c>
      <c r="O653" s="117">
        <f t="shared" si="104"/>
        <v>29.374068262096454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29.399568262096455</v>
      </c>
      <c r="L654" s="115">
        <f t="shared" si="109"/>
        <v>29.448568262096455</v>
      </c>
      <c r="M654" s="98">
        <f t="shared" si="102"/>
        <v>29.399068262096456</v>
      </c>
      <c r="N654" s="116">
        <f t="shared" si="103"/>
        <v>29.449068262096453</v>
      </c>
      <c r="O654" s="117">
        <f t="shared" si="104"/>
        <v>29.424068262096455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29.449568262096456</v>
      </c>
      <c r="L655" s="115">
        <f t="shared" si="109"/>
        <v>29.498568262096455</v>
      </c>
      <c r="M655" s="98">
        <f t="shared" si="102"/>
        <v>29.449068262096457</v>
      </c>
      <c r="N655" s="116">
        <f t="shared" si="103"/>
        <v>29.499068262096454</v>
      </c>
      <c r="O655" s="117">
        <f t="shared" si="104"/>
        <v>29.474068262096456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29.499568262096457</v>
      </c>
      <c r="L656" s="115">
        <f t="shared" si="109"/>
        <v>29.548568262096456</v>
      </c>
      <c r="M656" s="98">
        <f t="shared" si="102"/>
        <v>29.499068262096458</v>
      </c>
      <c r="N656" s="116">
        <f t="shared" si="103"/>
        <v>29.549068262096455</v>
      </c>
      <c r="O656" s="117">
        <f t="shared" si="104"/>
        <v>29.524068262096456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29.549568262096457</v>
      </c>
      <c r="L657" s="115">
        <f t="shared" si="109"/>
        <v>29.598568262096457</v>
      </c>
      <c r="M657" s="98">
        <f t="shared" si="102"/>
        <v>29.549068262096458</v>
      </c>
      <c r="N657" s="116">
        <f t="shared" si="103"/>
        <v>29.599068262096456</v>
      </c>
      <c r="O657" s="117">
        <f t="shared" si="104"/>
        <v>29.574068262096457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29.599568262096458</v>
      </c>
      <c r="L658" s="115">
        <f t="shared" si="109"/>
        <v>29.648568262096457</v>
      </c>
      <c r="M658" s="98">
        <f t="shared" si="102"/>
        <v>29.599068262096459</v>
      </c>
      <c r="N658" s="116">
        <f t="shared" si="103"/>
        <v>29.649068262096456</v>
      </c>
      <c r="O658" s="117">
        <f t="shared" si="104"/>
        <v>29.624068262096458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29.649568262096459</v>
      </c>
      <c r="L659" s="115">
        <f t="shared" si="109"/>
        <v>29.698568262096458</v>
      </c>
      <c r="M659" s="98">
        <f t="shared" si="102"/>
        <v>29.64906826209646</v>
      </c>
      <c r="N659" s="116">
        <f t="shared" si="103"/>
        <v>29.699068262096457</v>
      </c>
      <c r="O659" s="117">
        <f t="shared" si="104"/>
        <v>29.674068262096458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29.699568262096459</v>
      </c>
      <c r="L660" s="115">
        <f t="shared" si="109"/>
        <v>29.748568262096459</v>
      </c>
      <c r="M660" s="98">
        <f t="shared" si="102"/>
        <v>29.699068262096461</v>
      </c>
      <c r="N660" s="116">
        <f t="shared" si="103"/>
        <v>29.749068262096458</v>
      </c>
      <c r="O660" s="117">
        <f t="shared" si="104"/>
        <v>29.724068262096459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29.74956826209646</v>
      </c>
      <c r="L661" s="115">
        <f t="shared" si="109"/>
        <v>29.79856826209646</v>
      </c>
      <c r="M661" s="98">
        <f t="shared" si="102"/>
        <v>29.749068262096461</v>
      </c>
      <c r="N661" s="116">
        <f t="shared" si="103"/>
        <v>29.799068262096458</v>
      </c>
      <c r="O661" s="117">
        <f t="shared" si="104"/>
        <v>29.77406826209646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29.799568262096461</v>
      </c>
      <c r="L662" s="115">
        <f t="shared" si="109"/>
        <v>29.84856826209646</v>
      </c>
      <c r="M662" s="98">
        <f t="shared" si="102"/>
        <v>29.799068262096462</v>
      </c>
      <c r="N662" s="116">
        <f t="shared" si="103"/>
        <v>29.849068262096459</v>
      </c>
      <c r="O662" s="117">
        <f t="shared" si="104"/>
        <v>29.824068262096461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29.849568262096462</v>
      </c>
      <c r="L663" s="115">
        <f t="shared" si="109"/>
        <v>29.898568262096461</v>
      </c>
      <c r="M663" s="98">
        <f t="shared" si="102"/>
        <v>29.849068262096463</v>
      </c>
      <c r="N663" s="116">
        <f t="shared" si="103"/>
        <v>29.89906826209646</v>
      </c>
      <c r="O663" s="117">
        <f t="shared" si="104"/>
        <v>29.874068262096461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29.899568262096462</v>
      </c>
      <c r="L664" s="115">
        <f t="shared" si="109"/>
        <v>29.948568262096462</v>
      </c>
      <c r="M664" s="98">
        <f t="shared" si="102"/>
        <v>29.899068262096463</v>
      </c>
      <c r="N664" s="116">
        <f t="shared" si="103"/>
        <v>29.949068262096461</v>
      </c>
      <c r="O664" s="117">
        <f t="shared" si="104"/>
        <v>29.924068262096462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29.949568262096463</v>
      </c>
      <c r="L665" s="115">
        <f t="shared" si="109"/>
        <v>29.998568262096462</v>
      </c>
      <c r="M665" s="98">
        <f t="shared" si="102"/>
        <v>29.949068262096464</v>
      </c>
      <c r="N665" s="116">
        <f t="shared" si="103"/>
        <v>29.999068262096461</v>
      </c>
      <c r="O665" s="117">
        <f t="shared" si="104"/>
        <v>29.974068262096463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29.999568262096464</v>
      </c>
      <c r="L666" s="115">
        <f t="shared" si="109"/>
        <v>30.048568262096463</v>
      </c>
      <c r="M666" s="98">
        <f t="shared" si="102"/>
        <v>29.999068262096465</v>
      </c>
      <c r="N666" s="116">
        <f t="shared" si="103"/>
        <v>30.049068262096462</v>
      </c>
      <c r="O666" s="117">
        <f t="shared" si="104"/>
        <v>30.024068262096463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30.049568262096464</v>
      </c>
      <c r="L667" s="115">
        <f t="shared" si="109"/>
        <v>30.098568262096464</v>
      </c>
      <c r="M667" s="98">
        <f t="shared" si="102"/>
        <v>30.049068262096466</v>
      </c>
      <c r="N667" s="116">
        <f t="shared" si="103"/>
        <v>30.099068262096463</v>
      </c>
      <c r="O667" s="117">
        <f t="shared" si="104"/>
        <v>30.074068262096464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30.099568262096465</v>
      </c>
      <c r="L668" s="115">
        <f t="shared" si="109"/>
        <v>30.148568262096465</v>
      </c>
      <c r="M668" s="98">
        <f t="shared" si="102"/>
        <v>30.099068262096466</v>
      </c>
      <c r="N668" s="116">
        <f t="shared" si="103"/>
        <v>30.149068262096463</v>
      </c>
      <c r="O668" s="117">
        <f t="shared" si="104"/>
        <v>30.124068262096465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30.149568262096466</v>
      </c>
      <c r="L669" s="115">
        <f t="shared" si="109"/>
        <v>30.198568262096465</v>
      </c>
      <c r="M669" s="98">
        <f t="shared" si="102"/>
        <v>30.149068262096467</v>
      </c>
      <c r="N669" s="116">
        <f t="shared" si="103"/>
        <v>30.199068262096464</v>
      </c>
      <c r="O669" s="117">
        <f t="shared" si="104"/>
        <v>30.174068262096466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30.199568262096466</v>
      </c>
      <c r="L670" s="115">
        <f t="shared" si="109"/>
        <v>30.248568262096466</v>
      </c>
      <c r="M670" s="98">
        <f t="shared" si="102"/>
        <v>30.199068262096468</v>
      </c>
      <c r="N670" s="116">
        <f t="shared" si="103"/>
        <v>30.249068262096465</v>
      </c>
      <c r="O670" s="117">
        <f t="shared" si="104"/>
        <v>30.224068262096466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30.249568262096467</v>
      </c>
      <c r="L671" s="115">
        <f t="shared" si="109"/>
        <v>30.298568262096467</v>
      </c>
      <c r="M671" s="98">
        <f t="shared" si="102"/>
        <v>30.249068262096468</v>
      </c>
      <c r="N671" s="116">
        <f t="shared" si="103"/>
        <v>30.299068262096466</v>
      </c>
      <c r="O671" s="117">
        <f t="shared" si="104"/>
        <v>30.274068262096467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30.299568262096468</v>
      </c>
      <c r="L672" s="115">
        <f t="shared" si="109"/>
        <v>30.348568262096467</v>
      </c>
      <c r="M672" s="98">
        <f t="shared" si="102"/>
        <v>30.299068262096469</v>
      </c>
      <c r="N672" s="116">
        <f t="shared" si="103"/>
        <v>30.349068262096466</v>
      </c>
      <c r="O672" s="117">
        <f t="shared" si="104"/>
        <v>30.324068262096468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30.349568262096469</v>
      </c>
      <c r="L673" s="115">
        <f t="shared" si="109"/>
        <v>30.398568262096468</v>
      </c>
      <c r="M673" s="98">
        <f t="shared" si="102"/>
        <v>30.34906826209647</v>
      </c>
      <c r="N673" s="116">
        <f t="shared" si="103"/>
        <v>30.399068262096467</v>
      </c>
      <c r="O673" s="117">
        <f t="shared" si="104"/>
        <v>30.374068262096468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30.399568262096469</v>
      </c>
      <c r="L674" s="115">
        <f t="shared" si="109"/>
        <v>30.448568262096469</v>
      </c>
      <c r="M674" s="98">
        <f t="shared" si="102"/>
        <v>30.399068262096471</v>
      </c>
      <c r="N674" s="116">
        <f t="shared" si="103"/>
        <v>30.449068262096468</v>
      </c>
      <c r="O674" s="117">
        <f t="shared" si="104"/>
        <v>30.424068262096469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30.44956826209647</v>
      </c>
      <c r="L675" s="115">
        <f t="shared" si="109"/>
        <v>30.49856826209647</v>
      </c>
      <c r="M675" s="98">
        <f t="shared" si="102"/>
        <v>30.449068262096471</v>
      </c>
      <c r="N675" s="116">
        <f t="shared" si="103"/>
        <v>30.499068262096468</v>
      </c>
      <c r="O675" s="117">
        <f t="shared" si="104"/>
        <v>30.47406826209647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30.499568262096471</v>
      </c>
      <c r="L676" s="115">
        <f t="shared" si="109"/>
        <v>30.54856826209647</v>
      </c>
      <c r="M676" s="98">
        <f t="shared" si="102"/>
        <v>30.499068262096472</v>
      </c>
      <c r="N676" s="116">
        <f t="shared" si="103"/>
        <v>30.549068262096469</v>
      </c>
      <c r="O676" s="117">
        <f t="shared" si="104"/>
        <v>30.524068262096471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30.549568262096471</v>
      </c>
      <c r="L677" s="115">
        <f t="shared" si="109"/>
        <v>30.598568262096471</v>
      </c>
      <c r="M677" s="98">
        <f t="shared" si="102"/>
        <v>30.549068262096473</v>
      </c>
      <c r="N677" s="116">
        <f t="shared" si="103"/>
        <v>30.59906826209647</v>
      </c>
      <c r="O677" s="117">
        <f t="shared" si="104"/>
        <v>30.574068262096471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30.599568262096472</v>
      </c>
      <c r="L678" s="115">
        <f t="shared" si="109"/>
        <v>30.648568262096472</v>
      </c>
      <c r="M678" s="98">
        <f t="shared" si="102"/>
        <v>30.599068262096473</v>
      </c>
      <c r="N678" s="116">
        <f t="shared" si="103"/>
        <v>30.649068262096471</v>
      </c>
      <c r="O678" s="117">
        <f t="shared" si="104"/>
        <v>30.624068262096472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30.649568262096473</v>
      </c>
      <c r="L679" s="115">
        <f t="shared" si="109"/>
        <v>30.698568262096472</v>
      </c>
      <c r="M679" s="98">
        <f t="shared" si="102"/>
        <v>30.649068262096474</v>
      </c>
      <c r="N679" s="116">
        <f t="shared" si="103"/>
        <v>30.699068262096471</v>
      </c>
      <c r="O679" s="117">
        <f t="shared" si="104"/>
        <v>30.674068262096473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30.699568262096474</v>
      </c>
      <c r="L680" s="115">
        <f t="shared" si="109"/>
        <v>30.748568262096473</v>
      </c>
      <c r="M680" s="98">
        <f t="shared" si="102"/>
        <v>30.699068262096475</v>
      </c>
      <c r="N680" s="116">
        <f t="shared" si="103"/>
        <v>30.749068262096472</v>
      </c>
      <c r="O680" s="117">
        <f t="shared" si="104"/>
        <v>30.724068262096473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30.749568262096474</v>
      </c>
      <c r="L681" s="115">
        <f t="shared" si="109"/>
        <v>30.798568262096474</v>
      </c>
      <c r="M681" s="98">
        <f t="shared" si="102"/>
        <v>30.749068262096475</v>
      </c>
      <c r="N681" s="116">
        <f t="shared" si="103"/>
        <v>30.799068262096473</v>
      </c>
      <c r="O681" s="117">
        <f t="shared" si="104"/>
        <v>30.774068262096474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30.799568262096475</v>
      </c>
      <c r="L682" s="115">
        <f t="shared" si="109"/>
        <v>30.848568262096475</v>
      </c>
      <c r="M682" s="98">
        <f t="shared" si="102"/>
        <v>30.799068262096476</v>
      </c>
      <c r="N682" s="116">
        <f t="shared" si="103"/>
        <v>30.849068262096473</v>
      </c>
      <c r="O682" s="117">
        <f t="shared" si="104"/>
        <v>30.824068262096475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30.849568262096476</v>
      </c>
      <c r="L683" s="115">
        <f t="shared" si="109"/>
        <v>30.898568262096475</v>
      </c>
      <c r="M683" s="98">
        <f t="shared" si="102"/>
        <v>30.849068262096477</v>
      </c>
      <c r="N683" s="116">
        <f t="shared" si="103"/>
        <v>30.899068262096474</v>
      </c>
      <c r="O683" s="117">
        <f t="shared" si="104"/>
        <v>30.874068262096475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30.899568262096476</v>
      </c>
      <c r="L684" s="115">
        <f t="shared" si="109"/>
        <v>30.948568262096476</v>
      </c>
      <c r="M684" s="98">
        <f t="shared" si="102"/>
        <v>30.899068262096478</v>
      </c>
      <c r="N684" s="116">
        <f t="shared" si="103"/>
        <v>30.949068262096475</v>
      </c>
      <c r="O684" s="117">
        <f t="shared" si="104"/>
        <v>30.924068262096476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30.949568262096477</v>
      </c>
      <c r="L685" s="115">
        <f t="shared" si="109"/>
        <v>30.998568262096477</v>
      </c>
      <c r="M685" s="98">
        <f t="shared" si="102"/>
        <v>30.949068262096478</v>
      </c>
      <c r="N685" s="116">
        <f t="shared" si="103"/>
        <v>30.999068262096475</v>
      </c>
      <c r="O685" s="117">
        <f t="shared" si="104"/>
        <v>30.974068262096477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30.999568262096478</v>
      </c>
      <c r="L686" s="115">
        <f t="shared" si="109"/>
        <v>31.048568262096477</v>
      </c>
      <c r="M686" s="98">
        <f t="shared" si="102"/>
        <v>30.999068262096479</v>
      </c>
      <c r="N686" s="116">
        <f t="shared" si="103"/>
        <v>31.049068262096476</v>
      </c>
      <c r="O686" s="117">
        <f t="shared" si="104"/>
        <v>31.024068262096478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31.049568262096479</v>
      </c>
      <c r="L687" s="115">
        <f t="shared" si="109"/>
        <v>31.098568262096478</v>
      </c>
      <c r="M687" s="98">
        <f t="shared" si="102"/>
        <v>31.04906826209648</v>
      </c>
      <c r="N687" s="116">
        <f t="shared" si="103"/>
        <v>31.099068262096477</v>
      </c>
      <c r="O687" s="117">
        <f t="shared" si="104"/>
        <v>31.074068262096478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31.099568262096479</v>
      </c>
      <c r="L688" s="115">
        <f t="shared" si="109"/>
        <v>31.148568262096479</v>
      </c>
      <c r="M688" s="98">
        <f t="shared" si="102"/>
        <v>31.09906826209648</v>
      </c>
      <c r="N688" s="116">
        <f t="shared" si="103"/>
        <v>31.149068262096478</v>
      </c>
      <c r="O688" s="117">
        <f t="shared" si="104"/>
        <v>31.124068262096479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31.14956826209648</v>
      </c>
      <c r="L689" s="115">
        <f t="shared" si="109"/>
        <v>31.198568262096479</v>
      </c>
      <c r="M689" s="98">
        <f t="shared" si="102"/>
        <v>31.149068262096481</v>
      </c>
      <c r="N689" s="116">
        <f t="shared" si="103"/>
        <v>31.199068262096478</v>
      </c>
      <c r="O689" s="117">
        <f t="shared" si="104"/>
        <v>31.17406826209648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31.199568262096481</v>
      </c>
      <c r="L690" s="115">
        <f t="shared" si="109"/>
        <v>31.24856826209648</v>
      </c>
      <c r="M690" s="98">
        <f t="shared" si="102"/>
        <v>31.199068262096482</v>
      </c>
      <c r="N690" s="116">
        <f t="shared" si="103"/>
        <v>31.249068262096479</v>
      </c>
      <c r="O690" s="117">
        <f t="shared" si="104"/>
        <v>31.22406826209648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31.249568262096481</v>
      </c>
      <c r="L691" s="115">
        <f t="shared" si="109"/>
        <v>31.298568262096481</v>
      </c>
      <c r="M691" s="98">
        <f t="shared" si="102"/>
        <v>31.249068262096483</v>
      </c>
      <c r="N691" s="116">
        <f t="shared" si="103"/>
        <v>31.29906826209648</v>
      </c>
      <c r="O691" s="117">
        <f t="shared" si="104"/>
        <v>31.274068262096481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31.299568262096482</v>
      </c>
      <c r="L692" s="115">
        <f t="shared" si="109"/>
        <v>31.348568262096482</v>
      </c>
      <c r="M692" s="98">
        <f t="shared" si="102"/>
        <v>31.299068262096483</v>
      </c>
      <c r="N692" s="116">
        <f t="shared" si="103"/>
        <v>31.34906826209648</v>
      </c>
      <c r="O692" s="117">
        <f t="shared" si="104"/>
        <v>31.324068262096482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31.349568262096483</v>
      </c>
      <c r="L693" s="115">
        <f t="shared" si="109"/>
        <v>31.398568262096482</v>
      </c>
      <c r="M693" s="98">
        <f t="shared" si="102"/>
        <v>31.349068262096484</v>
      </c>
      <c r="N693" s="116">
        <f t="shared" si="103"/>
        <v>31.399068262096481</v>
      </c>
      <c r="O693" s="117">
        <f t="shared" si="104"/>
        <v>31.374068262096483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31.399568262096484</v>
      </c>
      <c r="L694" s="115">
        <f t="shared" si="109"/>
        <v>31.448568262096483</v>
      </c>
      <c r="M694" s="98">
        <f t="shared" si="102"/>
        <v>31.399068262096485</v>
      </c>
      <c r="N694" s="116">
        <f t="shared" si="103"/>
        <v>31.449068262096482</v>
      </c>
      <c r="O694" s="117">
        <f t="shared" si="104"/>
        <v>31.424068262096483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31.449568262096484</v>
      </c>
      <c r="L695" s="115">
        <f t="shared" si="109"/>
        <v>31.498568262096484</v>
      </c>
      <c r="M695" s="98">
        <f t="shared" si="102"/>
        <v>31.449068262096485</v>
      </c>
      <c r="N695" s="116">
        <f t="shared" si="103"/>
        <v>31.499068262096483</v>
      </c>
      <c r="O695" s="117">
        <f t="shared" si="104"/>
        <v>31.474068262096484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31.499568262096485</v>
      </c>
      <c r="L696" s="115">
        <f t="shared" si="109"/>
        <v>31.548568262096484</v>
      </c>
      <c r="M696" s="98">
        <f t="shared" si="102"/>
        <v>31.499068262096486</v>
      </c>
      <c r="N696" s="116">
        <f t="shared" si="103"/>
        <v>31.549068262096483</v>
      </c>
      <c r="O696" s="117">
        <f t="shared" si="104"/>
        <v>31.524068262096485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31.549568262096486</v>
      </c>
      <c r="L697" s="115">
        <f t="shared" si="109"/>
        <v>31.598568262096485</v>
      </c>
      <c r="M697" s="98">
        <f t="shared" si="102"/>
        <v>31.549068262096487</v>
      </c>
      <c r="N697" s="116">
        <f t="shared" si="103"/>
        <v>31.599068262096484</v>
      </c>
      <c r="O697" s="117">
        <f t="shared" si="104"/>
        <v>31.574068262096485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31.599568262096486</v>
      </c>
      <c r="L698" s="115">
        <f t="shared" si="109"/>
        <v>31.648568262096486</v>
      </c>
      <c r="M698" s="98">
        <f t="shared" si="102"/>
        <v>31.599068262096488</v>
      </c>
      <c r="N698" s="116">
        <f t="shared" si="103"/>
        <v>31.649068262096485</v>
      </c>
      <c r="O698" s="117">
        <f t="shared" si="104"/>
        <v>31.624068262096486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31.649568262096487</v>
      </c>
      <c r="L699" s="115">
        <f t="shared" si="109"/>
        <v>31.698568262096487</v>
      </c>
      <c r="M699" s="98">
        <f t="shared" si="102"/>
        <v>31.649068262096488</v>
      </c>
      <c r="N699" s="116">
        <f t="shared" si="103"/>
        <v>31.699068262096485</v>
      </c>
      <c r="O699" s="117">
        <f t="shared" si="104"/>
        <v>31.674068262096487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31.699568262096488</v>
      </c>
      <c r="L700" s="115">
        <f t="shared" si="109"/>
        <v>31.748568262096487</v>
      </c>
      <c r="M700" s="98">
        <f t="shared" si="102"/>
        <v>31.699068262096489</v>
      </c>
      <c r="N700" s="116">
        <f t="shared" si="103"/>
        <v>31.749068262096486</v>
      </c>
      <c r="O700" s="117">
        <f t="shared" si="104"/>
        <v>31.724068262096488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31.749568262096489</v>
      </c>
      <c r="L701" s="115">
        <f t="shared" si="109"/>
        <v>31.798568262096488</v>
      </c>
      <c r="M701" s="98">
        <f t="shared" si="102"/>
        <v>31.74906826209649</v>
      </c>
      <c r="N701" s="116">
        <f t="shared" si="103"/>
        <v>31.799068262096487</v>
      </c>
      <c r="O701" s="117">
        <f t="shared" si="104"/>
        <v>31.774068262096488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31.799568262096489</v>
      </c>
      <c r="L702" s="115">
        <f t="shared" si="109"/>
        <v>31.848568262096489</v>
      </c>
      <c r="M702" s="98">
        <f t="shared" si="102"/>
        <v>31.79906826209649</v>
      </c>
      <c r="N702" s="116">
        <f t="shared" si="103"/>
        <v>31.849068262096488</v>
      </c>
      <c r="O702" s="117">
        <f t="shared" si="104"/>
        <v>31.824068262096489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31.84956826209649</v>
      </c>
      <c r="L703" s="115">
        <f t="shared" si="109"/>
        <v>31.898568262096489</v>
      </c>
      <c r="M703" s="98">
        <f t="shared" si="102"/>
        <v>31.849068262096491</v>
      </c>
      <c r="N703" s="116">
        <f t="shared" si="103"/>
        <v>31.899068262096488</v>
      </c>
      <c r="O703" s="117">
        <f t="shared" si="104"/>
        <v>31.87406826209649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31.899568262096491</v>
      </c>
      <c r="L704" s="115">
        <f t="shared" si="109"/>
        <v>31.94856826209649</v>
      </c>
      <c r="M704" s="98">
        <f t="shared" si="102"/>
        <v>31.899068262096492</v>
      </c>
      <c r="N704" s="116">
        <f t="shared" si="103"/>
        <v>31.949068262096489</v>
      </c>
      <c r="O704" s="117">
        <f t="shared" si="104"/>
        <v>31.92406826209649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31.949568262096491</v>
      </c>
      <c r="L705" s="115">
        <f t="shared" si="109"/>
        <v>31.998568262096491</v>
      </c>
      <c r="M705" s="98">
        <f t="shared" si="102"/>
        <v>31.949068262096493</v>
      </c>
      <c r="N705" s="116">
        <f t="shared" si="103"/>
        <v>31.99906826209649</v>
      </c>
      <c r="O705" s="117">
        <f t="shared" si="104"/>
        <v>31.974068262096491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31.999568262096492</v>
      </c>
      <c r="L706" s="115">
        <f t="shared" si="109"/>
        <v>32.048568262096495</v>
      </c>
      <c r="M706" s="98">
        <f t="shared" si="102"/>
        <v>31.999068262096493</v>
      </c>
      <c r="N706" s="116">
        <f t="shared" si="103"/>
        <v>32.049068262096498</v>
      </c>
      <c r="O706" s="117">
        <f t="shared" si="104"/>
        <v>32.024068262096492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32.049568262096493</v>
      </c>
      <c r="L707" s="115">
        <f t="shared" si="109"/>
        <v>32.098568262096492</v>
      </c>
      <c r="M707" s="98">
        <f t="shared" si="102"/>
        <v>32.04906826209649</v>
      </c>
      <c r="N707" s="116">
        <f t="shared" si="103"/>
        <v>32.099068262096495</v>
      </c>
      <c r="O707" s="117">
        <f t="shared" si="104"/>
        <v>32.074068262096489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32.09956826209649</v>
      </c>
      <c r="L708" s="115">
        <f t="shared" si="109"/>
        <v>32.148568262096489</v>
      </c>
      <c r="M708" s="98">
        <f t="shared" si="102"/>
        <v>32.099068262096488</v>
      </c>
      <c r="N708" s="116">
        <f t="shared" si="103"/>
        <v>32.149068262096492</v>
      </c>
      <c r="O708" s="117">
        <f t="shared" si="104"/>
        <v>32.124068262096486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32.149568262096487</v>
      </c>
      <c r="L709" s="115">
        <f t="shared" si="109"/>
        <v>32.198568262096487</v>
      </c>
      <c r="M709" s="98">
        <f t="shared" ref="M709:M772" si="112">K709-5*10^-(D$2+1)</f>
        <v>32.149068262096485</v>
      </c>
      <c r="N709" s="116">
        <f t="shared" ref="N709:N772" si="113">L709+5*10^-(D$2+1)</f>
        <v>32.199068262096489</v>
      </c>
      <c r="O709" s="117">
        <f t="shared" ref="O709:O772" si="114">AVERAGE(K709,L709)</f>
        <v>32.174068262096483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32.199568262096484</v>
      </c>
      <c r="L710" s="115">
        <f t="shared" ref="L710:L773" si="119">K710+$I$4-POWER(10,-$D$2)</f>
        <v>32.248568262096484</v>
      </c>
      <c r="M710" s="98">
        <f t="shared" si="112"/>
        <v>32.199068262096482</v>
      </c>
      <c r="N710" s="116">
        <f t="shared" si="113"/>
        <v>32.249068262096486</v>
      </c>
      <c r="O710" s="117">
        <f t="shared" si="114"/>
        <v>32.22406826209648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32.249568262096481</v>
      </c>
      <c r="L711" s="115">
        <f t="shared" si="119"/>
        <v>32.298568262096481</v>
      </c>
      <c r="M711" s="98">
        <f t="shared" si="112"/>
        <v>32.249068262096479</v>
      </c>
      <c r="N711" s="116">
        <f t="shared" si="113"/>
        <v>32.299068262096483</v>
      </c>
      <c r="O711" s="117">
        <f t="shared" si="114"/>
        <v>32.274068262096478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32.299568262096479</v>
      </c>
      <c r="L712" s="115">
        <f t="shared" si="119"/>
        <v>32.348568262096478</v>
      </c>
      <c r="M712" s="98">
        <f t="shared" si="112"/>
        <v>32.299068262096476</v>
      </c>
      <c r="N712" s="116">
        <f t="shared" si="113"/>
        <v>32.34906826209648</v>
      </c>
      <c r="O712" s="117">
        <f t="shared" si="114"/>
        <v>32.324068262096475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32.349568262096476</v>
      </c>
      <c r="L713" s="115">
        <f t="shared" si="119"/>
        <v>32.398568262096475</v>
      </c>
      <c r="M713" s="98">
        <f t="shared" si="112"/>
        <v>32.349068262096473</v>
      </c>
      <c r="N713" s="116">
        <f t="shared" si="113"/>
        <v>32.399068262096478</v>
      </c>
      <c r="O713" s="117">
        <f t="shared" si="114"/>
        <v>32.374068262096472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32.399568262096473</v>
      </c>
      <c r="L714" s="115">
        <f t="shared" si="119"/>
        <v>32.448568262096472</v>
      </c>
      <c r="M714" s="98">
        <f t="shared" si="112"/>
        <v>32.399068262096471</v>
      </c>
      <c r="N714" s="116">
        <f t="shared" si="113"/>
        <v>32.449068262096475</v>
      </c>
      <c r="O714" s="117">
        <f t="shared" si="114"/>
        <v>32.424068262096469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32.44956826209647</v>
      </c>
      <c r="L715" s="115">
        <f t="shared" si="119"/>
        <v>32.49856826209647</v>
      </c>
      <c r="M715" s="98">
        <f t="shared" si="112"/>
        <v>32.449068262096468</v>
      </c>
      <c r="N715" s="116">
        <f t="shared" si="113"/>
        <v>32.499068262096472</v>
      </c>
      <c r="O715" s="117">
        <f t="shared" si="114"/>
        <v>32.474068262096466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32.499568262096467</v>
      </c>
      <c r="L716" s="115">
        <f t="shared" si="119"/>
        <v>32.548568262096467</v>
      </c>
      <c r="M716" s="98">
        <f t="shared" si="112"/>
        <v>32.499068262096465</v>
      </c>
      <c r="N716" s="116">
        <f t="shared" si="113"/>
        <v>32.549068262096469</v>
      </c>
      <c r="O716" s="117">
        <f t="shared" si="114"/>
        <v>32.524068262096463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32.549568262096464</v>
      </c>
      <c r="L717" s="115">
        <f t="shared" si="119"/>
        <v>32.598568262096464</v>
      </c>
      <c r="M717" s="98">
        <f t="shared" si="112"/>
        <v>32.549068262096462</v>
      </c>
      <c r="N717" s="116">
        <f t="shared" si="113"/>
        <v>32.599068262096466</v>
      </c>
      <c r="O717" s="117">
        <f t="shared" si="114"/>
        <v>32.574068262096461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32.599568262096462</v>
      </c>
      <c r="L718" s="115">
        <f t="shared" si="119"/>
        <v>32.648568262096461</v>
      </c>
      <c r="M718" s="98">
        <f t="shared" si="112"/>
        <v>32.599068262096459</v>
      </c>
      <c r="N718" s="116">
        <f t="shared" si="113"/>
        <v>32.649068262096463</v>
      </c>
      <c r="O718" s="117">
        <f t="shared" si="114"/>
        <v>32.624068262096458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32.649568262096459</v>
      </c>
      <c r="L719" s="115">
        <f t="shared" si="119"/>
        <v>32.698568262096458</v>
      </c>
      <c r="M719" s="98">
        <f t="shared" si="112"/>
        <v>32.649068262096456</v>
      </c>
      <c r="N719" s="116">
        <f t="shared" si="113"/>
        <v>32.699068262096461</v>
      </c>
      <c r="O719" s="117">
        <f t="shared" si="114"/>
        <v>32.674068262096455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32.699568262096456</v>
      </c>
      <c r="L720" s="115">
        <f t="shared" si="119"/>
        <v>32.748568262096455</v>
      </c>
      <c r="M720" s="98">
        <f t="shared" si="112"/>
        <v>32.699068262096453</v>
      </c>
      <c r="N720" s="116">
        <f t="shared" si="113"/>
        <v>32.749068262096458</v>
      </c>
      <c r="O720" s="117">
        <f t="shared" si="114"/>
        <v>32.724068262096452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32.749568262096453</v>
      </c>
      <c r="L721" s="115">
        <f t="shared" si="119"/>
        <v>32.798568262096452</v>
      </c>
      <c r="M721" s="98">
        <f t="shared" si="112"/>
        <v>32.749068262096451</v>
      </c>
      <c r="N721" s="116">
        <f t="shared" si="113"/>
        <v>32.799068262096455</v>
      </c>
      <c r="O721" s="117">
        <f t="shared" si="114"/>
        <v>32.774068262096449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32.79956826209645</v>
      </c>
      <c r="L722" s="115">
        <f t="shared" si="119"/>
        <v>32.84856826209645</v>
      </c>
      <c r="M722" s="98">
        <f t="shared" si="112"/>
        <v>32.799068262096448</v>
      </c>
      <c r="N722" s="116">
        <f t="shared" si="113"/>
        <v>32.849068262096452</v>
      </c>
      <c r="O722" s="117">
        <f t="shared" si="114"/>
        <v>32.824068262096446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32.849568262096447</v>
      </c>
      <c r="L723" s="115">
        <f t="shared" si="119"/>
        <v>32.898568262096447</v>
      </c>
      <c r="M723" s="98">
        <f t="shared" si="112"/>
        <v>32.849068262096445</v>
      </c>
      <c r="N723" s="116">
        <f t="shared" si="113"/>
        <v>32.899068262096449</v>
      </c>
      <c r="O723" s="117">
        <f t="shared" si="114"/>
        <v>32.874068262096444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32.899568262096444</v>
      </c>
      <c r="L724" s="115">
        <f t="shared" si="119"/>
        <v>32.948568262096444</v>
      </c>
      <c r="M724" s="98">
        <f t="shared" si="112"/>
        <v>32.899068262096442</v>
      </c>
      <c r="N724" s="116">
        <f t="shared" si="113"/>
        <v>32.949068262096446</v>
      </c>
      <c r="O724" s="117">
        <f t="shared" si="114"/>
        <v>32.924068262096441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32.949568262096442</v>
      </c>
      <c r="L725" s="115">
        <f t="shared" si="119"/>
        <v>32.998568262096441</v>
      </c>
      <c r="M725" s="98">
        <f t="shared" si="112"/>
        <v>32.949068262096439</v>
      </c>
      <c r="N725" s="116">
        <f t="shared" si="113"/>
        <v>32.999068262096444</v>
      </c>
      <c r="O725" s="117">
        <f t="shared" si="114"/>
        <v>32.974068262096438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32.999568262096439</v>
      </c>
      <c r="L726" s="115">
        <f t="shared" si="119"/>
        <v>33.048568262096438</v>
      </c>
      <c r="M726" s="98">
        <f t="shared" si="112"/>
        <v>32.999068262096436</v>
      </c>
      <c r="N726" s="116">
        <f t="shared" si="113"/>
        <v>33.049068262096441</v>
      </c>
      <c r="O726" s="117">
        <f t="shared" si="114"/>
        <v>33.024068262096435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33.049568262096436</v>
      </c>
      <c r="L727" s="115">
        <f t="shared" si="119"/>
        <v>33.098568262096435</v>
      </c>
      <c r="M727" s="98">
        <f t="shared" si="112"/>
        <v>33.049068262096434</v>
      </c>
      <c r="N727" s="116">
        <f t="shared" si="113"/>
        <v>33.099068262096438</v>
      </c>
      <c r="O727" s="117">
        <f t="shared" si="114"/>
        <v>33.074068262096432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33.099568262096433</v>
      </c>
      <c r="L728" s="115">
        <f t="shared" si="119"/>
        <v>33.148568262096433</v>
      </c>
      <c r="M728" s="98">
        <f t="shared" si="112"/>
        <v>33.099068262096431</v>
      </c>
      <c r="N728" s="116">
        <f t="shared" si="113"/>
        <v>33.149068262096435</v>
      </c>
      <c r="O728" s="117">
        <f t="shared" si="114"/>
        <v>33.124068262096429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33.14956826209643</v>
      </c>
      <c r="L729" s="115">
        <f t="shared" si="119"/>
        <v>33.19856826209643</v>
      </c>
      <c r="M729" s="98">
        <f t="shared" si="112"/>
        <v>33.149068262096428</v>
      </c>
      <c r="N729" s="116">
        <f t="shared" si="113"/>
        <v>33.199068262096432</v>
      </c>
      <c r="O729" s="117">
        <f t="shared" si="114"/>
        <v>33.174068262096426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33.199568262096427</v>
      </c>
      <c r="L730" s="115">
        <f t="shared" si="119"/>
        <v>33.248568262096427</v>
      </c>
      <c r="M730" s="98">
        <f t="shared" si="112"/>
        <v>33.199068262096425</v>
      </c>
      <c r="N730" s="116">
        <f t="shared" si="113"/>
        <v>33.249068262096429</v>
      </c>
      <c r="O730" s="117">
        <f t="shared" si="114"/>
        <v>33.224068262096424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33.249568262096425</v>
      </c>
      <c r="L731" s="115">
        <f t="shared" si="119"/>
        <v>33.298568262096424</v>
      </c>
      <c r="M731" s="98">
        <f t="shared" si="112"/>
        <v>33.249068262096422</v>
      </c>
      <c r="N731" s="116">
        <f t="shared" si="113"/>
        <v>33.299068262096426</v>
      </c>
      <c r="O731" s="117">
        <f t="shared" si="114"/>
        <v>33.274068262096421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33.299568262096422</v>
      </c>
      <c r="L732" s="115">
        <f t="shared" si="119"/>
        <v>33.348568262096421</v>
      </c>
      <c r="M732" s="98">
        <f t="shared" si="112"/>
        <v>33.299068262096419</v>
      </c>
      <c r="N732" s="116">
        <f t="shared" si="113"/>
        <v>33.349068262096424</v>
      </c>
      <c r="O732" s="117">
        <f t="shared" si="114"/>
        <v>33.324068262096418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33.349568262096419</v>
      </c>
      <c r="L733" s="115">
        <f t="shared" si="119"/>
        <v>33.398568262096418</v>
      </c>
      <c r="M733" s="98">
        <f t="shared" si="112"/>
        <v>33.349068262096417</v>
      </c>
      <c r="N733" s="116">
        <f t="shared" si="113"/>
        <v>33.399068262096421</v>
      </c>
      <c r="O733" s="117">
        <f t="shared" si="114"/>
        <v>33.374068262096415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33.399568262096416</v>
      </c>
      <c r="L734" s="115">
        <f t="shared" si="119"/>
        <v>33.448568262096416</v>
      </c>
      <c r="M734" s="98">
        <f t="shared" si="112"/>
        <v>33.399068262096414</v>
      </c>
      <c r="N734" s="116">
        <f t="shared" si="113"/>
        <v>33.449068262096418</v>
      </c>
      <c r="O734" s="117">
        <f t="shared" si="114"/>
        <v>33.424068262096412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33.449568262096413</v>
      </c>
      <c r="L735" s="115">
        <f t="shared" si="119"/>
        <v>33.498568262096413</v>
      </c>
      <c r="M735" s="98">
        <f t="shared" si="112"/>
        <v>33.449068262096411</v>
      </c>
      <c r="N735" s="116">
        <f t="shared" si="113"/>
        <v>33.499068262096415</v>
      </c>
      <c r="O735" s="117">
        <f t="shared" si="114"/>
        <v>33.474068262096409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33.49956826209641</v>
      </c>
      <c r="L736" s="115">
        <f t="shared" si="119"/>
        <v>33.54856826209641</v>
      </c>
      <c r="M736" s="98">
        <f t="shared" si="112"/>
        <v>33.499068262096408</v>
      </c>
      <c r="N736" s="116">
        <f t="shared" si="113"/>
        <v>33.549068262096412</v>
      </c>
      <c r="O736" s="117">
        <f t="shared" si="114"/>
        <v>33.524068262096407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33.549568262096408</v>
      </c>
      <c r="L737" s="115">
        <f t="shared" si="119"/>
        <v>33.598568262096407</v>
      </c>
      <c r="M737" s="98">
        <f t="shared" si="112"/>
        <v>33.549068262096405</v>
      </c>
      <c r="N737" s="116">
        <f t="shared" si="113"/>
        <v>33.599068262096409</v>
      </c>
      <c r="O737" s="117">
        <f t="shared" si="114"/>
        <v>33.574068262096404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33.599568262096405</v>
      </c>
      <c r="L738" s="115">
        <f t="shared" si="119"/>
        <v>33.648568262096404</v>
      </c>
      <c r="M738" s="98">
        <f t="shared" si="112"/>
        <v>33.599068262096402</v>
      </c>
      <c r="N738" s="116">
        <f t="shared" si="113"/>
        <v>33.649068262096407</v>
      </c>
      <c r="O738" s="117">
        <f t="shared" si="114"/>
        <v>33.624068262096401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33.649568262096402</v>
      </c>
      <c r="L739" s="115">
        <f t="shared" si="119"/>
        <v>33.698568262096401</v>
      </c>
      <c r="M739" s="98">
        <f t="shared" si="112"/>
        <v>33.649068262096399</v>
      </c>
      <c r="N739" s="116">
        <f t="shared" si="113"/>
        <v>33.699068262096404</v>
      </c>
      <c r="O739" s="117">
        <f t="shared" si="114"/>
        <v>33.674068262096398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33.699568262096399</v>
      </c>
      <c r="L740" s="115">
        <f t="shared" si="119"/>
        <v>33.748568262096398</v>
      </c>
      <c r="M740" s="98">
        <f t="shared" si="112"/>
        <v>33.699068262096397</v>
      </c>
      <c r="N740" s="116">
        <f t="shared" si="113"/>
        <v>33.749068262096401</v>
      </c>
      <c r="O740" s="117">
        <f t="shared" si="114"/>
        <v>33.724068262096395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33.749568262096396</v>
      </c>
      <c r="L741" s="115">
        <f t="shared" si="119"/>
        <v>33.798568262096396</v>
      </c>
      <c r="M741" s="98">
        <f t="shared" si="112"/>
        <v>33.749068262096394</v>
      </c>
      <c r="N741" s="116">
        <f t="shared" si="113"/>
        <v>33.799068262096398</v>
      </c>
      <c r="O741" s="117">
        <f t="shared" si="114"/>
        <v>33.774068262096392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33.799568262096393</v>
      </c>
      <c r="L742" s="115">
        <f t="shared" si="119"/>
        <v>33.848568262096393</v>
      </c>
      <c r="M742" s="98">
        <f t="shared" si="112"/>
        <v>33.799068262096391</v>
      </c>
      <c r="N742" s="116">
        <f t="shared" si="113"/>
        <v>33.849068262096395</v>
      </c>
      <c r="O742" s="117">
        <f t="shared" si="114"/>
        <v>33.82406826209639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33.84956826209639</v>
      </c>
      <c r="L743" s="115">
        <f t="shared" si="119"/>
        <v>33.89856826209639</v>
      </c>
      <c r="M743" s="98">
        <f t="shared" si="112"/>
        <v>33.849068262096388</v>
      </c>
      <c r="N743" s="116">
        <f t="shared" si="113"/>
        <v>33.899068262096392</v>
      </c>
      <c r="O743" s="117">
        <f t="shared" si="114"/>
        <v>33.874068262096387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33.899568262096388</v>
      </c>
      <c r="L744" s="115">
        <f t="shared" si="119"/>
        <v>33.948568262096387</v>
      </c>
      <c r="M744" s="98">
        <f t="shared" si="112"/>
        <v>33.899068262096385</v>
      </c>
      <c r="N744" s="116">
        <f t="shared" si="113"/>
        <v>33.94906826209639</v>
      </c>
      <c r="O744" s="117">
        <f t="shared" si="114"/>
        <v>33.924068262096384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33.949568262096385</v>
      </c>
      <c r="L745" s="115">
        <f t="shared" si="119"/>
        <v>33.998568262096384</v>
      </c>
      <c r="M745" s="98">
        <f t="shared" si="112"/>
        <v>33.949068262096382</v>
      </c>
      <c r="N745" s="116">
        <f t="shared" si="113"/>
        <v>33.999068262096387</v>
      </c>
      <c r="O745" s="117">
        <f t="shared" si="114"/>
        <v>33.974068262096381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33.999568262096382</v>
      </c>
      <c r="L746" s="115">
        <f t="shared" si="119"/>
        <v>34.048568262096381</v>
      </c>
      <c r="M746" s="98">
        <f t="shared" si="112"/>
        <v>33.99906826209638</v>
      </c>
      <c r="N746" s="116">
        <f t="shared" si="113"/>
        <v>34.049068262096384</v>
      </c>
      <c r="O746" s="117">
        <f t="shared" si="114"/>
        <v>34.024068262096378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34.049568262096379</v>
      </c>
      <c r="L747" s="115">
        <f t="shared" si="119"/>
        <v>34.098568262096379</v>
      </c>
      <c r="M747" s="98">
        <f t="shared" si="112"/>
        <v>34.049068262096377</v>
      </c>
      <c r="N747" s="116">
        <f t="shared" si="113"/>
        <v>34.099068262096381</v>
      </c>
      <c r="O747" s="117">
        <f t="shared" si="114"/>
        <v>34.074068262096375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34.099568262096376</v>
      </c>
      <c r="L748" s="115">
        <f t="shared" si="119"/>
        <v>34.148568262096376</v>
      </c>
      <c r="M748" s="98">
        <f t="shared" si="112"/>
        <v>34.099068262096374</v>
      </c>
      <c r="N748" s="116">
        <f t="shared" si="113"/>
        <v>34.149068262096378</v>
      </c>
      <c r="O748" s="117">
        <f t="shared" si="114"/>
        <v>34.124068262096372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34.149568262096373</v>
      </c>
      <c r="L749" s="115">
        <f t="shared" si="119"/>
        <v>34.198568262096373</v>
      </c>
      <c r="M749" s="98">
        <f t="shared" si="112"/>
        <v>34.149068262096371</v>
      </c>
      <c r="N749" s="116">
        <f t="shared" si="113"/>
        <v>34.199068262096375</v>
      </c>
      <c r="O749" s="117">
        <f t="shared" si="114"/>
        <v>34.17406826209637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34.199568262096371</v>
      </c>
      <c r="L750" s="115">
        <f t="shared" si="119"/>
        <v>34.24856826209637</v>
      </c>
      <c r="M750" s="98">
        <f t="shared" si="112"/>
        <v>34.199068262096368</v>
      </c>
      <c r="N750" s="116">
        <f t="shared" si="113"/>
        <v>34.249068262096372</v>
      </c>
      <c r="O750" s="117">
        <f t="shared" si="114"/>
        <v>34.224068262096367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34.249568262096368</v>
      </c>
      <c r="L751" s="115">
        <f t="shared" si="119"/>
        <v>34.298568262096367</v>
      </c>
      <c r="M751" s="98">
        <f t="shared" si="112"/>
        <v>34.249068262096365</v>
      </c>
      <c r="N751" s="116">
        <f t="shared" si="113"/>
        <v>34.29906826209637</v>
      </c>
      <c r="O751" s="117">
        <f t="shared" si="114"/>
        <v>34.274068262096364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34.299568262096365</v>
      </c>
      <c r="L752" s="115">
        <f t="shared" si="119"/>
        <v>34.348568262096364</v>
      </c>
      <c r="M752" s="98">
        <f t="shared" si="112"/>
        <v>34.299068262096363</v>
      </c>
      <c r="N752" s="116">
        <f t="shared" si="113"/>
        <v>34.349068262096367</v>
      </c>
      <c r="O752" s="117">
        <f t="shared" si="114"/>
        <v>34.324068262096361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34.349568262096362</v>
      </c>
      <c r="L753" s="115">
        <f t="shared" si="119"/>
        <v>34.398568262096362</v>
      </c>
      <c r="M753" s="98">
        <f t="shared" si="112"/>
        <v>34.34906826209636</v>
      </c>
      <c r="N753" s="116">
        <f t="shared" si="113"/>
        <v>34.399068262096364</v>
      </c>
      <c r="O753" s="117">
        <f t="shared" si="114"/>
        <v>34.374068262096358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34.399568262096359</v>
      </c>
      <c r="L754" s="115">
        <f t="shared" si="119"/>
        <v>34.448568262096359</v>
      </c>
      <c r="M754" s="98">
        <f t="shared" si="112"/>
        <v>34.399068262096357</v>
      </c>
      <c r="N754" s="116">
        <f t="shared" si="113"/>
        <v>34.449068262096361</v>
      </c>
      <c r="O754" s="117">
        <f t="shared" si="114"/>
        <v>34.424068262096355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34.449568262096356</v>
      </c>
      <c r="L755" s="115">
        <f t="shared" si="119"/>
        <v>34.498568262096356</v>
      </c>
      <c r="M755" s="98">
        <f t="shared" si="112"/>
        <v>34.449068262096354</v>
      </c>
      <c r="N755" s="116">
        <f t="shared" si="113"/>
        <v>34.499068262096358</v>
      </c>
      <c r="O755" s="117">
        <f t="shared" si="114"/>
        <v>34.474068262096353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34.499568262096354</v>
      </c>
      <c r="L756" s="115">
        <f t="shared" si="119"/>
        <v>34.548568262096353</v>
      </c>
      <c r="M756" s="98">
        <f t="shared" si="112"/>
        <v>34.499068262096351</v>
      </c>
      <c r="N756" s="116">
        <f t="shared" si="113"/>
        <v>34.549068262096355</v>
      </c>
      <c r="O756" s="117">
        <f t="shared" si="114"/>
        <v>34.52406826209635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34.549568262096351</v>
      </c>
      <c r="L757" s="115">
        <f t="shared" si="119"/>
        <v>34.59856826209635</v>
      </c>
      <c r="M757" s="98">
        <f t="shared" si="112"/>
        <v>34.549068262096348</v>
      </c>
      <c r="N757" s="116">
        <f t="shared" si="113"/>
        <v>34.599068262096353</v>
      </c>
      <c r="O757" s="117">
        <f t="shared" si="114"/>
        <v>34.574068262096347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34.599568262096348</v>
      </c>
      <c r="L758" s="115">
        <f t="shared" si="119"/>
        <v>34.648568262096347</v>
      </c>
      <c r="M758" s="98">
        <f t="shared" si="112"/>
        <v>34.599068262096345</v>
      </c>
      <c r="N758" s="116">
        <f t="shared" si="113"/>
        <v>34.64906826209635</v>
      </c>
      <c r="O758" s="117">
        <f t="shared" si="114"/>
        <v>34.624068262096344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34.649568262096345</v>
      </c>
      <c r="L759" s="115">
        <f t="shared" si="119"/>
        <v>34.698568262096344</v>
      </c>
      <c r="M759" s="98">
        <f t="shared" si="112"/>
        <v>34.649068262096343</v>
      </c>
      <c r="N759" s="116">
        <f t="shared" si="113"/>
        <v>34.699068262096347</v>
      </c>
      <c r="O759" s="117">
        <f t="shared" si="114"/>
        <v>34.674068262096341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34.699568262096342</v>
      </c>
      <c r="L760" s="115">
        <f t="shared" si="119"/>
        <v>34.748568262096342</v>
      </c>
      <c r="M760" s="98">
        <f t="shared" si="112"/>
        <v>34.69906826209634</v>
      </c>
      <c r="N760" s="116">
        <f t="shared" si="113"/>
        <v>34.749068262096344</v>
      </c>
      <c r="O760" s="117">
        <f t="shared" si="114"/>
        <v>34.724068262096338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34.749568262096339</v>
      </c>
      <c r="L761" s="115">
        <f t="shared" si="119"/>
        <v>34.798568262096339</v>
      </c>
      <c r="M761" s="98">
        <f t="shared" si="112"/>
        <v>34.749068262096337</v>
      </c>
      <c r="N761" s="116">
        <f t="shared" si="113"/>
        <v>34.799068262096341</v>
      </c>
      <c r="O761" s="117">
        <f t="shared" si="114"/>
        <v>34.774068262096336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34.799568262096336</v>
      </c>
      <c r="L762" s="115">
        <f t="shared" si="119"/>
        <v>34.848568262096336</v>
      </c>
      <c r="M762" s="98">
        <f t="shared" si="112"/>
        <v>34.799068262096334</v>
      </c>
      <c r="N762" s="116">
        <f t="shared" si="113"/>
        <v>34.849068262096338</v>
      </c>
      <c r="O762" s="117">
        <f t="shared" si="114"/>
        <v>34.824068262096333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34.849568262096334</v>
      </c>
      <c r="L763" s="115">
        <f t="shared" si="119"/>
        <v>34.898568262096333</v>
      </c>
      <c r="M763" s="98">
        <f t="shared" si="112"/>
        <v>34.849068262096331</v>
      </c>
      <c r="N763" s="116">
        <f t="shared" si="113"/>
        <v>34.899068262096336</v>
      </c>
      <c r="O763" s="117">
        <f t="shared" si="114"/>
        <v>34.87406826209633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34.899568262096331</v>
      </c>
      <c r="L764" s="115">
        <f t="shared" si="119"/>
        <v>34.94856826209633</v>
      </c>
      <c r="M764" s="98">
        <f t="shared" si="112"/>
        <v>34.899068262096328</v>
      </c>
      <c r="N764" s="116">
        <f t="shared" si="113"/>
        <v>34.949068262096333</v>
      </c>
      <c r="O764" s="117">
        <f t="shared" si="114"/>
        <v>34.924068262096327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34.949568262096328</v>
      </c>
      <c r="L765" s="115">
        <f t="shared" si="119"/>
        <v>34.998568262096327</v>
      </c>
      <c r="M765" s="98">
        <f t="shared" si="112"/>
        <v>34.949068262096326</v>
      </c>
      <c r="N765" s="116">
        <f t="shared" si="113"/>
        <v>34.99906826209633</v>
      </c>
      <c r="O765" s="117">
        <f t="shared" si="114"/>
        <v>34.974068262096324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34.999568262096325</v>
      </c>
      <c r="L766" s="115">
        <f t="shared" si="119"/>
        <v>35.048568262096325</v>
      </c>
      <c r="M766" s="98">
        <f t="shared" si="112"/>
        <v>34.999068262096323</v>
      </c>
      <c r="N766" s="116">
        <f t="shared" si="113"/>
        <v>35.049068262096327</v>
      </c>
      <c r="O766" s="117">
        <f t="shared" si="114"/>
        <v>35.024068262096321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35.049568262096322</v>
      </c>
      <c r="L767" s="115">
        <f t="shared" si="119"/>
        <v>35.098568262096322</v>
      </c>
      <c r="M767" s="98">
        <f t="shared" si="112"/>
        <v>35.04906826209632</v>
      </c>
      <c r="N767" s="116">
        <f t="shared" si="113"/>
        <v>35.099068262096324</v>
      </c>
      <c r="O767" s="117">
        <f t="shared" si="114"/>
        <v>35.074068262096318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35.099568262096319</v>
      </c>
      <c r="L768" s="115">
        <f t="shared" si="119"/>
        <v>35.148568262096319</v>
      </c>
      <c r="M768" s="98">
        <f t="shared" si="112"/>
        <v>35.099068262096317</v>
      </c>
      <c r="N768" s="116">
        <f t="shared" si="113"/>
        <v>35.149068262096321</v>
      </c>
      <c r="O768" s="117">
        <f t="shared" si="114"/>
        <v>35.124068262096316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35.149568262096317</v>
      </c>
      <c r="L769" s="115">
        <f t="shared" si="119"/>
        <v>35.198568262096316</v>
      </c>
      <c r="M769" s="98">
        <f t="shared" si="112"/>
        <v>35.149068262096314</v>
      </c>
      <c r="N769" s="116">
        <f t="shared" si="113"/>
        <v>35.199068262096318</v>
      </c>
      <c r="O769" s="117">
        <f t="shared" si="114"/>
        <v>35.174068262096313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35.199568262096314</v>
      </c>
      <c r="L770" s="115">
        <f t="shared" si="119"/>
        <v>35.248568262096313</v>
      </c>
      <c r="M770" s="98">
        <f t="shared" si="112"/>
        <v>35.199068262096311</v>
      </c>
      <c r="N770" s="116">
        <f t="shared" si="113"/>
        <v>35.249068262096316</v>
      </c>
      <c r="O770" s="117">
        <f t="shared" si="114"/>
        <v>35.22406826209631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35.249568262096311</v>
      </c>
      <c r="L771" s="115">
        <f t="shared" si="119"/>
        <v>35.29856826209631</v>
      </c>
      <c r="M771" s="98">
        <f t="shared" si="112"/>
        <v>35.249068262096309</v>
      </c>
      <c r="N771" s="116">
        <f t="shared" si="113"/>
        <v>35.299068262096313</v>
      </c>
      <c r="O771" s="117">
        <f t="shared" si="114"/>
        <v>35.274068262096307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35.299568262096308</v>
      </c>
      <c r="L772" s="115">
        <f t="shared" si="119"/>
        <v>35.348568262096308</v>
      </c>
      <c r="M772" s="98">
        <f t="shared" si="112"/>
        <v>35.299068262096306</v>
      </c>
      <c r="N772" s="116">
        <f t="shared" si="113"/>
        <v>35.34906826209631</v>
      </c>
      <c r="O772" s="117">
        <f t="shared" si="114"/>
        <v>35.324068262096304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35.349568262096305</v>
      </c>
      <c r="L773" s="115">
        <f t="shared" si="119"/>
        <v>35.398568262096305</v>
      </c>
      <c r="M773" s="98">
        <f t="shared" ref="M773:M836" si="122">K773-5*10^-(D$2+1)</f>
        <v>35.349068262096303</v>
      </c>
      <c r="N773" s="116">
        <f t="shared" ref="N773:N836" si="123">L773+5*10^-(D$2+1)</f>
        <v>35.399068262096307</v>
      </c>
      <c r="O773" s="117">
        <f t="shared" ref="O773:O836" si="124">AVERAGE(K773,L773)</f>
        <v>35.374068262096301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35.399568262096302</v>
      </c>
      <c r="L774" s="115">
        <f t="shared" ref="L774:L837" si="129">K774+$I$4-POWER(10,-$D$2)</f>
        <v>35.448568262096302</v>
      </c>
      <c r="M774" s="98">
        <f t="shared" si="122"/>
        <v>35.3990682620963</v>
      </c>
      <c r="N774" s="116">
        <f t="shared" si="123"/>
        <v>35.449068262096304</v>
      </c>
      <c r="O774" s="117">
        <f t="shared" si="124"/>
        <v>35.424068262096299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35.4495682620963</v>
      </c>
      <c r="L775" s="115">
        <f t="shared" si="129"/>
        <v>35.498568262096299</v>
      </c>
      <c r="M775" s="98">
        <f t="shared" si="122"/>
        <v>35.449068262096297</v>
      </c>
      <c r="N775" s="116">
        <f t="shared" si="123"/>
        <v>35.499068262096301</v>
      </c>
      <c r="O775" s="117">
        <f t="shared" si="124"/>
        <v>35.474068262096296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35.499568262096297</v>
      </c>
      <c r="L776" s="115">
        <f t="shared" si="129"/>
        <v>35.548568262096296</v>
      </c>
      <c r="M776" s="98">
        <f t="shared" si="122"/>
        <v>35.499068262096294</v>
      </c>
      <c r="N776" s="116">
        <f t="shared" si="123"/>
        <v>35.549068262096299</v>
      </c>
      <c r="O776" s="117">
        <f t="shared" si="124"/>
        <v>35.524068262096293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35.549568262096294</v>
      </c>
      <c r="L777" s="115">
        <f t="shared" si="129"/>
        <v>35.598568262096293</v>
      </c>
      <c r="M777" s="98">
        <f t="shared" si="122"/>
        <v>35.549068262096291</v>
      </c>
      <c r="N777" s="116">
        <f t="shared" si="123"/>
        <v>35.599068262096296</v>
      </c>
      <c r="O777" s="117">
        <f t="shared" si="124"/>
        <v>35.57406826209629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35.599568262096291</v>
      </c>
      <c r="L778" s="115">
        <f t="shared" si="129"/>
        <v>35.64856826209629</v>
      </c>
      <c r="M778" s="98">
        <f t="shared" si="122"/>
        <v>35.599068262096289</v>
      </c>
      <c r="N778" s="116">
        <f t="shared" si="123"/>
        <v>35.649068262096293</v>
      </c>
      <c r="O778" s="117">
        <f t="shared" si="124"/>
        <v>35.624068262096287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35.649568262096288</v>
      </c>
      <c r="L779" s="115">
        <f t="shared" si="129"/>
        <v>35.698568262096288</v>
      </c>
      <c r="M779" s="98">
        <f t="shared" si="122"/>
        <v>35.649068262096286</v>
      </c>
      <c r="N779" s="116">
        <f t="shared" si="123"/>
        <v>35.69906826209629</v>
      </c>
      <c r="O779" s="117">
        <f t="shared" si="124"/>
        <v>35.674068262096284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35.699568262096285</v>
      </c>
      <c r="L780" s="115">
        <f t="shared" si="129"/>
        <v>35.748568262096285</v>
      </c>
      <c r="M780" s="98">
        <f t="shared" si="122"/>
        <v>35.699068262096283</v>
      </c>
      <c r="N780" s="116">
        <f t="shared" si="123"/>
        <v>35.749068262096287</v>
      </c>
      <c r="O780" s="117">
        <f t="shared" si="124"/>
        <v>35.724068262096282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35.749568262096282</v>
      </c>
      <c r="L781" s="115">
        <f t="shared" si="129"/>
        <v>35.798568262096282</v>
      </c>
      <c r="M781" s="98">
        <f t="shared" si="122"/>
        <v>35.74906826209628</v>
      </c>
      <c r="N781" s="116">
        <f t="shared" si="123"/>
        <v>35.799068262096284</v>
      </c>
      <c r="O781" s="117">
        <f t="shared" si="124"/>
        <v>35.774068262096279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35.79956826209628</v>
      </c>
      <c r="L782" s="115">
        <f t="shared" si="129"/>
        <v>35.848568262096279</v>
      </c>
      <c r="M782" s="98">
        <f t="shared" si="122"/>
        <v>35.799068262096277</v>
      </c>
      <c r="N782" s="116">
        <f t="shared" si="123"/>
        <v>35.849068262096282</v>
      </c>
      <c r="O782" s="117">
        <f t="shared" si="124"/>
        <v>35.824068262096276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35.849568262096277</v>
      </c>
      <c r="L783" s="115">
        <f t="shared" si="129"/>
        <v>35.898568262096276</v>
      </c>
      <c r="M783" s="98">
        <f t="shared" si="122"/>
        <v>35.849068262096274</v>
      </c>
      <c r="N783" s="116">
        <f t="shared" si="123"/>
        <v>35.899068262096279</v>
      </c>
      <c r="O783" s="117">
        <f t="shared" si="124"/>
        <v>35.874068262096273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35.899568262096274</v>
      </c>
      <c r="L784" s="115">
        <f t="shared" si="129"/>
        <v>35.948568262096273</v>
      </c>
      <c r="M784" s="98">
        <f t="shared" si="122"/>
        <v>35.899068262096272</v>
      </c>
      <c r="N784" s="116">
        <f t="shared" si="123"/>
        <v>35.949068262096276</v>
      </c>
      <c r="O784" s="117">
        <f t="shared" si="124"/>
        <v>35.92406826209627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35.949568262096271</v>
      </c>
      <c r="L785" s="115">
        <f t="shared" si="129"/>
        <v>35.998568262096271</v>
      </c>
      <c r="M785" s="98">
        <f t="shared" si="122"/>
        <v>35.949068262096269</v>
      </c>
      <c r="N785" s="116">
        <f t="shared" si="123"/>
        <v>35.999068262096273</v>
      </c>
      <c r="O785" s="117">
        <f t="shared" si="124"/>
        <v>35.974068262096267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35.999568262096268</v>
      </c>
      <c r="L786" s="115">
        <f t="shared" si="129"/>
        <v>36.048568262096268</v>
      </c>
      <c r="M786" s="98">
        <f t="shared" si="122"/>
        <v>35.999068262096266</v>
      </c>
      <c r="N786" s="116">
        <f t="shared" si="123"/>
        <v>36.04906826209627</v>
      </c>
      <c r="O786" s="117">
        <f t="shared" si="124"/>
        <v>36.024068262096264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36.049568262096265</v>
      </c>
      <c r="L787" s="115">
        <f t="shared" si="129"/>
        <v>36.098568262096265</v>
      </c>
      <c r="M787" s="98">
        <f t="shared" si="122"/>
        <v>36.049068262096263</v>
      </c>
      <c r="N787" s="116">
        <f t="shared" si="123"/>
        <v>36.099068262096267</v>
      </c>
      <c r="O787" s="117">
        <f t="shared" si="124"/>
        <v>36.074068262096262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36.099568262096263</v>
      </c>
      <c r="L788" s="115">
        <f t="shared" si="129"/>
        <v>36.148568262096262</v>
      </c>
      <c r="M788" s="98">
        <f t="shared" si="122"/>
        <v>36.09906826209626</v>
      </c>
      <c r="N788" s="116">
        <f t="shared" si="123"/>
        <v>36.149068262096264</v>
      </c>
      <c r="O788" s="117">
        <f t="shared" si="124"/>
        <v>36.124068262096259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36.14956826209626</v>
      </c>
      <c r="L789" s="115">
        <f t="shared" si="129"/>
        <v>36.198568262096259</v>
      </c>
      <c r="M789" s="98">
        <f t="shared" si="122"/>
        <v>36.149068262096257</v>
      </c>
      <c r="N789" s="116">
        <f t="shared" si="123"/>
        <v>36.199068262096262</v>
      </c>
      <c r="O789" s="117">
        <f t="shared" si="124"/>
        <v>36.174068262096256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36.199568262096257</v>
      </c>
      <c r="L790" s="115">
        <f t="shared" si="129"/>
        <v>36.248568262096256</v>
      </c>
      <c r="M790" s="98">
        <f t="shared" si="122"/>
        <v>36.199068262096255</v>
      </c>
      <c r="N790" s="116">
        <f t="shared" si="123"/>
        <v>36.249068262096259</v>
      </c>
      <c r="O790" s="117">
        <f t="shared" si="124"/>
        <v>36.224068262096253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36.249568262096254</v>
      </c>
      <c r="L791" s="115">
        <f t="shared" si="129"/>
        <v>36.298568262096254</v>
      </c>
      <c r="M791" s="98">
        <f t="shared" si="122"/>
        <v>36.249068262096252</v>
      </c>
      <c r="N791" s="116">
        <f t="shared" si="123"/>
        <v>36.299068262096256</v>
      </c>
      <c r="O791" s="117">
        <f t="shared" si="124"/>
        <v>36.27406826209625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36.299568262096251</v>
      </c>
      <c r="L792" s="115">
        <f t="shared" si="129"/>
        <v>36.348568262096251</v>
      </c>
      <c r="M792" s="98">
        <f t="shared" si="122"/>
        <v>36.299068262096249</v>
      </c>
      <c r="N792" s="116">
        <f t="shared" si="123"/>
        <v>36.349068262096253</v>
      </c>
      <c r="O792" s="117">
        <f t="shared" si="124"/>
        <v>36.324068262096247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36.349568262096248</v>
      </c>
      <c r="L793" s="115">
        <f t="shared" si="129"/>
        <v>36.398568262096248</v>
      </c>
      <c r="M793" s="98">
        <f t="shared" si="122"/>
        <v>36.349068262096246</v>
      </c>
      <c r="N793" s="116">
        <f t="shared" si="123"/>
        <v>36.39906826209625</v>
      </c>
      <c r="O793" s="117">
        <f t="shared" si="124"/>
        <v>36.374068262096245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36.399568262096246</v>
      </c>
      <c r="L794" s="115">
        <f t="shared" si="129"/>
        <v>36.448568262096245</v>
      </c>
      <c r="M794" s="98">
        <f t="shared" si="122"/>
        <v>36.399068262096243</v>
      </c>
      <c r="N794" s="116">
        <f t="shared" si="123"/>
        <v>36.449068262096247</v>
      </c>
      <c r="O794" s="117">
        <f t="shared" si="124"/>
        <v>36.424068262096242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36.449568262096243</v>
      </c>
      <c r="L795" s="115">
        <f t="shared" si="129"/>
        <v>36.498568262096242</v>
      </c>
      <c r="M795" s="98">
        <f t="shared" si="122"/>
        <v>36.44906826209624</v>
      </c>
      <c r="N795" s="116">
        <f t="shared" si="123"/>
        <v>36.499068262096245</v>
      </c>
      <c r="O795" s="117">
        <f t="shared" si="124"/>
        <v>36.474068262096239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36.49956826209624</v>
      </c>
      <c r="L796" s="115">
        <f t="shared" si="129"/>
        <v>36.548568262096239</v>
      </c>
      <c r="M796" s="98">
        <f t="shared" si="122"/>
        <v>36.499068262096237</v>
      </c>
      <c r="N796" s="116">
        <f t="shared" si="123"/>
        <v>36.549068262096242</v>
      </c>
      <c r="O796" s="117">
        <f t="shared" si="124"/>
        <v>36.524068262096236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36.549568262096237</v>
      </c>
      <c r="L797" s="115">
        <f t="shared" si="129"/>
        <v>36.598568262096236</v>
      </c>
      <c r="M797" s="98">
        <f t="shared" si="122"/>
        <v>36.549068262096235</v>
      </c>
      <c r="N797" s="116">
        <f t="shared" si="123"/>
        <v>36.599068262096239</v>
      </c>
      <c r="O797" s="117">
        <f t="shared" si="124"/>
        <v>36.574068262096233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36.599568262096234</v>
      </c>
      <c r="L798" s="115">
        <f t="shared" si="129"/>
        <v>36.648568262096234</v>
      </c>
      <c r="M798" s="98">
        <f t="shared" si="122"/>
        <v>36.599068262096232</v>
      </c>
      <c r="N798" s="116">
        <f t="shared" si="123"/>
        <v>36.649068262096236</v>
      </c>
      <c r="O798" s="117">
        <f t="shared" si="124"/>
        <v>36.62406826209623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36.649568262096231</v>
      </c>
      <c r="L799" s="115">
        <f t="shared" si="129"/>
        <v>36.698568262096231</v>
      </c>
      <c r="M799" s="98">
        <f t="shared" si="122"/>
        <v>36.649068262096229</v>
      </c>
      <c r="N799" s="116">
        <f t="shared" si="123"/>
        <v>36.699068262096233</v>
      </c>
      <c r="O799" s="117">
        <f t="shared" si="124"/>
        <v>36.674068262096227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36.699568262096228</v>
      </c>
      <c r="L800" s="115">
        <f t="shared" si="129"/>
        <v>36.748568262096228</v>
      </c>
      <c r="M800" s="98">
        <f t="shared" si="122"/>
        <v>36.699068262096226</v>
      </c>
      <c r="N800" s="116">
        <f t="shared" si="123"/>
        <v>36.74906826209623</v>
      </c>
      <c r="O800" s="117">
        <f t="shared" si="124"/>
        <v>36.724068262096225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36.749568262096226</v>
      </c>
      <c r="L801" s="115">
        <f t="shared" si="129"/>
        <v>36.798568262096225</v>
      </c>
      <c r="M801" s="98">
        <f t="shared" si="122"/>
        <v>36.749068262096223</v>
      </c>
      <c r="N801" s="116">
        <f t="shared" si="123"/>
        <v>36.799068262096227</v>
      </c>
      <c r="O801" s="117">
        <f t="shared" si="124"/>
        <v>36.774068262096222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36.799568262096223</v>
      </c>
      <c r="L802" s="115">
        <f t="shared" si="129"/>
        <v>36.848568262096222</v>
      </c>
      <c r="M802" s="98">
        <f t="shared" si="122"/>
        <v>36.79906826209622</v>
      </c>
      <c r="N802" s="116">
        <f t="shared" si="123"/>
        <v>36.849068262096225</v>
      </c>
      <c r="O802" s="117">
        <f t="shared" si="124"/>
        <v>36.824068262096219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36.84956826209622</v>
      </c>
      <c r="L803" s="115">
        <f t="shared" si="129"/>
        <v>36.898568262096219</v>
      </c>
      <c r="M803" s="98">
        <f t="shared" si="122"/>
        <v>36.849068262096218</v>
      </c>
      <c r="N803" s="116">
        <f t="shared" si="123"/>
        <v>36.899068262096222</v>
      </c>
      <c r="O803" s="117">
        <f t="shared" si="124"/>
        <v>36.874068262096216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36.899568262096217</v>
      </c>
      <c r="L804" s="115">
        <f t="shared" si="129"/>
        <v>36.948568262096217</v>
      </c>
      <c r="M804" s="98">
        <f t="shared" si="122"/>
        <v>36.899068262096215</v>
      </c>
      <c r="N804" s="116">
        <f t="shared" si="123"/>
        <v>36.949068262096219</v>
      </c>
      <c r="O804" s="117">
        <f t="shared" si="124"/>
        <v>36.924068262096213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36.949568262096214</v>
      </c>
      <c r="L805" s="115">
        <f t="shared" si="129"/>
        <v>36.998568262096214</v>
      </c>
      <c r="M805" s="98">
        <f t="shared" si="122"/>
        <v>36.949068262096212</v>
      </c>
      <c r="N805" s="116">
        <f t="shared" si="123"/>
        <v>36.999068262096216</v>
      </c>
      <c r="O805" s="117">
        <f t="shared" si="124"/>
        <v>36.97406826209621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36.999568262096211</v>
      </c>
      <c r="L806" s="115">
        <f t="shared" si="129"/>
        <v>37.048568262096211</v>
      </c>
      <c r="M806" s="98">
        <f t="shared" si="122"/>
        <v>36.999068262096209</v>
      </c>
      <c r="N806" s="116">
        <f t="shared" si="123"/>
        <v>37.049068262096213</v>
      </c>
      <c r="O806" s="117">
        <f t="shared" si="124"/>
        <v>37.024068262096208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37.049568262096209</v>
      </c>
      <c r="L807" s="115">
        <f t="shared" si="129"/>
        <v>37.098568262096208</v>
      </c>
      <c r="M807" s="98">
        <f t="shared" si="122"/>
        <v>37.049068262096206</v>
      </c>
      <c r="N807" s="116">
        <f t="shared" si="123"/>
        <v>37.09906826209621</v>
      </c>
      <c r="O807" s="117">
        <f t="shared" si="124"/>
        <v>37.074068262096205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37.099568262096206</v>
      </c>
      <c r="L808" s="115">
        <f t="shared" si="129"/>
        <v>37.148568262096205</v>
      </c>
      <c r="M808" s="98">
        <f t="shared" si="122"/>
        <v>37.099068262096203</v>
      </c>
      <c r="N808" s="116">
        <f t="shared" si="123"/>
        <v>37.149068262096208</v>
      </c>
      <c r="O808" s="117">
        <f t="shared" si="124"/>
        <v>37.124068262096202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37.149568262096203</v>
      </c>
      <c r="L809" s="115">
        <f t="shared" si="129"/>
        <v>37.198568262096202</v>
      </c>
      <c r="M809" s="98">
        <f t="shared" si="122"/>
        <v>37.1490682620962</v>
      </c>
      <c r="N809" s="116">
        <f t="shared" si="123"/>
        <v>37.199068262096205</v>
      </c>
      <c r="O809" s="117">
        <f t="shared" si="124"/>
        <v>37.174068262096199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37.1995682620962</v>
      </c>
      <c r="L810" s="115">
        <f t="shared" si="129"/>
        <v>37.2485682620962</v>
      </c>
      <c r="M810" s="98">
        <f t="shared" si="122"/>
        <v>37.199068262096198</v>
      </c>
      <c r="N810" s="116">
        <f t="shared" si="123"/>
        <v>37.249068262096202</v>
      </c>
      <c r="O810" s="117">
        <f t="shared" si="124"/>
        <v>37.224068262096196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37.249568262096197</v>
      </c>
      <c r="L811" s="115">
        <f t="shared" si="129"/>
        <v>37.298568262096197</v>
      </c>
      <c r="M811" s="98">
        <f t="shared" si="122"/>
        <v>37.249068262096195</v>
      </c>
      <c r="N811" s="116">
        <f t="shared" si="123"/>
        <v>37.299068262096199</v>
      </c>
      <c r="O811" s="117">
        <f t="shared" si="124"/>
        <v>37.274068262096193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37.299568262096194</v>
      </c>
      <c r="L812" s="115">
        <f t="shared" si="129"/>
        <v>37.348568262096194</v>
      </c>
      <c r="M812" s="98">
        <f t="shared" si="122"/>
        <v>37.299068262096192</v>
      </c>
      <c r="N812" s="116">
        <f t="shared" si="123"/>
        <v>37.349068262096196</v>
      </c>
      <c r="O812" s="117">
        <f t="shared" si="124"/>
        <v>37.324068262096191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37.349568262096192</v>
      </c>
      <c r="L813" s="115">
        <f t="shared" si="129"/>
        <v>37.398568262096191</v>
      </c>
      <c r="M813" s="98">
        <f t="shared" si="122"/>
        <v>37.349068262096189</v>
      </c>
      <c r="N813" s="116">
        <f t="shared" si="123"/>
        <v>37.399068262096193</v>
      </c>
      <c r="O813" s="117">
        <f t="shared" si="124"/>
        <v>37.374068262096188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37.399568262096189</v>
      </c>
      <c r="L814" s="115">
        <f t="shared" si="129"/>
        <v>37.448568262096188</v>
      </c>
      <c r="M814" s="98">
        <f t="shared" si="122"/>
        <v>37.399068262096186</v>
      </c>
      <c r="N814" s="116">
        <f t="shared" si="123"/>
        <v>37.449068262096191</v>
      </c>
      <c r="O814" s="117">
        <f t="shared" si="124"/>
        <v>37.424068262096185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37.449568262096186</v>
      </c>
      <c r="L815" s="115">
        <f t="shared" si="129"/>
        <v>37.498568262096185</v>
      </c>
      <c r="M815" s="98">
        <f t="shared" si="122"/>
        <v>37.449068262096183</v>
      </c>
      <c r="N815" s="116">
        <f t="shared" si="123"/>
        <v>37.499068262096188</v>
      </c>
      <c r="O815" s="117">
        <f t="shared" si="124"/>
        <v>37.474068262096182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37.499568262096183</v>
      </c>
      <c r="L816" s="115">
        <f t="shared" si="129"/>
        <v>37.548568262096182</v>
      </c>
      <c r="M816" s="98">
        <f t="shared" si="122"/>
        <v>37.499068262096181</v>
      </c>
      <c r="N816" s="116">
        <f t="shared" si="123"/>
        <v>37.549068262096185</v>
      </c>
      <c r="O816" s="117">
        <f t="shared" si="124"/>
        <v>37.524068262096179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37.54956826209618</v>
      </c>
      <c r="L817" s="115">
        <f t="shared" si="129"/>
        <v>37.59856826209618</v>
      </c>
      <c r="M817" s="98">
        <f t="shared" si="122"/>
        <v>37.549068262096178</v>
      </c>
      <c r="N817" s="116">
        <f t="shared" si="123"/>
        <v>37.599068262096182</v>
      </c>
      <c r="O817" s="117">
        <f t="shared" si="124"/>
        <v>37.574068262096176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37.599568262096177</v>
      </c>
      <c r="L818" s="115">
        <f t="shared" si="129"/>
        <v>37.648568262096177</v>
      </c>
      <c r="M818" s="98">
        <f t="shared" si="122"/>
        <v>37.599068262096175</v>
      </c>
      <c r="N818" s="116">
        <f t="shared" si="123"/>
        <v>37.649068262096179</v>
      </c>
      <c r="O818" s="117">
        <f t="shared" si="124"/>
        <v>37.624068262096173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37.649568262096174</v>
      </c>
      <c r="L819" s="115">
        <f t="shared" si="129"/>
        <v>37.698568262096174</v>
      </c>
      <c r="M819" s="98">
        <f t="shared" si="122"/>
        <v>37.649068262096172</v>
      </c>
      <c r="N819" s="116">
        <f t="shared" si="123"/>
        <v>37.699068262096176</v>
      </c>
      <c r="O819" s="117">
        <f t="shared" si="124"/>
        <v>37.674068262096171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37.699568262096172</v>
      </c>
      <c r="L820" s="115">
        <f t="shared" si="129"/>
        <v>37.748568262096171</v>
      </c>
      <c r="M820" s="98">
        <f t="shared" si="122"/>
        <v>37.699068262096169</v>
      </c>
      <c r="N820" s="116">
        <f t="shared" si="123"/>
        <v>37.749068262096173</v>
      </c>
      <c r="O820" s="117">
        <f t="shared" si="124"/>
        <v>37.724068262096168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37.749568262096169</v>
      </c>
      <c r="L821" s="115">
        <f t="shared" si="129"/>
        <v>37.798568262096168</v>
      </c>
      <c r="M821" s="98">
        <f t="shared" si="122"/>
        <v>37.749068262096166</v>
      </c>
      <c r="N821" s="116">
        <f t="shared" si="123"/>
        <v>37.799068262096171</v>
      </c>
      <c r="O821" s="117">
        <f t="shared" si="124"/>
        <v>37.774068262096165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37.799568262096166</v>
      </c>
      <c r="L822" s="115">
        <f t="shared" si="129"/>
        <v>37.848568262096165</v>
      </c>
      <c r="M822" s="98">
        <f t="shared" si="122"/>
        <v>37.799068262096164</v>
      </c>
      <c r="N822" s="116">
        <f t="shared" si="123"/>
        <v>37.849068262096168</v>
      </c>
      <c r="O822" s="117">
        <f t="shared" si="124"/>
        <v>37.824068262096162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37.849568262096163</v>
      </c>
      <c r="L823" s="115">
        <f t="shared" si="129"/>
        <v>37.898568262096163</v>
      </c>
      <c r="M823" s="98">
        <f t="shared" si="122"/>
        <v>37.849068262096161</v>
      </c>
      <c r="N823" s="116">
        <f t="shared" si="123"/>
        <v>37.899068262096165</v>
      </c>
      <c r="O823" s="117">
        <f t="shared" si="124"/>
        <v>37.874068262096159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37.89956826209616</v>
      </c>
      <c r="L824" s="115">
        <f t="shared" si="129"/>
        <v>37.94856826209616</v>
      </c>
      <c r="M824" s="98">
        <f t="shared" si="122"/>
        <v>37.899068262096158</v>
      </c>
      <c r="N824" s="116">
        <f t="shared" si="123"/>
        <v>37.949068262096162</v>
      </c>
      <c r="O824" s="117">
        <f t="shared" si="124"/>
        <v>37.924068262096156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37.949568262096157</v>
      </c>
      <c r="L825" s="115">
        <f t="shared" si="129"/>
        <v>37.998568262096157</v>
      </c>
      <c r="M825" s="98">
        <f t="shared" si="122"/>
        <v>37.949068262096155</v>
      </c>
      <c r="N825" s="116">
        <f t="shared" si="123"/>
        <v>37.999068262096159</v>
      </c>
      <c r="O825" s="117">
        <f t="shared" si="124"/>
        <v>37.974068262096154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37.999568262096155</v>
      </c>
      <c r="L826" s="115">
        <f t="shared" si="129"/>
        <v>38.048568262096154</v>
      </c>
      <c r="M826" s="98">
        <f t="shared" si="122"/>
        <v>37.999068262096152</v>
      </c>
      <c r="N826" s="116">
        <f t="shared" si="123"/>
        <v>38.049068262096156</v>
      </c>
      <c r="O826" s="117">
        <f t="shared" si="124"/>
        <v>38.024068262096151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38.049568262096152</v>
      </c>
      <c r="L827" s="115">
        <f t="shared" si="129"/>
        <v>38.098568262096151</v>
      </c>
      <c r="M827" s="98">
        <f t="shared" si="122"/>
        <v>38.049068262096149</v>
      </c>
      <c r="N827" s="116">
        <f t="shared" si="123"/>
        <v>38.099068262096154</v>
      </c>
      <c r="O827" s="117">
        <f t="shared" si="124"/>
        <v>38.074068262096148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38.099568262096149</v>
      </c>
      <c r="L828" s="115">
        <f t="shared" si="129"/>
        <v>38.148568262096148</v>
      </c>
      <c r="M828" s="98">
        <f t="shared" si="122"/>
        <v>38.099068262096146</v>
      </c>
      <c r="N828" s="116">
        <f t="shared" si="123"/>
        <v>38.149068262096151</v>
      </c>
      <c r="O828" s="117">
        <f t="shared" si="124"/>
        <v>38.124068262096145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38.149568262096146</v>
      </c>
      <c r="L829" s="115">
        <f t="shared" si="129"/>
        <v>38.198568262096146</v>
      </c>
      <c r="M829" s="98">
        <f t="shared" si="122"/>
        <v>38.149068262096144</v>
      </c>
      <c r="N829" s="116">
        <f t="shared" si="123"/>
        <v>38.199068262096148</v>
      </c>
      <c r="O829" s="117">
        <f t="shared" si="124"/>
        <v>38.174068262096142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38.199568262096143</v>
      </c>
      <c r="L830" s="115">
        <f t="shared" si="129"/>
        <v>38.248568262096143</v>
      </c>
      <c r="M830" s="98">
        <f t="shared" si="122"/>
        <v>38.199068262096141</v>
      </c>
      <c r="N830" s="116">
        <f t="shared" si="123"/>
        <v>38.249068262096145</v>
      </c>
      <c r="O830" s="117">
        <f t="shared" si="124"/>
        <v>38.224068262096139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38.24956826209614</v>
      </c>
      <c r="L831" s="115">
        <f t="shared" si="129"/>
        <v>38.29856826209614</v>
      </c>
      <c r="M831" s="98">
        <f t="shared" si="122"/>
        <v>38.249068262096138</v>
      </c>
      <c r="N831" s="116">
        <f t="shared" si="123"/>
        <v>38.299068262096142</v>
      </c>
      <c r="O831" s="117">
        <f t="shared" si="124"/>
        <v>38.274068262096137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38.299568262096138</v>
      </c>
      <c r="L832" s="115">
        <f t="shared" si="129"/>
        <v>38.348568262096137</v>
      </c>
      <c r="M832" s="98">
        <f t="shared" si="122"/>
        <v>38.299068262096135</v>
      </c>
      <c r="N832" s="116">
        <f t="shared" si="123"/>
        <v>38.349068262096139</v>
      </c>
      <c r="O832" s="117">
        <f t="shared" si="124"/>
        <v>38.324068262096134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38.349568262096135</v>
      </c>
      <c r="L833" s="115">
        <f t="shared" si="129"/>
        <v>38.398568262096134</v>
      </c>
      <c r="M833" s="98">
        <f t="shared" si="122"/>
        <v>38.349068262096132</v>
      </c>
      <c r="N833" s="116">
        <f t="shared" si="123"/>
        <v>38.399068262096137</v>
      </c>
      <c r="O833" s="117">
        <f t="shared" si="124"/>
        <v>38.374068262096131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38.399568262096132</v>
      </c>
      <c r="L834" s="115">
        <f t="shared" si="129"/>
        <v>38.448568262096131</v>
      </c>
      <c r="M834" s="98">
        <f t="shared" si="122"/>
        <v>38.399068262096129</v>
      </c>
      <c r="N834" s="116">
        <f t="shared" si="123"/>
        <v>38.449068262096134</v>
      </c>
      <c r="O834" s="117">
        <f t="shared" si="124"/>
        <v>38.424068262096128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38.449568262096129</v>
      </c>
      <c r="L835" s="115">
        <f t="shared" si="129"/>
        <v>38.498568262096128</v>
      </c>
      <c r="M835" s="98">
        <f t="shared" si="122"/>
        <v>38.449068262096127</v>
      </c>
      <c r="N835" s="116">
        <f t="shared" si="123"/>
        <v>38.499068262096131</v>
      </c>
      <c r="O835" s="117">
        <f t="shared" si="124"/>
        <v>38.474068262096125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38.499568262096126</v>
      </c>
      <c r="L836" s="115">
        <f t="shared" si="129"/>
        <v>38.548568262096126</v>
      </c>
      <c r="M836" s="98">
        <f t="shared" si="122"/>
        <v>38.499068262096124</v>
      </c>
      <c r="N836" s="116">
        <f t="shared" si="123"/>
        <v>38.549068262096128</v>
      </c>
      <c r="O836" s="117">
        <f t="shared" si="124"/>
        <v>38.524068262096122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38.549568262096123</v>
      </c>
      <c r="L837" s="115">
        <f t="shared" si="129"/>
        <v>38.598568262096123</v>
      </c>
      <c r="M837" s="98">
        <f t="shared" ref="M837:M900" si="132">K837-5*10^-(D$2+1)</f>
        <v>38.549068262096121</v>
      </c>
      <c r="N837" s="116">
        <f t="shared" ref="N837:N900" si="133">L837+5*10^-(D$2+1)</f>
        <v>38.599068262096125</v>
      </c>
      <c r="O837" s="117">
        <f t="shared" ref="O837:O900" si="134">AVERAGE(K837,L837)</f>
        <v>38.574068262096119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38.59956826209612</v>
      </c>
      <c r="L838" s="115">
        <f t="shared" ref="L838:L901" si="139">K838+$I$4-POWER(10,-$D$2)</f>
        <v>38.64856826209612</v>
      </c>
      <c r="M838" s="98">
        <f t="shared" si="132"/>
        <v>38.599068262096118</v>
      </c>
      <c r="N838" s="116">
        <f t="shared" si="133"/>
        <v>38.649068262096122</v>
      </c>
      <c r="O838" s="117">
        <f t="shared" si="134"/>
        <v>38.624068262096117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38.649568262096118</v>
      </c>
      <c r="L839" s="115">
        <f t="shared" si="139"/>
        <v>38.698568262096117</v>
      </c>
      <c r="M839" s="98">
        <f t="shared" si="132"/>
        <v>38.649068262096115</v>
      </c>
      <c r="N839" s="116">
        <f t="shared" si="133"/>
        <v>38.699068262096119</v>
      </c>
      <c r="O839" s="117">
        <f t="shared" si="134"/>
        <v>38.674068262096114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38.699568262096115</v>
      </c>
      <c r="L840" s="115">
        <f t="shared" si="139"/>
        <v>38.748568262096114</v>
      </c>
      <c r="M840" s="98">
        <f t="shared" si="132"/>
        <v>38.699068262096112</v>
      </c>
      <c r="N840" s="116">
        <f t="shared" si="133"/>
        <v>38.749068262096117</v>
      </c>
      <c r="O840" s="117">
        <f t="shared" si="134"/>
        <v>38.724068262096111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38.749568262096112</v>
      </c>
      <c r="L841" s="115">
        <f t="shared" si="139"/>
        <v>38.798568262096111</v>
      </c>
      <c r="M841" s="98">
        <f t="shared" si="132"/>
        <v>38.74906826209611</v>
      </c>
      <c r="N841" s="116">
        <f t="shared" si="133"/>
        <v>38.799068262096114</v>
      </c>
      <c r="O841" s="117">
        <f t="shared" si="134"/>
        <v>38.774068262096108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38.799568262096109</v>
      </c>
      <c r="L842" s="115">
        <f t="shared" si="139"/>
        <v>38.848568262096109</v>
      </c>
      <c r="M842" s="98">
        <f t="shared" si="132"/>
        <v>38.799068262096107</v>
      </c>
      <c r="N842" s="116">
        <f t="shared" si="133"/>
        <v>38.849068262096111</v>
      </c>
      <c r="O842" s="117">
        <f t="shared" si="134"/>
        <v>38.824068262096105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38.849568262096106</v>
      </c>
      <c r="L843" s="115">
        <f t="shared" si="139"/>
        <v>38.898568262096106</v>
      </c>
      <c r="M843" s="98">
        <f t="shared" si="132"/>
        <v>38.849068262096104</v>
      </c>
      <c r="N843" s="116">
        <f t="shared" si="133"/>
        <v>38.899068262096108</v>
      </c>
      <c r="O843" s="117">
        <f t="shared" si="134"/>
        <v>38.874068262096102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38.899568262096103</v>
      </c>
      <c r="L844" s="115">
        <f t="shared" si="139"/>
        <v>38.948568262096103</v>
      </c>
      <c r="M844" s="98">
        <f t="shared" si="132"/>
        <v>38.899068262096101</v>
      </c>
      <c r="N844" s="116">
        <f t="shared" si="133"/>
        <v>38.949068262096105</v>
      </c>
      <c r="O844" s="117">
        <f t="shared" si="134"/>
        <v>38.9240682620961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38.949568262096101</v>
      </c>
      <c r="L845" s="115">
        <f t="shared" si="139"/>
        <v>38.9985682620961</v>
      </c>
      <c r="M845" s="98">
        <f t="shared" si="132"/>
        <v>38.949068262096098</v>
      </c>
      <c r="N845" s="116">
        <f t="shared" si="133"/>
        <v>38.999068262096102</v>
      </c>
      <c r="O845" s="117">
        <f t="shared" si="134"/>
        <v>38.974068262096097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38.999568262096098</v>
      </c>
      <c r="L846" s="115">
        <f t="shared" si="139"/>
        <v>39.048568262096097</v>
      </c>
      <c r="M846" s="98">
        <f t="shared" si="132"/>
        <v>38.999068262096095</v>
      </c>
      <c r="N846" s="116">
        <f t="shared" si="133"/>
        <v>39.0490682620961</v>
      </c>
      <c r="O846" s="117">
        <f t="shared" si="134"/>
        <v>39.024068262096094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39.049568262096095</v>
      </c>
      <c r="L847" s="115">
        <f t="shared" si="139"/>
        <v>39.098568262096094</v>
      </c>
      <c r="M847" s="98">
        <f t="shared" si="132"/>
        <v>39.049068262096092</v>
      </c>
      <c r="N847" s="116">
        <f t="shared" si="133"/>
        <v>39.099068262096097</v>
      </c>
      <c r="O847" s="117">
        <f t="shared" si="134"/>
        <v>39.074068262096091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39.099568262096092</v>
      </c>
      <c r="L848" s="115">
        <f t="shared" si="139"/>
        <v>39.148568262096092</v>
      </c>
      <c r="M848" s="98">
        <f t="shared" si="132"/>
        <v>39.09906826209609</v>
      </c>
      <c r="N848" s="116">
        <f t="shared" si="133"/>
        <v>39.149068262096094</v>
      </c>
      <c r="O848" s="117">
        <f t="shared" si="134"/>
        <v>39.124068262096088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39.149568262096089</v>
      </c>
      <c r="L849" s="115">
        <f t="shared" si="139"/>
        <v>39.198568262096089</v>
      </c>
      <c r="M849" s="98">
        <f t="shared" si="132"/>
        <v>39.149068262096087</v>
      </c>
      <c r="N849" s="116">
        <f t="shared" si="133"/>
        <v>39.199068262096091</v>
      </c>
      <c r="O849" s="117">
        <f t="shared" si="134"/>
        <v>39.174068262096085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39.199568262096086</v>
      </c>
      <c r="L850" s="115">
        <f t="shared" si="139"/>
        <v>39.248568262096086</v>
      </c>
      <c r="M850" s="98">
        <f t="shared" si="132"/>
        <v>39.199068262096084</v>
      </c>
      <c r="N850" s="116">
        <f t="shared" si="133"/>
        <v>39.249068262096088</v>
      </c>
      <c r="O850" s="117">
        <f t="shared" si="134"/>
        <v>39.224068262096083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39.249568262096084</v>
      </c>
      <c r="L851" s="115">
        <f t="shared" si="139"/>
        <v>39.298568262096083</v>
      </c>
      <c r="M851" s="98">
        <f t="shared" si="132"/>
        <v>39.249068262096081</v>
      </c>
      <c r="N851" s="116">
        <f t="shared" si="133"/>
        <v>39.299068262096085</v>
      </c>
      <c r="O851" s="117">
        <f t="shared" si="134"/>
        <v>39.27406826209608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39.299568262096081</v>
      </c>
      <c r="L852" s="115">
        <f t="shared" si="139"/>
        <v>39.34856826209608</v>
      </c>
      <c r="M852" s="98">
        <f t="shared" si="132"/>
        <v>39.299068262096078</v>
      </c>
      <c r="N852" s="116">
        <f t="shared" si="133"/>
        <v>39.349068262096083</v>
      </c>
      <c r="O852" s="117">
        <f t="shared" si="134"/>
        <v>39.324068262096077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39.349568262096078</v>
      </c>
      <c r="L853" s="115">
        <f t="shared" si="139"/>
        <v>39.398568262096077</v>
      </c>
      <c r="M853" s="98">
        <f t="shared" si="132"/>
        <v>39.349068262096075</v>
      </c>
      <c r="N853" s="116">
        <f t="shared" si="133"/>
        <v>39.39906826209608</v>
      </c>
      <c r="O853" s="117">
        <f t="shared" si="134"/>
        <v>39.374068262096074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39.399568262096075</v>
      </c>
      <c r="L854" s="115">
        <f t="shared" si="139"/>
        <v>39.448568262096074</v>
      </c>
      <c r="M854" s="98">
        <f t="shared" si="132"/>
        <v>39.399068262096073</v>
      </c>
      <c r="N854" s="116">
        <f t="shared" si="133"/>
        <v>39.449068262096077</v>
      </c>
      <c r="O854" s="117">
        <f t="shared" si="134"/>
        <v>39.424068262096071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39.449568262096072</v>
      </c>
      <c r="L855" s="115">
        <f t="shared" si="139"/>
        <v>39.498568262096072</v>
      </c>
      <c r="M855" s="98">
        <f t="shared" si="132"/>
        <v>39.44906826209607</v>
      </c>
      <c r="N855" s="116">
        <f t="shared" si="133"/>
        <v>39.499068262096074</v>
      </c>
      <c r="O855" s="117">
        <f t="shared" si="134"/>
        <v>39.474068262096068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39.499568262096069</v>
      </c>
      <c r="L856" s="115">
        <f t="shared" si="139"/>
        <v>39.548568262096069</v>
      </c>
      <c r="M856" s="98">
        <f t="shared" si="132"/>
        <v>39.499068262096067</v>
      </c>
      <c r="N856" s="116">
        <f t="shared" si="133"/>
        <v>39.549068262096071</v>
      </c>
      <c r="O856" s="117">
        <f t="shared" si="134"/>
        <v>39.524068262096065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39.549568262096066</v>
      </c>
      <c r="L857" s="115">
        <f t="shared" si="139"/>
        <v>39.598568262096066</v>
      </c>
      <c r="M857" s="98">
        <f t="shared" si="132"/>
        <v>39.549068262096064</v>
      </c>
      <c r="N857" s="116">
        <f t="shared" si="133"/>
        <v>39.599068262096068</v>
      </c>
      <c r="O857" s="117">
        <f t="shared" si="134"/>
        <v>39.574068262096063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39.599568262096064</v>
      </c>
      <c r="L858" s="115">
        <f t="shared" si="139"/>
        <v>39.648568262096063</v>
      </c>
      <c r="M858" s="98">
        <f t="shared" si="132"/>
        <v>39.599068262096061</v>
      </c>
      <c r="N858" s="116">
        <f t="shared" si="133"/>
        <v>39.649068262096065</v>
      </c>
      <c r="O858" s="117">
        <f t="shared" si="134"/>
        <v>39.62406826209606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39.649568262096061</v>
      </c>
      <c r="L859" s="115">
        <f t="shared" si="139"/>
        <v>39.69856826209606</v>
      </c>
      <c r="M859" s="98">
        <f t="shared" si="132"/>
        <v>39.649068262096058</v>
      </c>
      <c r="N859" s="116">
        <f t="shared" si="133"/>
        <v>39.699068262096063</v>
      </c>
      <c r="O859" s="117">
        <f t="shared" si="134"/>
        <v>39.674068262096057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39.699568262096058</v>
      </c>
      <c r="L860" s="115">
        <f t="shared" si="139"/>
        <v>39.748568262096057</v>
      </c>
      <c r="M860" s="98">
        <f t="shared" si="132"/>
        <v>39.699068262096056</v>
      </c>
      <c r="N860" s="116">
        <f t="shared" si="133"/>
        <v>39.74906826209606</v>
      </c>
      <c r="O860" s="117">
        <f t="shared" si="134"/>
        <v>39.724068262096054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39.749568262096055</v>
      </c>
      <c r="L861" s="115">
        <f t="shared" si="139"/>
        <v>39.798568262096055</v>
      </c>
      <c r="M861" s="98">
        <f t="shared" si="132"/>
        <v>39.749068262096053</v>
      </c>
      <c r="N861" s="116">
        <f t="shared" si="133"/>
        <v>39.799068262096057</v>
      </c>
      <c r="O861" s="117">
        <f t="shared" si="134"/>
        <v>39.774068262096051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39.799568262096052</v>
      </c>
      <c r="L862" s="115">
        <f t="shared" si="139"/>
        <v>39.848568262096052</v>
      </c>
      <c r="M862" s="98">
        <f t="shared" si="132"/>
        <v>39.79906826209605</v>
      </c>
      <c r="N862" s="116">
        <f t="shared" si="133"/>
        <v>39.849068262096054</v>
      </c>
      <c r="O862" s="117">
        <f t="shared" si="134"/>
        <v>39.824068262096048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39.849568262096049</v>
      </c>
      <c r="L863" s="115">
        <f t="shared" si="139"/>
        <v>39.898568262096049</v>
      </c>
      <c r="M863" s="98">
        <f t="shared" si="132"/>
        <v>39.849068262096047</v>
      </c>
      <c r="N863" s="116">
        <f t="shared" si="133"/>
        <v>39.899068262096051</v>
      </c>
      <c r="O863" s="117">
        <f t="shared" si="134"/>
        <v>39.874068262096046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39.899568262096047</v>
      </c>
      <c r="L864" s="115">
        <f t="shared" si="139"/>
        <v>39.948568262096046</v>
      </c>
      <c r="M864" s="98">
        <f t="shared" si="132"/>
        <v>39.899068262096044</v>
      </c>
      <c r="N864" s="116">
        <f t="shared" si="133"/>
        <v>39.949068262096048</v>
      </c>
      <c r="O864" s="117">
        <f t="shared" si="134"/>
        <v>39.924068262096043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39.949568262096044</v>
      </c>
      <c r="L865" s="115">
        <f t="shared" si="139"/>
        <v>39.998568262096043</v>
      </c>
      <c r="M865" s="98">
        <f t="shared" si="132"/>
        <v>39.949068262096041</v>
      </c>
      <c r="N865" s="116">
        <f t="shared" si="133"/>
        <v>39.999068262096046</v>
      </c>
      <c r="O865" s="117">
        <f t="shared" si="134"/>
        <v>39.97406826209604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39.999568262096041</v>
      </c>
      <c r="L866" s="115">
        <f t="shared" si="139"/>
        <v>40.04856826209604</v>
      </c>
      <c r="M866" s="98">
        <f t="shared" si="132"/>
        <v>39.999068262096038</v>
      </c>
      <c r="N866" s="116">
        <f t="shared" si="133"/>
        <v>40.049068262096043</v>
      </c>
      <c r="O866" s="117">
        <f t="shared" si="134"/>
        <v>40.024068262096037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40.049568262096038</v>
      </c>
      <c r="L867" s="115">
        <f t="shared" si="139"/>
        <v>40.098568262096038</v>
      </c>
      <c r="M867" s="98">
        <f t="shared" si="132"/>
        <v>40.049068262096036</v>
      </c>
      <c r="N867" s="116">
        <f t="shared" si="133"/>
        <v>40.09906826209604</v>
      </c>
      <c r="O867" s="117">
        <f t="shared" si="134"/>
        <v>40.074068262096034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40.099568262096035</v>
      </c>
      <c r="L868" s="115">
        <f t="shared" si="139"/>
        <v>40.148568262096035</v>
      </c>
      <c r="M868" s="98">
        <f t="shared" si="132"/>
        <v>40.099068262096033</v>
      </c>
      <c r="N868" s="116">
        <f t="shared" si="133"/>
        <v>40.149068262096037</v>
      </c>
      <c r="O868" s="117">
        <f t="shared" si="134"/>
        <v>40.124068262096031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40.149568262096032</v>
      </c>
      <c r="L869" s="115">
        <f t="shared" si="139"/>
        <v>40.198568262096032</v>
      </c>
      <c r="M869" s="98">
        <f t="shared" si="132"/>
        <v>40.14906826209603</v>
      </c>
      <c r="N869" s="116">
        <f t="shared" si="133"/>
        <v>40.199068262096034</v>
      </c>
      <c r="O869" s="117">
        <f t="shared" si="134"/>
        <v>40.174068262096029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40.19956826209603</v>
      </c>
      <c r="L870" s="115">
        <f t="shared" si="139"/>
        <v>40.248568262096029</v>
      </c>
      <c r="M870" s="98">
        <f t="shared" si="132"/>
        <v>40.199068262096027</v>
      </c>
      <c r="N870" s="116">
        <f t="shared" si="133"/>
        <v>40.249068262096031</v>
      </c>
      <c r="O870" s="117">
        <f t="shared" si="134"/>
        <v>40.224068262096026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40.249568262096027</v>
      </c>
      <c r="L871" s="115">
        <f t="shared" si="139"/>
        <v>40.298568262096026</v>
      </c>
      <c r="M871" s="98">
        <f t="shared" si="132"/>
        <v>40.249068262096024</v>
      </c>
      <c r="N871" s="116">
        <f t="shared" si="133"/>
        <v>40.299068262096029</v>
      </c>
      <c r="O871" s="117">
        <f t="shared" si="134"/>
        <v>40.274068262096023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40.299568262096024</v>
      </c>
      <c r="L872" s="115">
        <f t="shared" si="139"/>
        <v>40.348568262096023</v>
      </c>
      <c r="M872" s="98">
        <f t="shared" si="132"/>
        <v>40.299068262096021</v>
      </c>
      <c r="N872" s="116">
        <f t="shared" si="133"/>
        <v>40.349068262096026</v>
      </c>
      <c r="O872" s="117">
        <f t="shared" si="134"/>
        <v>40.32406826209602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40.349568262096021</v>
      </c>
      <c r="L873" s="115">
        <f t="shared" si="139"/>
        <v>40.39856826209602</v>
      </c>
      <c r="M873" s="98">
        <f t="shared" si="132"/>
        <v>40.349068262096019</v>
      </c>
      <c r="N873" s="116">
        <f t="shared" si="133"/>
        <v>40.399068262096023</v>
      </c>
      <c r="O873" s="117">
        <f t="shared" si="134"/>
        <v>40.374068262096017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40.399568262096018</v>
      </c>
      <c r="L874" s="115">
        <f t="shared" si="139"/>
        <v>40.448568262096018</v>
      </c>
      <c r="M874" s="98">
        <f t="shared" si="132"/>
        <v>40.399068262096016</v>
      </c>
      <c r="N874" s="116">
        <f t="shared" si="133"/>
        <v>40.44906826209602</v>
      </c>
      <c r="O874" s="117">
        <f t="shared" si="134"/>
        <v>40.424068262096014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40.449568262096015</v>
      </c>
      <c r="L875" s="115">
        <f t="shared" si="139"/>
        <v>40.498568262096015</v>
      </c>
      <c r="M875" s="98">
        <f t="shared" si="132"/>
        <v>40.449068262096013</v>
      </c>
      <c r="N875" s="116">
        <f t="shared" si="133"/>
        <v>40.499068262096017</v>
      </c>
      <c r="O875" s="117">
        <f t="shared" si="134"/>
        <v>40.474068262096011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40.499568262096012</v>
      </c>
      <c r="L876" s="115">
        <f t="shared" si="139"/>
        <v>40.548568262096012</v>
      </c>
      <c r="M876" s="98">
        <f t="shared" si="132"/>
        <v>40.49906826209601</v>
      </c>
      <c r="N876" s="116">
        <f t="shared" si="133"/>
        <v>40.549068262096014</v>
      </c>
      <c r="O876" s="117">
        <f t="shared" si="134"/>
        <v>40.524068262096009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40.54956826209601</v>
      </c>
      <c r="L877" s="115">
        <f t="shared" si="139"/>
        <v>40.598568262096009</v>
      </c>
      <c r="M877" s="98">
        <f t="shared" si="132"/>
        <v>40.549068262096007</v>
      </c>
      <c r="N877" s="116">
        <f t="shared" si="133"/>
        <v>40.599068262096011</v>
      </c>
      <c r="O877" s="117">
        <f t="shared" si="134"/>
        <v>40.574068262096006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40.599568262096007</v>
      </c>
      <c r="L878" s="115">
        <f t="shared" si="139"/>
        <v>40.648568262096006</v>
      </c>
      <c r="M878" s="98">
        <f t="shared" si="132"/>
        <v>40.599068262096004</v>
      </c>
      <c r="N878" s="116">
        <f t="shared" si="133"/>
        <v>40.649068262096009</v>
      </c>
      <c r="O878" s="117">
        <f t="shared" si="134"/>
        <v>40.624068262096003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40.649568262096004</v>
      </c>
      <c r="L879" s="115">
        <f t="shared" si="139"/>
        <v>40.698568262096003</v>
      </c>
      <c r="M879" s="98">
        <f t="shared" si="132"/>
        <v>40.649068262096002</v>
      </c>
      <c r="N879" s="116">
        <f t="shared" si="133"/>
        <v>40.699068262096006</v>
      </c>
      <c r="O879" s="117">
        <f t="shared" si="134"/>
        <v>40.674068262096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40.699568262096001</v>
      </c>
      <c r="L880" s="115">
        <f t="shared" si="139"/>
        <v>40.748568262096001</v>
      </c>
      <c r="M880" s="98">
        <f t="shared" si="132"/>
        <v>40.699068262095999</v>
      </c>
      <c r="N880" s="116">
        <f t="shared" si="133"/>
        <v>40.749068262096003</v>
      </c>
      <c r="O880" s="117">
        <f t="shared" si="134"/>
        <v>40.724068262095997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40.749568262095998</v>
      </c>
      <c r="L881" s="115">
        <f t="shared" si="139"/>
        <v>40.798568262095998</v>
      </c>
      <c r="M881" s="98">
        <f t="shared" si="132"/>
        <v>40.749068262095996</v>
      </c>
      <c r="N881" s="116">
        <f t="shared" si="133"/>
        <v>40.799068262096</v>
      </c>
      <c r="O881" s="117">
        <f t="shared" si="134"/>
        <v>40.774068262095994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40.799568262095995</v>
      </c>
      <c r="L882" s="115">
        <f t="shared" si="139"/>
        <v>40.848568262095995</v>
      </c>
      <c r="M882" s="98">
        <f t="shared" si="132"/>
        <v>40.799068262095993</v>
      </c>
      <c r="N882" s="116">
        <f t="shared" si="133"/>
        <v>40.849068262095997</v>
      </c>
      <c r="O882" s="117">
        <f t="shared" si="134"/>
        <v>40.824068262095992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40.849568262095993</v>
      </c>
      <c r="L883" s="115">
        <f t="shared" si="139"/>
        <v>40.898568262095992</v>
      </c>
      <c r="M883" s="98">
        <f t="shared" si="132"/>
        <v>40.84906826209599</v>
      </c>
      <c r="N883" s="116">
        <f t="shared" si="133"/>
        <v>40.899068262095994</v>
      </c>
      <c r="O883" s="117">
        <f t="shared" si="134"/>
        <v>40.874068262095989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40.89956826209599</v>
      </c>
      <c r="L884" s="115">
        <f t="shared" si="139"/>
        <v>40.948568262095989</v>
      </c>
      <c r="M884" s="98">
        <f t="shared" si="132"/>
        <v>40.899068262095987</v>
      </c>
      <c r="N884" s="116">
        <f t="shared" si="133"/>
        <v>40.949068262095992</v>
      </c>
      <c r="O884" s="117">
        <f t="shared" si="134"/>
        <v>40.924068262095986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40.949568262095987</v>
      </c>
      <c r="L885" s="115">
        <f t="shared" si="139"/>
        <v>40.998568262095986</v>
      </c>
      <c r="M885" s="98">
        <f t="shared" si="132"/>
        <v>40.949068262095984</v>
      </c>
      <c r="N885" s="116">
        <f t="shared" si="133"/>
        <v>40.999068262095989</v>
      </c>
      <c r="O885" s="117">
        <f t="shared" si="134"/>
        <v>40.974068262095983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40.999568262095984</v>
      </c>
      <c r="L886" s="115">
        <f t="shared" si="139"/>
        <v>41.048568262095984</v>
      </c>
      <c r="M886" s="98">
        <f t="shared" si="132"/>
        <v>40.999068262095982</v>
      </c>
      <c r="N886" s="116">
        <f t="shared" si="133"/>
        <v>41.049068262095986</v>
      </c>
      <c r="O886" s="117">
        <f t="shared" si="134"/>
        <v>41.02406826209598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41.049568262095981</v>
      </c>
      <c r="L887" s="115">
        <f t="shared" si="139"/>
        <v>41.098568262095981</v>
      </c>
      <c r="M887" s="98">
        <f t="shared" si="132"/>
        <v>41.049068262095979</v>
      </c>
      <c r="N887" s="116">
        <f t="shared" si="133"/>
        <v>41.099068262095983</v>
      </c>
      <c r="O887" s="117">
        <f t="shared" si="134"/>
        <v>41.074068262095977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41.099568262095978</v>
      </c>
      <c r="L888" s="115">
        <f t="shared" si="139"/>
        <v>41.148568262095978</v>
      </c>
      <c r="M888" s="98">
        <f t="shared" si="132"/>
        <v>41.099068262095976</v>
      </c>
      <c r="N888" s="116">
        <f t="shared" si="133"/>
        <v>41.14906826209598</v>
      </c>
      <c r="O888" s="117">
        <f t="shared" si="134"/>
        <v>41.124068262095975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41.149568262095976</v>
      </c>
      <c r="L889" s="115">
        <f t="shared" si="139"/>
        <v>41.198568262095975</v>
      </c>
      <c r="M889" s="98">
        <f t="shared" si="132"/>
        <v>41.149068262095973</v>
      </c>
      <c r="N889" s="116">
        <f t="shared" si="133"/>
        <v>41.199068262095977</v>
      </c>
      <c r="O889" s="117">
        <f t="shared" si="134"/>
        <v>41.174068262095972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41.199568262095973</v>
      </c>
      <c r="L890" s="115">
        <f t="shared" si="139"/>
        <v>41.248568262095972</v>
      </c>
      <c r="M890" s="98">
        <f t="shared" si="132"/>
        <v>41.19906826209597</v>
      </c>
      <c r="N890" s="116">
        <f t="shared" si="133"/>
        <v>41.249068262095975</v>
      </c>
      <c r="O890" s="117">
        <f t="shared" si="134"/>
        <v>41.224068262095969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41.24956826209597</v>
      </c>
      <c r="L891" s="115">
        <f t="shared" si="139"/>
        <v>41.298568262095969</v>
      </c>
      <c r="M891" s="98">
        <f t="shared" si="132"/>
        <v>41.249068262095967</v>
      </c>
      <c r="N891" s="116">
        <f t="shared" si="133"/>
        <v>41.299068262095972</v>
      </c>
      <c r="O891" s="117">
        <f t="shared" si="134"/>
        <v>41.274068262095966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41.299568262095967</v>
      </c>
      <c r="L892" s="115">
        <f t="shared" si="139"/>
        <v>41.348568262095966</v>
      </c>
      <c r="M892" s="98">
        <f t="shared" si="132"/>
        <v>41.299068262095965</v>
      </c>
      <c r="N892" s="116">
        <f t="shared" si="133"/>
        <v>41.349068262095969</v>
      </c>
      <c r="O892" s="117">
        <f t="shared" si="134"/>
        <v>41.324068262095963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41.349568262095964</v>
      </c>
      <c r="L893" s="115">
        <f t="shared" si="139"/>
        <v>41.398568262095964</v>
      </c>
      <c r="M893" s="98">
        <f t="shared" si="132"/>
        <v>41.349068262095962</v>
      </c>
      <c r="N893" s="116">
        <f t="shared" si="133"/>
        <v>41.399068262095966</v>
      </c>
      <c r="O893" s="117">
        <f t="shared" si="134"/>
        <v>41.37406826209596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41.399568262095961</v>
      </c>
      <c r="L894" s="115">
        <f t="shared" si="139"/>
        <v>41.448568262095961</v>
      </c>
      <c r="M894" s="98">
        <f t="shared" si="132"/>
        <v>41.399068262095959</v>
      </c>
      <c r="N894" s="116">
        <f t="shared" si="133"/>
        <v>41.449068262095963</v>
      </c>
      <c r="O894" s="117">
        <f t="shared" si="134"/>
        <v>41.424068262095957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41.449568262095958</v>
      </c>
      <c r="L895" s="115">
        <f t="shared" si="139"/>
        <v>41.498568262095958</v>
      </c>
      <c r="M895" s="98">
        <f t="shared" si="132"/>
        <v>41.449068262095956</v>
      </c>
      <c r="N895" s="116">
        <f t="shared" si="133"/>
        <v>41.49906826209596</v>
      </c>
      <c r="O895" s="117">
        <f t="shared" si="134"/>
        <v>41.474068262095955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41.499568262095956</v>
      </c>
      <c r="L896" s="115">
        <f t="shared" si="139"/>
        <v>41.548568262095955</v>
      </c>
      <c r="M896" s="98">
        <f t="shared" si="132"/>
        <v>41.499068262095953</v>
      </c>
      <c r="N896" s="116">
        <f t="shared" si="133"/>
        <v>41.549068262095957</v>
      </c>
      <c r="O896" s="117">
        <f t="shared" si="134"/>
        <v>41.524068262095952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41.549568262095953</v>
      </c>
      <c r="L897" s="115">
        <f t="shared" si="139"/>
        <v>41.598568262095952</v>
      </c>
      <c r="M897" s="98">
        <f t="shared" si="132"/>
        <v>41.54906826209595</v>
      </c>
      <c r="N897" s="116">
        <f t="shared" si="133"/>
        <v>41.599068262095955</v>
      </c>
      <c r="O897" s="117">
        <f t="shared" si="134"/>
        <v>41.574068262095949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41.59956826209595</v>
      </c>
      <c r="L898" s="115">
        <f t="shared" si="139"/>
        <v>41.648568262095949</v>
      </c>
      <c r="M898" s="98">
        <f t="shared" si="132"/>
        <v>41.599068262095948</v>
      </c>
      <c r="N898" s="116">
        <f t="shared" si="133"/>
        <v>41.649068262095952</v>
      </c>
      <c r="O898" s="117">
        <f t="shared" si="134"/>
        <v>41.624068262095946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41.649568262095947</v>
      </c>
      <c r="L899" s="115">
        <f t="shared" si="139"/>
        <v>41.698568262095947</v>
      </c>
      <c r="M899" s="98">
        <f t="shared" si="132"/>
        <v>41.649068262095945</v>
      </c>
      <c r="N899" s="116">
        <f t="shared" si="133"/>
        <v>41.699068262095949</v>
      </c>
      <c r="O899" s="117">
        <f t="shared" si="134"/>
        <v>41.674068262095943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41.699568262095944</v>
      </c>
      <c r="L900" s="115">
        <f t="shared" si="139"/>
        <v>41.748568262095944</v>
      </c>
      <c r="M900" s="98">
        <f t="shared" si="132"/>
        <v>41.699068262095942</v>
      </c>
      <c r="N900" s="116">
        <f t="shared" si="133"/>
        <v>41.749068262095946</v>
      </c>
      <c r="O900" s="117">
        <f t="shared" si="134"/>
        <v>41.72406826209594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41.749568262095941</v>
      </c>
      <c r="L901" s="115">
        <f t="shared" si="139"/>
        <v>41.798568262095941</v>
      </c>
      <c r="M901" s="98">
        <f t="shared" ref="M901:M964" si="142">K901-5*10^-(D$2+1)</f>
        <v>41.749068262095939</v>
      </c>
      <c r="N901" s="116">
        <f t="shared" ref="N901:N964" si="143">L901+5*10^-(D$2+1)</f>
        <v>41.799068262095943</v>
      </c>
      <c r="O901" s="117">
        <f t="shared" ref="O901:O964" si="144">AVERAGE(K901,L901)</f>
        <v>41.774068262095938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41.799568262095939</v>
      </c>
      <c r="L902" s="115">
        <f t="shared" ref="L902:L965" si="149">K902+$I$4-POWER(10,-$D$2)</f>
        <v>41.848568262095938</v>
      </c>
      <c r="M902" s="98">
        <f t="shared" si="142"/>
        <v>41.799068262095936</v>
      </c>
      <c r="N902" s="116">
        <f t="shared" si="143"/>
        <v>41.84906826209594</v>
      </c>
      <c r="O902" s="117">
        <f t="shared" si="144"/>
        <v>41.824068262095935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41.849568262095936</v>
      </c>
      <c r="L903" s="115">
        <f t="shared" si="149"/>
        <v>41.898568262095935</v>
      </c>
      <c r="M903" s="98">
        <f t="shared" si="142"/>
        <v>41.849068262095933</v>
      </c>
      <c r="N903" s="116">
        <f t="shared" si="143"/>
        <v>41.899068262095938</v>
      </c>
      <c r="O903" s="117">
        <f t="shared" si="144"/>
        <v>41.874068262095932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41.899568262095933</v>
      </c>
      <c r="L904" s="115">
        <f t="shared" si="149"/>
        <v>41.948568262095932</v>
      </c>
      <c r="M904" s="98">
        <f t="shared" si="142"/>
        <v>41.89906826209593</v>
      </c>
      <c r="N904" s="116">
        <f t="shared" si="143"/>
        <v>41.949068262095935</v>
      </c>
      <c r="O904" s="117">
        <f t="shared" si="144"/>
        <v>41.924068262095929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41.94956826209593</v>
      </c>
      <c r="L905" s="115">
        <f t="shared" si="149"/>
        <v>41.99856826209593</v>
      </c>
      <c r="M905" s="98">
        <f t="shared" si="142"/>
        <v>41.949068262095928</v>
      </c>
      <c r="N905" s="116">
        <f t="shared" si="143"/>
        <v>41.999068262095932</v>
      </c>
      <c r="O905" s="117">
        <f t="shared" si="144"/>
        <v>41.974068262095926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41.999568262095927</v>
      </c>
      <c r="L906" s="115">
        <f t="shared" si="149"/>
        <v>42.048568262095927</v>
      </c>
      <c r="M906" s="98">
        <f t="shared" si="142"/>
        <v>41.999068262095925</v>
      </c>
      <c r="N906" s="116">
        <f t="shared" si="143"/>
        <v>42.049068262095929</v>
      </c>
      <c r="O906" s="117">
        <f t="shared" si="144"/>
        <v>42.024068262095923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42.049568262095924</v>
      </c>
      <c r="L907" s="115">
        <f t="shared" si="149"/>
        <v>42.098568262095924</v>
      </c>
      <c r="M907" s="98">
        <f t="shared" si="142"/>
        <v>42.049068262095922</v>
      </c>
      <c r="N907" s="116">
        <f t="shared" si="143"/>
        <v>42.099068262095926</v>
      </c>
      <c r="O907" s="117">
        <f t="shared" si="144"/>
        <v>42.074068262095921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42.099568262095922</v>
      </c>
      <c r="L908" s="115">
        <f t="shared" si="149"/>
        <v>42.148568262095921</v>
      </c>
      <c r="M908" s="98">
        <f t="shared" si="142"/>
        <v>42.099068262095919</v>
      </c>
      <c r="N908" s="116">
        <f t="shared" si="143"/>
        <v>42.149068262095923</v>
      </c>
      <c r="O908" s="117">
        <f t="shared" si="144"/>
        <v>42.124068262095918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42.149568262095919</v>
      </c>
      <c r="L909" s="115">
        <f t="shared" si="149"/>
        <v>42.198568262095918</v>
      </c>
      <c r="M909" s="98">
        <f t="shared" si="142"/>
        <v>42.149068262095916</v>
      </c>
      <c r="N909" s="116">
        <f t="shared" si="143"/>
        <v>42.199068262095921</v>
      </c>
      <c r="O909" s="117">
        <f t="shared" si="144"/>
        <v>42.174068262095915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42.199568262095916</v>
      </c>
      <c r="L910" s="115">
        <f t="shared" si="149"/>
        <v>42.248568262095915</v>
      </c>
      <c r="M910" s="98">
        <f t="shared" si="142"/>
        <v>42.199068262095913</v>
      </c>
      <c r="N910" s="116">
        <f t="shared" si="143"/>
        <v>42.249068262095918</v>
      </c>
      <c r="O910" s="117">
        <f t="shared" si="144"/>
        <v>42.224068262095912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42.249568262095913</v>
      </c>
      <c r="L911" s="115">
        <f t="shared" si="149"/>
        <v>42.298568262095912</v>
      </c>
      <c r="M911" s="98">
        <f t="shared" si="142"/>
        <v>42.249068262095911</v>
      </c>
      <c r="N911" s="116">
        <f t="shared" si="143"/>
        <v>42.299068262095915</v>
      </c>
      <c r="O911" s="117">
        <f t="shared" si="144"/>
        <v>42.274068262095909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42.29956826209591</v>
      </c>
      <c r="L912" s="115">
        <f t="shared" si="149"/>
        <v>42.34856826209591</v>
      </c>
      <c r="M912" s="98">
        <f t="shared" si="142"/>
        <v>42.299068262095908</v>
      </c>
      <c r="N912" s="116">
        <f t="shared" si="143"/>
        <v>42.349068262095912</v>
      </c>
      <c r="O912" s="117">
        <f t="shared" si="144"/>
        <v>42.324068262095906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42.349568262095907</v>
      </c>
      <c r="L913" s="115">
        <f t="shared" si="149"/>
        <v>42.398568262095907</v>
      </c>
      <c r="M913" s="98">
        <f t="shared" si="142"/>
        <v>42.349068262095905</v>
      </c>
      <c r="N913" s="116">
        <f t="shared" si="143"/>
        <v>42.399068262095909</v>
      </c>
      <c r="O913" s="117">
        <f t="shared" si="144"/>
        <v>42.374068262095903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42.399568262095904</v>
      </c>
      <c r="L914" s="115">
        <f t="shared" si="149"/>
        <v>42.448568262095904</v>
      </c>
      <c r="M914" s="98">
        <f t="shared" si="142"/>
        <v>42.399068262095902</v>
      </c>
      <c r="N914" s="116">
        <f t="shared" si="143"/>
        <v>42.449068262095906</v>
      </c>
      <c r="O914" s="117">
        <f t="shared" si="144"/>
        <v>42.424068262095901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42.449568262095902</v>
      </c>
      <c r="L915" s="115">
        <f t="shared" si="149"/>
        <v>42.498568262095901</v>
      </c>
      <c r="M915" s="98">
        <f t="shared" si="142"/>
        <v>42.449068262095899</v>
      </c>
      <c r="N915" s="116">
        <f t="shared" si="143"/>
        <v>42.499068262095903</v>
      </c>
      <c r="O915" s="117">
        <f t="shared" si="144"/>
        <v>42.474068262095898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42.499568262095899</v>
      </c>
      <c r="L916" s="115">
        <f t="shared" si="149"/>
        <v>42.548568262095898</v>
      </c>
      <c r="M916" s="98">
        <f t="shared" si="142"/>
        <v>42.499068262095896</v>
      </c>
      <c r="N916" s="116">
        <f t="shared" si="143"/>
        <v>42.549068262095901</v>
      </c>
      <c r="O916" s="117">
        <f t="shared" si="144"/>
        <v>42.524068262095895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42.549568262095896</v>
      </c>
      <c r="L917" s="115">
        <f t="shared" si="149"/>
        <v>42.598568262095895</v>
      </c>
      <c r="M917" s="98">
        <f t="shared" si="142"/>
        <v>42.549068262095894</v>
      </c>
      <c r="N917" s="116">
        <f t="shared" si="143"/>
        <v>42.599068262095898</v>
      </c>
      <c r="O917" s="117">
        <f t="shared" si="144"/>
        <v>42.574068262095892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42.599568262095893</v>
      </c>
      <c r="L918" s="115">
        <f t="shared" si="149"/>
        <v>42.648568262095893</v>
      </c>
      <c r="M918" s="98">
        <f t="shared" si="142"/>
        <v>42.599068262095891</v>
      </c>
      <c r="N918" s="116">
        <f t="shared" si="143"/>
        <v>42.649068262095895</v>
      </c>
      <c r="O918" s="117">
        <f t="shared" si="144"/>
        <v>42.624068262095889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42.64956826209589</v>
      </c>
      <c r="L919" s="115">
        <f t="shared" si="149"/>
        <v>42.69856826209589</v>
      </c>
      <c r="M919" s="98">
        <f t="shared" si="142"/>
        <v>42.649068262095888</v>
      </c>
      <c r="N919" s="116">
        <f t="shared" si="143"/>
        <v>42.699068262095892</v>
      </c>
      <c r="O919" s="117">
        <f t="shared" si="144"/>
        <v>42.674068262095886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42.699568262095887</v>
      </c>
      <c r="L920" s="115">
        <f t="shared" si="149"/>
        <v>42.748568262095887</v>
      </c>
      <c r="M920" s="98">
        <f t="shared" si="142"/>
        <v>42.699068262095885</v>
      </c>
      <c r="N920" s="116">
        <f t="shared" si="143"/>
        <v>42.749068262095889</v>
      </c>
      <c r="O920" s="117">
        <f t="shared" si="144"/>
        <v>42.724068262095884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42.749568262095885</v>
      </c>
      <c r="L921" s="115">
        <f t="shared" si="149"/>
        <v>42.798568262095884</v>
      </c>
      <c r="M921" s="98">
        <f t="shared" si="142"/>
        <v>42.749068262095882</v>
      </c>
      <c r="N921" s="116">
        <f t="shared" si="143"/>
        <v>42.799068262095886</v>
      </c>
      <c r="O921" s="117">
        <f t="shared" si="144"/>
        <v>42.774068262095881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42.799568262095882</v>
      </c>
      <c r="L922" s="115">
        <f t="shared" si="149"/>
        <v>42.848568262095881</v>
      </c>
      <c r="M922" s="98">
        <f t="shared" si="142"/>
        <v>42.799068262095879</v>
      </c>
      <c r="N922" s="116">
        <f t="shared" si="143"/>
        <v>42.849068262095884</v>
      </c>
      <c r="O922" s="117">
        <f t="shared" si="144"/>
        <v>42.824068262095878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42.849568262095879</v>
      </c>
      <c r="L923" s="115">
        <f t="shared" si="149"/>
        <v>42.898568262095878</v>
      </c>
      <c r="M923" s="98">
        <f t="shared" si="142"/>
        <v>42.849068262095876</v>
      </c>
      <c r="N923" s="116">
        <f t="shared" si="143"/>
        <v>42.899068262095881</v>
      </c>
      <c r="O923" s="117">
        <f t="shared" si="144"/>
        <v>42.874068262095875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42.899568262095876</v>
      </c>
      <c r="L924" s="115">
        <f t="shared" si="149"/>
        <v>42.948568262095876</v>
      </c>
      <c r="M924" s="98">
        <f t="shared" si="142"/>
        <v>42.899068262095874</v>
      </c>
      <c r="N924" s="116">
        <f t="shared" si="143"/>
        <v>42.949068262095878</v>
      </c>
      <c r="O924" s="117">
        <f t="shared" si="144"/>
        <v>42.924068262095872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42.949568262095873</v>
      </c>
      <c r="L925" s="115">
        <f t="shared" si="149"/>
        <v>42.998568262095873</v>
      </c>
      <c r="M925" s="98">
        <f t="shared" si="142"/>
        <v>42.949068262095871</v>
      </c>
      <c r="N925" s="116">
        <f t="shared" si="143"/>
        <v>42.999068262095875</v>
      </c>
      <c r="O925" s="117">
        <f t="shared" si="144"/>
        <v>42.974068262095869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42.99956826209587</v>
      </c>
      <c r="L926" s="115">
        <f t="shared" si="149"/>
        <v>43.04856826209587</v>
      </c>
      <c r="M926" s="98">
        <f t="shared" si="142"/>
        <v>42.999068262095868</v>
      </c>
      <c r="N926" s="116">
        <f t="shared" si="143"/>
        <v>43.049068262095872</v>
      </c>
      <c r="O926" s="117">
        <f t="shared" si="144"/>
        <v>43.024068262095867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43.049568262095868</v>
      </c>
      <c r="L927" s="115">
        <f t="shared" si="149"/>
        <v>43.098568262095867</v>
      </c>
      <c r="M927" s="98">
        <f t="shared" si="142"/>
        <v>43.049068262095865</v>
      </c>
      <c r="N927" s="116">
        <f t="shared" si="143"/>
        <v>43.099068262095869</v>
      </c>
      <c r="O927" s="117">
        <f t="shared" si="144"/>
        <v>43.074068262095864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43.099568262095865</v>
      </c>
      <c r="L928" s="115">
        <f t="shared" si="149"/>
        <v>43.148568262095864</v>
      </c>
      <c r="M928" s="98">
        <f t="shared" si="142"/>
        <v>43.099068262095862</v>
      </c>
      <c r="N928" s="116">
        <f t="shared" si="143"/>
        <v>43.149068262095867</v>
      </c>
      <c r="O928" s="117">
        <f t="shared" si="144"/>
        <v>43.124068262095861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43.149568262095862</v>
      </c>
      <c r="L929" s="115">
        <f t="shared" si="149"/>
        <v>43.198568262095861</v>
      </c>
      <c r="M929" s="98">
        <f t="shared" si="142"/>
        <v>43.149068262095859</v>
      </c>
      <c r="N929" s="116">
        <f t="shared" si="143"/>
        <v>43.199068262095864</v>
      </c>
      <c r="O929" s="117">
        <f t="shared" si="144"/>
        <v>43.174068262095858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43.199568262095859</v>
      </c>
      <c r="L930" s="115">
        <f t="shared" si="149"/>
        <v>43.248568262095858</v>
      </c>
      <c r="M930" s="98">
        <f t="shared" si="142"/>
        <v>43.199068262095857</v>
      </c>
      <c r="N930" s="116">
        <f t="shared" si="143"/>
        <v>43.249068262095861</v>
      </c>
      <c r="O930" s="117">
        <f t="shared" si="144"/>
        <v>43.224068262095855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43.249568262095856</v>
      </c>
      <c r="L931" s="115">
        <f t="shared" si="149"/>
        <v>43.298568262095856</v>
      </c>
      <c r="M931" s="98">
        <f t="shared" si="142"/>
        <v>43.249068262095854</v>
      </c>
      <c r="N931" s="116">
        <f t="shared" si="143"/>
        <v>43.299068262095858</v>
      </c>
      <c r="O931" s="117">
        <f t="shared" si="144"/>
        <v>43.274068262095852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43.299568262095853</v>
      </c>
      <c r="L932" s="115">
        <f t="shared" si="149"/>
        <v>43.348568262095853</v>
      </c>
      <c r="M932" s="98">
        <f t="shared" si="142"/>
        <v>43.299068262095851</v>
      </c>
      <c r="N932" s="116">
        <f t="shared" si="143"/>
        <v>43.349068262095855</v>
      </c>
      <c r="O932" s="117">
        <f t="shared" si="144"/>
        <v>43.324068262095849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43.34956826209585</v>
      </c>
      <c r="L933" s="115">
        <f t="shared" si="149"/>
        <v>43.39856826209585</v>
      </c>
      <c r="M933" s="98">
        <f t="shared" si="142"/>
        <v>43.349068262095848</v>
      </c>
      <c r="N933" s="116">
        <f t="shared" si="143"/>
        <v>43.399068262095852</v>
      </c>
      <c r="O933" s="117">
        <f t="shared" si="144"/>
        <v>43.374068262095847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43.399568262095848</v>
      </c>
      <c r="L934" s="115">
        <f t="shared" si="149"/>
        <v>43.448568262095847</v>
      </c>
      <c r="M934" s="98">
        <f t="shared" si="142"/>
        <v>43.399068262095845</v>
      </c>
      <c r="N934" s="116">
        <f t="shared" si="143"/>
        <v>43.449068262095849</v>
      </c>
      <c r="O934" s="117">
        <f t="shared" si="144"/>
        <v>43.424068262095844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43.449568262095845</v>
      </c>
      <c r="L935" s="115">
        <f t="shared" si="149"/>
        <v>43.498568262095844</v>
      </c>
      <c r="M935" s="98">
        <f t="shared" si="142"/>
        <v>43.449068262095842</v>
      </c>
      <c r="N935" s="116">
        <f t="shared" si="143"/>
        <v>43.499068262095847</v>
      </c>
      <c r="O935" s="117">
        <f t="shared" si="144"/>
        <v>43.474068262095841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43.499568262095842</v>
      </c>
      <c r="L936" s="115">
        <f t="shared" si="149"/>
        <v>43.548568262095841</v>
      </c>
      <c r="M936" s="98">
        <f t="shared" si="142"/>
        <v>43.49906826209584</v>
      </c>
      <c r="N936" s="116">
        <f t="shared" si="143"/>
        <v>43.549068262095844</v>
      </c>
      <c r="O936" s="117">
        <f t="shared" si="144"/>
        <v>43.524068262095838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43.549568262095839</v>
      </c>
      <c r="L937" s="115">
        <f t="shared" si="149"/>
        <v>43.598568262095839</v>
      </c>
      <c r="M937" s="98">
        <f t="shared" si="142"/>
        <v>43.549068262095837</v>
      </c>
      <c r="N937" s="116">
        <f t="shared" si="143"/>
        <v>43.599068262095841</v>
      </c>
      <c r="O937" s="117">
        <f t="shared" si="144"/>
        <v>43.574068262095835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43.599568262095836</v>
      </c>
      <c r="L938" s="115">
        <f t="shared" si="149"/>
        <v>43.648568262095836</v>
      </c>
      <c r="M938" s="98">
        <f t="shared" si="142"/>
        <v>43.599068262095834</v>
      </c>
      <c r="N938" s="116">
        <f t="shared" si="143"/>
        <v>43.649068262095838</v>
      </c>
      <c r="O938" s="117">
        <f t="shared" si="144"/>
        <v>43.624068262095832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43.649568262095833</v>
      </c>
      <c r="L939" s="115">
        <f t="shared" si="149"/>
        <v>43.698568262095833</v>
      </c>
      <c r="M939" s="98">
        <f t="shared" si="142"/>
        <v>43.649068262095831</v>
      </c>
      <c r="N939" s="116">
        <f t="shared" si="143"/>
        <v>43.699068262095835</v>
      </c>
      <c r="O939" s="117">
        <f t="shared" si="144"/>
        <v>43.67406826209583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43.699568262095831</v>
      </c>
      <c r="L940" s="115">
        <f t="shared" si="149"/>
        <v>43.74856826209583</v>
      </c>
      <c r="M940" s="98">
        <f t="shared" si="142"/>
        <v>43.699068262095828</v>
      </c>
      <c r="N940" s="116">
        <f t="shared" si="143"/>
        <v>43.749068262095832</v>
      </c>
      <c r="O940" s="117">
        <f t="shared" si="144"/>
        <v>43.724068262095827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43.749568262095828</v>
      </c>
      <c r="L941" s="115">
        <f t="shared" si="149"/>
        <v>43.798568262095827</v>
      </c>
      <c r="M941" s="98">
        <f t="shared" si="142"/>
        <v>43.749068262095825</v>
      </c>
      <c r="N941" s="116">
        <f t="shared" si="143"/>
        <v>43.79906826209583</v>
      </c>
      <c r="O941" s="117">
        <f t="shared" si="144"/>
        <v>43.774068262095824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43.799568262095825</v>
      </c>
      <c r="L942" s="115">
        <f t="shared" si="149"/>
        <v>43.848568262095824</v>
      </c>
      <c r="M942" s="98">
        <f t="shared" si="142"/>
        <v>43.799068262095822</v>
      </c>
      <c r="N942" s="116">
        <f t="shared" si="143"/>
        <v>43.849068262095827</v>
      </c>
      <c r="O942" s="117">
        <f t="shared" si="144"/>
        <v>43.824068262095821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43.849568262095822</v>
      </c>
      <c r="L943" s="115">
        <f t="shared" si="149"/>
        <v>43.898568262095822</v>
      </c>
      <c r="M943" s="98">
        <f t="shared" si="142"/>
        <v>43.84906826209582</v>
      </c>
      <c r="N943" s="116">
        <f t="shared" si="143"/>
        <v>43.899068262095824</v>
      </c>
      <c r="O943" s="117">
        <f t="shared" si="144"/>
        <v>43.874068262095818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43.899568262095819</v>
      </c>
      <c r="L944" s="115">
        <f t="shared" si="149"/>
        <v>43.948568262095819</v>
      </c>
      <c r="M944" s="98">
        <f t="shared" si="142"/>
        <v>43.899068262095817</v>
      </c>
      <c r="N944" s="116">
        <f t="shared" si="143"/>
        <v>43.949068262095821</v>
      </c>
      <c r="O944" s="117">
        <f t="shared" si="144"/>
        <v>43.924068262095815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43.949568262095816</v>
      </c>
      <c r="L945" s="115">
        <f t="shared" si="149"/>
        <v>43.998568262095816</v>
      </c>
      <c r="M945" s="98">
        <f t="shared" si="142"/>
        <v>43.949068262095814</v>
      </c>
      <c r="N945" s="116">
        <f t="shared" si="143"/>
        <v>43.999068262095818</v>
      </c>
      <c r="O945" s="117">
        <f t="shared" si="144"/>
        <v>43.974068262095813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43.999568262095814</v>
      </c>
      <c r="L946" s="115">
        <f t="shared" si="149"/>
        <v>44.048568262095813</v>
      </c>
      <c r="M946" s="98">
        <f t="shared" si="142"/>
        <v>43.999068262095811</v>
      </c>
      <c r="N946" s="116">
        <f t="shared" si="143"/>
        <v>44.049068262095815</v>
      </c>
      <c r="O946" s="117">
        <f t="shared" si="144"/>
        <v>44.02406826209581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44.049568262095811</v>
      </c>
      <c r="L947" s="115">
        <f t="shared" si="149"/>
        <v>44.09856826209581</v>
      </c>
      <c r="M947" s="98">
        <f t="shared" si="142"/>
        <v>44.049068262095808</v>
      </c>
      <c r="N947" s="116">
        <f t="shared" si="143"/>
        <v>44.099068262095813</v>
      </c>
      <c r="O947" s="117">
        <f t="shared" si="144"/>
        <v>44.074068262095807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44.099568262095808</v>
      </c>
      <c r="L948" s="115">
        <f t="shared" si="149"/>
        <v>44.148568262095807</v>
      </c>
      <c r="M948" s="98">
        <f t="shared" si="142"/>
        <v>44.099068262095805</v>
      </c>
      <c r="N948" s="116">
        <f t="shared" si="143"/>
        <v>44.14906826209581</v>
      </c>
      <c r="O948" s="117">
        <f t="shared" si="144"/>
        <v>44.124068262095804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44.149568262095805</v>
      </c>
      <c r="L949" s="115">
        <f t="shared" si="149"/>
        <v>44.198568262095804</v>
      </c>
      <c r="M949" s="98">
        <f t="shared" si="142"/>
        <v>44.149068262095803</v>
      </c>
      <c r="N949" s="116">
        <f t="shared" si="143"/>
        <v>44.199068262095807</v>
      </c>
      <c r="O949" s="117">
        <f t="shared" si="144"/>
        <v>44.174068262095801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44.199568262095802</v>
      </c>
      <c r="L950" s="115">
        <f t="shared" si="149"/>
        <v>44.248568262095802</v>
      </c>
      <c r="M950" s="98">
        <f t="shared" si="142"/>
        <v>44.1990682620958</v>
      </c>
      <c r="N950" s="116">
        <f t="shared" si="143"/>
        <v>44.249068262095804</v>
      </c>
      <c r="O950" s="117">
        <f t="shared" si="144"/>
        <v>44.224068262095798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44.249568262095799</v>
      </c>
      <c r="L951" s="115">
        <f t="shared" si="149"/>
        <v>44.298568262095799</v>
      </c>
      <c r="M951" s="98">
        <f t="shared" si="142"/>
        <v>44.249068262095797</v>
      </c>
      <c r="N951" s="116">
        <f t="shared" si="143"/>
        <v>44.299068262095801</v>
      </c>
      <c r="O951" s="117">
        <f t="shared" si="144"/>
        <v>44.274068262095795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44.299568262095796</v>
      </c>
      <c r="L952" s="115">
        <f t="shared" si="149"/>
        <v>44.348568262095796</v>
      </c>
      <c r="M952" s="98">
        <f t="shared" si="142"/>
        <v>44.299068262095794</v>
      </c>
      <c r="N952" s="116">
        <f t="shared" si="143"/>
        <v>44.349068262095798</v>
      </c>
      <c r="O952" s="117">
        <f t="shared" si="144"/>
        <v>44.324068262095793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44.349568262095794</v>
      </c>
      <c r="L953" s="115">
        <f t="shared" si="149"/>
        <v>44.398568262095793</v>
      </c>
      <c r="M953" s="98">
        <f t="shared" si="142"/>
        <v>44.349068262095791</v>
      </c>
      <c r="N953" s="116">
        <f t="shared" si="143"/>
        <v>44.399068262095795</v>
      </c>
      <c r="O953" s="117">
        <f t="shared" si="144"/>
        <v>44.37406826209579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44.399568262095791</v>
      </c>
      <c r="L954" s="115">
        <f t="shared" si="149"/>
        <v>44.44856826209579</v>
      </c>
      <c r="M954" s="98">
        <f t="shared" si="142"/>
        <v>44.399068262095788</v>
      </c>
      <c r="N954" s="116">
        <f t="shared" si="143"/>
        <v>44.449068262095793</v>
      </c>
      <c r="O954" s="117">
        <f t="shared" si="144"/>
        <v>44.424068262095787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44.449568262095788</v>
      </c>
      <c r="L955" s="115">
        <f t="shared" si="149"/>
        <v>44.498568262095787</v>
      </c>
      <c r="M955" s="98">
        <f t="shared" si="142"/>
        <v>44.449068262095786</v>
      </c>
      <c r="N955" s="116">
        <f t="shared" si="143"/>
        <v>44.49906826209579</v>
      </c>
      <c r="O955" s="117">
        <f t="shared" si="144"/>
        <v>44.474068262095784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44.499568262095785</v>
      </c>
      <c r="L956" s="115">
        <f t="shared" si="149"/>
        <v>44.548568262095785</v>
      </c>
      <c r="M956" s="98">
        <f t="shared" si="142"/>
        <v>44.499068262095783</v>
      </c>
      <c r="N956" s="116">
        <f t="shared" si="143"/>
        <v>44.549068262095787</v>
      </c>
      <c r="O956" s="117">
        <f t="shared" si="144"/>
        <v>44.524068262095781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44.549568262095782</v>
      </c>
      <c r="L957" s="115">
        <f t="shared" si="149"/>
        <v>44.598568262095782</v>
      </c>
      <c r="M957" s="98">
        <f t="shared" si="142"/>
        <v>44.54906826209578</v>
      </c>
      <c r="N957" s="116">
        <f t="shared" si="143"/>
        <v>44.599068262095784</v>
      </c>
      <c r="O957" s="117">
        <f t="shared" si="144"/>
        <v>44.574068262095778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44.599568262095779</v>
      </c>
      <c r="L958" s="115">
        <f t="shared" si="149"/>
        <v>44.648568262095779</v>
      </c>
      <c r="M958" s="98">
        <f t="shared" si="142"/>
        <v>44.599068262095777</v>
      </c>
      <c r="N958" s="116">
        <f t="shared" si="143"/>
        <v>44.649068262095781</v>
      </c>
      <c r="O958" s="117">
        <f t="shared" si="144"/>
        <v>44.624068262095776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44.649568262095777</v>
      </c>
      <c r="L959" s="115">
        <f t="shared" si="149"/>
        <v>44.698568262095776</v>
      </c>
      <c r="M959" s="98">
        <f t="shared" si="142"/>
        <v>44.649068262095774</v>
      </c>
      <c r="N959" s="116">
        <f t="shared" si="143"/>
        <v>44.699068262095778</v>
      </c>
      <c r="O959" s="117">
        <f t="shared" si="144"/>
        <v>44.674068262095773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44.699568262095774</v>
      </c>
      <c r="L960" s="115">
        <f t="shared" si="149"/>
        <v>44.748568262095773</v>
      </c>
      <c r="M960" s="98">
        <f t="shared" si="142"/>
        <v>44.699068262095771</v>
      </c>
      <c r="N960" s="116">
        <f t="shared" si="143"/>
        <v>44.749068262095776</v>
      </c>
      <c r="O960" s="117">
        <f t="shared" si="144"/>
        <v>44.72406826209577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44.749568262095771</v>
      </c>
      <c r="L961" s="115">
        <f t="shared" si="149"/>
        <v>44.79856826209577</v>
      </c>
      <c r="M961" s="98">
        <f t="shared" si="142"/>
        <v>44.749068262095768</v>
      </c>
      <c r="N961" s="116">
        <f t="shared" si="143"/>
        <v>44.799068262095773</v>
      </c>
      <c r="O961" s="117">
        <f t="shared" si="144"/>
        <v>44.774068262095767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44.799568262095768</v>
      </c>
      <c r="L962" s="115">
        <f t="shared" si="149"/>
        <v>44.848568262095768</v>
      </c>
      <c r="M962" s="98">
        <f t="shared" si="142"/>
        <v>44.799068262095766</v>
      </c>
      <c r="N962" s="116">
        <f t="shared" si="143"/>
        <v>44.84906826209577</v>
      </c>
      <c r="O962" s="117">
        <f t="shared" si="144"/>
        <v>44.824068262095764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44.849568262095765</v>
      </c>
      <c r="L963" s="115">
        <f t="shared" si="149"/>
        <v>44.898568262095765</v>
      </c>
      <c r="M963" s="98">
        <f t="shared" si="142"/>
        <v>44.849068262095763</v>
      </c>
      <c r="N963" s="116">
        <f t="shared" si="143"/>
        <v>44.899068262095767</v>
      </c>
      <c r="O963" s="117">
        <f t="shared" si="144"/>
        <v>44.874068262095761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44.899568262095762</v>
      </c>
      <c r="L964" s="115">
        <f t="shared" si="149"/>
        <v>44.948568262095762</v>
      </c>
      <c r="M964" s="98">
        <f t="shared" si="142"/>
        <v>44.89906826209576</v>
      </c>
      <c r="N964" s="116">
        <f t="shared" si="143"/>
        <v>44.949068262095764</v>
      </c>
      <c r="O964" s="117">
        <f t="shared" si="144"/>
        <v>44.924068262095759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44.94956826209576</v>
      </c>
      <c r="L965" s="115">
        <f t="shared" si="149"/>
        <v>44.998568262095759</v>
      </c>
      <c r="M965" s="98">
        <f t="shared" ref="M965:M1001" si="152">K965-5*10^-(D$2+1)</f>
        <v>44.949068262095757</v>
      </c>
      <c r="N965" s="116">
        <f t="shared" ref="N965:N1001" si="153">L965+5*10^-(D$2+1)</f>
        <v>44.999068262095761</v>
      </c>
      <c r="O965" s="117">
        <f t="shared" ref="O965:O1001" si="154">AVERAGE(K965,L965)</f>
        <v>44.974068262095756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44.999568262095757</v>
      </c>
      <c r="L966" s="115">
        <f t="shared" ref="L966:L1001" si="159">K966+$I$4-POWER(10,-$D$2)</f>
        <v>45.048568262095756</v>
      </c>
      <c r="M966" s="98">
        <f t="shared" si="152"/>
        <v>44.999068262095754</v>
      </c>
      <c r="N966" s="116">
        <f t="shared" si="153"/>
        <v>45.049068262095759</v>
      </c>
      <c r="O966" s="117">
        <f t="shared" si="154"/>
        <v>45.024068262095753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45.049568262095754</v>
      </c>
      <c r="L967" s="115">
        <f t="shared" si="159"/>
        <v>45.098568262095753</v>
      </c>
      <c r="M967" s="98">
        <f t="shared" si="152"/>
        <v>45.049068262095751</v>
      </c>
      <c r="N967" s="116">
        <f t="shared" si="153"/>
        <v>45.099068262095756</v>
      </c>
      <c r="O967" s="117">
        <f t="shared" si="154"/>
        <v>45.07406826209575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45.099568262095751</v>
      </c>
      <c r="L968" s="115">
        <f t="shared" si="159"/>
        <v>45.14856826209575</v>
      </c>
      <c r="M968" s="98">
        <f t="shared" si="152"/>
        <v>45.099068262095749</v>
      </c>
      <c r="N968" s="116">
        <f t="shared" si="153"/>
        <v>45.149068262095753</v>
      </c>
      <c r="O968" s="117">
        <f t="shared" si="154"/>
        <v>45.124068262095747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45.149568262095748</v>
      </c>
      <c r="L969" s="115">
        <f t="shared" si="159"/>
        <v>45.198568262095748</v>
      </c>
      <c r="M969" s="98">
        <f t="shared" si="152"/>
        <v>45.149068262095746</v>
      </c>
      <c r="N969" s="116">
        <f t="shared" si="153"/>
        <v>45.19906826209575</v>
      </c>
      <c r="O969" s="117">
        <f t="shared" si="154"/>
        <v>45.174068262095744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45.199568262095745</v>
      </c>
      <c r="L970" s="115">
        <f t="shared" si="159"/>
        <v>45.248568262095745</v>
      </c>
      <c r="M970" s="98">
        <f t="shared" si="152"/>
        <v>45.199068262095743</v>
      </c>
      <c r="N970" s="116">
        <f t="shared" si="153"/>
        <v>45.249068262095747</v>
      </c>
      <c r="O970" s="117">
        <f t="shared" si="154"/>
        <v>45.224068262095741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45.249568262095742</v>
      </c>
      <c r="L971" s="115">
        <f t="shared" si="159"/>
        <v>45.298568262095742</v>
      </c>
      <c r="M971" s="98">
        <f t="shared" si="152"/>
        <v>45.24906826209574</v>
      </c>
      <c r="N971" s="116">
        <f t="shared" si="153"/>
        <v>45.299068262095744</v>
      </c>
      <c r="O971" s="117">
        <f t="shared" si="154"/>
        <v>45.274068262095739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45.29956826209574</v>
      </c>
      <c r="L972" s="115">
        <f t="shared" si="159"/>
        <v>45.348568262095739</v>
      </c>
      <c r="M972" s="98">
        <f t="shared" si="152"/>
        <v>45.299068262095737</v>
      </c>
      <c r="N972" s="116">
        <f t="shared" si="153"/>
        <v>45.349068262095741</v>
      </c>
      <c r="O972" s="117">
        <f t="shared" si="154"/>
        <v>45.324068262095736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45.349568262095737</v>
      </c>
      <c r="L973" s="115">
        <f t="shared" si="159"/>
        <v>45.398568262095736</v>
      </c>
      <c r="M973" s="98">
        <f t="shared" si="152"/>
        <v>45.349068262095734</v>
      </c>
      <c r="N973" s="116">
        <f t="shared" si="153"/>
        <v>45.399068262095739</v>
      </c>
      <c r="O973" s="117">
        <f t="shared" si="154"/>
        <v>45.374068262095733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45.399568262095734</v>
      </c>
      <c r="L974" s="115">
        <f t="shared" si="159"/>
        <v>45.448568262095733</v>
      </c>
      <c r="M974" s="98">
        <f t="shared" si="152"/>
        <v>45.399068262095732</v>
      </c>
      <c r="N974" s="116">
        <f t="shared" si="153"/>
        <v>45.449068262095736</v>
      </c>
      <c r="O974" s="117">
        <f t="shared" si="154"/>
        <v>45.42406826209573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45.449568262095731</v>
      </c>
      <c r="L975" s="115">
        <f t="shared" si="159"/>
        <v>45.498568262095731</v>
      </c>
      <c r="M975" s="98">
        <f t="shared" si="152"/>
        <v>45.449068262095729</v>
      </c>
      <c r="N975" s="116">
        <f t="shared" si="153"/>
        <v>45.499068262095733</v>
      </c>
      <c r="O975" s="117">
        <f t="shared" si="154"/>
        <v>45.474068262095727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45.499568262095728</v>
      </c>
      <c r="L976" s="115">
        <f t="shared" si="159"/>
        <v>45.548568262095728</v>
      </c>
      <c r="M976" s="98">
        <f t="shared" si="152"/>
        <v>45.499068262095726</v>
      </c>
      <c r="N976" s="116">
        <f t="shared" si="153"/>
        <v>45.54906826209573</v>
      </c>
      <c r="O976" s="117">
        <f t="shared" si="154"/>
        <v>45.524068262095724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45.549568262095725</v>
      </c>
      <c r="L977" s="115">
        <f t="shared" si="159"/>
        <v>45.598568262095725</v>
      </c>
      <c r="M977" s="98">
        <f t="shared" si="152"/>
        <v>45.549068262095723</v>
      </c>
      <c r="N977" s="116">
        <f t="shared" si="153"/>
        <v>45.599068262095727</v>
      </c>
      <c r="O977" s="117">
        <f t="shared" si="154"/>
        <v>45.574068262095722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45.599568262095723</v>
      </c>
      <c r="L978" s="115">
        <f t="shared" si="159"/>
        <v>45.648568262095722</v>
      </c>
      <c r="M978" s="98">
        <f t="shared" si="152"/>
        <v>45.59906826209572</v>
      </c>
      <c r="N978" s="116">
        <f t="shared" si="153"/>
        <v>45.649068262095724</v>
      </c>
      <c r="O978" s="117">
        <f t="shared" si="154"/>
        <v>45.624068262095719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45.64956826209572</v>
      </c>
      <c r="L979" s="115">
        <f t="shared" si="159"/>
        <v>45.698568262095719</v>
      </c>
      <c r="M979" s="98">
        <f t="shared" si="152"/>
        <v>45.649068262095717</v>
      </c>
      <c r="N979" s="116">
        <f t="shared" si="153"/>
        <v>45.699068262095722</v>
      </c>
      <c r="O979" s="117">
        <f t="shared" si="154"/>
        <v>45.674068262095716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45.699568262095717</v>
      </c>
      <c r="L980" s="115">
        <f t="shared" si="159"/>
        <v>45.748568262095716</v>
      </c>
      <c r="M980" s="98">
        <f t="shared" si="152"/>
        <v>45.699068262095714</v>
      </c>
      <c r="N980" s="116">
        <f t="shared" si="153"/>
        <v>45.749068262095719</v>
      </c>
      <c r="O980" s="117">
        <f t="shared" si="154"/>
        <v>45.724068262095713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45.749568262095714</v>
      </c>
      <c r="L981" s="115">
        <f t="shared" si="159"/>
        <v>45.798568262095714</v>
      </c>
      <c r="M981" s="98">
        <f t="shared" si="152"/>
        <v>45.749068262095712</v>
      </c>
      <c r="N981" s="116">
        <f t="shared" si="153"/>
        <v>45.799068262095716</v>
      </c>
      <c r="O981" s="117">
        <f t="shared" si="154"/>
        <v>45.77406826209571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45.799568262095711</v>
      </c>
      <c r="L982" s="115">
        <f t="shared" si="159"/>
        <v>45.848568262095711</v>
      </c>
      <c r="M982" s="98">
        <f t="shared" si="152"/>
        <v>45.799068262095709</v>
      </c>
      <c r="N982" s="116">
        <f t="shared" si="153"/>
        <v>45.849068262095713</v>
      </c>
      <c r="O982" s="117">
        <f t="shared" si="154"/>
        <v>45.824068262095707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45.849568262095708</v>
      </c>
      <c r="L983" s="115">
        <f t="shared" si="159"/>
        <v>45.898568262095708</v>
      </c>
      <c r="M983" s="98">
        <f t="shared" si="152"/>
        <v>45.849068262095706</v>
      </c>
      <c r="N983" s="116">
        <f t="shared" si="153"/>
        <v>45.89906826209571</v>
      </c>
      <c r="O983" s="117">
        <f t="shared" si="154"/>
        <v>45.874068262095705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45.899568262095706</v>
      </c>
      <c r="L984" s="115">
        <f t="shared" si="159"/>
        <v>45.948568262095705</v>
      </c>
      <c r="M984" s="98">
        <f t="shared" si="152"/>
        <v>45.899068262095703</v>
      </c>
      <c r="N984" s="116">
        <f t="shared" si="153"/>
        <v>45.949068262095707</v>
      </c>
      <c r="O984" s="117">
        <f t="shared" si="154"/>
        <v>45.924068262095702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45.949568262095703</v>
      </c>
      <c r="L985" s="115">
        <f t="shared" si="159"/>
        <v>45.998568262095702</v>
      </c>
      <c r="M985" s="98">
        <f t="shared" si="152"/>
        <v>45.9490682620957</v>
      </c>
      <c r="N985" s="116">
        <f t="shared" si="153"/>
        <v>45.999068262095705</v>
      </c>
      <c r="O985" s="117">
        <f t="shared" si="154"/>
        <v>45.974068262095699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45.9995682620957</v>
      </c>
      <c r="L986" s="115">
        <f t="shared" si="159"/>
        <v>46.048568262095699</v>
      </c>
      <c r="M986" s="98">
        <f t="shared" si="152"/>
        <v>45.999068262095697</v>
      </c>
      <c r="N986" s="116">
        <f t="shared" si="153"/>
        <v>46.049068262095702</v>
      </c>
      <c r="O986" s="117">
        <f t="shared" si="154"/>
        <v>46.024068262095696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46.049568262095697</v>
      </c>
      <c r="L987" s="115">
        <f t="shared" si="159"/>
        <v>46.098568262095696</v>
      </c>
      <c r="M987" s="98">
        <f t="shared" si="152"/>
        <v>46.049068262095695</v>
      </c>
      <c r="N987" s="116">
        <f t="shared" si="153"/>
        <v>46.099068262095699</v>
      </c>
      <c r="O987" s="117">
        <f t="shared" si="154"/>
        <v>46.074068262095693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46.099568262095694</v>
      </c>
      <c r="L988" s="115">
        <f t="shared" si="159"/>
        <v>46.148568262095694</v>
      </c>
      <c r="M988" s="98">
        <f t="shared" si="152"/>
        <v>46.099068262095692</v>
      </c>
      <c r="N988" s="116">
        <f t="shared" si="153"/>
        <v>46.149068262095696</v>
      </c>
      <c r="O988" s="117">
        <f t="shared" si="154"/>
        <v>46.12406826209569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46.149568262095691</v>
      </c>
      <c r="L989" s="115">
        <f t="shared" si="159"/>
        <v>46.198568262095691</v>
      </c>
      <c r="M989" s="98">
        <f t="shared" si="152"/>
        <v>46.149068262095689</v>
      </c>
      <c r="N989" s="116">
        <f t="shared" si="153"/>
        <v>46.199068262095693</v>
      </c>
      <c r="O989" s="117">
        <f t="shared" si="154"/>
        <v>46.174068262095687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46.199568262095688</v>
      </c>
      <c r="L990" s="115">
        <f t="shared" si="159"/>
        <v>46.248568262095688</v>
      </c>
      <c r="M990" s="98">
        <f t="shared" si="152"/>
        <v>46.199068262095686</v>
      </c>
      <c r="N990" s="116">
        <f t="shared" si="153"/>
        <v>46.24906826209569</v>
      </c>
      <c r="O990" s="117">
        <f t="shared" si="154"/>
        <v>46.224068262095685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46.249568262095686</v>
      </c>
      <c r="L991" s="115">
        <f t="shared" si="159"/>
        <v>46.298568262095685</v>
      </c>
      <c r="M991" s="98">
        <f t="shared" si="152"/>
        <v>46.249068262095683</v>
      </c>
      <c r="N991" s="116">
        <f t="shared" si="153"/>
        <v>46.299068262095687</v>
      </c>
      <c r="O991" s="117">
        <f t="shared" si="154"/>
        <v>46.274068262095682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46.299568262095683</v>
      </c>
      <c r="L992" s="115">
        <f t="shared" si="159"/>
        <v>46.348568262095682</v>
      </c>
      <c r="M992" s="98">
        <f t="shared" si="152"/>
        <v>46.29906826209568</v>
      </c>
      <c r="N992" s="116">
        <f t="shared" si="153"/>
        <v>46.349068262095685</v>
      </c>
      <c r="O992" s="117">
        <f t="shared" si="154"/>
        <v>46.324068262095679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46.34956826209568</v>
      </c>
      <c r="L993" s="115">
        <f t="shared" si="159"/>
        <v>46.398568262095679</v>
      </c>
      <c r="M993" s="98">
        <f t="shared" si="152"/>
        <v>46.349068262095678</v>
      </c>
      <c r="N993" s="116">
        <f t="shared" si="153"/>
        <v>46.399068262095682</v>
      </c>
      <c r="O993" s="117">
        <f t="shared" si="154"/>
        <v>46.374068262095676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46.399568262095677</v>
      </c>
      <c r="L994" s="115">
        <f t="shared" si="159"/>
        <v>46.448568262095677</v>
      </c>
      <c r="M994" s="98">
        <f t="shared" si="152"/>
        <v>46.399068262095675</v>
      </c>
      <c r="N994" s="116">
        <f t="shared" si="153"/>
        <v>46.449068262095679</v>
      </c>
      <c r="O994" s="117">
        <f t="shared" si="154"/>
        <v>46.424068262095673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46.449568262095674</v>
      </c>
      <c r="L995" s="115">
        <f t="shared" si="159"/>
        <v>46.498568262095674</v>
      </c>
      <c r="M995" s="98">
        <f t="shared" si="152"/>
        <v>46.449068262095672</v>
      </c>
      <c r="N995" s="116">
        <f t="shared" si="153"/>
        <v>46.499068262095676</v>
      </c>
      <c r="O995" s="117">
        <f t="shared" si="154"/>
        <v>46.47406826209567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46.499568262095671</v>
      </c>
      <c r="L996" s="115">
        <f t="shared" si="159"/>
        <v>46.548568262095671</v>
      </c>
      <c r="M996" s="98">
        <f t="shared" si="152"/>
        <v>46.499068262095669</v>
      </c>
      <c r="N996" s="116">
        <f t="shared" si="153"/>
        <v>46.549068262095673</v>
      </c>
      <c r="O996" s="117">
        <f t="shared" si="154"/>
        <v>46.524068262095668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46.549568262095669</v>
      </c>
      <c r="L997" s="115">
        <f t="shared" si="159"/>
        <v>46.598568262095668</v>
      </c>
      <c r="M997" s="98">
        <f t="shared" si="152"/>
        <v>46.549068262095666</v>
      </c>
      <c r="N997" s="116">
        <f t="shared" si="153"/>
        <v>46.59906826209567</v>
      </c>
      <c r="O997" s="117">
        <f t="shared" si="154"/>
        <v>46.574068262095665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46.599568262095666</v>
      </c>
      <c r="L998" s="115">
        <f t="shared" si="159"/>
        <v>46.648568262095665</v>
      </c>
      <c r="M998" s="98">
        <f t="shared" si="152"/>
        <v>46.599068262095663</v>
      </c>
      <c r="N998" s="116">
        <f t="shared" si="153"/>
        <v>46.649068262095668</v>
      </c>
      <c r="O998" s="117">
        <f t="shared" si="154"/>
        <v>46.624068262095662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46.649568262095663</v>
      </c>
      <c r="L999" s="115">
        <f t="shared" si="159"/>
        <v>46.698568262095662</v>
      </c>
      <c r="M999" s="98">
        <f t="shared" si="152"/>
        <v>46.64906826209566</v>
      </c>
      <c r="N999" s="116">
        <f t="shared" si="153"/>
        <v>46.699068262095665</v>
      </c>
      <c r="O999" s="117">
        <f t="shared" si="154"/>
        <v>46.674068262095659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46.69956826209566</v>
      </c>
      <c r="L1000" s="115">
        <f t="shared" si="159"/>
        <v>46.74856826209566</v>
      </c>
      <c r="M1000" s="98">
        <f t="shared" si="152"/>
        <v>46.699068262095658</v>
      </c>
      <c r="N1000" s="116">
        <f t="shared" si="153"/>
        <v>46.749068262095662</v>
      </c>
      <c r="O1000" s="117">
        <f t="shared" si="154"/>
        <v>46.724068262095656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46.749568262095657</v>
      </c>
      <c r="L1001" s="115">
        <f t="shared" si="159"/>
        <v>46.798568262095657</v>
      </c>
      <c r="M1001" s="98">
        <f t="shared" si="152"/>
        <v>46.749068262095655</v>
      </c>
      <c r="N1001" s="116">
        <f t="shared" si="153"/>
        <v>46.799068262095659</v>
      </c>
      <c r="O1001" s="117">
        <f t="shared" si="154"/>
        <v>46.774068262095653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97" priority="7" operator="greaterThan">
      <formula>$I$1</formula>
    </cfRule>
  </conditionalFormatting>
  <conditionalFormatting sqref="O1 O4:O40 O1002:O1048576">
    <cfRule type="cellIs" dxfId="96" priority="6" operator="greaterThan">
      <formula>$I$1</formula>
    </cfRule>
  </conditionalFormatting>
  <conditionalFormatting sqref="P1">
    <cfRule type="cellIs" dxfId="95" priority="5" operator="greaterThan">
      <formula>$I$1</formula>
    </cfRule>
  </conditionalFormatting>
  <conditionalFormatting sqref="L606:L1001">
    <cfRule type="cellIs" dxfId="94" priority="4" operator="greaterThan">
      <formula>$I$1</formula>
    </cfRule>
  </conditionalFormatting>
  <conditionalFormatting sqref="O606:O1001">
    <cfRule type="cellIs" dxfId="93" priority="3" operator="greaterThan">
      <formula>$I$1</formula>
    </cfRule>
  </conditionalFormatting>
  <conditionalFormatting sqref="L41:L605">
    <cfRule type="cellIs" dxfId="92" priority="2" operator="greaterThan">
      <formula>$I$1</formula>
    </cfRule>
  </conditionalFormatting>
  <conditionalFormatting sqref="O41:O605">
    <cfRule type="cellIs" dxfId="91" priority="1" operator="greaterThan">
      <formula>$I$1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26"/>
  <dimension ref="A1:AW97"/>
  <sheetViews>
    <sheetView workbookViewId="0">
      <selection activeCell="D7" sqref="D7"/>
    </sheetView>
  </sheetViews>
  <sheetFormatPr baseColWidth="10" defaultRowHeight="15"/>
  <cols>
    <col min="3" max="3" width="10.85546875" bestFit="1" customWidth="1"/>
    <col min="27" max="27" width="15" customWidth="1"/>
    <col min="28" max="28" width="14.85546875" customWidth="1"/>
    <col min="29" max="29" width="13.42578125" customWidth="1"/>
    <col min="40" max="40" width="4.85546875" customWidth="1"/>
    <col min="48" max="48" width="12" bestFit="1" customWidth="1"/>
  </cols>
  <sheetData>
    <row r="1" spans="1:49" ht="26.25">
      <c r="A1" s="135" t="s">
        <v>58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</row>
    <row r="2" spans="1:49" ht="15.75">
      <c r="J2" s="8">
        <f>AVERAGE(F7:F20)</f>
        <v>51.214285714285715</v>
      </c>
    </row>
    <row r="3" spans="1:49" ht="15.75">
      <c r="J3" s="81">
        <f>AVERAGE(AA7:AA1002)</f>
        <v>52.062500000000156</v>
      </c>
    </row>
    <row r="4" spans="1:49" ht="15.75" thickBot="1">
      <c r="C4" s="72">
        <f>AB5/AC5</f>
        <v>0.82066655291582491</v>
      </c>
      <c r="E4" s="16">
        <f>COUNT(F7:F11002)</f>
        <v>16</v>
      </c>
    </row>
    <row r="5" spans="1:49">
      <c r="F5" s="65">
        <f>SUM(F7:F1002)</f>
        <v>833</v>
      </c>
      <c r="G5" s="65">
        <f>SUM(G7:G1002)</f>
        <v>971</v>
      </c>
      <c r="H5" s="65">
        <f>SUM(H7:H1002)</f>
        <v>135</v>
      </c>
      <c r="J5" s="65">
        <f t="shared" ref="J5:AC5" si="0">SUM(J7:J1002)</f>
        <v>59937</v>
      </c>
      <c r="K5" s="65">
        <f t="shared" si="0"/>
        <v>241106409</v>
      </c>
      <c r="L5" s="65">
        <f t="shared" si="0"/>
        <v>3766583</v>
      </c>
      <c r="M5" s="65">
        <f t="shared" si="0"/>
        <v>1185</v>
      </c>
      <c r="N5" s="65">
        <f t="shared" si="0"/>
        <v>10809</v>
      </c>
      <c r="O5" s="65">
        <f t="shared" si="0"/>
        <v>102213</v>
      </c>
      <c r="P5" s="65">
        <f t="shared" si="0"/>
        <v>4830730</v>
      </c>
      <c r="Q5" s="65">
        <f t="shared" si="0"/>
        <v>33899930</v>
      </c>
      <c r="R5" s="65">
        <f t="shared" si="0"/>
        <v>527724</v>
      </c>
      <c r="S5" s="65">
        <f t="shared" si="0"/>
        <v>697862</v>
      </c>
      <c r="T5" s="65">
        <f t="shared" si="0"/>
        <v>74984</v>
      </c>
      <c r="U5" s="65">
        <f t="shared" si="0"/>
        <v>3189250</v>
      </c>
      <c r="V5" s="65">
        <f t="shared" si="0"/>
        <v>63765</v>
      </c>
      <c r="W5" s="65">
        <f t="shared" si="0"/>
        <v>447692</v>
      </c>
      <c r="X5" s="65">
        <f t="shared" si="0"/>
        <v>51100</v>
      </c>
      <c r="Y5" s="65">
        <f t="shared" si="0"/>
        <v>7145</v>
      </c>
      <c r="Z5" s="65">
        <f t="shared" si="0"/>
        <v>8366</v>
      </c>
      <c r="AA5" s="65">
        <f t="shared" si="0"/>
        <v>833.0000000000025</v>
      </c>
      <c r="AB5" s="65">
        <f t="shared" si="0"/>
        <v>368.0270782402518</v>
      </c>
      <c r="AC5" s="65">
        <f t="shared" si="0"/>
        <v>448.44897959183675</v>
      </c>
      <c r="AD5" s="65">
        <f>SUM(AD7:AD1002)</f>
        <v>-2.5011104298755527E-12</v>
      </c>
      <c r="AE5" s="65">
        <f>SUM(AE7:AE1002)</f>
        <v>68.910421759757327</v>
      </c>
    </row>
    <row r="6" spans="1:49" ht="33" customHeight="1" thickBot="1">
      <c r="B6" s="27" t="s">
        <v>117</v>
      </c>
      <c r="C6" s="27" t="s">
        <v>118</v>
      </c>
      <c r="D6" s="27" t="s">
        <v>119</v>
      </c>
      <c r="F6" s="64"/>
      <c r="G6" s="64"/>
      <c r="H6" s="64"/>
      <c r="I6" s="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</row>
    <row r="7" spans="1:49">
      <c r="B7" s="3">
        <v>51</v>
      </c>
      <c r="C7" s="1">
        <v>42</v>
      </c>
      <c r="D7" s="1">
        <v>6</v>
      </c>
      <c r="F7" s="39">
        <f>'MODELO MULTIPLE CUADRATICO'!F7</f>
        <v>42</v>
      </c>
      <c r="G7" s="39">
        <f>'MODELO MULTIPLE CUADRATICO'!H7</f>
        <v>51</v>
      </c>
      <c r="H7" s="39">
        <f>'MODELO MULTIPLE CUADRATICO'!G7</f>
        <v>6</v>
      </c>
      <c r="J7">
        <f>POWER(G7,2)</f>
        <v>2601</v>
      </c>
      <c r="K7">
        <f>POWER(G7,4)</f>
        <v>6765201</v>
      </c>
      <c r="L7">
        <f>POWER(G7,3)</f>
        <v>132651</v>
      </c>
      <c r="M7">
        <f>POWER(H7,2)</f>
        <v>36</v>
      </c>
      <c r="N7">
        <f>POWER(H7,3)</f>
        <v>216</v>
      </c>
      <c r="O7">
        <f>POWER(H7,4)</f>
        <v>1296</v>
      </c>
      <c r="P7">
        <f>J7*M7</f>
        <v>93636</v>
      </c>
      <c r="Q7">
        <f>L7*H7</f>
        <v>795906</v>
      </c>
      <c r="R7">
        <f>J7*H7</f>
        <v>15606</v>
      </c>
      <c r="S7">
        <f>G7*N7</f>
        <v>11016</v>
      </c>
      <c r="T7">
        <f>G7*M7</f>
        <v>1836</v>
      </c>
      <c r="U7">
        <f>J7*F7</f>
        <v>109242</v>
      </c>
      <c r="V7">
        <f>M7*F7</f>
        <v>1512</v>
      </c>
      <c r="W7">
        <f>G7*H7*F7</f>
        <v>12852</v>
      </c>
      <c r="X7">
        <f>G7*F7</f>
        <v>2142</v>
      </c>
      <c r="Y7">
        <f>H7*F7</f>
        <v>252</v>
      </c>
      <c r="Z7">
        <f t="shared" ref="Z7:Z17" si="1">G7*H7</f>
        <v>306</v>
      </c>
      <c r="AA7">
        <f t="shared" ref="AA7:AA17" si="2">$AU$12*POWER(G7,2)+$AU$28*POWER(H7,2)+($AU$44*G7*H7)+$AU$60*G7+($AU$75*H7)+$AU$91</f>
        <v>45.00043173790381</v>
      </c>
      <c r="AB7">
        <f t="shared" ref="AB7:AB17" si="3">POWER(AA7-$J$3,2)</f>
        <v>49.87280813850851</v>
      </c>
      <c r="AC7">
        <f t="shared" ref="AC7:AC17" si="4">POWER(F7-$J$2,2)</f>
        <v>84.903061224489818</v>
      </c>
      <c r="AD7">
        <f>+F7-AA7</f>
        <v>-3.0004317379038099</v>
      </c>
      <c r="AE7">
        <f>POWER(AD7,2)</f>
        <v>9.0025906138204768</v>
      </c>
      <c r="AO7" s="63">
        <f>$U$5</f>
        <v>3189250</v>
      </c>
      <c r="AP7" s="39">
        <f>$P$5</f>
        <v>4830730</v>
      </c>
      <c r="AQ7" s="39">
        <f>$Q$5</f>
        <v>33899930</v>
      </c>
      <c r="AR7" s="39">
        <f>$L$5</f>
        <v>3766583</v>
      </c>
      <c r="AS7" s="39">
        <f>$R$5</f>
        <v>527724</v>
      </c>
      <c r="AT7" s="39">
        <f>$J$5</f>
        <v>59937</v>
      </c>
    </row>
    <row r="8" spans="1:49">
      <c r="B8" s="29">
        <v>52</v>
      </c>
      <c r="C8" s="29">
        <v>47</v>
      </c>
      <c r="D8" s="29">
        <v>7</v>
      </c>
      <c r="F8" s="39">
        <f>'MODELO MULTIPLE CUADRATICO'!F8</f>
        <v>47</v>
      </c>
      <c r="G8" s="39">
        <f>'MODELO MULTIPLE CUADRATICO'!H8</f>
        <v>52</v>
      </c>
      <c r="H8" s="39">
        <f>'MODELO MULTIPLE CUADRATICO'!G8</f>
        <v>7</v>
      </c>
      <c r="J8">
        <f t="shared" ref="J8:J17" si="5">POWER(G8,2)</f>
        <v>2704</v>
      </c>
      <c r="K8">
        <f t="shared" ref="K8:K14" si="6">POWER(G8,4)</f>
        <v>7311616</v>
      </c>
      <c r="L8">
        <f>POWER(G8,3)</f>
        <v>140608</v>
      </c>
      <c r="M8">
        <f t="shared" ref="M8:M14" si="7">POWER(H8,2)</f>
        <v>49</v>
      </c>
      <c r="N8">
        <f t="shared" ref="N8:N14" si="8">POWER(H8,3)</f>
        <v>343</v>
      </c>
      <c r="O8">
        <f t="shared" ref="O8:O14" si="9">POWER(H8,4)</f>
        <v>2401</v>
      </c>
      <c r="P8">
        <f t="shared" ref="P8:P14" si="10">J8*M8</f>
        <v>132496</v>
      </c>
      <c r="Q8">
        <f t="shared" ref="Q8:Q14" si="11">L8*H8</f>
        <v>984256</v>
      </c>
      <c r="R8">
        <f t="shared" ref="R8:R14" si="12">J8*H8</f>
        <v>18928</v>
      </c>
      <c r="S8">
        <f t="shared" ref="S8:S14" si="13">G8*N8</f>
        <v>17836</v>
      </c>
      <c r="T8">
        <f t="shared" ref="T8:T14" si="14">G8*M8</f>
        <v>2548</v>
      </c>
      <c r="U8">
        <f t="shared" ref="U8:U14" si="15">J8*F8</f>
        <v>127088</v>
      </c>
      <c r="V8">
        <f t="shared" ref="V8:V14" si="16">M8*F8</f>
        <v>2303</v>
      </c>
      <c r="W8">
        <f t="shared" ref="W8:W14" si="17">G8*H8*F8</f>
        <v>17108</v>
      </c>
      <c r="X8">
        <f t="shared" ref="X8:X14" si="18">G8*F8</f>
        <v>2444</v>
      </c>
      <c r="Y8">
        <f t="shared" ref="Y8:Y14" si="19">H8*F8</f>
        <v>329</v>
      </c>
      <c r="Z8">
        <f t="shared" si="1"/>
        <v>364</v>
      </c>
      <c r="AA8">
        <f t="shared" si="2"/>
        <v>45.137233454850431</v>
      </c>
      <c r="AB8">
        <f t="shared" si="3"/>
        <v>47.959316721370008</v>
      </c>
      <c r="AC8">
        <f t="shared" si="4"/>
        <v>17.760204081632661</v>
      </c>
      <c r="AD8">
        <f t="shared" ref="AD8:AD17" si="20">+F8-AA8</f>
        <v>1.8627665451495687</v>
      </c>
      <c r="AE8">
        <f t="shared" ref="AE8:AE17" si="21">POWER(AD8,2)</f>
        <v>3.4698992017284604</v>
      </c>
      <c r="AO8" s="63">
        <f>$V$5</f>
        <v>63765</v>
      </c>
      <c r="AP8" s="39">
        <f>$O$5</f>
        <v>102213</v>
      </c>
      <c r="AQ8" s="39">
        <f>$S$5</f>
        <v>697862</v>
      </c>
      <c r="AR8" s="39">
        <f>$T$5</f>
        <v>74984</v>
      </c>
      <c r="AS8" s="39">
        <f>$N$5</f>
        <v>10809</v>
      </c>
      <c r="AT8" s="39">
        <f>$M$5</f>
        <v>1185</v>
      </c>
    </row>
    <row r="9" spans="1:49">
      <c r="A9" s="40"/>
      <c r="B9" s="3">
        <v>53</v>
      </c>
      <c r="C9" s="1">
        <v>49</v>
      </c>
      <c r="D9" s="1">
        <v>6</v>
      </c>
      <c r="F9" s="39">
        <f>'MODELO MULTIPLE CUADRATICO'!F9</f>
        <v>49</v>
      </c>
      <c r="G9" s="39">
        <f>'MODELO MULTIPLE CUADRATICO'!H9</f>
        <v>53</v>
      </c>
      <c r="H9" s="39">
        <f>'MODELO MULTIPLE CUADRATICO'!G9</f>
        <v>6</v>
      </c>
      <c r="J9">
        <f t="shared" si="5"/>
        <v>2809</v>
      </c>
      <c r="K9">
        <f t="shared" si="6"/>
        <v>7890481</v>
      </c>
      <c r="L9">
        <f t="shared" ref="L9:L14" si="22">POWER(G9,3)</f>
        <v>148877</v>
      </c>
      <c r="M9">
        <f t="shared" si="7"/>
        <v>36</v>
      </c>
      <c r="N9">
        <f t="shared" si="8"/>
        <v>216</v>
      </c>
      <c r="O9">
        <f t="shared" si="9"/>
        <v>1296</v>
      </c>
      <c r="P9">
        <f t="shared" si="10"/>
        <v>101124</v>
      </c>
      <c r="Q9">
        <f t="shared" si="11"/>
        <v>893262</v>
      </c>
      <c r="R9">
        <f t="shared" si="12"/>
        <v>16854</v>
      </c>
      <c r="S9">
        <f t="shared" si="13"/>
        <v>11448</v>
      </c>
      <c r="T9">
        <f t="shared" si="14"/>
        <v>1908</v>
      </c>
      <c r="U9">
        <f t="shared" si="15"/>
        <v>137641</v>
      </c>
      <c r="V9">
        <f t="shared" si="16"/>
        <v>1764</v>
      </c>
      <c r="W9">
        <f t="shared" si="17"/>
        <v>15582</v>
      </c>
      <c r="X9">
        <f t="shared" si="18"/>
        <v>2597</v>
      </c>
      <c r="Y9">
        <f t="shared" si="19"/>
        <v>294</v>
      </c>
      <c r="Z9">
        <f t="shared" si="1"/>
        <v>318</v>
      </c>
      <c r="AA9">
        <f t="shared" si="2"/>
        <v>47.39994623384672</v>
      </c>
      <c r="AB9">
        <f t="shared" si="3"/>
        <v>21.739407622271596</v>
      </c>
      <c r="AC9">
        <f t="shared" si="4"/>
        <v>4.9030612244898002</v>
      </c>
      <c r="AD9">
        <f t="shared" si="20"/>
        <v>1.6000537661532803</v>
      </c>
      <c r="AE9">
        <f t="shared" si="21"/>
        <v>2.5601720545812965</v>
      </c>
      <c r="AO9" s="63">
        <f>$W$5</f>
        <v>447692</v>
      </c>
      <c r="AP9" s="39">
        <f>$S$5</f>
        <v>697862</v>
      </c>
      <c r="AQ9" s="39">
        <f>$P$5</f>
        <v>4830730</v>
      </c>
      <c r="AR9" s="39">
        <f>$R$5</f>
        <v>527724</v>
      </c>
      <c r="AS9" s="39">
        <f>$T$5</f>
        <v>74984</v>
      </c>
      <c r="AT9" s="39">
        <f>$Z$5</f>
        <v>8366</v>
      </c>
    </row>
    <row r="10" spans="1:49">
      <c r="A10" s="41"/>
      <c r="B10" s="29">
        <v>54</v>
      </c>
      <c r="C10" s="29">
        <v>50</v>
      </c>
      <c r="D10" s="29">
        <v>7</v>
      </c>
      <c r="F10" s="39">
        <f>'MODELO MULTIPLE CUADRATICO'!F10</f>
        <v>50</v>
      </c>
      <c r="G10" s="39">
        <f>'MODELO MULTIPLE CUADRATICO'!H10</f>
        <v>54</v>
      </c>
      <c r="H10" s="39">
        <f>'MODELO MULTIPLE CUADRATICO'!G10</f>
        <v>7</v>
      </c>
      <c r="J10">
        <f t="shared" si="5"/>
        <v>2916</v>
      </c>
      <c r="K10">
        <f t="shared" si="6"/>
        <v>8503056</v>
      </c>
      <c r="L10">
        <f t="shared" si="22"/>
        <v>157464</v>
      </c>
      <c r="M10">
        <f t="shared" si="7"/>
        <v>49</v>
      </c>
      <c r="N10">
        <f t="shared" si="8"/>
        <v>343</v>
      </c>
      <c r="O10">
        <f t="shared" si="9"/>
        <v>2401</v>
      </c>
      <c r="P10">
        <f t="shared" si="10"/>
        <v>142884</v>
      </c>
      <c r="Q10">
        <f t="shared" si="11"/>
        <v>1102248</v>
      </c>
      <c r="R10">
        <f t="shared" si="12"/>
        <v>20412</v>
      </c>
      <c r="S10">
        <f t="shared" si="13"/>
        <v>18522</v>
      </c>
      <c r="T10">
        <f t="shared" si="14"/>
        <v>2646</v>
      </c>
      <c r="U10">
        <f t="shared" si="15"/>
        <v>145800</v>
      </c>
      <c r="V10">
        <f t="shared" si="16"/>
        <v>2450</v>
      </c>
      <c r="W10">
        <f t="shared" si="17"/>
        <v>18900</v>
      </c>
      <c r="X10">
        <f t="shared" si="18"/>
        <v>2700</v>
      </c>
      <c r="Y10">
        <f t="shared" si="19"/>
        <v>350</v>
      </c>
      <c r="Z10">
        <f t="shared" si="1"/>
        <v>378</v>
      </c>
      <c r="AA10">
        <f t="shared" si="2"/>
        <v>47.346312209613643</v>
      </c>
      <c r="AB10">
        <f t="shared" si="3"/>
        <v>22.242427274190824</v>
      </c>
      <c r="AC10">
        <f t="shared" si="4"/>
        <v>1.4744897959183698</v>
      </c>
      <c r="AD10">
        <f t="shared" si="20"/>
        <v>2.6536877903863569</v>
      </c>
      <c r="AE10">
        <f t="shared" si="21"/>
        <v>7.0420588888456255</v>
      </c>
      <c r="AF10" s="4"/>
      <c r="AG10" s="4"/>
      <c r="AH10" s="4"/>
      <c r="AI10" s="4"/>
      <c r="AJ10" s="4"/>
      <c r="AK10" s="4"/>
      <c r="AL10" s="4"/>
      <c r="AM10" s="4"/>
      <c r="AO10" s="63">
        <f>$X$5</f>
        <v>51100</v>
      </c>
      <c r="AP10" s="39">
        <f>$T$5</f>
        <v>74984</v>
      </c>
      <c r="AQ10" s="39">
        <f>$R$5</f>
        <v>527724</v>
      </c>
      <c r="AR10" s="39">
        <f>$J$5</f>
        <v>59937</v>
      </c>
      <c r="AS10" s="39">
        <f>$Z$5</f>
        <v>8366</v>
      </c>
      <c r="AT10" s="39">
        <f>$G$5</f>
        <v>971</v>
      </c>
    </row>
    <row r="11" spans="1:49">
      <c r="A11" s="40"/>
      <c r="B11" s="3">
        <v>55</v>
      </c>
      <c r="C11" s="3">
        <v>51</v>
      </c>
      <c r="D11" s="3">
        <v>8</v>
      </c>
      <c r="F11" s="39">
        <f>'MODELO MULTIPLE CUADRATICO'!F11</f>
        <v>51</v>
      </c>
      <c r="G11" s="39">
        <f>'MODELO MULTIPLE CUADRATICO'!H11</f>
        <v>55</v>
      </c>
      <c r="H11" s="39">
        <f>'MODELO MULTIPLE CUADRATICO'!G11</f>
        <v>8</v>
      </c>
      <c r="J11">
        <f t="shared" si="5"/>
        <v>3025</v>
      </c>
      <c r="K11">
        <f t="shared" si="6"/>
        <v>9150625</v>
      </c>
      <c r="L11">
        <f t="shared" si="22"/>
        <v>166375</v>
      </c>
      <c r="M11">
        <f t="shared" si="7"/>
        <v>64</v>
      </c>
      <c r="N11">
        <f t="shared" si="8"/>
        <v>512</v>
      </c>
      <c r="O11">
        <f t="shared" si="9"/>
        <v>4096</v>
      </c>
      <c r="P11">
        <f t="shared" si="10"/>
        <v>193600</v>
      </c>
      <c r="Q11">
        <f t="shared" si="11"/>
        <v>1331000</v>
      </c>
      <c r="R11">
        <f t="shared" si="12"/>
        <v>24200</v>
      </c>
      <c r="S11">
        <f t="shared" si="13"/>
        <v>28160</v>
      </c>
      <c r="T11">
        <f t="shared" si="14"/>
        <v>3520</v>
      </c>
      <c r="U11">
        <f t="shared" si="15"/>
        <v>154275</v>
      </c>
      <c r="V11">
        <f t="shared" si="16"/>
        <v>3264</v>
      </c>
      <c r="W11">
        <f t="shared" si="17"/>
        <v>22440</v>
      </c>
      <c r="X11">
        <f t="shared" si="18"/>
        <v>2805</v>
      </c>
      <c r="Y11">
        <f t="shared" si="19"/>
        <v>408</v>
      </c>
      <c r="Z11">
        <f t="shared" si="1"/>
        <v>440</v>
      </c>
      <c r="AA11">
        <f t="shared" si="2"/>
        <v>48.246533353417419</v>
      </c>
      <c r="AB11">
        <f t="shared" si="3"/>
        <v>14.561601447831899</v>
      </c>
      <c r="AC11">
        <f t="shared" si="4"/>
        <v>4.5918367346939208E-2</v>
      </c>
      <c r="AD11">
        <f t="shared" si="20"/>
        <v>2.7534666465825808</v>
      </c>
      <c r="AE11">
        <f t="shared" si="21"/>
        <v>7.581578573842723</v>
      </c>
      <c r="AO11" s="63">
        <f>$Y$5</f>
        <v>7145</v>
      </c>
      <c r="AP11" s="39">
        <f>$N$5</f>
        <v>10809</v>
      </c>
      <c r="AQ11" s="39">
        <f>$T$5</f>
        <v>74984</v>
      </c>
      <c r="AR11" s="39">
        <f>$Z$5</f>
        <v>8366</v>
      </c>
      <c r="AS11" s="39">
        <f>$M$5</f>
        <v>1185</v>
      </c>
      <c r="AT11" s="39">
        <f>$H$5</f>
        <v>135</v>
      </c>
    </row>
    <row r="12" spans="1:49" ht="15.75" thickBot="1">
      <c r="A12" s="40"/>
      <c r="B12" s="3">
        <v>56</v>
      </c>
      <c r="C12" s="1">
        <v>52</v>
      </c>
      <c r="D12" s="1">
        <v>10</v>
      </c>
      <c r="F12" s="39">
        <f>'MODELO MULTIPLE CUADRATICO'!F12</f>
        <v>52</v>
      </c>
      <c r="G12" s="39">
        <f>'MODELO MULTIPLE CUADRATICO'!H12</f>
        <v>56</v>
      </c>
      <c r="H12" s="39">
        <f>'MODELO MULTIPLE CUADRATICO'!G12</f>
        <v>10</v>
      </c>
      <c r="J12">
        <f t="shared" si="5"/>
        <v>3136</v>
      </c>
      <c r="K12">
        <f t="shared" si="6"/>
        <v>9834496</v>
      </c>
      <c r="L12">
        <f t="shared" si="22"/>
        <v>175616</v>
      </c>
      <c r="M12">
        <f t="shared" si="7"/>
        <v>100</v>
      </c>
      <c r="N12">
        <f t="shared" si="8"/>
        <v>1000</v>
      </c>
      <c r="O12">
        <f t="shared" si="9"/>
        <v>10000</v>
      </c>
      <c r="P12">
        <f t="shared" si="10"/>
        <v>313600</v>
      </c>
      <c r="Q12">
        <f t="shared" si="11"/>
        <v>1756160</v>
      </c>
      <c r="R12">
        <f t="shared" si="12"/>
        <v>31360</v>
      </c>
      <c r="S12">
        <f t="shared" si="13"/>
        <v>56000</v>
      </c>
      <c r="T12">
        <f t="shared" si="14"/>
        <v>5600</v>
      </c>
      <c r="U12">
        <f t="shared" si="15"/>
        <v>163072</v>
      </c>
      <c r="V12">
        <f t="shared" si="16"/>
        <v>5200</v>
      </c>
      <c r="W12">
        <f t="shared" si="17"/>
        <v>29120</v>
      </c>
      <c r="X12">
        <f t="shared" si="18"/>
        <v>2912</v>
      </c>
      <c r="Y12">
        <f t="shared" si="19"/>
        <v>520</v>
      </c>
      <c r="Z12">
        <f t="shared" si="1"/>
        <v>560</v>
      </c>
      <c r="AA12">
        <f t="shared" si="2"/>
        <v>52.120855153545051</v>
      </c>
      <c r="AB12">
        <f t="shared" si="3"/>
        <v>3.4053239452482404E-3</v>
      </c>
      <c r="AC12">
        <f t="shared" si="4"/>
        <v>0.61734693877550861</v>
      </c>
      <c r="AD12">
        <f t="shared" si="20"/>
        <v>-0.12085515354505105</v>
      </c>
      <c r="AE12">
        <f t="shared" si="21"/>
        <v>1.4605968138397867E-2</v>
      </c>
      <c r="AO12" s="71">
        <f>$F$5</f>
        <v>833</v>
      </c>
      <c r="AP12" s="70">
        <f>$M$5</f>
        <v>1185</v>
      </c>
      <c r="AQ12" s="70">
        <f>$Z$5</f>
        <v>8366</v>
      </c>
      <c r="AR12" s="70">
        <f>$G$5</f>
        <v>971</v>
      </c>
      <c r="AS12" s="70">
        <f>$H$5</f>
        <v>135</v>
      </c>
      <c r="AT12" s="70">
        <f>$E$4</f>
        <v>16</v>
      </c>
      <c r="AU12" s="16" t="str">
        <f>[1]!xDiv([1]!xMatDet(AO7:AT12),[1]!xMatDet(AO13:AT18))</f>
        <v>-3.11997740213245808814388580214E-2</v>
      </c>
      <c r="AV12" s="22"/>
    </row>
    <row r="13" spans="1:49">
      <c r="A13" s="40"/>
      <c r="B13" s="3">
        <v>57</v>
      </c>
      <c r="C13" s="1">
        <v>48</v>
      </c>
      <c r="D13" s="1">
        <v>9</v>
      </c>
      <c r="F13" s="39">
        <f>'MODELO MULTIPLE CUADRATICO'!F13</f>
        <v>48</v>
      </c>
      <c r="G13" s="39">
        <f>'MODELO MULTIPLE CUADRATICO'!H13</f>
        <v>57</v>
      </c>
      <c r="H13" s="39">
        <f>'MODELO MULTIPLE CUADRATICO'!G13</f>
        <v>9</v>
      </c>
      <c r="J13">
        <f t="shared" si="5"/>
        <v>3249</v>
      </c>
      <c r="K13">
        <f t="shared" si="6"/>
        <v>10556001</v>
      </c>
      <c r="L13">
        <f t="shared" si="22"/>
        <v>185193</v>
      </c>
      <c r="M13">
        <f t="shared" si="7"/>
        <v>81</v>
      </c>
      <c r="N13">
        <f t="shared" si="8"/>
        <v>729</v>
      </c>
      <c r="O13">
        <f t="shared" si="9"/>
        <v>6561</v>
      </c>
      <c r="P13">
        <f t="shared" si="10"/>
        <v>263169</v>
      </c>
      <c r="Q13">
        <f t="shared" si="11"/>
        <v>1666737</v>
      </c>
      <c r="R13">
        <f t="shared" si="12"/>
        <v>29241</v>
      </c>
      <c r="S13">
        <f t="shared" si="13"/>
        <v>41553</v>
      </c>
      <c r="T13">
        <f t="shared" si="14"/>
        <v>4617</v>
      </c>
      <c r="U13">
        <f t="shared" si="15"/>
        <v>155952</v>
      </c>
      <c r="V13">
        <f t="shared" si="16"/>
        <v>3888</v>
      </c>
      <c r="W13">
        <f t="shared" si="17"/>
        <v>24624</v>
      </c>
      <c r="X13">
        <f t="shared" si="18"/>
        <v>2736</v>
      </c>
      <c r="Y13">
        <f t="shared" si="19"/>
        <v>432</v>
      </c>
      <c r="Z13">
        <f t="shared" si="1"/>
        <v>513</v>
      </c>
      <c r="AA13">
        <f t="shared" si="2"/>
        <v>50.921113979396068</v>
      </c>
      <c r="AB13">
        <f t="shared" si="3"/>
        <v>1.3027620480304356</v>
      </c>
      <c r="AC13">
        <f t="shared" si="4"/>
        <v>10.331632653061231</v>
      </c>
      <c r="AD13">
        <f t="shared" si="20"/>
        <v>-2.9211139793960683</v>
      </c>
      <c r="AE13">
        <f t="shared" si="21"/>
        <v>8.5329068806231341</v>
      </c>
      <c r="AO13" s="39">
        <f>$K$5</f>
        <v>241106409</v>
      </c>
      <c r="AP13" s="39">
        <f>$P$5</f>
        <v>4830730</v>
      </c>
      <c r="AQ13" s="39">
        <f>$Q$5</f>
        <v>33899930</v>
      </c>
      <c r="AR13" s="39">
        <f>$L$5</f>
        <v>3766583</v>
      </c>
      <c r="AS13" s="39">
        <f>$R$5</f>
        <v>527724</v>
      </c>
      <c r="AT13" s="39">
        <f>$J$5</f>
        <v>59937</v>
      </c>
    </row>
    <row r="14" spans="1:49">
      <c r="A14" s="40"/>
      <c r="B14" s="3">
        <v>58</v>
      </c>
      <c r="C14" s="1">
        <v>50</v>
      </c>
      <c r="D14" s="1">
        <v>7</v>
      </c>
      <c r="F14" s="39">
        <f>'MODELO MULTIPLE CUADRATICO'!F14</f>
        <v>50</v>
      </c>
      <c r="G14" s="39">
        <f>'MODELO MULTIPLE CUADRATICO'!H14</f>
        <v>58</v>
      </c>
      <c r="H14" s="39">
        <f>'MODELO MULTIPLE CUADRATICO'!G14</f>
        <v>7</v>
      </c>
      <c r="J14">
        <f t="shared" si="5"/>
        <v>3364</v>
      </c>
      <c r="K14">
        <f t="shared" si="6"/>
        <v>11316496</v>
      </c>
      <c r="L14">
        <f t="shared" si="22"/>
        <v>195112</v>
      </c>
      <c r="M14">
        <f t="shared" si="7"/>
        <v>49</v>
      </c>
      <c r="N14">
        <f t="shared" si="8"/>
        <v>343</v>
      </c>
      <c r="O14">
        <f t="shared" si="9"/>
        <v>2401</v>
      </c>
      <c r="P14">
        <f t="shared" si="10"/>
        <v>164836</v>
      </c>
      <c r="Q14">
        <f t="shared" si="11"/>
        <v>1365784</v>
      </c>
      <c r="R14">
        <f t="shared" si="12"/>
        <v>23548</v>
      </c>
      <c r="S14">
        <f t="shared" si="13"/>
        <v>19894</v>
      </c>
      <c r="T14">
        <f t="shared" si="14"/>
        <v>2842</v>
      </c>
      <c r="U14">
        <f t="shared" si="15"/>
        <v>168200</v>
      </c>
      <c r="V14">
        <f t="shared" si="16"/>
        <v>2450</v>
      </c>
      <c r="W14">
        <f t="shared" si="17"/>
        <v>20300</v>
      </c>
      <c r="X14">
        <f t="shared" si="18"/>
        <v>2900</v>
      </c>
      <c r="Y14">
        <f t="shared" si="19"/>
        <v>350</v>
      </c>
      <c r="Z14">
        <f t="shared" si="1"/>
        <v>406</v>
      </c>
      <c r="AA14">
        <f t="shared" si="2"/>
        <v>51.015675142628197</v>
      </c>
      <c r="AB14">
        <f t="shared" si="3"/>
        <v>1.0958422820118228</v>
      </c>
      <c r="AC14">
        <f t="shared" si="4"/>
        <v>1.4744897959183698</v>
      </c>
      <c r="AD14">
        <f t="shared" si="20"/>
        <v>-1.0156751426281971</v>
      </c>
      <c r="AE14">
        <f t="shared" si="21"/>
        <v>1.0315959953528087</v>
      </c>
      <c r="AO14" s="39">
        <f>$P$5</f>
        <v>4830730</v>
      </c>
      <c r="AP14" s="39">
        <f>$O$5</f>
        <v>102213</v>
      </c>
      <c r="AQ14" s="39">
        <f>$S$5</f>
        <v>697862</v>
      </c>
      <c r="AR14" s="39">
        <f>$T$5</f>
        <v>74984</v>
      </c>
      <c r="AS14" s="39">
        <f>$N$5</f>
        <v>10809</v>
      </c>
      <c r="AT14" s="39">
        <f>$M$5</f>
        <v>1185</v>
      </c>
    </row>
    <row r="15" spans="1:49">
      <c r="B15" s="29">
        <v>59</v>
      </c>
      <c r="C15" s="29">
        <v>49</v>
      </c>
      <c r="D15" s="29">
        <v>8</v>
      </c>
      <c r="F15" s="39">
        <f>'MODELO MULTIPLE CUADRATICO'!F15</f>
        <v>49</v>
      </c>
      <c r="G15" s="39">
        <f>'MODELO MULTIPLE CUADRATICO'!H15</f>
        <v>59</v>
      </c>
      <c r="H15" s="39">
        <f>'MODELO MULTIPLE CUADRATICO'!G15</f>
        <v>8</v>
      </c>
      <c r="J15">
        <f>POWER(G15,2)</f>
        <v>3481</v>
      </c>
      <c r="K15">
        <f t="shared" ref="K15:K22" si="23">POWER(G15,4)</f>
        <v>12117361</v>
      </c>
      <c r="L15">
        <f t="shared" ref="L15:L22" si="24">POWER(G15,3)</f>
        <v>205379</v>
      </c>
      <c r="M15">
        <f t="shared" ref="M15:M22" si="25">POWER(H15,2)</f>
        <v>64</v>
      </c>
      <c r="N15">
        <f t="shared" ref="N15:N22" si="26">POWER(H15,3)</f>
        <v>512</v>
      </c>
      <c r="O15">
        <f t="shared" ref="O15:O22" si="27">POWER(H15,4)</f>
        <v>4096</v>
      </c>
      <c r="P15">
        <f t="shared" ref="P15:P22" si="28">J15*M15</f>
        <v>222784</v>
      </c>
      <c r="Q15">
        <f t="shared" ref="Q15:Q22" si="29">L15*H15</f>
        <v>1643032</v>
      </c>
      <c r="R15">
        <f t="shared" ref="R15:R22" si="30">J15*H15</f>
        <v>27848</v>
      </c>
      <c r="S15">
        <f t="shared" ref="S15:S22" si="31">G15*N15</f>
        <v>30208</v>
      </c>
      <c r="T15">
        <f t="shared" ref="T15:T22" si="32">G15*M15</f>
        <v>3776</v>
      </c>
      <c r="U15">
        <f t="shared" ref="U15:U22" si="33">J15*F15</f>
        <v>170569</v>
      </c>
      <c r="V15">
        <f t="shared" ref="V15:V22" si="34">M15*F15</f>
        <v>3136</v>
      </c>
      <c r="W15">
        <f t="shared" ref="W15:W22" si="35">G15*H15*F15</f>
        <v>23128</v>
      </c>
      <c r="X15">
        <f t="shared" ref="X15:X22" si="36">G15*F15</f>
        <v>2891</v>
      </c>
      <c r="Y15">
        <f t="shared" ref="Y15:Y22" si="37">H15*F15</f>
        <v>392</v>
      </c>
      <c r="Z15">
        <f t="shared" si="1"/>
        <v>472</v>
      </c>
      <c r="AA15">
        <f t="shared" si="2"/>
        <v>51.535024804072634</v>
      </c>
      <c r="AB15">
        <f t="shared" si="3"/>
        <v>0.27823008231877783</v>
      </c>
      <c r="AC15">
        <f t="shared" si="4"/>
        <v>4.9030612244898002</v>
      </c>
      <c r="AD15">
        <f t="shared" si="20"/>
        <v>-2.5350248040726342</v>
      </c>
      <c r="AE15">
        <f t="shared" si="21"/>
        <v>6.4263507572634975</v>
      </c>
      <c r="AO15" s="39">
        <f>$Q$5</f>
        <v>33899930</v>
      </c>
      <c r="AP15" s="39">
        <f>$S$5</f>
        <v>697862</v>
      </c>
      <c r="AQ15" s="39">
        <f>$P$5</f>
        <v>4830730</v>
      </c>
      <c r="AR15" s="39">
        <f>$R$5</f>
        <v>527724</v>
      </c>
      <c r="AS15" s="39">
        <f>$T$5</f>
        <v>74984</v>
      </c>
      <c r="AT15" s="39">
        <f>$Z$5</f>
        <v>8366</v>
      </c>
    </row>
    <row r="16" spans="1:49">
      <c r="B16" s="29">
        <v>60</v>
      </c>
      <c r="C16" s="29">
        <v>50</v>
      </c>
      <c r="D16" s="29">
        <v>8</v>
      </c>
      <c r="F16" s="39">
        <f>'MODELO MULTIPLE CUADRATICO'!F16</f>
        <v>50</v>
      </c>
      <c r="G16" s="39">
        <f>'MODELO MULTIPLE CUADRATICO'!H16</f>
        <v>60</v>
      </c>
      <c r="H16" s="39">
        <f>'MODELO MULTIPLE CUADRATICO'!G16</f>
        <v>8</v>
      </c>
      <c r="J16">
        <f t="shared" si="5"/>
        <v>3600</v>
      </c>
      <c r="K16">
        <f t="shared" si="23"/>
        <v>12960000</v>
      </c>
      <c r="L16">
        <f t="shared" si="24"/>
        <v>216000</v>
      </c>
      <c r="M16">
        <f t="shared" si="25"/>
        <v>64</v>
      </c>
      <c r="N16">
        <f t="shared" si="26"/>
        <v>512</v>
      </c>
      <c r="O16">
        <f t="shared" si="27"/>
        <v>4096</v>
      </c>
      <c r="P16">
        <f t="shared" si="28"/>
        <v>230400</v>
      </c>
      <c r="Q16">
        <f t="shared" si="29"/>
        <v>1728000</v>
      </c>
      <c r="R16">
        <f t="shared" si="30"/>
        <v>28800</v>
      </c>
      <c r="S16">
        <f t="shared" si="31"/>
        <v>30720</v>
      </c>
      <c r="T16">
        <f t="shared" si="32"/>
        <v>3840</v>
      </c>
      <c r="U16">
        <f t="shared" si="33"/>
        <v>180000</v>
      </c>
      <c r="V16">
        <f t="shared" si="34"/>
        <v>3200</v>
      </c>
      <c r="W16">
        <f t="shared" si="35"/>
        <v>24000</v>
      </c>
      <c r="X16">
        <f t="shared" si="36"/>
        <v>3000</v>
      </c>
      <c r="Y16">
        <f t="shared" si="37"/>
        <v>400</v>
      </c>
      <c r="Z16">
        <f t="shared" si="1"/>
        <v>480</v>
      </c>
      <c r="AA16">
        <f t="shared" si="2"/>
        <v>52.201148796629809</v>
      </c>
      <c r="AB16">
        <f t="shared" si="3"/>
        <v>1.9223488806850819E-2</v>
      </c>
      <c r="AC16">
        <f t="shared" si="4"/>
        <v>1.4744897959183698</v>
      </c>
      <c r="AD16">
        <f t="shared" si="20"/>
        <v>-2.2011487966298091</v>
      </c>
      <c r="AE16">
        <f t="shared" si="21"/>
        <v>4.8450560249048564</v>
      </c>
      <c r="AO16" s="39">
        <f>$L$5</f>
        <v>3766583</v>
      </c>
      <c r="AP16" s="39">
        <f>$T$5</f>
        <v>74984</v>
      </c>
      <c r="AQ16" s="39">
        <f>$R$5</f>
        <v>527724</v>
      </c>
      <c r="AR16" s="39">
        <f>$J$5</f>
        <v>59937</v>
      </c>
      <c r="AS16" s="39">
        <f>$Z$5</f>
        <v>8366</v>
      </c>
      <c r="AT16" s="39">
        <f>$G$5</f>
        <v>971</v>
      </c>
    </row>
    <row r="17" spans="2:48">
      <c r="B17" s="29">
        <v>61</v>
      </c>
      <c r="C17" s="29">
        <v>51</v>
      </c>
      <c r="D17" s="29">
        <v>8</v>
      </c>
      <c r="F17" s="39">
        <f>'MODELO MULTIPLE CUADRATICO'!F17</f>
        <v>51</v>
      </c>
      <c r="G17" s="39">
        <f>'MODELO MULTIPLE CUADRATICO'!H17</f>
        <v>61</v>
      </c>
      <c r="H17" s="39">
        <f>'MODELO MULTIPLE CUADRATICO'!G17</f>
        <v>8</v>
      </c>
      <c r="J17">
        <f t="shared" si="5"/>
        <v>3721</v>
      </c>
      <c r="K17">
        <f t="shared" si="23"/>
        <v>13845841</v>
      </c>
      <c r="L17">
        <f t="shared" si="24"/>
        <v>226981</v>
      </c>
      <c r="M17">
        <f t="shared" si="25"/>
        <v>64</v>
      </c>
      <c r="N17">
        <f t="shared" si="26"/>
        <v>512</v>
      </c>
      <c r="O17">
        <f t="shared" si="27"/>
        <v>4096</v>
      </c>
      <c r="P17">
        <f t="shared" si="28"/>
        <v>238144</v>
      </c>
      <c r="Q17">
        <f t="shared" si="29"/>
        <v>1815848</v>
      </c>
      <c r="R17">
        <f t="shared" si="30"/>
        <v>29768</v>
      </c>
      <c r="S17">
        <f t="shared" si="31"/>
        <v>31232</v>
      </c>
      <c r="T17">
        <f t="shared" si="32"/>
        <v>3904</v>
      </c>
      <c r="U17">
        <f t="shared" si="33"/>
        <v>189771</v>
      </c>
      <c r="V17">
        <f t="shared" si="34"/>
        <v>3264</v>
      </c>
      <c r="W17">
        <f t="shared" si="35"/>
        <v>24888</v>
      </c>
      <c r="X17">
        <f t="shared" si="36"/>
        <v>3111</v>
      </c>
      <c r="Y17">
        <f t="shared" si="37"/>
        <v>408</v>
      </c>
      <c r="Z17">
        <f t="shared" si="1"/>
        <v>488</v>
      </c>
      <c r="AA17">
        <f t="shared" si="2"/>
        <v>52.804873241144321</v>
      </c>
      <c r="AB17">
        <f t="shared" si="3"/>
        <v>0.55111802916689223</v>
      </c>
      <c r="AC17">
        <f t="shared" si="4"/>
        <v>4.5918367346939208E-2</v>
      </c>
      <c r="AD17">
        <f t="shared" si="20"/>
        <v>-1.8048732411443211</v>
      </c>
      <c r="AE17">
        <f t="shared" si="21"/>
        <v>3.2575674165988069</v>
      </c>
      <c r="AO17" s="39">
        <f>$R$5</f>
        <v>527724</v>
      </c>
      <c r="AP17" s="39">
        <f>$N$5</f>
        <v>10809</v>
      </c>
      <c r="AQ17" s="39">
        <f>$T$5</f>
        <v>74984</v>
      </c>
      <c r="AR17" s="39">
        <f>$Z$5</f>
        <v>8366</v>
      </c>
      <c r="AS17" s="39">
        <f>$M$5</f>
        <v>1185</v>
      </c>
      <c r="AT17" s="39">
        <f>$H$5</f>
        <v>135</v>
      </c>
    </row>
    <row r="18" spans="2:48">
      <c r="B18" s="3">
        <v>64</v>
      </c>
      <c r="C18" s="3">
        <v>57</v>
      </c>
      <c r="D18" s="3">
        <v>8</v>
      </c>
      <c r="F18" s="39">
        <f>'MODELO MULTIPLE CUADRATICO'!F18</f>
        <v>57</v>
      </c>
      <c r="G18" s="39">
        <f>'MODELO MULTIPLE CUADRATICO'!H18</f>
        <v>64</v>
      </c>
      <c r="H18" s="39">
        <f>'MODELO MULTIPLE CUADRATICO'!G18</f>
        <v>8</v>
      </c>
      <c r="J18">
        <f>POWER(G18,2)</f>
        <v>4096</v>
      </c>
      <c r="K18">
        <f t="shared" si="23"/>
        <v>16777216</v>
      </c>
      <c r="L18">
        <f t="shared" si="24"/>
        <v>262144</v>
      </c>
      <c r="M18">
        <f t="shared" si="25"/>
        <v>64</v>
      </c>
      <c r="N18">
        <f t="shared" si="26"/>
        <v>512</v>
      </c>
      <c r="O18">
        <f t="shared" si="27"/>
        <v>4096</v>
      </c>
      <c r="P18">
        <f t="shared" si="28"/>
        <v>262144</v>
      </c>
      <c r="Q18">
        <f t="shared" si="29"/>
        <v>2097152</v>
      </c>
      <c r="R18">
        <f t="shared" si="30"/>
        <v>32768</v>
      </c>
      <c r="S18">
        <f t="shared" si="31"/>
        <v>32768</v>
      </c>
      <c r="T18">
        <f t="shared" si="32"/>
        <v>4096</v>
      </c>
      <c r="U18">
        <f t="shared" si="33"/>
        <v>233472</v>
      </c>
      <c r="V18">
        <f t="shared" si="34"/>
        <v>3648</v>
      </c>
      <c r="W18">
        <f t="shared" si="35"/>
        <v>29184</v>
      </c>
      <c r="X18">
        <f t="shared" si="36"/>
        <v>3648</v>
      </c>
      <c r="Y18">
        <f t="shared" si="37"/>
        <v>456</v>
      </c>
      <c r="Z18">
        <f>G18*H18</f>
        <v>512</v>
      </c>
      <c r="AA18">
        <f>$AU$12*POWER(G18,2)+$AU$28*POWER(H18,2)+($AU$44*G18*H18)+$AU$60*G18+($AU$75*H18)+$AU$91</f>
        <v>54.241649286431937</v>
      </c>
      <c r="AB18">
        <f>POWER(AA18-$J$3,2)</f>
        <v>4.7486916125561374</v>
      </c>
      <c r="AC18">
        <f>POWER(F18-$J$2,2)</f>
        <v>33.474489795918359</v>
      </c>
      <c r="AD18">
        <f>+F18-AA18</f>
        <v>2.7583507135680634</v>
      </c>
      <c r="AE18">
        <f>POWER(AD18,2)</f>
        <v>7.6084986590414445</v>
      </c>
      <c r="AO18" s="39">
        <f>$J$5</f>
        <v>59937</v>
      </c>
      <c r="AP18" s="39">
        <f>$M$5</f>
        <v>1185</v>
      </c>
      <c r="AQ18" s="39">
        <f>$Z$5</f>
        <v>8366</v>
      </c>
      <c r="AR18" s="39">
        <f>$G$5</f>
        <v>971</v>
      </c>
      <c r="AS18" s="39">
        <f>$H$5</f>
        <v>135</v>
      </c>
      <c r="AT18" s="39">
        <f>$E$4</f>
        <v>16</v>
      </c>
    </row>
    <row r="19" spans="2:48">
      <c r="B19" s="3">
        <v>67</v>
      </c>
      <c r="C19" s="3">
        <v>62</v>
      </c>
      <c r="D19" s="3">
        <v>11</v>
      </c>
      <c r="F19" s="39">
        <f>'MODELO MULTIPLE CUADRATICO'!F19</f>
        <v>62</v>
      </c>
      <c r="G19" s="39">
        <f>'MODELO MULTIPLE CUADRATICO'!H19</f>
        <v>67</v>
      </c>
      <c r="H19" s="39">
        <f>'MODELO MULTIPLE CUADRATICO'!G19</f>
        <v>11</v>
      </c>
      <c r="J19">
        <f>POWER(G19,2)</f>
        <v>4489</v>
      </c>
      <c r="K19">
        <f t="shared" si="23"/>
        <v>20151121</v>
      </c>
      <c r="L19">
        <f t="shared" si="24"/>
        <v>300763</v>
      </c>
      <c r="M19">
        <f t="shared" si="25"/>
        <v>121</v>
      </c>
      <c r="N19">
        <f t="shared" si="26"/>
        <v>1331</v>
      </c>
      <c r="O19">
        <f t="shared" si="27"/>
        <v>14641</v>
      </c>
      <c r="P19">
        <f t="shared" si="28"/>
        <v>543169</v>
      </c>
      <c r="Q19">
        <f t="shared" si="29"/>
        <v>3308393</v>
      </c>
      <c r="R19">
        <f t="shared" si="30"/>
        <v>49379</v>
      </c>
      <c r="S19">
        <f t="shared" si="31"/>
        <v>89177</v>
      </c>
      <c r="T19">
        <f t="shared" si="32"/>
        <v>8107</v>
      </c>
      <c r="U19">
        <f t="shared" si="33"/>
        <v>278318</v>
      </c>
      <c r="V19">
        <f t="shared" si="34"/>
        <v>7502</v>
      </c>
      <c r="W19">
        <f t="shared" si="35"/>
        <v>45694</v>
      </c>
      <c r="X19">
        <f t="shared" si="36"/>
        <v>4154</v>
      </c>
      <c r="Y19">
        <f t="shared" si="37"/>
        <v>682</v>
      </c>
      <c r="Z19">
        <f>G19*H19</f>
        <v>737</v>
      </c>
      <c r="AA19">
        <f>$AU$12*POWER(G19,2)+$AU$28*POWER(H19,2)+($AU$44*G19*H19)+$AU$60*G19+($AU$75*H19)+$AU$91</f>
        <v>60.094561220138587</v>
      </c>
      <c r="AB19">
        <f>POWER(AA19-$J$3,2)</f>
        <v>64.514007444051657</v>
      </c>
      <c r="AC19">
        <f>POWER(F19-$J$2,2)</f>
        <v>116.33163265306121</v>
      </c>
      <c r="AD19">
        <f>+F19-AA19</f>
        <v>1.905438779861413</v>
      </c>
      <c r="AE19">
        <f>POWER(AD19,2)</f>
        <v>3.6306969437997503</v>
      </c>
    </row>
    <row r="20" spans="2:48">
      <c r="B20" s="3">
        <v>71</v>
      </c>
      <c r="C20" s="3">
        <v>59</v>
      </c>
      <c r="D20" s="3">
        <v>10</v>
      </c>
      <c r="F20" s="39">
        <f>'MODELO MULTIPLE CUADRATICO'!F20</f>
        <v>59</v>
      </c>
      <c r="G20" s="39">
        <f>'MODELO MULTIPLE CUADRATICO'!H20</f>
        <v>71</v>
      </c>
      <c r="H20" s="39">
        <f>'MODELO MULTIPLE CUADRATICO'!G20</f>
        <v>10</v>
      </c>
      <c r="J20">
        <f>POWER(G20,2)</f>
        <v>5041</v>
      </c>
      <c r="K20">
        <f t="shared" si="23"/>
        <v>25411681</v>
      </c>
      <c r="L20">
        <f t="shared" si="24"/>
        <v>357911</v>
      </c>
      <c r="M20">
        <f t="shared" si="25"/>
        <v>100</v>
      </c>
      <c r="N20">
        <f t="shared" si="26"/>
        <v>1000</v>
      </c>
      <c r="O20">
        <f t="shared" si="27"/>
        <v>10000</v>
      </c>
      <c r="P20">
        <f t="shared" si="28"/>
        <v>504100</v>
      </c>
      <c r="Q20">
        <f t="shared" si="29"/>
        <v>3579110</v>
      </c>
      <c r="R20">
        <f t="shared" si="30"/>
        <v>50410</v>
      </c>
      <c r="S20">
        <f t="shared" si="31"/>
        <v>71000</v>
      </c>
      <c r="T20">
        <f t="shared" si="32"/>
        <v>7100</v>
      </c>
      <c r="U20">
        <f t="shared" si="33"/>
        <v>297419</v>
      </c>
      <c r="V20">
        <f t="shared" si="34"/>
        <v>5900</v>
      </c>
      <c r="W20">
        <f t="shared" si="35"/>
        <v>41890</v>
      </c>
      <c r="X20">
        <f t="shared" si="36"/>
        <v>4189</v>
      </c>
      <c r="Y20">
        <f t="shared" si="37"/>
        <v>590</v>
      </c>
      <c r="Z20">
        <f>G20*H20</f>
        <v>710</v>
      </c>
      <c r="AA20">
        <f>$AU$12*POWER(G20,2)+$AU$28*POWER(H20,2)+($AU$44*G20*H20)+$AU$60*G20+($AU$75*H20)+$AU$91</f>
        <v>57.384192482927347</v>
      </c>
      <c r="AB20">
        <f>POWER(AA20-$J$3,2)</f>
        <v>28.320410882843763</v>
      </c>
      <c r="AC20">
        <f>POWER(F20-$J$2,2)</f>
        <v>60.617346938775498</v>
      </c>
      <c r="AD20">
        <f>+F20-AA20</f>
        <v>1.6158075170726534</v>
      </c>
      <c r="AE20">
        <f>POWER(AD20,2)</f>
        <v>2.610833932228493</v>
      </c>
    </row>
    <row r="21" spans="2:48">
      <c r="B21" s="3">
        <v>76</v>
      </c>
      <c r="C21" s="3">
        <v>61</v>
      </c>
      <c r="D21" s="3">
        <v>12</v>
      </c>
      <c r="F21" s="39">
        <f>'MODELO MULTIPLE CUADRATICO'!F21</f>
        <v>61</v>
      </c>
      <c r="G21" s="39">
        <f>'MODELO MULTIPLE CUADRATICO'!H21</f>
        <v>76</v>
      </c>
      <c r="H21" s="39">
        <f>'MODELO MULTIPLE CUADRATICO'!G21</f>
        <v>12</v>
      </c>
      <c r="J21">
        <f>POWER(G21,2)</f>
        <v>5776</v>
      </c>
      <c r="K21">
        <f t="shared" si="23"/>
        <v>33362176</v>
      </c>
      <c r="L21">
        <f t="shared" si="24"/>
        <v>438976</v>
      </c>
      <c r="M21">
        <f t="shared" si="25"/>
        <v>144</v>
      </c>
      <c r="N21">
        <f t="shared" si="26"/>
        <v>1728</v>
      </c>
      <c r="O21">
        <f t="shared" si="27"/>
        <v>20736</v>
      </c>
      <c r="P21">
        <f t="shared" si="28"/>
        <v>831744</v>
      </c>
      <c r="Q21">
        <f t="shared" si="29"/>
        <v>5267712</v>
      </c>
      <c r="R21">
        <f t="shared" si="30"/>
        <v>69312</v>
      </c>
      <c r="S21">
        <f t="shared" si="31"/>
        <v>131328</v>
      </c>
      <c r="T21">
        <f t="shared" si="32"/>
        <v>10944</v>
      </c>
      <c r="U21">
        <f t="shared" si="33"/>
        <v>352336</v>
      </c>
      <c r="V21">
        <f t="shared" si="34"/>
        <v>8784</v>
      </c>
      <c r="W21">
        <f t="shared" si="35"/>
        <v>55632</v>
      </c>
      <c r="X21">
        <f t="shared" si="36"/>
        <v>4636</v>
      </c>
      <c r="Y21">
        <f t="shared" si="37"/>
        <v>732</v>
      </c>
      <c r="Z21">
        <f>G21*H21</f>
        <v>912</v>
      </c>
      <c r="AA21">
        <f>$AU$12*POWER(G21,2)+$AU$28*POWER(H21,2)+($AU$44*G21*H21)+$AU$60*G21+($AU$75*H21)+$AU$91</f>
        <v>61.99209301546307</v>
      </c>
      <c r="AB21">
        <f>POWER(AA21-$J$3,2)</f>
        <v>98.596817452729866</v>
      </c>
      <c r="AC21">
        <f>POWER(F21-$J$2,2)</f>
        <v>95.760204081632637</v>
      </c>
      <c r="AD21">
        <f>+F21-AA21</f>
        <v>-0.99209301546306961</v>
      </c>
      <c r="AE21">
        <f>POWER(AD21,2)</f>
        <v>0.98424855133060651</v>
      </c>
    </row>
    <row r="22" spans="2:48">
      <c r="B22" s="3">
        <v>77</v>
      </c>
      <c r="C22" s="3">
        <v>55</v>
      </c>
      <c r="D22" s="3">
        <v>10</v>
      </c>
      <c r="F22" s="39">
        <f>'MODELO MULTIPLE CUADRATICO'!F22</f>
        <v>55</v>
      </c>
      <c r="G22" s="39">
        <f>'MODELO MULTIPLE CUADRATICO'!H22</f>
        <v>77</v>
      </c>
      <c r="H22" s="39">
        <f>'MODELO MULTIPLE CUADRATICO'!G22</f>
        <v>10</v>
      </c>
      <c r="J22">
        <f>POWER(G22,2)</f>
        <v>5929</v>
      </c>
      <c r="K22">
        <f t="shared" si="23"/>
        <v>35153041</v>
      </c>
      <c r="L22">
        <f t="shared" si="24"/>
        <v>456533</v>
      </c>
      <c r="M22">
        <f t="shared" si="25"/>
        <v>100</v>
      </c>
      <c r="N22">
        <f t="shared" si="26"/>
        <v>1000</v>
      </c>
      <c r="O22">
        <f t="shared" si="27"/>
        <v>10000</v>
      </c>
      <c r="P22">
        <f t="shared" si="28"/>
        <v>592900</v>
      </c>
      <c r="Q22">
        <f t="shared" si="29"/>
        <v>4565330</v>
      </c>
      <c r="R22">
        <f t="shared" si="30"/>
        <v>59290</v>
      </c>
      <c r="S22">
        <f t="shared" si="31"/>
        <v>77000</v>
      </c>
      <c r="T22">
        <f t="shared" si="32"/>
        <v>7700</v>
      </c>
      <c r="U22">
        <f t="shared" si="33"/>
        <v>326095</v>
      </c>
      <c r="V22">
        <f t="shared" si="34"/>
        <v>5500</v>
      </c>
      <c r="W22">
        <f t="shared" si="35"/>
        <v>42350</v>
      </c>
      <c r="X22">
        <f t="shared" si="36"/>
        <v>4235</v>
      </c>
      <c r="Y22">
        <f t="shared" si="37"/>
        <v>550</v>
      </c>
      <c r="Z22">
        <f>G22*H22</f>
        <v>770</v>
      </c>
      <c r="AA22">
        <f>$AU$12*POWER(G22,2)+$AU$28*POWER(H22,2)+($AU$44*G22*H22)+$AU$60*G22+($AU$75*H22)+$AU$91</f>
        <v>55.558355887993457</v>
      </c>
      <c r="AB22">
        <f>POWER(AA22-$J$3,2)</f>
        <v>12.221008389617429</v>
      </c>
      <c r="AC22">
        <f>POWER(F22-$J$2,2)</f>
        <v>14.331632653061217</v>
      </c>
      <c r="AD22">
        <f>+F22-AA22</f>
        <v>-0.55835588799345715</v>
      </c>
      <c r="AE22">
        <f>POWER(AD22,2)</f>
        <v>0.31176129765696203</v>
      </c>
    </row>
    <row r="23" spans="2:48">
      <c r="AO23" s="39">
        <f>$K$5</f>
        <v>241106409</v>
      </c>
      <c r="AP23" s="63">
        <f>$U$5</f>
        <v>3189250</v>
      </c>
      <c r="AQ23" s="39">
        <f>$Q$5</f>
        <v>33899930</v>
      </c>
      <c r="AR23" s="39">
        <f>$L$5</f>
        <v>3766583</v>
      </c>
      <c r="AS23" s="39">
        <f>$R$5</f>
        <v>527724</v>
      </c>
      <c r="AT23" s="39">
        <f>$J$5</f>
        <v>59937</v>
      </c>
    </row>
    <row r="24" spans="2:48">
      <c r="AO24" s="39">
        <f>$P$5</f>
        <v>4830730</v>
      </c>
      <c r="AP24" s="63">
        <f>$V$5</f>
        <v>63765</v>
      </c>
      <c r="AQ24" s="39">
        <f>$S$5</f>
        <v>697862</v>
      </c>
      <c r="AR24" s="39">
        <f>$T$5</f>
        <v>74984</v>
      </c>
      <c r="AS24" s="39">
        <f>$N$5</f>
        <v>10809</v>
      </c>
      <c r="AT24" s="39">
        <f>$M$5</f>
        <v>1185</v>
      </c>
    </row>
    <row r="25" spans="2:48">
      <c r="AO25" s="39">
        <f>$Q$5</f>
        <v>33899930</v>
      </c>
      <c r="AP25" s="63">
        <f>$W$5</f>
        <v>447692</v>
      </c>
      <c r="AQ25" s="39">
        <f>$P$5</f>
        <v>4830730</v>
      </c>
      <c r="AR25" s="39">
        <f>$R$5</f>
        <v>527724</v>
      </c>
      <c r="AS25" s="39">
        <f>$T$5</f>
        <v>74984</v>
      </c>
      <c r="AT25" s="39">
        <f>$Z$5</f>
        <v>8366</v>
      </c>
    </row>
    <row r="26" spans="2:48">
      <c r="AO26" s="39">
        <f>$L$5</f>
        <v>3766583</v>
      </c>
      <c r="AP26" s="63">
        <f>$X$5</f>
        <v>51100</v>
      </c>
      <c r="AQ26" s="39">
        <f>$R$5</f>
        <v>527724</v>
      </c>
      <c r="AR26" s="39">
        <f>$J$5</f>
        <v>59937</v>
      </c>
      <c r="AS26" s="39">
        <f>$Z$5</f>
        <v>8366</v>
      </c>
      <c r="AT26" s="39">
        <f>$G$5</f>
        <v>971</v>
      </c>
    </row>
    <row r="27" spans="2:48">
      <c r="AO27" s="39">
        <f>$R$5</f>
        <v>527724</v>
      </c>
      <c r="AP27" s="63">
        <f>$Y$5</f>
        <v>7145</v>
      </c>
      <c r="AQ27" s="39">
        <f>$T$5</f>
        <v>74984</v>
      </c>
      <c r="AR27" s="39">
        <f>$Z$5</f>
        <v>8366</v>
      </c>
      <c r="AS27" s="39">
        <f>$M$5</f>
        <v>1185</v>
      </c>
      <c r="AT27" s="39">
        <f>$H$5</f>
        <v>135</v>
      </c>
    </row>
    <row r="28" spans="2:48" ht="15.75" thickBot="1">
      <c r="AO28" s="70">
        <f>$J$5</f>
        <v>59937</v>
      </c>
      <c r="AP28" s="71">
        <f>$F$5</f>
        <v>833</v>
      </c>
      <c r="AQ28" s="70">
        <f>$Z$5</f>
        <v>8366</v>
      </c>
      <c r="AR28" s="70">
        <f>$G$5</f>
        <v>971</v>
      </c>
      <c r="AS28" s="70">
        <f>$H$5</f>
        <v>135</v>
      </c>
      <c r="AT28" s="70">
        <f>$E$4</f>
        <v>16</v>
      </c>
      <c r="AU28" s="16" t="str">
        <f>[1]!xDiv([1]!xMatDet(AO23:AT28),[1]!xMatDet(AO29:AT34))</f>
        <v>0.540945680586982311696396779295</v>
      </c>
      <c r="AV28" s="22"/>
    </row>
    <row r="29" spans="2:48">
      <c r="AO29" s="39">
        <f>$K$5</f>
        <v>241106409</v>
      </c>
      <c r="AP29" s="39">
        <f>$P$5</f>
        <v>4830730</v>
      </c>
      <c r="AQ29" s="39">
        <f>$Q$5</f>
        <v>33899930</v>
      </c>
      <c r="AR29" s="39">
        <f>$L$5</f>
        <v>3766583</v>
      </c>
      <c r="AS29" s="39">
        <f>$R$5</f>
        <v>527724</v>
      </c>
      <c r="AT29" s="39">
        <f>$J$5</f>
        <v>59937</v>
      </c>
    </row>
    <row r="30" spans="2:48">
      <c r="AO30" s="39">
        <f>$P$5</f>
        <v>4830730</v>
      </c>
      <c r="AP30" s="39">
        <f>$O$5</f>
        <v>102213</v>
      </c>
      <c r="AQ30" s="39">
        <f>$S$5</f>
        <v>697862</v>
      </c>
      <c r="AR30" s="39">
        <f>$T$5</f>
        <v>74984</v>
      </c>
      <c r="AS30" s="39">
        <f>$N$5</f>
        <v>10809</v>
      </c>
      <c r="AT30" s="39">
        <f>$M$5</f>
        <v>1185</v>
      </c>
    </row>
    <row r="31" spans="2:48">
      <c r="AO31" s="39">
        <f>$Q$5</f>
        <v>33899930</v>
      </c>
      <c r="AP31" s="39">
        <f>$S$5</f>
        <v>697862</v>
      </c>
      <c r="AQ31" s="39">
        <f>$P$5</f>
        <v>4830730</v>
      </c>
      <c r="AR31" s="39">
        <f>$R$5</f>
        <v>527724</v>
      </c>
      <c r="AS31" s="39">
        <f>$T$5</f>
        <v>74984</v>
      </c>
      <c r="AT31" s="39">
        <f>$Z$5</f>
        <v>8366</v>
      </c>
    </row>
    <row r="32" spans="2:48">
      <c r="AO32" s="39">
        <f>$L$5</f>
        <v>3766583</v>
      </c>
      <c r="AP32" s="39">
        <f>$T$5</f>
        <v>74984</v>
      </c>
      <c r="AQ32" s="39">
        <f>$R$5</f>
        <v>527724</v>
      </c>
      <c r="AR32" s="39">
        <f>$J$5</f>
        <v>59937</v>
      </c>
      <c r="AS32" s="39">
        <f>$Z$5</f>
        <v>8366</v>
      </c>
      <c r="AT32" s="39">
        <f>$G$5</f>
        <v>971</v>
      </c>
    </row>
    <row r="33" spans="41:48">
      <c r="AO33" s="39">
        <f>$R$5</f>
        <v>527724</v>
      </c>
      <c r="AP33" s="39">
        <f>$N$5</f>
        <v>10809</v>
      </c>
      <c r="AQ33" s="39">
        <f>$T$5</f>
        <v>74984</v>
      </c>
      <c r="AR33" s="39">
        <f>$Z$5</f>
        <v>8366</v>
      </c>
      <c r="AS33" s="39">
        <f>$M$5</f>
        <v>1185</v>
      </c>
      <c r="AT33" s="39">
        <f>$H$5</f>
        <v>135</v>
      </c>
    </row>
    <row r="34" spans="41:48">
      <c r="AO34" s="39">
        <f>$J$5</f>
        <v>59937</v>
      </c>
      <c r="AP34" s="39">
        <f>$M$5</f>
        <v>1185</v>
      </c>
      <c r="AQ34" s="39">
        <f>$Z$5</f>
        <v>8366</v>
      </c>
      <c r="AR34" s="39">
        <f>$G$5</f>
        <v>971</v>
      </c>
      <c r="AS34" s="39">
        <f>$H$5</f>
        <v>135</v>
      </c>
      <c r="AT34" s="39">
        <f>$E$4</f>
        <v>16</v>
      </c>
    </row>
    <row r="39" spans="41:48">
      <c r="AO39" s="39">
        <f>$K$5</f>
        <v>241106409</v>
      </c>
      <c r="AP39" s="39">
        <f>$P$5</f>
        <v>4830730</v>
      </c>
      <c r="AQ39" s="63">
        <f>$U$5</f>
        <v>3189250</v>
      </c>
      <c r="AR39" s="39">
        <f>$L$5</f>
        <v>3766583</v>
      </c>
      <c r="AS39" s="39">
        <f>$R$5</f>
        <v>527724</v>
      </c>
      <c r="AT39" s="39">
        <f>$J$5</f>
        <v>59937</v>
      </c>
    </row>
    <row r="40" spans="41:48">
      <c r="AO40" s="39">
        <f>$P$5</f>
        <v>4830730</v>
      </c>
      <c r="AP40" s="39">
        <f>$O$5</f>
        <v>102213</v>
      </c>
      <c r="AQ40" s="63">
        <f>$V$5</f>
        <v>63765</v>
      </c>
      <c r="AR40" s="39">
        <f>$T$5</f>
        <v>74984</v>
      </c>
      <c r="AS40" s="39">
        <f>$N$5</f>
        <v>10809</v>
      </c>
      <c r="AT40" s="39">
        <f>$M$5</f>
        <v>1185</v>
      </c>
    </row>
    <row r="41" spans="41:48">
      <c r="AO41" s="39">
        <f>$Q$5</f>
        <v>33899930</v>
      </c>
      <c r="AP41" s="39">
        <f>$S$5</f>
        <v>697862</v>
      </c>
      <c r="AQ41" s="63">
        <f>$W$5</f>
        <v>447692</v>
      </c>
      <c r="AR41" s="39">
        <f>$R$5</f>
        <v>527724</v>
      </c>
      <c r="AS41" s="39">
        <f>$T$5</f>
        <v>74984</v>
      </c>
      <c r="AT41" s="39">
        <f>$Z$5</f>
        <v>8366</v>
      </c>
    </row>
    <row r="42" spans="41:48">
      <c r="AO42" s="39">
        <f>$L$5</f>
        <v>3766583</v>
      </c>
      <c r="AP42" s="39">
        <f>$T$5</f>
        <v>74984</v>
      </c>
      <c r="AQ42" s="63">
        <f>$X$5</f>
        <v>51100</v>
      </c>
      <c r="AR42" s="39">
        <f>$J$5</f>
        <v>59937</v>
      </c>
      <c r="AS42" s="39">
        <f>$Z$5</f>
        <v>8366</v>
      </c>
      <c r="AT42" s="39">
        <f>$G$5</f>
        <v>971</v>
      </c>
    </row>
    <row r="43" spans="41:48">
      <c r="AO43" s="39">
        <f>$R$5</f>
        <v>527724</v>
      </c>
      <c r="AP43" s="39">
        <f>$N$5</f>
        <v>10809</v>
      </c>
      <c r="AQ43" s="63">
        <f>$Y$5</f>
        <v>7145</v>
      </c>
      <c r="AR43" s="39">
        <f>$Z$5</f>
        <v>8366</v>
      </c>
      <c r="AS43" s="39">
        <f>$M$5</f>
        <v>1185</v>
      </c>
      <c r="AT43" s="39">
        <f>$H$5</f>
        <v>135</v>
      </c>
    </row>
    <row r="44" spans="41:48" ht="15.75" thickBot="1">
      <c r="AO44" s="70">
        <f>$J$5</f>
        <v>59937</v>
      </c>
      <c r="AP44" s="70">
        <f>$M$5</f>
        <v>1185</v>
      </c>
      <c r="AQ44" s="71">
        <f>$F$5</f>
        <v>833</v>
      </c>
      <c r="AR44" s="70">
        <f>$G$5</f>
        <v>971</v>
      </c>
      <c r="AS44" s="70">
        <f>$H$5</f>
        <v>135</v>
      </c>
      <c r="AT44" s="70">
        <f>$E$4</f>
        <v>16</v>
      </c>
      <c r="AU44" s="16" t="str">
        <f>[1]!xDiv([1]!xMatDet(AO39:AT44),[1]!xMatDet(AO45:AT50))</f>
        <v>-3.28183225472092722009337271002E-2</v>
      </c>
      <c r="AV44" s="22"/>
    </row>
    <row r="45" spans="41:48">
      <c r="AO45" s="39">
        <f>$K$5</f>
        <v>241106409</v>
      </c>
      <c r="AP45" s="39">
        <f>$P$5</f>
        <v>4830730</v>
      </c>
      <c r="AQ45" s="39">
        <f>$Q$5</f>
        <v>33899930</v>
      </c>
      <c r="AR45" s="39">
        <f>$L$5</f>
        <v>3766583</v>
      </c>
      <c r="AS45" s="39">
        <f>$R$5</f>
        <v>527724</v>
      </c>
      <c r="AT45" s="39">
        <f>$J$5</f>
        <v>59937</v>
      </c>
    </row>
    <row r="46" spans="41:48">
      <c r="AO46" s="39">
        <f>$P$5</f>
        <v>4830730</v>
      </c>
      <c r="AP46" s="39">
        <f>$O$5</f>
        <v>102213</v>
      </c>
      <c r="AQ46" s="39">
        <f>$S$5</f>
        <v>697862</v>
      </c>
      <c r="AR46" s="39">
        <f>$T$5</f>
        <v>74984</v>
      </c>
      <c r="AS46" s="39">
        <f>$N$5</f>
        <v>10809</v>
      </c>
      <c r="AT46" s="39">
        <f>$M$5</f>
        <v>1185</v>
      </c>
    </row>
    <row r="47" spans="41:48">
      <c r="AO47" s="39">
        <f>$Q$5</f>
        <v>33899930</v>
      </c>
      <c r="AP47" s="39">
        <f>$S$5</f>
        <v>697862</v>
      </c>
      <c r="AQ47" s="39">
        <f>$P$5</f>
        <v>4830730</v>
      </c>
      <c r="AR47" s="39">
        <f>$R$5</f>
        <v>527724</v>
      </c>
      <c r="AS47" s="39">
        <f>$T$5</f>
        <v>74984</v>
      </c>
      <c r="AT47" s="39">
        <f>$Z$5</f>
        <v>8366</v>
      </c>
    </row>
    <row r="48" spans="41:48">
      <c r="AO48" s="39">
        <f>$L$5</f>
        <v>3766583</v>
      </c>
      <c r="AP48" s="39">
        <f>$T$5</f>
        <v>74984</v>
      </c>
      <c r="AQ48" s="39">
        <f>$R$5</f>
        <v>527724</v>
      </c>
      <c r="AR48" s="39">
        <f>$J$5</f>
        <v>59937</v>
      </c>
      <c r="AS48" s="39">
        <f>$Z$5</f>
        <v>8366</v>
      </c>
      <c r="AT48" s="39">
        <f>$G$5</f>
        <v>971</v>
      </c>
    </row>
    <row r="49" spans="41:48">
      <c r="AO49" s="39">
        <f>$R$5</f>
        <v>527724</v>
      </c>
      <c r="AP49" s="39">
        <f>$N$5</f>
        <v>10809</v>
      </c>
      <c r="AQ49" s="39">
        <f>$T$5</f>
        <v>74984</v>
      </c>
      <c r="AR49" s="39">
        <f>$Z$5</f>
        <v>8366</v>
      </c>
      <c r="AS49" s="39">
        <f>$M$5</f>
        <v>1185</v>
      </c>
      <c r="AT49" s="39">
        <f>$H$5</f>
        <v>135</v>
      </c>
    </row>
    <row r="50" spans="41:48">
      <c r="AO50" s="39">
        <f>$J$5</f>
        <v>59937</v>
      </c>
      <c r="AP50" s="39">
        <f>$M$5</f>
        <v>1185</v>
      </c>
      <c r="AQ50" s="39">
        <f>$Z$5</f>
        <v>8366</v>
      </c>
      <c r="AR50" s="39">
        <f>$G$5</f>
        <v>971</v>
      </c>
      <c r="AS50" s="39">
        <f>$H$5</f>
        <v>135</v>
      </c>
      <c r="AT50" s="39">
        <f>$E$4</f>
        <v>16</v>
      </c>
    </row>
    <row r="55" spans="41:48">
      <c r="AO55" s="39">
        <f>$K$5</f>
        <v>241106409</v>
      </c>
      <c r="AP55" s="39">
        <f>$P$5</f>
        <v>4830730</v>
      </c>
      <c r="AQ55" s="39">
        <f>$Q$5</f>
        <v>33899930</v>
      </c>
      <c r="AR55" s="63">
        <f>$U$5</f>
        <v>3189250</v>
      </c>
      <c r="AS55" s="39">
        <f>$R$5</f>
        <v>527724</v>
      </c>
      <c r="AT55" s="39">
        <f>$J$5</f>
        <v>59937</v>
      </c>
    </row>
    <row r="56" spans="41:48">
      <c r="AO56" s="39">
        <f>$P$5</f>
        <v>4830730</v>
      </c>
      <c r="AP56" s="39">
        <f>$O$5</f>
        <v>102213</v>
      </c>
      <c r="AQ56" s="39">
        <f>$S$5</f>
        <v>697862</v>
      </c>
      <c r="AR56" s="63">
        <f>$V$5</f>
        <v>63765</v>
      </c>
      <c r="AS56" s="39">
        <f>$N$5</f>
        <v>10809</v>
      </c>
      <c r="AT56" s="39">
        <f>$M$5</f>
        <v>1185</v>
      </c>
    </row>
    <row r="57" spans="41:48">
      <c r="AO57" s="39">
        <f>$Q$5</f>
        <v>33899930</v>
      </c>
      <c r="AP57" s="39">
        <f>$S$5</f>
        <v>697862</v>
      </c>
      <c r="AQ57" s="39">
        <f>$P$5</f>
        <v>4830730</v>
      </c>
      <c r="AR57" s="63">
        <f>$W$5</f>
        <v>447692</v>
      </c>
      <c r="AS57" s="39">
        <f>$T$5</f>
        <v>74984</v>
      </c>
      <c r="AT57" s="39">
        <f>$Z$5</f>
        <v>8366</v>
      </c>
    </row>
    <row r="58" spans="41:48">
      <c r="AO58" s="39">
        <f>$L$5</f>
        <v>3766583</v>
      </c>
      <c r="AP58" s="39">
        <f>$T$5</f>
        <v>74984</v>
      </c>
      <c r="AQ58" s="39">
        <f>$R$5</f>
        <v>527724</v>
      </c>
      <c r="AR58" s="63">
        <f>$X$5</f>
        <v>51100</v>
      </c>
      <c r="AS58" s="39">
        <f>$Z$5</f>
        <v>8366</v>
      </c>
      <c r="AT58" s="39">
        <f>$G$5</f>
        <v>971</v>
      </c>
    </row>
    <row r="59" spans="41:48">
      <c r="AO59" s="39">
        <f>$R$5</f>
        <v>527724</v>
      </c>
      <c r="AP59" s="39">
        <f>$N$5</f>
        <v>10809</v>
      </c>
      <c r="AQ59" s="39">
        <f>$T$5</f>
        <v>74984</v>
      </c>
      <c r="AR59" s="63">
        <f>$Y$5</f>
        <v>7145</v>
      </c>
      <c r="AS59" s="39">
        <f>$M$5</f>
        <v>1185</v>
      </c>
      <c r="AT59" s="39">
        <f>$H$5</f>
        <v>135</v>
      </c>
    </row>
    <row r="60" spans="41:48" ht="15.75" thickBot="1">
      <c r="AO60" s="70">
        <f>$J$5</f>
        <v>59937</v>
      </c>
      <c r="AP60" s="70">
        <f>$M$5</f>
        <v>1185</v>
      </c>
      <c r="AQ60" s="70">
        <f>$Z$5</f>
        <v>8366</v>
      </c>
      <c r="AR60" s="71">
        <f>$F$5</f>
        <v>833</v>
      </c>
      <c r="AS60" s="70">
        <f>$H$5</f>
        <v>135</v>
      </c>
      <c r="AT60" s="70">
        <f>$E$4</f>
        <v>16</v>
      </c>
      <c r="AU60" s="16" t="str">
        <f>[1]!xDiv([1]!xMatDet(AO55:AT60),[1]!xMatDet(AO61:AT66))</f>
        <v>4.64144368147246262610598562631</v>
      </c>
      <c r="AV60" s="22"/>
    </row>
    <row r="61" spans="41:48">
      <c r="AO61" s="39">
        <f>$K$5</f>
        <v>241106409</v>
      </c>
      <c r="AP61" s="39">
        <f>$P$5</f>
        <v>4830730</v>
      </c>
      <c r="AQ61" s="39">
        <f>$Q$5</f>
        <v>33899930</v>
      </c>
      <c r="AR61" s="39">
        <f>$L$5</f>
        <v>3766583</v>
      </c>
      <c r="AS61" s="39">
        <f>$R$5</f>
        <v>527724</v>
      </c>
      <c r="AT61" s="39">
        <f>$J$5</f>
        <v>59937</v>
      </c>
    </row>
    <row r="62" spans="41:48">
      <c r="AO62" s="39">
        <f>$P$5</f>
        <v>4830730</v>
      </c>
      <c r="AP62" s="39">
        <f>$O$5</f>
        <v>102213</v>
      </c>
      <c r="AQ62" s="39">
        <f>$S$5</f>
        <v>697862</v>
      </c>
      <c r="AR62" s="39">
        <f>$T$5</f>
        <v>74984</v>
      </c>
      <c r="AS62" s="39">
        <f>$N$5</f>
        <v>10809</v>
      </c>
      <c r="AT62" s="39">
        <f>$M$5</f>
        <v>1185</v>
      </c>
    </row>
    <row r="63" spans="41:48">
      <c r="AO63" s="39">
        <f>$Q$5</f>
        <v>33899930</v>
      </c>
      <c r="AP63" s="39">
        <f>$S$5</f>
        <v>697862</v>
      </c>
      <c r="AQ63" s="39">
        <f>$P$5</f>
        <v>4830730</v>
      </c>
      <c r="AR63" s="39">
        <f>$R$5</f>
        <v>527724</v>
      </c>
      <c r="AS63" s="39">
        <f>$T$5</f>
        <v>74984</v>
      </c>
      <c r="AT63" s="39">
        <f>$Z$5</f>
        <v>8366</v>
      </c>
    </row>
    <row r="64" spans="41:48">
      <c r="AO64" s="39">
        <f>$L$5</f>
        <v>3766583</v>
      </c>
      <c r="AP64" s="39">
        <f>$T$5</f>
        <v>74984</v>
      </c>
      <c r="AQ64" s="39">
        <f>$R$5</f>
        <v>527724</v>
      </c>
      <c r="AR64" s="39">
        <f>$J$5</f>
        <v>59937</v>
      </c>
      <c r="AS64" s="39">
        <f>$Z$5</f>
        <v>8366</v>
      </c>
      <c r="AT64" s="39">
        <f>$G$5</f>
        <v>971</v>
      </c>
    </row>
    <row r="65" spans="41:48">
      <c r="AO65" s="39">
        <f>$R$5</f>
        <v>527724</v>
      </c>
      <c r="AP65" s="39">
        <f>$N$5</f>
        <v>10809</v>
      </c>
      <c r="AQ65" s="39">
        <f>$T$5</f>
        <v>74984</v>
      </c>
      <c r="AR65" s="39">
        <f>$Z$5</f>
        <v>8366</v>
      </c>
      <c r="AS65" s="39">
        <f>$M$5</f>
        <v>1185</v>
      </c>
      <c r="AT65" s="39">
        <f>$H$5</f>
        <v>135</v>
      </c>
    </row>
    <row r="66" spans="41:48">
      <c r="AO66" s="39">
        <f>$J$5</f>
        <v>59937</v>
      </c>
      <c r="AP66" s="39">
        <f>$M$5</f>
        <v>1185</v>
      </c>
      <c r="AQ66" s="39">
        <f>$Z$5</f>
        <v>8366</v>
      </c>
      <c r="AR66" s="39">
        <f>$G$5</f>
        <v>971</v>
      </c>
      <c r="AS66" s="39">
        <f>$H$5</f>
        <v>135</v>
      </c>
      <c r="AT66" s="39">
        <f>$E$4</f>
        <v>16</v>
      </c>
    </row>
    <row r="70" spans="41:48">
      <c r="AO70" s="39">
        <f>$K$5</f>
        <v>241106409</v>
      </c>
      <c r="AP70" s="39">
        <f>$P$5</f>
        <v>4830730</v>
      </c>
      <c r="AQ70" s="39">
        <f>$Q$5</f>
        <v>33899930</v>
      </c>
      <c r="AR70" s="39">
        <f>$L$5</f>
        <v>3766583</v>
      </c>
      <c r="AS70" s="63">
        <f>$U$5</f>
        <v>3189250</v>
      </c>
      <c r="AT70" s="39">
        <f>$J$5</f>
        <v>59937</v>
      </c>
    </row>
    <row r="71" spans="41:48">
      <c r="AO71" s="39">
        <f>$P$5</f>
        <v>4830730</v>
      </c>
      <c r="AP71" s="39">
        <f>$O$5</f>
        <v>102213</v>
      </c>
      <c r="AQ71" s="39">
        <f>$S$5</f>
        <v>697862</v>
      </c>
      <c r="AR71" s="39">
        <f>$T$5</f>
        <v>74984</v>
      </c>
      <c r="AS71" s="63">
        <f>$V$5</f>
        <v>63765</v>
      </c>
      <c r="AT71" s="39">
        <f>$M$5</f>
        <v>1185</v>
      </c>
    </row>
    <row r="72" spans="41:48">
      <c r="AO72" s="39">
        <f>$Q$5</f>
        <v>33899930</v>
      </c>
      <c r="AP72" s="39">
        <f>$S$5</f>
        <v>697862</v>
      </c>
      <c r="AQ72" s="39">
        <f>$P$5</f>
        <v>4830730</v>
      </c>
      <c r="AR72" s="39">
        <f>$R$5</f>
        <v>527724</v>
      </c>
      <c r="AS72" s="63">
        <f>$W$5</f>
        <v>447692</v>
      </c>
      <c r="AT72" s="39">
        <f>$Z$5</f>
        <v>8366</v>
      </c>
    </row>
    <row r="73" spans="41:48">
      <c r="AO73" s="39">
        <f>$L$5</f>
        <v>3766583</v>
      </c>
      <c r="AP73" s="39">
        <f>$T$5</f>
        <v>74984</v>
      </c>
      <c r="AQ73" s="39">
        <f>$R$5</f>
        <v>527724</v>
      </c>
      <c r="AR73" s="39">
        <f>$J$5</f>
        <v>59937</v>
      </c>
      <c r="AS73" s="63">
        <f>$X$5</f>
        <v>51100</v>
      </c>
      <c r="AT73" s="39">
        <f>$G$5</f>
        <v>971</v>
      </c>
    </row>
    <row r="74" spans="41:48">
      <c r="AO74" s="39">
        <f>$R$5</f>
        <v>527724</v>
      </c>
      <c r="AP74" s="39">
        <f>$N$5</f>
        <v>10809</v>
      </c>
      <c r="AQ74" s="39">
        <f>$T$5</f>
        <v>74984</v>
      </c>
      <c r="AR74" s="39">
        <f>$Z$5</f>
        <v>8366</v>
      </c>
      <c r="AS74" s="63">
        <f>$Y$5</f>
        <v>7145</v>
      </c>
      <c r="AT74" s="39">
        <f>$H$5</f>
        <v>135</v>
      </c>
    </row>
    <row r="75" spans="41:48">
      <c r="AO75" s="73">
        <f>$J$5</f>
        <v>59937</v>
      </c>
      <c r="AP75" s="73">
        <f>$M$5</f>
        <v>1185</v>
      </c>
      <c r="AQ75" s="73">
        <f>$Z$5</f>
        <v>8366</v>
      </c>
      <c r="AR75" s="73">
        <f>$G$5</f>
        <v>971</v>
      </c>
      <c r="AS75" s="74">
        <f>$F$5</f>
        <v>833</v>
      </c>
      <c r="AT75" s="73">
        <f>$E$4</f>
        <v>16</v>
      </c>
      <c r="AU75" s="16" t="str">
        <f>[1]!xDiv([1]!xMatDet(AO70:AT75),[1]!xMatDet(AO76:AT81))</f>
        <v>-6.41989638022204112705422742509</v>
      </c>
      <c r="AV75" s="22"/>
    </row>
    <row r="76" spans="41:48">
      <c r="AO76" s="39">
        <f>$K$5</f>
        <v>241106409</v>
      </c>
      <c r="AP76" s="39">
        <f>$P$5</f>
        <v>4830730</v>
      </c>
      <c r="AQ76" s="39">
        <f>$Q$5</f>
        <v>33899930</v>
      </c>
      <c r="AR76" s="39">
        <f>$L$5</f>
        <v>3766583</v>
      </c>
      <c r="AS76" s="39">
        <f>$R$5</f>
        <v>527724</v>
      </c>
      <c r="AT76" s="39">
        <f>$J$5</f>
        <v>59937</v>
      </c>
    </row>
    <row r="77" spans="41:48">
      <c r="AO77" s="39">
        <f>$P$5</f>
        <v>4830730</v>
      </c>
      <c r="AP77" s="39">
        <f>$O$5</f>
        <v>102213</v>
      </c>
      <c r="AQ77" s="39">
        <f>$S$5</f>
        <v>697862</v>
      </c>
      <c r="AR77" s="39">
        <f>$T$5</f>
        <v>74984</v>
      </c>
      <c r="AS77" s="39">
        <f>$N$5</f>
        <v>10809</v>
      </c>
      <c r="AT77" s="39">
        <f>$M$5</f>
        <v>1185</v>
      </c>
    </row>
    <row r="78" spans="41:48">
      <c r="AO78" s="39">
        <f>$Q$5</f>
        <v>33899930</v>
      </c>
      <c r="AP78" s="39">
        <f>$S$5</f>
        <v>697862</v>
      </c>
      <c r="AQ78" s="39">
        <f>$P$5</f>
        <v>4830730</v>
      </c>
      <c r="AR78" s="39">
        <f>$R$5</f>
        <v>527724</v>
      </c>
      <c r="AS78" s="39">
        <f>$T$5</f>
        <v>74984</v>
      </c>
      <c r="AT78" s="39">
        <f>$Z$5</f>
        <v>8366</v>
      </c>
    </row>
    <row r="79" spans="41:48">
      <c r="AO79" s="39">
        <f>$L$5</f>
        <v>3766583</v>
      </c>
      <c r="AP79" s="39">
        <f>$T$5</f>
        <v>74984</v>
      </c>
      <c r="AQ79" s="39">
        <f>$R$5</f>
        <v>527724</v>
      </c>
      <c r="AR79" s="39">
        <f>$J$5</f>
        <v>59937</v>
      </c>
      <c r="AS79" s="39">
        <f>$Z$5</f>
        <v>8366</v>
      </c>
      <c r="AT79" s="39">
        <f>$G$5</f>
        <v>971</v>
      </c>
    </row>
    <row r="80" spans="41:48">
      <c r="AO80" s="39">
        <f>$R$5</f>
        <v>527724</v>
      </c>
      <c r="AP80" s="39">
        <f>$N$5</f>
        <v>10809</v>
      </c>
      <c r="AQ80" s="39">
        <f>$T$5</f>
        <v>74984</v>
      </c>
      <c r="AR80" s="39">
        <f>$Z$5</f>
        <v>8366</v>
      </c>
      <c r="AS80" s="39">
        <f>$M$5</f>
        <v>1185</v>
      </c>
      <c r="AT80" s="39">
        <f>$H$5</f>
        <v>135</v>
      </c>
    </row>
    <row r="81" spans="41:48">
      <c r="AO81" s="39">
        <f>$J$5</f>
        <v>59937</v>
      </c>
      <c r="AP81" s="39">
        <f>$M$5</f>
        <v>1185</v>
      </c>
      <c r="AQ81" s="39">
        <f>$Z$5</f>
        <v>8366</v>
      </c>
      <c r="AR81" s="39">
        <f>$G$5</f>
        <v>971</v>
      </c>
      <c r="AS81" s="39">
        <f>$H$5</f>
        <v>135</v>
      </c>
      <c r="AT81" s="39">
        <f>$E$4</f>
        <v>16</v>
      </c>
    </row>
    <row r="86" spans="41:48">
      <c r="AO86" s="39">
        <f>$K$5</f>
        <v>241106409</v>
      </c>
      <c r="AP86" s="39">
        <f>$P$5</f>
        <v>4830730</v>
      </c>
      <c r="AQ86" s="39">
        <f>$Q$5</f>
        <v>33899930</v>
      </c>
      <c r="AR86" s="39">
        <f>$L$5</f>
        <v>3766583</v>
      </c>
      <c r="AS86" s="39">
        <f>$R$5</f>
        <v>527724</v>
      </c>
      <c r="AT86" s="63">
        <f>$U$5</f>
        <v>3189250</v>
      </c>
    </row>
    <row r="87" spans="41:48">
      <c r="AO87" s="39">
        <f>$P$5</f>
        <v>4830730</v>
      </c>
      <c r="AP87" s="39">
        <f>$O$5</f>
        <v>102213</v>
      </c>
      <c r="AQ87" s="39">
        <f>$S$5</f>
        <v>697862</v>
      </c>
      <c r="AR87" s="39">
        <f>$T$5</f>
        <v>74984</v>
      </c>
      <c r="AS87" s="39">
        <f>$N$5</f>
        <v>10809</v>
      </c>
      <c r="AT87" s="63">
        <f>$V$5</f>
        <v>63765</v>
      </c>
    </row>
    <row r="88" spans="41:48">
      <c r="AO88" s="39">
        <f>$Q$5</f>
        <v>33899930</v>
      </c>
      <c r="AP88" s="39">
        <f>$S$5</f>
        <v>697862</v>
      </c>
      <c r="AQ88" s="39">
        <f>$P$5</f>
        <v>4830730</v>
      </c>
      <c r="AR88" s="39">
        <f>$R$5</f>
        <v>527724</v>
      </c>
      <c r="AS88" s="39">
        <f>$T$5</f>
        <v>74984</v>
      </c>
      <c r="AT88" s="63">
        <f>$W$5</f>
        <v>447692</v>
      </c>
    </row>
    <row r="89" spans="41:48">
      <c r="AO89" s="39">
        <f>$L$5</f>
        <v>3766583</v>
      </c>
      <c r="AP89" s="39">
        <f>$T$5</f>
        <v>74984</v>
      </c>
      <c r="AQ89" s="39">
        <f>$R$5</f>
        <v>527724</v>
      </c>
      <c r="AR89" s="39">
        <f>$J$5</f>
        <v>59937</v>
      </c>
      <c r="AS89" s="39">
        <f>$Z$5</f>
        <v>8366</v>
      </c>
      <c r="AT89" s="63">
        <f>$X$5</f>
        <v>51100</v>
      </c>
    </row>
    <row r="90" spans="41:48">
      <c r="AO90" s="39">
        <f>$R$5</f>
        <v>527724</v>
      </c>
      <c r="AP90" s="39">
        <f>$N$5</f>
        <v>10809</v>
      </c>
      <c r="AQ90" s="39">
        <f>$T$5</f>
        <v>74984</v>
      </c>
      <c r="AR90" s="39">
        <f>$Z$5</f>
        <v>8366</v>
      </c>
      <c r="AS90" s="39">
        <f>$M$5</f>
        <v>1185</v>
      </c>
      <c r="AT90" s="63">
        <f>$Y$5</f>
        <v>7145</v>
      </c>
    </row>
    <row r="91" spans="41:48">
      <c r="AO91" s="73">
        <f>$J$5</f>
        <v>59937</v>
      </c>
      <c r="AP91" s="73">
        <f>$M$5</f>
        <v>1185</v>
      </c>
      <c r="AQ91" s="73">
        <f>$Z$5</f>
        <v>8366</v>
      </c>
      <c r="AR91" s="73">
        <f>$G$5</f>
        <v>971</v>
      </c>
      <c r="AS91" s="73">
        <f>$H$5</f>
        <v>135</v>
      </c>
      <c r="AT91" s="74">
        <f>$F$5</f>
        <v>833</v>
      </c>
      <c r="AU91" s="16" t="str">
        <f>[1]!xDiv([1]!xMatDet(AO86:AT91),[1]!xMatDet(AO92:AT97))</f>
        <v>-81.4748433080797201020630706301</v>
      </c>
      <c r="AV91" s="22"/>
    </row>
    <row r="92" spans="41:48">
      <c r="AO92" s="39">
        <f>$K$5</f>
        <v>241106409</v>
      </c>
      <c r="AP92" s="39">
        <f>$P$5</f>
        <v>4830730</v>
      </c>
      <c r="AQ92" s="39">
        <f>$Q$5</f>
        <v>33899930</v>
      </c>
      <c r="AR92" s="39">
        <f>$L$5</f>
        <v>3766583</v>
      </c>
      <c r="AS92" s="39">
        <f>$R$5</f>
        <v>527724</v>
      </c>
      <c r="AT92" s="39">
        <f>$J$5</f>
        <v>59937</v>
      </c>
    </row>
    <row r="93" spans="41:48">
      <c r="AO93" s="39">
        <f>$P$5</f>
        <v>4830730</v>
      </c>
      <c r="AP93" s="39">
        <f>$O$5</f>
        <v>102213</v>
      </c>
      <c r="AQ93" s="39">
        <f>$S$5</f>
        <v>697862</v>
      </c>
      <c r="AR93" s="39">
        <f>$T$5</f>
        <v>74984</v>
      </c>
      <c r="AS93" s="39">
        <f>$N$5</f>
        <v>10809</v>
      </c>
      <c r="AT93" s="39">
        <f>$M$5</f>
        <v>1185</v>
      </c>
    </row>
    <row r="94" spans="41:48">
      <c r="AO94" s="39">
        <f>$Q$5</f>
        <v>33899930</v>
      </c>
      <c r="AP94" s="39">
        <f>$S$5</f>
        <v>697862</v>
      </c>
      <c r="AQ94" s="39">
        <f>$P$5</f>
        <v>4830730</v>
      </c>
      <c r="AR94" s="39">
        <f>$R$5</f>
        <v>527724</v>
      </c>
      <c r="AS94" s="39">
        <f>$T$5</f>
        <v>74984</v>
      </c>
      <c r="AT94" s="39">
        <f>$Z$5</f>
        <v>8366</v>
      </c>
    </row>
    <row r="95" spans="41:48">
      <c r="AO95" s="39">
        <f>$L$5</f>
        <v>3766583</v>
      </c>
      <c r="AP95" s="39">
        <f>$T$5</f>
        <v>74984</v>
      </c>
      <c r="AQ95" s="39">
        <f>$R$5</f>
        <v>527724</v>
      </c>
      <c r="AR95" s="39">
        <f>$J$5</f>
        <v>59937</v>
      </c>
      <c r="AS95" s="39">
        <f>$Z$5</f>
        <v>8366</v>
      </c>
      <c r="AT95" s="39">
        <f>$G$5</f>
        <v>971</v>
      </c>
    </row>
    <row r="96" spans="41:48">
      <c r="AO96" s="39">
        <f>$R$5</f>
        <v>527724</v>
      </c>
      <c r="AP96" s="39">
        <f>$N$5</f>
        <v>10809</v>
      </c>
      <c r="AQ96" s="39">
        <f>$T$5</f>
        <v>74984</v>
      </c>
      <c r="AR96" s="39">
        <f>$Z$5</f>
        <v>8366</v>
      </c>
      <c r="AS96" s="39">
        <f>$M$5</f>
        <v>1185</v>
      </c>
      <c r="AT96" s="39">
        <f>$H$5</f>
        <v>135</v>
      </c>
    </row>
    <row r="97" spans="41:46">
      <c r="AO97" s="39">
        <f>$J$5</f>
        <v>59937</v>
      </c>
      <c r="AP97" s="39">
        <f>$M$5</f>
        <v>1185</v>
      </c>
      <c r="AQ97" s="39">
        <f>$Z$5</f>
        <v>8366</v>
      </c>
      <c r="AR97" s="39">
        <f>$G$5</f>
        <v>971</v>
      </c>
      <c r="AS97" s="39">
        <f>$H$5</f>
        <v>135</v>
      </c>
      <c r="AT97" s="39">
        <f>$E$4</f>
        <v>16</v>
      </c>
    </row>
  </sheetData>
  <mergeCells count="1">
    <mergeCell ref="A1:AW1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27"/>
  <dimension ref="A1:AO1001"/>
  <sheetViews>
    <sheetView workbookViewId="0">
      <selection activeCell="F9" sqref="F9:F12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2.7534666465825808</v>
      </c>
      <c r="O1" s="85" t="s">
        <v>86</v>
      </c>
      <c r="P1" s="86">
        <f>SUM(P4:P5000)</f>
        <v>11</v>
      </c>
      <c r="Q1" s="87">
        <f>SUM(Q4:Q5000)</f>
        <v>1.0000000000000002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+'MMC INVERSO'!AD7</f>
        <v>-3.0004317379038099</v>
      </c>
      <c r="C2" s="89" t="s">
        <v>88</v>
      </c>
      <c r="D2" s="90">
        <v>3</v>
      </c>
      <c r="E2" s="91">
        <v>1</v>
      </c>
      <c r="F2" s="86">
        <f>SMALL(A$2:A$5000,E2)</f>
        <v>-3.0004317379038099</v>
      </c>
      <c r="H2" s="92" t="s">
        <v>89</v>
      </c>
      <c r="I2" s="93">
        <f>SMALL(A1:A5000,E2)</f>
        <v>-3.0004317379038099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+'MMC INVERSO'!AD8</f>
        <v>1.8627665451495687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-2.9211139793960683</v>
      </c>
      <c r="H3" s="100"/>
      <c r="I3" s="93">
        <f>+I1-I2</f>
        <v>5.7538983844863907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0.33133261065349762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+'MMC INVERSO'!AD9</f>
        <v>1.6000537661532803</v>
      </c>
      <c r="E4" s="98">
        <f t="shared" ref="E4:E67" si="1">E3+1</f>
        <v>3</v>
      </c>
      <c r="F4" s="99">
        <f t="shared" si="0"/>
        <v>-2.5350248040726342</v>
      </c>
      <c r="H4" s="106"/>
      <c r="I4" s="107">
        <v>0.05</v>
      </c>
      <c r="K4" s="108">
        <f>$I$2-POWER(10,-$D$2)</f>
        <v>-3.0014317379038098</v>
      </c>
      <c r="L4" s="109">
        <f>K4+$I$4-POWER(10,-$D$3)</f>
        <v>-3.0514317379038101</v>
      </c>
      <c r="M4" s="91">
        <f>K4-5*10^-(D$2+1)</f>
        <v>-3.00193173790381</v>
      </c>
      <c r="N4" s="110">
        <f>L4+5*10^-(D$2+1)</f>
        <v>-3.0509317379038099</v>
      </c>
      <c r="O4" s="111">
        <f>AVERAGE(K4,L4)</f>
        <v>-3.0264317379038097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-0.42992255518619127</v>
      </c>
      <c r="AF4" s="92" t="s">
        <v>108</v>
      </c>
      <c r="AG4" s="105">
        <f>KURT(A2:A5000)</f>
        <v>-1.7478302338905873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+'MMC INVERSO'!AD10</f>
        <v>2.6536877903863569</v>
      </c>
      <c r="E5" s="98">
        <f t="shared" si="1"/>
        <v>4</v>
      </c>
      <c r="F5" s="99">
        <f t="shared" si="0"/>
        <v>-2.2011487966298091</v>
      </c>
      <c r="K5" s="114">
        <f>L4+10^(-$D$2)</f>
        <v>-3.0504317379038102</v>
      </c>
      <c r="L5" s="115">
        <f>K5+$I$4-POWER(10,-$D$2)</f>
        <v>-3.0014317379038102</v>
      </c>
      <c r="M5" s="98">
        <f t="shared" ref="M5:M68" si="2">K5-5*10^-(D$2+1)</f>
        <v>-3.0509317379038103</v>
      </c>
      <c r="N5" s="116">
        <f t="shared" ref="N5:N68" si="3">L5+5*10^-(D$2+1)</f>
        <v>-3.0009317379038101</v>
      </c>
      <c r="O5" s="117">
        <f t="shared" ref="O5:O68" si="4">AVERAGE(K5,L5)</f>
        <v>-3.02593173790381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-1.0156751426281971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+'MMC INVERSO'!AD11</f>
        <v>2.7534666465825808</v>
      </c>
      <c r="E6" s="98">
        <f t="shared" si="1"/>
        <v>5</v>
      </c>
      <c r="F6" s="99">
        <f t="shared" si="0"/>
        <v>-1.8048732411443211</v>
      </c>
      <c r="H6" s="139" t="s">
        <v>110</v>
      </c>
      <c r="I6" s="140"/>
      <c r="K6" s="114">
        <f t="shared" ref="K6:K69" si="8">L5+10^(-$D$2)</f>
        <v>-3.0004317379038103</v>
      </c>
      <c r="L6" s="115">
        <f t="shared" ref="L6:L69" si="9">K6+$I$4-POWER(10,-$D$2)</f>
        <v>-2.9514317379038104</v>
      </c>
      <c r="M6" s="98">
        <f t="shared" si="2"/>
        <v>-3.0009317379038105</v>
      </c>
      <c r="N6" s="116">
        <f t="shared" si="3"/>
        <v>-2.9509317379038102</v>
      </c>
      <c r="O6" s="117">
        <f t="shared" si="4"/>
        <v>-2.9759317379038102</v>
      </c>
      <c r="P6" s="98">
        <f t="shared" si="5"/>
        <v>1</v>
      </c>
      <c r="Q6" s="118">
        <f t="shared" si="6"/>
        <v>9.0909090909090912E-2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+'MMC INVERSO'!AD12</f>
        <v>-0.12085515354505105</v>
      </c>
      <c r="E7" s="98">
        <f t="shared" si="1"/>
        <v>6</v>
      </c>
      <c r="F7" s="99">
        <f t="shared" si="0"/>
        <v>-1.0156751426281971</v>
      </c>
      <c r="H7" s="141">
        <f>+N7-M7</f>
        <v>5.0000000000000266E-2</v>
      </c>
      <c r="I7" s="142"/>
      <c r="K7" s="114">
        <f t="shared" si="8"/>
        <v>-2.9504317379038105</v>
      </c>
      <c r="L7" s="115">
        <f t="shared" si="9"/>
        <v>-2.9014317379038106</v>
      </c>
      <c r="M7" s="98">
        <f t="shared" si="2"/>
        <v>-2.9509317379038107</v>
      </c>
      <c r="N7" s="116">
        <f t="shared" si="3"/>
        <v>-2.9009317379038104</v>
      </c>
      <c r="O7" s="117">
        <f t="shared" si="4"/>
        <v>-2.9259317379038103</v>
      </c>
      <c r="P7" s="98">
        <f t="shared" si="5"/>
        <v>1</v>
      </c>
      <c r="Q7" s="118">
        <f t="shared" si="6"/>
        <v>9.0909090909090912E-2</v>
      </c>
      <c r="R7" s="98">
        <f t="shared" si="10"/>
        <v>2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10.532966182463724</v>
      </c>
      <c r="AL7" s="39"/>
      <c r="AM7" s="39"/>
      <c r="AN7" s="39"/>
      <c r="AO7" s="104"/>
    </row>
    <row r="8" spans="1:41">
      <c r="A8" s="119">
        <f>+'MMC INVERSO'!AD13</f>
        <v>-2.9211139793960683</v>
      </c>
      <c r="E8" s="98">
        <f t="shared" si="1"/>
        <v>7</v>
      </c>
      <c r="F8" s="99">
        <f t="shared" si="0"/>
        <v>-0.12085515354505105</v>
      </c>
      <c r="K8" s="114">
        <f t="shared" si="8"/>
        <v>-2.9004317379038107</v>
      </c>
      <c r="L8" s="115">
        <f t="shared" si="9"/>
        <v>-2.8514317379038108</v>
      </c>
      <c r="M8" s="98">
        <f t="shared" si="2"/>
        <v>-2.9009317379038109</v>
      </c>
      <c r="N8" s="116">
        <f t="shared" si="3"/>
        <v>-2.8509317379038106</v>
      </c>
      <c r="O8" s="117">
        <f t="shared" si="4"/>
        <v>-2.8759317379038105</v>
      </c>
      <c r="P8" s="98">
        <f t="shared" si="5"/>
        <v>0</v>
      </c>
      <c r="Q8" s="118">
        <f t="shared" si="6"/>
        <v>0</v>
      </c>
      <c r="R8" s="98">
        <f t="shared" si="10"/>
        <v>2</v>
      </c>
      <c r="S8" s="119">
        <f t="shared" si="7"/>
        <v>2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+'MMC INVERSO'!AD14</f>
        <v>-1.0156751426281971</v>
      </c>
      <c r="E9" s="98">
        <f t="shared" si="1"/>
        <v>8</v>
      </c>
      <c r="F9" s="99">
        <f t="shared" si="0"/>
        <v>1.6000537661532803</v>
      </c>
      <c r="K9" s="114">
        <f t="shared" si="8"/>
        <v>-2.8504317379038109</v>
      </c>
      <c r="L9" s="115">
        <f t="shared" si="9"/>
        <v>-2.8014317379038109</v>
      </c>
      <c r="M9" s="98">
        <f t="shared" si="2"/>
        <v>-2.850931737903811</v>
      </c>
      <c r="N9" s="116">
        <f t="shared" si="3"/>
        <v>-2.8009317379038108</v>
      </c>
      <c r="O9" s="117">
        <f t="shared" si="4"/>
        <v>-2.8259317379038107</v>
      </c>
      <c r="P9" s="98">
        <f t="shared" si="5"/>
        <v>0</v>
      </c>
      <c r="Q9" s="118">
        <f t="shared" si="6"/>
        <v>0</v>
      </c>
      <c r="R9" s="98">
        <f t="shared" si="10"/>
        <v>2</v>
      </c>
      <c r="S9" s="119">
        <f t="shared" si="7"/>
        <v>2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+'MMC INVERSO'!AD15</f>
        <v>-2.5350248040726342</v>
      </c>
      <c r="E10" s="98">
        <f t="shared" si="1"/>
        <v>9</v>
      </c>
      <c r="F10" s="99">
        <f t="shared" si="0"/>
        <v>1.8627665451495687</v>
      </c>
      <c r="K10" s="114">
        <f t="shared" si="8"/>
        <v>-2.8004317379038111</v>
      </c>
      <c r="L10" s="115">
        <f t="shared" si="9"/>
        <v>-2.7514317379038111</v>
      </c>
      <c r="M10" s="98">
        <f t="shared" si="2"/>
        <v>-2.8009317379038112</v>
      </c>
      <c r="N10" s="116">
        <f t="shared" si="3"/>
        <v>-2.750931737903811</v>
      </c>
      <c r="O10" s="117">
        <f t="shared" si="4"/>
        <v>-2.7759317379038109</v>
      </c>
      <c r="P10" s="98">
        <f t="shared" si="5"/>
        <v>0</v>
      </c>
      <c r="Q10" s="118">
        <f t="shared" si="6"/>
        <v>0</v>
      </c>
      <c r="R10" s="98">
        <f t="shared" si="10"/>
        <v>2</v>
      </c>
      <c r="S10" s="119">
        <f t="shared" si="7"/>
        <v>2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+'MMC INVERSO'!AD16</f>
        <v>-2.2011487966298091</v>
      </c>
      <c r="E11" s="98">
        <f t="shared" si="1"/>
        <v>10</v>
      </c>
      <c r="F11" s="99">
        <f t="shared" si="0"/>
        <v>2.6536877903863569</v>
      </c>
      <c r="K11" s="114">
        <f t="shared" si="8"/>
        <v>-2.7504317379038112</v>
      </c>
      <c r="L11" s="115">
        <f t="shared" si="9"/>
        <v>-2.7014317379038113</v>
      </c>
      <c r="M11" s="98">
        <f t="shared" si="2"/>
        <v>-2.7509317379038114</v>
      </c>
      <c r="N11" s="116">
        <f t="shared" si="3"/>
        <v>-2.7009317379038111</v>
      </c>
      <c r="O11" s="117">
        <f t="shared" si="4"/>
        <v>-2.725931737903811</v>
      </c>
      <c r="P11" s="98">
        <f t="shared" si="5"/>
        <v>0</v>
      </c>
      <c r="Q11" s="118">
        <f t="shared" si="6"/>
        <v>0</v>
      </c>
      <c r="R11" s="98">
        <f t="shared" si="10"/>
        <v>2</v>
      </c>
      <c r="S11" s="119">
        <f t="shared" si="7"/>
        <v>2</v>
      </c>
      <c r="AJ11" s="120"/>
      <c r="AK11" s="39"/>
      <c r="AL11" s="39"/>
      <c r="AM11" s="39"/>
      <c r="AN11" s="39"/>
      <c r="AO11" s="104"/>
    </row>
    <row r="12" spans="1:41">
      <c r="A12" s="119">
        <f>+'MMC INVERSO'!AD17</f>
        <v>-1.8048732411443211</v>
      </c>
      <c r="E12" s="98">
        <f t="shared" si="1"/>
        <v>11</v>
      </c>
      <c r="F12" s="99">
        <f t="shared" si="0"/>
        <v>2.7534666465825808</v>
      </c>
      <c r="K12" s="114">
        <f t="shared" si="8"/>
        <v>-2.7004317379038114</v>
      </c>
      <c r="L12" s="115">
        <f t="shared" si="9"/>
        <v>-2.6514317379038115</v>
      </c>
      <c r="M12" s="98">
        <f t="shared" si="2"/>
        <v>-2.7009317379038116</v>
      </c>
      <c r="N12" s="116">
        <f t="shared" si="3"/>
        <v>-2.6509317379038113</v>
      </c>
      <c r="O12" s="117">
        <f t="shared" si="4"/>
        <v>-2.6759317379038112</v>
      </c>
      <c r="P12" s="98">
        <f t="shared" si="5"/>
        <v>0</v>
      </c>
      <c r="Q12" s="118">
        <f t="shared" si="6"/>
        <v>0</v>
      </c>
      <c r="R12" s="98">
        <f t="shared" si="10"/>
        <v>2</v>
      </c>
      <c r="S12" s="119">
        <f t="shared" si="7"/>
        <v>2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-2.6504317379038116</v>
      </c>
      <c r="L13" s="115">
        <f t="shared" si="9"/>
        <v>-2.6014317379038117</v>
      </c>
      <c r="M13" s="98">
        <f t="shared" si="2"/>
        <v>-2.6509317379038118</v>
      </c>
      <c r="N13" s="116">
        <f t="shared" si="3"/>
        <v>-2.6009317379038115</v>
      </c>
      <c r="O13" s="117">
        <f t="shared" si="4"/>
        <v>-2.6259317379038114</v>
      </c>
      <c r="P13" s="98">
        <f t="shared" si="5"/>
        <v>0</v>
      </c>
      <c r="Q13" s="118">
        <f t="shared" si="6"/>
        <v>0</v>
      </c>
      <c r="R13" s="98">
        <f t="shared" si="10"/>
        <v>2</v>
      </c>
      <c r="S13" s="119">
        <f t="shared" si="7"/>
        <v>2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-2.6004317379038118</v>
      </c>
      <c r="L14" s="115">
        <f t="shared" si="9"/>
        <v>-2.5514317379038118</v>
      </c>
      <c r="M14" s="98">
        <f t="shared" si="2"/>
        <v>-2.6009317379038119</v>
      </c>
      <c r="N14" s="116">
        <f t="shared" si="3"/>
        <v>-2.5509317379038117</v>
      </c>
      <c r="O14" s="117">
        <f t="shared" si="4"/>
        <v>-2.5759317379038116</v>
      </c>
      <c r="P14" s="98">
        <f t="shared" si="5"/>
        <v>0</v>
      </c>
      <c r="Q14" s="118">
        <f t="shared" si="6"/>
        <v>0</v>
      </c>
      <c r="R14" s="98">
        <f t="shared" si="10"/>
        <v>2</v>
      </c>
      <c r="S14" s="119">
        <f t="shared" si="7"/>
        <v>2</v>
      </c>
    </row>
    <row r="15" spans="1:41">
      <c r="A15" s="119"/>
      <c r="E15" s="98">
        <f t="shared" si="1"/>
        <v>14</v>
      </c>
      <c r="F15" s="99"/>
      <c r="K15" s="114">
        <f t="shared" si="8"/>
        <v>-2.5504317379038119</v>
      </c>
      <c r="L15" s="115">
        <f t="shared" si="9"/>
        <v>-2.501431737903812</v>
      </c>
      <c r="M15" s="98">
        <f t="shared" si="2"/>
        <v>-2.5509317379038121</v>
      </c>
      <c r="N15" s="116">
        <f t="shared" si="3"/>
        <v>-2.5009317379038118</v>
      </c>
      <c r="O15" s="117">
        <f t="shared" si="4"/>
        <v>-2.5259317379038118</v>
      </c>
      <c r="P15" s="98">
        <f t="shared" si="5"/>
        <v>1</v>
      </c>
      <c r="Q15" s="118">
        <f t="shared" si="6"/>
        <v>9.0909090909090912E-2</v>
      </c>
      <c r="R15" s="98">
        <f t="shared" si="10"/>
        <v>3</v>
      </c>
      <c r="S15" s="119">
        <f t="shared" si="7"/>
        <v>2</v>
      </c>
    </row>
    <row r="16" spans="1:41">
      <c r="A16" s="119"/>
      <c r="E16" s="98">
        <f t="shared" si="1"/>
        <v>15</v>
      </c>
      <c r="F16" s="99"/>
      <c r="K16" s="114">
        <f t="shared" si="8"/>
        <v>-2.5004317379038121</v>
      </c>
      <c r="L16" s="115">
        <f t="shared" si="9"/>
        <v>-2.4514317379038122</v>
      </c>
      <c r="M16" s="98">
        <f t="shared" si="2"/>
        <v>-2.5009317379038123</v>
      </c>
      <c r="N16" s="116">
        <f t="shared" si="3"/>
        <v>-2.450931737903812</v>
      </c>
      <c r="O16" s="117">
        <f t="shared" si="4"/>
        <v>-2.4759317379038119</v>
      </c>
      <c r="P16" s="98">
        <f t="shared" si="5"/>
        <v>0</v>
      </c>
      <c r="Q16" s="118">
        <f t="shared" si="6"/>
        <v>0</v>
      </c>
      <c r="R16" s="98">
        <f t="shared" si="10"/>
        <v>3</v>
      </c>
      <c r="S16" s="119">
        <f t="shared" si="7"/>
        <v>3</v>
      </c>
    </row>
    <row r="17" spans="1:19">
      <c r="A17" s="119"/>
      <c r="E17" s="98">
        <f t="shared" si="1"/>
        <v>16</v>
      </c>
      <c r="F17" s="99"/>
      <c r="K17" s="114">
        <f t="shared" si="8"/>
        <v>-2.4504317379038123</v>
      </c>
      <c r="L17" s="115">
        <f t="shared" si="9"/>
        <v>-2.4014317379038124</v>
      </c>
      <c r="M17" s="98">
        <f t="shared" si="2"/>
        <v>-2.4509317379038125</v>
      </c>
      <c r="N17" s="116">
        <f t="shared" si="3"/>
        <v>-2.4009317379038122</v>
      </c>
      <c r="O17" s="117">
        <f t="shared" si="4"/>
        <v>-2.4259317379038121</v>
      </c>
      <c r="P17" s="98">
        <f t="shared" si="5"/>
        <v>0</v>
      </c>
      <c r="Q17" s="118">
        <f t="shared" si="6"/>
        <v>0</v>
      </c>
      <c r="R17" s="98">
        <f t="shared" si="10"/>
        <v>3</v>
      </c>
      <c r="S17" s="119">
        <f t="shared" si="7"/>
        <v>3</v>
      </c>
    </row>
    <row r="18" spans="1:19">
      <c r="A18" s="119"/>
      <c r="E18" s="98">
        <f t="shared" si="1"/>
        <v>17</v>
      </c>
      <c r="F18" s="99"/>
      <c r="K18" s="114">
        <f t="shared" si="8"/>
        <v>-2.4004317379038125</v>
      </c>
      <c r="L18" s="115">
        <f t="shared" si="9"/>
        <v>-2.3514317379038125</v>
      </c>
      <c r="M18" s="98">
        <f t="shared" si="2"/>
        <v>-2.4009317379038126</v>
      </c>
      <c r="N18" s="116">
        <f t="shared" si="3"/>
        <v>-2.3509317379038124</v>
      </c>
      <c r="O18" s="117">
        <f t="shared" si="4"/>
        <v>-2.3759317379038123</v>
      </c>
      <c r="P18" s="98">
        <f t="shared" si="5"/>
        <v>0</v>
      </c>
      <c r="Q18" s="118">
        <f t="shared" si="6"/>
        <v>0</v>
      </c>
      <c r="R18" s="98">
        <f t="shared" si="10"/>
        <v>3</v>
      </c>
      <c r="S18" s="119">
        <f t="shared" si="7"/>
        <v>3</v>
      </c>
    </row>
    <row r="19" spans="1:19">
      <c r="A19" s="119"/>
      <c r="E19" s="98">
        <f t="shared" si="1"/>
        <v>18</v>
      </c>
      <c r="F19" s="99"/>
      <c r="K19" s="114">
        <f t="shared" si="8"/>
        <v>-2.3504317379038127</v>
      </c>
      <c r="L19" s="115">
        <f t="shared" si="9"/>
        <v>-2.3014317379038127</v>
      </c>
      <c r="M19" s="98">
        <f t="shared" si="2"/>
        <v>-2.3509317379038128</v>
      </c>
      <c r="N19" s="116">
        <f t="shared" si="3"/>
        <v>-2.3009317379038126</v>
      </c>
      <c r="O19" s="117">
        <f t="shared" si="4"/>
        <v>-2.3259317379038125</v>
      </c>
      <c r="P19" s="98">
        <f t="shared" si="5"/>
        <v>0</v>
      </c>
      <c r="Q19" s="118">
        <f t="shared" si="6"/>
        <v>0</v>
      </c>
      <c r="R19" s="98">
        <f t="shared" si="10"/>
        <v>3</v>
      </c>
      <c r="S19" s="119">
        <f t="shared" si="7"/>
        <v>3</v>
      </c>
    </row>
    <row r="20" spans="1:19">
      <c r="A20" s="119"/>
      <c r="E20" s="98">
        <f t="shared" si="1"/>
        <v>19</v>
      </c>
      <c r="F20" s="99"/>
      <c r="K20" s="114">
        <f t="shared" si="8"/>
        <v>-2.3004317379038128</v>
      </c>
      <c r="L20" s="115">
        <f t="shared" si="9"/>
        <v>-2.2514317379038129</v>
      </c>
      <c r="M20" s="98">
        <f t="shared" si="2"/>
        <v>-2.300931737903813</v>
      </c>
      <c r="N20" s="116">
        <f t="shared" si="3"/>
        <v>-2.2509317379038127</v>
      </c>
      <c r="O20" s="117">
        <f t="shared" si="4"/>
        <v>-2.2759317379038126</v>
      </c>
      <c r="P20" s="98">
        <f t="shared" si="5"/>
        <v>0</v>
      </c>
      <c r="Q20" s="118">
        <f t="shared" si="6"/>
        <v>0</v>
      </c>
      <c r="R20" s="98">
        <f t="shared" si="10"/>
        <v>3</v>
      </c>
      <c r="S20" s="119">
        <f t="shared" si="7"/>
        <v>3</v>
      </c>
    </row>
    <row r="21" spans="1:19">
      <c r="A21" s="119"/>
      <c r="E21" s="98">
        <f t="shared" si="1"/>
        <v>20</v>
      </c>
      <c r="F21" s="99"/>
      <c r="K21" s="114">
        <f t="shared" si="8"/>
        <v>-2.250431737903813</v>
      </c>
      <c r="L21" s="115">
        <f t="shared" si="9"/>
        <v>-2.2014317379038131</v>
      </c>
      <c r="M21" s="98">
        <f t="shared" si="2"/>
        <v>-2.2509317379038132</v>
      </c>
      <c r="N21" s="116">
        <f t="shared" si="3"/>
        <v>-2.2009317379038129</v>
      </c>
      <c r="O21" s="117">
        <f t="shared" si="4"/>
        <v>-2.2259317379038128</v>
      </c>
      <c r="P21" s="98">
        <f t="shared" si="5"/>
        <v>1</v>
      </c>
      <c r="Q21" s="118">
        <f t="shared" si="6"/>
        <v>9.0909090909090912E-2</v>
      </c>
      <c r="R21" s="98">
        <f t="shared" si="10"/>
        <v>4</v>
      </c>
      <c r="S21" s="119">
        <f t="shared" si="7"/>
        <v>3</v>
      </c>
    </row>
    <row r="22" spans="1:19">
      <c r="A22" s="119"/>
      <c r="E22" s="98">
        <f t="shared" si="1"/>
        <v>21</v>
      </c>
      <c r="F22" s="99"/>
      <c r="K22" s="114">
        <f t="shared" si="8"/>
        <v>-2.2004317379038132</v>
      </c>
      <c r="L22" s="115">
        <f t="shared" si="9"/>
        <v>-2.1514317379038133</v>
      </c>
      <c r="M22" s="98">
        <f t="shared" si="2"/>
        <v>-2.2009317379038134</v>
      </c>
      <c r="N22" s="116">
        <f t="shared" si="3"/>
        <v>-2.1509317379038131</v>
      </c>
      <c r="O22" s="117">
        <f t="shared" si="4"/>
        <v>-2.175931737903813</v>
      </c>
      <c r="P22" s="98">
        <f t="shared" si="5"/>
        <v>0</v>
      </c>
      <c r="Q22" s="118">
        <f t="shared" si="6"/>
        <v>0</v>
      </c>
      <c r="R22" s="98">
        <f t="shared" si="10"/>
        <v>4</v>
      </c>
      <c r="S22" s="119">
        <f t="shared" si="7"/>
        <v>4</v>
      </c>
    </row>
    <row r="23" spans="1:19">
      <c r="A23" s="119"/>
      <c r="E23" s="98">
        <f t="shared" si="1"/>
        <v>22</v>
      </c>
      <c r="F23" s="99"/>
      <c r="K23" s="114">
        <f t="shared" si="8"/>
        <v>-2.1504317379038134</v>
      </c>
      <c r="L23" s="115">
        <f t="shared" si="9"/>
        <v>-2.1014317379038134</v>
      </c>
      <c r="M23" s="98">
        <f t="shared" si="2"/>
        <v>-2.1509317379038135</v>
      </c>
      <c r="N23" s="116">
        <f t="shared" si="3"/>
        <v>-2.1009317379038133</v>
      </c>
      <c r="O23" s="117">
        <f t="shared" si="4"/>
        <v>-2.1259317379038132</v>
      </c>
      <c r="P23" s="98">
        <f t="shared" si="5"/>
        <v>0</v>
      </c>
      <c r="Q23" s="118">
        <f t="shared" si="6"/>
        <v>0</v>
      </c>
      <c r="R23" s="98">
        <f t="shared" si="10"/>
        <v>4</v>
      </c>
      <c r="S23" s="119">
        <f t="shared" si="7"/>
        <v>4</v>
      </c>
    </row>
    <row r="24" spans="1:19">
      <c r="A24" s="119"/>
      <c r="E24" s="98">
        <f t="shared" si="1"/>
        <v>23</v>
      </c>
      <c r="F24" s="99"/>
      <c r="K24" s="114">
        <f t="shared" si="8"/>
        <v>-2.1004317379038135</v>
      </c>
      <c r="L24" s="115">
        <f t="shared" si="9"/>
        <v>-2.0514317379038136</v>
      </c>
      <c r="M24" s="98">
        <f t="shared" si="2"/>
        <v>-2.1009317379038137</v>
      </c>
      <c r="N24" s="116">
        <f t="shared" si="3"/>
        <v>-2.0509317379038134</v>
      </c>
      <c r="O24" s="117">
        <f t="shared" si="4"/>
        <v>-2.0759317379038134</v>
      </c>
      <c r="P24" s="98">
        <f t="shared" si="5"/>
        <v>0</v>
      </c>
      <c r="Q24" s="118">
        <f t="shared" si="6"/>
        <v>0</v>
      </c>
      <c r="R24" s="98">
        <f t="shared" si="10"/>
        <v>4</v>
      </c>
      <c r="S24" s="119">
        <f t="shared" si="7"/>
        <v>4</v>
      </c>
    </row>
    <row r="25" spans="1:19">
      <c r="A25" s="119"/>
      <c r="E25" s="98">
        <f t="shared" si="1"/>
        <v>24</v>
      </c>
      <c r="F25" s="99"/>
      <c r="K25" s="114">
        <f t="shared" si="8"/>
        <v>-2.0504317379038137</v>
      </c>
      <c r="L25" s="115">
        <f t="shared" si="9"/>
        <v>-2.0014317379038138</v>
      </c>
      <c r="M25" s="98">
        <f t="shared" si="2"/>
        <v>-2.0509317379038139</v>
      </c>
      <c r="N25" s="116">
        <f t="shared" si="3"/>
        <v>-2.0009317379038136</v>
      </c>
      <c r="O25" s="117">
        <f t="shared" si="4"/>
        <v>-2.0259317379038135</v>
      </c>
      <c r="P25" s="98">
        <f t="shared" si="5"/>
        <v>0</v>
      </c>
      <c r="Q25" s="118">
        <f t="shared" si="6"/>
        <v>0</v>
      </c>
      <c r="R25" s="98">
        <f t="shared" si="10"/>
        <v>4</v>
      </c>
      <c r="S25" s="119">
        <f t="shared" si="7"/>
        <v>4</v>
      </c>
    </row>
    <row r="26" spans="1:19">
      <c r="A26" s="119"/>
      <c r="E26" s="98">
        <f t="shared" si="1"/>
        <v>25</v>
      </c>
      <c r="F26" s="99"/>
      <c r="K26" s="114">
        <f t="shared" si="8"/>
        <v>-2.0004317379038139</v>
      </c>
      <c r="L26" s="115">
        <f t="shared" si="9"/>
        <v>-1.9514317379038137</v>
      </c>
      <c r="M26" s="98">
        <f t="shared" si="2"/>
        <v>-2.0009317379038141</v>
      </c>
      <c r="N26" s="116">
        <f t="shared" si="3"/>
        <v>-1.9509317379038138</v>
      </c>
      <c r="O26" s="117">
        <f t="shared" si="4"/>
        <v>-1.9759317379038137</v>
      </c>
      <c r="P26" s="98">
        <f t="shared" si="5"/>
        <v>0</v>
      </c>
      <c r="Q26" s="118">
        <f t="shared" si="6"/>
        <v>0</v>
      </c>
      <c r="R26" s="98">
        <f t="shared" si="10"/>
        <v>4</v>
      </c>
      <c r="S26" s="119">
        <f t="shared" si="7"/>
        <v>4</v>
      </c>
    </row>
    <row r="27" spans="1:19">
      <c r="A27" s="119"/>
      <c r="E27" s="98">
        <f t="shared" si="1"/>
        <v>26</v>
      </c>
      <c r="F27" s="99"/>
      <c r="K27" s="114">
        <f t="shared" si="8"/>
        <v>-1.9504317379038139</v>
      </c>
      <c r="L27" s="115">
        <f t="shared" si="9"/>
        <v>-1.9014317379038137</v>
      </c>
      <c r="M27" s="98">
        <f t="shared" si="2"/>
        <v>-1.9509317379038138</v>
      </c>
      <c r="N27" s="116">
        <f t="shared" si="3"/>
        <v>-1.9009317379038138</v>
      </c>
      <c r="O27" s="117">
        <f t="shared" si="4"/>
        <v>-1.9259317379038139</v>
      </c>
      <c r="P27" s="98">
        <f t="shared" si="5"/>
        <v>0</v>
      </c>
      <c r="Q27" s="118">
        <f t="shared" si="6"/>
        <v>0</v>
      </c>
      <c r="R27" s="98">
        <f t="shared" si="10"/>
        <v>4</v>
      </c>
      <c r="S27" s="119">
        <f t="shared" si="7"/>
        <v>4</v>
      </c>
    </row>
    <row r="28" spans="1:19">
      <c r="A28" s="119"/>
      <c r="E28" s="98">
        <f t="shared" si="1"/>
        <v>27</v>
      </c>
      <c r="F28" s="99"/>
      <c r="K28" s="114">
        <f t="shared" si="8"/>
        <v>-1.9004317379038138</v>
      </c>
      <c r="L28" s="115">
        <f t="shared" si="9"/>
        <v>-1.8514317379038137</v>
      </c>
      <c r="M28" s="98">
        <f t="shared" si="2"/>
        <v>-1.9009317379038138</v>
      </c>
      <c r="N28" s="116">
        <f t="shared" si="3"/>
        <v>-1.8509317379038137</v>
      </c>
      <c r="O28" s="117">
        <f t="shared" si="4"/>
        <v>-1.8759317379038136</v>
      </c>
      <c r="P28" s="98">
        <f t="shared" si="5"/>
        <v>0</v>
      </c>
      <c r="Q28" s="118">
        <f t="shared" si="6"/>
        <v>0</v>
      </c>
      <c r="R28" s="98">
        <f t="shared" si="10"/>
        <v>4</v>
      </c>
      <c r="S28" s="119">
        <f t="shared" si="7"/>
        <v>4</v>
      </c>
    </row>
    <row r="29" spans="1:19">
      <c r="A29" s="119"/>
      <c r="E29" s="98">
        <f t="shared" si="1"/>
        <v>28</v>
      </c>
      <c r="F29" s="99"/>
      <c r="K29" s="114">
        <f t="shared" si="8"/>
        <v>-1.8504317379038138</v>
      </c>
      <c r="L29" s="115">
        <f t="shared" si="9"/>
        <v>-1.8014317379038136</v>
      </c>
      <c r="M29" s="98">
        <f t="shared" si="2"/>
        <v>-1.8509317379038137</v>
      </c>
      <c r="N29" s="116">
        <f t="shared" si="3"/>
        <v>-1.8009317379038137</v>
      </c>
      <c r="O29" s="117">
        <f t="shared" si="4"/>
        <v>-1.8259317379038138</v>
      </c>
      <c r="P29" s="98">
        <f t="shared" si="5"/>
        <v>1</v>
      </c>
      <c r="Q29" s="118">
        <f t="shared" si="6"/>
        <v>9.0909090909090912E-2</v>
      </c>
      <c r="R29" s="98">
        <f t="shared" si="10"/>
        <v>5</v>
      </c>
      <c r="S29" s="119">
        <f t="shared" si="7"/>
        <v>4</v>
      </c>
    </row>
    <row r="30" spans="1:19">
      <c r="A30" s="119"/>
      <c r="E30" s="98">
        <f t="shared" si="1"/>
        <v>29</v>
      </c>
      <c r="F30" s="99"/>
      <c r="K30" s="114">
        <f t="shared" si="8"/>
        <v>-1.8004317379038137</v>
      </c>
      <c r="L30" s="115">
        <f t="shared" si="9"/>
        <v>-1.7514317379038136</v>
      </c>
      <c r="M30" s="98">
        <f t="shared" si="2"/>
        <v>-1.8009317379038137</v>
      </c>
      <c r="N30" s="116">
        <f t="shared" si="3"/>
        <v>-1.7509317379038136</v>
      </c>
      <c r="O30" s="117">
        <f t="shared" si="4"/>
        <v>-1.7759317379038135</v>
      </c>
      <c r="P30" s="98">
        <f t="shared" si="5"/>
        <v>0</v>
      </c>
      <c r="Q30" s="118">
        <f t="shared" si="6"/>
        <v>0</v>
      </c>
      <c r="R30" s="98">
        <f t="shared" si="10"/>
        <v>5</v>
      </c>
      <c r="S30" s="119">
        <f t="shared" si="7"/>
        <v>5</v>
      </c>
    </row>
    <row r="31" spans="1:19">
      <c r="A31" s="119"/>
      <c r="E31" s="98">
        <f t="shared" si="1"/>
        <v>30</v>
      </c>
      <c r="F31" s="99"/>
      <c r="K31" s="114">
        <f t="shared" si="8"/>
        <v>-1.7504317379038137</v>
      </c>
      <c r="L31" s="115">
        <f t="shared" si="9"/>
        <v>-1.7014317379038135</v>
      </c>
      <c r="M31" s="98">
        <f t="shared" si="2"/>
        <v>-1.7509317379038136</v>
      </c>
      <c r="N31" s="116">
        <f t="shared" si="3"/>
        <v>-1.7009317379038136</v>
      </c>
      <c r="O31" s="117">
        <f t="shared" si="4"/>
        <v>-1.7259317379038137</v>
      </c>
      <c r="P31" s="98">
        <f t="shared" si="5"/>
        <v>0</v>
      </c>
      <c r="Q31" s="118">
        <f t="shared" si="6"/>
        <v>0</v>
      </c>
      <c r="R31" s="98">
        <f t="shared" si="10"/>
        <v>5</v>
      </c>
      <c r="S31" s="119">
        <f t="shared" si="7"/>
        <v>5</v>
      </c>
    </row>
    <row r="32" spans="1:19">
      <c r="A32" s="119"/>
      <c r="E32" s="98">
        <f t="shared" si="1"/>
        <v>31</v>
      </c>
      <c r="F32" s="99"/>
      <c r="K32" s="114">
        <f t="shared" si="8"/>
        <v>-1.7004317379038136</v>
      </c>
      <c r="L32" s="115">
        <f t="shared" si="9"/>
        <v>-1.6514317379038135</v>
      </c>
      <c r="M32" s="98">
        <f t="shared" si="2"/>
        <v>-1.7009317379038136</v>
      </c>
      <c r="N32" s="116">
        <f t="shared" si="3"/>
        <v>-1.6509317379038135</v>
      </c>
      <c r="O32" s="117">
        <f t="shared" si="4"/>
        <v>-1.6759317379038134</v>
      </c>
      <c r="P32" s="98">
        <f t="shared" si="5"/>
        <v>0</v>
      </c>
      <c r="Q32" s="118">
        <f t="shared" si="6"/>
        <v>0</v>
      </c>
      <c r="R32" s="98">
        <f t="shared" si="10"/>
        <v>5</v>
      </c>
      <c r="S32" s="119">
        <f t="shared" si="7"/>
        <v>5</v>
      </c>
    </row>
    <row r="33" spans="1:19">
      <c r="A33" s="119"/>
      <c r="E33" s="98">
        <f t="shared" si="1"/>
        <v>32</v>
      </c>
      <c r="F33" s="99"/>
      <c r="K33" s="114">
        <f t="shared" si="8"/>
        <v>-1.6504317379038136</v>
      </c>
      <c r="L33" s="115">
        <f t="shared" si="9"/>
        <v>-1.6014317379038134</v>
      </c>
      <c r="M33" s="98">
        <f t="shared" si="2"/>
        <v>-1.6509317379038135</v>
      </c>
      <c r="N33" s="116">
        <f t="shared" si="3"/>
        <v>-1.6009317379038135</v>
      </c>
      <c r="O33" s="117">
        <f t="shared" si="4"/>
        <v>-1.6259317379038136</v>
      </c>
      <c r="P33" s="98">
        <f t="shared" si="5"/>
        <v>0</v>
      </c>
      <c r="Q33" s="118">
        <f t="shared" si="6"/>
        <v>0</v>
      </c>
      <c r="R33" s="98">
        <f t="shared" si="10"/>
        <v>5</v>
      </c>
      <c r="S33" s="119">
        <f t="shared" si="7"/>
        <v>5</v>
      </c>
    </row>
    <row r="34" spans="1:19">
      <c r="A34" s="119"/>
      <c r="E34" s="98">
        <f t="shared" si="1"/>
        <v>33</v>
      </c>
      <c r="F34" s="99"/>
      <c r="K34" s="114">
        <f t="shared" si="8"/>
        <v>-1.6004317379038135</v>
      </c>
      <c r="L34" s="115">
        <f t="shared" si="9"/>
        <v>-1.5514317379038134</v>
      </c>
      <c r="M34" s="98">
        <f t="shared" si="2"/>
        <v>-1.6009317379038135</v>
      </c>
      <c r="N34" s="116">
        <f t="shared" si="3"/>
        <v>-1.5509317379038134</v>
      </c>
      <c r="O34" s="117">
        <f t="shared" si="4"/>
        <v>-1.5759317379038134</v>
      </c>
      <c r="P34" s="98">
        <f t="shared" si="5"/>
        <v>0</v>
      </c>
      <c r="Q34" s="118">
        <f t="shared" si="6"/>
        <v>0</v>
      </c>
      <c r="R34" s="98">
        <f t="shared" si="10"/>
        <v>5</v>
      </c>
      <c r="S34" s="119">
        <f t="shared" si="7"/>
        <v>5</v>
      </c>
    </row>
    <row r="35" spans="1:19">
      <c r="A35" s="119"/>
      <c r="E35" s="98">
        <f t="shared" si="1"/>
        <v>34</v>
      </c>
      <c r="F35" s="99"/>
      <c r="K35" s="114">
        <f t="shared" si="8"/>
        <v>-1.5504317379038135</v>
      </c>
      <c r="L35" s="115">
        <f t="shared" si="9"/>
        <v>-1.5014317379038133</v>
      </c>
      <c r="M35" s="98">
        <f t="shared" si="2"/>
        <v>-1.5509317379038134</v>
      </c>
      <c r="N35" s="116">
        <f t="shared" si="3"/>
        <v>-1.5009317379038134</v>
      </c>
      <c r="O35" s="117">
        <f t="shared" si="4"/>
        <v>-1.5259317379038135</v>
      </c>
      <c r="P35" s="98">
        <f t="shared" si="5"/>
        <v>0</v>
      </c>
      <c r="Q35" s="118">
        <f t="shared" si="6"/>
        <v>0</v>
      </c>
      <c r="R35" s="98">
        <f t="shared" si="10"/>
        <v>5</v>
      </c>
      <c r="S35" s="119">
        <f t="shared" si="7"/>
        <v>5</v>
      </c>
    </row>
    <row r="36" spans="1:19">
      <c r="A36" s="119"/>
      <c r="E36" s="98">
        <f t="shared" si="1"/>
        <v>35</v>
      </c>
      <c r="F36" s="99"/>
      <c r="K36" s="114">
        <f t="shared" si="8"/>
        <v>-1.5004317379038135</v>
      </c>
      <c r="L36" s="115">
        <f t="shared" si="9"/>
        <v>-1.4514317379038133</v>
      </c>
      <c r="M36" s="98">
        <f t="shared" si="2"/>
        <v>-1.5009317379038134</v>
      </c>
      <c r="N36" s="116">
        <f t="shared" si="3"/>
        <v>-1.4509317379038134</v>
      </c>
      <c r="O36" s="117">
        <f t="shared" si="4"/>
        <v>-1.4759317379038133</v>
      </c>
      <c r="P36" s="98">
        <f t="shared" si="5"/>
        <v>0</v>
      </c>
      <c r="Q36" s="118">
        <f t="shared" si="6"/>
        <v>0</v>
      </c>
      <c r="R36" s="98">
        <f t="shared" si="10"/>
        <v>5</v>
      </c>
      <c r="S36" s="119">
        <f t="shared" si="7"/>
        <v>5</v>
      </c>
    </row>
    <row r="37" spans="1:19">
      <c r="A37" s="119"/>
      <c r="E37" s="98">
        <f t="shared" si="1"/>
        <v>36</v>
      </c>
      <c r="F37" s="99"/>
      <c r="K37" s="114">
        <f t="shared" si="8"/>
        <v>-1.4504317379038134</v>
      </c>
      <c r="L37" s="115">
        <f t="shared" si="9"/>
        <v>-1.4014317379038133</v>
      </c>
      <c r="M37" s="98">
        <f t="shared" si="2"/>
        <v>-1.4509317379038134</v>
      </c>
      <c r="N37" s="116">
        <f t="shared" si="3"/>
        <v>-1.4009317379038133</v>
      </c>
      <c r="O37" s="117">
        <f t="shared" si="4"/>
        <v>-1.4259317379038134</v>
      </c>
      <c r="P37" s="98">
        <f t="shared" si="5"/>
        <v>0</v>
      </c>
      <c r="Q37" s="118">
        <f t="shared" si="6"/>
        <v>0</v>
      </c>
      <c r="R37" s="98">
        <f t="shared" si="10"/>
        <v>5</v>
      </c>
      <c r="S37" s="119">
        <f t="shared" si="7"/>
        <v>5</v>
      </c>
    </row>
    <row r="38" spans="1:19">
      <c r="A38" s="119"/>
      <c r="E38" s="98">
        <f t="shared" si="1"/>
        <v>37</v>
      </c>
      <c r="F38" s="99"/>
      <c r="K38" s="114">
        <f t="shared" si="8"/>
        <v>-1.4004317379038134</v>
      </c>
      <c r="L38" s="115">
        <f t="shared" si="9"/>
        <v>-1.3514317379038132</v>
      </c>
      <c r="M38" s="98">
        <f t="shared" si="2"/>
        <v>-1.4009317379038133</v>
      </c>
      <c r="N38" s="116">
        <f t="shared" si="3"/>
        <v>-1.3509317379038133</v>
      </c>
      <c r="O38" s="117">
        <f t="shared" si="4"/>
        <v>-1.3759317379038132</v>
      </c>
      <c r="P38" s="98">
        <f t="shared" si="5"/>
        <v>0</v>
      </c>
      <c r="Q38" s="118">
        <f t="shared" si="6"/>
        <v>0</v>
      </c>
      <c r="R38" s="98">
        <f t="shared" si="10"/>
        <v>5</v>
      </c>
      <c r="S38" s="119">
        <f t="shared" si="7"/>
        <v>5</v>
      </c>
    </row>
    <row r="39" spans="1:19">
      <c r="A39" s="119"/>
      <c r="E39" s="98">
        <f t="shared" si="1"/>
        <v>38</v>
      </c>
      <c r="F39" s="99"/>
      <c r="K39" s="114">
        <f t="shared" si="8"/>
        <v>-1.3504317379038133</v>
      </c>
      <c r="L39" s="115">
        <f t="shared" si="9"/>
        <v>-1.3014317379038132</v>
      </c>
      <c r="M39" s="98">
        <f t="shared" si="2"/>
        <v>-1.3509317379038133</v>
      </c>
      <c r="N39" s="116">
        <f t="shared" si="3"/>
        <v>-1.3009317379038132</v>
      </c>
      <c r="O39" s="117">
        <f t="shared" si="4"/>
        <v>-1.3259317379038134</v>
      </c>
      <c r="P39" s="98">
        <f t="shared" si="5"/>
        <v>0</v>
      </c>
      <c r="Q39" s="118">
        <f t="shared" si="6"/>
        <v>0</v>
      </c>
      <c r="R39" s="98">
        <f t="shared" si="10"/>
        <v>5</v>
      </c>
      <c r="S39" s="119">
        <f t="shared" si="7"/>
        <v>5</v>
      </c>
    </row>
    <row r="40" spans="1:19">
      <c r="A40" s="119"/>
      <c r="E40" s="98">
        <f t="shared" si="1"/>
        <v>39</v>
      </c>
      <c r="F40" s="99"/>
      <c r="K40" s="114">
        <f t="shared" si="8"/>
        <v>-1.3004317379038133</v>
      </c>
      <c r="L40" s="115">
        <f t="shared" si="9"/>
        <v>-1.2514317379038131</v>
      </c>
      <c r="M40" s="98">
        <f t="shared" si="2"/>
        <v>-1.3009317379038132</v>
      </c>
      <c r="N40" s="116">
        <f t="shared" si="3"/>
        <v>-1.2509317379038132</v>
      </c>
      <c r="O40" s="117">
        <f t="shared" si="4"/>
        <v>-1.2759317379038131</v>
      </c>
      <c r="P40" s="98">
        <f t="shared" si="5"/>
        <v>0</v>
      </c>
      <c r="Q40" s="118">
        <f t="shared" si="6"/>
        <v>0</v>
      </c>
      <c r="R40" s="98">
        <f t="shared" si="10"/>
        <v>5</v>
      </c>
      <c r="S40" s="119">
        <f t="shared" si="7"/>
        <v>5</v>
      </c>
    </row>
    <row r="41" spans="1:19">
      <c r="A41" s="119"/>
      <c r="E41" s="98">
        <f t="shared" si="1"/>
        <v>40</v>
      </c>
      <c r="F41" s="99"/>
      <c r="K41" s="114">
        <f t="shared" si="8"/>
        <v>-1.2504317379038132</v>
      </c>
      <c r="L41" s="115">
        <f t="shared" si="9"/>
        <v>-1.2014317379038131</v>
      </c>
      <c r="M41" s="98">
        <f t="shared" si="2"/>
        <v>-1.2509317379038132</v>
      </c>
      <c r="N41" s="116">
        <f t="shared" si="3"/>
        <v>-1.2009317379038131</v>
      </c>
      <c r="O41" s="117">
        <f t="shared" si="4"/>
        <v>-1.2259317379038133</v>
      </c>
      <c r="P41" s="98">
        <f t="shared" si="5"/>
        <v>0</v>
      </c>
      <c r="Q41" s="118">
        <f t="shared" si="6"/>
        <v>0</v>
      </c>
      <c r="R41" s="98">
        <f t="shared" si="10"/>
        <v>5</v>
      </c>
      <c r="S41" s="119">
        <f t="shared" si="7"/>
        <v>5</v>
      </c>
    </row>
    <row r="42" spans="1:19">
      <c r="A42" s="119"/>
      <c r="E42" s="98">
        <f t="shared" si="1"/>
        <v>41</v>
      </c>
      <c r="F42" s="99"/>
      <c r="K42" s="114">
        <f t="shared" si="8"/>
        <v>-1.2004317379038132</v>
      </c>
      <c r="L42" s="115">
        <f t="shared" si="9"/>
        <v>-1.151431737903813</v>
      </c>
      <c r="M42" s="98">
        <f t="shared" si="2"/>
        <v>-1.2009317379038131</v>
      </c>
      <c r="N42" s="116">
        <f t="shared" si="3"/>
        <v>-1.1509317379038131</v>
      </c>
      <c r="O42" s="117">
        <f t="shared" si="4"/>
        <v>-1.175931737903813</v>
      </c>
      <c r="P42" s="98">
        <f t="shared" si="5"/>
        <v>0</v>
      </c>
      <c r="Q42" s="118">
        <f t="shared" si="6"/>
        <v>0</v>
      </c>
      <c r="R42" s="98">
        <f t="shared" si="10"/>
        <v>5</v>
      </c>
      <c r="S42" s="119">
        <f t="shared" si="7"/>
        <v>5</v>
      </c>
    </row>
    <row r="43" spans="1:19">
      <c r="A43" s="119"/>
      <c r="E43" s="98">
        <f t="shared" si="1"/>
        <v>42</v>
      </c>
      <c r="F43" s="99"/>
      <c r="K43" s="114">
        <f t="shared" si="8"/>
        <v>-1.1504317379038131</v>
      </c>
      <c r="L43" s="115">
        <f t="shared" si="9"/>
        <v>-1.101431737903813</v>
      </c>
      <c r="M43" s="98">
        <f t="shared" si="2"/>
        <v>-1.1509317379038131</v>
      </c>
      <c r="N43" s="116">
        <f t="shared" si="3"/>
        <v>-1.100931737903813</v>
      </c>
      <c r="O43" s="117">
        <f t="shared" si="4"/>
        <v>-1.1259317379038132</v>
      </c>
      <c r="P43" s="98">
        <f t="shared" si="5"/>
        <v>0</v>
      </c>
      <c r="Q43" s="118">
        <f t="shared" si="6"/>
        <v>0</v>
      </c>
      <c r="R43" s="98">
        <f t="shared" si="10"/>
        <v>5</v>
      </c>
      <c r="S43" s="119">
        <f t="shared" si="7"/>
        <v>5</v>
      </c>
    </row>
    <row r="44" spans="1:19">
      <c r="A44" s="119"/>
      <c r="E44" s="98">
        <f t="shared" si="1"/>
        <v>43</v>
      </c>
      <c r="F44" s="99"/>
      <c r="K44" s="114">
        <f t="shared" si="8"/>
        <v>-1.1004317379038131</v>
      </c>
      <c r="L44" s="115">
        <f t="shared" si="9"/>
        <v>-1.0514317379038129</v>
      </c>
      <c r="M44" s="98">
        <f t="shared" si="2"/>
        <v>-1.100931737903813</v>
      </c>
      <c r="N44" s="116">
        <f t="shared" si="3"/>
        <v>-1.050931737903813</v>
      </c>
      <c r="O44" s="117">
        <f t="shared" si="4"/>
        <v>-1.0759317379038129</v>
      </c>
      <c r="P44" s="98">
        <f t="shared" si="5"/>
        <v>0</v>
      </c>
      <c r="Q44" s="118">
        <f t="shared" si="6"/>
        <v>0</v>
      </c>
      <c r="R44" s="98">
        <f t="shared" si="10"/>
        <v>5</v>
      </c>
      <c r="S44" s="119">
        <f t="shared" si="7"/>
        <v>5</v>
      </c>
    </row>
    <row r="45" spans="1:19">
      <c r="A45" s="119"/>
      <c r="E45" s="98">
        <f t="shared" si="1"/>
        <v>44</v>
      </c>
      <c r="F45" s="99"/>
      <c r="K45" s="114">
        <f t="shared" si="8"/>
        <v>-1.0504317379038131</v>
      </c>
      <c r="L45" s="115">
        <f t="shared" si="9"/>
        <v>-1.0014317379038129</v>
      </c>
      <c r="M45" s="98">
        <f t="shared" si="2"/>
        <v>-1.050931737903813</v>
      </c>
      <c r="N45" s="116">
        <f t="shared" si="3"/>
        <v>-1.000931737903813</v>
      </c>
      <c r="O45" s="117">
        <f t="shared" si="4"/>
        <v>-1.0259317379038131</v>
      </c>
      <c r="P45" s="98">
        <f t="shared" si="5"/>
        <v>1</v>
      </c>
      <c r="Q45" s="118">
        <f t="shared" si="6"/>
        <v>9.0909090909090912E-2</v>
      </c>
      <c r="R45" s="98">
        <f t="shared" si="10"/>
        <v>6</v>
      </c>
      <c r="S45" s="119">
        <f t="shared" si="7"/>
        <v>5</v>
      </c>
    </row>
    <row r="46" spans="1:19">
      <c r="A46" s="119"/>
      <c r="E46" s="98">
        <f t="shared" si="1"/>
        <v>45</v>
      </c>
      <c r="F46" s="99"/>
      <c r="K46" s="114">
        <f t="shared" si="8"/>
        <v>-1.000431737903813</v>
      </c>
      <c r="L46" s="115">
        <f t="shared" si="9"/>
        <v>-0.95143173790381297</v>
      </c>
      <c r="M46" s="98">
        <f t="shared" si="2"/>
        <v>-1.000931737903813</v>
      </c>
      <c r="N46" s="116">
        <f t="shared" si="3"/>
        <v>-0.95093173790381302</v>
      </c>
      <c r="O46" s="117">
        <f t="shared" si="4"/>
        <v>-0.97593173790381305</v>
      </c>
      <c r="P46" s="98">
        <f t="shared" si="5"/>
        <v>0</v>
      </c>
      <c r="Q46" s="118">
        <f t="shared" si="6"/>
        <v>0</v>
      </c>
      <c r="R46" s="98">
        <f t="shared" si="10"/>
        <v>6</v>
      </c>
      <c r="S46" s="119">
        <f t="shared" si="7"/>
        <v>6</v>
      </c>
    </row>
    <row r="47" spans="1:19">
      <c r="A47" s="119"/>
      <c r="E47" s="98">
        <f t="shared" si="1"/>
        <v>46</v>
      </c>
      <c r="F47" s="99"/>
      <c r="K47" s="114">
        <f t="shared" si="8"/>
        <v>-0.95043173790381297</v>
      </c>
      <c r="L47" s="115">
        <f t="shared" si="9"/>
        <v>-0.90143173790381292</v>
      </c>
      <c r="M47" s="98">
        <f t="shared" si="2"/>
        <v>-0.95093173790381291</v>
      </c>
      <c r="N47" s="116">
        <f t="shared" si="3"/>
        <v>-0.90093173790381298</v>
      </c>
      <c r="O47" s="117">
        <f t="shared" si="4"/>
        <v>-0.925931737903813</v>
      </c>
      <c r="P47" s="98">
        <f t="shared" si="5"/>
        <v>0</v>
      </c>
      <c r="Q47" s="118">
        <f t="shared" si="6"/>
        <v>0</v>
      </c>
      <c r="R47" s="98">
        <f t="shared" si="10"/>
        <v>6</v>
      </c>
      <c r="S47" s="119">
        <f t="shared" si="7"/>
        <v>6</v>
      </c>
    </row>
    <row r="48" spans="1:19">
      <c r="A48" s="119"/>
      <c r="E48" s="98">
        <f t="shared" si="1"/>
        <v>47</v>
      </c>
      <c r="F48" s="99"/>
      <c r="K48" s="114">
        <f t="shared" si="8"/>
        <v>-0.90043173790381292</v>
      </c>
      <c r="L48" s="115">
        <f t="shared" si="9"/>
        <v>-0.85143173790381288</v>
      </c>
      <c r="M48" s="98">
        <f t="shared" si="2"/>
        <v>-0.90093173790381287</v>
      </c>
      <c r="N48" s="116">
        <f t="shared" si="3"/>
        <v>-0.85093173790381293</v>
      </c>
      <c r="O48" s="117">
        <f t="shared" si="4"/>
        <v>-0.87593173790381296</v>
      </c>
      <c r="P48" s="98">
        <f t="shared" si="5"/>
        <v>0</v>
      </c>
      <c r="Q48" s="118">
        <f t="shared" si="6"/>
        <v>0</v>
      </c>
      <c r="R48" s="98">
        <f t="shared" si="10"/>
        <v>6</v>
      </c>
      <c r="S48" s="119">
        <f t="shared" si="7"/>
        <v>6</v>
      </c>
    </row>
    <row r="49" spans="1:19">
      <c r="A49" s="119"/>
      <c r="E49" s="98">
        <f t="shared" si="1"/>
        <v>48</v>
      </c>
      <c r="F49" s="99"/>
      <c r="K49" s="114">
        <f t="shared" si="8"/>
        <v>-0.85043173790381288</v>
      </c>
      <c r="L49" s="115">
        <f t="shared" si="9"/>
        <v>-0.80143173790381284</v>
      </c>
      <c r="M49" s="98">
        <f t="shared" si="2"/>
        <v>-0.85093173790381282</v>
      </c>
      <c r="N49" s="116">
        <f t="shared" si="3"/>
        <v>-0.80093173790381289</v>
      </c>
      <c r="O49" s="117">
        <f t="shared" si="4"/>
        <v>-0.82593173790381291</v>
      </c>
      <c r="P49" s="98">
        <f t="shared" si="5"/>
        <v>0</v>
      </c>
      <c r="Q49" s="118">
        <f t="shared" si="6"/>
        <v>0</v>
      </c>
      <c r="R49" s="98">
        <f t="shared" si="10"/>
        <v>6</v>
      </c>
      <c r="S49" s="119">
        <f t="shared" si="7"/>
        <v>6</v>
      </c>
    </row>
    <row r="50" spans="1:19">
      <c r="A50" s="119"/>
      <c r="E50" s="98">
        <f t="shared" si="1"/>
        <v>49</v>
      </c>
      <c r="F50" s="99"/>
      <c r="K50" s="114">
        <f t="shared" si="8"/>
        <v>-0.80043173790381283</v>
      </c>
      <c r="L50" s="115">
        <f t="shared" si="9"/>
        <v>-0.75143173790381279</v>
      </c>
      <c r="M50" s="98">
        <f t="shared" si="2"/>
        <v>-0.80093173790381278</v>
      </c>
      <c r="N50" s="116">
        <f t="shared" si="3"/>
        <v>-0.75093173790381285</v>
      </c>
      <c r="O50" s="117">
        <f t="shared" si="4"/>
        <v>-0.77593173790381287</v>
      </c>
      <c r="P50" s="98">
        <f t="shared" si="5"/>
        <v>0</v>
      </c>
      <c r="Q50" s="118">
        <f t="shared" si="6"/>
        <v>0</v>
      </c>
      <c r="R50" s="98">
        <f t="shared" si="10"/>
        <v>6</v>
      </c>
      <c r="S50" s="119">
        <f t="shared" si="7"/>
        <v>6</v>
      </c>
    </row>
    <row r="51" spans="1:19">
      <c r="A51" s="119"/>
      <c r="E51" s="98">
        <f t="shared" si="1"/>
        <v>50</v>
      </c>
      <c r="F51" s="99"/>
      <c r="K51" s="114">
        <f t="shared" si="8"/>
        <v>-0.75043173790381279</v>
      </c>
      <c r="L51" s="115">
        <f t="shared" si="9"/>
        <v>-0.70143173790381275</v>
      </c>
      <c r="M51" s="98">
        <f t="shared" si="2"/>
        <v>-0.75093173790381273</v>
      </c>
      <c r="N51" s="116">
        <f t="shared" si="3"/>
        <v>-0.7009317379038128</v>
      </c>
      <c r="O51" s="117">
        <f t="shared" si="4"/>
        <v>-0.72593173790381282</v>
      </c>
      <c r="P51" s="98">
        <f t="shared" si="5"/>
        <v>0</v>
      </c>
      <c r="Q51" s="118">
        <f t="shared" si="6"/>
        <v>0</v>
      </c>
      <c r="R51" s="98">
        <f t="shared" si="10"/>
        <v>6</v>
      </c>
      <c r="S51" s="119">
        <f t="shared" si="7"/>
        <v>6</v>
      </c>
    </row>
    <row r="52" spans="1:19">
      <c r="A52" s="119"/>
      <c r="E52" s="98">
        <f t="shared" si="1"/>
        <v>51</v>
      </c>
      <c r="F52" s="99"/>
      <c r="K52" s="114">
        <f t="shared" si="8"/>
        <v>-0.70043173790381275</v>
      </c>
      <c r="L52" s="115">
        <f t="shared" si="9"/>
        <v>-0.6514317379038127</v>
      </c>
      <c r="M52" s="98">
        <f t="shared" si="2"/>
        <v>-0.70093173790381269</v>
      </c>
      <c r="N52" s="116">
        <f t="shared" si="3"/>
        <v>-0.65093173790381276</v>
      </c>
      <c r="O52" s="117">
        <f t="shared" si="4"/>
        <v>-0.67593173790381278</v>
      </c>
      <c r="P52" s="98">
        <f t="shared" si="5"/>
        <v>0</v>
      </c>
      <c r="Q52" s="118">
        <f t="shared" si="6"/>
        <v>0</v>
      </c>
      <c r="R52" s="98">
        <f t="shared" si="10"/>
        <v>6</v>
      </c>
      <c r="S52" s="119">
        <f t="shared" si="7"/>
        <v>6</v>
      </c>
    </row>
    <row r="53" spans="1:19">
      <c r="A53" s="119"/>
      <c r="E53" s="98">
        <f t="shared" si="1"/>
        <v>52</v>
      </c>
      <c r="F53" s="99"/>
      <c r="K53" s="114">
        <f t="shared" si="8"/>
        <v>-0.6504317379038127</v>
      </c>
      <c r="L53" s="115">
        <f t="shared" si="9"/>
        <v>-0.60143173790381266</v>
      </c>
      <c r="M53" s="98">
        <f t="shared" si="2"/>
        <v>-0.65093173790381265</v>
      </c>
      <c r="N53" s="116">
        <f t="shared" si="3"/>
        <v>-0.60093173790381271</v>
      </c>
      <c r="O53" s="117">
        <f t="shared" si="4"/>
        <v>-0.62593173790381273</v>
      </c>
      <c r="P53" s="98">
        <f t="shared" si="5"/>
        <v>0</v>
      </c>
      <c r="Q53" s="118">
        <f t="shared" si="6"/>
        <v>0</v>
      </c>
      <c r="R53" s="98">
        <f t="shared" si="10"/>
        <v>6</v>
      </c>
      <c r="S53" s="119">
        <f t="shared" si="7"/>
        <v>6</v>
      </c>
    </row>
    <row r="54" spans="1:19">
      <c r="A54" s="119"/>
      <c r="E54" s="98">
        <f t="shared" si="1"/>
        <v>53</v>
      </c>
      <c r="F54" s="99"/>
      <c r="K54" s="114">
        <f t="shared" si="8"/>
        <v>-0.60043173790381266</v>
      </c>
      <c r="L54" s="115">
        <f t="shared" si="9"/>
        <v>-0.55143173790381261</v>
      </c>
      <c r="M54" s="98">
        <f t="shared" si="2"/>
        <v>-0.6009317379038126</v>
      </c>
      <c r="N54" s="116">
        <f t="shared" si="3"/>
        <v>-0.55093173790381267</v>
      </c>
      <c r="O54" s="117">
        <f t="shared" si="4"/>
        <v>-0.57593173790381269</v>
      </c>
      <c r="P54" s="98">
        <f t="shared" si="5"/>
        <v>0</v>
      </c>
      <c r="Q54" s="118">
        <f t="shared" si="6"/>
        <v>0</v>
      </c>
      <c r="R54" s="98">
        <f t="shared" si="10"/>
        <v>6</v>
      </c>
      <c r="S54" s="119">
        <f t="shared" si="7"/>
        <v>6</v>
      </c>
    </row>
    <row r="55" spans="1:19">
      <c r="A55" s="119"/>
      <c r="E55" s="98">
        <f t="shared" si="1"/>
        <v>54</v>
      </c>
      <c r="F55" s="99"/>
      <c r="K55" s="114">
        <f t="shared" si="8"/>
        <v>-0.55043173790381261</v>
      </c>
      <c r="L55" s="115">
        <f t="shared" si="9"/>
        <v>-0.50143173790381257</v>
      </c>
      <c r="M55" s="98">
        <f t="shared" si="2"/>
        <v>-0.55093173790381256</v>
      </c>
      <c r="N55" s="116">
        <f t="shared" si="3"/>
        <v>-0.50093173790381262</v>
      </c>
      <c r="O55" s="117">
        <f t="shared" si="4"/>
        <v>-0.52593173790381265</v>
      </c>
      <c r="P55" s="98">
        <f t="shared" si="5"/>
        <v>0</v>
      </c>
      <c r="Q55" s="118">
        <f t="shared" si="6"/>
        <v>0</v>
      </c>
      <c r="R55" s="98">
        <f t="shared" si="10"/>
        <v>6</v>
      </c>
      <c r="S55" s="119">
        <f t="shared" si="7"/>
        <v>6</v>
      </c>
    </row>
    <row r="56" spans="1:19">
      <c r="A56" s="119"/>
      <c r="E56" s="98">
        <f t="shared" si="1"/>
        <v>55</v>
      </c>
      <c r="F56" s="99"/>
      <c r="K56" s="114">
        <f t="shared" si="8"/>
        <v>-0.50043173790381257</v>
      </c>
      <c r="L56" s="115">
        <f t="shared" si="9"/>
        <v>-0.45143173790381258</v>
      </c>
      <c r="M56" s="98">
        <f t="shared" si="2"/>
        <v>-0.50093173790381251</v>
      </c>
      <c r="N56" s="116">
        <f t="shared" si="3"/>
        <v>-0.45093173790381258</v>
      </c>
      <c r="O56" s="117">
        <f t="shared" si="4"/>
        <v>-0.4759317379038126</v>
      </c>
      <c r="P56" s="98">
        <f t="shared" si="5"/>
        <v>0</v>
      </c>
      <c r="Q56" s="118">
        <f t="shared" si="6"/>
        <v>0</v>
      </c>
      <c r="R56" s="98">
        <f t="shared" si="10"/>
        <v>6</v>
      </c>
      <c r="S56" s="119">
        <f t="shared" si="7"/>
        <v>6</v>
      </c>
    </row>
    <row r="57" spans="1:19">
      <c r="A57" s="119"/>
      <c r="E57" s="98">
        <f t="shared" si="1"/>
        <v>56</v>
      </c>
      <c r="F57" s="99"/>
      <c r="K57" s="114">
        <f t="shared" si="8"/>
        <v>-0.45043173790381258</v>
      </c>
      <c r="L57" s="115">
        <f t="shared" si="9"/>
        <v>-0.40143173790381259</v>
      </c>
      <c r="M57" s="98">
        <f t="shared" si="2"/>
        <v>-0.45093173790381258</v>
      </c>
      <c r="N57" s="116">
        <f t="shared" si="3"/>
        <v>-0.40093173790381259</v>
      </c>
      <c r="O57" s="117">
        <f t="shared" si="4"/>
        <v>-0.42593173790381256</v>
      </c>
      <c r="P57" s="98">
        <f t="shared" si="5"/>
        <v>0</v>
      </c>
      <c r="Q57" s="118">
        <f t="shared" si="6"/>
        <v>0</v>
      </c>
      <c r="R57" s="98">
        <f t="shared" si="10"/>
        <v>6</v>
      </c>
      <c r="S57" s="119">
        <f t="shared" si="7"/>
        <v>6</v>
      </c>
    </row>
    <row r="58" spans="1:19">
      <c r="A58" s="119"/>
      <c r="E58" s="98">
        <f t="shared" si="1"/>
        <v>57</v>
      </c>
      <c r="F58" s="99"/>
      <c r="K58" s="114">
        <f t="shared" si="8"/>
        <v>-0.40043173790381259</v>
      </c>
      <c r="L58" s="115">
        <f t="shared" si="9"/>
        <v>-0.3514317379038126</v>
      </c>
      <c r="M58" s="98">
        <f t="shared" si="2"/>
        <v>-0.40093173790381259</v>
      </c>
      <c r="N58" s="116">
        <f t="shared" si="3"/>
        <v>-0.3509317379038126</v>
      </c>
      <c r="O58" s="117">
        <f t="shared" si="4"/>
        <v>-0.37593173790381262</v>
      </c>
      <c r="P58" s="98">
        <f t="shared" si="5"/>
        <v>0</v>
      </c>
      <c r="Q58" s="118">
        <f t="shared" si="6"/>
        <v>0</v>
      </c>
      <c r="R58" s="98">
        <f t="shared" si="10"/>
        <v>6</v>
      </c>
      <c r="S58" s="119">
        <f t="shared" si="7"/>
        <v>6</v>
      </c>
    </row>
    <row r="59" spans="1:19">
      <c r="A59" s="119"/>
      <c r="E59" s="98">
        <f t="shared" si="1"/>
        <v>58</v>
      </c>
      <c r="F59" s="99"/>
      <c r="K59" s="114">
        <f t="shared" si="8"/>
        <v>-0.3504317379038126</v>
      </c>
      <c r="L59" s="115">
        <f t="shared" si="9"/>
        <v>-0.30143173790381261</v>
      </c>
      <c r="M59" s="98">
        <f t="shared" si="2"/>
        <v>-0.3509317379038126</v>
      </c>
      <c r="N59" s="116">
        <f t="shared" si="3"/>
        <v>-0.30093173790381261</v>
      </c>
      <c r="O59" s="117">
        <f t="shared" si="4"/>
        <v>-0.32593173790381258</v>
      </c>
      <c r="P59" s="98">
        <f t="shared" si="5"/>
        <v>0</v>
      </c>
      <c r="Q59" s="118">
        <f t="shared" si="6"/>
        <v>0</v>
      </c>
      <c r="R59" s="98">
        <f t="shared" si="10"/>
        <v>6</v>
      </c>
      <c r="S59" s="119">
        <f t="shared" si="7"/>
        <v>6</v>
      </c>
    </row>
    <row r="60" spans="1:19">
      <c r="A60" s="119"/>
      <c r="E60" s="98">
        <f t="shared" si="1"/>
        <v>59</v>
      </c>
      <c r="F60" s="99"/>
      <c r="K60" s="114">
        <f t="shared" si="8"/>
        <v>-0.30043173790381261</v>
      </c>
      <c r="L60" s="115">
        <f t="shared" si="9"/>
        <v>-0.25143173790381262</v>
      </c>
      <c r="M60" s="98">
        <f t="shared" si="2"/>
        <v>-0.30093173790381261</v>
      </c>
      <c r="N60" s="116">
        <f t="shared" si="3"/>
        <v>-0.25093173790381262</v>
      </c>
      <c r="O60" s="117">
        <f t="shared" si="4"/>
        <v>-0.27593173790381265</v>
      </c>
      <c r="P60" s="98">
        <f t="shared" si="5"/>
        <v>0</v>
      </c>
      <c r="Q60" s="118">
        <f t="shared" si="6"/>
        <v>0</v>
      </c>
      <c r="R60" s="98">
        <f t="shared" si="10"/>
        <v>6</v>
      </c>
      <c r="S60" s="119">
        <f t="shared" si="7"/>
        <v>6</v>
      </c>
    </row>
    <row r="61" spans="1:19">
      <c r="A61" s="119"/>
      <c r="E61" s="98">
        <f t="shared" si="1"/>
        <v>60</v>
      </c>
      <c r="F61" s="99"/>
      <c r="K61" s="114">
        <f t="shared" si="8"/>
        <v>-0.25043173790381262</v>
      </c>
      <c r="L61" s="115">
        <f t="shared" si="9"/>
        <v>-0.20143173790381264</v>
      </c>
      <c r="M61" s="98">
        <f t="shared" si="2"/>
        <v>-0.25093173790381262</v>
      </c>
      <c r="N61" s="116">
        <f t="shared" si="3"/>
        <v>-0.20093173790381263</v>
      </c>
      <c r="O61" s="117">
        <f t="shared" si="4"/>
        <v>-0.22593173790381263</v>
      </c>
      <c r="P61" s="98">
        <f t="shared" si="5"/>
        <v>0</v>
      </c>
      <c r="Q61" s="118">
        <f t="shared" si="6"/>
        <v>0</v>
      </c>
      <c r="R61" s="98">
        <f t="shared" si="10"/>
        <v>6</v>
      </c>
      <c r="S61" s="119">
        <f t="shared" si="7"/>
        <v>6</v>
      </c>
    </row>
    <row r="62" spans="1:19">
      <c r="A62" s="119"/>
      <c r="E62" s="98">
        <f t="shared" si="1"/>
        <v>61</v>
      </c>
      <c r="F62" s="99"/>
      <c r="K62" s="114">
        <f t="shared" si="8"/>
        <v>-0.20043173790381263</v>
      </c>
      <c r="L62" s="115">
        <f t="shared" si="9"/>
        <v>-0.15143173790381265</v>
      </c>
      <c r="M62" s="98">
        <f t="shared" si="2"/>
        <v>-0.20093173790381263</v>
      </c>
      <c r="N62" s="116">
        <f t="shared" si="3"/>
        <v>-0.15093173790381265</v>
      </c>
      <c r="O62" s="117">
        <f t="shared" si="4"/>
        <v>-0.17593173790381264</v>
      </c>
      <c r="P62" s="98">
        <f t="shared" si="5"/>
        <v>0</v>
      </c>
      <c r="Q62" s="118">
        <f t="shared" si="6"/>
        <v>0</v>
      </c>
      <c r="R62" s="98">
        <f t="shared" si="10"/>
        <v>6</v>
      </c>
      <c r="S62" s="119">
        <f t="shared" si="7"/>
        <v>6</v>
      </c>
    </row>
    <row r="63" spans="1:19">
      <c r="A63" s="119"/>
      <c r="E63" s="98">
        <f t="shared" si="1"/>
        <v>62</v>
      </c>
      <c r="F63" s="99"/>
      <c r="K63" s="114">
        <f t="shared" si="8"/>
        <v>-0.15043173790381265</v>
      </c>
      <c r="L63" s="115">
        <f t="shared" si="9"/>
        <v>-0.10143173790381264</v>
      </c>
      <c r="M63" s="98">
        <f t="shared" si="2"/>
        <v>-0.15093173790381265</v>
      </c>
      <c r="N63" s="116">
        <f t="shared" si="3"/>
        <v>-0.10093173790381264</v>
      </c>
      <c r="O63" s="117">
        <f t="shared" si="4"/>
        <v>-0.12593173790381265</v>
      </c>
      <c r="P63" s="98">
        <f t="shared" si="5"/>
        <v>1</v>
      </c>
      <c r="Q63" s="118">
        <f t="shared" si="6"/>
        <v>9.0909090909090912E-2</v>
      </c>
      <c r="R63" s="98">
        <f t="shared" si="10"/>
        <v>7</v>
      </c>
      <c r="S63" s="119">
        <f t="shared" si="7"/>
        <v>6</v>
      </c>
    </row>
    <row r="64" spans="1:19">
      <c r="A64" s="119"/>
      <c r="E64" s="98">
        <f t="shared" si="1"/>
        <v>63</v>
      </c>
      <c r="F64" s="99"/>
      <c r="K64" s="114">
        <f t="shared" si="8"/>
        <v>-0.10043173790381264</v>
      </c>
      <c r="L64" s="115">
        <f t="shared" si="9"/>
        <v>-5.1431737903812641E-2</v>
      </c>
      <c r="M64" s="98">
        <f t="shared" si="2"/>
        <v>-0.10093173790381264</v>
      </c>
      <c r="N64" s="116">
        <f t="shared" si="3"/>
        <v>-5.0931737903812641E-2</v>
      </c>
      <c r="O64" s="117">
        <f t="shared" si="4"/>
        <v>-7.5931737903812635E-2</v>
      </c>
      <c r="P64" s="98">
        <f t="shared" si="5"/>
        <v>0</v>
      </c>
      <c r="Q64" s="118">
        <f t="shared" si="6"/>
        <v>0</v>
      </c>
      <c r="R64" s="98">
        <f t="shared" si="10"/>
        <v>7</v>
      </c>
      <c r="S64" s="119">
        <f t="shared" si="7"/>
        <v>7</v>
      </c>
    </row>
    <row r="65" spans="1:19">
      <c r="A65" s="119"/>
      <c r="E65" s="98">
        <f t="shared" si="1"/>
        <v>64</v>
      </c>
      <c r="F65" s="99"/>
      <c r="K65" s="114">
        <f t="shared" si="8"/>
        <v>-5.043173790381264E-2</v>
      </c>
      <c r="L65" s="115">
        <f t="shared" si="9"/>
        <v>-1.4317379038126373E-3</v>
      </c>
      <c r="M65" s="98">
        <f t="shared" si="2"/>
        <v>-5.0931737903812641E-2</v>
      </c>
      <c r="N65" s="116">
        <f t="shared" si="3"/>
        <v>-9.3173790381263734E-4</v>
      </c>
      <c r="O65" s="117">
        <f t="shared" si="4"/>
        <v>-2.5931737903812639E-2</v>
      </c>
      <c r="P65" s="98">
        <f t="shared" si="5"/>
        <v>0</v>
      </c>
      <c r="Q65" s="118">
        <f t="shared" si="6"/>
        <v>0</v>
      </c>
      <c r="R65" s="98">
        <f t="shared" si="10"/>
        <v>7</v>
      </c>
      <c r="S65" s="119">
        <f t="shared" si="7"/>
        <v>7</v>
      </c>
    </row>
    <row r="66" spans="1:19">
      <c r="A66" s="119"/>
      <c r="E66" s="98">
        <f t="shared" si="1"/>
        <v>65</v>
      </c>
      <c r="F66" s="99"/>
      <c r="K66" s="114">
        <f t="shared" si="8"/>
        <v>-4.3173790381263732E-4</v>
      </c>
      <c r="L66" s="115">
        <f t="shared" si="9"/>
        <v>4.8568262096187365E-2</v>
      </c>
      <c r="M66" s="98">
        <f t="shared" si="2"/>
        <v>-9.3173790381263734E-4</v>
      </c>
      <c r="N66" s="116">
        <f t="shared" si="3"/>
        <v>4.9068262096187365E-2</v>
      </c>
      <c r="O66" s="117">
        <f t="shared" si="4"/>
        <v>2.4068262096187364E-2</v>
      </c>
      <c r="P66" s="98">
        <f t="shared" si="5"/>
        <v>0</v>
      </c>
      <c r="Q66" s="118">
        <f t="shared" si="6"/>
        <v>0</v>
      </c>
      <c r="R66" s="98">
        <f t="shared" si="10"/>
        <v>7</v>
      </c>
      <c r="S66" s="119">
        <f t="shared" si="7"/>
        <v>7</v>
      </c>
    </row>
    <row r="67" spans="1:19">
      <c r="A67" s="119"/>
      <c r="E67" s="98">
        <f t="shared" si="1"/>
        <v>66</v>
      </c>
      <c r="F67" s="99"/>
      <c r="K67" s="114">
        <f t="shared" si="8"/>
        <v>4.9568262096187365E-2</v>
      </c>
      <c r="L67" s="115">
        <f t="shared" si="9"/>
        <v>9.8568262096187367E-2</v>
      </c>
      <c r="M67" s="98">
        <f t="shared" si="2"/>
        <v>4.9068262096187365E-2</v>
      </c>
      <c r="N67" s="116">
        <f t="shared" si="3"/>
        <v>9.9068262096187368E-2</v>
      </c>
      <c r="O67" s="117">
        <f t="shared" si="4"/>
        <v>7.4068262096187359E-2</v>
      </c>
      <c r="P67" s="98">
        <f t="shared" si="5"/>
        <v>0</v>
      </c>
      <c r="Q67" s="118">
        <f t="shared" si="6"/>
        <v>0</v>
      </c>
      <c r="R67" s="98">
        <f t="shared" si="10"/>
        <v>7</v>
      </c>
      <c r="S67" s="119">
        <f t="shared" si="7"/>
        <v>7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9.9568262096187368E-2</v>
      </c>
      <c r="L68" s="115">
        <f t="shared" si="9"/>
        <v>0.14856826209618737</v>
      </c>
      <c r="M68" s="98">
        <f t="shared" si="2"/>
        <v>9.9068262096187368E-2</v>
      </c>
      <c r="N68" s="116">
        <f t="shared" si="3"/>
        <v>0.14906826209618737</v>
      </c>
      <c r="O68" s="117">
        <f t="shared" si="4"/>
        <v>0.12406826209618738</v>
      </c>
      <c r="P68" s="98">
        <f t="shared" si="5"/>
        <v>0</v>
      </c>
      <c r="Q68" s="118">
        <f t="shared" si="6"/>
        <v>0</v>
      </c>
      <c r="R68" s="98">
        <f t="shared" si="10"/>
        <v>7</v>
      </c>
      <c r="S68" s="119">
        <f t="shared" si="7"/>
        <v>7</v>
      </c>
    </row>
    <row r="69" spans="1:19">
      <c r="A69" s="119"/>
      <c r="E69" s="98">
        <f t="shared" si="11"/>
        <v>68</v>
      </c>
      <c r="F69" s="99"/>
      <c r="K69" s="114">
        <f t="shared" si="8"/>
        <v>0.14956826209618737</v>
      </c>
      <c r="L69" s="115">
        <f t="shared" si="9"/>
        <v>0.19856826209618739</v>
      </c>
      <c r="M69" s="98">
        <f t="shared" ref="M69:M132" si="12">K69-5*10^-(D$2+1)</f>
        <v>0.14906826209618737</v>
      </c>
      <c r="N69" s="116">
        <f t="shared" ref="N69:N132" si="13">L69+5*10^-(D$2+1)</f>
        <v>0.19906826209618739</v>
      </c>
      <c r="O69" s="117">
        <f t="shared" ref="O69:O132" si="14">AVERAGE(K69,L69)</f>
        <v>0.17406826209618737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7</v>
      </c>
      <c r="S69" s="119">
        <f t="shared" ref="S69:S132" si="17">COUNTIF(F$2:F$5000,"&lt;="&amp;M69)</f>
        <v>7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0.19956826209618739</v>
      </c>
      <c r="L70" s="115">
        <f t="shared" ref="L70:L133" si="19">K70+$I$4-POWER(10,-$D$2)</f>
        <v>0.24856826209618738</v>
      </c>
      <c r="M70" s="98">
        <f t="shared" si="12"/>
        <v>0.19906826209618739</v>
      </c>
      <c r="N70" s="116">
        <f t="shared" si="13"/>
        <v>0.24906826209618738</v>
      </c>
      <c r="O70" s="117">
        <f t="shared" si="14"/>
        <v>0.22406826209618738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7</v>
      </c>
      <c r="S70" s="119">
        <f t="shared" si="17"/>
        <v>7</v>
      </c>
    </row>
    <row r="71" spans="1:19">
      <c r="A71" s="119"/>
      <c r="E71" s="98">
        <f t="shared" si="11"/>
        <v>70</v>
      </c>
      <c r="F71" s="99"/>
      <c r="K71" s="114">
        <f t="shared" si="18"/>
        <v>0.24956826209618738</v>
      </c>
      <c r="L71" s="115">
        <f t="shared" si="19"/>
        <v>0.29856826209618736</v>
      </c>
      <c r="M71" s="98">
        <f t="shared" si="12"/>
        <v>0.24906826209618738</v>
      </c>
      <c r="N71" s="116">
        <f t="shared" si="13"/>
        <v>0.29906826209618737</v>
      </c>
      <c r="O71" s="117">
        <f t="shared" si="14"/>
        <v>0.2740682620961874</v>
      </c>
      <c r="P71" s="98">
        <f t="shared" si="15"/>
        <v>0</v>
      </c>
      <c r="Q71" s="118">
        <f t="shared" si="16"/>
        <v>0</v>
      </c>
      <c r="R71" s="98">
        <f t="shared" si="20"/>
        <v>7</v>
      </c>
      <c r="S71" s="119">
        <f t="shared" si="17"/>
        <v>7</v>
      </c>
    </row>
    <row r="72" spans="1:19">
      <c r="A72" s="119"/>
      <c r="E72" s="98">
        <f t="shared" si="11"/>
        <v>71</v>
      </c>
      <c r="F72" s="99"/>
      <c r="K72" s="114">
        <f t="shared" si="18"/>
        <v>0.29956826209618737</v>
      </c>
      <c r="L72" s="115">
        <f t="shared" si="19"/>
        <v>0.34856826209618735</v>
      </c>
      <c r="M72" s="98">
        <f t="shared" si="12"/>
        <v>0.29906826209618737</v>
      </c>
      <c r="N72" s="116">
        <f t="shared" si="13"/>
        <v>0.34906826209618735</v>
      </c>
      <c r="O72" s="117">
        <f t="shared" si="14"/>
        <v>0.32406826209618733</v>
      </c>
      <c r="P72" s="98">
        <f t="shared" si="15"/>
        <v>0</v>
      </c>
      <c r="Q72" s="118">
        <f t="shared" si="16"/>
        <v>0</v>
      </c>
      <c r="R72" s="98">
        <f t="shared" si="20"/>
        <v>7</v>
      </c>
      <c r="S72" s="119">
        <f t="shared" si="17"/>
        <v>7</v>
      </c>
    </row>
    <row r="73" spans="1:19">
      <c r="A73" s="119"/>
      <c r="E73" s="98">
        <f t="shared" si="11"/>
        <v>72</v>
      </c>
      <c r="F73" s="99"/>
      <c r="K73" s="114">
        <f t="shared" si="18"/>
        <v>0.34956826209618735</v>
      </c>
      <c r="L73" s="115">
        <f t="shared" si="19"/>
        <v>0.39856826209618734</v>
      </c>
      <c r="M73" s="98">
        <f t="shared" si="12"/>
        <v>0.34906826209618735</v>
      </c>
      <c r="N73" s="116">
        <f t="shared" si="13"/>
        <v>0.39906826209618734</v>
      </c>
      <c r="O73" s="117">
        <f t="shared" si="14"/>
        <v>0.37406826209618738</v>
      </c>
      <c r="P73" s="98">
        <f t="shared" si="15"/>
        <v>0</v>
      </c>
      <c r="Q73" s="118">
        <f t="shared" si="16"/>
        <v>0</v>
      </c>
      <c r="R73" s="98">
        <f t="shared" si="20"/>
        <v>7</v>
      </c>
      <c r="S73" s="119">
        <f t="shared" si="17"/>
        <v>7</v>
      </c>
    </row>
    <row r="74" spans="1:19">
      <c r="A74" s="119"/>
      <c r="E74" s="98">
        <f t="shared" si="11"/>
        <v>73</v>
      </c>
      <c r="F74" s="99"/>
      <c r="K74" s="114">
        <f t="shared" si="18"/>
        <v>0.39956826209618734</v>
      </c>
      <c r="L74" s="115">
        <f t="shared" si="19"/>
        <v>0.44856826209618733</v>
      </c>
      <c r="M74" s="98">
        <f t="shared" si="12"/>
        <v>0.39906826209618734</v>
      </c>
      <c r="N74" s="116">
        <f t="shared" si="13"/>
        <v>0.44906826209618733</v>
      </c>
      <c r="O74" s="117">
        <f t="shared" si="14"/>
        <v>0.42406826209618731</v>
      </c>
      <c r="P74" s="98">
        <f t="shared" si="15"/>
        <v>0</v>
      </c>
      <c r="Q74" s="118">
        <f t="shared" si="16"/>
        <v>0</v>
      </c>
      <c r="R74" s="98">
        <f t="shared" si="20"/>
        <v>7</v>
      </c>
      <c r="S74" s="119">
        <f t="shared" si="17"/>
        <v>7</v>
      </c>
    </row>
    <row r="75" spans="1:19">
      <c r="A75" s="119"/>
      <c r="E75" s="98">
        <f t="shared" si="11"/>
        <v>74</v>
      </c>
      <c r="F75" s="99"/>
      <c r="K75" s="114">
        <f t="shared" si="18"/>
        <v>0.44956826209618733</v>
      </c>
      <c r="L75" s="115">
        <f t="shared" si="19"/>
        <v>0.49856826209618732</v>
      </c>
      <c r="M75" s="98">
        <f t="shared" si="12"/>
        <v>0.44906826209618733</v>
      </c>
      <c r="N75" s="116">
        <f t="shared" si="13"/>
        <v>0.49906826209618732</v>
      </c>
      <c r="O75" s="117">
        <f t="shared" si="14"/>
        <v>0.47406826209618735</v>
      </c>
      <c r="P75" s="98">
        <f t="shared" si="15"/>
        <v>0</v>
      </c>
      <c r="Q75" s="118">
        <f t="shared" si="16"/>
        <v>0</v>
      </c>
      <c r="R75" s="98">
        <f t="shared" si="20"/>
        <v>7</v>
      </c>
      <c r="S75" s="119">
        <f t="shared" si="17"/>
        <v>7</v>
      </c>
    </row>
    <row r="76" spans="1:19">
      <c r="A76" s="119"/>
      <c r="E76" s="98">
        <f t="shared" si="11"/>
        <v>75</v>
      </c>
      <c r="F76" s="99"/>
      <c r="K76" s="114">
        <f t="shared" si="18"/>
        <v>0.49956826209618732</v>
      </c>
      <c r="L76" s="115">
        <f t="shared" si="19"/>
        <v>0.54856826209618736</v>
      </c>
      <c r="M76" s="98">
        <f t="shared" si="12"/>
        <v>0.49906826209618732</v>
      </c>
      <c r="N76" s="116">
        <f t="shared" si="13"/>
        <v>0.54906826209618731</v>
      </c>
      <c r="O76" s="117">
        <f t="shared" si="14"/>
        <v>0.5240682620961874</v>
      </c>
      <c r="P76" s="98">
        <f t="shared" si="15"/>
        <v>0</v>
      </c>
      <c r="Q76" s="118">
        <f t="shared" si="16"/>
        <v>0</v>
      </c>
      <c r="R76" s="98">
        <f t="shared" si="20"/>
        <v>7</v>
      </c>
      <c r="S76" s="119">
        <f t="shared" si="17"/>
        <v>7</v>
      </c>
    </row>
    <row r="77" spans="1:19">
      <c r="A77" s="119"/>
      <c r="E77" s="98">
        <f t="shared" si="11"/>
        <v>76</v>
      </c>
      <c r="F77" s="99"/>
      <c r="K77" s="114">
        <f t="shared" si="18"/>
        <v>0.54956826209618737</v>
      </c>
      <c r="L77" s="115">
        <f t="shared" si="19"/>
        <v>0.59856826209618741</v>
      </c>
      <c r="M77" s="98">
        <f t="shared" si="12"/>
        <v>0.54906826209618742</v>
      </c>
      <c r="N77" s="116">
        <f t="shared" si="13"/>
        <v>0.59906826209618735</v>
      </c>
      <c r="O77" s="117">
        <f t="shared" si="14"/>
        <v>0.57406826209618744</v>
      </c>
      <c r="P77" s="98">
        <f t="shared" si="15"/>
        <v>0</v>
      </c>
      <c r="Q77" s="118">
        <f t="shared" si="16"/>
        <v>0</v>
      </c>
      <c r="R77" s="98">
        <f t="shared" si="20"/>
        <v>7</v>
      </c>
      <c r="S77" s="119">
        <f t="shared" si="17"/>
        <v>7</v>
      </c>
    </row>
    <row r="78" spans="1:19">
      <c r="A78" s="119"/>
      <c r="E78" s="98">
        <f t="shared" si="11"/>
        <v>77</v>
      </c>
      <c r="F78" s="99"/>
      <c r="K78" s="114">
        <f t="shared" si="18"/>
        <v>0.59956826209618741</v>
      </c>
      <c r="L78" s="115">
        <f t="shared" si="19"/>
        <v>0.64856826209618745</v>
      </c>
      <c r="M78" s="98">
        <f t="shared" si="12"/>
        <v>0.59906826209618746</v>
      </c>
      <c r="N78" s="116">
        <f t="shared" si="13"/>
        <v>0.6490682620961874</v>
      </c>
      <c r="O78" s="117">
        <f t="shared" si="14"/>
        <v>0.62406826209618749</v>
      </c>
      <c r="P78" s="98">
        <f t="shared" si="15"/>
        <v>0</v>
      </c>
      <c r="Q78" s="118">
        <f t="shared" si="16"/>
        <v>0</v>
      </c>
      <c r="R78" s="98">
        <f t="shared" si="20"/>
        <v>7</v>
      </c>
      <c r="S78" s="119">
        <f t="shared" si="17"/>
        <v>7</v>
      </c>
    </row>
    <row r="79" spans="1:19">
      <c r="A79" s="119"/>
      <c r="E79" s="98">
        <f t="shared" si="11"/>
        <v>78</v>
      </c>
      <c r="F79" s="99"/>
      <c r="K79" s="114">
        <f t="shared" si="18"/>
        <v>0.64956826209618745</v>
      </c>
      <c r="L79" s="115">
        <f t="shared" si="19"/>
        <v>0.6985682620961875</v>
      </c>
      <c r="M79" s="98">
        <f t="shared" si="12"/>
        <v>0.64906826209618751</v>
      </c>
      <c r="N79" s="116">
        <f t="shared" si="13"/>
        <v>0.69906826209618744</v>
      </c>
      <c r="O79" s="117">
        <f t="shared" si="14"/>
        <v>0.67406826209618753</v>
      </c>
      <c r="P79" s="98">
        <f t="shared" si="15"/>
        <v>0</v>
      </c>
      <c r="Q79" s="118">
        <f t="shared" si="16"/>
        <v>0</v>
      </c>
      <c r="R79" s="98">
        <f t="shared" si="20"/>
        <v>7</v>
      </c>
      <c r="S79" s="119">
        <f t="shared" si="17"/>
        <v>7</v>
      </c>
    </row>
    <row r="80" spans="1:19">
      <c r="A80" s="119"/>
      <c r="E80" s="98">
        <f t="shared" si="11"/>
        <v>79</v>
      </c>
      <c r="F80" s="99"/>
      <c r="K80" s="114">
        <f t="shared" si="18"/>
        <v>0.6995682620961875</v>
      </c>
      <c r="L80" s="115">
        <f t="shared" si="19"/>
        <v>0.74856826209618754</v>
      </c>
      <c r="M80" s="98">
        <f t="shared" si="12"/>
        <v>0.69906826209618755</v>
      </c>
      <c r="N80" s="116">
        <f t="shared" si="13"/>
        <v>0.74906826209618749</v>
      </c>
      <c r="O80" s="117">
        <f t="shared" si="14"/>
        <v>0.72406826209618758</v>
      </c>
      <c r="P80" s="98">
        <f t="shared" si="15"/>
        <v>0</v>
      </c>
      <c r="Q80" s="118">
        <f t="shared" si="16"/>
        <v>0</v>
      </c>
      <c r="R80" s="98">
        <f t="shared" si="20"/>
        <v>7</v>
      </c>
      <c r="S80" s="119">
        <f t="shared" si="17"/>
        <v>7</v>
      </c>
    </row>
    <row r="81" spans="1:19">
      <c r="A81" s="119"/>
      <c r="E81" s="98">
        <f t="shared" si="11"/>
        <v>80</v>
      </c>
      <c r="F81" s="99"/>
      <c r="K81" s="114">
        <f t="shared" si="18"/>
        <v>0.74956826209618754</v>
      </c>
      <c r="L81" s="115">
        <f t="shared" si="19"/>
        <v>0.79856826209618759</v>
      </c>
      <c r="M81" s="98">
        <f t="shared" si="12"/>
        <v>0.7490682620961876</v>
      </c>
      <c r="N81" s="116">
        <f t="shared" si="13"/>
        <v>0.79906826209618753</v>
      </c>
      <c r="O81" s="117">
        <f t="shared" si="14"/>
        <v>0.77406826209618762</v>
      </c>
      <c r="P81" s="98">
        <f t="shared" si="15"/>
        <v>0</v>
      </c>
      <c r="Q81" s="118">
        <f t="shared" si="16"/>
        <v>0</v>
      </c>
      <c r="R81" s="98">
        <f t="shared" si="20"/>
        <v>7</v>
      </c>
      <c r="S81" s="119">
        <f t="shared" si="17"/>
        <v>7</v>
      </c>
    </row>
    <row r="82" spans="1:19">
      <c r="A82" s="119"/>
      <c r="E82" s="98">
        <f t="shared" si="11"/>
        <v>81</v>
      </c>
      <c r="F82" s="99"/>
      <c r="K82" s="114">
        <f t="shared" si="18"/>
        <v>0.79956826209618759</v>
      </c>
      <c r="L82" s="115">
        <f t="shared" si="19"/>
        <v>0.84856826209618763</v>
      </c>
      <c r="M82" s="98">
        <f t="shared" si="12"/>
        <v>0.79906826209618764</v>
      </c>
      <c r="N82" s="116">
        <f t="shared" si="13"/>
        <v>0.84906826209618758</v>
      </c>
      <c r="O82" s="117">
        <f t="shared" si="14"/>
        <v>0.82406826209618766</v>
      </c>
      <c r="P82" s="98">
        <f t="shared" si="15"/>
        <v>0</v>
      </c>
      <c r="Q82" s="118">
        <f t="shared" si="16"/>
        <v>0</v>
      </c>
      <c r="R82" s="98">
        <f t="shared" si="20"/>
        <v>7</v>
      </c>
      <c r="S82" s="119">
        <f t="shared" si="17"/>
        <v>7</v>
      </c>
    </row>
    <row r="83" spans="1:19">
      <c r="A83" s="119"/>
      <c r="E83" s="98">
        <f t="shared" si="11"/>
        <v>82</v>
      </c>
      <c r="F83" s="99"/>
      <c r="K83" s="114">
        <f t="shared" si="18"/>
        <v>0.84956826209618763</v>
      </c>
      <c r="L83" s="115">
        <f t="shared" si="19"/>
        <v>0.89856826209618768</v>
      </c>
      <c r="M83" s="98">
        <f t="shared" si="12"/>
        <v>0.84906826209618769</v>
      </c>
      <c r="N83" s="116">
        <f t="shared" si="13"/>
        <v>0.89906826209618762</v>
      </c>
      <c r="O83" s="117">
        <f t="shared" si="14"/>
        <v>0.87406826209618771</v>
      </c>
      <c r="P83" s="98">
        <f t="shared" si="15"/>
        <v>0</v>
      </c>
      <c r="Q83" s="118">
        <f t="shared" si="16"/>
        <v>0</v>
      </c>
      <c r="R83" s="98">
        <f t="shared" si="20"/>
        <v>7</v>
      </c>
      <c r="S83" s="119">
        <f t="shared" si="17"/>
        <v>7</v>
      </c>
    </row>
    <row r="84" spans="1:19">
      <c r="A84" s="119"/>
      <c r="E84" s="98">
        <f t="shared" si="11"/>
        <v>83</v>
      </c>
      <c r="F84" s="99"/>
      <c r="K84" s="114">
        <f t="shared" si="18"/>
        <v>0.89956826209618768</v>
      </c>
      <c r="L84" s="115">
        <f t="shared" si="19"/>
        <v>0.94856826209618772</v>
      </c>
      <c r="M84" s="98">
        <f t="shared" si="12"/>
        <v>0.89906826209618773</v>
      </c>
      <c r="N84" s="116">
        <f t="shared" si="13"/>
        <v>0.94906826209618766</v>
      </c>
      <c r="O84" s="117">
        <f t="shared" si="14"/>
        <v>0.92406826209618775</v>
      </c>
      <c r="P84" s="98">
        <f t="shared" si="15"/>
        <v>0</v>
      </c>
      <c r="Q84" s="118">
        <f t="shared" si="16"/>
        <v>0</v>
      </c>
      <c r="R84" s="98">
        <f t="shared" si="20"/>
        <v>7</v>
      </c>
      <c r="S84" s="119">
        <f t="shared" si="17"/>
        <v>7</v>
      </c>
    </row>
    <row r="85" spans="1:19">
      <c r="A85" s="119"/>
      <c r="E85" s="98">
        <f t="shared" si="11"/>
        <v>84</v>
      </c>
      <c r="F85" s="99"/>
      <c r="K85" s="114">
        <f t="shared" si="18"/>
        <v>0.94956826209618772</v>
      </c>
      <c r="L85" s="115">
        <f t="shared" si="19"/>
        <v>0.99856826209618776</v>
      </c>
      <c r="M85" s="98">
        <f t="shared" si="12"/>
        <v>0.94906826209618778</v>
      </c>
      <c r="N85" s="116">
        <f t="shared" si="13"/>
        <v>0.99906826209618771</v>
      </c>
      <c r="O85" s="117">
        <f t="shared" si="14"/>
        <v>0.9740682620961878</v>
      </c>
      <c r="P85" s="98">
        <f t="shared" si="15"/>
        <v>0</v>
      </c>
      <c r="Q85" s="118">
        <f t="shared" si="16"/>
        <v>0</v>
      </c>
      <c r="R85" s="98">
        <f t="shared" si="20"/>
        <v>7</v>
      </c>
      <c r="S85" s="119">
        <f t="shared" si="17"/>
        <v>7</v>
      </c>
    </row>
    <row r="86" spans="1:19">
      <c r="A86" s="119"/>
      <c r="E86" s="98">
        <f t="shared" si="11"/>
        <v>85</v>
      </c>
      <c r="F86" s="99"/>
      <c r="K86" s="114">
        <f t="shared" si="18"/>
        <v>0.99956826209618777</v>
      </c>
      <c r="L86" s="115">
        <f t="shared" si="19"/>
        <v>1.0485682620961878</v>
      </c>
      <c r="M86" s="98">
        <f t="shared" si="12"/>
        <v>0.99906826209618782</v>
      </c>
      <c r="N86" s="116">
        <f t="shared" si="13"/>
        <v>1.0490682620961878</v>
      </c>
      <c r="O86" s="117">
        <f t="shared" si="14"/>
        <v>1.0240682620961878</v>
      </c>
      <c r="P86" s="98">
        <f t="shared" si="15"/>
        <v>0</v>
      </c>
      <c r="Q86" s="118">
        <f t="shared" si="16"/>
        <v>0</v>
      </c>
      <c r="R86" s="98">
        <f t="shared" si="20"/>
        <v>7</v>
      </c>
      <c r="S86" s="119">
        <f t="shared" si="17"/>
        <v>7</v>
      </c>
    </row>
    <row r="87" spans="1:19">
      <c r="A87" s="119"/>
      <c r="E87" s="98">
        <f t="shared" si="11"/>
        <v>86</v>
      </c>
      <c r="F87" s="99"/>
      <c r="K87" s="114">
        <f t="shared" si="18"/>
        <v>1.0495682620961877</v>
      </c>
      <c r="L87" s="115">
        <f t="shared" si="19"/>
        <v>1.0985682620961879</v>
      </c>
      <c r="M87" s="98">
        <f t="shared" si="12"/>
        <v>1.0490682620961878</v>
      </c>
      <c r="N87" s="116">
        <f t="shared" si="13"/>
        <v>1.0990682620961878</v>
      </c>
      <c r="O87" s="117">
        <f t="shared" si="14"/>
        <v>1.0740682620961879</v>
      </c>
      <c r="P87" s="98">
        <f t="shared" si="15"/>
        <v>0</v>
      </c>
      <c r="Q87" s="118">
        <f t="shared" si="16"/>
        <v>0</v>
      </c>
      <c r="R87" s="98">
        <f t="shared" si="20"/>
        <v>7</v>
      </c>
      <c r="S87" s="119">
        <f t="shared" si="17"/>
        <v>7</v>
      </c>
    </row>
    <row r="88" spans="1:19">
      <c r="A88" s="119"/>
      <c r="E88" s="98">
        <f t="shared" si="11"/>
        <v>87</v>
      </c>
      <c r="F88" s="99"/>
      <c r="K88" s="114">
        <f t="shared" si="18"/>
        <v>1.0995682620961877</v>
      </c>
      <c r="L88" s="115">
        <f t="shared" si="19"/>
        <v>1.1485682620961879</v>
      </c>
      <c r="M88" s="98">
        <f t="shared" si="12"/>
        <v>1.0990682620961878</v>
      </c>
      <c r="N88" s="116">
        <f t="shared" si="13"/>
        <v>1.1490682620961878</v>
      </c>
      <c r="O88" s="117">
        <f t="shared" si="14"/>
        <v>1.1240682620961877</v>
      </c>
      <c r="P88" s="98">
        <f t="shared" si="15"/>
        <v>0</v>
      </c>
      <c r="Q88" s="118">
        <f t="shared" si="16"/>
        <v>0</v>
      </c>
      <c r="R88" s="98">
        <f t="shared" si="20"/>
        <v>7</v>
      </c>
      <c r="S88" s="119">
        <f t="shared" si="17"/>
        <v>7</v>
      </c>
    </row>
    <row r="89" spans="1:19">
      <c r="A89" s="119"/>
      <c r="E89" s="98">
        <f t="shared" si="11"/>
        <v>88</v>
      </c>
      <c r="F89" s="99"/>
      <c r="K89" s="114">
        <f t="shared" si="18"/>
        <v>1.1495682620961878</v>
      </c>
      <c r="L89" s="115">
        <f t="shared" si="19"/>
        <v>1.1985682620961879</v>
      </c>
      <c r="M89" s="98">
        <f t="shared" si="12"/>
        <v>1.1490682620961878</v>
      </c>
      <c r="N89" s="116">
        <f t="shared" si="13"/>
        <v>1.1990682620961879</v>
      </c>
      <c r="O89" s="117">
        <f t="shared" si="14"/>
        <v>1.174068262096188</v>
      </c>
      <c r="P89" s="98">
        <f t="shared" si="15"/>
        <v>0</v>
      </c>
      <c r="Q89" s="118">
        <f t="shared" si="16"/>
        <v>0</v>
      </c>
      <c r="R89" s="98">
        <f t="shared" si="20"/>
        <v>7</v>
      </c>
      <c r="S89" s="119">
        <f t="shared" si="17"/>
        <v>7</v>
      </c>
    </row>
    <row r="90" spans="1:19">
      <c r="A90" s="119"/>
      <c r="E90" s="98">
        <f t="shared" si="11"/>
        <v>89</v>
      </c>
      <c r="F90" s="99"/>
      <c r="K90" s="114">
        <f t="shared" si="18"/>
        <v>1.1995682620961878</v>
      </c>
      <c r="L90" s="115">
        <f t="shared" si="19"/>
        <v>1.248568262096188</v>
      </c>
      <c r="M90" s="98">
        <f t="shared" si="12"/>
        <v>1.1990682620961879</v>
      </c>
      <c r="N90" s="116">
        <f t="shared" si="13"/>
        <v>1.2490682620961879</v>
      </c>
      <c r="O90" s="117">
        <f t="shared" si="14"/>
        <v>1.2240682620961878</v>
      </c>
      <c r="P90" s="98">
        <f t="shared" si="15"/>
        <v>0</v>
      </c>
      <c r="Q90" s="118">
        <f t="shared" si="16"/>
        <v>0</v>
      </c>
      <c r="R90" s="98">
        <f t="shared" si="20"/>
        <v>7</v>
      </c>
      <c r="S90" s="119">
        <f t="shared" si="17"/>
        <v>7</v>
      </c>
    </row>
    <row r="91" spans="1:19">
      <c r="A91" s="119"/>
      <c r="E91" s="98">
        <f t="shared" si="11"/>
        <v>90</v>
      </c>
      <c r="F91" s="99"/>
      <c r="K91" s="114">
        <f t="shared" si="18"/>
        <v>1.2495682620961879</v>
      </c>
      <c r="L91" s="115">
        <f t="shared" si="19"/>
        <v>1.298568262096188</v>
      </c>
      <c r="M91" s="98">
        <f t="shared" si="12"/>
        <v>1.2490682620961879</v>
      </c>
      <c r="N91" s="116">
        <f t="shared" si="13"/>
        <v>1.299068262096188</v>
      </c>
      <c r="O91" s="117">
        <f t="shared" si="14"/>
        <v>1.2740682620961881</v>
      </c>
      <c r="P91" s="98">
        <f t="shared" si="15"/>
        <v>0</v>
      </c>
      <c r="Q91" s="118">
        <f t="shared" si="16"/>
        <v>0</v>
      </c>
      <c r="R91" s="98">
        <f t="shared" si="20"/>
        <v>7</v>
      </c>
      <c r="S91" s="119">
        <f t="shared" si="17"/>
        <v>7</v>
      </c>
    </row>
    <row r="92" spans="1:19">
      <c r="A92" s="119"/>
      <c r="E92" s="98">
        <f t="shared" si="11"/>
        <v>91</v>
      </c>
      <c r="F92" s="99"/>
      <c r="K92" s="114">
        <f t="shared" si="18"/>
        <v>1.2995682620961879</v>
      </c>
      <c r="L92" s="115">
        <f t="shared" si="19"/>
        <v>1.3485682620961881</v>
      </c>
      <c r="M92" s="98">
        <f t="shared" si="12"/>
        <v>1.299068262096188</v>
      </c>
      <c r="N92" s="116">
        <f t="shared" si="13"/>
        <v>1.349068262096188</v>
      </c>
      <c r="O92" s="117">
        <f t="shared" si="14"/>
        <v>1.3240682620961879</v>
      </c>
      <c r="P92" s="98">
        <f t="shared" si="15"/>
        <v>0</v>
      </c>
      <c r="Q92" s="118">
        <f t="shared" si="16"/>
        <v>0</v>
      </c>
      <c r="R92" s="98">
        <f t="shared" si="20"/>
        <v>7</v>
      </c>
      <c r="S92" s="119">
        <f t="shared" si="17"/>
        <v>7</v>
      </c>
    </row>
    <row r="93" spans="1:19">
      <c r="A93" s="119"/>
      <c r="E93" s="98">
        <f t="shared" si="11"/>
        <v>92</v>
      </c>
      <c r="F93" s="99"/>
      <c r="K93" s="114">
        <f t="shared" si="18"/>
        <v>1.349568262096188</v>
      </c>
      <c r="L93" s="115">
        <f t="shared" si="19"/>
        <v>1.3985682620961881</v>
      </c>
      <c r="M93" s="98">
        <f t="shared" si="12"/>
        <v>1.349068262096188</v>
      </c>
      <c r="N93" s="116">
        <f t="shared" si="13"/>
        <v>1.3990682620961881</v>
      </c>
      <c r="O93" s="117">
        <f t="shared" si="14"/>
        <v>1.3740682620961882</v>
      </c>
      <c r="P93" s="98">
        <f t="shared" si="15"/>
        <v>0</v>
      </c>
      <c r="Q93" s="118">
        <f t="shared" si="16"/>
        <v>0</v>
      </c>
      <c r="R93" s="98">
        <f t="shared" si="20"/>
        <v>7</v>
      </c>
      <c r="S93" s="119">
        <f t="shared" si="17"/>
        <v>7</v>
      </c>
    </row>
    <row r="94" spans="1:19">
      <c r="A94" s="119"/>
      <c r="E94" s="98">
        <f t="shared" si="11"/>
        <v>93</v>
      </c>
      <c r="F94" s="99"/>
      <c r="K94" s="114">
        <f t="shared" si="18"/>
        <v>1.399568262096188</v>
      </c>
      <c r="L94" s="115">
        <f t="shared" si="19"/>
        <v>1.4485682620961882</v>
      </c>
      <c r="M94" s="98">
        <f t="shared" si="12"/>
        <v>1.3990682620961881</v>
      </c>
      <c r="N94" s="116">
        <f t="shared" si="13"/>
        <v>1.4490682620961881</v>
      </c>
      <c r="O94" s="117">
        <f t="shared" si="14"/>
        <v>1.424068262096188</v>
      </c>
      <c r="P94" s="98">
        <f t="shared" si="15"/>
        <v>0</v>
      </c>
      <c r="Q94" s="118">
        <f t="shared" si="16"/>
        <v>0</v>
      </c>
      <c r="R94" s="98">
        <f t="shared" si="20"/>
        <v>7</v>
      </c>
      <c r="S94" s="119">
        <f t="shared" si="17"/>
        <v>7</v>
      </c>
    </row>
    <row r="95" spans="1:19">
      <c r="A95" s="119"/>
      <c r="E95" s="98">
        <f t="shared" si="11"/>
        <v>94</v>
      </c>
      <c r="F95" s="99"/>
      <c r="K95" s="114">
        <f t="shared" si="18"/>
        <v>1.4495682620961881</v>
      </c>
      <c r="L95" s="115">
        <f t="shared" si="19"/>
        <v>1.4985682620961882</v>
      </c>
      <c r="M95" s="98">
        <f t="shared" si="12"/>
        <v>1.4490682620961881</v>
      </c>
      <c r="N95" s="116">
        <f t="shared" si="13"/>
        <v>1.4990682620961882</v>
      </c>
      <c r="O95" s="117">
        <f t="shared" si="14"/>
        <v>1.4740682620961882</v>
      </c>
      <c r="P95" s="98">
        <f t="shared" si="15"/>
        <v>0</v>
      </c>
      <c r="Q95" s="118">
        <f t="shared" si="16"/>
        <v>0</v>
      </c>
      <c r="R95" s="98">
        <f t="shared" si="20"/>
        <v>7</v>
      </c>
      <c r="S95" s="119">
        <f t="shared" si="17"/>
        <v>7</v>
      </c>
    </row>
    <row r="96" spans="1:19">
      <c r="A96" s="119"/>
      <c r="E96" s="98">
        <f t="shared" si="11"/>
        <v>95</v>
      </c>
      <c r="F96" s="99"/>
      <c r="K96" s="114">
        <f t="shared" si="18"/>
        <v>1.4995682620961881</v>
      </c>
      <c r="L96" s="115">
        <f t="shared" si="19"/>
        <v>1.5485682620961883</v>
      </c>
      <c r="M96" s="98">
        <f t="shared" si="12"/>
        <v>1.4990682620961882</v>
      </c>
      <c r="N96" s="116">
        <f t="shared" si="13"/>
        <v>1.5490682620961882</v>
      </c>
      <c r="O96" s="117">
        <f t="shared" si="14"/>
        <v>1.5240682620961881</v>
      </c>
      <c r="P96" s="98">
        <f t="shared" si="15"/>
        <v>0</v>
      </c>
      <c r="Q96" s="118">
        <f t="shared" si="16"/>
        <v>0</v>
      </c>
      <c r="R96" s="98">
        <f t="shared" si="20"/>
        <v>7</v>
      </c>
      <c r="S96" s="119">
        <f t="shared" si="17"/>
        <v>7</v>
      </c>
    </row>
    <row r="97" spans="1:19">
      <c r="A97" s="119"/>
      <c r="E97" s="98">
        <f t="shared" si="11"/>
        <v>96</v>
      </c>
      <c r="F97" s="99"/>
      <c r="K97" s="114">
        <f t="shared" si="18"/>
        <v>1.5495682620961881</v>
      </c>
      <c r="L97" s="115">
        <f t="shared" si="19"/>
        <v>1.5985682620961883</v>
      </c>
      <c r="M97" s="98">
        <f t="shared" si="12"/>
        <v>1.5490682620961882</v>
      </c>
      <c r="N97" s="116">
        <f t="shared" si="13"/>
        <v>1.5990682620961882</v>
      </c>
      <c r="O97" s="117">
        <f t="shared" si="14"/>
        <v>1.5740682620961883</v>
      </c>
      <c r="P97" s="98">
        <f t="shared" si="15"/>
        <v>0</v>
      </c>
      <c r="Q97" s="118">
        <f t="shared" si="16"/>
        <v>0</v>
      </c>
      <c r="R97" s="98">
        <f t="shared" si="20"/>
        <v>7</v>
      </c>
      <c r="S97" s="119">
        <f t="shared" si="17"/>
        <v>7</v>
      </c>
    </row>
    <row r="98" spans="1:19">
      <c r="A98" s="119"/>
      <c r="E98" s="98">
        <f t="shared" si="11"/>
        <v>97</v>
      </c>
      <c r="F98" s="99"/>
      <c r="K98" s="114">
        <f t="shared" si="18"/>
        <v>1.5995682620961882</v>
      </c>
      <c r="L98" s="115">
        <f t="shared" si="19"/>
        <v>1.6485682620961883</v>
      </c>
      <c r="M98" s="98">
        <f t="shared" si="12"/>
        <v>1.5990682620961882</v>
      </c>
      <c r="N98" s="116">
        <f t="shared" si="13"/>
        <v>1.6490682620961883</v>
      </c>
      <c r="O98" s="117">
        <f t="shared" si="14"/>
        <v>1.6240682620961882</v>
      </c>
      <c r="P98" s="98">
        <f t="shared" si="15"/>
        <v>1</v>
      </c>
      <c r="Q98" s="118">
        <f t="shared" si="16"/>
        <v>9.0909090909090912E-2</v>
      </c>
      <c r="R98" s="98">
        <f t="shared" si="20"/>
        <v>8</v>
      </c>
      <c r="S98" s="119">
        <f t="shared" si="17"/>
        <v>7</v>
      </c>
    </row>
    <row r="99" spans="1:19">
      <c r="A99" s="119"/>
      <c r="E99" s="98">
        <f t="shared" si="11"/>
        <v>98</v>
      </c>
      <c r="F99" s="99"/>
      <c r="K99" s="114">
        <f t="shared" si="18"/>
        <v>1.6495682620961882</v>
      </c>
      <c r="L99" s="115">
        <f t="shared" si="19"/>
        <v>1.6985682620961884</v>
      </c>
      <c r="M99" s="98">
        <f t="shared" si="12"/>
        <v>1.6490682620961883</v>
      </c>
      <c r="N99" s="116">
        <f t="shared" si="13"/>
        <v>1.6990682620961883</v>
      </c>
      <c r="O99" s="117">
        <f t="shared" si="14"/>
        <v>1.6740682620961884</v>
      </c>
      <c r="P99" s="98">
        <f t="shared" si="15"/>
        <v>0</v>
      </c>
      <c r="Q99" s="118">
        <f t="shared" si="16"/>
        <v>0</v>
      </c>
      <c r="R99" s="98">
        <f t="shared" si="20"/>
        <v>8</v>
      </c>
      <c r="S99" s="119">
        <f t="shared" si="17"/>
        <v>8</v>
      </c>
    </row>
    <row r="100" spans="1:19">
      <c r="A100" s="119"/>
      <c r="E100" s="98">
        <f t="shared" si="11"/>
        <v>99</v>
      </c>
      <c r="F100" s="99"/>
      <c r="K100" s="114">
        <f t="shared" si="18"/>
        <v>1.6995682620961883</v>
      </c>
      <c r="L100" s="115">
        <f t="shared" si="19"/>
        <v>1.7485682620961884</v>
      </c>
      <c r="M100" s="98">
        <f t="shared" si="12"/>
        <v>1.6990682620961883</v>
      </c>
      <c r="N100" s="116">
        <f t="shared" si="13"/>
        <v>1.7490682620961884</v>
      </c>
      <c r="O100" s="117">
        <f t="shared" si="14"/>
        <v>1.7240682620961882</v>
      </c>
      <c r="P100" s="98">
        <f t="shared" si="15"/>
        <v>0</v>
      </c>
      <c r="Q100" s="118">
        <f t="shared" si="16"/>
        <v>0</v>
      </c>
      <c r="R100" s="98">
        <f t="shared" si="20"/>
        <v>8</v>
      </c>
      <c r="S100" s="119">
        <f t="shared" si="17"/>
        <v>8</v>
      </c>
    </row>
    <row r="101" spans="1:19">
      <c r="A101" s="119"/>
      <c r="E101" s="98">
        <f t="shared" si="11"/>
        <v>100</v>
      </c>
      <c r="F101" s="99"/>
      <c r="K101" s="114">
        <f t="shared" si="18"/>
        <v>1.7495682620961883</v>
      </c>
      <c r="L101" s="115">
        <f t="shared" si="19"/>
        <v>1.7985682620961885</v>
      </c>
      <c r="M101" s="98">
        <f t="shared" si="12"/>
        <v>1.7490682620961884</v>
      </c>
      <c r="N101" s="116">
        <f t="shared" si="13"/>
        <v>1.7990682620961884</v>
      </c>
      <c r="O101" s="117">
        <f t="shared" si="14"/>
        <v>1.7740682620961885</v>
      </c>
      <c r="P101" s="98">
        <f t="shared" si="15"/>
        <v>0</v>
      </c>
      <c r="Q101" s="118">
        <f t="shared" si="16"/>
        <v>0</v>
      </c>
      <c r="R101" s="98">
        <f t="shared" si="20"/>
        <v>8</v>
      </c>
      <c r="S101" s="119">
        <f t="shared" si="17"/>
        <v>8</v>
      </c>
    </row>
    <row r="102" spans="1:19">
      <c r="A102" s="119"/>
      <c r="E102" s="98">
        <f t="shared" si="11"/>
        <v>101</v>
      </c>
      <c r="F102" s="99"/>
      <c r="K102" s="114">
        <f t="shared" si="18"/>
        <v>1.7995682620961884</v>
      </c>
      <c r="L102" s="115">
        <f t="shared" si="19"/>
        <v>1.8485682620961885</v>
      </c>
      <c r="M102" s="98">
        <f t="shared" si="12"/>
        <v>1.7990682620961884</v>
      </c>
      <c r="N102" s="116">
        <f t="shared" si="13"/>
        <v>1.8490682620961885</v>
      </c>
      <c r="O102" s="117">
        <f t="shared" si="14"/>
        <v>1.8240682620961883</v>
      </c>
      <c r="P102" s="98">
        <f t="shared" si="15"/>
        <v>0</v>
      </c>
      <c r="Q102" s="118">
        <f t="shared" si="16"/>
        <v>0</v>
      </c>
      <c r="R102" s="98">
        <f t="shared" si="20"/>
        <v>8</v>
      </c>
      <c r="S102" s="119">
        <f t="shared" si="17"/>
        <v>8</v>
      </c>
    </row>
    <row r="103" spans="1:19">
      <c r="A103" s="119"/>
      <c r="E103" s="98">
        <f t="shared" si="11"/>
        <v>102</v>
      </c>
      <c r="F103" s="99"/>
      <c r="K103" s="114">
        <f t="shared" si="18"/>
        <v>1.8495682620961884</v>
      </c>
      <c r="L103" s="115">
        <f t="shared" si="19"/>
        <v>1.8985682620961886</v>
      </c>
      <c r="M103" s="98">
        <f t="shared" si="12"/>
        <v>1.8490682620961885</v>
      </c>
      <c r="N103" s="116">
        <f t="shared" si="13"/>
        <v>1.8990682620961885</v>
      </c>
      <c r="O103" s="117">
        <f t="shared" si="14"/>
        <v>1.8740682620961886</v>
      </c>
      <c r="P103" s="98">
        <f t="shared" si="15"/>
        <v>1</v>
      </c>
      <c r="Q103" s="118">
        <f t="shared" si="16"/>
        <v>9.0909090909090912E-2</v>
      </c>
      <c r="R103" s="98">
        <f t="shared" si="20"/>
        <v>9</v>
      </c>
      <c r="S103" s="119">
        <f t="shared" si="17"/>
        <v>8</v>
      </c>
    </row>
    <row r="104" spans="1:19">
      <c r="A104" s="119"/>
      <c r="E104" s="98">
        <f t="shared" si="11"/>
        <v>103</v>
      </c>
      <c r="F104" s="99"/>
      <c r="K104" s="114">
        <f t="shared" si="18"/>
        <v>1.8995682620961885</v>
      </c>
      <c r="L104" s="115">
        <f t="shared" si="19"/>
        <v>1.9485682620961886</v>
      </c>
      <c r="M104" s="98">
        <f t="shared" si="12"/>
        <v>1.8990682620961885</v>
      </c>
      <c r="N104" s="116">
        <f t="shared" si="13"/>
        <v>1.9490682620961886</v>
      </c>
      <c r="O104" s="117">
        <f t="shared" si="14"/>
        <v>1.9240682620961884</v>
      </c>
      <c r="P104" s="98">
        <f t="shared" si="15"/>
        <v>0</v>
      </c>
      <c r="Q104" s="118">
        <f t="shared" si="16"/>
        <v>0</v>
      </c>
      <c r="R104" s="98">
        <f t="shared" si="20"/>
        <v>9</v>
      </c>
      <c r="S104" s="119">
        <f t="shared" si="17"/>
        <v>9</v>
      </c>
    </row>
    <row r="105" spans="1:19">
      <c r="A105" s="119"/>
      <c r="E105" s="98">
        <f t="shared" si="11"/>
        <v>104</v>
      </c>
      <c r="F105" s="99"/>
      <c r="K105" s="114">
        <f t="shared" si="18"/>
        <v>1.9495682620961885</v>
      </c>
      <c r="L105" s="115">
        <f t="shared" si="19"/>
        <v>1.9985682620961887</v>
      </c>
      <c r="M105" s="98">
        <f t="shared" si="12"/>
        <v>1.9490682620961886</v>
      </c>
      <c r="N105" s="116">
        <f t="shared" si="13"/>
        <v>1.9990682620961886</v>
      </c>
      <c r="O105" s="117">
        <f t="shared" si="14"/>
        <v>1.9740682620961887</v>
      </c>
      <c r="P105" s="98">
        <f t="shared" si="15"/>
        <v>0</v>
      </c>
      <c r="Q105" s="118">
        <f t="shared" si="16"/>
        <v>0</v>
      </c>
      <c r="R105" s="98">
        <f t="shared" si="20"/>
        <v>9</v>
      </c>
      <c r="S105" s="119">
        <f t="shared" si="17"/>
        <v>9</v>
      </c>
    </row>
    <row r="106" spans="1:19">
      <c r="A106" s="119"/>
      <c r="E106" s="98">
        <f t="shared" si="11"/>
        <v>105</v>
      </c>
      <c r="F106" s="99"/>
      <c r="K106" s="114">
        <f t="shared" si="18"/>
        <v>1.9995682620961885</v>
      </c>
      <c r="L106" s="115">
        <f t="shared" si="19"/>
        <v>2.0485682620961887</v>
      </c>
      <c r="M106" s="98">
        <f t="shared" si="12"/>
        <v>1.9990682620961886</v>
      </c>
      <c r="N106" s="116">
        <f t="shared" si="13"/>
        <v>2.0490682620961889</v>
      </c>
      <c r="O106" s="117">
        <f t="shared" si="14"/>
        <v>2.0240682620961885</v>
      </c>
      <c r="P106" s="98">
        <f t="shared" si="15"/>
        <v>0</v>
      </c>
      <c r="Q106" s="118">
        <f t="shared" si="16"/>
        <v>0</v>
      </c>
      <c r="R106" s="98">
        <f t="shared" si="20"/>
        <v>9</v>
      </c>
      <c r="S106" s="119">
        <f t="shared" si="17"/>
        <v>9</v>
      </c>
    </row>
    <row r="107" spans="1:19">
      <c r="A107" s="119"/>
      <c r="E107" s="98">
        <f t="shared" si="11"/>
        <v>106</v>
      </c>
      <c r="F107" s="99"/>
      <c r="K107" s="114">
        <f t="shared" si="18"/>
        <v>2.0495682620961886</v>
      </c>
      <c r="L107" s="115">
        <f t="shared" si="19"/>
        <v>2.0985682620961885</v>
      </c>
      <c r="M107" s="98">
        <f t="shared" si="12"/>
        <v>2.0490682620961884</v>
      </c>
      <c r="N107" s="116">
        <f t="shared" si="13"/>
        <v>2.0990682620961887</v>
      </c>
      <c r="O107" s="117">
        <f t="shared" si="14"/>
        <v>2.0740682620961888</v>
      </c>
      <c r="P107" s="98">
        <f t="shared" si="15"/>
        <v>0</v>
      </c>
      <c r="Q107" s="118">
        <f t="shared" si="16"/>
        <v>0</v>
      </c>
      <c r="R107" s="98">
        <f t="shared" si="20"/>
        <v>9</v>
      </c>
      <c r="S107" s="119">
        <f t="shared" si="17"/>
        <v>9</v>
      </c>
    </row>
    <row r="108" spans="1:19">
      <c r="A108" s="119"/>
      <c r="E108" s="98">
        <f t="shared" si="11"/>
        <v>107</v>
      </c>
      <c r="F108" s="99"/>
      <c r="K108" s="114">
        <f t="shared" si="18"/>
        <v>2.0995682620961884</v>
      </c>
      <c r="L108" s="115">
        <f t="shared" si="19"/>
        <v>2.1485682620961883</v>
      </c>
      <c r="M108" s="98">
        <f t="shared" si="12"/>
        <v>2.0990682620961882</v>
      </c>
      <c r="N108" s="116">
        <f t="shared" si="13"/>
        <v>2.1490682620961885</v>
      </c>
      <c r="O108" s="117">
        <f t="shared" si="14"/>
        <v>2.1240682620961886</v>
      </c>
      <c r="P108" s="98">
        <f t="shared" si="15"/>
        <v>0</v>
      </c>
      <c r="Q108" s="118">
        <f t="shared" si="16"/>
        <v>0</v>
      </c>
      <c r="R108" s="98">
        <f t="shared" si="20"/>
        <v>9</v>
      </c>
      <c r="S108" s="119">
        <f t="shared" si="17"/>
        <v>9</v>
      </c>
    </row>
    <row r="109" spans="1:19">
      <c r="A109" s="119"/>
      <c r="E109" s="98">
        <f t="shared" si="11"/>
        <v>108</v>
      </c>
      <c r="F109" s="99"/>
      <c r="K109" s="114">
        <f t="shared" si="18"/>
        <v>2.1495682620961882</v>
      </c>
      <c r="L109" s="115">
        <f t="shared" si="19"/>
        <v>2.1985682620961882</v>
      </c>
      <c r="M109" s="98">
        <f t="shared" si="12"/>
        <v>2.1490682620961881</v>
      </c>
      <c r="N109" s="116">
        <f t="shared" si="13"/>
        <v>2.1990682620961883</v>
      </c>
      <c r="O109" s="117">
        <f t="shared" si="14"/>
        <v>2.1740682620961884</v>
      </c>
      <c r="P109" s="98">
        <f t="shared" si="15"/>
        <v>0</v>
      </c>
      <c r="Q109" s="118">
        <f t="shared" si="16"/>
        <v>0</v>
      </c>
      <c r="R109" s="98">
        <f t="shared" si="20"/>
        <v>9</v>
      </c>
      <c r="S109" s="119">
        <f t="shared" si="17"/>
        <v>9</v>
      </c>
    </row>
    <row r="110" spans="1:19">
      <c r="A110" s="119"/>
      <c r="E110" s="98">
        <f t="shared" si="11"/>
        <v>109</v>
      </c>
      <c r="F110" s="99"/>
      <c r="K110" s="114">
        <f t="shared" si="18"/>
        <v>2.1995682620961881</v>
      </c>
      <c r="L110" s="115">
        <f t="shared" si="19"/>
        <v>2.248568262096188</v>
      </c>
      <c r="M110" s="98">
        <f t="shared" si="12"/>
        <v>2.1990682620961879</v>
      </c>
      <c r="N110" s="116">
        <f t="shared" si="13"/>
        <v>2.2490682620961882</v>
      </c>
      <c r="O110" s="117">
        <f t="shared" si="14"/>
        <v>2.2240682620961882</v>
      </c>
      <c r="P110" s="98">
        <f t="shared" si="15"/>
        <v>0</v>
      </c>
      <c r="Q110" s="118">
        <f t="shared" si="16"/>
        <v>0</v>
      </c>
      <c r="R110" s="98">
        <f t="shared" si="20"/>
        <v>9</v>
      </c>
      <c r="S110" s="119">
        <f t="shared" si="17"/>
        <v>9</v>
      </c>
    </row>
    <row r="111" spans="1:19">
      <c r="A111" s="119"/>
      <c r="E111" s="98">
        <f t="shared" si="11"/>
        <v>110</v>
      </c>
      <c r="F111" s="99"/>
      <c r="K111" s="114">
        <f t="shared" si="18"/>
        <v>2.2495682620961879</v>
      </c>
      <c r="L111" s="115">
        <f t="shared" si="19"/>
        <v>2.2985682620961878</v>
      </c>
      <c r="M111" s="98">
        <f t="shared" si="12"/>
        <v>2.2490682620961877</v>
      </c>
      <c r="N111" s="116">
        <f t="shared" si="13"/>
        <v>2.299068262096188</v>
      </c>
      <c r="O111" s="117">
        <f t="shared" si="14"/>
        <v>2.2740682620961881</v>
      </c>
      <c r="P111" s="98">
        <f t="shared" si="15"/>
        <v>0</v>
      </c>
      <c r="Q111" s="118">
        <f t="shared" si="16"/>
        <v>0</v>
      </c>
      <c r="R111" s="98">
        <f t="shared" si="20"/>
        <v>9</v>
      </c>
      <c r="S111" s="119">
        <f t="shared" si="17"/>
        <v>9</v>
      </c>
    </row>
    <row r="112" spans="1:19">
      <c r="A112" s="119"/>
      <c r="E112" s="98">
        <f t="shared" si="11"/>
        <v>111</v>
      </c>
      <c r="F112" s="99"/>
      <c r="K112" s="114">
        <f t="shared" si="18"/>
        <v>2.2995682620961877</v>
      </c>
      <c r="L112" s="115">
        <f t="shared" si="19"/>
        <v>2.3485682620961876</v>
      </c>
      <c r="M112" s="98">
        <f t="shared" si="12"/>
        <v>2.2990682620961875</v>
      </c>
      <c r="N112" s="116">
        <f t="shared" si="13"/>
        <v>2.3490682620961878</v>
      </c>
      <c r="O112" s="117">
        <f t="shared" si="14"/>
        <v>2.3240682620961879</v>
      </c>
      <c r="P112" s="98">
        <f t="shared" si="15"/>
        <v>0</v>
      </c>
      <c r="Q112" s="118">
        <f t="shared" si="16"/>
        <v>0</v>
      </c>
      <c r="R112" s="98">
        <f t="shared" si="20"/>
        <v>9</v>
      </c>
      <c r="S112" s="119">
        <f t="shared" si="17"/>
        <v>9</v>
      </c>
    </row>
    <row r="113" spans="1:19">
      <c r="A113" s="119"/>
      <c r="E113" s="98">
        <f t="shared" si="11"/>
        <v>112</v>
      </c>
      <c r="F113" s="99"/>
      <c r="K113" s="114">
        <f t="shared" si="18"/>
        <v>2.3495682620961875</v>
      </c>
      <c r="L113" s="115">
        <f t="shared" si="19"/>
        <v>2.3985682620961875</v>
      </c>
      <c r="M113" s="98">
        <f t="shared" si="12"/>
        <v>2.3490682620961874</v>
      </c>
      <c r="N113" s="116">
        <f t="shared" si="13"/>
        <v>2.3990682620961876</v>
      </c>
      <c r="O113" s="117">
        <f t="shared" si="14"/>
        <v>2.3740682620961877</v>
      </c>
      <c r="P113" s="98">
        <f t="shared" si="15"/>
        <v>0</v>
      </c>
      <c r="Q113" s="118">
        <f t="shared" si="16"/>
        <v>0</v>
      </c>
      <c r="R113" s="98">
        <f t="shared" si="20"/>
        <v>9</v>
      </c>
      <c r="S113" s="119">
        <f t="shared" si="17"/>
        <v>9</v>
      </c>
    </row>
    <row r="114" spans="1:19">
      <c r="A114" s="119"/>
      <c r="E114" s="98">
        <f t="shared" si="11"/>
        <v>113</v>
      </c>
      <c r="F114" s="99"/>
      <c r="K114" s="114">
        <f t="shared" si="18"/>
        <v>2.3995682620961873</v>
      </c>
      <c r="L114" s="115">
        <f t="shared" si="19"/>
        <v>2.4485682620961873</v>
      </c>
      <c r="M114" s="98">
        <f t="shared" si="12"/>
        <v>2.3990682620961872</v>
      </c>
      <c r="N114" s="116">
        <f t="shared" si="13"/>
        <v>2.4490682620961874</v>
      </c>
      <c r="O114" s="117">
        <f t="shared" si="14"/>
        <v>2.4240682620961875</v>
      </c>
      <c r="P114" s="98">
        <f t="shared" si="15"/>
        <v>0</v>
      </c>
      <c r="Q114" s="118">
        <f t="shared" si="16"/>
        <v>0</v>
      </c>
      <c r="R114" s="98">
        <f t="shared" si="20"/>
        <v>9</v>
      </c>
      <c r="S114" s="119">
        <f t="shared" si="17"/>
        <v>9</v>
      </c>
    </row>
    <row r="115" spans="1:19">
      <c r="A115" s="119"/>
      <c r="E115" s="98">
        <f t="shared" si="11"/>
        <v>114</v>
      </c>
      <c r="F115" s="99"/>
      <c r="K115" s="114">
        <f t="shared" si="18"/>
        <v>2.4495682620961872</v>
      </c>
      <c r="L115" s="115">
        <f t="shared" si="19"/>
        <v>2.4985682620961871</v>
      </c>
      <c r="M115" s="98">
        <f t="shared" si="12"/>
        <v>2.449068262096187</v>
      </c>
      <c r="N115" s="116">
        <f t="shared" si="13"/>
        <v>2.4990682620961873</v>
      </c>
      <c r="O115" s="117">
        <f t="shared" si="14"/>
        <v>2.4740682620961874</v>
      </c>
      <c r="P115" s="98">
        <f t="shared" si="15"/>
        <v>0</v>
      </c>
      <c r="Q115" s="118">
        <f t="shared" si="16"/>
        <v>0</v>
      </c>
      <c r="R115" s="98">
        <f t="shared" si="20"/>
        <v>9</v>
      </c>
      <c r="S115" s="119">
        <f t="shared" si="17"/>
        <v>9</v>
      </c>
    </row>
    <row r="116" spans="1:19">
      <c r="A116" s="119"/>
      <c r="E116" s="98">
        <f t="shared" si="11"/>
        <v>115</v>
      </c>
      <c r="F116" s="99"/>
      <c r="K116" s="114">
        <f t="shared" si="18"/>
        <v>2.499568262096187</v>
      </c>
      <c r="L116" s="115">
        <f t="shared" si="19"/>
        <v>2.5485682620961869</v>
      </c>
      <c r="M116" s="98">
        <f t="shared" si="12"/>
        <v>2.4990682620961868</v>
      </c>
      <c r="N116" s="116">
        <f t="shared" si="13"/>
        <v>2.5490682620961871</v>
      </c>
      <c r="O116" s="117">
        <f t="shared" si="14"/>
        <v>2.5240682620961872</v>
      </c>
      <c r="P116" s="98">
        <f t="shared" si="15"/>
        <v>0</v>
      </c>
      <c r="Q116" s="118">
        <f t="shared" si="16"/>
        <v>0</v>
      </c>
      <c r="R116" s="98">
        <f t="shared" si="20"/>
        <v>9</v>
      </c>
      <c r="S116" s="119">
        <f t="shared" si="17"/>
        <v>9</v>
      </c>
    </row>
    <row r="117" spans="1:19">
      <c r="A117" s="119"/>
      <c r="E117" s="98">
        <f t="shared" si="11"/>
        <v>116</v>
      </c>
      <c r="F117" s="99"/>
      <c r="K117" s="114">
        <f t="shared" si="18"/>
        <v>2.5495682620961868</v>
      </c>
      <c r="L117" s="115">
        <f t="shared" si="19"/>
        <v>2.5985682620961867</v>
      </c>
      <c r="M117" s="98">
        <f t="shared" si="12"/>
        <v>2.5490682620961866</v>
      </c>
      <c r="N117" s="116">
        <f t="shared" si="13"/>
        <v>2.5990682620961869</v>
      </c>
      <c r="O117" s="117">
        <f t="shared" si="14"/>
        <v>2.574068262096187</v>
      </c>
      <c r="P117" s="98">
        <f t="shared" si="15"/>
        <v>0</v>
      </c>
      <c r="Q117" s="118">
        <f t="shared" si="16"/>
        <v>0</v>
      </c>
      <c r="R117" s="98">
        <f t="shared" si="20"/>
        <v>9</v>
      </c>
      <c r="S117" s="119">
        <f t="shared" si="17"/>
        <v>9</v>
      </c>
    </row>
    <row r="118" spans="1:19">
      <c r="A118" s="119"/>
      <c r="E118" s="98">
        <f t="shared" si="11"/>
        <v>117</v>
      </c>
      <c r="F118" s="99"/>
      <c r="K118" s="114">
        <f t="shared" si="18"/>
        <v>2.5995682620961866</v>
      </c>
      <c r="L118" s="115">
        <f t="shared" si="19"/>
        <v>2.6485682620961866</v>
      </c>
      <c r="M118" s="98">
        <f t="shared" si="12"/>
        <v>2.5990682620961865</v>
      </c>
      <c r="N118" s="116">
        <f t="shared" si="13"/>
        <v>2.6490682620961867</v>
      </c>
      <c r="O118" s="117">
        <f t="shared" si="14"/>
        <v>2.6240682620961868</v>
      </c>
      <c r="P118" s="98">
        <f t="shared" si="15"/>
        <v>0</v>
      </c>
      <c r="Q118" s="118">
        <f t="shared" si="16"/>
        <v>0</v>
      </c>
      <c r="R118" s="98">
        <f t="shared" si="20"/>
        <v>9</v>
      </c>
      <c r="S118" s="119">
        <f t="shared" si="17"/>
        <v>9</v>
      </c>
    </row>
    <row r="119" spans="1:19">
      <c r="A119" s="119"/>
      <c r="E119" s="98">
        <f t="shared" si="11"/>
        <v>118</v>
      </c>
      <c r="F119" s="99"/>
      <c r="K119" s="114">
        <f t="shared" si="18"/>
        <v>2.6495682620961865</v>
      </c>
      <c r="L119" s="115">
        <f t="shared" si="19"/>
        <v>2.6985682620961864</v>
      </c>
      <c r="M119" s="98">
        <f t="shared" si="12"/>
        <v>2.6490682620961863</v>
      </c>
      <c r="N119" s="116">
        <f t="shared" si="13"/>
        <v>2.6990682620961866</v>
      </c>
      <c r="O119" s="117">
        <f t="shared" si="14"/>
        <v>2.6740682620961866</v>
      </c>
      <c r="P119" s="98">
        <f t="shared" si="15"/>
        <v>1</v>
      </c>
      <c r="Q119" s="118">
        <f t="shared" si="16"/>
        <v>9.0909090909090912E-2</v>
      </c>
      <c r="R119" s="98">
        <f t="shared" si="20"/>
        <v>10</v>
      </c>
      <c r="S119" s="119">
        <f t="shared" si="17"/>
        <v>9</v>
      </c>
    </row>
    <row r="120" spans="1:19">
      <c r="A120" s="119"/>
      <c r="E120" s="98">
        <f t="shared" si="11"/>
        <v>119</v>
      </c>
      <c r="F120" s="99"/>
      <c r="K120" s="114">
        <f t="shared" si="18"/>
        <v>2.6995682620961863</v>
      </c>
      <c r="L120" s="115">
        <f t="shared" si="19"/>
        <v>2.7485682620961862</v>
      </c>
      <c r="M120" s="98">
        <f t="shared" si="12"/>
        <v>2.6990682620961861</v>
      </c>
      <c r="N120" s="116">
        <f t="shared" si="13"/>
        <v>2.7490682620961864</v>
      </c>
      <c r="O120" s="117">
        <f t="shared" si="14"/>
        <v>2.7240682620961865</v>
      </c>
      <c r="P120" s="98">
        <f t="shared" si="15"/>
        <v>0</v>
      </c>
      <c r="Q120" s="118">
        <f t="shared" si="16"/>
        <v>0</v>
      </c>
      <c r="R120" s="98">
        <f t="shared" si="20"/>
        <v>10</v>
      </c>
      <c r="S120" s="119">
        <f t="shared" si="17"/>
        <v>10</v>
      </c>
    </row>
    <row r="121" spans="1:19">
      <c r="A121" s="119"/>
      <c r="E121" s="98">
        <f t="shared" si="11"/>
        <v>120</v>
      </c>
      <c r="F121" s="99"/>
      <c r="K121" s="114">
        <f t="shared" si="18"/>
        <v>2.7495682620961861</v>
      </c>
      <c r="L121" s="115">
        <f t="shared" si="19"/>
        <v>2.798568262096186</v>
      </c>
      <c r="M121" s="98">
        <f t="shared" si="12"/>
        <v>2.7490682620961859</v>
      </c>
      <c r="N121" s="116">
        <f t="shared" si="13"/>
        <v>2.7990682620961862</v>
      </c>
      <c r="O121" s="117">
        <f t="shared" si="14"/>
        <v>2.7740682620961863</v>
      </c>
      <c r="P121" s="98">
        <f t="shared" si="15"/>
        <v>1</v>
      </c>
      <c r="Q121" s="118">
        <f t="shared" si="16"/>
        <v>9.0909090909090912E-2</v>
      </c>
      <c r="R121" s="98">
        <f t="shared" si="20"/>
        <v>11</v>
      </c>
      <c r="S121" s="119">
        <f t="shared" si="17"/>
        <v>10</v>
      </c>
    </row>
    <row r="122" spans="1:19">
      <c r="A122" s="119"/>
      <c r="E122" s="98">
        <f t="shared" si="11"/>
        <v>121</v>
      </c>
      <c r="F122" s="99"/>
      <c r="K122" s="114">
        <f t="shared" si="18"/>
        <v>2.7995682620961859</v>
      </c>
      <c r="L122" s="115">
        <f t="shared" si="19"/>
        <v>2.8485682620961859</v>
      </c>
      <c r="M122" s="98">
        <f t="shared" si="12"/>
        <v>2.7990682620961858</v>
      </c>
      <c r="N122" s="116">
        <f t="shared" si="13"/>
        <v>2.849068262096186</v>
      </c>
      <c r="O122" s="117">
        <f t="shared" si="14"/>
        <v>2.8240682620961861</v>
      </c>
      <c r="P122" s="98">
        <f t="shared" si="15"/>
        <v>0</v>
      </c>
      <c r="Q122" s="118">
        <f t="shared" si="16"/>
        <v>0</v>
      </c>
      <c r="R122" s="98">
        <f t="shared" si="20"/>
        <v>11</v>
      </c>
      <c r="S122" s="119">
        <f t="shared" si="17"/>
        <v>11</v>
      </c>
    </row>
    <row r="123" spans="1:19">
      <c r="A123" s="119"/>
      <c r="E123" s="98">
        <f t="shared" si="11"/>
        <v>122</v>
      </c>
      <c r="F123" s="99"/>
      <c r="K123" s="114">
        <f t="shared" si="18"/>
        <v>2.8495682620961857</v>
      </c>
      <c r="L123" s="115">
        <f t="shared" si="19"/>
        <v>2.8985682620961857</v>
      </c>
      <c r="M123" s="98">
        <f t="shared" si="12"/>
        <v>2.8490682620961856</v>
      </c>
      <c r="N123" s="116">
        <f t="shared" si="13"/>
        <v>2.8990682620961858</v>
      </c>
      <c r="O123" s="117">
        <f t="shared" si="14"/>
        <v>2.8740682620961859</v>
      </c>
      <c r="P123" s="98">
        <f t="shared" si="15"/>
        <v>0</v>
      </c>
      <c r="Q123" s="118">
        <f t="shared" si="16"/>
        <v>0</v>
      </c>
      <c r="R123" s="98">
        <f t="shared" si="20"/>
        <v>11</v>
      </c>
      <c r="S123" s="119">
        <f t="shared" si="17"/>
        <v>11</v>
      </c>
    </row>
    <row r="124" spans="1:19">
      <c r="A124" s="119"/>
      <c r="E124" s="98">
        <f t="shared" si="11"/>
        <v>123</v>
      </c>
      <c r="F124" s="99"/>
      <c r="K124" s="114">
        <f t="shared" si="18"/>
        <v>2.8995682620961856</v>
      </c>
      <c r="L124" s="115">
        <f t="shared" si="19"/>
        <v>2.9485682620961855</v>
      </c>
      <c r="M124" s="98">
        <f t="shared" si="12"/>
        <v>2.8990682620961854</v>
      </c>
      <c r="N124" s="116">
        <f t="shared" si="13"/>
        <v>2.9490682620961857</v>
      </c>
      <c r="O124" s="117">
        <f t="shared" si="14"/>
        <v>2.9240682620961858</v>
      </c>
      <c r="P124" s="98">
        <f t="shared" si="15"/>
        <v>0</v>
      </c>
      <c r="Q124" s="118">
        <f t="shared" si="16"/>
        <v>0</v>
      </c>
      <c r="R124" s="98">
        <f t="shared" si="20"/>
        <v>11</v>
      </c>
      <c r="S124" s="119">
        <f t="shared" si="17"/>
        <v>11</v>
      </c>
    </row>
    <row r="125" spans="1:19">
      <c r="A125" s="119"/>
      <c r="E125" s="98">
        <f t="shared" si="11"/>
        <v>124</v>
      </c>
      <c r="F125" s="99"/>
      <c r="K125" s="114">
        <f t="shared" si="18"/>
        <v>2.9495682620961854</v>
      </c>
      <c r="L125" s="115">
        <f t="shared" si="19"/>
        <v>2.9985682620961853</v>
      </c>
      <c r="M125" s="98">
        <f t="shared" si="12"/>
        <v>2.9490682620961852</v>
      </c>
      <c r="N125" s="116">
        <f t="shared" si="13"/>
        <v>2.9990682620961855</v>
      </c>
      <c r="O125" s="117">
        <f t="shared" si="14"/>
        <v>2.9740682620961856</v>
      </c>
      <c r="P125" s="98">
        <f t="shared" si="15"/>
        <v>0</v>
      </c>
      <c r="Q125" s="118">
        <f t="shared" si="16"/>
        <v>0</v>
      </c>
      <c r="R125" s="98">
        <f t="shared" si="20"/>
        <v>11</v>
      </c>
      <c r="S125" s="119">
        <f t="shared" si="17"/>
        <v>11</v>
      </c>
    </row>
    <row r="126" spans="1:19">
      <c r="A126" s="119"/>
      <c r="E126" s="98">
        <f t="shared" si="11"/>
        <v>125</v>
      </c>
      <c r="F126" s="99"/>
      <c r="K126" s="114">
        <f t="shared" si="18"/>
        <v>2.9995682620961852</v>
      </c>
      <c r="L126" s="115">
        <f t="shared" si="19"/>
        <v>3.0485682620961851</v>
      </c>
      <c r="M126" s="98">
        <f t="shared" si="12"/>
        <v>2.999068262096185</v>
      </c>
      <c r="N126" s="116">
        <f t="shared" si="13"/>
        <v>3.0490682620961853</v>
      </c>
      <c r="O126" s="117">
        <f t="shared" si="14"/>
        <v>3.0240682620961854</v>
      </c>
      <c r="P126" s="98">
        <f t="shared" si="15"/>
        <v>0</v>
      </c>
      <c r="Q126" s="118">
        <f t="shared" si="16"/>
        <v>0</v>
      </c>
      <c r="R126" s="98">
        <f t="shared" si="20"/>
        <v>11</v>
      </c>
      <c r="S126" s="119">
        <f t="shared" si="17"/>
        <v>11</v>
      </c>
    </row>
    <row r="127" spans="1:19">
      <c r="A127" s="119"/>
      <c r="E127" s="98">
        <f t="shared" si="11"/>
        <v>126</v>
      </c>
      <c r="F127" s="99"/>
      <c r="K127" s="114">
        <f t="shared" si="18"/>
        <v>3.049568262096185</v>
      </c>
      <c r="L127" s="115">
        <f t="shared" si="19"/>
        <v>3.098568262096185</v>
      </c>
      <c r="M127" s="98">
        <f t="shared" si="12"/>
        <v>3.0490682620961849</v>
      </c>
      <c r="N127" s="116">
        <f t="shared" si="13"/>
        <v>3.0990682620961851</v>
      </c>
      <c r="O127" s="117">
        <f t="shared" si="14"/>
        <v>3.0740682620961852</v>
      </c>
      <c r="P127" s="98">
        <f t="shared" si="15"/>
        <v>0</v>
      </c>
      <c r="Q127" s="118">
        <f t="shared" si="16"/>
        <v>0</v>
      </c>
      <c r="R127" s="98">
        <f t="shared" si="20"/>
        <v>11</v>
      </c>
      <c r="S127" s="119">
        <f t="shared" si="17"/>
        <v>11</v>
      </c>
    </row>
    <row r="128" spans="1:19">
      <c r="A128" s="119"/>
      <c r="E128" s="98">
        <f t="shared" si="11"/>
        <v>127</v>
      </c>
      <c r="F128" s="99"/>
      <c r="K128" s="114">
        <f t="shared" si="18"/>
        <v>3.0995682620961849</v>
      </c>
      <c r="L128" s="115">
        <f t="shared" si="19"/>
        <v>3.1485682620961848</v>
      </c>
      <c r="M128" s="98">
        <f t="shared" si="12"/>
        <v>3.0990682620961847</v>
      </c>
      <c r="N128" s="116">
        <f t="shared" si="13"/>
        <v>3.149068262096185</v>
      </c>
      <c r="O128" s="117">
        <f t="shared" si="14"/>
        <v>3.124068262096185</v>
      </c>
      <c r="P128" s="98">
        <f t="shared" si="15"/>
        <v>0</v>
      </c>
      <c r="Q128" s="118">
        <f t="shared" si="16"/>
        <v>0</v>
      </c>
      <c r="R128" s="98">
        <f t="shared" si="20"/>
        <v>11</v>
      </c>
      <c r="S128" s="119">
        <f t="shared" si="17"/>
        <v>11</v>
      </c>
    </row>
    <row r="129" spans="1:19">
      <c r="A129" s="119"/>
      <c r="E129" s="98">
        <f t="shared" si="11"/>
        <v>128</v>
      </c>
      <c r="F129" s="99"/>
      <c r="K129" s="114">
        <f t="shared" si="18"/>
        <v>3.1495682620961847</v>
      </c>
      <c r="L129" s="115">
        <f t="shared" si="19"/>
        <v>3.1985682620961846</v>
      </c>
      <c r="M129" s="98">
        <f t="shared" si="12"/>
        <v>3.1490682620961845</v>
      </c>
      <c r="N129" s="116">
        <f t="shared" si="13"/>
        <v>3.1990682620961848</v>
      </c>
      <c r="O129" s="117">
        <f t="shared" si="14"/>
        <v>3.1740682620961849</v>
      </c>
      <c r="P129" s="98">
        <f t="shared" si="15"/>
        <v>0</v>
      </c>
      <c r="Q129" s="118">
        <f t="shared" si="16"/>
        <v>0</v>
      </c>
      <c r="R129" s="98">
        <f t="shared" si="20"/>
        <v>11</v>
      </c>
      <c r="S129" s="119">
        <f t="shared" si="17"/>
        <v>11</v>
      </c>
    </row>
    <row r="130" spans="1:19">
      <c r="A130" s="119"/>
      <c r="E130" s="98">
        <f t="shared" si="11"/>
        <v>129</v>
      </c>
      <c r="F130" s="99"/>
      <c r="K130" s="114">
        <f t="shared" si="18"/>
        <v>3.1995682620961845</v>
      </c>
      <c r="L130" s="115">
        <f t="shared" si="19"/>
        <v>3.2485682620961844</v>
      </c>
      <c r="M130" s="98">
        <f t="shared" si="12"/>
        <v>3.1990682620961843</v>
      </c>
      <c r="N130" s="116">
        <f t="shared" si="13"/>
        <v>3.2490682620961846</v>
      </c>
      <c r="O130" s="117">
        <f t="shared" si="14"/>
        <v>3.2240682620961847</v>
      </c>
      <c r="P130" s="98">
        <f t="shared" si="15"/>
        <v>0</v>
      </c>
      <c r="Q130" s="118">
        <f t="shared" si="16"/>
        <v>0</v>
      </c>
      <c r="R130" s="98">
        <f t="shared" si="20"/>
        <v>11</v>
      </c>
      <c r="S130" s="119">
        <f t="shared" si="17"/>
        <v>11</v>
      </c>
    </row>
    <row r="131" spans="1:19">
      <c r="A131" s="119"/>
      <c r="E131" s="98">
        <f t="shared" si="11"/>
        <v>130</v>
      </c>
      <c r="F131" s="99"/>
      <c r="K131" s="114">
        <f t="shared" si="18"/>
        <v>3.2495682620961843</v>
      </c>
      <c r="L131" s="115">
        <f t="shared" si="19"/>
        <v>3.2985682620961843</v>
      </c>
      <c r="M131" s="98">
        <f t="shared" si="12"/>
        <v>3.2490682620961842</v>
      </c>
      <c r="N131" s="116">
        <f t="shared" si="13"/>
        <v>3.2990682620961844</v>
      </c>
      <c r="O131" s="117">
        <f t="shared" si="14"/>
        <v>3.2740682620961845</v>
      </c>
      <c r="P131" s="98">
        <f t="shared" si="15"/>
        <v>0</v>
      </c>
      <c r="Q131" s="118">
        <f t="shared" si="16"/>
        <v>0</v>
      </c>
      <c r="R131" s="98">
        <f t="shared" si="20"/>
        <v>11</v>
      </c>
      <c r="S131" s="119">
        <f t="shared" si="17"/>
        <v>11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3.2995682620961841</v>
      </c>
      <c r="L132" s="115">
        <f t="shared" si="19"/>
        <v>3.3485682620961841</v>
      </c>
      <c r="M132" s="98">
        <f t="shared" si="12"/>
        <v>3.299068262096184</v>
      </c>
      <c r="N132" s="116">
        <f t="shared" si="13"/>
        <v>3.3490682620961842</v>
      </c>
      <c r="O132" s="117">
        <f t="shared" si="14"/>
        <v>3.3240682620961843</v>
      </c>
      <c r="P132" s="98">
        <f t="shared" si="15"/>
        <v>0</v>
      </c>
      <c r="Q132" s="118">
        <f t="shared" si="16"/>
        <v>0</v>
      </c>
      <c r="R132" s="98">
        <f t="shared" si="20"/>
        <v>11</v>
      </c>
      <c r="S132" s="119">
        <f t="shared" si="17"/>
        <v>11</v>
      </c>
    </row>
    <row r="133" spans="1:19">
      <c r="A133" s="119"/>
      <c r="E133" s="98">
        <f t="shared" si="21"/>
        <v>132</v>
      </c>
      <c r="F133" s="99"/>
      <c r="K133" s="114">
        <f t="shared" si="18"/>
        <v>3.349568262096184</v>
      </c>
      <c r="L133" s="115">
        <f t="shared" si="19"/>
        <v>3.3985682620961839</v>
      </c>
      <c r="M133" s="98">
        <f t="shared" ref="M133:M196" si="22">K133-5*10^-(D$2+1)</f>
        <v>3.3490682620961838</v>
      </c>
      <c r="N133" s="116">
        <f t="shared" ref="N133:N196" si="23">L133+5*10^-(D$2+1)</f>
        <v>3.3990682620961841</v>
      </c>
      <c r="O133" s="117">
        <f t="shared" ref="O133:O196" si="24">AVERAGE(K133,L133)</f>
        <v>3.3740682620961842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11</v>
      </c>
      <c r="S133" s="119">
        <f t="shared" ref="S133:S196" si="27">COUNTIF(F$2:F$5000,"&lt;="&amp;M133)</f>
        <v>11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3.3995682620961838</v>
      </c>
      <c r="L134" s="115">
        <f t="shared" ref="L134:L197" si="29">K134+$I$4-POWER(10,-$D$2)</f>
        <v>3.4485682620961837</v>
      </c>
      <c r="M134" s="98">
        <f t="shared" si="22"/>
        <v>3.3990682620961836</v>
      </c>
      <c r="N134" s="116">
        <f t="shared" si="23"/>
        <v>3.4490682620961839</v>
      </c>
      <c r="O134" s="117">
        <f t="shared" si="24"/>
        <v>3.424068262096184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11</v>
      </c>
      <c r="S134" s="119">
        <f t="shared" si="27"/>
        <v>11</v>
      </c>
    </row>
    <row r="135" spans="1:19">
      <c r="A135" s="119"/>
      <c r="E135" s="98">
        <f t="shared" si="21"/>
        <v>134</v>
      </c>
      <c r="F135" s="99"/>
      <c r="K135" s="114">
        <f t="shared" si="28"/>
        <v>3.4495682620961836</v>
      </c>
      <c r="L135" s="115">
        <f t="shared" si="29"/>
        <v>3.4985682620961835</v>
      </c>
      <c r="M135" s="98">
        <f t="shared" si="22"/>
        <v>3.4490682620961834</v>
      </c>
      <c r="N135" s="116">
        <f t="shared" si="23"/>
        <v>3.4990682620961837</v>
      </c>
      <c r="O135" s="117">
        <f t="shared" si="24"/>
        <v>3.4740682620961838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3.4995682620961834</v>
      </c>
      <c r="L136" s="115">
        <f t="shared" si="29"/>
        <v>3.5485682620961834</v>
      </c>
      <c r="M136" s="98">
        <f t="shared" si="22"/>
        <v>3.4990682620961833</v>
      </c>
      <c r="N136" s="116">
        <f t="shared" si="23"/>
        <v>3.5490682620961835</v>
      </c>
      <c r="O136" s="117">
        <f t="shared" si="24"/>
        <v>3.5240682620961836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3.5495682620961833</v>
      </c>
      <c r="L137" s="115">
        <f t="shared" si="29"/>
        <v>3.5985682620961832</v>
      </c>
      <c r="M137" s="98">
        <f t="shared" si="22"/>
        <v>3.5490682620961831</v>
      </c>
      <c r="N137" s="116">
        <f t="shared" si="23"/>
        <v>3.5990682620961834</v>
      </c>
      <c r="O137" s="117">
        <f t="shared" si="24"/>
        <v>3.5740682620961834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3.5995682620961831</v>
      </c>
      <c r="L138" s="115">
        <f t="shared" si="29"/>
        <v>3.648568262096183</v>
      </c>
      <c r="M138" s="98">
        <f t="shared" si="22"/>
        <v>3.5990682620961829</v>
      </c>
      <c r="N138" s="116">
        <f t="shared" si="23"/>
        <v>3.6490682620961832</v>
      </c>
      <c r="O138" s="117">
        <f t="shared" si="24"/>
        <v>3.6240682620961833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3.6495682620961829</v>
      </c>
      <c r="L139" s="115">
        <f t="shared" si="29"/>
        <v>3.6985682620961828</v>
      </c>
      <c r="M139" s="98">
        <f t="shared" si="22"/>
        <v>3.6490682620961827</v>
      </c>
      <c r="N139" s="116">
        <f t="shared" si="23"/>
        <v>3.699068262096183</v>
      </c>
      <c r="O139" s="117">
        <f t="shared" si="24"/>
        <v>3.6740682620961831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3.6995682620961827</v>
      </c>
      <c r="L140" s="115">
        <f t="shared" si="29"/>
        <v>3.7485682620961827</v>
      </c>
      <c r="M140" s="98">
        <f t="shared" si="22"/>
        <v>3.6990682620961826</v>
      </c>
      <c r="N140" s="116">
        <f t="shared" si="23"/>
        <v>3.7490682620961828</v>
      </c>
      <c r="O140" s="117">
        <f t="shared" si="24"/>
        <v>3.7240682620961829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3.7495682620961825</v>
      </c>
      <c r="L141" s="115">
        <f t="shared" si="29"/>
        <v>3.7985682620961825</v>
      </c>
      <c r="M141" s="98">
        <f t="shared" si="22"/>
        <v>3.7490682620961824</v>
      </c>
      <c r="N141" s="116">
        <f t="shared" si="23"/>
        <v>3.7990682620961826</v>
      </c>
      <c r="O141" s="117">
        <f t="shared" si="24"/>
        <v>3.7740682620961827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3.7995682620961824</v>
      </c>
      <c r="L142" s="115">
        <f t="shared" si="29"/>
        <v>3.8485682620961823</v>
      </c>
      <c r="M142" s="98">
        <f t="shared" si="22"/>
        <v>3.7990682620961822</v>
      </c>
      <c r="N142" s="116">
        <f t="shared" si="23"/>
        <v>3.8490682620961825</v>
      </c>
      <c r="O142" s="117">
        <f t="shared" si="24"/>
        <v>3.8240682620961826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3.8495682620961822</v>
      </c>
      <c r="L143" s="115">
        <f t="shared" si="29"/>
        <v>3.8985682620961821</v>
      </c>
      <c r="M143" s="98">
        <f t="shared" si="22"/>
        <v>3.849068262096182</v>
      </c>
      <c r="N143" s="116">
        <f t="shared" si="23"/>
        <v>3.8990682620961823</v>
      </c>
      <c r="O143" s="117">
        <f t="shared" si="24"/>
        <v>3.8740682620961824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3.899568262096182</v>
      </c>
      <c r="L144" s="115">
        <f t="shared" si="29"/>
        <v>3.9485682620961819</v>
      </c>
      <c r="M144" s="98">
        <f t="shared" si="22"/>
        <v>3.8990682620961818</v>
      </c>
      <c r="N144" s="116">
        <f t="shared" si="23"/>
        <v>3.9490682620961821</v>
      </c>
      <c r="O144" s="117">
        <f t="shared" si="24"/>
        <v>3.9240682620961822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3.9495682620961818</v>
      </c>
      <c r="L145" s="115">
        <f t="shared" si="29"/>
        <v>3.9985682620961818</v>
      </c>
      <c r="M145" s="98">
        <f t="shared" si="22"/>
        <v>3.9490682620961817</v>
      </c>
      <c r="N145" s="116">
        <f t="shared" si="23"/>
        <v>3.9990682620961819</v>
      </c>
      <c r="O145" s="117">
        <f t="shared" si="24"/>
        <v>3.974068262096182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3.9995682620961817</v>
      </c>
      <c r="L146" s="115">
        <f t="shared" si="29"/>
        <v>4.0485682620961816</v>
      </c>
      <c r="M146" s="98">
        <f t="shared" si="22"/>
        <v>3.9990682620961815</v>
      </c>
      <c r="N146" s="116">
        <f t="shared" si="23"/>
        <v>4.0490682620961813</v>
      </c>
      <c r="O146" s="117">
        <f t="shared" si="24"/>
        <v>4.0240682620961818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4.0495682620961819</v>
      </c>
      <c r="L147" s="115">
        <f t="shared" si="29"/>
        <v>4.0985682620961814</v>
      </c>
      <c r="M147" s="98">
        <f t="shared" si="22"/>
        <v>4.0490682620961822</v>
      </c>
      <c r="N147" s="116">
        <f t="shared" si="23"/>
        <v>4.0990682620961811</v>
      </c>
      <c r="O147" s="117">
        <f t="shared" si="24"/>
        <v>4.0740682620961817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4.0995682620961817</v>
      </c>
      <c r="L148" s="115">
        <f t="shared" si="29"/>
        <v>4.1485682620961812</v>
      </c>
      <c r="M148" s="98">
        <f t="shared" si="22"/>
        <v>4.099068262096182</v>
      </c>
      <c r="N148" s="116">
        <f t="shared" si="23"/>
        <v>4.149068262096181</v>
      </c>
      <c r="O148" s="117">
        <f t="shared" si="24"/>
        <v>4.1240682620961815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4.1495682620961816</v>
      </c>
      <c r="L149" s="115">
        <f t="shared" si="29"/>
        <v>4.1985682620961811</v>
      </c>
      <c r="M149" s="98">
        <f t="shared" si="22"/>
        <v>4.1490682620961818</v>
      </c>
      <c r="N149" s="116">
        <f t="shared" si="23"/>
        <v>4.1990682620961808</v>
      </c>
      <c r="O149" s="117">
        <f t="shared" si="24"/>
        <v>4.1740682620961813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4.1995682620961814</v>
      </c>
      <c r="L150" s="115">
        <f t="shared" si="29"/>
        <v>4.2485682620961809</v>
      </c>
      <c r="M150" s="98">
        <f t="shared" si="22"/>
        <v>4.1990682620961817</v>
      </c>
      <c r="N150" s="116">
        <f t="shared" si="23"/>
        <v>4.2490682620961806</v>
      </c>
      <c r="O150" s="117">
        <f t="shared" si="24"/>
        <v>4.2240682620961811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4.2495682620961812</v>
      </c>
      <c r="L151" s="115">
        <f t="shared" si="29"/>
        <v>4.2985682620961807</v>
      </c>
      <c r="M151" s="98">
        <f t="shared" si="22"/>
        <v>4.2490682620961815</v>
      </c>
      <c r="N151" s="116">
        <f t="shared" si="23"/>
        <v>4.2990682620961804</v>
      </c>
      <c r="O151" s="117">
        <f t="shared" si="24"/>
        <v>4.274068262096181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4.299568262096181</v>
      </c>
      <c r="L152" s="115">
        <f t="shared" si="29"/>
        <v>4.3485682620961805</v>
      </c>
      <c r="M152" s="98">
        <f t="shared" si="22"/>
        <v>4.2990682620961813</v>
      </c>
      <c r="N152" s="116">
        <f t="shared" si="23"/>
        <v>4.3490682620961802</v>
      </c>
      <c r="O152" s="117">
        <f t="shared" si="24"/>
        <v>4.3240682620961808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4.3495682620961809</v>
      </c>
      <c r="L153" s="115">
        <f t="shared" si="29"/>
        <v>4.3985682620961803</v>
      </c>
      <c r="M153" s="98">
        <f t="shared" si="22"/>
        <v>4.3490682620961811</v>
      </c>
      <c r="N153" s="116">
        <f t="shared" si="23"/>
        <v>4.3990682620961801</v>
      </c>
      <c r="O153" s="117">
        <f t="shared" si="24"/>
        <v>4.3740682620961806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4.3995682620961807</v>
      </c>
      <c r="L154" s="115">
        <f t="shared" si="29"/>
        <v>4.4485682620961802</v>
      </c>
      <c r="M154" s="98">
        <f t="shared" si="22"/>
        <v>4.399068262096181</v>
      </c>
      <c r="N154" s="116">
        <f t="shared" si="23"/>
        <v>4.4490682620961799</v>
      </c>
      <c r="O154" s="117">
        <f t="shared" si="24"/>
        <v>4.4240682620961804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4.4495682620961805</v>
      </c>
      <c r="L155" s="115">
        <f t="shared" si="29"/>
        <v>4.49856826209618</v>
      </c>
      <c r="M155" s="98">
        <f t="shared" si="22"/>
        <v>4.4490682620961808</v>
      </c>
      <c r="N155" s="116">
        <f t="shared" si="23"/>
        <v>4.4990682620961797</v>
      </c>
      <c r="O155" s="117">
        <f t="shared" si="24"/>
        <v>4.4740682620961802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4.4995682620961803</v>
      </c>
      <c r="L156" s="115">
        <f t="shared" si="29"/>
        <v>4.5485682620961798</v>
      </c>
      <c r="M156" s="98">
        <f t="shared" si="22"/>
        <v>4.4990682620961806</v>
      </c>
      <c r="N156" s="116">
        <f t="shared" si="23"/>
        <v>4.5490682620961795</v>
      </c>
      <c r="O156" s="117">
        <f t="shared" si="24"/>
        <v>4.5240682620961801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4.5495682620961801</v>
      </c>
      <c r="L157" s="115">
        <f t="shared" si="29"/>
        <v>4.5985682620961796</v>
      </c>
      <c r="M157" s="98">
        <f t="shared" si="22"/>
        <v>4.5490682620961804</v>
      </c>
      <c r="N157" s="116">
        <f t="shared" si="23"/>
        <v>4.5990682620961794</v>
      </c>
      <c r="O157" s="117">
        <f t="shared" si="24"/>
        <v>4.5740682620961799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4.59956826209618</v>
      </c>
      <c r="L158" s="115">
        <f t="shared" si="29"/>
        <v>4.6485682620961795</v>
      </c>
      <c r="M158" s="98">
        <f t="shared" si="22"/>
        <v>4.5990682620961802</v>
      </c>
      <c r="N158" s="116">
        <f t="shared" si="23"/>
        <v>4.6490682620961792</v>
      </c>
      <c r="O158" s="117">
        <f t="shared" si="24"/>
        <v>4.6240682620961797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4.6495682620961798</v>
      </c>
      <c r="L159" s="115">
        <f t="shared" si="29"/>
        <v>4.6985682620961793</v>
      </c>
      <c r="M159" s="98">
        <f t="shared" si="22"/>
        <v>4.6490682620961801</v>
      </c>
      <c r="N159" s="116">
        <f t="shared" si="23"/>
        <v>4.699068262096179</v>
      </c>
      <c r="O159" s="117">
        <f t="shared" si="24"/>
        <v>4.6740682620961795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4.6995682620961796</v>
      </c>
      <c r="L160" s="115">
        <f t="shared" si="29"/>
        <v>4.7485682620961791</v>
      </c>
      <c r="M160" s="98">
        <f t="shared" si="22"/>
        <v>4.6990682620961799</v>
      </c>
      <c r="N160" s="116">
        <f t="shared" si="23"/>
        <v>4.7490682620961788</v>
      </c>
      <c r="O160" s="117">
        <f t="shared" si="24"/>
        <v>4.7240682620961794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4.7495682620961794</v>
      </c>
      <c r="L161" s="115">
        <f t="shared" si="29"/>
        <v>4.7985682620961789</v>
      </c>
      <c r="M161" s="98">
        <f t="shared" si="22"/>
        <v>4.7490682620961797</v>
      </c>
      <c r="N161" s="116">
        <f t="shared" si="23"/>
        <v>4.7990682620961786</v>
      </c>
      <c r="O161" s="117">
        <f t="shared" si="24"/>
        <v>4.7740682620961792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4.7995682620961793</v>
      </c>
      <c r="L162" s="115">
        <f t="shared" si="29"/>
        <v>4.8485682620961787</v>
      </c>
      <c r="M162" s="98">
        <f t="shared" si="22"/>
        <v>4.7990682620961795</v>
      </c>
      <c r="N162" s="116">
        <f t="shared" si="23"/>
        <v>4.8490682620961785</v>
      </c>
      <c r="O162" s="117">
        <f t="shared" si="24"/>
        <v>4.824068262096179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4.8495682620961791</v>
      </c>
      <c r="L163" s="115">
        <f t="shared" si="29"/>
        <v>4.8985682620961786</v>
      </c>
      <c r="M163" s="98">
        <f t="shared" si="22"/>
        <v>4.8490682620961794</v>
      </c>
      <c r="N163" s="116">
        <f t="shared" si="23"/>
        <v>4.8990682620961783</v>
      </c>
      <c r="O163" s="117">
        <f t="shared" si="24"/>
        <v>4.8740682620961788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4.8995682620961789</v>
      </c>
      <c r="L164" s="115">
        <f t="shared" si="29"/>
        <v>4.9485682620961784</v>
      </c>
      <c r="M164" s="98">
        <f t="shared" si="22"/>
        <v>4.8990682620961792</v>
      </c>
      <c r="N164" s="116">
        <f t="shared" si="23"/>
        <v>4.9490682620961781</v>
      </c>
      <c r="O164" s="117">
        <f t="shared" si="24"/>
        <v>4.9240682620961786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4.9495682620961787</v>
      </c>
      <c r="L165" s="115">
        <f t="shared" si="29"/>
        <v>4.9985682620961782</v>
      </c>
      <c r="M165" s="98">
        <f t="shared" si="22"/>
        <v>4.949068262096179</v>
      </c>
      <c r="N165" s="116">
        <f t="shared" si="23"/>
        <v>4.9990682620961779</v>
      </c>
      <c r="O165" s="117">
        <f t="shared" si="24"/>
        <v>4.9740682620961785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4.9995682620961786</v>
      </c>
      <c r="L166" s="115">
        <f t="shared" si="29"/>
        <v>5.048568262096178</v>
      </c>
      <c r="M166" s="98">
        <f t="shared" si="22"/>
        <v>4.9990682620961788</v>
      </c>
      <c r="N166" s="116">
        <f t="shared" si="23"/>
        <v>5.0490682620961778</v>
      </c>
      <c r="O166" s="117">
        <f t="shared" si="24"/>
        <v>5.0240682620961783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5.0495682620961784</v>
      </c>
      <c r="L167" s="115">
        <f t="shared" si="29"/>
        <v>5.0985682620961779</v>
      </c>
      <c r="M167" s="98">
        <f t="shared" si="22"/>
        <v>5.0490682620961786</v>
      </c>
      <c r="N167" s="116">
        <f t="shared" si="23"/>
        <v>5.0990682620961776</v>
      </c>
      <c r="O167" s="117">
        <f t="shared" si="24"/>
        <v>5.0740682620961781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5.0995682620961782</v>
      </c>
      <c r="L168" s="115">
        <f t="shared" si="29"/>
        <v>5.1485682620961777</v>
      </c>
      <c r="M168" s="98">
        <f t="shared" si="22"/>
        <v>5.0990682620961785</v>
      </c>
      <c r="N168" s="116">
        <f t="shared" si="23"/>
        <v>5.1490682620961774</v>
      </c>
      <c r="O168" s="117">
        <f t="shared" si="24"/>
        <v>5.1240682620961779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5.149568262096178</v>
      </c>
      <c r="L169" s="115">
        <f t="shared" si="29"/>
        <v>5.1985682620961775</v>
      </c>
      <c r="M169" s="98">
        <f t="shared" si="22"/>
        <v>5.1490682620961783</v>
      </c>
      <c r="N169" s="116">
        <f t="shared" si="23"/>
        <v>5.1990682620961772</v>
      </c>
      <c r="O169" s="117">
        <f t="shared" si="24"/>
        <v>5.1740682620961778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5.1995682620961778</v>
      </c>
      <c r="L170" s="115">
        <f t="shared" si="29"/>
        <v>5.2485682620961773</v>
      </c>
      <c r="M170" s="98">
        <f t="shared" si="22"/>
        <v>5.1990682620961781</v>
      </c>
      <c r="N170" s="116">
        <f t="shared" si="23"/>
        <v>5.2490682620961771</v>
      </c>
      <c r="O170" s="117">
        <f t="shared" si="24"/>
        <v>5.2240682620961776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5.2495682620961777</v>
      </c>
      <c r="L171" s="115">
        <f t="shared" si="29"/>
        <v>5.2985682620961772</v>
      </c>
      <c r="M171" s="98">
        <f t="shared" si="22"/>
        <v>5.2490682620961779</v>
      </c>
      <c r="N171" s="116">
        <f t="shared" si="23"/>
        <v>5.2990682620961769</v>
      </c>
      <c r="O171" s="117">
        <f t="shared" si="24"/>
        <v>5.2740682620961774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5.2995682620961775</v>
      </c>
      <c r="L172" s="115">
        <f t="shared" si="29"/>
        <v>5.348568262096177</v>
      </c>
      <c r="M172" s="98">
        <f t="shared" si="22"/>
        <v>5.2990682620961778</v>
      </c>
      <c r="N172" s="116">
        <f t="shared" si="23"/>
        <v>5.3490682620961767</v>
      </c>
      <c r="O172" s="117">
        <f t="shared" si="24"/>
        <v>5.3240682620961772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5.3495682620961773</v>
      </c>
      <c r="L173" s="115">
        <f t="shared" si="29"/>
        <v>5.3985682620961768</v>
      </c>
      <c r="M173" s="98">
        <f t="shared" si="22"/>
        <v>5.3490682620961776</v>
      </c>
      <c r="N173" s="116">
        <f t="shared" si="23"/>
        <v>5.3990682620961765</v>
      </c>
      <c r="O173" s="117">
        <f t="shared" si="24"/>
        <v>5.3740682620961771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5.3995682620961771</v>
      </c>
      <c r="L174" s="115">
        <f t="shared" si="29"/>
        <v>5.4485682620961766</v>
      </c>
      <c r="M174" s="98">
        <f t="shared" si="22"/>
        <v>5.3990682620961774</v>
      </c>
      <c r="N174" s="116">
        <f t="shared" si="23"/>
        <v>5.4490682620961763</v>
      </c>
      <c r="O174" s="117">
        <f t="shared" si="24"/>
        <v>5.4240682620961769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5.449568262096177</v>
      </c>
      <c r="L175" s="115">
        <f t="shared" si="29"/>
        <v>5.4985682620961764</v>
      </c>
      <c r="M175" s="98">
        <f t="shared" si="22"/>
        <v>5.4490682620961772</v>
      </c>
      <c r="N175" s="116">
        <f t="shared" si="23"/>
        <v>5.4990682620961762</v>
      </c>
      <c r="O175" s="117">
        <f t="shared" si="24"/>
        <v>5.4740682620961767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5.4995682620961768</v>
      </c>
      <c r="L176" s="115">
        <f t="shared" si="29"/>
        <v>5.5485682620961763</v>
      </c>
      <c r="M176" s="98">
        <f t="shared" si="22"/>
        <v>5.4990682620961771</v>
      </c>
      <c r="N176" s="116">
        <f t="shared" si="23"/>
        <v>5.549068262096176</v>
      </c>
      <c r="O176" s="117">
        <f t="shared" si="24"/>
        <v>5.5240682620961765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5.5495682620961766</v>
      </c>
      <c r="L177" s="115">
        <f t="shared" si="29"/>
        <v>5.5985682620961761</v>
      </c>
      <c r="M177" s="98">
        <f t="shared" si="22"/>
        <v>5.5490682620961769</v>
      </c>
      <c r="N177" s="116">
        <f t="shared" si="23"/>
        <v>5.5990682620961758</v>
      </c>
      <c r="O177" s="117">
        <f t="shared" si="24"/>
        <v>5.5740682620961763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5.5995682620961764</v>
      </c>
      <c r="L178" s="115">
        <f t="shared" si="29"/>
        <v>5.6485682620961759</v>
      </c>
      <c r="M178" s="98">
        <f t="shared" si="22"/>
        <v>5.5990682620961767</v>
      </c>
      <c r="N178" s="116">
        <f t="shared" si="23"/>
        <v>5.6490682620961756</v>
      </c>
      <c r="O178" s="117">
        <f t="shared" si="24"/>
        <v>5.6240682620961762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5.6495682620961762</v>
      </c>
      <c r="L179" s="115">
        <f t="shared" si="29"/>
        <v>5.6985682620961757</v>
      </c>
      <c r="M179" s="98">
        <f t="shared" si="22"/>
        <v>5.6490682620961765</v>
      </c>
      <c r="N179" s="116">
        <f t="shared" si="23"/>
        <v>5.6990682620961755</v>
      </c>
      <c r="O179" s="117">
        <f t="shared" si="24"/>
        <v>5.674068262096176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5.6995682620961761</v>
      </c>
      <c r="L180" s="115">
        <f t="shared" si="29"/>
        <v>5.7485682620961756</v>
      </c>
      <c r="M180" s="98">
        <f t="shared" si="22"/>
        <v>5.6990682620961763</v>
      </c>
      <c r="N180" s="116">
        <f t="shared" si="23"/>
        <v>5.7490682620961753</v>
      </c>
      <c r="O180" s="117">
        <f t="shared" si="24"/>
        <v>5.7240682620961758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5.7495682620961759</v>
      </c>
      <c r="L181" s="115">
        <f t="shared" si="29"/>
        <v>5.7985682620961754</v>
      </c>
      <c r="M181" s="98">
        <f t="shared" si="22"/>
        <v>5.7490682620961762</v>
      </c>
      <c r="N181" s="116">
        <f t="shared" si="23"/>
        <v>5.7990682620961751</v>
      </c>
      <c r="O181" s="117">
        <f t="shared" si="24"/>
        <v>5.7740682620961756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5.7995682620961757</v>
      </c>
      <c r="L182" s="115">
        <f t="shared" si="29"/>
        <v>5.8485682620961752</v>
      </c>
      <c r="M182" s="98">
        <f t="shared" si="22"/>
        <v>5.799068262096176</v>
      </c>
      <c r="N182" s="116">
        <f t="shared" si="23"/>
        <v>5.8490682620961749</v>
      </c>
      <c r="O182" s="117">
        <f t="shared" si="24"/>
        <v>5.8240682620961755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5.8495682620961755</v>
      </c>
      <c r="L183" s="115">
        <f t="shared" si="29"/>
        <v>5.898568262096175</v>
      </c>
      <c r="M183" s="98">
        <f t="shared" si="22"/>
        <v>5.8490682620961758</v>
      </c>
      <c r="N183" s="116">
        <f t="shared" si="23"/>
        <v>5.8990682620961747</v>
      </c>
      <c r="O183" s="117">
        <f t="shared" si="24"/>
        <v>5.8740682620961753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5.8995682620961754</v>
      </c>
      <c r="L184" s="115">
        <f t="shared" si="29"/>
        <v>5.9485682620961748</v>
      </c>
      <c r="M184" s="98">
        <f t="shared" si="22"/>
        <v>5.8990682620961756</v>
      </c>
      <c r="N184" s="116">
        <f t="shared" si="23"/>
        <v>5.9490682620961746</v>
      </c>
      <c r="O184" s="117">
        <f t="shared" si="24"/>
        <v>5.9240682620961751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5.9495682620961752</v>
      </c>
      <c r="L185" s="115">
        <f t="shared" si="29"/>
        <v>5.9985682620961747</v>
      </c>
      <c r="M185" s="98">
        <f t="shared" si="22"/>
        <v>5.9490682620961755</v>
      </c>
      <c r="N185" s="116">
        <f t="shared" si="23"/>
        <v>5.9990682620961744</v>
      </c>
      <c r="O185" s="117">
        <f t="shared" si="24"/>
        <v>5.9740682620961749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5.999568262096175</v>
      </c>
      <c r="L186" s="115">
        <f t="shared" si="29"/>
        <v>6.0485682620961745</v>
      </c>
      <c r="M186" s="98">
        <f t="shared" si="22"/>
        <v>5.9990682620961753</v>
      </c>
      <c r="N186" s="116">
        <f t="shared" si="23"/>
        <v>6.0490682620961742</v>
      </c>
      <c r="O186" s="117">
        <f t="shared" si="24"/>
        <v>6.0240682620961747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6.0495682620961748</v>
      </c>
      <c r="L187" s="115">
        <f t="shared" si="29"/>
        <v>6.0985682620961743</v>
      </c>
      <c r="M187" s="98">
        <f t="shared" si="22"/>
        <v>6.0490682620961751</v>
      </c>
      <c r="N187" s="116">
        <f t="shared" si="23"/>
        <v>6.099068262096174</v>
      </c>
      <c r="O187" s="117">
        <f t="shared" si="24"/>
        <v>6.0740682620961746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6.0995682620961746</v>
      </c>
      <c r="L188" s="115">
        <f t="shared" si="29"/>
        <v>6.1485682620961741</v>
      </c>
      <c r="M188" s="98">
        <f t="shared" si="22"/>
        <v>6.0990682620961749</v>
      </c>
      <c r="N188" s="116">
        <f t="shared" si="23"/>
        <v>6.1490682620961739</v>
      </c>
      <c r="O188" s="117">
        <f t="shared" si="24"/>
        <v>6.1240682620961744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6.1495682620961745</v>
      </c>
      <c r="L189" s="115">
        <f t="shared" si="29"/>
        <v>6.198568262096174</v>
      </c>
      <c r="M189" s="98">
        <f t="shared" si="22"/>
        <v>6.1490682620961747</v>
      </c>
      <c r="N189" s="116">
        <f t="shared" si="23"/>
        <v>6.1990682620961737</v>
      </c>
      <c r="O189" s="117">
        <f t="shared" si="24"/>
        <v>6.1740682620961742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6.1995682620961743</v>
      </c>
      <c r="L190" s="115">
        <f t="shared" si="29"/>
        <v>6.2485682620961738</v>
      </c>
      <c r="M190" s="98">
        <f t="shared" si="22"/>
        <v>6.1990682620961746</v>
      </c>
      <c r="N190" s="116">
        <f t="shared" si="23"/>
        <v>6.2490682620961735</v>
      </c>
      <c r="O190" s="117">
        <f t="shared" si="24"/>
        <v>6.224068262096174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6.2495682620961741</v>
      </c>
      <c r="L191" s="115">
        <f t="shared" si="29"/>
        <v>6.2985682620961736</v>
      </c>
      <c r="M191" s="98">
        <f t="shared" si="22"/>
        <v>6.2490682620961744</v>
      </c>
      <c r="N191" s="116">
        <f t="shared" si="23"/>
        <v>6.2990682620961733</v>
      </c>
      <c r="O191" s="117">
        <f t="shared" si="24"/>
        <v>6.2740682620961739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6.2995682620961739</v>
      </c>
      <c r="L192" s="115">
        <f t="shared" si="29"/>
        <v>6.3485682620961734</v>
      </c>
      <c r="M192" s="98">
        <f t="shared" si="22"/>
        <v>6.2990682620961742</v>
      </c>
      <c r="N192" s="116">
        <f t="shared" si="23"/>
        <v>6.3490682620961731</v>
      </c>
      <c r="O192" s="117">
        <f t="shared" si="24"/>
        <v>6.3240682620961737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6.3495682620961738</v>
      </c>
      <c r="L193" s="115">
        <f t="shared" si="29"/>
        <v>6.3985682620961732</v>
      </c>
      <c r="M193" s="98">
        <f t="shared" si="22"/>
        <v>6.349068262096174</v>
      </c>
      <c r="N193" s="116">
        <f t="shared" si="23"/>
        <v>6.399068262096173</v>
      </c>
      <c r="O193" s="117">
        <f t="shared" si="24"/>
        <v>6.3740682620961735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6.3995682620961736</v>
      </c>
      <c r="L194" s="115">
        <f t="shared" si="29"/>
        <v>6.4485682620961731</v>
      </c>
      <c r="M194" s="98">
        <f t="shared" si="22"/>
        <v>6.3990682620961739</v>
      </c>
      <c r="N194" s="116">
        <f t="shared" si="23"/>
        <v>6.4490682620961728</v>
      </c>
      <c r="O194" s="117">
        <f t="shared" si="24"/>
        <v>6.4240682620961733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6.4495682620961734</v>
      </c>
      <c r="L195" s="115">
        <f t="shared" si="29"/>
        <v>6.4985682620961729</v>
      </c>
      <c r="M195" s="98">
        <f t="shared" si="22"/>
        <v>6.4490682620961737</v>
      </c>
      <c r="N195" s="116">
        <f t="shared" si="23"/>
        <v>6.4990682620961726</v>
      </c>
      <c r="O195" s="117">
        <f t="shared" si="24"/>
        <v>6.4740682620961731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6.4995682620961732</v>
      </c>
      <c r="L196" s="115">
        <f t="shared" si="29"/>
        <v>6.5485682620961727</v>
      </c>
      <c r="M196" s="98">
        <f t="shared" si="22"/>
        <v>6.4990682620961735</v>
      </c>
      <c r="N196" s="116">
        <f t="shared" si="23"/>
        <v>6.5490682620961724</v>
      </c>
      <c r="O196" s="117">
        <f t="shared" si="24"/>
        <v>6.524068262096173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6.549568262096173</v>
      </c>
      <c r="L197" s="115">
        <f t="shared" si="29"/>
        <v>6.5985682620961725</v>
      </c>
      <c r="M197" s="98">
        <f t="shared" ref="M197:M260" si="32">K197-5*10^-(D$2+1)</f>
        <v>6.5490682620961733</v>
      </c>
      <c r="N197" s="116">
        <f t="shared" ref="N197:N260" si="33">L197+5*10^-(D$2+1)</f>
        <v>6.5990682620961723</v>
      </c>
      <c r="O197" s="117">
        <f t="shared" ref="O197:O260" si="34">AVERAGE(K197,L197)</f>
        <v>6.5740682620961728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6.5995682620961729</v>
      </c>
      <c r="L198" s="115">
        <f t="shared" ref="L198:L261" si="39">K198+$I$4-POWER(10,-$D$2)</f>
        <v>6.6485682620961724</v>
      </c>
      <c r="M198" s="98">
        <f t="shared" si="32"/>
        <v>6.5990682620961731</v>
      </c>
      <c r="N198" s="116">
        <f t="shared" si="33"/>
        <v>6.6490682620961721</v>
      </c>
      <c r="O198" s="117">
        <f t="shared" si="34"/>
        <v>6.6240682620961726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6.6495682620961727</v>
      </c>
      <c r="L199" s="115">
        <f t="shared" si="39"/>
        <v>6.6985682620961722</v>
      </c>
      <c r="M199" s="98">
        <f t="shared" si="32"/>
        <v>6.649068262096173</v>
      </c>
      <c r="N199" s="116">
        <f t="shared" si="33"/>
        <v>6.6990682620961719</v>
      </c>
      <c r="O199" s="117">
        <f t="shared" si="34"/>
        <v>6.6740682620961724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6.6995682620961725</v>
      </c>
      <c r="L200" s="115">
        <f t="shared" si="39"/>
        <v>6.748568262096172</v>
      </c>
      <c r="M200" s="98">
        <f t="shared" si="32"/>
        <v>6.6990682620961728</v>
      </c>
      <c r="N200" s="116">
        <f t="shared" si="33"/>
        <v>6.7490682620961717</v>
      </c>
      <c r="O200" s="117">
        <f t="shared" si="34"/>
        <v>6.7240682620961723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6.7495682620961723</v>
      </c>
      <c r="L201" s="115">
        <f t="shared" si="39"/>
        <v>6.7985682620961718</v>
      </c>
      <c r="M201" s="98">
        <f t="shared" si="32"/>
        <v>6.7490682620961726</v>
      </c>
      <c r="N201" s="116">
        <f t="shared" si="33"/>
        <v>6.7990682620961715</v>
      </c>
      <c r="O201" s="117">
        <f t="shared" si="34"/>
        <v>6.7740682620961721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6.7995682620961722</v>
      </c>
      <c r="L202" s="115">
        <f t="shared" si="39"/>
        <v>6.8485682620961716</v>
      </c>
      <c r="M202" s="98">
        <f t="shared" si="32"/>
        <v>6.7990682620961724</v>
      </c>
      <c r="N202" s="116">
        <f t="shared" si="33"/>
        <v>6.8490682620961714</v>
      </c>
      <c r="O202" s="117">
        <f t="shared" si="34"/>
        <v>6.8240682620961719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6.849568262096172</v>
      </c>
      <c r="L203" s="115">
        <f t="shared" si="39"/>
        <v>6.8985682620961715</v>
      </c>
      <c r="M203" s="98">
        <f t="shared" si="32"/>
        <v>6.8490682620961723</v>
      </c>
      <c r="N203" s="116">
        <f t="shared" si="33"/>
        <v>6.8990682620961712</v>
      </c>
      <c r="O203" s="117">
        <f t="shared" si="34"/>
        <v>6.8740682620961717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6.8995682620961718</v>
      </c>
      <c r="L204" s="115">
        <f t="shared" si="39"/>
        <v>6.9485682620961713</v>
      </c>
      <c r="M204" s="98">
        <f t="shared" si="32"/>
        <v>6.8990682620961721</v>
      </c>
      <c r="N204" s="116">
        <f t="shared" si="33"/>
        <v>6.949068262096171</v>
      </c>
      <c r="O204" s="117">
        <f t="shared" si="34"/>
        <v>6.9240682620961715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6.9495682620961716</v>
      </c>
      <c r="L205" s="115">
        <f t="shared" si="39"/>
        <v>6.9985682620961711</v>
      </c>
      <c r="M205" s="98">
        <f t="shared" si="32"/>
        <v>6.9490682620961719</v>
      </c>
      <c r="N205" s="116">
        <f t="shared" si="33"/>
        <v>6.9990682620961708</v>
      </c>
      <c r="O205" s="117">
        <f t="shared" si="34"/>
        <v>6.9740682620961714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6.9995682620961714</v>
      </c>
      <c r="L206" s="115">
        <f t="shared" si="39"/>
        <v>7.0485682620961709</v>
      </c>
      <c r="M206" s="98">
        <f t="shared" si="32"/>
        <v>6.9990682620961717</v>
      </c>
      <c r="N206" s="116">
        <f t="shared" si="33"/>
        <v>7.0490682620961707</v>
      </c>
      <c r="O206" s="117">
        <f t="shared" si="34"/>
        <v>7.0240682620961712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7.0495682620961713</v>
      </c>
      <c r="L207" s="115">
        <f t="shared" si="39"/>
        <v>7.0985682620961708</v>
      </c>
      <c r="M207" s="98">
        <f t="shared" si="32"/>
        <v>7.0490682620961715</v>
      </c>
      <c r="N207" s="116">
        <f t="shared" si="33"/>
        <v>7.0990682620961705</v>
      </c>
      <c r="O207" s="117">
        <f t="shared" si="34"/>
        <v>7.074068262096171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7.0995682620961711</v>
      </c>
      <c r="L208" s="115">
        <f t="shared" si="39"/>
        <v>7.1485682620961706</v>
      </c>
      <c r="M208" s="98">
        <f t="shared" si="32"/>
        <v>7.0990682620961714</v>
      </c>
      <c r="N208" s="116">
        <f t="shared" si="33"/>
        <v>7.1490682620961703</v>
      </c>
      <c r="O208" s="117">
        <f t="shared" si="34"/>
        <v>7.1240682620961708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7.1495682620961709</v>
      </c>
      <c r="L209" s="115">
        <f t="shared" si="39"/>
        <v>7.1985682620961704</v>
      </c>
      <c r="M209" s="98">
        <f t="shared" si="32"/>
        <v>7.1490682620961712</v>
      </c>
      <c r="N209" s="116">
        <f t="shared" si="33"/>
        <v>7.1990682620961701</v>
      </c>
      <c r="O209" s="117">
        <f t="shared" si="34"/>
        <v>7.1740682620961707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7.1995682620961707</v>
      </c>
      <c r="L210" s="115">
        <f t="shared" si="39"/>
        <v>7.2485682620961702</v>
      </c>
      <c r="M210" s="98">
        <f t="shared" si="32"/>
        <v>7.199068262096171</v>
      </c>
      <c r="N210" s="116">
        <f t="shared" si="33"/>
        <v>7.2490682620961699</v>
      </c>
      <c r="O210" s="117">
        <f t="shared" si="34"/>
        <v>7.2240682620961705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7.2495682620961706</v>
      </c>
      <c r="L211" s="115">
        <f t="shared" si="39"/>
        <v>7.29856826209617</v>
      </c>
      <c r="M211" s="98">
        <f t="shared" si="32"/>
        <v>7.2490682620961708</v>
      </c>
      <c r="N211" s="116">
        <f t="shared" si="33"/>
        <v>7.2990682620961698</v>
      </c>
      <c r="O211" s="117">
        <f t="shared" si="34"/>
        <v>7.2740682620961703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7.2995682620961704</v>
      </c>
      <c r="L212" s="115">
        <f t="shared" si="39"/>
        <v>7.3485682620961699</v>
      </c>
      <c r="M212" s="98">
        <f t="shared" si="32"/>
        <v>7.2990682620961707</v>
      </c>
      <c r="N212" s="116">
        <f t="shared" si="33"/>
        <v>7.3490682620961696</v>
      </c>
      <c r="O212" s="117">
        <f t="shared" si="34"/>
        <v>7.3240682620961701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7.3495682620961702</v>
      </c>
      <c r="L213" s="115">
        <f t="shared" si="39"/>
        <v>7.3985682620961697</v>
      </c>
      <c r="M213" s="98">
        <f t="shared" si="32"/>
        <v>7.3490682620961705</v>
      </c>
      <c r="N213" s="116">
        <f t="shared" si="33"/>
        <v>7.3990682620961694</v>
      </c>
      <c r="O213" s="117">
        <f t="shared" si="34"/>
        <v>7.3740682620961699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7.39956826209617</v>
      </c>
      <c r="L214" s="115">
        <f t="shared" si="39"/>
        <v>7.4485682620961695</v>
      </c>
      <c r="M214" s="98">
        <f t="shared" si="32"/>
        <v>7.3990682620961703</v>
      </c>
      <c r="N214" s="116">
        <f t="shared" si="33"/>
        <v>7.4490682620961692</v>
      </c>
      <c r="O214" s="117">
        <f t="shared" si="34"/>
        <v>7.4240682620961698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7.4495682620961698</v>
      </c>
      <c r="L215" s="115">
        <f t="shared" si="39"/>
        <v>7.4985682620961693</v>
      </c>
      <c r="M215" s="98">
        <f t="shared" si="32"/>
        <v>7.4490682620961701</v>
      </c>
      <c r="N215" s="116">
        <f t="shared" si="33"/>
        <v>7.4990682620961691</v>
      </c>
      <c r="O215" s="117">
        <f t="shared" si="34"/>
        <v>7.4740682620961696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7.4995682620961697</v>
      </c>
      <c r="L216" s="115">
        <f t="shared" si="39"/>
        <v>7.5485682620961692</v>
      </c>
      <c r="M216" s="98">
        <f t="shared" si="32"/>
        <v>7.4990682620961699</v>
      </c>
      <c r="N216" s="116">
        <f t="shared" si="33"/>
        <v>7.5490682620961689</v>
      </c>
      <c r="O216" s="117">
        <f t="shared" si="34"/>
        <v>7.5240682620961694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7.5495682620961695</v>
      </c>
      <c r="L217" s="115">
        <f t="shared" si="39"/>
        <v>7.598568262096169</v>
      </c>
      <c r="M217" s="98">
        <f t="shared" si="32"/>
        <v>7.5490682620961698</v>
      </c>
      <c r="N217" s="116">
        <f t="shared" si="33"/>
        <v>7.5990682620961687</v>
      </c>
      <c r="O217" s="117">
        <f t="shared" si="34"/>
        <v>7.5740682620961692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7.5995682620961693</v>
      </c>
      <c r="L218" s="115">
        <f t="shared" si="39"/>
        <v>7.6485682620961688</v>
      </c>
      <c r="M218" s="98">
        <f t="shared" si="32"/>
        <v>7.5990682620961696</v>
      </c>
      <c r="N218" s="116">
        <f t="shared" si="33"/>
        <v>7.6490682620961685</v>
      </c>
      <c r="O218" s="117">
        <f t="shared" si="34"/>
        <v>7.6240682620961691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7.6495682620961691</v>
      </c>
      <c r="L219" s="115">
        <f t="shared" si="39"/>
        <v>7.6985682620961686</v>
      </c>
      <c r="M219" s="98">
        <f t="shared" si="32"/>
        <v>7.6490682620961694</v>
      </c>
      <c r="N219" s="116">
        <f t="shared" si="33"/>
        <v>7.6990682620961683</v>
      </c>
      <c r="O219" s="117">
        <f t="shared" si="34"/>
        <v>7.6740682620961689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7.699568262096169</v>
      </c>
      <c r="L220" s="115">
        <f t="shared" si="39"/>
        <v>7.7485682620961684</v>
      </c>
      <c r="M220" s="98">
        <f t="shared" si="32"/>
        <v>7.6990682620961692</v>
      </c>
      <c r="N220" s="116">
        <f t="shared" si="33"/>
        <v>7.7490682620961682</v>
      </c>
      <c r="O220" s="117">
        <f t="shared" si="34"/>
        <v>7.7240682620961687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7.7495682620961688</v>
      </c>
      <c r="L221" s="115">
        <f t="shared" si="39"/>
        <v>7.7985682620961683</v>
      </c>
      <c r="M221" s="98">
        <f t="shared" si="32"/>
        <v>7.7490682620961691</v>
      </c>
      <c r="N221" s="116">
        <f t="shared" si="33"/>
        <v>7.799068262096168</v>
      </c>
      <c r="O221" s="117">
        <f t="shared" si="34"/>
        <v>7.7740682620961685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7.7995682620961686</v>
      </c>
      <c r="L222" s="115">
        <f t="shared" si="39"/>
        <v>7.8485682620961681</v>
      </c>
      <c r="M222" s="98">
        <f t="shared" si="32"/>
        <v>7.7990682620961689</v>
      </c>
      <c r="N222" s="116">
        <f t="shared" si="33"/>
        <v>7.8490682620961678</v>
      </c>
      <c r="O222" s="117">
        <f t="shared" si="34"/>
        <v>7.8240682620961683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7.8495682620961684</v>
      </c>
      <c r="L223" s="115">
        <f t="shared" si="39"/>
        <v>7.8985682620961679</v>
      </c>
      <c r="M223" s="98">
        <f t="shared" si="32"/>
        <v>7.8490682620961687</v>
      </c>
      <c r="N223" s="116">
        <f t="shared" si="33"/>
        <v>7.8990682620961676</v>
      </c>
      <c r="O223" s="117">
        <f t="shared" si="34"/>
        <v>7.8740682620961682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7.8995682620961682</v>
      </c>
      <c r="L224" s="115">
        <f t="shared" si="39"/>
        <v>7.9485682620961677</v>
      </c>
      <c r="M224" s="98">
        <f t="shared" si="32"/>
        <v>7.8990682620961685</v>
      </c>
      <c r="N224" s="116">
        <f t="shared" si="33"/>
        <v>7.9490682620961675</v>
      </c>
      <c r="O224" s="117">
        <f t="shared" si="34"/>
        <v>7.924068262096168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7.9495682620961681</v>
      </c>
      <c r="L225" s="115">
        <f t="shared" si="39"/>
        <v>7.9985682620961676</v>
      </c>
      <c r="M225" s="98">
        <f t="shared" si="32"/>
        <v>7.9490682620961683</v>
      </c>
      <c r="N225" s="116">
        <f t="shared" si="33"/>
        <v>7.9990682620961673</v>
      </c>
      <c r="O225" s="117">
        <f t="shared" si="34"/>
        <v>7.9740682620961678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7.9995682620961679</v>
      </c>
      <c r="L226" s="115">
        <f t="shared" si="39"/>
        <v>8.0485682620961683</v>
      </c>
      <c r="M226" s="98">
        <f t="shared" si="32"/>
        <v>7.9990682620961682</v>
      </c>
      <c r="N226" s="116">
        <f t="shared" si="33"/>
        <v>8.0490682620961689</v>
      </c>
      <c r="O226" s="117">
        <f t="shared" si="34"/>
        <v>8.0240682620961685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8.0495682620961677</v>
      </c>
      <c r="L227" s="115">
        <f t="shared" si="39"/>
        <v>8.098568262096169</v>
      </c>
      <c r="M227" s="98">
        <f t="shared" si="32"/>
        <v>8.0490682620961671</v>
      </c>
      <c r="N227" s="116">
        <f t="shared" si="33"/>
        <v>8.0990682620961696</v>
      </c>
      <c r="O227" s="117">
        <f t="shared" si="34"/>
        <v>8.0740682620961692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8.0995682620961684</v>
      </c>
      <c r="L228" s="115">
        <f t="shared" si="39"/>
        <v>8.1485682620961697</v>
      </c>
      <c r="M228" s="98">
        <f t="shared" si="32"/>
        <v>8.0990682620961678</v>
      </c>
      <c r="N228" s="116">
        <f t="shared" si="33"/>
        <v>8.1490682620961703</v>
      </c>
      <c r="O228" s="117">
        <f t="shared" si="34"/>
        <v>8.1240682620961699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8.1495682620961691</v>
      </c>
      <c r="L229" s="115">
        <f t="shared" si="39"/>
        <v>8.1985682620961704</v>
      </c>
      <c r="M229" s="98">
        <f t="shared" si="32"/>
        <v>8.1490682620961685</v>
      </c>
      <c r="N229" s="116">
        <f t="shared" si="33"/>
        <v>8.199068262096171</v>
      </c>
      <c r="O229" s="117">
        <f t="shared" si="34"/>
        <v>8.1740682620961707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8.1995682620961698</v>
      </c>
      <c r="L230" s="115">
        <f t="shared" si="39"/>
        <v>8.2485682620961711</v>
      </c>
      <c r="M230" s="98">
        <f t="shared" si="32"/>
        <v>8.1990682620961692</v>
      </c>
      <c r="N230" s="116">
        <f t="shared" si="33"/>
        <v>8.2490682620961717</v>
      </c>
      <c r="O230" s="117">
        <f t="shared" si="34"/>
        <v>8.2240682620961714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8.2495682620961706</v>
      </c>
      <c r="L231" s="115">
        <f t="shared" si="39"/>
        <v>8.2985682620961718</v>
      </c>
      <c r="M231" s="98">
        <f t="shared" si="32"/>
        <v>8.2490682620961699</v>
      </c>
      <c r="N231" s="116">
        <f t="shared" si="33"/>
        <v>8.2990682620961724</v>
      </c>
      <c r="O231" s="117">
        <f t="shared" si="34"/>
        <v>8.2740682620961721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8.2995682620961713</v>
      </c>
      <c r="L232" s="115">
        <f t="shared" si="39"/>
        <v>8.3485682620961725</v>
      </c>
      <c r="M232" s="98">
        <f t="shared" si="32"/>
        <v>8.2990682620961707</v>
      </c>
      <c r="N232" s="116">
        <f t="shared" si="33"/>
        <v>8.3490682620961731</v>
      </c>
      <c r="O232" s="117">
        <f t="shared" si="34"/>
        <v>8.3240682620961728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8.349568262096172</v>
      </c>
      <c r="L233" s="115">
        <f t="shared" si="39"/>
        <v>8.3985682620961732</v>
      </c>
      <c r="M233" s="98">
        <f t="shared" si="32"/>
        <v>8.3490682620961714</v>
      </c>
      <c r="N233" s="116">
        <f t="shared" si="33"/>
        <v>8.3990682620961739</v>
      </c>
      <c r="O233" s="117">
        <f t="shared" si="34"/>
        <v>8.3740682620961735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8.3995682620961727</v>
      </c>
      <c r="L234" s="115">
        <f t="shared" si="39"/>
        <v>8.448568262096174</v>
      </c>
      <c r="M234" s="98">
        <f t="shared" si="32"/>
        <v>8.3990682620961721</v>
      </c>
      <c r="N234" s="116">
        <f t="shared" si="33"/>
        <v>8.4490682620961746</v>
      </c>
      <c r="O234" s="117">
        <f t="shared" si="34"/>
        <v>8.4240682620961742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8.4495682620961734</v>
      </c>
      <c r="L235" s="115">
        <f t="shared" si="39"/>
        <v>8.4985682620961747</v>
      </c>
      <c r="M235" s="98">
        <f t="shared" si="32"/>
        <v>8.4490682620961728</v>
      </c>
      <c r="N235" s="116">
        <f t="shared" si="33"/>
        <v>8.4990682620961753</v>
      </c>
      <c r="O235" s="117">
        <f t="shared" si="34"/>
        <v>8.4740682620961749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8.4995682620961741</v>
      </c>
      <c r="L236" s="115">
        <f t="shared" si="39"/>
        <v>8.5485682620961754</v>
      </c>
      <c r="M236" s="98">
        <f t="shared" si="32"/>
        <v>8.4990682620961735</v>
      </c>
      <c r="N236" s="116">
        <f t="shared" si="33"/>
        <v>8.549068262096176</v>
      </c>
      <c r="O236" s="117">
        <f t="shared" si="34"/>
        <v>8.5240682620961756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8.5495682620961748</v>
      </c>
      <c r="L237" s="115">
        <f t="shared" si="39"/>
        <v>8.5985682620961761</v>
      </c>
      <c r="M237" s="98">
        <f t="shared" si="32"/>
        <v>8.5490682620961742</v>
      </c>
      <c r="N237" s="116">
        <f t="shared" si="33"/>
        <v>8.5990682620961767</v>
      </c>
      <c r="O237" s="117">
        <f t="shared" si="34"/>
        <v>8.5740682620961763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8.5995682620961755</v>
      </c>
      <c r="L238" s="115">
        <f t="shared" si="39"/>
        <v>8.6485682620961768</v>
      </c>
      <c r="M238" s="98">
        <f t="shared" si="32"/>
        <v>8.5990682620961749</v>
      </c>
      <c r="N238" s="116">
        <f t="shared" si="33"/>
        <v>8.6490682620961774</v>
      </c>
      <c r="O238" s="117">
        <f t="shared" si="34"/>
        <v>8.6240682620961771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8.6495682620961762</v>
      </c>
      <c r="L239" s="115">
        <f t="shared" si="39"/>
        <v>8.6985682620961775</v>
      </c>
      <c r="M239" s="98">
        <f t="shared" si="32"/>
        <v>8.6490682620961756</v>
      </c>
      <c r="N239" s="116">
        <f t="shared" si="33"/>
        <v>8.6990682620961781</v>
      </c>
      <c r="O239" s="117">
        <f t="shared" si="34"/>
        <v>8.6740682620961778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8.699568262096177</v>
      </c>
      <c r="L240" s="115">
        <f t="shared" si="39"/>
        <v>8.7485682620961782</v>
      </c>
      <c r="M240" s="98">
        <f t="shared" si="32"/>
        <v>8.6990682620961763</v>
      </c>
      <c r="N240" s="116">
        <f t="shared" si="33"/>
        <v>8.7490682620961788</v>
      </c>
      <c r="O240" s="117">
        <f t="shared" si="34"/>
        <v>8.7240682620961785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8.7495682620961777</v>
      </c>
      <c r="L241" s="115">
        <f t="shared" si="39"/>
        <v>8.7985682620961789</v>
      </c>
      <c r="M241" s="98">
        <f t="shared" si="32"/>
        <v>8.7490682620961771</v>
      </c>
      <c r="N241" s="116">
        <f t="shared" si="33"/>
        <v>8.7990682620961795</v>
      </c>
      <c r="O241" s="117">
        <f t="shared" si="34"/>
        <v>8.7740682620961792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8.7995682620961784</v>
      </c>
      <c r="L242" s="115">
        <f t="shared" si="39"/>
        <v>8.8485682620961796</v>
      </c>
      <c r="M242" s="98">
        <f t="shared" si="32"/>
        <v>8.7990682620961778</v>
      </c>
      <c r="N242" s="116">
        <f t="shared" si="33"/>
        <v>8.8490682620961802</v>
      </c>
      <c r="O242" s="117">
        <f t="shared" si="34"/>
        <v>8.8240682620961799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8.8495682620961791</v>
      </c>
      <c r="L243" s="115">
        <f t="shared" si="39"/>
        <v>8.8985682620961803</v>
      </c>
      <c r="M243" s="98">
        <f t="shared" si="32"/>
        <v>8.8490682620961785</v>
      </c>
      <c r="N243" s="116">
        <f t="shared" si="33"/>
        <v>8.899068262096181</v>
      </c>
      <c r="O243" s="117">
        <f t="shared" si="34"/>
        <v>8.8740682620961806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8.8995682620961798</v>
      </c>
      <c r="L244" s="115">
        <f t="shared" si="39"/>
        <v>8.9485682620961811</v>
      </c>
      <c r="M244" s="98">
        <f t="shared" si="32"/>
        <v>8.8990682620961792</v>
      </c>
      <c r="N244" s="116">
        <f t="shared" si="33"/>
        <v>8.9490682620961817</v>
      </c>
      <c r="O244" s="117">
        <f t="shared" si="34"/>
        <v>8.9240682620961813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8.9495682620961805</v>
      </c>
      <c r="L245" s="115">
        <f t="shared" si="39"/>
        <v>8.9985682620961818</v>
      </c>
      <c r="M245" s="98">
        <f t="shared" si="32"/>
        <v>8.9490682620961799</v>
      </c>
      <c r="N245" s="116">
        <f t="shared" si="33"/>
        <v>8.9990682620961824</v>
      </c>
      <c r="O245" s="117">
        <f t="shared" si="34"/>
        <v>8.974068262096182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8.9995682620961812</v>
      </c>
      <c r="L246" s="115">
        <f t="shared" si="39"/>
        <v>9.0485682620961825</v>
      </c>
      <c r="M246" s="98">
        <f t="shared" si="32"/>
        <v>8.9990682620961806</v>
      </c>
      <c r="N246" s="116">
        <f t="shared" si="33"/>
        <v>9.0490682620961831</v>
      </c>
      <c r="O246" s="117">
        <f t="shared" si="34"/>
        <v>9.0240682620961827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9.0495682620961819</v>
      </c>
      <c r="L247" s="115">
        <f t="shared" si="39"/>
        <v>9.0985682620961832</v>
      </c>
      <c r="M247" s="98">
        <f t="shared" si="32"/>
        <v>9.0490682620961813</v>
      </c>
      <c r="N247" s="116">
        <f t="shared" si="33"/>
        <v>9.0990682620961838</v>
      </c>
      <c r="O247" s="117">
        <f t="shared" si="34"/>
        <v>9.0740682620961834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9.0995682620961826</v>
      </c>
      <c r="L248" s="115">
        <f t="shared" si="39"/>
        <v>9.1485682620961839</v>
      </c>
      <c r="M248" s="98">
        <f t="shared" si="32"/>
        <v>9.099068262096182</v>
      </c>
      <c r="N248" s="116">
        <f t="shared" si="33"/>
        <v>9.1490682620961845</v>
      </c>
      <c r="O248" s="117">
        <f t="shared" si="34"/>
        <v>9.1240682620961842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9.1495682620961833</v>
      </c>
      <c r="L249" s="115">
        <f t="shared" si="39"/>
        <v>9.1985682620961846</v>
      </c>
      <c r="M249" s="98">
        <f t="shared" si="32"/>
        <v>9.1490682620961827</v>
      </c>
      <c r="N249" s="116">
        <f t="shared" si="33"/>
        <v>9.1990682620961852</v>
      </c>
      <c r="O249" s="117">
        <f t="shared" si="34"/>
        <v>9.1740682620961849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9.1995682620961841</v>
      </c>
      <c r="L250" s="115">
        <f t="shared" si="39"/>
        <v>9.2485682620961853</v>
      </c>
      <c r="M250" s="98">
        <f t="shared" si="32"/>
        <v>9.1990682620961834</v>
      </c>
      <c r="N250" s="116">
        <f t="shared" si="33"/>
        <v>9.2490682620961859</v>
      </c>
      <c r="O250" s="117">
        <f t="shared" si="34"/>
        <v>9.2240682620961856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9.2495682620961848</v>
      </c>
      <c r="L251" s="115">
        <f t="shared" si="39"/>
        <v>9.298568262096186</v>
      </c>
      <c r="M251" s="98">
        <f t="shared" si="32"/>
        <v>9.2490682620961842</v>
      </c>
      <c r="N251" s="116">
        <f t="shared" si="33"/>
        <v>9.2990682620961866</v>
      </c>
      <c r="O251" s="117">
        <f t="shared" si="34"/>
        <v>9.2740682620961863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9.2995682620961855</v>
      </c>
      <c r="L252" s="115">
        <f t="shared" si="39"/>
        <v>9.3485682620961867</v>
      </c>
      <c r="M252" s="98">
        <f t="shared" si="32"/>
        <v>9.2990682620961849</v>
      </c>
      <c r="N252" s="116">
        <f t="shared" si="33"/>
        <v>9.3490682620961874</v>
      </c>
      <c r="O252" s="117">
        <f t="shared" si="34"/>
        <v>9.324068262096187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9.3495682620961862</v>
      </c>
      <c r="L253" s="115">
        <f t="shared" si="39"/>
        <v>9.3985682620961875</v>
      </c>
      <c r="M253" s="98">
        <f t="shared" si="32"/>
        <v>9.3490682620961856</v>
      </c>
      <c r="N253" s="116">
        <f t="shared" si="33"/>
        <v>9.3990682620961881</v>
      </c>
      <c r="O253" s="117">
        <f t="shared" si="34"/>
        <v>9.3740682620961877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9.3995682620961869</v>
      </c>
      <c r="L254" s="115">
        <f t="shared" si="39"/>
        <v>9.4485682620961882</v>
      </c>
      <c r="M254" s="98">
        <f t="shared" si="32"/>
        <v>9.3990682620961863</v>
      </c>
      <c r="N254" s="116">
        <f t="shared" si="33"/>
        <v>9.4490682620961888</v>
      </c>
      <c r="O254" s="117">
        <f t="shared" si="34"/>
        <v>9.4240682620961884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9.4495682620961876</v>
      </c>
      <c r="L255" s="115">
        <f t="shared" si="39"/>
        <v>9.4985682620961889</v>
      </c>
      <c r="M255" s="98">
        <f t="shared" si="32"/>
        <v>9.449068262096187</v>
      </c>
      <c r="N255" s="116">
        <f t="shared" si="33"/>
        <v>9.4990682620961895</v>
      </c>
      <c r="O255" s="117">
        <f t="shared" si="34"/>
        <v>9.4740682620961891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9.4995682620961883</v>
      </c>
      <c r="L256" s="115">
        <f t="shared" si="39"/>
        <v>9.5485682620961896</v>
      </c>
      <c r="M256" s="98">
        <f t="shared" si="32"/>
        <v>9.4990682620961877</v>
      </c>
      <c r="N256" s="116">
        <f t="shared" si="33"/>
        <v>9.5490682620961902</v>
      </c>
      <c r="O256" s="117">
        <f t="shared" si="34"/>
        <v>9.5240682620961898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9.549568262096189</v>
      </c>
      <c r="L257" s="115">
        <f t="shared" si="39"/>
        <v>9.5985682620961903</v>
      </c>
      <c r="M257" s="98">
        <f t="shared" si="32"/>
        <v>9.5490682620961884</v>
      </c>
      <c r="N257" s="116">
        <f t="shared" si="33"/>
        <v>9.5990682620961909</v>
      </c>
      <c r="O257" s="117">
        <f t="shared" si="34"/>
        <v>9.5740682620961906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9.5995682620961897</v>
      </c>
      <c r="L258" s="115">
        <f t="shared" si="39"/>
        <v>9.648568262096191</v>
      </c>
      <c r="M258" s="98">
        <f t="shared" si="32"/>
        <v>9.5990682620961891</v>
      </c>
      <c r="N258" s="116">
        <f t="shared" si="33"/>
        <v>9.6490682620961916</v>
      </c>
      <c r="O258" s="117">
        <f t="shared" si="34"/>
        <v>9.6240682620961913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9.6495682620961905</v>
      </c>
      <c r="L259" s="115">
        <f t="shared" si="39"/>
        <v>9.6985682620961917</v>
      </c>
      <c r="M259" s="98">
        <f t="shared" si="32"/>
        <v>9.6490682620961898</v>
      </c>
      <c r="N259" s="116">
        <f t="shared" si="33"/>
        <v>9.6990682620961923</v>
      </c>
      <c r="O259" s="117">
        <f t="shared" si="34"/>
        <v>9.674068262096192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9.6995682620961912</v>
      </c>
      <c r="L260" s="115">
        <f t="shared" si="39"/>
        <v>9.7485682620961924</v>
      </c>
      <c r="M260" s="98">
        <f t="shared" si="32"/>
        <v>9.6990682620961906</v>
      </c>
      <c r="N260" s="116">
        <f t="shared" si="33"/>
        <v>9.749068262096193</v>
      </c>
      <c r="O260" s="117">
        <f t="shared" si="34"/>
        <v>9.7240682620961927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9.7495682620961919</v>
      </c>
      <c r="L261" s="115">
        <f t="shared" si="39"/>
        <v>9.7985682620961931</v>
      </c>
      <c r="M261" s="98">
        <f t="shared" ref="M261:M324" si="42">K261-5*10^-(D$2+1)</f>
        <v>9.7490682620961913</v>
      </c>
      <c r="N261" s="116">
        <f t="shared" ref="N261:N324" si="43">L261+5*10^-(D$2+1)</f>
        <v>9.7990682620961937</v>
      </c>
      <c r="O261" s="117">
        <f t="shared" ref="O261:O324" si="44">AVERAGE(K261,L261)</f>
        <v>9.7740682620961934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9.7995682620961926</v>
      </c>
      <c r="L262" s="115">
        <f t="shared" ref="L262:L325" si="49">K262+$I$4-POWER(10,-$D$2)</f>
        <v>9.8485682620961938</v>
      </c>
      <c r="M262" s="98">
        <f t="shared" si="42"/>
        <v>9.799068262096192</v>
      </c>
      <c r="N262" s="116">
        <f t="shared" si="43"/>
        <v>9.8490682620961945</v>
      </c>
      <c r="O262" s="117">
        <f t="shared" si="44"/>
        <v>9.8240682620961941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9.8495682620961933</v>
      </c>
      <c r="L263" s="115">
        <f t="shared" si="49"/>
        <v>9.8985682620961946</v>
      </c>
      <c r="M263" s="98">
        <f t="shared" si="42"/>
        <v>9.8490682620961927</v>
      </c>
      <c r="N263" s="116">
        <f t="shared" si="43"/>
        <v>9.8990682620961952</v>
      </c>
      <c r="O263" s="117">
        <f t="shared" si="44"/>
        <v>9.8740682620961948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9.899568262096194</v>
      </c>
      <c r="L264" s="115">
        <f t="shared" si="49"/>
        <v>9.9485682620961953</v>
      </c>
      <c r="M264" s="98">
        <f t="shared" si="42"/>
        <v>9.8990682620961934</v>
      </c>
      <c r="N264" s="116">
        <f t="shared" si="43"/>
        <v>9.9490682620961959</v>
      </c>
      <c r="O264" s="117">
        <f t="shared" si="44"/>
        <v>9.9240682620961955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9.9495682620961947</v>
      </c>
      <c r="L265" s="115">
        <f t="shared" si="49"/>
        <v>9.998568262096196</v>
      </c>
      <c r="M265" s="98">
        <f t="shared" si="42"/>
        <v>9.9490682620961941</v>
      </c>
      <c r="N265" s="116">
        <f t="shared" si="43"/>
        <v>9.9990682620961966</v>
      </c>
      <c r="O265" s="117">
        <f t="shared" si="44"/>
        <v>9.9740682620961962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9.9995682620961954</v>
      </c>
      <c r="L266" s="115">
        <f t="shared" si="49"/>
        <v>10.048568262096197</v>
      </c>
      <c r="M266" s="98">
        <f t="shared" si="42"/>
        <v>9.9990682620961948</v>
      </c>
      <c r="N266" s="116">
        <f t="shared" si="43"/>
        <v>10.049068262096197</v>
      </c>
      <c r="O266" s="117">
        <f t="shared" si="44"/>
        <v>10.024068262096197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10.049568262096196</v>
      </c>
      <c r="L267" s="115">
        <f t="shared" si="49"/>
        <v>10.098568262096197</v>
      </c>
      <c r="M267" s="98">
        <f t="shared" si="42"/>
        <v>10.049068262096196</v>
      </c>
      <c r="N267" s="116">
        <f t="shared" si="43"/>
        <v>10.099068262096198</v>
      </c>
      <c r="O267" s="117">
        <f t="shared" si="44"/>
        <v>10.074068262096198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10.099568262096197</v>
      </c>
      <c r="L268" s="115">
        <f t="shared" si="49"/>
        <v>10.148568262096198</v>
      </c>
      <c r="M268" s="98">
        <f t="shared" si="42"/>
        <v>10.099068262096196</v>
      </c>
      <c r="N268" s="116">
        <f t="shared" si="43"/>
        <v>10.149068262096199</v>
      </c>
      <c r="O268" s="117">
        <f t="shared" si="44"/>
        <v>10.124068262096198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10.149568262096198</v>
      </c>
      <c r="L269" s="115">
        <f t="shared" si="49"/>
        <v>10.198568262096199</v>
      </c>
      <c r="M269" s="98">
        <f t="shared" si="42"/>
        <v>10.149068262096197</v>
      </c>
      <c r="N269" s="116">
        <f t="shared" si="43"/>
        <v>10.199068262096199</v>
      </c>
      <c r="O269" s="117">
        <f t="shared" si="44"/>
        <v>10.174068262096199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10.199568262096198</v>
      </c>
      <c r="L270" s="115">
        <f t="shared" si="49"/>
        <v>10.2485682620962</v>
      </c>
      <c r="M270" s="98">
        <f t="shared" si="42"/>
        <v>10.199068262096198</v>
      </c>
      <c r="N270" s="116">
        <f t="shared" si="43"/>
        <v>10.2490682620962</v>
      </c>
      <c r="O270" s="117">
        <f t="shared" si="44"/>
        <v>10.2240682620962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10.249568262096199</v>
      </c>
      <c r="L271" s="115">
        <f t="shared" si="49"/>
        <v>10.2985682620962</v>
      </c>
      <c r="M271" s="98">
        <f t="shared" si="42"/>
        <v>10.249068262096198</v>
      </c>
      <c r="N271" s="116">
        <f t="shared" si="43"/>
        <v>10.299068262096201</v>
      </c>
      <c r="O271" s="117">
        <f t="shared" si="44"/>
        <v>10.2740682620962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10.2995682620962</v>
      </c>
      <c r="L272" s="115">
        <f t="shared" si="49"/>
        <v>10.348568262096201</v>
      </c>
      <c r="M272" s="98">
        <f t="shared" si="42"/>
        <v>10.299068262096199</v>
      </c>
      <c r="N272" s="116">
        <f t="shared" si="43"/>
        <v>10.349068262096202</v>
      </c>
      <c r="O272" s="117">
        <f t="shared" si="44"/>
        <v>10.324068262096201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10.3495682620962</v>
      </c>
      <c r="L273" s="115">
        <f t="shared" si="49"/>
        <v>10.398568262096202</v>
      </c>
      <c r="M273" s="98">
        <f t="shared" si="42"/>
        <v>10.3490682620962</v>
      </c>
      <c r="N273" s="116">
        <f t="shared" si="43"/>
        <v>10.399068262096202</v>
      </c>
      <c r="O273" s="117">
        <f t="shared" si="44"/>
        <v>10.374068262096202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10.399568262096201</v>
      </c>
      <c r="L274" s="115">
        <f t="shared" si="49"/>
        <v>10.448568262096202</v>
      </c>
      <c r="M274" s="98">
        <f t="shared" si="42"/>
        <v>10.3990682620962</v>
      </c>
      <c r="N274" s="116">
        <f t="shared" si="43"/>
        <v>10.449068262096203</v>
      </c>
      <c r="O274" s="117">
        <f t="shared" si="44"/>
        <v>10.424068262096203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10.449568262096202</v>
      </c>
      <c r="L275" s="115">
        <f t="shared" si="49"/>
        <v>10.498568262096203</v>
      </c>
      <c r="M275" s="98">
        <f t="shared" si="42"/>
        <v>10.449068262096201</v>
      </c>
      <c r="N275" s="116">
        <f t="shared" si="43"/>
        <v>10.499068262096204</v>
      </c>
      <c r="O275" s="117">
        <f t="shared" si="44"/>
        <v>10.474068262096203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10.499568262096203</v>
      </c>
      <c r="L276" s="115">
        <f t="shared" si="49"/>
        <v>10.548568262096204</v>
      </c>
      <c r="M276" s="98">
        <f t="shared" si="42"/>
        <v>10.499068262096202</v>
      </c>
      <c r="N276" s="116">
        <f t="shared" si="43"/>
        <v>10.549068262096204</v>
      </c>
      <c r="O276" s="117">
        <f t="shared" si="44"/>
        <v>10.524068262096204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10.549568262096203</v>
      </c>
      <c r="L277" s="115">
        <f t="shared" si="49"/>
        <v>10.598568262096205</v>
      </c>
      <c r="M277" s="98">
        <f t="shared" si="42"/>
        <v>10.549068262096203</v>
      </c>
      <c r="N277" s="116">
        <f t="shared" si="43"/>
        <v>10.599068262096205</v>
      </c>
      <c r="O277" s="117">
        <f t="shared" si="44"/>
        <v>10.574068262096205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10.599568262096204</v>
      </c>
      <c r="L278" s="115">
        <f t="shared" si="49"/>
        <v>10.648568262096205</v>
      </c>
      <c r="M278" s="98">
        <f t="shared" si="42"/>
        <v>10.599068262096203</v>
      </c>
      <c r="N278" s="116">
        <f t="shared" si="43"/>
        <v>10.649068262096206</v>
      </c>
      <c r="O278" s="117">
        <f t="shared" si="44"/>
        <v>10.624068262096205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10.649568262096205</v>
      </c>
      <c r="L279" s="115">
        <f t="shared" si="49"/>
        <v>10.698568262096206</v>
      </c>
      <c r="M279" s="98">
        <f t="shared" si="42"/>
        <v>10.649068262096204</v>
      </c>
      <c r="N279" s="116">
        <f t="shared" si="43"/>
        <v>10.699068262096207</v>
      </c>
      <c r="O279" s="117">
        <f t="shared" si="44"/>
        <v>10.674068262096206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10.699568262096205</v>
      </c>
      <c r="L280" s="115">
        <f t="shared" si="49"/>
        <v>10.748568262096207</v>
      </c>
      <c r="M280" s="98">
        <f t="shared" si="42"/>
        <v>10.699068262096205</v>
      </c>
      <c r="N280" s="116">
        <f t="shared" si="43"/>
        <v>10.749068262096207</v>
      </c>
      <c r="O280" s="117">
        <f t="shared" si="44"/>
        <v>10.724068262096207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10.749568262096206</v>
      </c>
      <c r="L281" s="115">
        <f t="shared" si="49"/>
        <v>10.798568262096207</v>
      </c>
      <c r="M281" s="98">
        <f t="shared" si="42"/>
        <v>10.749068262096205</v>
      </c>
      <c r="N281" s="116">
        <f t="shared" si="43"/>
        <v>10.799068262096208</v>
      </c>
      <c r="O281" s="117">
        <f t="shared" si="44"/>
        <v>10.774068262096208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10.799568262096207</v>
      </c>
      <c r="L282" s="115">
        <f t="shared" si="49"/>
        <v>10.848568262096208</v>
      </c>
      <c r="M282" s="98">
        <f t="shared" si="42"/>
        <v>10.799068262096206</v>
      </c>
      <c r="N282" s="116">
        <f t="shared" si="43"/>
        <v>10.849068262096209</v>
      </c>
      <c r="O282" s="117">
        <f t="shared" si="44"/>
        <v>10.824068262096208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10.849568262096208</v>
      </c>
      <c r="L283" s="115">
        <f t="shared" si="49"/>
        <v>10.898568262096209</v>
      </c>
      <c r="M283" s="98">
        <f t="shared" si="42"/>
        <v>10.849068262096207</v>
      </c>
      <c r="N283" s="116">
        <f t="shared" si="43"/>
        <v>10.899068262096209</v>
      </c>
      <c r="O283" s="117">
        <f t="shared" si="44"/>
        <v>10.874068262096209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10.899568262096208</v>
      </c>
      <c r="L284" s="115">
        <f t="shared" si="49"/>
        <v>10.948568262096209</v>
      </c>
      <c r="M284" s="98">
        <f t="shared" si="42"/>
        <v>10.899068262096208</v>
      </c>
      <c r="N284" s="116">
        <f t="shared" si="43"/>
        <v>10.94906826209621</v>
      </c>
      <c r="O284" s="117">
        <f t="shared" si="44"/>
        <v>10.92406826209621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10.949568262096209</v>
      </c>
      <c r="L285" s="115">
        <f t="shared" si="49"/>
        <v>10.99856826209621</v>
      </c>
      <c r="M285" s="98">
        <f t="shared" si="42"/>
        <v>10.949068262096208</v>
      </c>
      <c r="N285" s="116">
        <f t="shared" si="43"/>
        <v>10.999068262096211</v>
      </c>
      <c r="O285" s="117">
        <f t="shared" si="44"/>
        <v>10.97406826209621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10.99956826209621</v>
      </c>
      <c r="L286" s="115">
        <f t="shared" si="49"/>
        <v>11.048568262096211</v>
      </c>
      <c r="M286" s="98">
        <f t="shared" si="42"/>
        <v>10.999068262096209</v>
      </c>
      <c r="N286" s="116">
        <f t="shared" si="43"/>
        <v>11.049068262096212</v>
      </c>
      <c r="O286" s="117">
        <f t="shared" si="44"/>
        <v>11.024068262096211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11.04956826209621</v>
      </c>
      <c r="L287" s="115">
        <f t="shared" si="49"/>
        <v>11.098568262096212</v>
      </c>
      <c r="M287" s="98">
        <f t="shared" si="42"/>
        <v>11.04906826209621</v>
      </c>
      <c r="N287" s="116">
        <f t="shared" si="43"/>
        <v>11.099068262096212</v>
      </c>
      <c r="O287" s="117">
        <f t="shared" si="44"/>
        <v>11.074068262096212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11.099568262096211</v>
      </c>
      <c r="L288" s="115">
        <f t="shared" si="49"/>
        <v>11.148568262096212</v>
      </c>
      <c r="M288" s="98">
        <f t="shared" si="42"/>
        <v>11.09906826209621</v>
      </c>
      <c r="N288" s="116">
        <f t="shared" si="43"/>
        <v>11.149068262096213</v>
      </c>
      <c r="O288" s="117">
        <f t="shared" si="44"/>
        <v>11.124068262096213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11.149568262096212</v>
      </c>
      <c r="L289" s="115">
        <f t="shared" si="49"/>
        <v>11.198568262096213</v>
      </c>
      <c r="M289" s="98">
        <f t="shared" si="42"/>
        <v>11.149068262096211</v>
      </c>
      <c r="N289" s="116">
        <f t="shared" si="43"/>
        <v>11.199068262096214</v>
      </c>
      <c r="O289" s="117">
        <f t="shared" si="44"/>
        <v>11.174068262096213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11.199568262096212</v>
      </c>
      <c r="L290" s="115">
        <f t="shared" si="49"/>
        <v>11.248568262096214</v>
      </c>
      <c r="M290" s="98">
        <f t="shared" si="42"/>
        <v>11.199068262096212</v>
      </c>
      <c r="N290" s="116">
        <f t="shared" si="43"/>
        <v>11.249068262096214</v>
      </c>
      <c r="O290" s="117">
        <f t="shared" si="44"/>
        <v>11.224068262096214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11.249568262096213</v>
      </c>
      <c r="L291" s="115">
        <f t="shared" si="49"/>
        <v>11.298568262096214</v>
      </c>
      <c r="M291" s="98">
        <f t="shared" si="42"/>
        <v>11.249068262096213</v>
      </c>
      <c r="N291" s="116">
        <f t="shared" si="43"/>
        <v>11.299068262096215</v>
      </c>
      <c r="O291" s="117">
        <f t="shared" si="44"/>
        <v>11.274068262096215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11.299568262096214</v>
      </c>
      <c r="L292" s="115">
        <f t="shared" si="49"/>
        <v>11.348568262096215</v>
      </c>
      <c r="M292" s="98">
        <f t="shared" si="42"/>
        <v>11.299068262096213</v>
      </c>
      <c r="N292" s="116">
        <f t="shared" si="43"/>
        <v>11.349068262096216</v>
      </c>
      <c r="O292" s="117">
        <f t="shared" si="44"/>
        <v>11.324068262096215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11.349568262096215</v>
      </c>
      <c r="L293" s="115">
        <f t="shared" si="49"/>
        <v>11.398568262096216</v>
      </c>
      <c r="M293" s="98">
        <f t="shared" si="42"/>
        <v>11.349068262096214</v>
      </c>
      <c r="N293" s="116">
        <f t="shared" si="43"/>
        <v>11.399068262096216</v>
      </c>
      <c r="O293" s="117">
        <f t="shared" si="44"/>
        <v>11.374068262096216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11.399568262096215</v>
      </c>
      <c r="L294" s="115">
        <f t="shared" si="49"/>
        <v>11.448568262096217</v>
      </c>
      <c r="M294" s="98">
        <f t="shared" si="42"/>
        <v>11.399068262096215</v>
      </c>
      <c r="N294" s="116">
        <f t="shared" si="43"/>
        <v>11.449068262096217</v>
      </c>
      <c r="O294" s="117">
        <f t="shared" si="44"/>
        <v>11.424068262096217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11.449568262096216</v>
      </c>
      <c r="L295" s="115">
        <f t="shared" si="49"/>
        <v>11.498568262096217</v>
      </c>
      <c r="M295" s="98">
        <f t="shared" si="42"/>
        <v>11.449068262096215</v>
      </c>
      <c r="N295" s="116">
        <f t="shared" si="43"/>
        <v>11.499068262096218</v>
      </c>
      <c r="O295" s="117">
        <f t="shared" si="44"/>
        <v>11.474068262096218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11.499568262096217</v>
      </c>
      <c r="L296" s="115">
        <f t="shared" si="49"/>
        <v>11.548568262096218</v>
      </c>
      <c r="M296" s="98">
        <f t="shared" si="42"/>
        <v>11.499068262096216</v>
      </c>
      <c r="N296" s="116">
        <f t="shared" si="43"/>
        <v>11.549068262096219</v>
      </c>
      <c r="O296" s="117">
        <f t="shared" si="44"/>
        <v>11.524068262096218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11.549568262096217</v>
      </c>
      <c r="L297" s="115">
        <f t="shared" si="49"/>
        <v>11.598568262096219</v>
      </c>
      <c r="M297" s="98">
        <f t="shared" si="42"/>
        <v>11.549068262096217</v>
      </c>
      <c r="N297" s="116">
        <f t="shared" si="43"/>
        <v>11.599068262096219</v>
      </c>
      <c r="O297" s="117">
        <f t="shared" si="44"/>
        <v>11.574068262096219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11.599568262096218</v>
      </c>
      <c r="L298" s="115">
        <f t="shared" si="49"/>
        <v>11.648568262096219</v>
      </c>
      <c r="M298" s="98">
        <f t="shared" si="42"/>
        <v>11.599068262096218</v>
      </c>
      <c r="N298" s="116">
        <f t="shared" si="43"/>
        <v>11.64906826209622</v>
      </c>
      <c r="O298" s="117">
        <f t="shared" si="44"/>
        <v>11.62406826209622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11.649568262096219</v>
      </c>
      <c r="L299" s="115">
        <f t="shared" si="49"/>
        <v>11.69856826209622</v>
      </c>
      <c r="M299" s="98">
        <f t="shared" si="42"/>
        <v>11.649068262096218</v>
      </c>
      <c r="N299" s="116">
        <f t="shared" si="43"/>
        <v>11.699068262096221</v>
      </c>
      <c r="O299" s="117">
        <f t="shared" si="44"/>
        <v>11.67406826209622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11.69956826209622</v>
      </c>
      <c r="L300" s="115">
        <f t="shared" si="49"/>
        <v>11.748568262096221</v>
      </c>
      <c r="M300" s="98">
        <f t="shared" si="42"/>
        <v>11.699068262096219</v>
      </c>
      <c r="N300" s="116">
        <f t="shared" si="43"/>
        <v>11.749068262096221</v>
      </c>
      <c r="O300" s="117">
        <f t="shared" si="44"/>
        <v>11.724068262096221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11.74956826209622</v>
      </c>
      <c r="L301" s="115">
        <f t="shared" si="49"/>
        <v>11.798568262096222</v>
      </c>
      <c r="M301" s="98">
        <f t="shared" si="42"/>
        <v>11.74906826209622</v>
      </c>
      <c r="N301" s="116">
        <f t="shared" si="43"/>
        <v>11.799068262096222</v>
      </c>
      <c r="O301" s="117">
        <f t="shared" si="44"/>
        <v>11.774068262096222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11.799568262096221</v>
      </c>
      <c r="L302" s="115">
        <f t="shared" si="49"/>
        <v>11.848568262096222</v>
      </c>
      <c r="M302" s="98">
        <f t="shared" si="42"/>
        <v>11.79906826209622</v>
      </c>
      <c r="N302" s="116">
        <f t="shared" si="43"/>
        <v>11.849068262096223</v>
      </c>
      <c r="O302" s="117">
        <f t="shared" si="44"/>
        <v>11.824068262096223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11.849568262096222</v>
      </c>
      <c r="L303" s="115">
        <f t="shared" si="49"/>
        <v>11.898568262096223</v>
      </c>
      <c r="M303" s="98">
        <f t="shared" si="42"/>
        <v>11.849068262096221</v>
      </c>
      <c r="N303" s="116">
        <f t="shared" si="43"/>
        <v>11.899068262096224</v>
      </c>
      <c r="O303" s="117">
        <f t="shared" si="44"/>
        <v>11.874068262096223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11.899568262096222</v>
      </c>
      <c r="L304" s="115">
        <f t="shared" si="49"/>
        <v>11.948568262096224</v>
      </c>
      <c r="M304" s="98">
        <f t="shared" si="42"/>
        <v>11.899068262096222</v>
      </c>
      <c r="N304" s="116">
        <f t="shared" si="43"/>
        <v>11.949068262096224</v>
      </c>
      <c r="O304" s="117">
        <f t="shared" si="44"/>
        <v>11.924068262096224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11.949568262096223</v>
      </c>
      <c r="L305" s="115">
        <f t="shared" si="49"/>
        <v>11.998568262096224</v>
      </c>
      <c r="M305" s="98">
        <f t="shared" si="42"/>
        <v>11.949068262096223</v>
      </c>
      <c r="N305" s="116">
        <f t="shared" si="43"/>
        <v>11.999068262096225</v>
      </c>
      <c r="O305" s="117">
        <f t="shared" si="44"/>
        <v>11.974068262096225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11.999568262096224</v>
      </c>
      <c r="L306" s="115">
        <f t="shared" si="49"/>
        <v>12.048568262096225</v>
      </c>
      <c r="M306" s="98">
        <f t="shared" si="42"/>
        <v>11.999068262096223</v>
      </c>
      <c r="N306" s="116">
        <f t="shared" si="43"/>
        <v>12.049068262096226</v>
      </c>
      <c r="O306" s="117">
        <f t="shared" si="44"/>
        <v>12.024068262096225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12.049568262096225</v>
      </c>
      <c r="L307" s="115">
        <f t="shared" si="49"/>
        <v>12.098568262096226</v>
      </c>
      <c r="M307" s="98">
        <f t="shared" si="42"/>
        <v>12.049068262096224</v>
      </c>
      <c r="N307" s="116">
        <f t="shared" si="43"/>
        <v>12.099068262096226</v>
      </c>
      <c r="O307" s="117">
        <f t="shared" si="44"/>
        <v>12.074068262096226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12.099568262096225</v>
      </c>
      <c r="L308" s="115">
        <f t="shared" si="49"/>
        <v>12.148568262096227</v>
      </c>
      <c r="M308" s="98">
        <f t="shared" si="42"/>
        <v>12.099068262096225</v>
      </c>
      <c r="N308" s="116">
        <f t="shared" si="43"/>
        <v>12.149068262096227</v>
      </c>
      <c r="O308" s="117">
        <f t="shared" si="44"/>
        <v>12.124068262096227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12.149568262096226</v>
      </c>
      <c r="L309" s="115">
        <f t="shared" si="49"/>
        <v>12.198568262096227</v>
      </c>
      <c r="M309" s="98">
        <f t="shared" si="42"/>
        <v>12.149068262096225</v>
      </c>
      <c r="N309" s="116">
        <f t="shared" si="43"/>
        <v>12.199068262096228</v>
      </c>
      <c r="O309" s="117">
        <f t="shared" si="44"/>
        <v>12.174068262096227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12.199568262096227</v>
      </c>
      <c r="L310" s="115">
        <f t="shared" si="49"/>
        <v>12.248568262096228</v>
      </c>
      <c r="M310" s="98">
        <f t="shared" si="42"/>
        <v>12.199068262096226</v>
      </c>
      <c r="N310" s="116">
        <f t="shared" si="43"/>
        <v>12.249068262096229</v>
      </c>
      <c r="O310" s="117">
        <f t="shared" si="44"/>
        <v>12.224068262096228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12.249568262096227</v>
      </c>
      <c r="L311" s="115">
        <f t="shared" si="49"/>
        <v>12.298568262096229</v>
      </c>
      <c r="M311" s="98">
        <f t="shared" si="42"/>
        <v>12.249068262096227</v>
      </c>
      <c r="N311" s="116">
        <f t="shared" si="43"/>
        <v>12.299068262096229</v>
      </c>
      <c r="O311" s="117">
        <f t="shared" si="44"/>
        <v>12.274068262096229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12.299568262096228</v>
      </c>
      <c r="L312" s="115">
        <f t="shared" si="49"/>
        <v>12.348568262096229</v>
      </c>
      <c r="M312" s="98">
        <f t="shared" si="42"/>
        <v>12.299068262096227</v>
      </c>
      <c r="N312" s="116">
        <f t="shared" si="43"/>
        <v>12.34906826209623</v>
      </c>
      <c r="O312" s="117">
        <f t="shared" si="44"/>
        <v>12.32406826209623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12.349568262096229</v>
      </c>
      <c r="L313" s="115">
        <f t="shared" si="49"/>
        <v>12.39856826209623</v>
      </c>
      <c r="M313" s="98">
        <f t="shared" si="42"/>
        <v>12.349068262096228</v>
      </c>
      <c r="N313" s="116">
        <f t="shared" si="43"/>
        <v>12.399068262096231</v>
      </c>
      <c r="O313" s="117">
        <f t="shared" si="44"/>
        <v>12.37406826209623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12.39956826209623</v>
      </c>
      <c r="L314" s="115">
        <f t="shared" si="49"/>
        <v>12.448568262096231</v>
      </c>
      <c r="M314" s="98">
        <f t="shared" si="42"/>
        <v>12.399068262096229</v>
      </c>
      <c r="N314" s="116">
        <f t="shared" si="43"/>
        <v>12.449068262096231</v>
      </c>
      <c r="O314" s="117">
        <f t="shared" si="44"/>
        <v>12.424068262096231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12.44956826209623</v>
      </c>
      <c r="L315" s="115">
        <f t="shared" si="49"/>
        <v>12.498568262096232</v>
      </c>
      <c r="M315" s="98">
        <f t="shared" si="42"/>
        <v>12.44906826209623</v>
      </c>
      <c r="N315" s="116">
        <f t="shared" si="43"/>
        <v>12.499068262096232</v>
      </c>
      <c r="O315" s="117">
        <f t="shared" si="44"/>
        <v>12.474068262096232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12.499568262096231</v>
      </c>
      <c r="L316" s="115">
        <f t="shared" si="49"/>
        <v>12.548568262096232</v>
      </c>
      <c r="M316" s="98">
        <f t="shared" si="42"/>
        <v>12.49906826209623</v>
      </c>
      <c r="N316" s="116">
        <f t="shared" si="43"/>
        <v>12.549068262096233</v>
      </c>
      <c r="O316" s="117">
        <f t="shared" si="44"/>
        <v>12.524068262096232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12.549568262096232</v>
      </c>
      <c r="L317" s="115">
        <f t="shared" si="49"/>
        <v>12.598568262096233</v>
      </c>
      <c r="M317" s="98">
        <f t="shared" si="42"/>
        <v>12.549068262096231</v>
      </c>
      <c r="N317" s="116">
        <f t="shared" si="43"/>
        <v>12.599068262096234</v>
      </c>
      <c r="O317" s="117">
        <f t="shared" si="44"/>
        <v>12.574068262096233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12.599568262096232</v>
      </c>
      <c r="L318" s="115">
        <f t="shared" si="49"/>
        <v>12.648568262096234</v>
      </c>
      <c r="M318" s="98">
        <f t="shared" si="42"/>
        <v>12.599068262096232</v>
      </c>
      <c r="N318" s="116">
        <f t="shared" si="43"/>
        <v>12.649068262096234</v>
      </c>
      <c r="O318" s="117">
        <f t="shared" si="44"/>
        <v>12.624068262096234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12.649568262096233</v>
      </c>
      <c r="L319" s="115">
        <f t="shared" si="49"/>
        <v>12.698568262096234</v>
      </c>
      <c r="M319" s="98">
        <f t="shared" si="42"/>
        <v>12.649068262096232</v>
      </c>
      <c r="N319" s="116">
        <f t="shared" si="43"/>
        <v>12.699068262096235</v>
      </c>
      <c r="O319" s="117">
        <f t="shared" si="44"/>
        <v>12.674068262096235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12.699568262096234</v>
      </c>
      <c r="L320" s="115">
        <f t="shared" si="49"/>
        <v>12.748568262096235</v>
      </c>
      <c r="M320" s="98">
        <f t="shared" si="42"/>
        <v>12.699068262096233</v>
      </c>
      <c r="N320" s="116">
        <f t="shared" si="43"/>
        <v>12.749068262096236</v>
      </c>
      <c r="O320" s="117">
        <f t="shared" si="44"/>
        <v>12.724068262096235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12.749568262096235</v>
      </c>
      <c r="L321" s="115">
        <f t="shared" si="49"/>
        <v>12.798568262096236</v>
      </c>
      <c r="M321" s="98">
        <f t="shared" si="42"/>
        <v>12.749068262096234</v>
      </c>
      <c r="N321" s="116">
        <f t="shared" si="43"/>
        <v>12.799068262096236</v>
      </c>
      <c r="O321" s="117">
        <f t="shared" si="44"/>
        <v>12.774068262096236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12.799568262096235</v>
      </c>
      <c r="L322" s="115">
        <f t="shared" si="49"/>
        <v>12.848568262096236</v>
      </c>
      <c r="M322" s="98">
        <f t="shared" si="42"/>
        <v>12.799068262096235</v>
      </c>
      <c r="N322" s="116">
        <f t="shared" si="43"/>
        <v>12.849068262096237</v>
      </c>
      <c r="O322" s="117">
        <f t="shared" si="44"/>
        <v>12.824068262096237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12.849568262096236</v>
      </c>
      <c r="L323" s="115">
        <f t="shared" si="49"/>
        <v>12.898568262096237</v>
      </c>
      <c r="M323" s="98">
        <f t="shared" si="42"/>
        <v>12.849068262096235</v>
      </c>
      <c r="N323" s="116">
        <f t="shared" si="43"/>
        <v>12.899068262096238</v>
      </c>
      <c r="O323" s="117">
        <f t="shared" si="44"/>
        <v>12.874068262096237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12.899568262096237</v>
      </c>
      <c r="L324" s="115">
        <f t="shared" si="49"/>
        <v>12.948568262096238</v>
      </c>
      <c r="M324" s="98">
        <f t="shared" si="42"/>
        <v>12.899068262096236</v>
      </c>
      <c r="N324" s="116">
        <f t="shared" si="43"/>
        <v>12.949068262096239</v>
      </c>
      <c r="O324" s="117">
        <f t="shared" si="44"/>
        <v>12.924068262096238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12.949568262096237</v>
      </c>
      <c r="L325" s="115">
        <f t="shared" si="49"/>
        <v>12.998568262096239</v>
      </c>
      <c r="M325" s="98">
        <f t="shared" ref="M325:M388" si="52">K325-5*10^-(D$2+1)</f>
        <v>12.949068262096237</v>
      </c>
      <c r="N325" s="116">
        <f t="shared" ref="N325:N388" si="53">L325+5*10^-(D$2+1)</f>
        <v>12.999068262096239</v>
      </c>
      <c r="O325" s="117">
        <f t="shared" ref="O325:O388" si="54">AVERAGE(K325,L325)</f>
        <v>12.974068262096239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12.999568262096238</v>
      </c>
      <c r="L326" s="115">
        <f t="shared" ref="L326:L389" si="59">K326+$I$4-POWER(10,-$D$2)</f>
        <v>13.048568262096239</v>
      </c>
      <c r="M326" s="98">
        <f t="shared" si="52"/>
        <v>12.999068262096237</v>
      </c>
      <c r="N326" s="116">
        <f t="shared" si="53"/>
        <v>13.04906826209624</v>
      </c>
      <c r="O326" s="117">
        <f t="shared" si="54"/>
        <v>13.02406826209624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13.049568262096239</v>
      </c>
      <c r="L327" s="115">
        <f t="shared" si="59"/>
        <v>13.09856826209624</v>
      </c>
      <c r="M327" s="98">
        <f t="shared" si="52"/>
        <v>13.049068262096238</v>
      </c>
      <c r="N327" s="116">
        <f t="shared" si="53"/>
        <v>13.099068262096241</v>
      </c>
      <c r="O327" s="117">
        <f t="shared" si="54"/>
        <v>13.07406826209624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13.099568262096239</v>
      </c>
      <c r="L328" s="115">
        <f t="shared" si="59"/>
        <v>13.148568262096241</v>
      </c>
      <c r="M328" s="98">
        <f t="shared" si="52"/>
        <v>13.099068262096239</v>
      </c>
      <c r="N328" s="116">
        <f t="shared" si="53"/>
        <v>13.149068262096241</v>
      </c>
      <c r="O328" s="117">
        <f t="shared" si="54"/>
        <v>13.124068262096241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13.14956826209624</v>
      </c>
      <c r="L329" s="115">
        <f t="shared" si="59"/>
        <v>13.198568262096241</v>
      </c>
      <c r="M329" s="98">
        <f t="shared" si="52"/>
        <v>13.14906826209624</v>
      </c>
      <c r="N329" s="116">
        <f t="shared" si="53"/>
        <v>13.199068262096242</v>
      </c>
      <c r="O329" s="117">
        <f t="shared" si="54"/>
        <v>13.174068262096242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13.199568262096241</v>
      </c>
      <c r="L330" s="115">
        <f t="shared" si="59"/>
        <v>13.248568262096242</v>
      </c>
      <c r="M330" s="98">
        <f t="shared" si="52"/>
        <v>13.19906826209624</v>
      </c>
      <c r="N330" s="116">
        <f t="shared" si="53"/>
        <v>13.249068262096243</v>
      </c>
      <c r="O330" s="117">
        <f t="shared" si="54"/>
        <v>13.224068262096242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13.249568262096242</v>
      </c>
      <c r="L331" s="115">
        <f t="shared" si="59"/>
        <v>13.298568262096243</v>
      </c>
      <c r="M331" s="98">
        <f t="shared" si="52"/>
        <v>13.249068262096241</v>
      </c>
      <c r="N331" s="116">
        <f t="shared" si="53"/>
        <v>13.299068262096243</v>
      </c>
      <c r="O331" s="117">
        <f t="shared" si="54"/>
        <v>13.274068262096243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13.299568262096242</v>
      </c>
      <c r="L332" s="115">
        <f t="shared" si="59"/>
        <v>13.348568262096244</v>
      </c>
      <c r="M332" s="98">
        <f t="shared" si="52"/>
        <v>13.299068262096242</v>
      </c>
      <c r="N332" s="116">
        <f t="shared" si="53"/>
        <v>13.349068262096244</v>
      </c>
      <c r="O332" s="117">
        <f t="shared" si="54"/>
        <v>13.324068262096244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13.349568262096243</v>
      </c>
      <c r="L333" s="115">
        <f t="shared" si="59"/>
        <v>13.398568262096244</v>
      </c>
      <c r="M333" s="98">
        <f t="shared" si="52"/>
        <v>13.349068262096242</v>
      </c>
      <c r="N333" s="116">
        <f t="shared" si="53"/>
        <v>13.399068262096245</v>
      </c>
      <c r="O333" s="117">
        <f t="shared" si="54"/>
        <v>13.374068262096245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13.399568262096244</v>
      </c>
      <c r="L334" s="115">
        <f t="shared" si="59"/>
        <v>13.448568262096245</v>
      </c>
      <c r="M334" s="98">
        <f t="shared" si="52"/>
        <v>13.399068262096243</v>
      </c>
      <c r="N334" s="116">
        <f t="shared" si="53"/>
        <v>13.449068262096246</v>
      </c>
      <c r="O334" s="117">
        <f t="shared" si="54"/>
        <v>13.424068262096245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13.449568262096244</v>
      </c>
      <c r="L335" s="115">
        <f t="shared" si="59"/>
        <v>13.498568262096246</v>
      </c>
      <c r="M335" s="98">
        <f t="shared" si="52"/>
        <v>13.449068262096244</v>
      </c>
      <c r="N335" s="116">
        <f t="shared" si="53"/>
        <v>13.499068262096246</v>
      </c>
      <c r="O335" s="117">
        <f t="shared" si="54"/>
        <v>13.474068262096246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13.499568262096245</v>
      </c>
      <c r="L336" s="115">
        <f t="shared" si="59"/>
        <v>13.548568262096246</v>
      </c>
      <c r="M336" s="98">
        <f t="shared" si="52"/>
        <v>13.499068262096245</v>
      </c>
      <c r="N336" s="116">
        <f t="shared" si="53"/>
        <v>13.549068262096247</v>
      </c>
      <c r="O336" s="117">
        <f t="shared" si="54"/>
        <v>13.524068262096247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13.549568262096246</v>
      </c>
      <c r="L337" s="115">
        <f t="shared" si="59"/>
        <v>13.598568262096247</v>
      </c>
      <c r="M337" s="98">
        <f t="shared" si="52"/>
        <v>13.549068262096245</v>
      </c>
      <c r="N337" s="116">
        <f t="shared" si="53"/>
        <v>13.599068262096248</v>
      </c>
      <c r="O337" s="117">
        <f t="shared" si="54"/>
        <v>13.574068262096247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13.599568262096247</v>
      </c>
      <c r="L338" s="115">
        <f t="shared" si="59"/>
        <v>13.648568262096248</v>
      </c>
      <c r="M338" s="98">
        <f t="shared" si="52"/>
        <v>13.599068262096246</v>
      </c>
      <c r="N338" s="116">
        <f t="shared" si="53"/>
        <v>13.649068262096248</v>
      </c>
      <c r="O338" s="117">
        <f t="shared" si="54"/>
        <v>13.624068262096248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13.649568262096247</v>
      </c>
      <c r="L339" s="115">
        <f t="shared" si="59"/>
        <v>13.698568262096249</v>
      </c>
      <c r="M339" s="98">
        <f t="shared" si="52"/>
        <v>13.649068262096247</v>
      </c>
      <c r="N339" s="116">
        <f t="shared" si="53"/>
        <v>13.699068262096249</v>
      </c>
      <c r="O339" s="117">
        <f t="shared" si="54"/>
        <v>13.674068262096249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13.699568262096248</v>
      </c>
      <c r="L340" s="115">
        <f t="shared" si="59"/>
        <v>13.748568262096249</v>
      </c>
      <c r="M340" s="98">
        <f t="shared" si="52"/>
        <v>13.699068262096247</v>
      </c>
      <c r="N340" s="116">
        <f t="shared" si="53"/>
        <v>13.74906826209625</v>
      </c>
      <c r="O340" s="117">
        <f t="shared" si="54"/>
        <v>13.72406826209625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13.749568262096249</v>
      </c>
      <c r="L341" s="115">
        <f t="shared" si="59"/>
        <v>13.79856826209625</v>
      </c>
      <c r="M341" s="98">
        <f t="shared" si="52"/>
        <v>13.749068262096248</v>
      </c>
      <c r="N341" s="116">
        <f t="shared" si="53"/>
        <v>13.799068262096251</v>
      </c>
      <c r="O341" s="117">
        <f t="shared" si="54"/>
        <v>13.77406826209625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13.799568262096249</v>
      </c>
      <c r="L342" s="115">
        <f t="shared" si="59"/>
        <v>13.848568262096251</v>
      </c>
      <c r="M342" s="98">
        <f t="shared" si="52"/>
        <v>13.799068262096249</v>
      </c>
      <c r="N342" s="116">
        <f t="shared" si="53"/>
        <v>13.849068262096251</v>
      </c>
      <c r="O342" s="117">
        <f t="shared" si="54"/>
        <v>13.824068262096251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13.84956826209625</v>
      </c>
      <c r="L343" s="115">
        <f t="shared" si="59"/>
        <v>13.898568262096251</v>
      </c>
      <c r="M343" s="98">
        <f t="shared" si="52"/>
        <v>13.84906826209625</v>
      </c>
      <c r="N343" s="116">
        <f t="shared" si="53"/>
        <v>13.899068262096252</v>
      </c>
      <c r="O343" s="117">
        <f t="shared" si="54"/>
        <v>13.874068262096252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13.899568262096251</v>
      </c>
      <c r="L344" s="115">
        <f t="shared" si="59"/>
        <v>13.948568262096252</v>
      </c>
      <c r="M344" s="98">
        <f t="shared" si="52"/>
        <v>13.89906826209625</v>
      </c>
      <c r="N344" s="116">
        <f t="shared" si="53"/>
        <v>13.949068262096253</v>
      </c>
      <c r="O344" s="117">
        <f t="shared" si="54"/>
        <v>13.924068262096252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13.949568262096252</v>
      </c>
      <c r="L345" s="115">
        <f t="shared" si="59"/>
        <v>13.998568262096253</v>
      </c>
      <c r="M345" s="98">
        <f t="shared" si="52"/>
        <v>13.949068262096251</v>
      </c>
      <c r="N345" s="116">
        <f t="shared" si="53"/>
        <v>13.999068262096253</v>
      </c>
      <c r="O345" s="117">
        <f t="shared" si="54"/>
        <v>13.974068262096253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13.999568262096252</v>
      </c>
      <c r="L346" s="115">
        <f t="shared" si="59"/>
        <v>14.048568262096254</v>
      </c>
      <c r="M346" s="98">
        <f t="shared" si="52"/>
        <v>13.999068262096252</v>
      </c>
      <c r="N346" s="116">
        <f t="shared" si="53"/>
        <v>14.049068262096254</v>
      </c>
      <c r="O346" s="117">
        <f t="shared" si="54"/>
        <v>14.024068262096254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14.049568262096253</v>
      </c>
      <c r="L347" s="115">
        <f t="shared" si="59"/>
        <v>14.098568262096254</v>
      </c>
      <c r="M347" s="98">
        <f t="shared" si="52"/>
        <v>14.049068262096252</v>
      </c>
      <c r="N347" s="116">
        <f t="shared" si="53"/>
        <v>14.099068262096255</v>
      </c>
      <c r="O347" s="117">
        <f t="shared" si="54"/>
        <v>14.074068262096255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14.099568262096254</v>
      </c>
      <c r="L348" s="115">
        <f t="shared" si="59"/>
        <v>14.148568262096255</v>
      </c>
      <c r="M348" s="98">
        <f t="shared" si="52"/>
        <v>14.099068262096253</v>
      </c>
      <c r="N348" s="116">
        <f t="shared" si="53"/>
        <v>14.149068262096256</v>
      </c>
      <c r="O348" s="117">
        <f t="shared" si="54"/>
        <v>14.124068262096255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14.149568262096254</v>
      </c>
      <c r="L349" s="115">
        <f t="shared" si="59"/>
        <v>14.198568262096256</v>
      </c>
      <c r="M349" s="98">
        <f t="shared" si="52"/>
        <v>14.149068262096254</v>
      </c>
      <c r="N349" s="116">
        <f t="shared" si="53"/>
        <v>14.199068262096256</v>
      </c>
      <c r="O349" s="117">
        <f t="shared" si="54"/>
        <v>14.174068262096256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14.199568262096255</v>
      </c>
      <c r="L350" s="115">
        <f t="shared" si="59"/>
        <v>14.248568262096256</v>
      </c>
      <c r="M350" s="98">
        <f t="shared" si="52"/>
        <v>14.199068262096255</v>
      </c>
      <c r="N350" s="116">
        <f t="shared" si="53"/>
        <v>14.249068262096257</v>
      </c>
      <c r="O350" s="117">
        <f t="shared" si="54"/>
        <v>14.224068262096257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14.249568262096256</v>
      </c>
      <c r="L351" s="115">
        <f t="shared" si="59"/>
        <v>14.298568262096257</v>
      </c>
      <c r="M351" s="98">
        <f t="shared" si="52"/>
        <v>14.249068262096255</v>
      </c>
      <c r="N351" s="116">
        <f t="shared" si="53"/>
        <v>14.299068262096258</v>
      </c>
      <c r="O351" s="117">
        <f t="shared" si="54"/>
        <v>14.274068262096257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14.299568262096257</v>
      </c>
      <c r="L352" s="115">
        <f t="shared" si="59"/>
        <v>14.348568262096258</v>
      </c>
      <c r="M352" s="98">
        <f t="shared" si="52"/>
        <v>14.299068262096256</v>
      </c>
      <c r="N352" s="116">
        <f t="shared" si="53"/>
        <v>14.349068262096258</v>
      </c>
      <c r="O352" s="117">
        <f t="shared" si="54"/>
        <v>14.324068262096258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14.349568262096257</v>
      </c>
      <c r="L353" s="115">
        <f t="shared" si="59"/>
        <v>14.398568262096259</v>
      </c>
      <c r="M353" s="98">
        <f t="shared" si="52"/>
        <v>14.349068262096257</v>
      </c>
      <c r="N353" s="116">
        <f t="shared" si="53"/>
        <v>14.399068262096259</v>
      </c>
      <c r="O353" s="117">
        <f t="shared" si="54"/>
        <v>14.374068262096259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14.399568262096258</v>
      </c>
      <c r="L354" s="115">
        <f t="shared" si="59"/>
        <v>14.448568262096259</v>
      </c>
      <c r="M354" s="98">
        <f t="shared" si="52"/>
        <v>14.399068262096257</v>
      </c>
      <c r="N354" s="116">
        <f t="shared" si="53"/>
        <v>14.44906826209626</v>
      </c>
      <c r="O354" s="117">
        <f t="shared" si="54"/>
        <v>14.424068262096259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14.449568262096259</v>
      </c>
      <c r="L355" s="115">
        <f t="shared" si="59"/>
        <v>14.49856826209626</v>
      </c>
      <c r="M355" s="98">
        <f t="shared" si="52"/>
        <v>14.449068262096258</v>
      </c>
      <c r="N355" s="116">
        <f t="shared" si="53"/>
        <v>14.499068262096261</v>
      </c>
      <c r="O355" s="117">
        <f t="shared" si="54"/>
        <v>14.47406826209626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14.499568262096259</v>
      </c>
      <c r="L356" s="115">
        <f t="shared" si="59"/>
        <v>14.548568262096261</v>
      </c>
      <c r="M356" s="98">
        <f t="shared" si="52"/>
        <v>14.499068262096259</v>
      </c>
      <c r="N356" s="116">
        <f t="shared" si="53"/>
        <v>14.549068262096261</v>
      </c>
      <c r="O356" s="117">
        <f t="shared" si="54"/>
        <v>14.524068262096261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14.54956826209626</v>
      </c>
      <c r="L357" s="115">
        <f t="shared" si="59"/>
        <v>14.598568262096261</v>
      </c>
      <c r="M357" s="98">
        <f t="shared" si="52"/>
        <v>14.549068262096259</v>
      </c>
      <c r="N357" s="116">
        <f t="shared" si="53"/>
        <v>14.599068262096262</v>
      </c>
      <c r="O357" s="117">
        <f t="shared" si="54"/>
        <v>14.574068262096262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14.599568262096261</v>
      </c>
      <c r="L358" s="115">
        <f t="shared" si="59"/>
        <v>14.648568262096262</v>
      </c>
      <c r="M358" s="98">
        <f t="shared" si="52"/>
        <v>14.59906826209626</v>
      </c>
      <c r="N358" s="116">
        <f t="shared" si="53"/>
        <v>14.649068262096263</v>
      </c>
      <c r="O358" s="117">
        <f t="shared" si="54"/>
        <v>14.624068262096262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14.649568262096262</v>
      </c>
      <c r="L359" s="115">
        <f t="shared" si="59"/>
        <v>14.698568262096263</v>
      </c>
      <c r="M359" s="98">
        <f t="shared" si="52"/>
        <v>14.649068262096261</v>
      </c>
      <c r="N359" s="116">
        <f t="shared" si="53"/>
        <v>14.699068262096263</v>
      </c>
      <c r="O359" s="117">
        <f t="shared" si="54"/>
        <v>14.674068262096263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14.699568262096262</v>
      </c>
      <c r="L360" s="115">
        <f t="shared" si="59"/>
        <v>14.748568262096263</v>
      </c>
      <c r="M360" s="98">
        <f t="shared" si="52"/>
        <v>14.699068262096262</v>
      </c>
      <c r="N360" s="116">
        <f t="shared" si="53"/>
        <v>14.749068262096264</v>
      </c>
      <c r="O360" s="117">
        <f t="shared" si="54"/>
        <v>14.724068262096264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14.749568262096263</v>
      </c>
      <c r="L361" s="115">
        <f t="shared" si="59"/>
        <v>14.798568262096264</v>
      </c>
      <c r="M361" s="98">
        <f t="shared" si="52"/>
        <v>14.749068262096262</v>
      </c>
      <c r="N361" s="116">
        <f t="shared" si="53"/>
        <v>14.799068262096265</v>
      </c>
      <c r="O361" s="117">
        <f t="shared" si="54"/>
        <v>14.774068262096264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14.799568262096264</v>
      </c>
      <c r="L362" s="115">
        <f t="shared" si="59"/>
        <v>14.848568262096265</v>
      </c>
      <c r="M362" s="98">
        <f t="shared" si="52"/>
        <v>14.799068262096263</v>
      </c>
      <c r="N362" s="116">
        <f t="shared" si="53"/>
        <v>14.849068262096266</v>
      </c>
      <c r="O362" s="117">
        <f t="shared" si="54"/>
        <v>14.824068262096265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14.849568262096264</v>
      </c>
      <c r="L363" s="115">
        <f t="shared" si="59"/>
        <v>14.898568262096266</v>
      </c>
      <c r="M363" s="98">
        <f t="shared" si="52"/>
        <v>14.849068262096264</v>
      </c>
      <c r="N363" s="116">
        <f t="shared" si="53"/>
        <v>14.899068262096266</v>
      </c>
      <c r="O363" s="117">
        <f t="shared" si="54"/>
        <v>14.874068262096266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14.899568262096265</v>
      </c>
      <c r="L364" s="115">
        <f t="shared" si="59"/>
        <v>14.948568262096266</v>
      </c>
      <c r="M364" s="98">
        <f t="shared" si="52"/>
        <v>14.899068262096264</v>
      </c>
      <c r="N364" s="116">
        <f t="shared" si="53"/>
        <v>14.949068262096267</v>
      </c>
      <c r="O364" s="117">
        <f t="shared" si="54"/>
        <v>14.924068262096267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14.949568262096266</v>
      </c>
      <c r="L365" s="115">
        <f t="shared" si="59"/>
        <v>14.998568262096267</v>
      </c>
      <c r="M365" s="98">
        <f t="shared" si="52"/>
        <v>14.949068262096265</v>
      </c>
      <c r="N365" s="116">
        <f t="shared" si="53"/>
        <v>14.999068262096268</v>
      </c>
      <c r="O365" s="117">
        <f t="shared" si="54"/>
        <v>14.974068262096267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14.999568262096266</v>
      </c>
      <c r="L366" s="115">
        <f t="shared" si="59"/>
        <v>15.048568262096268</v>
      </c>
      <c r="M366" s="98">
        <f t="shared" si="52"/>
        <v>14.999068262096266</v>
      </c>
      <c r="N366" s="116">
        <f t="shared" si="53"/>
        <v>15.049068262096268</v>
      </c>
      <c r="O366" s="117">
        <f t="shared" si="54"/>
        <v>15.024068262096268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15.049568262096267</v>
      </c>
      <c r="L367" s="115">
        <f t="shared" si="59"/>
        <v>15.098568262096268</v>
      </c>
      <c r="M367" s="98">
        <f t="shared" si="52"/>
        <v>15.049068262096267</v>
      </c>
      <c r="N367" s="116">
        <f t="shared" si="53"/>
        <v>15.099068262096269</v>
      </c>
      <c r="O367" s="117">
        <f t="shared" si="54"/>
        <v>15.074068262096269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15.099568262096268</v>
      </c>
      <c r="L368" s="115">
        <f t="shared" si="59"/>
        <v>15.148568262096269</v>
      </c>
      <c r="M368" s="98">
        <f t="shared" si="52"/>
        <v>15.099068262096267</v>
      </c>
      <c r="N368" s="116">
        <f t="shared" si="53"/>
        <v>15.14906826209627</v>
      </c>
      <c r="O368" s="117">
        <f t="shared" si="54"/>
        <v>15.124068262096269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15.149568262096269</v>
      </c>
      <c r="L369" s="115">
        <f t="shared" si="59"/>
        <v>15.19856826209627</v>
      </c>
      <c r="M369" s="98">
        <f t="shared" si="52"/>
        <v>15.149068262096268</v>
      </c>
      <c r="N369" s="116">
        <f t="shared" si="53"/>
        <v>15.19906826209627</v>
      </c>
      <c r="O369" s="117">
        <f t="shared" si="54"/>
        <v>15.17406826209627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15.199568262096269</v>
      </c>
      <c r="L370" s="115">
        <f t="shared" si="59"/>
        <v>15.248568262096271</v>
      </c>
      <c r="M370" s="98">
        <f t="shared" si="52"/>
        <v>15.199068262096269</v>
      </c>
      <c r="N370" s="116">
        <f t="shared" si="53"/>
        <v>15.249068262096271</v>
      </c>
      <c r="O370" s="117">
        <f t="shared" si="54"/>
        <v>15.224068262096271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15.24956826209627</v>
      </c>
      <c r="L371" s="115">
        <f t="shared" si="59"/>
        <v>15.298568262096271</v>
      </c>
      <c r="M371" s="98">
        <f t="shared" si="52"/>
        <v>15.249068262096269</v>
      </c>
      <c r="N371" s="116">
        <f t="shared" si="53"/>
        <v>15.299068262096272</v>
      </c>
      <c r="O371" s="117">
        <f t="shared" si="54"/>
        <v>15.274068262096272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15.299568262096271</v>
      </c>
      <c r="L372" s="115">
        <f t="shared" si="59"/>
        <v>15.348568262096272</v>
      </c>
      <c r="M372" s="98">
        <f t="shared" si="52"/>
        <v>15.29906826209627</v>
      </c>
      <c r="N372" s="116">
        <f t="shared" si="53"/>
        <v>15.349068262096273</v>
      </c>
      <c r="O372" s="117">
        <f t="shared" si="54"/>
        <v>15.324068262096272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15.349568262096271</v>
      </c>
      <c r="L373" s="115">
        <f t="shared" si="59"/>
        <v>15.398568262096273</v>
      </c>
      <c r="M373" s="98">
        <f t="shared" si="52"/>
        <v>15.349068262096271</v>
      </c>
      <c r="N373" s="116">
        <f t="shared" si="53"/>
        <v>15.399068262096273</v>
      </c>
      <c r="O373" s="117">
        <f t="shared" si="54"/>
        <v>15.374068262096273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15.399568262096272</v>
      </c>
      <c r="L374" s="115">
        <f t="shared" si="59"/>
        <v>15.448568262096273</v>
      </c>
      <c r="M374" s="98">
        <f t="shared" si="52"/>
        <v>15.399068262096272</v>
      </c>
      <c r="N374" s="116">
        <f t="shared" si="53"/>
        <v>15.449068262096274</v>
      </c>
      <c r="O374" s="117">
        <f t="shared" si="54"/>
        <v>15.424068262096274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15.449568262096273</v>
      </c>
      <c r="L375" s="115">
        <f t="shared" si="59"/>
        <v>15.498568262096274</v>
      </c>
      <c r="M375" s="98">
        <f t="shared" si="52"/>
        <v>15.449068262096272</v>
      </c>
      <c r="N375" s="116">
        <f t="shared" si="53"/>
        <v>15.499068262096275</v>
      </c>
      <c r="O375" s="117">
        <f t="shared" si="54"/>
        <v>15.474068262096274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15.499568262096274</v>
      </c>
      <c r="L376" s="115">
        <f t="shared" si="59"/>
        <v>15.548568262096275</v>
      </c>
      <c r="M376" s="98">
        <f t="shared" si="52"/>
        <v>15.499068262096273</v>
      </c>
      <c r="N376" s="116">
        <f t="shared" si="53"/>
        <v>15.549068262096275</v>
      </c>
      <c r="O376" s="117">
        <f t="shared" si="54"/>
        <v>15.524068262096275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15.549568262096274</v>
      </c>
      <c r="L377" s="115">
        <f t="shared" si="59"/>
        <v>15.598568262096276</v>
      </c>
      <c r="M377" s="98">
        <f t="shared" si="52"/>
        <v>15.549068262096274</v>
      </c>
      <c r="N377" s="116">
        <f t="shared" si="53"/>
        <v>15.599068262096276</v>
      </c>
      <c r="O377" s="117">
        <f t="shared" si="54"/>
        <v>15.574068262096276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15.599568262096275</v>
      </c>
      <c r="L378" s="115">
        <f t="shared" si="59"/>
        <v>15.648568262096276</v>
      </c>
      <c r="M378" s="98">
        <f t="shared" si="52"/>
        <v>15.599068262096274</v>
      </c>
      <c r="N378" s="116">
        <f t="shared" si="53"/>
        <v>15.649068262096277</v>
      </c>
      <c r="O378" s="117">
        <f t="shared" si="54"/>
        <v>15.624068262096277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15.649568262096276</v>
      </c>
      <c r="L379" s="115">
        <f t="shared" si="59"/>
        <v>15.698568262096277</v>
      </c>
      <c r="M379" s="98">
        <f t="shared" si="52"/>
        <v>15.649068262096275</v>
      </c>
      <c r="N379" s="116">
        <f t="shared" si="53"/>
        <v>15.699068262096278</v>
      </c>
      <c r="O379" s="117">
        <f t="shared" si="54"/>
        <v>15.674068262096277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15.699568262096276</v>
      </c>
      <c r="L380" s="115">
        <f t="shared" si="59"/>
        <v>15.748568262096278</v>
      </c>
      <c r="M380" s="98">
        <f t="shared" si="52"/>
        <v>15.699068262096276</v>
      </c>
      <c r="N380" s="116">
        <f t="shared" si="53"/>
        <v>15.749068262096278</v>
      </c>
      <c r="O380" s="117">
        <f t="shared" si="54"/>
        <v>15.724068262096278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15.749568262096277</v>
      </c>
      <c r="L381" s="115">
        <f t="shared" si="59"/>
        <v>15.798568262096278</v>
      </c>
      <c r="M381" s="98">
        <f t="shared" si="52"/>
        <v>15.749068262096277</v>
      </c>
      <c r="N381" s="116">
        <f t="shared" si="53"/>
        <v>15.799068262096279</v>
      </c>
      <c r="O381" s="117">
        <f t="shared" si="54"/>
        <v>15.774068262096279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15.799568262096278</v>
      </c>
      <c r="L382" s="115">
        <f t="shared" si="59"/>
        <v>15.848568262096279</v>
      </c>
      <c r="M382" s="98">
        <f t="shared" si="52"/>
        <v>15.799068262096277</v>
      </c>
      <c r="N382" s="116">
        <f t="shared" si="53"/>
        <v>15.84906826209628</v>
      </c>
      <c r="O382" s="117">
        <f t="shared" si="54"/>
        <v>15.824068262096279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15.849568262096279</v>
      </c>
      <c r="L383" s="115">
        <f t="shared" si="59"/>
        <v>15.89856826209628</v>
      </c>
      <c r="M383" s="98">
        <f t="shared" si="52"/>
        <v>15.849068262096278</v>
      </c>
      <c r="N383" s="116">
        <f t="shared" si="53"/>
        <v>15.89906826209628</v>
      </c>
      <c r="O383" s="117">
        <f t="shared" si="54"/>
        <v>15.87406826209628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15.899568262096279</v>
      </c>
      <c r="L384" s="115">
        <f t="shared" si="59"/>
        <v>15.948568262096281</v>
      </c>
      <c r="M384" s="98">
        <f t="shared" si="52"/>
        <v>15.899068262096279</v>
      </c>
      <c r="N384" s="116">
        <f t="shared" si="53"/>
        <v>15.949068262096281</v>
      </c>
      <c r="O384" s="117">
        <f t="shared" si="54"/>
        <v>15.924068262096281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15.94956826209628</v>
      </c>
      <c r="L385" s="115">
        <f t="shared" si="59"/>
        <v>15.998568262096281</v>
      </c>
      <c r="M385" s="98">
        <f t="shared" si="52"/>
        <v>15.949068262096279</v>
      </c>
      <c r="N385" s="116">
        <f t="shared" si="53"/>
        <v>15.999068262096282</v>
      </c>
      <c r="O385" s="117">
        <f t="shared" si="54"/>
        <v>15.974068262096282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15.999568262096281</v>
      </c>
      <c r="L386" s="115">
        <f t="shared" si="59"/>
        <v>16.048568262096278</v>
      </c>
      <c r="M386" s="98">
        <f t="shared" si="52"/>
        <v>15.99906826209628</v>
      </c>
      <c r="N386" s="116">
        <f t="shared" si="53"/>
        <v>16.049068262096277</v>
      </c>
      <c r="O386" s="117">
        <f t="shared" si="54"/>
        <v>16.024068262096279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16.04956826209628</v>
      </c>
      <c r="L387" s="115">
        <f t="shared" si="59"/>
        <v>16.098568262096279</v>
      </c>
      <c r="M387" s="98">
        <f t="shared" si="52"/>
        <v>16.049068262096281</v>
      </c>
      <c r="N387" s="116">
        <f t="shared" si="53"/>
        <v>16.099068262096278</v>
      </c>
      <c r="O387" s="117">
        <f t="shared" si="54"/>
        <v>16.074068262096279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16.09956826209628</v>
      </c>
      <c r="L388" s="115">
        <f t="shared" si="59"/>
        <v>16.14856826209628</v>
      </c>
      <c r="M388" s="98">
        <f t="shared" si="52"/>
        <v>16.099068262096282</v>
      </c>
      <c r="N388" s="116">
        <f t="shared" si="53"/>
        <v>16.149068262096279</v>
      </c>
      <c r="O388" s="117">
        <f t="shared" si="54"/>
        <v>16.12406826209628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16.149568262096281</v>
      </c>
      <c r="L389" s="115">
        <f t="shared" si="59"/>
        <v>16.198568262096281</v>
      </c>
      <c r="M389" s="98">
        <f t="shared" ref="M389:M452" si="62">K389-5*10^-(D$2+1)</f>
        <v>16.149068262096282</v>
      </c>
      <c r="N389" s="116">
        <f t="shared" ref="N389:N452" si="63">L389+5*10^-(D$2+1)</f>
        <v>16.199068262096279</v>
      </c>
      <c r="O389" s="117">
        <f t="shared" ref="O389:O452" si="64">AVERAGE(K389,L389)</f>
        <v>16.174068262096281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16.199568262096282</v>
      </c>
      <c r="L390" s="115">
        <f t="shared" ref="L390:L453" si="69">K390+$I$4-POWER(10,-$D$2)</f>
        <v>16.248568262096281</v>
      </c>
      <c r="M390" s="98">
        <f t="shared" si="62"/>
        <v>16.199068262096283</v>
      </c>
      <c r="N390" s="116">
        <f t="shared" si="63"/>
        <v>16.24906826209628</v>
      </c>
      <c r="O390" s="117">
        <f t="shared" si="64"/>
        <v>16.224068262096282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16.249568262096282</v>
      </c>
      <c r="L391" s="115">
        <f t="shared" si="69"/>
        <v>16.298568262096282</v>
      </c>
      <c r="M391" s="98">
        <f t="shared" si="62"/>
        <v>16.249068262096284</v>
      </c>
      <c r="N391" s="116">
        <f t="shared" si="63"/>
        <v>16.299068262096281</v>
      </c>
      <c r="O391" s="117">
        <f t="shared" si="64"/>
        <v>16.274068262096282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16.299568262096283</v>
      </c>
      <c r="L392" s="115">
        <f t="shared" si="69"/>
        <v>16.348568262096283</v>
      </c>
      <c r="M392" s="98">
        <f t="shared" si="62"/>
        <v>16.299068262096284</v>
      </c>
      <c r="N392" s="116">
        <f t="shared" si="63"/>
        <v>16.349068262096282</v>
      </c>
      <c r="O392" s="117">
        <f t="shared" si="64"/>
        <v>16.324068262096283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16.349568262096284</v>
      </c>
      <c r="L393" s="115">
        <f t="shared" si="69"/>
        <v>16.398568262096283</v>
      </c>
      <c r="M393" s="98">
        <f t="shared" si="62"/>
        <v>16.349068262096285</v>
      </c>
      <c r="N393" s="116">
        <f t="shared" si="63"/>
        <v>16.399068262096282</v>
      </c>
      <c r="O393" s="117">
        <f t="shared" si="64"/>
        <v>16.374068262096284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16.399568262096285</v>
      </c>
      <c r="L394" s="115">
        <f t="shared" si="69"/>
        <v>16.448568262096284</v>
      </c>
      <c r="M394" s="98">
        <f t="shared" si="62"/>
        <v>16.399068262096286</v>
      </c>
      <c r="N394" s="116">
        <f t="shared" si="63"/>
        <v>16.449068262096283</v>
      </c>
      <c r="O394" s="117">
        <f t="shared" si="64"/>
        <v>16.424068262096284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16.449568262096285</v>
      </c>
      <c r="L395" s="115">
        <f t="shared" si="69"/>
        <v>16.498568262096285</v>
      </c>
      <c r="M395" s="98">
        <f t="shared" si="62"/>
        <v>16.449068262096286</v>
      </c>
      <c r="N395" s="116">
        <f t="shared" si="63"/>
        <v>16.499068262096284</v>
      </c>
      <c r="O395" s="117">
        <f t="shared" si="64"/>
        <v>16.474068262096285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16.499568262096286</v>
      </c>
      <c r="L396" s="115">
        <f t="shared" si="69"/>
        <v>16.548568262096286</v>
      </c>
      <c r="M396" s="98">
        <f t="shared" si="62"/>
        <v>16.499068262096287</v>
      </c>
      <c r="N396" s="116">
        <f t="shared" si="63"/>
        <v>16.549068262096284</v>
      </c>
      <c r="O396" s="117">
        <f t="shared" si="64"/>
        <v>16.524068262096286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16.549568262096287</v>
      </c>
      <c r="L397" s="115">
        <f t="shared" si="69"/>
        <v>16.598568262096286</v>
      </c>
      <c r="M397" s="98">
        <f t="shared" si="62"/>
        <v>16.549068262096288</v>
      </c>
      <c r="N397" s="116">
        <f t="shared" si="63"/>
        <v>16.599068262096285</v>
      </c>
      <c r="O397" s="117">
        <f t="shared" si="64"/>
        <v>16.574068262096286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16.599568262096287</v>
      </c>
      <c r="L398" s="115">
        <f t="shared" si="69"/>
        <v>16.648568262096287</v>
      </c>
      <c r="M398" s="98">
        <f t="shared" si="62"/>
        <v>16.599068262096289</v>
      </c>
      <c r="N398" s="116">
        <f t="shared" si="63"/>
        <v>16.649068262096286</v>
      </c>
      <c r="O398" s="117">
        <f t="shared" si="64"/>
        <v>16.624068262096287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16.649568262096288</v>
      </c>
      <c r="L399" s="115">
        <f t="shared" si="69"/>
        <v>16.698568262096288</v>
      </c>
      <c r="M399" s="98">
        <f t="shared" si="62"/>
        <v>16.649068262096289</v>
      </c>
      <c r="N399" s="116">
        <f t="shared" si="63"/>
        <v>16.699068262096286</v>
      </c>
      <c r="O399" s="117">
        <f t="shared" si="64"/>
        <v>16.674068262096288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16.699568262096289</v>
      </c>
      <c r="L400" s="115">
        <f t="shared" si="69"/>
        <v>16.748568262096288</v>
      </c>
      <c r="M400" s="98">
        <f t="shared" si="62"/>
        <v>16.69906826209629</v>
      </c>
      <c r="N400" s="116">
        <f t="shared" si="63"/>
        <v>16.749068262096287</v>
      </c>
      <c r="O400" s="117">
        <f t="shared" si="64"/>
        <v>16.724068262096289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16.74956826209629</v>
      </c>
      <c r="L401" s="115">
        <f t="shared" si="69"/>
        <v>16.798568262096289</v>
      </c>
      <c r="M401" s="98">
        <f t="shared" si="62"/>
        <v>16.749068262096291</v>
      </c>
      <c r="N401" s="116">
        <f t="shared" si="63"/>
        <v>16.799068262096288</v>
      </c>
      <c r="O401" s="117">
        <f t="shared" si="64"/>
        <v>16.774068262096289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16.79956826209629</v>
      </c>
      <c r="L402" s="115">
        <f t="shared" si="69"/>
        <v>16.84856826209629</v>
      </c>
      <c r="M402" s="98">
        <f t="shared" si="62"/>
        <v>16.799068262096291</v>
      </c>
      <c r="N402" s="116">
        <f t="shared" si="63"/>
        <v>16.849068262096289</v>
      </c>
      <c r="O402" s="117">
        <f t="shared" si="64"/>
        <v>16.82406826209629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16.849568262096291</v>
      </c>
      <c r="L403" s="115">
        <f t="shared" si="69"/>
        <v>16.89856826209629</v>
      </c>
      <c r="M403" s="98">
        <f t="shared" si="62"/>
        <v>16.849068262096292</v>
      </c>
      <c r="N403" s="116">
        <f t="shared" si="63"/>
        <v>16.899068262096289</v>
      </c>
      <c r="O403" s="117">
        <f t="shared" si="64"/>
        <v>16.874068262096291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16.899568262096292</v>
      </c>
      <c r="L404" s="115">
        <f t="shared" si="69"/>
        <v>16.948568262096291</v>
      </c>
      <c r="M404" s="98">
        <f t="shared" si="62"/>
        <v>16.899068262096293</v>
      </c>
      <c r="N404" s="116">
        <f t="shared" si="63"/>
        <v>16.94906826209629</v>
      </c>
      <c r="O404" s="117">
        <f t="shared" si="64"/>
        <v>16.924068262096291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16.949568262096292</v>
      </c>
      <c r="L405" s="115">
        <f t="shared" si="69"/>
        <v>16.998568262096292</v>
      </c>
      <c r="M405" s="98">
        <f t="shared" si="62"/>
        <v>16.949068262096294</v>
      </c>
      <c r="N405" s="116">
        <f t="shared" si="63"/>
        <v>16.999068262096291</v>
      </c>
      <c r="O405" s="117">
        <f t="shared" si="64"/>
        <v>16.974068262096292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16.999568262096293</v>
      </c>
      <c r="L406" s="115">
        <f t="shared" si="69"/>
        <v>17.048568262096293</v>
      </c>
      <c r="M406" s="98">
        <f t="shared" si="62"/>
        <v>16.999068262096294</v>
      </c>
      <c r="N406" s="116">
        <f t="shared" si="63"/>
        <v>17.049068262096291</v>
      </c>
      <c r="O406" s="117">
        <f t="shared" si="64"/>
        <v>17.024068262096293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17.049568262096294</v>
      </c>
      <c r="L407" s="115">
        <f t="shared" si="69"/>
        <v>17.098568262096293</v>
      </c>
      <c r="M407" s="98">
        <f t="shared" si="62"/>
        <v>17.049068262096295</v>
      </c>
      <c r="N407" s="116">
        <f t="shared" si="63"/>
        <v>17.099068262096292</v>
      </c>
      <c r="O407" s="117">
        <f t="shared" si="64"/>
        <v>17.074068262096294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17.099568262096295</v>
      </c>
      <c r="L408" s="115">
        <f t="shared" si="69"/>
        <v>17.148568262096294</v>
      </c>
      <c r="M408" s="98">
        <f t="shared" si="62"/>
        <v>17.099068262096296</v>
      </c>
      <c r="N408" s="116">
        <f t="shared" si="63"/>
        <v>17.149068262096293</v>
      </c>
      <c r="O408" s="117">
        <f t="shared" si="64"/>
        <v>17.124068262096294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17.149568262096295</v>
      </c>
      <c r="L409" s="115">
        <f t="shared" si="69"/>
        <v>17.198568262096295</v>
      </c>
      <c r="M409" s="98">
        <f t="shared" si="62"/>
        <v>17.149068262096296</v>
      </c>
      <c r="N409" s="116">
        <f t="shared" si="63"/>
        <v>17.199068262096294</v>
      </c>
      <c r="O409" s="117">
        <f t="shared" si="64"/>
        <v>17.174068262096295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17.199568262096296</v>
      </c>
      <c r="L410" s="115">
        <f t="shared" si="69"/>
        <v>17.248568262096295</v>
      </c>
      <c r="M410" s="98">
        <f t="shared" si="62"/>
        <v>17.199068262096297</v>
      </c>
      <c r="N410" s="116">
        <f t="shared" si="63"/>
        <v>17.249068262096294</v>
      </c>
      <c r="O410" s="117">
        <f t="shared" si="64"/>
        <v>17.224068262096296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17.249568262096297</v>
      </c>
      <c r="L411" s="115">
        <f t="shared" si="69"/>
        <v>17.298568262096296</v>
      </c>
      <c r="M411" s="98">
        <f t="shared" si="62"/>
        <v>17.249068262096298</v>
      </c>
      <c r="N411" s="116">
        <f t="shared" si="63"/>
        <v>17.299068262096295</v>
      </c>
      <c r="O411" s="117">
        <f t="shared" si="64"/>
        <v>17.274068262096296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17.299568262096297</v>
      </c>
      <c r="L412" s="115">
        <f t="shared" si="69"/>
        <v>17.348568262096297</v>
      </c>
      <c r="M412" s="98">
        <f t="shared" si="62"/>
        <v>17.299068262096299</v>
      </c>
      <c r="N412" s="116">
        <f t="shared" si="63"/>
        <v>17.349068262096296</v>
      </c>
      <c r="O412" s="117">
        <f t="shared" si="64"/>
        <v>17.324068262096297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17.349568262096298</v>
      </c>
      <c r="L413" s="115">
        <f t="shared" si="69"/>
        <v>17.398568262096298</v>
      </c>
      <c r="M413" s="98">
        <f t="shared" si="62"/>
        <v>17.349068262096299</v>
      </c>
      <c r="N413" s="116">
        <f t="shared" si="63"/>
        <v>17.399068262096296</v>
      </c>
      <c r="O413" s="117">
        <f t="shared" si="64"/>
        <v>17.374068262096298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17.399568262096299</v>
      </c>
      <c r="L414" s="115">
        <f t="shared" si="69"/>
        <v>17.448568262096298</v>
      </c>
      <c r="M414" s="98">
        <f t="shared" si="62"/>
        <v>17.3990682620963</v>
      </c>
      <c r="N414" s="116">
        <f t="shared" si="63"/>
        <v>17.449068262096297</v>
      </c>
      <c r="O414" s="117">
        <f t="shared" si="64"/>
        <v>17.424068262096299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17.4495682620963</v>
      </c>
      <c r="L415" s="115">
        <f t="shared" si="69"/>
        <v>17.498568262096299</v>
      </c>
      <c r="M415" s="98">
        <f t="shared" si="62"/>
        <v>17.449068262096301</v>
      </c>
      <c r="N415" s="116">
        <f t="shared" si="63"/>
        <v>17.499068262096298</v>
      </c>
      <c r="O415" s="117">
        <f t="shared" si="64"/>
        <v>17.474068262096299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17.4995682620963</v>
      </c>
      <c r="L416" s="115">
        <f t="shared" si="69"/>
        <v>17.5485682620963</v>
      </c>
      <c r="M416" s="98">
        <f t="shared" si="62"/>
        <v>17.499068262096301</v>
      </c>
      <c r="N416" s="116">
        <f t="shared" si="63"/>
        <v>17.549068262096299</v>
      </c>
      <c r="O416" s="117">
        <f t="shared" si="64"/>
        <v>17.5240682620963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17.549568262096301</v>
      </c>
      <c r="L417" s="115">
        <f t="shared" si="69"/>
        <v>17.5985682620963</v>
      </c>
      <c r="M417" s="98">
        <f t="shared" si="62"/>
        <v>17.549068262096302</v>
      </c>
      <c r="N417" s="116">
        <f t="shared" si="63"/>
        <v>17.599068262096299</v>
      </c>
      <c r="O417" s="117">
        <f t="shared" si="64"/>
        <v>17.574068262096301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17.599568262096302</v>
      </c>
      <c r="L418" s="115">
        <f t="shared" si="69"/>
        <v>17.648568262096301</v>
      </c>
      <c r="M418" s="98">
        <f t="shared" si="62"/>
        <v>17.599068262096303</v>
      </c>
      <c r="N418" s="116">
        <f t="shared" si="63"/>
        <v>17.6490682620963</v>
      </c>
      <c r="O418" s="117">
        <f t="shared" si="64"/>
        <v>17.624068262096301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17.649568262096302</v>
      </c>
      <c r="L419" s="115">
        <f t="shared" si="69"/>
        <v>17.698568262096302</v>
      </c>
      <c r="M419" s="98">
        <f t="shared" si="62"/>
        <v>17.649068262096304</v>
      </c>
      <c r="N419" s="116">
        <f t="shared" si="63"/>
        <v>17.699068262096301</v>
      </c>
      <c r="O419" s="117">
        <f t="shared" si="64"/>
        <v>17.674068262096302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17.699568262096303</v>
      </c>
      <c r="L420" s="115">
        <f t="shared" si="69"/>
        <v>17.748568262096303</v>
      </c>
      <c r="M420" s="98">
        <f t="shared" si="62"/>
        <v>17.699068262096304</v>
      </c>
      <c r="N420" s="116">
        <f t="shared" si="63"/>
        <v>17.749068262096301</v>
      </c>
      <c r="O420" s="117">
        <f t="shared" si="64"/>
        <v>17.724068262096303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17.749568262096304</v>
      </c>
      <c r="L421" s="115">
        <f t="shared" si="69"/>
        <v>17.798568262096303</v>
      </c>
      <c r="M421" s="98">
        <f t="shared" si="62"/>
        <v>17.749068262096305</v>
      </c>
      <c r="N421" s="116">
        <f t="shared" si="63"/>
        <v>17.799068262096302</v>
      </c>
      <c r="O421" s="117">
        <f t="shared" si="64"/>
        <v>17.774068262096304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17.799568262096304</v>
      </c>
      <c r="L422" s="115">
        <f t="shared" si="69"/>
        <v>17.848568262096304</v>
      </c>
      <c r="M422" s="98">
        <f t="shared" si="62"/>
        <v>17.799068262096306</v>
      </c>
      <c r="N422" s="116">
        <f t="shared" si="63"/>
        <v>17.849068262096303</v>
      </c>
      <c r="O422" s="117">
        <f t="shared" si="64"/>
        <v>17.824068262096304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17.849568262096305</v>
      </c>
      <c r="L423" s="115">
        <f t="shared" si="69"/>
        <v>17.898568262096305</v>
      </c>
      <c r="M423" s="98">
        <f t="shared" si="62"/>
        <v>17.849068262096306</v>
      </c>
      <c r="N423" s="116">
        <f t="shared" si="63"/>
        <v>17.899068262096304</v>
      </c>
      <c r="O423" s="117">
        <f t="shared" si="64"/>
        <v>17.874068262096305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17.899568262096306</v>
      </c>
      <c r="L424" s="115">
        <f t="shared" si="69"/>
        <v>17.948568262096305</v>
      </c>
      <c r="M424" s="98">
        <f t="shared" si="62"/>
        <v>17.899068262096307</v>
      </c>
      <c r="N424" s="116">
        <f t="shared" si="63"/>
        <v>17.949068262096304</v>
      </c>
      <c r="O424" s="117">
        <f t="shared" si="64"/>
        <v>17.924068262096306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17.949568262096307</v>
      </c>
      <c r="L425" s="115">
        <f t="shared" si="69"/>
        <v>17.998568262096306</v>
      </c>
      <c r="M425" s="98">
        <f t="shared" si="62"/>
        <v>17.949068262096308</v>
      </c>
      <c r="N425" s="116">
        <f t="shared" si="63"/>
        <v>17.999068262096305</v>
      </c>
      <c r="O425" s="117">
        <f t="shared" si="64"/>
        <v>17.974068262096306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17.999568262096307</v>
      </c>
      <c r="L426" s="115">
        <f t="shared" si="69"/>
        <v>18.048568262096307</v>
      </c>
      <c r="M426" s="98">
        <f t="shared" si="62"/>
        <v>17.999068262096309</v>
      </c>
      <c r="N426" s="116">
        <f t="shared" si="63"/>
        <v>18.049068262096306</v>
      </c>
      <c r="O426" s="117">
        <f t="shared" si="64"/>
        <v>18.024068262096307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18.049568262096308</v>
      </c>
      <c r="L427" s="115">
        <f t="shared" si="69"/>
        <v>18.098568262096308</v>
      </c>
      <c r="M427" s="98">
        <f t="shared" si="62"/>
        <v>18.049068262096309</v>
      </c>
      <c r="N427" s="116">
        <f t="shared" si="63"/>
        <v>18.099068262096306</v>
      </c>
      <c r="O427" s="117">
        <f t="shared" si="64"/>
        <v>18.074068262096308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18.099568262096309</v>
      </c>
      <c r="L428" s="115">
        <f t="shared" si="69"/>
        <v>18.148568262096308</v>
      </c>
      <c r="M428" s="98">
        <f t="shared" si="62"/>
        <v>18.09906826209631</v>
      </c>
      <c r="N428" s="116">
        <f t="shared" si="63"/>
        <v>18.149068262096307</v>
      </c>
      <c r="O428" s="117">
        <f t="shared" si="64"/>
        <v>18.124068262096309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18.149568262096309</v>
      </c>
      <c r="L429" s="115">
        <f t="shared" si="69"/>
        <v>18.198568262096309</v>
      </c>
      <c r="M429" s="98">
        <f t="shared" si="62"/>
        <v>18.149068262096311</v>
      </c>
      <c r="N429" s="116">
        <f t="shared" si="63"/>
        <v>18.199068262096308</v>
      </c>
      <c r="O429" s="117">
        <f t="shared" si="64"/>
        <v>18.174068262096309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18.19956826209631</v>
      </c>
      <c r="L430" s="115">
        <f t="shared" si="69"/>
        <v>18.24856826209631</v>
      </c>
      <c r="M430" s="98">
        <f t="shared" si="62"/>
        <v>18.199068262096311</v>
      </c>
      <c r="N430" s="116">
        <f t="shared" si="63"/>
        <v>18.249068262096309</v>
      </c>
      <c r="O430" s="117">
        <f t="shared" si="64"/>
        <v>18.22406826209631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18.249568262096311</v>
      </c>
      <c r="L431" s="115">
        <f t="shared" si="69"/>
        <v>18.29856826209631</v>
      </c>
      <c r="M431" s="98">
        <f t="shared" si="62"/>
        <v>18.249068262096312</v>
      </c>
      <c r="N431" s="116">
        <f t="shared" si="63"/>
        <v>18.299068262096309</v>
      </c>
      <c r="O431" s="117">
        <f t="shared" si="64"/>
        <v>18.274068262096311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18.299568262096312</v>
      </c>
      <c r="L432" s="115">
        <f t="shared" si="69"/>
        <v>18.348568262096311</v>
      </c>
      <c r="M432" s="98">
        <f t="shared" si="62"/>
        <v>18.299068262096313</v>
      </c>
      <c r="N432" s="116">
        <f t="shared" si="63"/>
        <v>18.34906826209631</v>
      </c>
      <c r="O432" s="117">
        <f t="shared" si="64"/>
        <v>18.324068262096311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18.349568262096312</v>
      </c>
      <c r="L433" s="115">
        <f t="shared" si="69"/>
        <v>18.398568262096312</v>
      </c>
      <c r="M433" s="98">
        <f t="shared" si="62"/>
        <v>18.349068262096313</v>
      </c>
      <c r="N433" s="116">
        <f t="shared" si="63"/>
        <v>18.399068262096311</v>
      </c>
      <c r="O433" s="117">
        <f t="shared" si="64"/>
        <v>18.374068262096312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18.399568262096313</v>
      </c>
      <c r="L434" s="115">
        <f t="shared" si="69"/>
        <v>18.448568262096313</v>
      </c>
      <c r="M434" s="98">
        <f t="shared" si="62"/>
        <v>18.399068262096314</v>
      </c>
      <c r="N434" s="116">
        <f t="shared" si="63"/>
        <v>18.449068262096311</v>
      </c>
      <c r="O434" s="117">
        <f t="shared" si="64"/>
        <v>18.424068262096313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18.449568262096314</v>
      </c>
      <c r="L435" s="115">
        <f t="shared" si="69"/>
        <v>18.498568262096313</v>
      </c>
      <c r="M435" s="98">
        <f t="shared" si="62"/>
        <v>18.449068262096315</v>
      </c>
      <c r="N435" s="116">
        <f t="shared" si="63"/>
        <v>18.499068262096312</v>
      </c>
      <c r="O435" s="117">
        <f t="shared" si="64"/>
        <v>18.474068262096313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18.499568262096314</v>
      </c>
      <c r="L436" s="115">
        <f t="shared" si="69"/>
        <v>18.548568262096314</v>
      </c>
      <c r="M436" s="98">
        <f t="shared" si="62"/>
        <v>18.499068262096316</v>
      </c>
      <c r="N436" s="116">
        <f t="shared" si="63"/>
        <v>18.549068262096313</v>
      </c>
      <c r="O436" s="117">
        <f t="shared" si="64"/>
        <v>18.524068262096314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18.549568262096315</v>
      </c>
      <c r="L437" s="115">
        <f t="shared" si="69"/>
        <v>18.598568262096315</v>
      </c>
      <c r="M437" s="98">
        <f t="shared" si="62"/>
        <v>18.549068262096316</v>
      </c>
      <c r="N437" s="116">
        <f t="shared" si="63"/>
        <v>18.599068262096313</v>
      </c>
      <c r="O437" s="117">
        <f t="shared" si="64"/>
        <v>18.574068262096315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18.599568262096316</v>
      </c>
      <c r="L438" s="115">
        <f t="shared" si="69"/>
        <v>18.648568262096315</v>
      </c>
      <c r="M438" s="98">
        <f t="shared" si="62"/>
        <v>18.599068262096317</v>
      </c>
      <c r="N438" s="116">
        <f t="shared" si="63"/>
        <v>18.649068262096314</v>
      </c>
      <c r="O438" s="117">
        <f t="shared" si="64"/>
        <v>18.624068262096316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18.649568262096317</v>
      </c>
      <c r="L439" s="115">
        <f t="shared" si="69"/>
        <v>18.698568262096316</v>
      </c>
      <c r="M439" s="98">
        <f t="shared" si="62"/>
        <v>18.649068262096318</v>
      </c>
      <c r="N439" s="116">
        <f t="shared" si="63"/>
        <v>18.699068262096315</v>
      </c>
      <c r="O439" s="117">
        <f t="shared" si="64"/>
        <v>18.674068262096316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18.699568262096317</v>
      </c>
      <c r="L440" s="115">
        <f t="shared" si="69"/>
        <v>18.748568262096317</v>
      </c>
      <c r="M440" s="98">
        <f t="shared" si="62"/>
        <v>18.699068262096318</v>
      </c>
      <c r="N440" s="116">
        <f t="shared" si="63"/>
        <v>18.749068262096316</v>
      </c>
      <c r="O440" s="117">
        <f t="shared" si="64"/>
        <v>18.724068262096317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18.749568262096318</v>
      </c>
      <c r="L441" s="115">
        <f t="shared" si="69"/>
        <v>18.798568262096317</v>
      </c>
      <c r="M441" s="98">
        <f t="shared" si="62"/>
        <v>18.749068262096319</v>
      </c>
      <c r="N441" s="116">
        <f t="shared" si="63"/>
        <v>18.799068262096316</v>
      </c>
      <c r="O441" s="117">
        <f t="shared" si="64"/>
        <v>18.774068262096318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18.799568262096319</v>
      </c>
      <c r="L442" s="115">
        <f t="shared" si="69"/>
        <v>18.848568262096318</v>
      </c>
      <c r="M442" s="98">
        <f t="shared" si="62"/>
        <v>18.79906826209632</v>
      </c>
      <c r="N442" s="116">
        <f t="shared" si="63"/>
        <v>18.849068262096317</v>
      </c>
      <c r="O442" s="117">
        <f t="shared" si="64"/>
        <v>18.824068262096318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18.849568262096319</v>
      </c>
      <c r="L443" s="115">
        <f t="shared" si="69"/>
        <v>18.898568262096319</v>
      </c>
      <c r="M443" s="98">
        <f t="shared" si="62"/>
        <v>18.849068262096321</v>
      </c>
      <c r="N443" s="116">
        <f t="shared" si="63"/>
        <v>18.899068262096318</v>
      </c>
      <c r="O443" s="117">
        <f t="shared" si="64"/>
        <v>18.874068262096319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18.89956826209632</v>
      </c>
      <c r="L444" s="115">
        <f t="shared" si="69"/>
        <v>18.94856826209632</v>
      </c>
      <c r="M444" s="98">
        <f t="shared" si="62"/>
        <v>18.899068262096321</v>
      </c>
      <c r="N444" s="116">
        <f t="shared" si="63"/>
        <v>18.949068262096318</v>
      </c>
      <c r="O444" s="117">
        <f t="shared" si="64"/>
        <v>18.92406826209632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18.949568262096321</v>
      </c>
      <c r="L445" s="115">
        <f t="shared" si="69"/>
        <v>18.99856826209632</v>
      </c>
      <c r="M445" s="98">
        <f t="shared" si="62"/>
        <v>18.949068262096322</v>
      </c>
      <c r="N445" s="116">
        <f t="shared" si="63"/>
        <v>18.999068262096319</v>
      </c>
      <c r="O445" s="117">
        <f t="shared" si="64"/>
        <v>18.974068262096321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18.999568262096322</v>
      </c>
      <c r="L446" s="115">
        <f t="shared" si="69"/>
        <v>19.048568262096321</v>
      </c>
      <c r="M446" s="98">
        <f t="shared" si="62"/>
        <v>18.999068262096323</v>
      </c>
      <c r="N446" s="116">
        <f t="shared" si="63"/>
        <v>19.04906826209632</v>
      </c>
      <c r="O446" s="117">
        <f t="shared" si="64"/>
        <v>19.024068262096321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19.049568262096322</v>
      </c>
      <c r="L447" s="115">
        <f t="shared" si="69"/>
        <v>19.098568262096322</v>
      </c>
      <c r="M447" s="98">
        <f t="shared" si="62"/>
        <v>19.049068262096323</v>
      </c>
      <c r="N447" s="116">
        <f t="shared" si="63"/>
        <v>19.099068262096321</v>
      </c>
      <c r="O447" s="117">
        <f t="shared" si="64"/>
        <v>19.074068262096322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19.099568262096323</v>
      </c>
      <c r="L448" s="115">
        <f t="shared" si="69"/>
        <v>19.148568262096322</v>
      </c>
      <c r="M448" s="98">
        <f t="shared" si="62"/>
        <v>19.099068262096324</v>
      </c>
      <c r="N448" s="116">
        <f t="shared" si="63"/>
        <v>19.149068262096321</v>
      </c>
      <c r="O448" s="117">
        <f t="shared" si="64"/>
        <v>19.124068262096323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19.149568262096324</v>
      </c>
      <c r="L449" s="115">
        <f t="shared" si="69"/>
        <v>19.198568262096323</v>
      </c>
      <c r="M449" s="98">
        <f t="shared" si="62"/>
        <v>19.149068262096325</v>
      </c>
      <c r="N449" s="116">
        <f t="shared" si="63"/>
        <v>19.199068262096322</v>
      </c>
      <c r="O449" s="117">
        <f t="shared" si="64"/>
        <v>19.174068262096323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19.199568262096324</v>
      </c>
      <c r="L450" s="115">
        <f t="shared" si="69"/>
        <v>19.248568262096324</v>
      </c>
      <c r="M450" s="98">
        <f t="shared" si="62"/>
        <v>19.199068262096326</v>
      </c>
      <c r="N450" s="116">
        <f t="shared" si="63"/>
        <v>19.249068262096323</v>
      </c>
      <c r="O450" s="117">
        <f t="shared" si="64"/>
        <v>19.224068262096324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19.249568262096325</v>
      </c>
      <c r="L451" s="115">
        <f t="shared" si="69"/>
        <v>19.298568262096325</v>
      </c>
      <c r="M451" s="98">
        <f t="shared" si="62"/>
        <v>19.249068262096326</v>
      </c>
      <c r="N451" s="116">
        <f t="shared" si="63"/>
        <v>19.299068262096323</v>
      </c>
      <c r="O451" s="117">
        <f t="shared" si="64"/>
        <v>19.274068262096325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19.299568262096326</v>
      </c>
      <c r="L452" s="115">
        <f t="shared" si="69"/>
        <v>19.348568262096325</v>
      </c>
      <c r="M452" s="98">
        <f t="shared" si="62"/>
        <v>19.299068262096327</v>
      </c>
      <c r="N452" s="116">
        <f t="shared" si="63"/>
        <v>19.349068262096324</v>
      </c>
      <c r="O452" s="117">
        <f t="shared" si="64"/>
        <v>19.324068262096326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19.349568262096327</v>
      </c>
      <c r="L453" s="115">
        <f t="shared" si="69"/>
        <v>19.398568262096326</v>
      </c>
      <c r="M453" s="98">
        <f t="shared" ref="M453:M516" si="72">K453-5*10^-(D$2+1)</f>
        <v>19.349068262096328</v>
      </c>
      <c r="N453" s="116">
        <f t="shared" ref="N453:N516" si="73">L453+5*10^-(D$2+1)</f>
        <v>19.399068262096325</v>
      </c>
      <c r="O453" s="117">
        <f t="shared" ref="O453:O516" si="74">AVERAGE(K453,L453)</f>
        <v>19.374068262096326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19.399568262096327</v>
      </c>
      <c r="L454" s="115">
        <f t="shared" ref="L454:L517" si="79">K454+$I$4-POWER(10,-$D$2)</f>
        <v>19.448568262096327</v>
      </c>
      <c r="M454" s="98">
        <f t="shared" si="72"/>
        <v>19.399068262096328</v>
      </c>
      <c r="N454" s="116">
        <f t="shared" si="73"/>
        <v>19.449068262096326</v>
      </c>
      <c r="O454" s="117">
        <f t="shared" si="74"/>
        <v>19.424068262096327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19.449568262096328</v>
      </c>
      <c r="L455" s="115">
        <f t="shared" si="79"/>
        <v>19.498568262096327</v>
      </c>
      <c r="M455" s="98">
        <f t="shared" si="72"/>
        <v>19.449068262096329</v>
      </c>
      <c r="N455" s="116">
        <f t="shared" si="73"/>
        <v>19.499068262096326</v>
      </c>
      <c r="O455" s="117">
        <f t="shared" si="74"/>
        <v>19.474068262096328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19.499568262096329</v>
      </c>
      <c r="L456" s="115">
        <f t="shared" si="79"/>
        <v>19.548568262096328</v>
      </c>
      <c r="M456" s="98">
        <f t="shared" si="72"/>
        <v>19.49906826209633</v>
      </c>
      <c r="N456" s="116">
        <f t="shared" si="73"/>
        <v>19.549068262096327</v>
      </c>
      <c r="O456" s="117">
        <f t="shared" si="74"/>
        <v>19.524068262096328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19.549568262096329</v>
      </c>
      <c r="L457" s="115">
        <f t="shared" si="79"/>
        <v>19.598568262096329</v>
      </c>
      <c r="M457" s="98">
        <f t="shared" si="72"/>
        <v>19.549068262096331</v>
      </c>
      <c r="N457" s="116">
        <f t="shared" si="73"/>
        <v>19.599068262096328</v>
      </c>
      <c r="O457" s="117">
        <f t="shared" si="74"/>
        <v>19.574068262096329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19.59956826209633</v>
      </c>
      <c r="L458" s="115">
        <f t="shared" si="79"/>
        <v>19.64856826209633</v>
      </c>
      <c r="M458" s="98">
        <f t="shared" si="72"/>
        <v>19.599068262096331</v>
      </c>
      <c r="N458" s="116">
        <f t="shared" si="73"/>
        <v>19.649068262096328</v>
      </c>
      <c r="O458" s="117">
        <f t="shared" si="74"/>
        <v>19.62406826209633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19.649568262096331</v>
      </c>
      <c r="L459" s="115">
        <f t="shared" si="79"/>
        <v>19.69856826209633</v>
      </c>
      <c r="M459" s="98">
        <f t="shared" si="72"/>
        <v>19.649068262096332</v>
      </c>
      <c r="N459" s="116">
        <f t="shared" si="73"/>
        <v>19.699068262096329</v>
      </c>
      <c r="O459" s="117">
        <f t="shared" si="74"/>
        <v>19.674068262096331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19.699568262096331</v>
      </c>
      <c r="L460" s="115">
        <f t="shared" si="79"/>
        <v>19.748568262096331</v>
      </c>
      <c r="M460" s="98">
        <f t="shared" si="72"/>
        <v>19.699068262096333</v>
      </c>
      <c r="N460" s="116">
        <f t="shared" si="73"/>
        <v>19.74906826209633</v>
      </c>
      <c r="O460" s="117">
        <f t="shared" si="74"/>
        <v>19.724068262096331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19.749568262096332</v>
      </c>
      <c r="L461" s="115">
        <f t="shared" si="79"/>
        <v>19.798568262096332</v>
      </c>
      <c r="M461" s="98">
        <f t="shared" si="72"/>
        <v>19.749068262096333</v>
      </c>
      <c r="N461" s="116">
        <f t="shared" si="73"/>
        <v>19.799068262096331</v>
      </c>
      <c r="O461" s="117">
        <f t="shared" si="74"/>
        <v>19.774068262096332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19.799568262096333</v>
      </c>
      <c r="L462" s="115">
        <f t="shared" si="79"/>
        <v>19.848568262096332</v>
      </c>
      <c r="M462" s="98">
        <f t="shared" si="72"/>
        <v>19.799068262096334</v>
      </c>
      <c r="N462" s="116">
        <f t="shared" si="73"/>
        <v>19.849068262096331</v>
      </c>
      <c r="O462" s="117">
        <f t="shared" si="74"/>
        <v>19.824068262096333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19.849568262096334</v>
      </c>
      <c r="L463" s="115">
        <f t="shared" si="79"/>
        <v>19.898568262096333</v>
      </c>
      <c r="M463" s="98">
        <f t="shared" si="72"/>
        <v>19.849068262096335</v>
      </c>
      <c r="N463" s="116">
        <f t="shared" si="73"/>
        <v>19.899068262096332</v>
      </c>
      <c r="O463" s="117">
        <f t="shared" si="74"/>
        <v>19.874068262096333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19.899568262096334</v>
      </c>
      <c r="L464" s="115">
        <f t="shared" si="79"/>
        <v>19.948568262096334</v>
      </c>
      <c r="M464" s="98">
        <f t="shared" si="72"/>
        <v>19.899068262096336</v>
      </c>
      <c r="N464" s="116">
        <f t="shared" si="73"/>
        <v>19.949068262096333</v>
      </c>
      <c r="O464" s="117">
        <f t="shared" si="74"/>
        <v>19.924068262096334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19.949568262096335</v>
      </c>
      <c r="L465" s="115">
        <f t="shared" si="79"/>
        <v>19.998568262096335</v>
      </c>
      <c r="M465" s="98">
        <f t="shared" si="72"/>
        <v>19.949068262096336</v>
      </c>
      <c r="N465" s="116">
        <f t="shared" si="73"/>
        <v>19.999068262096333</v>
      </c>
      <c r="O465" s="117">
        <f t="shared" si="74"/>
        <v>19.974068262096335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19.999568262096336</v>
      </c>
      <c r="L466" s="115">
        <f t="shared" si="79"/>
        <v>20.048568262096335</v>
      </c>
      <c r="M466" s="98">
        <f t="shared" si="72"/>
        <v>19.999068262096337</v>
      </c>
      <c r="N466" s="116">
        <f t="shared" si="73"/>
        <v>20.049068262096334</v>
      </c>
      <c r="O466" s="117">
        <f t="shared" si="74"/>
        <v>20.024068262096336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20.049568262096336</v>
      </c>
      <c r="L467" s="115">
        <f t="shared" si="79"/>
        <v>20.098568262096336</v>
      </c>
      <c r="M467" s="98">
        <f t="shared" si="72"/>
        <v>20.049068262096338</v>
      </c>
      <c r="N467" s="116">
        <f t="shared" si="73"/>
        <v>20.099068262096335</v>
      </c>
      <c r="O467" s="117">
        <f t="shared" si="74"/>
        <v>20.074068262096336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20.099568262096337</v>
      </c>
      <c r="L468" s="115">
        <f t="shared" si="79"/>
        <v>20.148568262096337</v>
      </c>
      <c r="M468" s="98">
        <f t="shared" si="72"/>
        <v>20.099068262096338</v>
      </c>
      <c r="N468" s="116">
        <f t="shared" si="73"/>
        <v>20.149068262096336</v>
      </c>
      <c r="O468" s="117">
        <f t="shared" si="74"/>
        <v>20.124068262096337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20.149568262096338</v>
      </c>
      <c r="L469" s="115">
        <f t="shared" si="79"/>
        <v>20.198568262096337</v>
      </c>
      <c r="M469" s="98">
        <f t="shared" si="72"/>
        <v>20.149068262096339</v>
      </c>
      <c r="N469" s="116">
        <f t="shared" si="73"/>
        <v>20.199068262096336</v>
      </c>
      <c r="O469" s="117">
        <f t="shared" si="74"/>
        <v>20.174068262096338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20.199568262096339</v>
      </c>
      <c r="L470" s="115">
        <f t="shared" si="79"/>
        <v>20.248568262096338</v>
      </c>
      <c r="M470" s="98">
        <f t="shared" si="72"/>
        <v>20.19906826209634</v>
      </c>
      <c r="N470" s="116">
        <f t="shared" si="73"/>
        <v>20.249068262096337</v>
      </c>
      <c r="O470" s="117">
        <f t="shared" si="74"/>
        <v>20.224068262096338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20.249568262096339</v>
      </c>
      <c r="L471" s="115">
        <f t="shared" si="79"/>
        <v>20.298568262096339</v>
      </c>
      <c r="M471" s="98">
        <f t="shared" si="72"/>
        <v>20.24906826209634</v>
      </c>
      <c r="N471" s="116">
        <f t="shared" si="73"/>
        <v>20.299068262096338</v>
      </c>
      <c r="O471" s="117">
        <f t="shared" si="74"/>
        <v>20.274068262096339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20.29956826209634</v>
      </c>
      <c r="L472" s="115">
        <f t="shared" si="79"/>
        <v>20.34856826209634</v>
      </c>
      <c r="M472" s="98">
        <f t="shared" si="72"/>
        <v>20.299068262096341</v>
      </c>
      <c r="N472" s="116">
        <f t="shared" si="73"/>
        <v>20.349068262096338</v>
      </c>
      <c r="O472" s="117">
        <f t="shared" si="74"/>
        <v>20.32406826209634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20.349568262096341</v>
      </c>
      <c r="L473" s="115">
        <f t="shared" si="79"/>
        <v>20.39856826209634</v>
      </c>
      <c r="M473" s="98">
        <f t="shared" si="72"/>
        <v>20.349068262096342</v>
      </c>
      <c r="N473" s="116">
        <f t="shared" si="73"/>
        <v>20.399068262096339</v>
      </c>
      <c r="O473" s="117">
        <f t="shared" si="74"/>
        <v>20.37406826209634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20.399568262096341</v>
      </c>
      <c r="L474" s="115">
        <f t="shared" si="79"/>
        <v>20.448568262096341</v>
      </c>
      <c r="M474" s="98">
        <f t="shared" si="72"/>
        <v>20.399068262096343</v>
      </c>
      <c r="N474" s="116">
        <f t="shared" si="73"/>
        <v>20.44906826209634</v>
      </c>
      <c r="O474" s="117">
        <f t="shared" si="74"/>
        <v>20.424068262096341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20.449568262096342</v>
      </c>
      <c r="L475" s="115">
        <f t="shared" si="79"/>
        <v>20.498568262096342</v>
      </c>
      <c r="M475" s="98">
        <f t="shared" si="72"/>
        <v>20.449068262096343</v>
      </c>
      <c r="N475" s="116">
        <f t="shared" si="73"/>
        <v>20.49906826209634</v>
      </c>
      <c r="O475" s="117">
        <f t="shared" si="74"/>
        <v>20.474068262096342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20.499568262096343</v>
      </c>
      <c r="L476" s="115">
        <f t="shared" si="79"/>
        <v>20.548568262096342</v>
      </c>
      <c r="M476" s="98">
        <f t="shared" si="72"/>
        <v>20.499068262096344</v>
      </c>
      <c r="N476" s="116">
        <f t="shared" si="73"/>
        <v>20.549068262096341</v>
      </c>
      <c r="O476" s="117">
        <f t="shared" si="74"/>
        <v>20.524068262096343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20.549568262096344</v>
      </c>
      <c r="L477" s="115">
        <f t="shared" si="79"/>
        <v>20.598568262096343</v>
      </c>
      <c r="M477" s="98">
        <f t="shared" si="72"/>
        <v>20.549068262096345</v>
      </c>
      <c r="N477" s="116">
        <f t="shared" si="73"/>
        <v>20.599068262096342</v>
      </c>
      <c r="O477" s="117">
        <f t="shared" si="74"/>
        <v>20.574068262096343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20.599568262096344</v>
      </c>
      <c r="L478" s="115">
        <f t="shared" si="79"/>
        <v>20.648568262096344</v>
      </c>
      <c r="M478" s="98">
        <f t="shared" si="72"/>
        <v>20.599068262096345</v>
      </c>
      <c r="N478" s="116">
        <f t="shared" si="73"/>
        <v>20.649068262096343</v>
      </c>
      <c r="O478" s="117">
        <f t="shared" si="74"/>
        <v>20.624068262096344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20.649568262096345</v>
      </c>
      <c r="L479" s="115">
        <f t="shared" si="79"/>
        <v>20.698568262096344</v>
      </c>
      <c r="M479" s="98">
        <f t="shared" si="72"/>
        <v>20.649068262096346</v>
      </c>
      <c r="N479" s="116">
        <f t="shared" si="73"/>
        <v>20.699068262096343</v>
      </c>
      <c r="O479" s="117">
        <f t="shared" si="74"/>
        <v>20.674068262096345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20.699568262096346</v>
      </c>
      <c r="L480" s="115">
        <f t="shared" si="79"/>
        <v>20.748568262096345</v>
      </c>
      <c r="M480" s="98">
        <f t="shared" si="72"/>
        <v>20.699068262096347</v>
      </c>
      <c r="N480" s="116">
        <f t="shared" si="73"/>
        <v>20.749068262096344</v>
      </c>
      <c r="O480" s="117">
        <f t="shared" si="74"/>
        <v>20.724068262096345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20.749568262096346</v>
      </c>
      <c r="L481" s="115">
        <f t="shared" si="79"/>
        <v>20.798568262096346</v>
      </c>
      <c r="M481" s="98">
        <f t="shared" si="72"/>
        <v>20.749068262096348</v>
      </c>
      <c r="N481" s="116">
        <f t="shared" si="73"/>
        <v>20.799068262096345</v>
      </c>
      <c r="O481" s="117">
        <f t="shared" si="74"/>
        <v>20.774068262096346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20.799568262096347</v>
      </c>
      <c r="L482" s="115">
        <f t="shared" si="79"/>
        <v>20.848568262096347</v>
      </c>
      <c r="M482" s="98">
        <f t="shared" si="72"/>
        <v>20.799068262096348</v>
      </c>
      <c r="N482" s="116">
        <f t="shared" si="73"/>
        <v>20.849068262096345</v>
      </c>
      <c r="O482" s="117">
        <f t="shared" si="74"/>
        <v>20.824068262096347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20.849568262096348</v>
      </c>
      <c r="L483" s="115">
        <f t="shared" si="79"/>
        <v>20.898568262096347</v>
      </c>
      <c r="M483" s="98">
        <f t="shared" si="72"/>
        <v>20.849068262096349</v>
      </c>
      <c r="N483" s="116">
        <f t="shared" si="73"/>
        <v>20.899068262096346</v>
      </c>
      <c r="O483" s="117">
        <f t="shared" si="74"/>
        <v>20.874068262096348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20.899568262096349</v>
      </c>
      <c r="L484" s="115">
        <f t="shared" si="79"/>
        <v>20.948568262096348</v>
      </c>
      <c r="M484" s="98">
        <f t="shared" si="72"/>
        <v>20.89906826209635</v>
      </c>
      <c r="N484" s="116">
        <f t="shared" si="73"/>
        <v>20.949068262096347</v>
      </c>
      <c r="O484" s="117">
        <f t="shared" si="74"/>
        <v>20.924068262096348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20.949568262096349</v>
      </c>
      <c r="L485" s="115">
        <f t="shared" si="79"/>
        <v>20.998568262096349</v>
      </c>
      <c r="M485" s="98">
        <f t="shared" si="72"/>
        <v>20.94906826209635</v>
      </c>
      <c r="N485" s="116">
        <f t="shared" si="73"/>
        <v>20.999068262096348</v>
      </c>
      <c r="O485" s="117">
        <f t="shared" si="74"/>
        <v>20.974068262096349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20.99956826209635</v>
      </c>
      <c r="L486" s="115">
        <f t="shared" si="79"/>
        <v>21.048568262096349</v>
      </c>
      <c r="M486" s="98">
        <f t="shared" si="72"/>
        <v>20.999068262096351</v>
      </c>
      <c r="N486" s="116">
        <f t="shared" si="73"/>
        <v>21.049068262096348</v>
      </c>
      <c r="O486" s="117">
        <f t="shared" si="74"/>
        <v>21.02406826209635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21.049568262096351</v>
      </c>
      <c r="L487" s="115">
        <f t="shared" si="79"/>
        <v>21.09856826209635</v>
      </c>
      <c r="M487" s="98">
        <f t="shared" si="72"/>
        <v>21.049068262096352</v>
      </c>
      <c r="N487" s="116">
        <f t="shared" si="73"/>
        <v>21.099068262096349</v>
      </c>
      <c r="O487" s="117">
        <f t="shared" si="74"/>
        <v>21.07406826209635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21.099568262096351</v>
      </c>
      <c r="L488" s="115">
        <f t="shared" si="79"/>
        <v>21.148568262096351</v>
      </c>
      <c r="M488" s="98">
        <f t="shared" si="72"/>
        <v>21.099068262096353</v>
      </c>
      <c r="N488" s="116">
        <f t="shared" si="73"/>
        <v>21.14906826209635</v>
      </c>
      <c r="O488" s="117">
        <f t="shared" si="74"/>
        <v>21.124068262096351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21.149568262096352</v>
      </c>
      <c r="L489" s="115">
        <f t="shared" si="79"/>
        <v>21.198568262096352</v>
      </c>
      <c r="M489" s="98">
        <f t="shared" si="72"/>
        <v>21.149068262096353</v>
      </c>
      <c r="N489" s="116">
        <f t="shared" si="73"/>
        <v>21.19906826209635</v>
      </c>
      <c r="O489" s="117">
        <f t="shared" si="74"/>
        <v>21.174068262096352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21.199568262096353</v>
      </c>
      <c r="L490" s="115">
        <f t="shared" si="79"/>
        <v>21.248568262096352</v>
      </c>
      <c r="M490" s="98">
        <f t="shared" si="72"/>
        <v>21.199068262096354</v>
      </c>
      <c r="N490" s="116">
        <f t="shared" si="73"/>
        <v>21.249068262096351</v>
      </c>
      <c r="O490" s="117">
        <f t="shared" si="74"/>
        <v>21.224068262096353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21.249568262096354</v>
      </c>
      <c r="L491" s="115">
        <f t="shared" si="79"/>
        <v>21.298568262096353</v>
      </c>
      <c r="M491" s="98">
        <f t="shared" si="72"/>
        <v>21.249068262096355</v>
      </c>
      <c r="N491" s="116">
        <f t="shared" si="73"/>
        <v>21.299068262096352</v>
      </c>
      <c r="O491" s="117">
        <f t="shared" si="74"/>
        <v>21.274068262096353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21.299568262096354</v>
      </c>
      <c r="L492" s="115">
        <f t="shared" si="79"/>
        <v>21.348568262096354</v>
      </c>
      <c r="M492" s="98">
        <f t="shared" si="72"/>
        <v>21.299068262096355</v>
      </c>
      <c r="N492" s="116">
        <f t="shared" si="73"/>
        <v>21.349068262096353</v>
      </c>
      <c r="O492" s="117">
        <f t="shared" si="74"/>
        <v>21.324068262096354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21.349568262096355</v>
      </c>
      <c r="L493" s="115">
        <f t="shared" si="79"/>
        <v>21.398568262096354</v>
      </c>
      <c r="M493" s="98">
        <f t="shared" si="72"/>
        <v>21.349068262096356</v>
      </c>
      <c r="N493" s="116">
        <f t="shared" si="73"/>
        <v>21.399068262096353</v>
      </c>
      <c r="O493" s="117">
        <f t="shared" si="74"/>
        <v>21.374068262096355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21.399568262096356</v>
      </c>
      <c r="L494" s="115">
        <f t="shared" si="79"/>
        <v>21.448568262096355</v>
      </c>
      <c r="M494" s="98">
        <f t="shared" si="72"/>
        <v>21.399068262096357</v>
      </c>
      <c r="N494" s="116">
        <f t="shared" si="73"/>
        <v>21.449068262096354</v>
      </c>
      <c r="O494" s="117">
        <f t="shared" si="74"/>
        <v>21.424068262096355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21.449568262096356</v>
      </c>
      <c r="L495" s="115">
        <f t="shared" si="79"/>
        <v>21.498568262096356</v>
      </c>
      <c r="M495" s="98">
        <f t="shared" si="72"/>
        <v>21.449068262096358</v>
      </c>
      <c r="N495" s="116">
        <f t="shared" si="73"/>
        <v>21.499068262096355</v>
      </c>
      <c r="O495" s="117">
        <f t="shared" si="74"/>
        <v>21.474068262096356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21.499568262096357</v>
      </c>
      <c r="L496" s="115">
        <f t="shared" si="79"/>
        <v>21.548568262096357</v>
      </c>
      <c r="M496" s="98">
        <f t="shared" si="72"/>
        <v>21.499068262096358</v>
      </c>
      <c r="N496" s="116">
        <f t="shared" si="73"/>
        <v>21.549068262096355</v>
      </c>
      <c r="O496" s="117">
        <f t="shared" si="74"/>
        <v>21.524068262096357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21.549568262096358</v>
      </c>
      <c r="L497" s="115">
        <f t="shared" si="79"/>
        <v>21.598568262096357</v>
      </c>
      <c r="M497" s="98">
        <f t="shared" si="72"/>
        <v>21.549068262096359</v>
      </c>
      <c r="N497" s="116">
        <f t="shared" si="73"/>
        <v>21.599068262096356</v>
      </c>
      <c r="O497" s="117">
        <f t="shared" si="74"/>
        <v>21.574068262096358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21.599568262096358</v>
      </c>
      <c r="L498" s="115">
        <f t="shared" si="79"/>
        <v>21.648568262096358</v>
      </c>
      <c r="M498" s="98">
        <f t="shared" si="72"/>
        <v>21.59906826209636</v>
      </c>
      <c r="N498" s="116">
        <f t="shared" si="73"/>
        <v>21.649068262096357</v>
      </c>
      <c r="O498" s="117">
        <f t="shared" si="74"/>
        <v>21.624068262096358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21.649568262096359</v>
      </c>
      <c r="L499" s="115">
        <f t="shared" si="79"/>
        <v>21.698568262096359</v>
      </c>
      <c r="M499" s="98">
        <f t="shared" si="72"/>
        <v>21.64906826209636</v>
      </c>
      <c r="N499" s="116">
        <f t="shared" si="73"/>
        <v>21.699068262096358</v>
      </c>
      <c r="O499" s="117">
        <f t="shared" si="74"/>
        <v>21.674068262096359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21.69956826209636</v>
      </c>
      <c r="L500" s="115">
        <f t="shared" si="79"/>
        <v>21.748568262096359</v>
      </c>
      <c r="M500" s="98">
        <f t="shared" si="72"/>
        <v>21.699068262096361</v>
      </c>
      <c r="N500" s="116">
        <f t="shared" si="73"/>
        <v>21.749068262096358</v>
      </c>
      <c r="O500" s="117">
        <f t="shared" si="74"/>
        <v>21.72406826209636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21.749568262096361</v>
      </c>
      <c r="L501" s="115">
        <f t="shared" si="79"/>
        <v>21.79856826209636</v>
      </c>
      <c r="M501" s="98">
        <f t="shared" si="72"/>
        <v>21.749068262096362</v>
      </c>
      <c r="N501" s="116">
        <f t="shared" si="73"/>
        <v>21.799068262096359</v>
      </c>
      <c r="O501" s="117">
        <f t="shared" si="74"/>
        <v>21.77406826209636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21.799568262096361</v>
      </c>
      <c r="L502" s="115">
        <f t="shared" si="79"/>
        <v>21.848568262096361</v>
      </c>
      <c r="M502" s="98">
        <f t="shared" si="72"/>
        <v>21.799068262096363</v>
      </c>
      <c r="N502" s="116">
        <f t="shared" si="73"/>
        <v>21.84906826209636</v>
      </c>
      <c r="O502" s="117">
        <f t="shared" si="74"/>
        <v>21.824068262096361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21.849568262096362</v>
      </c>
      <c r="L503" s="115">
        <f t="shared" si="79"/>
        <v>21.898568262096362</v>
      </c>
      <c r="M503" s="98">
        <f t="shared" si="72"/>
        <v>21.849068262096363</v>
      </c>
      <c r="N503" s="116">
        <f t="shared" si="73"/>
        <v>21.89906826209636</v>
      </c>
      <c r="O503" s="117">
        <f t="shared" si="74"/>
        <v>21.874068262096362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21.899568262096363</v>
      </c>
      <c r="L504" s="115">
        <f t="shared" si="79"/>
        <v>21.948568262096362</v>
      </c>
      <c r="M504" s="98">
        <f t="shared" si="72"/>
        <v>21.899068262096364</v>
      </c>
      <c r="N504" s="116">
        <f t="shared" si="73"/>
        <v>21.949068262096361</v>
      </c>
      <c r="O504" s="117">
        <f t="shared" si="74"/>
        <v>21.924068262096363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21.949568262096363</v>
      </c>
      <c r="L505" s="115">
        <f t="shared" si="79"/>
        <v>21.998568262096363</v>
      </c>
      <c r="M505" s="98">
        <f t="shared" si="72"/>
        <v>21.949068262096365</v>
      </c>
      <c r="N505" s="116">
        <f t="shared" si="73"/>
        <v>21.999068262096362</v>
      </c>
      <c r="O505" s="117">
        <f t="shared" si="74"/>
        <v>21.974068262096363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21.999568262096364</v>
      </c>
      <c r="L506" s="115">
        <f t="shared" si="79"/>
        <v>22.048568262096364</v>
      </c>
      <c r="M506" s="98">
        <f t="shared" si="72"/>
        <v>21.999068262096365</v>
      </c>
      <c r="N506" s="116">
        <f t="shared" si="73"/>
        <v>22.049068262096363</v>
      </c>
      <c r="O506" s="117">
        <f t="shared" si="74"/>
        <v>22.024068262096364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22.049568262096365</v>
      </c>
      <c r="L507" s="115">
        <f t="shared" si="79"/>
        <v>22.098568262096364</v>
      </c>
      <c r="M507" s="98">
        <f t="shared" si="72"/>
        <v>22.049068262096366</v>
      </c>
      <c r="N507" s="116">
        <f t="shared" si="73"/>
        <v>22.099068262096363</v>
      </c>
      <c r="O507" s="117">
        <f t="shared" si="74"/>
        <v>22.074068262096365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22.099568262096366</v>
      </c>
      <c r="L508" s="115">
        <f t="shared" si="79"/>
        <v>22.148568262096365</v>
      </c>
      <c r="M508" s="98">
        <f t="shared" si="72"/>
        <v>22.099068262096367</v>
      </c>
      <c r="N508" s="116">
        <f t="shared" si="73"/>
        <v>22.149068262096364</v>
      </c>
      <c r="O508" s="117">
        <f t="shared" si="74"/>
        <v>22.124068262096365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22.149568262096366</v>
      </c>
      <c r="L509" s="115">
        <f t="shared" si="79"/>
        <v>22.198568262096366</v>
      </c>
      <c r="M509" s="98">
        <f t="shared" si="72"/>
        <v>22.149068262096367</v>
      </c>
      <c r="N509" s="116">
        <f t="shared" si="73"/>
        <v>22.199068262096365</v>
      </c>
      <c r="O509" s="117">
        <f t="shared" si="74"/>
        <v>22.174068262096366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22.199568262096367</v>
      </c>
      <c r="L510" s="115">
        <f t="shared" si="79"/>
        <v>22.248568262096367</v>
      </c>
      <c r="M510" s="98">
        <f t="shared" si="72"/>
        <v>22.199068262096368</v>
      </c>
      <c r="N510" s="116">
        <f t="shared" si="73"/>
        <v>22.249068262096365</v>
      </c>
      <c r="O510" s="117">
        <f t="shared" si="74"/>
        <v>22.224068262096367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22.249568262096368</v>
      </c>
      <c r="L511" s="115">
        <f t="shared" si="79"/>
        <v>22.298568262096367</v>
      </c>
      <c r="M511" s="98">
        <f t="shared" si="72"/>
        <v>22.249068262096369</v>
      </c>
      <c r="N511" s="116">
        <f t="shared" si="73"/>
        <v>22.299068262096366</v>
      </c>
      <c r="O511" s="117">
        <f t="shared" si="74"/>
        <v>22.274068262096367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22.299568262096368</v>
      </c>
      <c r="L512" s="115">
        <f t="shared" si="79"/>
        <v>22.348568262096368</v>
      </c>
      <c r="M512" s="98">
        <f t="shared" si="72"/>
        <v>22.29906826209637</v>
      </c>
      <c r="N512" s="116">
        <f t="shared" si="73"/>
        <v>22.349068262096367</v>
      </c>
      <c r="O512" s="117">
        <f t="shared" si="74"/>
        <v>22.324068262096368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22.349568262096369</v>
      </c>
      <c r="L513" s="115">
        <f t="shared" si="79"/>
        <v>22.398568262096369</v>
      </c>
      <c r="M513" s="98">
        <f t="shared" si="72"/>
        <v>22.34906826209637</v>
      </c>
      <c r="N513" s="116">
        <f t="shared" si="73"/>
        <v>22.399068262096367</v>
      </c>
      <c r="O513" s="117">
        <f t="shared" si="74"/>
        <v>22.374068262096369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22.39956826209637</v>
      </c>
      <c r="L514" s="115">
        <f t="shared" si="79"/>
        <v>22.448568262096369</v>
      </c>
      <c r="M514" s="98">
        <f t="shared" si="72"/>
        <v>22.399068262096371</v>
      </c>
      <c r="N514" s="116">
        <f t="shared" si="73"/>
        <v>22.449068262096368</v>
      </c>
      <c r="O514" s="117">
        <f t="shared" si="74"/>
        <v>22.42406826209637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22.449568262096371</v>
      </c>
      <c r="L515" s="115">
        <f t="shared" si="79"/>
        <v>22.49856826209637</v>
      </c>
      <c r="M515" s="98">
        <f t="shared" si="72"/>
        <v>22.449068262096372</v>
      </c>
      <c r="N515" s="116">
        <f t="shared" si="73"/>
        <v>22.499068262096369</v>
      </c>
      <c r="O515" s="117">
        <f t="shared" si="74"/>
        <v>22.47406826209637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22.499568262096371</v>
      </c>
      <c r="L516" s="115">
        <f t="shared" si="79"/>
        <v>22.548568262096371</v>
      </c>
      <c r="M516" s="98">
        <f t="shared" si="72"/>
        <v>22.499068262096372</v>
      </c>
      <c r="N516" s="116">
        <f t="shared" si="73"/>
        <v>22.54906826209637</v>
      </c>
      <c r="O516" s="117">
        <f t="shared" si="74"/>
        <v>22.524068262096371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22.549568262096372</v>
      </c>
      <c r="L517" s="115">
        <f t="shared" si="79"/>
        <v>22.598568262096371</v>
      </c>
      <c r="M517" s="98">
        <f t="shared" ref="M517:M580" si="82">K517-5*10^-(D$2+1)</f>
        <v>22.549068262096373</v>
      </c>
      <c r="N517" s="116">
        <f t="shared" ref="N517:N580" si="83">L517+5*10^-(D$2+1)</f>
        <v>22.59906826209637</v>
      </c>
      <c r="O517" s="117">
        <f t="shared" ref="O517:O580" si="84">AVERAGE(K517,L517)</f>
        <v>22.574068262096372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22.599568262096373</v>
      </c>
      <c r="L518" s="115">
        <f t="shared" ref="L518:L581" si="89">K518+$I$4-POWER(10,-$D$2)</f>
        <v>22.648568262096372</v>
      </c>
      <c r="M518" s="98">
        <f t="shared" si="82"/>
        <v>22.599068262096374</v>
      </c>
      <c r="N518" s="116">
        <f t="shared" si="83"/>
        <v>22.649068262096371</v>
      </c>
      <c r="O518" s="117">
        <f t="shared" si="84"/>
        <v>22.624068262096372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22.649568262096373</v>
      </c>
      <c r="L519" s="115">
        <f t="shared" si="89"/>
        <v>22.698568262096373</v>
      </c>
      <c r="M519" s="98">
        <f t="shared" si="82"/>
        <v>22.649068262096375</v>
      </c>
      <c r="N519" s="116">
        <f t="shared" si="83"/>
        <v>22.699068262096372</v>
      </c>
      <c r="O519" s="117">
        <f t="shared" si="84"/>
        <v>22.674068262096373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22.699568262096374</v>
      </c>
      <c r="L520" s="115">
        <f t="shared" si="89"/>
        <v>22.748568262096374</v>
      </c>
      <c r="M520" s="98">
        <f t="shared" si="82"/>
        <v>22.699068262096375</v>
      </c>
      <c r="N520" s="116">
        <f t="shared" si="83"/>
        <v>22.749068262096372</v>
      </c>
      <c r="O520" s="117">
        <f t="shared" si="84"/>
        <v>22.724068262096374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22.749568262096375</v>
      </c>
      <c r="L521" s="115">
        <f t="shared" si="89"/>
        <v>22.798568262096374</v>
      </c>
      <c r="M521" s="98">
        <f t="shared" si="82"/>
        <v>22.749068262096376</v>
      </c>
      <c r="N521" s="116">
        <f t="shared" si="83"/>
        <v>22.799068262096373</v>
      </c>
      <c r="O521" s="117">
        <f t="shared" si="84"/>
        <v>22.774068262096375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22.799568262096376</v>
      </c>
      <c r="L522" s="115">
        <f t="shared" si="89"/>
        <v>22.848568262096375</v>
      </c>
      <c r="M522" s="98">
        <f t="shared" si="82"/>
        <v>22.799068262096377</v>
      </c>
      <c r="N522" s="116">
        <f t="shared" si="83"/>
        <v>22.849068262096374</v>
      </c>
      <c r="O522" s="117">
        <f t="shared" si="84"/>
        <v>22.824068262096375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22.849568262096376</v>
      </c>
      <c r="L523" s="115">
        <f t="shared" si="89"/>
        <v>22.898568262096376</v>
      </c>
      <c r="M523" s="98">
        <f t="shared" si="82"/>
        <v>22.849068262096377</v>
      </c>
      <c r="N523" s="116">
        <f t="shared" si="83"/>
        <v>22.899068262096375</v>
      </c>
      <c r="O523" s="117">
        <f t="shared" si="84"/>
        <v>22.874068262096376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22.899568262096377</v>
      </c>
      <c r="L524" s="115">
        <f t="shared" si="89"/>
        <v>22.948568262096376</v>
      </c>
      <c r="M524" s="98">
        <f t="shared" si="82"/>
        <v>22.899068262096378</v>
      </c>
      <c r="N524" s="116">
        <f t="shared" si="83"/>
        <v>22.949068262096375</v>
      </c>
      <c r="O524" s="117">
        <f t="shared" si="84"/>
        <v>22.924068262096377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22.949568262096378</v>
      </c>
      <c r="L525" s="115">
        <f t="shared" si="89"/>
        <v>22.998568262096377</v>
      </c>
      <c r="M525" s="98">
        <f t="shared" si="82"/>
        <v>22.949068262096379</v>
      </c>
      <c r="N525" s="116">
        <f t="shared" si="83"/>
        <v>22.999068262096376</v>
      </c>
      <c r="O525" s="117">
        <f t="shared" si="84"/>
        <v>22.974068262096377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22.999568262096378</v>
      </c>
      <c r="L526" s="115">
        <f t="shared" si="89"/>
        <v>23.048568262096378</v>
      </c>
      <c r="M526" s="98">
        <f t="shared" si="82"/>
        <v>22.99906826209638</v>
      </c>
      <c r="N526" s="116">
        <f t="shared" si="83"/>
        <v>23.049068262096377</v>
      </c>
      <c r="O526" s="117">
        <f t="shared" si="84"/>
        <v>23.024068262096378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23.049568262096379</v>
      </c>
      <c r="L527" s="115">
        <f t="shared" si="89"/>
        <v>23.098568262096379</v>
      </c>
      <c r="M527" s="98">
        <f t="shared" si="82"/>
        <v>23.04906826209638</v>
      </c>
      <c r="N527" s="116">
        <f t="shared" si="83"/>
        <v>23.099068262096377</v>
      </c>
      <c r="O527" s="117">
        <f t="shared" si="84"/>
        <v>23.074068262096379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23.09956826209638</v>
      </c>
      <c r="L528" s="115">
        <f t="shared" si="89"/>
        <v>23.148568262096379</v>
      </c>
      <c r="M528" s="98">
        <f t="shared" si="82"/>
        <v>23.099068262096381</v>
      </c>
      <c r="N528" s="116">
        <f t="shared" si="83"/>
        <v>23.149068262096378</v>
      </c>
      <c r="O528" s="117">
        <f t="shared" si="84"/>
        <v>23.12406826209638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23.149568262096381</v>
      </c>
      <c r="L529" s="115">
        <f t="shared" si="89"/>
        <v>23.19856826209638</v>
      </c>
      <c r="M529" s="98">
        <f t="shared" si="82"/>
        <v>23.149068262096382</v>
      </c>
      <c r="N529" s="116">
        <f t="shared" si="83"/>
        <v>23.199068262096379</v>
      </c>
      <c r="O529" s="117">
        <f t="shared" si="84"/>
        <v>23.17406826209638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23.199568262096381</v>
      </c>
      <c r="L530" s="115">
        <f t="shared" si="89"/>
        <v>23.248568262096381</v>
      </c>
      <c r="M530" s="98">
        <f t="shared" si="82"/>
        <v>23.199068262096382</v>
      </c>
      <c r="N530" s="116">
        <f t="shared" si="83"/>
        <v>23.24906826209638</v>
      </c>
      <c r="O530" s="117">
        <f t="shared" si="84"/>
        <v>23.224068262096381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23.249568262096382</v>
      </c>
      <c r="L531" s="115">
        <f t="shared" si="89"/>
        <v>23.298568262096381</v>
      </c>
      <c r="M531" s="98">
        <f t="shared" si="82"/>
        <v>23.249068262096383</v>
      </c>
      <c r="N531" s="116">
        <f t="shared" si="83"/>
        <v>23.29906826209638</v>
      </c>
      <c r="O531" s="117">
        <f t="shared" si="84"/>
        <v>23.274068262096382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23.299568262096383</v>
      </c>
      <c r="L532" s="115">
        <f t="shared" si="89"/>
        <v>23.348568262096382</v>
      </c>
      <c r="M532" s="98">
        <f t="shared" si="82"/>
        <v>23.299068262096384</v>
      </c>
      <c r="N532" s="116">
        <f t="shared" si="83"/>
        <v>23.349068262096381</v>
      </c>
      <c r="O532" s="117">
        <f t="shared" si="84"/>
        <v>23.324068262096382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23.349568262096383</v>
      </c>
      <c r="L533" s="115">
        <f t="shared" si="89"/>
        <v>23.398568262096383</v>
      </c>
      <c r="M533" s="98">
        <f t="shared" si="82"/>
        <v>23.349068262096385</v>
      </c>
      <c r="N533" s="116">
        <f t="shared" si="83"/>
        <v>23.399068262096382</v>
      </c>
      <c r="O533" s="117">
        <f t="shared" si="84"/>
        <v>23.374068262096383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23.399568262096384</v>
      </c>
      <c r="L534" s="115">
        <f t="shared" si="89"/>
        <v>23.448568262096384</v>
      </c>
      <c r="M534" s="98">
        <f t="shared" si="82"/>
        <v>23.399068262096385</v>
      </c>
      <c r="N534" s="116">
        <f t="shared" si="83"/>
        <v>23.449068262096382</v>
      </c>
      <c r="O534" s="117">
        <f t="shared" si="84"/>
        <v>23.424068262096384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23.449568262096385</v>
      </c>
      <c r="L535" s="115">
        <f t="shared" si="89"/>
        <v>23.498568262096384</v>
      </c>
      <c r="M535" s="98">
        <f t="shared" si="82"/>
        <v>23.449068262096386</v>
      </c>
      <c r="N535" s="116">
        <f t="shared" si="83"/>
        <v>23.499068262096383</v>
      </c>
      <c r="O535" s="117">
        <f t="shared" si="84"/>
        <v>23.474068262096385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23.499568262096385</v>
      </c>
      <c r="L536" s="115">
        <f t="shared" si="89"/>
        <v>23.548568262096385</v>
      </c>
      <c r="M536" s="98">
        <f t="shared" si="82"/>
        <v>23.499068262096387</v>
      </c>
      <c r="N536" s="116">
        <f t="shared" si="83"/>
        <v>23.549068262096384</v>
      </c>
      <c r="O536" s="117">
        <f t="shared" si="84"/>
        <v>23.524068262096385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23.549568262096386</v>
      </c>
      <c r="L537" s="115">
        <f t="shared" si="89"/>
        <v>23.598568262096386</v>
      </c>
      <c r="M537" s="98">
        <f t="shared" si="82"/>
        <v>23.549068262096387</v>
      </c>
      <c r="N537" s="116">
        <f t="shared" si="83"/>
        <v>23.599068262096385</v>
      </c>
      <c r="O537" s="117">
        <f t="shared" si="84"/>
        <v>23.574068262096386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23.599568262096387</v>
      </c>
      <c r="L538" s="115">
        <f t="shared" si="89"/>
        <v>23.648568262096386</v>
      </c>
      <c r="M538" s="98">
        <f t="shared" si="82"/>
        <v>23.599068262096388</v>
      </c>
      <c r="N538" s="116">
        <f t="shared" si="83"/>
        <v>23.649068262096385</v>
      </c>
      <c r="O538" s="117">
        <f t="shared" si="84"/>
        <v>23.624068262096387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23.649568262096388</v>
      </c>
      <c r="L539" s="115">
        <f t="shared" si="89"/>
        <v>23.698568262096387</v>
      </c>
      <c r="M539" s="98">
        <f t="shared" si="82"/>
        <v>23.649068262096389</v>
      </c>
      <c r="N539" s="116">
        <f t="shared" si="83"/>
        <v>23.699068262096386</v>
      </c>
      <c r="O539" s="117">
        <f t="shared" si="84"/>
        <v>23.674068262096387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23.699568262096388</v>
      </c>
      <c r="L540" s="115">
        <f t="shared" si="89"/>
        <v>23.748568262096388</v>
      </c>
      <c r="M540" s="98">
        <f t="shared" si="82"/>
        <v>23.69906826209639</v>
      </c>
      <c r="N540" s="116">
        <f t="shared" si="83"/>
        <v>23.749068262096387</v>
      </c>
      <c r="O540" s="117">
        <f t="shared" si="84"/>
        <v>23.724068262096388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23.749568262096389</v>
      </c>
      <c r="L541" s="115">
        <f t="shared" si="89"/>
        <v>23.798568262096389</v>
      </c>
      <c r="M541" s="98">
        <f t="shared" si="82"/>
        <v>23.74906826209639</v>
      </c>
      <c r="N541" s="116">
        <f t="shared" si="83"/>
        <v>23.799068262096387</v>
      </c>
      <c r="O541" s="117">
        <f t="shared" si="84"/>
        <v>23.774068262096389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23.79956826209639</v>
      </c>
      <c r="L542" s="115">
        <f t="shared" si="89"/>
        <v>23.848568262096389</v>
      </c>
      <c r="M542" s="98">
        <f t="shared" si="82"/>
        <v>23.799068262096391</v>
      </c>
      <c r="N542" s="116">
        <f t="shared" si="83"/>
        <v>23.849068262096388</v>
      </c>
      <c r="O542" s="117">
        <f t="shared" si="84"/>
        <v>23.82406826209639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23.84956826209639</v>
      </c>
      <c r="L543" s="115">
        <f t="shared" si="89"/>
        <v>23.89856826209639</v>
      </c>
      <c r="M543" s="98">
        <f t="shared" si="82"/>
        <v>23.849068262096392</v>
      </c>
      <c r="N543" s="116">
        <f t="shared" si="83"/>
        <v>23.899068262096389</v>
      </c>
      <c r="O543" s="117">
        <f t="shared" si="84"/>
        <v>23.87406826209639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23.899568262096391</v>
      </c>
      <c r="L544" s="115">
        <f t="shared" si="89"/>
        <v>23.948568262096391</v>
      </c>
      <c r="M544" s="98">
        <f t="shared" si="82"/>
        <v>23.899068262096392</v>
      </c>
      <c r="N544" s="116">
        <f t="shared" si="83"/>
        <v>23.94906826209639</v>
      </c>
      <c r="O544" s="117">
        <f t="shared" si="84"/>
        <v>23.924068262096391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23.949568262096392</v>
      </c>
      <c r="L545" s="115">
        <f t="shared" si="89"/>
        <v>23.998568262096391</v>
      </c>
      <c r="M545" s="98">
        <f t="shared" si="82"/>
        <v>23.949068262096393</v>
      </c>
      <c r="N545" s="116">
        <f t="shared" si="83"/>
        <v>23.99906826209639</v>
      </c>
      <c r="O545" s="117">
        <f t="shared" si="84"/>
        <v>23.974068262096392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23.999568262096393</v>
      </c>
      <c r="L546" s="115">
        <f t="shared" si="89"/>
        <v>24.048568262096392</v>
      </c>
      <c r="M546" s="98">
        <f t="shared" si="82"/>
        <v>23.999068262096394</v>
      </c>
      <c r="N546" s="116">
        <f t="shared" si="83"/>
        <v>24.049068262096391</v>
      </c>
      <c r="O546" s="117">
        <f t="shared" si="84"/>
        <v>24.024068262096392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24.049568262096393</v>
      </c>
      <c r="L547" s="115">
        <f t="shared" si="89"/>
        <v>24.098568262096393</v>
      </c>
      <c r="M547" s="98">
        <f t="shared" si="82"/>
        <v>24.049068262096394</v>
      </c>
      <c r="N547" s="116">
        <f t="shared" si="83"/>
        <v>24.099068262096392</v>
      </c>
      <c r="O547" s="117">
        <f t="shared" si="84"/>
        <v>24.074068262096393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24.099568262096394</v>
      </c>
      <c r="L548" s="115">
        <f t="shared" si="89"/>
        <v>24.148568262096394</v>
      </c>
      <c r="M548" s="98">
        <f t="shared" si="82"/>
        <v>24.099068262096395</v>
      </c>
      <c r="N548" s="116">
        <f t="shared" si="83"/>
        <v>24.149068262096392</v>
      </c>
      <c r="O548" s="117">
        <f t="shared" si="84"/>
        <v>24.124068262096394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24.149568262096395</v>
      </c>
      <c r="L549" s="115">
        <f t="shared" si="89"/>
        <v>24.198568262096394</v>
      </c>
      <c r="M549" s="98">
        <f t="shared" si="82"/>
        <v>24.149068262096396</v>
      </c>
      <c r="N549" s="116">
        <f t="shared" si="83"/>
        <v>24.199068262096393</v>
      </c>
      <c r="O549" s="117">
        <f t="shared" si="84"/>
        <v>24.174068262096394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24.199568262096395</v>
      </c>
      <c r="L550" s="115">
        <f t="shared" si="89"/>
        <v>24.248568262096395</v>
      </c>
      <c r="M550" s="98">
        <f t="shared" si="82"/>
        <v>24.199068262096397</v>
      </c>
      <c r="N550" s="116">
        <f t="shared" si="83"/>
        <v>24.249068262096394</v>
      </c>
      <c r="O550" s="117">
        <f t="shared" si="84"/>
        <v>24.224068262096395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24.249568262096396</v>
      </c>
      <c r="L551" s="115">
        <f t="shared" si="89"/>
        <v>24.298568262096396</v>
      </c>
      <c r="M551" s="98">
        <f t="shared" si="82"/>
        <v>24.249068262096397</v>
      </c>
      <c r="N551" s="116">
        <f t="shared" si="83"/>
        <v>24.299068262096394</v>
      </c>
      <c r="O551" s="117">
        <f t="shared" si="84"/>
        <v>24.274068262096396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24.299568262096397</v>
      </c>
      <c r="L552" s="115">
        <f t="shared" si="89"/>
        <v>24.348568262096396</v>
      </c>
      <c r="M552" s="98">
        <f t="shared" si="82"/>
        <v>24.299068262096398</v>
      </c>
      <c r="N552" s="116">
        <f t="shared" si="83"/>
        <v>24.349068262096395</v>
      </c>
      <c r="O552" s="117">
        <f t="shared" si="84"/>
        <v>24.324068262096397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24.349568262096398</v>
      </c>
      <c r="L553" s="115">
        <f t="shared" si="89"/>
        <v>24.398568262096397</v>
      </c>
      <c r="M553" s="98">
        <f t="shared" si="82"/>
        <v>24.349068262096399</v>
      </c>
      <c r="N553" s="116">
        <f t="shared" si="83"/>
        <v>24.399068262096396</v>
      </c>
      <c r="O553" s="117">
        <f t="shared" si="84"/>
        <v>24.374068262096397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24.399568262096398</v>
      </c>
      <c r="L554" s="115">
        <f t="shared" si="89"/>
        <v>24.448568262096398</v>
      </c>
      <c r="M554" s="98">
        <f t="shared" si="82"/>
        <v>24.399068262096399</v>
      </c>
      <c r="N554" s="116">
        <f t="shared" si="83"/>
        <v>24.449068262096397</v>
      </c>
      <c r="O554" s="117">
        <f t="shared" si="84"/>
        <v>24.424068262096398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24.449568262096399</v>
      </c>
      <c r="L555" s="115">
        <f t="shared" si="89"/>
        <v>24.498568262096398</v>
      </c>
      <c r="M555" s="98">
        <f t="shared" si="82"/>
        <v>24.4490682620964</v>
      </c>
      <c r="N555" s="116">
        <f t="shared" si="83"/>
        <v>24.499068262096397</v>
      </c>
      <c r="O555" s="117">
        <f t="shared" si="84"/>
        <v>24.474068262096399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24.4995682620964</v>
      </c>
      <c r="L556" s="115">
        <f t="shared" si="89"/>
        <v>24.548568262096399</v>
      </c>
      <c r="M556" s="98">
        <f t="shared" si="82"/>
        <v>24.499068262096401</v>
      </c>
      <c r="N556" s="116">
        <f t="shared" si="83"/>
        <v>24.549068262096398</v>
      </c>
      <c r="O556" s="117">
        <f t="shared" si="84"/>
        <v>24.524068262096399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24.5495682620964</v>
      </c>
      <c r="L557" s="115">
        <f t="shared" si="89"/>
        <v>24.5985682620964</v>
      </c>
      <c r="M557" s="98">
        <f t="shared" si="82"/>
        <v>24.549068262096402</v>
      </c>
      <c r="N557" s="116">
        <f t="shared" si="83"/>
        <v>24.599068262096399</v>
      </c>
      <c r="O557" s="117">
        <f t="shared" si="84"/>
        <v>24.5740682620964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24.599568262096401</v>
      </c>
      <c r="L558" s="115">
        <f t="shared" si="89"/>
        <v>24.648568262096401</v>
      </c>
      <c r="M558" s="98">
        <f t="shared" si="82"/>
        <v>24.599068262096402</v>
      </c>
      <c r="N558" s="116">
        <f t="shared" si="83"/>
        <v>24.649068262096399</v>
      </c>
      <c r="O558" s="117">
        <f t="shared" si="84"/>
        <v>24.624068262096401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24.649568262096402</v>
      </c>
      <c r="L559" s="115">
        <f t="shared" si="89"/>
        <v>24.698568262096401</v>
      </c>
      <c r="M559" s="98">
        <f t="shared" si="82"/>
        <v>24.649068262096403</v>
      </c>
      <c r="N559" s="116">
        <f t="shared" si="83"/>
        <v>24.6990682620964</v>
      </c>
      <c r="O559" s="117">
        <f t="shared" si="84"/>
        <v>24.674068262096402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24.699568262096403</v>
      </c>
      <c r="L560" s="115">
        <f t="shared" si="89"/>
        <v>24.748568262096402</v>
      </c>
      <c r="M560" s="98">
        <f t="shared" si="82"/>
        <v>24.699068262096404</v>
      </c>
      <c r="N560" s="116">
        <f t="shared" si="83"/>
        <v>24.749068262096401</v>
      </c>
      <c r="O560" s="117">
        <f t="shared" si="84"/>
        <v>24.724068262096402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24.749568262096403</v>
      </c>
      <c r="L561" s="115">
        <f t="shared" si="89"/>
        <v>24.798568262096403</v>
      </c>
      <c r="M561" s="98">
        <f t="shared" si="82"/>
        <v>24.749068262096404</v>
      </c>
      <c r="N561" s="116">
        <f t="shared" si="83"/>
        <v>24.799068262096402</v>
      </c>
      <c r="O561" s="117">
        <f t="shared" si="84"/>
        <v>24.774068262096403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24.799568262096404</v>
      </c>
      <c r="L562" s="115">
        <f t="shared" si="89"/>
        <v>24.848568262096403</v>
      </c>
      <c r="M562" s="98">
        <f t="shared" si="82"/>
        <v>24.799068262096405</v>
      </c>
      <c r="N562" s="116">
        <f t="shared" si="83"/>
        <v>24.849068262096402</v>
      </c>
      <c r="O562" s="117">
        <f t="shared" si="84"/>
        <v>24.824068262096404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24.849568262096405</v>
      </c>
      <c r="L563" s="115">
        <f t="shared" si="89"/>
        <v>24.898568262096404</v>
      </c>
      <c r="M563" s="98">
        <f t="shared" si="82"/>
        <v>24.849068262096406</v>
      </c>
      <c r="N563" s="116">
        <f t="shared" si="83"/>
        <v>24.899068262096403</v>
      </c>
      <c r="O563" s="117">
        <f t="shared" si="84"/>
        <v>24.874068262096404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24.899568262096405</v>
      </c>
      <c r="L564" s="115">
        <f t="shared" si="89"/>
        <v>24.948568262096405</v>
      </c>
      <c r="M564" s="98">
        <f t="shared" si="82"/>
        <v>24.899068262096407</v>
      </c>
      <c r="N564" s="116">
        <f t="shared" si="83"/>
        <v>24.949068262096404</v>
      </c>
      <c r="O564" s="117">
        <f t="shared" si="84"/>
        <v>24.924068262096405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24.949568262096406</v>
      </c>
      <c r="L565" s="115">
        <f t="shared" si="89"/>
        <v>24.998568262096406</v>
      </c>
      <c r="M565" s="98">
        <f t="shared" si="82"/>
        <v>24.949068262096407</v>
      </c>
      <c r="N565" s="116">
        <f t="shared" si="83"/>
        <v>24.999068262096404</v>
      </c>
      <c r="O565" s="117">
        <f t="shared" si="84"/>
        <v>24.974068262096406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24.999568262096407</v>
      </c>
      <c r="L566" s="115">
        <f t="shared" si="89"/>
        <v>25.048568262096406</v>
      </c>
      <c r="M566" s="98">
        <f t="shared" si="82"/>
        <v>24.999068262096408</v>
      </c>
      <c r="N566" s="116">
        <f t="shared" si="83"/>
        <v>25.049068262096405</v>
      </c>
      <c r="O566" s="117">
        <f t="shared" si="84"/>
        <v>25.024068262096407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25.049568262096408</v>
      </c>
      <c r="L567" s="115">
        <f t="shared" si="89"/>
        <v>25.098568262096407</v>
      </c>
      <c r="M567" s="98">
        <f t="shared" si="82"/>
        <v>25.049068262096409</v>
      </c>
      <c r="N567" s="116">
        <f t="shared" si="83"/>
        <v>25.099068262096406</v>
      </c>
      <c r="O567" s="117">
        <f t="shared" si="84"/>
        <v>25.074068262096407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25.099568262096408</v>
      </c>
      <c r="L568" s="115">
        <f t="shared" si="89"/>
        <v>25.148568262096408</v>
      </c>
      <c r="M568" s="98">
        <f t="shared" si="82"/>
        <v>25.099068262096409</v>
      </c>
      <c r="N568" s="116">
        <f t="shared" si="83"/>
        <v>25.149068262096407</v>
      </c>
      <c r="O568" s="117">
        <f t="shared" si="84"/>
        <v>25.124068262096408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25.149568262096409</v>
      </c>
      <c r="L569" s="115">
        <f t="shared" si="89"/>
        <v>25.198568262096408</v>
      </c>
      <c r="M569" s="98">
        <f t="shared" si="82"/>
        <v>25.14906826209641</v>
      </c>
      <c r="N569" s="116">
        <f t="shared" si="83"/>
        <v>25.199068262096407</v>
      </c>
      <c r="O569" s="117">
        <f t="shared" si="84"/>
        <v>25.174068262096409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25.19956826209641</v>
      </c>
      <c r="L570" s="115">
        <f t="shared" si="89"/>
        <v>25.248568262096409</v>
      </c>
      <c r="M570" s="98">
        <f t="shared" si="82"/>
        <v>25.199068262096411</v>
      </c>
      <c r="N570" s="116">
        <f t="shared" si="83"/>
        <v>25.249068262096408</v>
      </c>
      <c r="O570" s="117">
        <f t="shared" si="84"/>
        <v>25.224068262096409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25.24956826209641</v>
      </c>
      <c r="L571" s="115">
        <f t="shared" si="89"/>
        <v>25.29856826209641</v>
      </c>
      <c r="M571" s="98">
        <f t="shared" si="82"/>
        <v>25.249068262096412</v>
      </c>
      <c r="N571" s="116">
        <f t="shared" si="83"/>
        <v>25.299068262096409</v>
      </c>
      <c r="O571" s="117">
        <f t="shared" si="84"/>
        <v>25.27406826209641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25.299568262096411</v>
      </c>
      <c r="L572" s="115">
        <f t="shared" si="89"/>
        <v>25.348568262096411</v>
      </c>
      <c r="M572" s="98">
        <f t="shared" si="82"/>
        <v>25.299068262096412</v>
      </c>
      <c r="N572" s="116">
        <f t="shared" si="83"/>
        <v>25.349068262096409</v>
      </c>
      <c r="O572" s="117">
        <f t="shared" si="84"/>
        <v>25.324068262096411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25.349568262096412</v>
      </c>
      <c r="L573" s="115">
        <f t="shared" si="89"/>
        <v>25.398568262096411</v>
      </c>
      <c r="M573" s="98">
        <f t="shared" si="82"/>
        <v>25.349068262096413</v>
      </c>
      <c r="N573" s="116">
        <f t="shared" si="83"/>
        <v>25.39906826209641</v>
      </c>
      <c r="O573" s="117">
        <f t="shared" si="84"/>
        <v>25.374068262096412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25.399568262096412</v>
      </c>
      <c r="L574" s="115">
        <f t="shared" si="89"/>
        <v>25.448568262096412</v>
      </c>
      <c r="M574" s="98">
        <f t="shared" si="82"/>
        <v>25.399068262096414</v>
      </c>
      <c r="N574" s="116">
        <f t="shared" si="83"/>
        <v>25.449068262096411</v>
      </c>
      <c r="O574" s="117">
        <f t="shared" si="84"/>
        <v>25.424068262096412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25.449568262096413</v>
      </c>
      <c r="L575" s="115">
        <f t="shared" si="89"/>
        <v>25.498568262096413</v>
      </c>
      <c r="M575" s="98">
        <f t="shared" si="82"/>
        <v>25.449068262096414</v>
      </c>
      <c r="N575" s="116">
        <f t="shared" si="83"/>
        <v>25.499068262096412</v>
      </c>
      <c r="O575" s="117">
        <f t="shared" si="84"/>
        <v>25.474068262096413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25.499568262096414</v>
      </c>
      <c r="L576" s="115">
        <f t="shared" si="89"/>
        <v>25.548568262096413</v>
      </c>
      <c r="M576" s="98">
        <f t="shared" si="82"/>
        <v>25.499068262096415</v>
      </c>
      <c r="N576" s="116">
        <f t="shared" si="83"/>
        <v>25.549068262096412</v>
      </c>
      <c r="O576" s="117">
        <f t="shared" si="84"/>
        <v>25.524068262096414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25.549568262096415</v>
      </c>
      <c r="L577" s="115">
        <f t="shared" si="89"/>
        <v>25.598568262096414</v>
      </c>
      <c r="M577" s="98">
        <f t="shared" si="82"/>
        <v>25.549068262096416</v>
      </c>
      <c r="N577" s="116">
        <f t="shared" si="83"/>
        <v>25.599068262096413</v>
      </c>
      <c r="O577" s="117">
        <f t="shared" si="84"/>
        <v>25.574068262096414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25.599568262096415</v>
      </c>
      <c r="L578" s="115">
        <f t="shared" si="89"/>
        <v>25.648568262096415</v>
      </c>
      <c r="M578" s="98">
        <f t="shared" si="82"/>
        <v>25.599068262096417</v>
      </c>
      <c r="N578" s="116">
        <f t="shared" si="83"/>
        <v>25.649068262096414</v>
      </c>
      <c r="O578" s="117">
        <f t="shared" si="84"/>
        <v>25.624068262096415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25.649568262096416</v>
      </c>
      <c r="L579" s="115">
        <f t="shared" si="89"/>
        <v>25.698568262096416</v>
      </c>
      <c r="M579" s="98">
        <f t="shared" si="82"/>
        <v>25.649068262096417</v>
      </c>
      <c r="N579" s="116">
        <f t="shared" si="83"/>
        <v>25.699068262096414</v>
      </c>
      <c r="O579" s="117">
        <f t="shared" si="84"/>
        <v>25.674068262096416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25.699568262096417</v>
      </c>
      <c r="L580" s="115">
        <f t="shared" si="89"/>
        <v>25.748568262096416</v>
      </c>
      <c r="M580" s="98">
        <f t="shared" si="82"/>
        <v>25.699068262096418</v>
      </c>
      <c r="N580" s="116">
        <f t="shared" si="83"/>
        <v>25.749068262096415</v>
      </c>
      <c r="O580" s="117">
        <f t="shared" si="84"/>
        <v>25.724068262096417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25.749568262096417</v>
      </c>
      <c r="L581" s="115">
        <f t="shared" si="89"/>
        <v>25.798568262096417</v>
      </c>
      <c r="M581" s="98">
        <f t="shared" ref="M581:M644" si="92">K581-5*10^-(D$2+1)</f>
        <v>25.749068262096419</v>
      </c>
      <c r="N581" s="116">
        <f t="shared" ref="N581:N644" si="93">L581+5*10^-(D$2+1)</f>
        <v>25.799068262096416</v>
      </c>
      <c r="O581" s="117">
        <f t="shared" ref="O581:O644" si="94">AVERAGE(K581,L581)</f>
        <v>25.774068262096417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25.799568262096418</v>
      </c>
      <c r="L582" s="115">
        <f t="shared" ref="L582:L645" si="99">K582+$I$4-POWER(10,-$D$2)</f>
        <v>25.848568262096418</v>
      </c>
      <c r="M582" s="98">
        <f t="shared" si="92"/>
        <v>25.799068262096419</v>
      </c>
      <c r="N582" s="116">
        <f t="shared" si="93"/>
        <v>25.849068262096417</v>
      </c>
      <c r="O582" s="117">
        <f t="shared" si="94"/>
        <v>25.824068262096418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25.849568262096419</v>
      </c>
      <c r="L583" s="115">
        <f t="shared" si="99"/>
        <v>25.898568262096418</v>
      </c>
      <c r="M583" s="98">
        <f t="shared" si="92"/>
        <v>25.84906826209642</v>
      </c>
      <c r="N583" s="116">
        <f t="shared" si="93"/>
        <v>25.899068262096417</v>
      </c>
      <c r="O583" s="117">
        <f t="shared" si="94"/>
        <v>25.874068262096419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25.89956826209642</v>
      </c>
      <c r="L584" s="115">
        <f t="shared" si="99"/>
        <v>25.948568262096419</v>
      </c>
      <c r="M584" s="98">
        <f t="shared" si="92"/>
        <v>25.899068262096421</v>
      </c>
      <c r="N584" s="116">
        <f t="shared" si="93"/>
        <v>25.949068262096418</v>
      </c>
      <c r="O584" s="117">
        <f t="shared" si="94"/>
        <v>25.924068262096419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25.94956826209642</v>
      </c>
      <c r="L585" s="115">
        <f t="shared" si="99"/>
        <v>25.99856826209642</v>
      </c>
      <c r="M585" s="98">
        <f t="shared" si="92"/>
        <v>25.949068262096421</v>
      </c>
      <c r="N585" s="116">
        <f t="shared" si="93"/>
        <v>25.999068262096419</v>
      </c>
      <c r="O585" s="117">
        <f t="shared" si="94"/>
        <v>25.97406826209642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25.999568262096421</v>
      </c>
      <c r="L586" s="115">
        <f t="shared" si="99"/>
        <v>26.048568262096421</v>
      </c>
      <c r="M586" s="98">
        <f t="shared" si="92"/>
        <v>25.999068262096422</v>
      </c>
      <c r="N586" s="116">
        <f t="shared" si="93"/>
        <v>26.049068262096419</v>
      </c>
      <c r="O586" s="117">
        <f t="shared" si="94"/>
        <v>26.024068262096421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26.049568262096422</v>
      </c>
      <c r="L587" s="115">
        <f t="shared" si="99"/>
        <v>26.098568262096421</v>
      </c>
      <c r="M587" s="98">
        <f t="shared" si="92"/>
        <v>26.049068262096423</v>
      </c>
      <c r="N587" s="116">
        <f t="shared" si="93"/>
        <v>26.09906826209642</v>
      </c>
      <c r="O587" s="117">
        <f t="shared" si="94"/>
        <v>26.074068262096421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26.099568262096422</v>
      </c>
      <c r="L588" s="115">
        <f t="shared" si="99"/>
        <v>26.148568262096422</v>
      </c>
      <c r="M588" s="98">
        <f t="shared" si="92"/>
        <v>26.099068262096424</v>
      </c>
      <c r="N588" s="116">
        <f t="shared" si="93"/>
        <v>26.149068262096421</v>
      </c>
      <c r="O588" s="117">
        <f t="shared" si="94"/>
        <v>26.124068262096422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26.149568262096423</v>
      </c>
      <c r="L589" s="115">
        <f t="shared" si="99"/>
        <v>26.198568262096423</v>
      </c>
      <c r="M589" s="98">
        <f t="shared" si="92"/>
        <v>26.149068262096424</v>
      </c>
      <c r="N589" s="116">
        <f t="shared" si="93"/>
        <v>26.199068262096421</v>
      </c>
      <c r="O589" s="117">
        <f t="shared" si="94"/>
        <v>26.174068262096423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26.199568262096424</v>
      </c>
      <c r="L590" s="115">
        <f t="shared" si="99"/>
        <v>26.248568262096423</v>
      </c>
      <c r="M590" s="98">
        <f t="shared" si="92"/>
        <v>26.199068262096425</v>
      </c>
      <c r="N590" s="116">
        <f t="shared" si="93"/>
        <v>26.249068262096422</v>
      </c>
      <c r="O590" s="117">
        <f t="shared" si="94"/>
        <v>26.224068262096424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26.249568262096425</v>
      </c>
      <c r="L591" s="115">
        <f t="shared" si="99"/>
        <v>26.298568262096424</v>
      </c>
      <c r="M591" s="98">
        <f t="shared" si="92"/>
        <v>26.249068262096426</v>
      </c>
      <c r="N591" s="116">
        <f t="shared" si="93"/>
        <v>26.299068262096423</v>
      </c>
      <c r="O591" s="117">
        <f t="shared" si="94"/>
        <v>26.274068262096424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26.299568262096425</v>
      </c>
      <c r="L592" s="115">
        <f t="shared" si="99"/>
        <v>26.348568262096425</v>
      </c>
      <c r="M592" s="98">
        <f t="shared" si="92"/>
        <v>26.299068262096426</v>
      </c>
      <c r="N592" s="116">
        <f t="shared" si="93"/>
        <v>26.349068262096424</v>
      </c>
      <c r="O592" s="117">
        <f t="shared" si="94"/>
        <v>26.324068262096425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26.349568262096426</v>
      </c>
      <c r="L593" s="115">
        <f t="shared" si="99"/>
        <v>26.398568262096425</v>
      </c>
      <c r="M593" s="98">
        <f t="shared" si="92"/>
        <v>26.349068262096427</v>
      </c>
      <c r="N593" s="116">
        <f t="shared" si="93"/>
        <v>26.399068262096424</v>
      </c>
      <c r="O593" s="117">
        <f t="shared" si="94"/>
        <v>26.374068262096426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26.399568262096427</v>
      </c>
      <c r="L594" s="115">
        <f t="shared" si="99"/>
        <v>26.448568262096426</v>
      </c>
      <c r="M594" s="98">
        <f t="shared" si="92"/>
        <v>26.399068262096428</v>
      </c>
      <c r="N594" s="116">
        <f t="shared" si="93"/>
        <v>26.449068262096425</v>
      </c>
      <c r="O594" s="117">
        <f t="shared" si="94"/>
        <v>26.424068262096426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26.449568262096427</v>
      </c>
      <c r="L595" s="115">
        <f t="shared" si="99"/>
        <v>26.498568262096427</v>
      </c>
      <c r="M595" s="98">
        <f t="shared" si="92"/>
        <v>26.449068262096429</v>
      </c>
      <c r="N595" s="116">
        <f t="shared" si="93"/>
        <v>26.499068262096426</v>
      </c>
      <c r="O595" s="117">
        <f t="shared" si="94"/>
        <v>26.474068262096427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26.499568262096428</v>
      </c>
      <c r="L596" s="115">
        <f t="shared" si="99"/>
        <v>26.548568262096428</v>
      </c>
      <c r="M596" s="98">
        <f t="shared" si="92"/>
        <v>26.499068262096429</v>
      </c>
      <c r="N596" s="116">
        <f t="shared" si="93"/>
        <v>26.549068262096426</v>
      </c>
      <c r="O596" s="117">
        <f t="shared" si="94"/>
        <v>26.524068262096428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26.549568262096429</v>
      </c>
      <c r="L597" s="115">
        <f t="shared" si="99"/>
        <v>26.598568262096428</v>
      </c>
      <c r="M597" s="98">
        <f t="shared" si="92"/>
        <v>26.54906826209643</v>
      </c>
      <c r="N597" s="116">
        <f t="shared" si="93"/>
        <v>26.599068262096427</v>
      </c>
      <c r="O597" s="117">
        <f t="shared" si="94"/>
        <v>26.574068262096429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26.59956826209643</v>
      </c>
      <c r="L598" s="115">
        <f t="shared" si="99"/>
        <v>26.648568262096429</v>
      </c>
      <c r="M598" s="98">
        <f t="shared" si="92"/>
        <v>26.599068262096431</v>
      </c>
      <c r="N598" s="116">
        <f t="shared" si="93"/>
        <v>26.649068262096428</v>
      </c>
      <c r="O598" s="117">
        <f t="shared" si="94"/>
        <v>26.624068262096429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26.64956826209643</v>
      </c>
      <c r="L599" s="115">
        <f t="shared" si="99"/>
        <v>26.69856826209643</v>
      </c>
      <c r="M599" s="98">
        <f t="shared" si="92"/>
        <v>26.649068262096431</v>
      </c>
      <c r="N599" s="116">
        <f t="shared" si="93"/>
        <v>26.699068262096429</v>
      </c>
      <c r="O599" s="117">
        <f t="shared" si="94"/>
        <v>26.67406826209643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26.699568262096431</v>
      </c>
      <c r="L600" s="115">
        <f t="shared" si="99"/>
        <v>26.74856826209643</v>
      </c>
      <c r="M600" s="98">
        <f t="shared" si="92"/>
        <v>26.699068262096432</v>
      </c>
      <c r="N600" s="116">
        <f t="shared" si="93"/>
        <v>26.749068262096429</v>
      </c>
      <c r="O600" s="117">
        <f t="shared" si="94"/>
        <v>26.724068262096431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26.749568262096432</v>
      </c>
      <c r="L601" s="115">
        <f t="shared" si="99"/>
        <v>26.798568262096431</v>
      </c>
      <c r="M601" s="98">
        <f t="shared" si="92"/>
        <v>26.749068262096433</v>
      </c>
      <c r="N601" s="116">
        <f t="shared" si="93"/>
        <v>26.79906826209643</v>
      </c>
      <c r="O601" s="117">
        <f t="shared" si="94"/>
        <v>26.774068262096431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26.799568262096432</v>
      </c>
      <c r="L602" s="115">
        <f t="shared" si="99"/>
        <v>26.848568262096432</v>
      </c>
      <c r="M602" s="98">
        <f t="shared" si="92"/>
        <v>26.799068262096434</v>
      </c>
      <c r="N602" s="116">
        <f t="shared" si="93"/>
        <v>26.849068262096431</v>
      </c>
      <c r="O602" s="117">
        <f t="shared" si="94"/>
        <v>26.824068262096432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26.849568262096433</v>
      </c>
      <c r="L603" s="115">
        <f t="shared" si="99"/>
        <v>26.898568262096433</v>
      </c>
      <c r="M603" s="98">
        <f t="shared" si="92"/>
        <v>26.849068262096434</v>
      </c>
      <c r="N603" s="116">
        <f t="shared" si="93"/>
        <v>26.899068262096431</v>
      </c>
      <c r="O603" s="117">
        <f t="shared" si="94"/>
        <v>26.874068262096433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26.899568262096434</v>
      </c>
      <c r="L604" s="115">
        <f t="shared" si="99"/>
        <v>26.948568262096433</v>
      </c>
      <c r="M604" s="98">
        <f t="shared" si="92"/>
        <v>26.899068262096435</v>
      </c>
      <c r="N604" s="116">
        <f t="shared" si="93"/>
        <v>26.949068262096432</v>
      </c>
      <c r="O604" s="117">
        <f t="shared" si="94"/>
        <v>26.924068262096434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26.949568262096435</v>
      </c>
      <c r="L605" s="115">
        <f t="shared" si="99"/>
        <v>26.998568262096434</v>
      </c>
      <c r="M605" s="98">
        <f t="shared" si="92"/>
        <v>26.949068262096436</v>
      </c>
      <c r="N605" s="116">
        <f t="shared" si="93"/>
        <v>26.999068262096433</v>
      </c>
      <c r="O605" s="117">
        <f t="shared" si="94"/>
        <v>26.974068262096434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26.999568262096435</v>
      </c>
      <c r="L606" s="115">
        <f t="shared" si="99"/>
        <v>27.048568262096435</v>
      </c>
      <c r="M606" s="98">
        <f t="shared" si="92"/>
        <v>26.999068262096436</v>
      </c>
      <c r="N606" s="116">
        <f t="shared" si="93"/>
        <v>27.049068262096434</v>
      </c>
      <c r="O606" s="117">
        <f t="shared" si="94"/>
        <v>27.024068262096435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27.049568262096436</v>
      </c>
      <c r="L607" s="115">
        <f t="shared" si="99"/>
        <v>27.098568262096435</v>
      </c>
      <c r="M607" s="98">
        <f t="shared" si="92"/>
        <v>27.049068262096437</v>
      </c>
      <c r="N607" s="116">
        <f t="shared" si="93"/>
        <v>27.099068262096434</v>
      </c>
      <c r="O607" s="117">
        <f t="shared" si="94"/>
        <v>27.074068262096436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27.099568262096437</v>
      </c>
      <c r="L608" s="115">
        <f t="shared" si="99"/>
        <v>27.148568262096436</v>
      </c>
      <c r="M608" s="98">
        <f t="shared" si="92"/>
        <v>27.099068262096438</v>
      </c>
      <c r="N608" s="116">
        <f t="shared" si="93"/>
        <v>27.149068262096435</v>
      </c>
      <c r="O608" s="117">
        <f t="shared" si="94"/>
        <v>27.124068262096436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27.149568262096437</v>
      </c>
      <c r="L609" s="115">
        <f t="shared" si="99"/>
        <v>27.198568262096437</v>
      </c>
      <c r="M609" s="98">
        <f t="shared" si="92"/>
        <v>27.149068262096439</v>
      </c>
      <c r="N609" s="116">
        <f t="shared" si="93"/>
        <v>27.199068262096436</v>
      </c>
      <c r="O609" s="117">
        <f t="shared" si="94"/>
        <v>27.174068262096437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27.199568262096438</v>
      </c>
      <c r="L610" s="115">
        <f t="shared" si="99"/>
        <v>27.248568262096438</v>
      </c>
      <c r="M610" s="98">
        <f t="shared" si="92"/>
        <v>27.199068262096439</v>
      </c>
      <c r="N610" s="116">
        <f t="shared" si="93"/>
        <v>27.249068262096436</v>
      </c>
      <c r="O610" s="117">
        <f t="shared" si="94"/>
        <v>27.224068262096438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27.249568262096439</v>
      </c>
      <c r="L611" s="115">
        <f t="shared" si="99"/>
        <v>27.298568262096438</v>
      </c>
      <c r="M611" s="98">
        <f t="shared" si="92"/>
        <v>27.24906826209644</v>
      </c>
      <c r="N611" s="116">
        <f t="shared" si="93"/>
        <v>27.299068262096437</v>
      </c>
      <c r="O611" s="117">
        <f t="shared" si="94"/>
        <v>27.274068262096439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27.299568262096439</v>
      </c>
      <c r="L612" s="115">
        <f t="shared" si="99"/>
        <v>27.348568262096439</v>
      </c>
      <c r="M612" s="98">
        <f t="shared" si="92"/>
        <v>27.299068262096441</v>
      </c>
      <c r="N612" s="116">
        <f t="shared" si="93"/>
        <v>27.349068262096438</v>
      </c>
      <c r="O612" s="117">
        <f t="shared" si="94"/>
        <v>27.324068262096439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27.34956826209644</v>
      </c>
      <c r="L613" s="115">
        <f t="shared" si="99"/>
        <v>27.39856826209644</v>
      </c>
      <c r="M613" s="98">
        <f t="shared" si="92"/>
        <v>27.349068262096441</v>
      </c>
      <c r="N613" s="116">
        <f t="shared" si="93"/>
        <v>27.399068262096439</v>
      </c>
      <c r="O613" s="117">
        <f t="shared" si="94"/>
        <v>27.37406826209644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27.399568262096441</v>
      </c>
      <c r="L614" s="115">
        <f t="shared" si="99"/>
        <v>27.44856826209644</v>
      </c>
      <c r="M614" s="98">
        <f t="shared" si="92"/>
        <v>27.399068262096442</v>
      </c>
      <c r="N614" s="116">
        <f t="shared" si="93"/>
        <v>27.449068262096439</v>
      </c>
      <c r="O614" s="117">
        <f t="shared" si="94"/>
        <v>27.424068262096441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27.449568262096442</v>
      </c>
      <c r="L615" s="115">
        <f t="shared" si="99"/>
        <v>27.498568262096441</v>
      </c>
      <c r="M615" s="98">
        <f t="shared" si="92"/>
        <v>27.449068262096443</v>
      </c>
      <c r="N615" s="116">
        <f t="shared" si="93"/>
        <v>27.49906826209644</v>
      </c>
      <c r="O615" s="117">
        <f t="shared" si="94"/>
        <v>27.474068262096441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27.499568262096442</v>
      </c>
      <c r="L616" s="115">
        <f t="shared" si="99"/>
        <v>27.548568262096442</v>
      </c>
      <c r="M616" s="98">
        <f t="shared" si="92"/>
        <v>27.499068262096444</v>
      </c>
      <c r="N616" s="116">
        <f t="shared" si="93"/>
        <v>27.549068262096441</v>
      </c>
      <c r="O616" s="117">
        <f t="shared" si="94"/>
        <v>27.524068262096442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27.549568262096443</v>
      </c>
      <c r="L617" s="115">
        <f t="shared" si="99"/>
        <v>27.598568262096443</v>
      </c>
      <c r="M617" s="98">
        <f t="shared" si="92"/>
        <v>27.549068262096444</v>
      </c>
      <c r="N617" s="116">
        <f t="shared" si="93"/>
        <v>27.599068262096441</v>
      </c>
      <c r="O617" s="117">
        <f t="shared" si="94"/>
        <v>27.574068262096443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27.599568262096444</v>
      </c>
      <c r="L618" s="115">
        <f t="shared" si="99"/>
        <v>27.648568262096443</v>
      </c>
      <c r="M618" s="98">
        <f t="shared" si="92"/>
        <v>27.599068262096445</v>
      </c>
      <c r="N618" s="116">
        <f t="shared" si="93"/>
        <v>27.649068262096442</v>
      </c>
      <c r="O618" s="117">
        <f t="shared" si="94"/>
        <v>27.624068262096444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27.649568262096444</v>
      </c>
      <c r="L619" s="115">
        <f t="shared" si="99"/>
        <v>27.698568262096444</v>
      </c>
      <c r="M619" s="98">
        <f t="shared" si="92"/>
        <v>27.649068262096446</v>
      </c>
      <c r="N619" s="116">
        <f t="shared" si="93"/>
        <v>27.699068262096443</v>
      </c>
      <c r="O619" s="117">
        <f t="shared" si="94"/>
        <v>27.674068262096444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27.699568262096445</v>
      </c>
      <c r="L620" s="115">
        <f t="shared" si="99"/>
        <v>27.748568262096445</v>
      </c>
      <c r="M620" s="98">
        <f t="shared" si="92"/>
        <v>27.699068262096446</v>
      </c>
      <c r="N620" s="116">
        <f t="shared" si="93"/>
        <v>27.749068262096444</v>
      </c>
      <c r="O620" s="117">
        <f t="shared" si="94"/>
        <v>27.724068262096445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27.749568262096446</v>
      </c>
      <c r="L621" s="115">
        <f t="shared" si="99"/>
        <v>27.798568262096445</v>
      </c>
      <c r="M621" s="98">
        <f t="shared" si="92"/>
        <v>27.749068262096447</v>
      </c>
      <c r="N621" s="116">
        <f t="shared" si="93"/>
        <v>27.799068262096444</v>
      </c>
      <c r="O621" s="117">
        <f t="shared" si="94"/>
        <v>27.774068262096446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27.799568262096447</v>
      </c>
      <c r="L622" s="115">
        <f t="shared" si="99"/>
        <v>27.848568262096446</v>
      </c>
      <c r="M622" s="98">
        <f t="shared" si="92"/>
        <v>27.799068262096448</v>
      </c>
      <c r="N622" s="116">
        <f t="shared" si="93"/>
        <v>27.849068262096445</v>
      </c>
      <c r="O622" s="117">
        <f t="shared" si="94"/>
        <v>27.824068262096446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27.849568262096447</v>
      </c>
      <c r="L623" s="115">
        <f t="shared" si="99"/>
        <v>27.898568262096447</v>
      </c>
      <c r="M623" s="98">
        <f t="shared" si="92"/>
        <v>27.849068262096448</v>
      </c>
      <c r="N623" s="116">
        <f t="shared" si="93"/>
        <v>27.899068262096446</v>
      </c>
      <c r="O623" s="117">
        <f t="shared" si="94"/>
        <v>27.874068262096447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27.899568262096448</v>
      </c>
      <c r="L624" s="115">
        <f t="shared" si="99"/>
        <v>27.948568262096448</v>
      </c>
      <c r="M624" s="98">
        <f t="shared" si="92"/>
        <v>27.899068262096449</v>
      </c>
      <c r="N624" s="116">
        <f t="shared" si="93"/>
        <v>27.949068262096446</v>
      </c>
      <c r="O624" s="117">
        <f t="shared" si="94"/>
        <v>27.924068262096448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27.949568262096449</v>
      </c>
      <c r="L625" s="115">
        <f t="shared" si="99"/>
        <v>27.998568262096448</v>
      </c>
      <c r="M625" s="98">
        <f t="shared" si="92"/>
        <v>27.94906826209645</v>
      </c>
      <c r="N625" s="116">
        <f t="shared" si="93"/>
        <v>27.999068262096447</v>
      </c>
      <c r="O625" s="117">
        <f t="shared" si="94"/>
        <v>27.974068262096448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27.999568262096449</v>
      </c>
      <c r="L626" s="115">
        <f t="shared" si="99"/>
        <v>28.048568262096449</v>
      </c>
      <c r="M626" s="98">
        <f t="shared" si="92"/>
        <v>27.999068262096451</v>
      </c>
      <c r="N626" s="116">
        <f t="shared" si="93"/>
        <v>28.049068262096448</v>
      </c>
      <c r="O626" s="117">
        <f t="shared" si="94"/>
        <v>28.024068262096449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28.04956826209645</v>
      </c>
      <c r="L627" s="115">
        <f t="shared" si="99"/>
        <v>28.09856826209645</v>
      </c>
      <c r="M627" s="98">
        <f t="shared" si="92"/>
        <v>28.049068262096451</v>
      </c>
      <c r="N627" s="116">
        <f t="shared" si="93"/>
        <v>28.099068262096448</v>
      </c>
      <c r="O627" s="117">
        <f t="shared" si="94"/>
        <v>28.07406826209645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28.099568262096451</v>
      </c>
      <c r="L628" s="115">
        <f t="shared" si="99"/>
        <v>28.14856826209645</v>
      </c>
      <c r="M628" s="98">
        <f t="shared" si="92"/>
        <v>28.099068262096452</v>
      </c>
      <c r="N628" s="116">
        <f t="shared" si="93"/>
        <v>28.149068262096449</v>
      </c>
      <c r="O628" s="117">
        <f t="shared" si="94"/>
        <v>28.124068262096451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28.149568262096452</v>
      </c>
      <c r="L629" s="115">
        <f t="shared" si="99"/>
        <v>28.198568262096451</v>
      </c>
      <c r="M629" s="98">
        <f t="shared" si="92"/>
        <v>28.149068262096453</v>
      </c>
      <c r="N629" s="116">
        <f t="shared" si="93"/>
        <v>28.19906826209645</v>
      </c>
      <c r="O629" s="117">
        <f t="shared" si="94"/>
        <v>28.174068262096451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28.199568262096452</v>
      </c>
      <c r="L630" s="115">
        <f t="shared" si="99"/>
        <v>28.248568262096452</v>
      </c>
      <c r="M630" s="98">
        <f t="shared" si="92"/>
        <v>28.199068262096453</v>
      </c>
      <c r="N630" s="116">
        <f t="shared" si="93"/>
        <v>28.249068262096451</v>
      </c>
      <c r="O630" s="117">
        <f t="shared" si="94"/>
        <v>28.224068262096452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28.249568262096453</v>
      </c>
      <c r="L631" s="115">
        <f t="shared" si="99"/>
        <v>28.298568262096452</v>
      </c>
      <c r="M631" s="98">
        <f t="shared" si="92"/>
        <v>28.249068262096454</v>
      </c>
      <c r="N631" s="116">
        <f t="shared" si="93"/>
        <v>28.299068262096451</v>
      </c>
      <c r="O631" s="117">
        <f t="shared" si="94"/>
        <v>28.274068262096453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28.299568262096454</v>
      </c>
      <c r="L632" s="115">
        <f t="shared" si="99"/>
        <v>28.348568262096453</v>
      </c>
      <c r="M632" s="98">
        <f t="shared" si="92"/>
        <v>28.299068262096455</v>
      </c>
      <c r="N632" s="116">
        <f t="shared" si="93"/>
        <v>28.349068262096452</v>
      </c>
      <c r="O632" s="117">
        <f t="shared" si="94"/>
        <v>28.324068262096453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28.349568262096454</v>
      </c>
      <c r="L633" s="115">
        <f t="shared" si="99"/>
        <v>28.398568262096454</v>
      </c>
      <c r="M633" s="98">
        <f t="shared" si="92"/>
        <v>28.349068262096456</v>
      </c>
      <c r="N633" s="116">
        <f t="shared" si="93"/>
        <v>28.399068262096453</v>
      </c>
      <c r="O633" s="117">
        <f t="shared" si="94"/>
        <v>28.374068262096454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28.399568262096455</v>
      </c>
      <c r="L634" s="115">
        <f t="shared" si="99"/>
        <v>28.448568262096455</v>
      </c>
      <c r="M634" s="98">
        <f t="shared" si="92"/>
        <v>28.399068262096456</v>
      </c>
      <c r="N634" s="116">
        <f t="shared" si="93"/>
        <v>28.449068262096453</v>
      </c>
      <c r="O634" s="117">
        <f t="shared" si="94"/>
        <v>28.424068262096455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28.449568262096456</v>
      </c>
      <c r="L635" s="115">
        <f t="shared" si="99"/>
        <v>28.498568262096455</v>
      </c>
      <c r="M635" s="98">
        <f t="shared" si="92"/>
        <v>28.449068262096457</v>
      </c>
      <c r="N635" s="116">
        <f t="shared" si="93"/>
        <v>28.499068262096454</v>
      </c>
      <c r="O635" s="117">
        <f t="shared" si="94"/>
        <v>28.474068262096456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28.499568262096457</v>
      </c>
      <c r="L636" s="115">
        <f t="shared" si="99"/>
        <v>28.548568262096456</v>
      </c>
      <c r="M636" s="98">
        <f t="shared" si="92"/>
        <v>28.499068262096458</v>
      </c>
      <c r="N636" s="116">
        <f t="shared" si="93"/>
        <v>28.549068262096455</v>
      </c>
      <c r="O636" s="117">
        <f t="shared" si="94"/>
        <v>28.524068262096456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28.549568262096457</v>
      </c>
      <c r="L637" s="115">
        <f t="shared" si="99"/>
        <v>28.598568262096457</v>
      </c>
      <c r="M637" s="98">
        <f t="shared" si="92"/>
        <v>28.549068262096458</v>
      </c>
      <c r="N637" s="116">
        <f t="shared" si="93"/>
        <v>28.599068262096456</v>
      </c>
      <c r="O637" s="117">
        <f t="shared" si="94"/>
        <v>28.574068262096457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28.599568262096458</v>
      </c>
      <c r="L638" s="115">
        <f t="shared" si="99"/>
        <v>28.648568262096457</v>
      </c>
      <c r="M638" s="98">
        <f t="shared" si="92"/>
        <v>28.599068262096459</v>
      </c>
      <c r="N638" s="116">
        <f t="shared" si="93"/>
        <v>28.649068262096456</v>
      </c>
      <c r="O638" s="117">
        <f t="shared" si="94"/>
        <v>28.624068262096458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28.649568262096459</v>
      </c>
      <c r="L639" s="115">
        <f t="shared" si="99"/>
        <v>28.698568262096458</v>
      </c>
      <c r="M639" s="98">
        <f t="shared" si="92"/>
        <v>28.64906826209646</v>
      </c>
      <c r="N639" s="116">
        <f t="shared" si="93"/>
        <v>28.699068262096457</v>
      </c>
      <c r="O639" s="117">
        <f t="shared" si="94"/>
        <v>28.674068262096458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28.699568262096459</v>
      </c>
      <c r="L640" s="115">
        <f t="shared" si="99"/>
        <v>28.748568262096459</v>
      </c>
      <c r="M640" s="98">
        <f t="shared" si="92"/>
        <v>28.699068262096461</v>
      </c>
      <c r="N640" s="116">
        <f t="shared" si="93"/>
        <v>28.749068262096458</v>
      </c>
      <c r="O640" s="117">
        <f t="shared" si="94"/>
        <v>28.724068262096459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28.74956826209646</v>
      </c>
      <c r="L641" s="115">
        <f t="shared" si="99"/>
        <v>28.79856826209646</v>
      </c>
      <c r="M641" s="98">
        <f t="shared" si="92"/>
        <v>28.749068262096461</v>
      </c>
      <c r="N641" s="116">
        <f t="shared" si="93"/>
        <v>28.799068262096458</v>
      </c>
      <c r="O641" s="117">
        <f t="shared" si="94"/>
        <v>28.77406826209646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28.799568262096461</v>
      </c>
      <c r="L642" s="115">
        <f t="shared" si="99"/>
        <v>28.84856826209646</v>
      </c>
      <c r="M642" s="98">
        <f t="shared" si="92"/>
        <v>28.799068262096462</v>
      </c>
      <c r="N642" s="116">
        <f t="shared" si="93"/>
        <v>28.849068262096459</v>
      </c>
      <c r="O642" s="117">
        <f t="shared" si="94"/>
        <v>28.824068262096461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28.849568262096462</v>
      </c>
      <c r="L643" s="115">
        <f t="shared" si="99"/>
        <v>28.898568262096461</v>
      </c>
      <c r="M643" s="98">
        <f t="shared" si="92"/>
        <v>28.849068262096463</v>
      </c>
      <c r="N643" s="116">
        <f t="shared" si="93"/>
        <v>28.89906826209646</v>
      </c>
      <c r="O643" s="117">
        <f t="shared" si="94"/>
        <v>28.874068262096461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28.899568262096462</v>
      </c>
      <c r="L644" s="115">
        <f t="shared" si="99"/>
        <v>28.948568262096462</v>
      </c>
      <c r="M644" s="98">
        <f t="shared" si="92"/>
        <v>28.899068262096463</v>
      </c>
      <c r="N644" s="116">
        <f t="shared" si="93"/>
        <v>28.949068262096461</v>
      </c>
      <c r="O644" s="117">
        <f t="shared" si="94"/>
        <v>28.924068262096462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28.949568262096463</v>
      </c>
      <c r="L645" s="115">
        <f t="shared" si="99"/>
        <v>28.998568262096462</v>
      </c>
      <c r="M645" s="98">
        <f t="shared" ref="M645:M708" si="102">K645-5*10^-(D$2+1)</f>
        <v>28.949068262096464</v>
      </c>
      <c r="N645" s="116">
        <f t="shared" ref="N645:N708" si="103">L645+5*10^-(D$2+1)</f>
        <v>28.999068262096461</v>
      </c>
      <c r="O645" s="117">
        <f t="shared" ref="O645:O708" si="104">AVERAGE(K645,L645)</f>
        <v>28.974068262096463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28.999568262096464</v>
      </c>
      <c r="L646" s="115">
        <f t="shared" ref="L646:L709" si="109">K646+$I$4-POWER(10,-$D$2)</f>
        <v>29.048568262096463</v>
      </c>
      <c r="M646" s="98">
        <f t="shared" si="102"/>
        <v>28.999068262096465</v>
      </c>
      <c r="N646" s="116">
        <f t="shared" si="103"/>
        <v>29.049068262096462</v>
      </c>
      <c r="O646" s="117">
        <f t="shared" si="104"/>
        <v>29.024068262096463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29.049568262096464</v>
      </c>
      <c r="L647" s="115">
        <f t="shared" si="109"/>
        <v>29.098568262096464</v>
      </c>
      <c r="M647" s="98">
        <f t="shared" si="102"/>
        <v>29.049068262096466</v>
      </c>
      <c r="N647" s="116">
        <f t="shared" si="103"/>
        <v>29.099068262096463</v>
      </c>
      <c r="O647" s="117">
        <f t="shared" si="104"/>
        <v>29.074068262096464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29.099568262096465</v>
      </c>
      <c r="L648" s="115">
        <f t="shared" si="109"/>
        <v>29.148568262096465</v>
      </c>
      <c r="M648" s="98">
        <f t="shared" si="102"/>
        <v>29.099068262096466</v>
      </c>
      <c r="N648" s="116">
        <f t="shared" si="103"/>
        <v>29.149068262096463</v>
      </c>
      <c r="O648" s="117">
        <f t="shared" si="104"/>
        <v>29.124068262096465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29.149568262096466</v>
      </c>
      <c r="L649" s="115">
        <f t="shared" si="109"/>
        <v>29.198568262096465</v>
      </c>
      <c r="M649" s="98">
        <f t="shared" si="102"/>
        <v>29.149068262096467</v>
      </c>
      <c r="N649" s="116">
        <f t="shared" si="103"/>
        <v>29.199068262096464</v>
      </c>
      <c r="O649" s="117">
        <f t="shared" si="104"/>
        <v>29.174068262096466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29.199568262096466</v>
      </c>
      <c r="L650" s="115">
        <f t="shared" si="109"/>
        <v>29.248568262096466</v>
      </c>
      <c r="M650" s="98">
        <f t="shared" si="102"/>
        <v>29.199068262096468</v>
      </c>
      <c r="N650" s="116">
        <f t="shared" si="103"/>
        <v>29.249068262096465</v>
      </c>
      <c r="O650" s="117">
        <f t="shared" si="104"/>
        <v>29.224068262096466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29.249568262096467</v>
      </c>
      <c r="L651" s="115">
        <f t="shared" si="109"/>
        <v>29.298568262096467</v>
      </c>
      <c r="M651" s="98">
        <f t="shared" si="102"/>
        <v>29.249068262096468</v>
      </c>
      <c r="N651" s="116">
        <f t="shared" si="103"/>
        <v>29.299068262096466</v>
      </c>
      <c r="O651" s="117">
        <f t="shared" si="104"/>
        <v>29.274068262096467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29.299568262096468</v>
      </c>
      <c r="L652" s="115">
        <f t="shared" si="109"/>
        <v>29.348568262096467</v>
      </c>
      <c r="M652" s="98">
        <f t="shared" si="102"/>
        <v>29.299068262096469</v>
      </c>
      <c r="N652" s="116">
        <f t="shared" si="103"/>
        <v>29.349068262096466</v>
      </c>
      <c r="O652" s="117">
        <f t="shared" si="104"/>
        <v>29.324068262096468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29.349568262096469</v>
      </c>
      <c r="L653" s="115">
        <f t="shared" si="109"/>
        <v>29.398568262096468</v>
      </c>
      <c r="M653" s="98">
        <f t="shared" si="102"/>
        <v>29.34906826209647</v>
      </c>
      <c r="N653" s="116">
        <f t="shared" si="103"/>
        <v>29.399068262096467</v>
      </c>
      <c r="O653" s="117">
        <f t="shared" si="104"/>
        <v>29.374068262096468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29.399568262096469</v>
      </c>
      <c r="L654" s="115">
        <f t="shared" si="109"/>
        <v>29.448568262096469</v>
      </c>
      <c r="M654" s="98">
        <f t="shared" si="102"/>
        <v>29.399068262096471</v>
      </c>
      <c r="N654" s="116">
        <f t="shared" si="103"/>
        <v>29.449068262096468</v>
      </c>
      <c r="O654" s="117">
        <f t="shared" si="104"/>
        <v>29.424068262096469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29.44956826209647</v>
      </c>
      <c r="L655" s="115">
        <f t="shared" si="109"/>
        <v>29.49856826209647</v>
      </c>
      <c r="M655" s="98">
        <f t="shared" si="102"/>
        <v>29.449068262096471</v>
      </c>
      <c r="N655" s="116">
        <f t="shared" si="103"/>
        <v>29.499068262096468</v>
      </c>
      <c r="O655" s="117">
        <f t="shared" si="104"/>
        <v>29.47406826209647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29.499568262096471</v>
      </c>
      <c r="L656" s="115">
        <f t="shared" si="109"/>
        <v>29.54856826209647</v>
      </c>
      <c r="M656" s="98">
        <f t="shared" si="102"/>
        <v>29.499068262096472</v>
      </c>
      <c r="N656" s="116">
        <f t="shared" si="103"/>
        <v>29.549068262096469</v>
      </c>
      <c r="O656" s="117">
        <f t="shared" si="104"/>
        <v>29.524068262096471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29.549568262096471</v>
      </c>
      <c r="L657" s="115">
        <f t="shared" si="109"/>
        <v>29.598568262096471</v>
      </c>
      <c r="M657" s="98">
        <f t="shared" si="102"/>
        <v>29.549068262096473</v>
      </c>
      <c r="N657" s="116">
        <f t="shared" si="103"/>
        <v>29.59906826209647</v>
      </c>
      <c r="O657" s="117">
        <f t="shared" si="104"/>
        <v>29.574068262096471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29.599568262096472</v>
      </c>
      <c r="L658" s="115">
        <f t="shared" si="109"/>
        <v>29.648568262096472</v>
      </c>
      <c r="M658" s="98">
        <f t="shared" si="102"/>
        <v>29.599068262096473</v>
      </c>
      <c r="N658" s="116">
        <f t="shared" si="103"/>
        <v>29.649068262096471</v>
      </c>
      <c r="O658" s="117">
        <f t="shared" si="104"/>
        <v>29.624068262096472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29.649568262096473</v>
      </c>
      <c r="L659" s="115">
        <f t="shared" si="109"/>
        <v>29.698568262096472</v>
      </c>
      <c r="M659" s="98">
        <f t="shared" si="102"/>
        <v>29.649068262096474</v>
      </c>
      <c r="N659" s="116">
        <f t="shared" si="103"/>
        <v>29.699068262096471</v>
      </c>
      <c r="O659" s="117">
        <f t="shared" si="104"/>
        <v>29.674068262096473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29.699568262096474</v>
      </c>
      <c r="L660" s="115">
        <f t="shared" si="109"/>
        <v>29.748568262096473</v>
      </c>
      <c r="M660" s="98">
        <f t="shared" si="102"/>
        <v>29.699068262096475</v>
      </c>
      <c r="N660" s="116">
        <f t="shared" si="103"/>
        <v>29.749068262096472</v>
      </c>
      <c r="O660" s="117">
        <f t="shared" si="104"/>
        <v>29.724068262096473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29.749568262096474</v>
      </c>
      <c r="L661" s="115">
        <f t="shared" si="109"/>
        <v>29.798568262096474</v>
      </c>
      <c r="M661" s="98">
        <f t="shared" si="102"/>
        <v>29.749068262096475</v>
      </c>
      <c r="N661" s="116">
        <f t="shared" si="103"/>
        <v>29.799068262096473</v>
      </c>
      <c r="O661" s="117">
        <f t="shared" si="104"/>
        <v>29.774068262096474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29.799568262096475</v>
      </c>
      <c r="L662" s="115">
        <f t="shared" si="109"/>
        <v>29.848568262096475</v>
      </c>
      <c r="M662" s="98">
        <f t="shared" si="102"/>
        <v>29.799068262096476</v>
      </c>
      <c r="N662" s="116">
        <f t="shared" si="103"/>
        <v>29.849068262096473</v>
      </c>
      <c r="O662" s="117">
        <f t="shared" si="104"/>
        <v>29.824068262096475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29.849568262096476</v>
      </c>
      <c r="L663" s="115">
        <f t="shared" si="109"/>
        <v>29.898568262096475</v>
      </c>
      <c r="M663" s="98">
        <f t="shared" si="102"/>
        <v>29.849068262096477</v>
      </c>
      <c r="N663" s="116">
        <f t="shared" si="103"/>
        <v>29.899068262096474</v>
      </c>
      <c r="O663" s="117">
        <f t="shared" si="104"/>
        <v>29.874068262096475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29.899568262096476</v>
      </c>
      <c r="L664" s="115">
        <f t="shared" si="109"/>
        <v>29.948568262096476</v>
      </c>
      <c r="M664" s="98">
        <f t="shared" si="102"/>
        <v>29.899068262096478</v>
      </c>
      <c r="N664" s="116">
        <f t="shared" si="103"/>
        <v>29.949068262096475</v>
      </c>
      <c r="O664" s="117">
        <f t="shared" si="104"/>
        <v>29.924068262096476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29.949568262096477</v>
      </c>
      <c r="L665" s="115">
        <f t="shared" si="109"/>
        <v>29.998568262096477</v>
      </c>
      <c r="M665" s="98">
        <f t="shared" si="102"/>
        <v>29.949068262096478</v>
      </c>
      <c r="N665" s="116">
        <f t="shared" si="103"/>
        <v>29.999068262096475</v>
      </c>
      <c r="O665" s="117">
        <f t="shared" si="104"/>
        <v>29.974068262096477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29.999568262096478</v>
      </c>
      <c r="L666" s="115">
        <f t="shared" si="109"/>
        <v>30.048568262096477</v>
      </c>
      <c r="M666" s="98">
        <f t="shared" si="102"/>
        <v>29.999068262096479</v>
      </c>
      <c r="N666" s="116">
        <f t="shared" si="103"/>
        <v>30.049068262096476</v>
      </c>
      <c r="O666" s="117">
        <f t="shared" si="104"/>
        <v>30.024068262096478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30.049568262096479</v>
      </c>
      <c r="L667" s="115">
        <f t="shared" si="109"/>
        <v>30.098568262096478</v>
      </c>
      <c r="M667" s="98">
        <f t="shared" si="102"/>
        <v>30.04906826209648</v>
      </c>
      <c r="N667" s="116">
        <f t="shared" si="103"/>
        <v>30.099068262096477</v>
      </c>
      <c r="O667" s="117">
        <f t="shared" si="104"/>
        <v>30.074068262096478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30.099568262096479</v>
      </c>
      <c r="L668" s="115">
        <f t="shared" si="109"/>
        <v>30.148568262096479</v>
      </c>
      <c r="M668" s="98">
        <f t="shared" si="102"/>
        <v>30.09906826209648</v>
      </c>
      <c r="N668" s="116">
        <f t="shared" si="103"/>
        <v>30.149068262096478</v>
      </c>
      <c r="O668" s="117">
        <f t="shared" si="104"/>
        <v>30.124068262096479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30.14956826209648</v>
      </c>
      <c r="L669" s="115">
        <f t="shared" si="109"/>
        <v>30.198568262096479</v>
      </c>
      <c r="M669" s="98">
        <f t="shared" si="102"/>
        <v>30.149068262096481</v>
      </c>
      <c r="N669" s="116">
        <f t="shared" si="103"/>
        <v>30.199068262096478</v>
      </c>
      <c r="O669" s="117">
        <f t="shared" si="104"/>
        <v>30.17406826209648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30.199568262096481</v>
      </c>
      <c r="L670" s="115">
        <f t="shared" si="109"/>
        <v>30.24856826209648</v>
      </c>
      <c r="M670" s="98">
        <f t="shared" si="102"/>
        <v>30.199068262096482</v>
      </c>
      <c r="N670" s="116">
        <f t="shared" si="103"/>
        <v>30.249068262096479</v>
      </c>
      <c r="O670" s="117">
        <f t="shared" si="104"/>
        <v>30.22406826209648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30.249568262096481</v>
      </c>
      <c r="L671" s="115">
        <f t="shared" si="109"/>
        <v>30.298568262096481</v>
      </c>
      <c r="M671" s="98">
        <f t="shared" si="102"/>
        <v>30.249068262096483</v>
      </c>
      <c r="N671" s="116">
        <f t="shared" si="103"/>
        <v>30.29906826209648</v>
      </c>
      <c r="O671" s="117">
        <f t="shared" si="104"/>
        <v>30.274068262096481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30.299568262096482</v>
      </c>
      <c r="L672" s="115">
        <f t="shared" si="109"/>
        <v>30.348568262096482</v>
      </c>
      <c r="M672" s="98">
        <f t="shared" si="102"/>
        <v>30.299068262096483</v>
      </c>
      <c r="N672" s="116">
        <f t="shared" si="103"/>
        <v>30.34906826209648</v>
      </c>
      <c r="O672" s="117">
        <f t="shared" si="104"/>
        <v>30.324068262096482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30.349568262096483</v>
      </c>
      <c r="L673" s="115">
        <f t="shared" si="109"/>
        <v>30.398568262096482</v>
      </c>
      <c r="M673" s="98">
        <f t="shared" si="102"/>
        <v>30.349068262096484</v>
      </c>
      <c r="N673" s="116">
        <f t="shared" si="103"/>
        <v>30.399068262096481</v>
      </c>
      <c r="O673" s="117">
        <f t="shared" si="104"/>
        <v>30.374068262096483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30.399568262096484</v>
      </c>
      <c r="L674" s="115">
        <f t="shared" si="109"/>
        <v>30.448568262096483</v>
      </c>
      <c r="M674" s="98">
        <f t="shared" si="102"/>
        <v>30.399068262096485</v>
      </c>
      <c r="N674" s="116">
        <f t="shared" si="103"/>
        <v>30.449068262096482</v>
      </c>
      <c r="O674" s="117">
        <f t="shared" si="104"/>
        <v>30.424068262096483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30.449568262096484</v>
      </c>
      <c r="L675" s="115">
        <f t="shared" si="109"/>
        <v>30.498568262096484</v>
      </c>
      <c r="M675" s="98">
        <f t="shared" si="102"/>
        <v>30.449068262096485</v>
      </c>
      <c r="N675" s="116">
        <f t="shared" si="103"/>
        <v>30.499068262096483</v>
      </c>
      <c r="O675" s="117">
        <f t="shared" si="104"/>
        <v>30.474068262096484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30.499568262096485</v>
      </c>
      <c r="L676" s="115">
        <f t="shared" si="109"/>
        <v>30.548568262096484</v>
      </c>
      <c r="M676" s="98">
        <f t="shared" si="102"/>
        <v>30.499068262096486</v>
      </c>
      <c r="N676" s="116">
        <f t="shared" si="103"/>
        <v>30.549068262096483</v>
      </c>
      <c r="O676" s="117">
        <f t="shared" si="104"/>
        <v>30.524068262096485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30.549568262096486</v>
      </c>
      <c r="L677" s="115">
        <f t="shared" si="109"/>
        <v>30.598568262096485</v>
      </c>
      <c r="M677" s="98">
        <f t="shared" si="102"/>
        <v>30.549068262096487</v>
      </c>
      <c r="N677" s="116">
        <f t="shared" si="103"/>
        <v>30.599068262096484</v>
      </c>
      <c r="O677" s="117">
        <f t="shared" si="104"/>
        <v>30.574068262096485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30.599568262096486</v>
      </c>
      <c r="L678" s="115">
        <f t="shared" si="109"/>
        <v>30.648568262096486</v>
      </c>
      <c r="M678" s="98">
        <f t="shared" si="102"/>
        <v>30.599068262096488</v>
      </c>
      <c r="N678" s="116">
        <f t="shared" si="103"/>
        <v>30.649068262096485</v>
      </c>
      <c r="O678" s="117">
        <f t="shared" si="104"/>
        <v>30.624068262096486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30.649568262096487</v>
      </c>
      <c r="L679" s="115">
        <f t="shared" si="109"/>
        <v>30.698568262096487</v>
      </c>
      <c r="M679" s="98">
        <f t="shared" si="102"/>
        <v>30.649068262096488</v>
      </c>
      <c r="N679" s="116">
        <f t="shared" si="103"/>
        <v>30.699068262096485</v>
      </c>
      <c r="O679" s="117">
        <f t="shared" si="104"/>
        <v>30.674068262096487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30.699568262096488</v>
      </c>
      <c r="L680" s="115">
        <f t="shared" si="109"/>
        <v>30.748568262096487</v>
      </c>
      <c r="M680" s="98">
        <f t="shared" si="102"/>
        <v>30.699068262096489</v>
      </c>
      <c r="N680" s="116">
        <f t="shared" si="103"/>
        <v>30.749068262096486</v>
      </c>
      <c r="O680" s="117">
        <f t="shared" si="104"/>
        <v>30.724068262096488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30.749568262096489</v>
      </c>
      <c r="L681" s="115">
        <f t="shared" si="109"/>
        <v>30.798568262096488</v>
      </c>
      <c r="M681" s="98">
        <f t="shared" si="102"/>
        <v>30.74906826209649</v>
      </c>
      <c r="N681" s="116">
        <f t="shared" si="103"/>
        <v>30.799068262096487</v>
      </c>
      <c r="O681" s="117">
        <f t="shared" si="104"/>
        <v>30.774068262096488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30.799568262096489</v>
      </c>
      <c r="L682" s="115">
        <f t="shared" si="109"/>
        <v>30.848568262096489</v>
      </c>
      <c r="M682" s="98">
        <f t="shared" si="102"/>
        <v>30.79906826209649</v>
      </c>
      <c r="N682" s="116">
        <f t="shared" si="103"/>
        <v>30.849068262096488</v>
      </c>
      <c r="O682" s="117">
        <f t="shared" si="104"/>
        <v>30.824068262096489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30.84956826209649</v>
      </c>
      <c r="L683" s="115">
        <f t="shared" si="109"/>
        <v>30.898568262096489</v>
      </c>
      <c r="M683" s="98">
        <f t="shared" si="102"/>
        <v>30.849068262096491</v>
      </c>
      <c r="N683" s="116">
        <f t="shared" si="103"/>
        <v>30.899068262096488</v>
      </c>
      <c r="O683" s="117">
        <f t="shared" si="104"/>
        <v>30.87406826209649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30.899568262096491</v>
      </c>
      <c r="L684" s="115">
        <f t="shared" si="109"/>
        <v>30.94856826209649</v>
      </c>
      <c r="M684" s="98">
        <f t="shared" si="102"/>
        <v>30.899068262096492</v>
      </c>
      <c r="N684" s="116">
        <f t="shared" si="103"/>
        <v>30.949068262096489</v>
      </c>
      <c r="O684" s="117">
        <f t="shared" si="104"/>
        <v>30.92406826209649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30.949568262096491</v>
      </c>
      <c r="L685" s="115">
        <f t="shared" si="109"/>
        <v>30.998568262096491</v>
      </c>
      <c r="M685" s="98">
        <f t="shared" si="102"/>
        <v>30.949068262096493</v>
      </c>
      <c r="N685" s="116">
        <f t="shared" si="103"/>
        <v>30.99906826209649</v>
      </c>
      <c r="O685" s="117">
        <f t="shared" si="104"/>
        <v>30.974068262096491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30.999568262096492</v>
      </c>
      <c r="L686" s="115">
        <f t="shared" si="109"/>
        <v>31.048568262096492</v>
      </c>
      <c r="M686" s="98">
        <f t="shared" si="102"/>
        <v>30.999068262096493</v>
      </c>
      <c r="N686" s="116">
        <f t="shared" si="103"/>
        <v>31.04906826209649</v>
      </c>
      <c r="O686" s="117">
        <f t="shared" si="104"/>
        <v>31.024068262096492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31.049568262096493</v>
      </c>
      <c r="L687" s="115">
        <f t="shared" si="109"/>
        <v>31.098568262096492</v>
      </c>
      <c r="M687" s="98">
        <f t="shared" si="102"/>
        <v>31.049068262096494</v>
      </c>
      <c r="N687" s="116">
        <f t="shared" si="103"/>
        <v>31.099068262096491</v>
      </c>
      <c r="O687" s="117">
        <f t="shared" si="104"/>
        <v>31.074068262096493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31.099568262096493</v>
      </c>
      <c r="L688" s="115">
        <f t="shared" si="109"/>
        <v>31.148568262096493</v>
      </c>
      <c r="M688" s="98">
        <f t="shared" si="102"/>
        <v>31.099068262096495</v>
      </c>
      <c r="N688" s="116">
        <f t="shared" si="103"/>
        <v>31.149068262096492</v>
      </c>
      <c r="O688" s="117">
        <f t="shared" si="104"/>
        <v>31.124068262096493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31.149568262096494</v>
      </c>
      <c r="L689" s="115">
        <f t="shared" si="109"/>
        <v>31.198568262096494</v>
      </c>
      <c r="M689" s="98">
        <f t="shared" si="102"/>
        <v>31.149068262096495</v>
      </c>
      <c r="N689" s="116">
        <f t="shared" si="103"/>
        <v>31.199068262096493</v>
      </c>
      <c r="O689" s="117">
        <f t="shared" si="104"/>
        <v>31.174068262096494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31.199568262096495</v>
      </c>
      <c r="L690" s="115">
        <f t="shared" si="109"/>
        <v>31.248568262096494</v>
      </c>
      <c r="M690" s="98">
        <f t="shared" si="102"/>
        <v>31.199068262096496</v>
      </c>
      <c r="N690" s="116">
        <f t="shared" si="103"/>
        <v>31.249068262096493</v>
      </c>
      <c r="O690" s="117">
        <f t="shared" si="104"/>
        <v>31.224068262096495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31.249568262096496</v>
      </c>
      <c r="L691" s="115">
        <f t="shared" si="109"/>
        <v>31.298568262096495</v>
      </c>
      <c r="M691" s="98">
        <f t="shared" si="102"/>
        <v>31.249068262096497</v>
      </c>
      <c r="N691" s="116">
        <f t="shared" si="103"/>
        <v>31.299068262096494</v>
      </c>
      <c r="O691" s="117">
        <f t="shared" si="104"/>
        <v>31.274068262096495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31.299568262096496</v>
      </c>
      <c r="L692" s="115">
        <f t="shared" si="109"/>
        <v>31.348568262096496</v>
      </c>
      <c r="M692" s="98">
        <f t="shared" si="102"/>
        <v>31.299068262096498</v>
      </c>
      <c r="N692" s="116">
        <f t="shared" si="103"/>
        <v>31.349068262096495</v>
      </c>
      <c r="O692" s="117">
        <f t="shared" si="104"/>
        <v>31.324068262096496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31.349568262096497</v>
      </c>
      <c r="L693" s="115">
        <f t="shared" si="109"/>
        <v>31.398568262096497</v>
      </c>
      <c r="M693" s="98">
        <f t="shared" si="102"/>
        <v>31.349068262096498</v>
      </c>
      <c r="N693" s="116">
        <f t="shared" si="103"/>
        <v>31.399068262096495</v>
      </c>
      <c r="O693" s="117">
        <f t="shared" si="104"/>
        <v>31.374068262096497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31.399568262096498</v>
      </c>
      <c r="L694" s="115">
        <f t="shared" si="109"/>
        <v>31.448568262096497</v>
      </c>
      <c r="M694" s="98">
        <f t="shared" si="102"/>
        <v>31.399068262096499</v>
      </c>
      <c r="N694" s="116">
        <f t="shared" si="103"/>
        <v>31.449068262096496</v>
      </c>
      <c r="O694" s="117">
        <f t="shared" si="104"/>
        <v>31.424068262096498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31.449568262096498</v>
      </c>
      <c r="L695" s="115">
        <f t="shared" si="109"/>
        <v>31.498568262096498</v>
      </c>
      <c r="M695" s="98">
        <f t="shared" si="102"/>
        <v>31.4490682620965</v>
      </c>
      <c r="N695" s="116">
        <f t="shared" si="103"/>
        <v>31.499068262096497</v>
      </c>
      <c r="O695" s="117">
        <f t="shared" si="104"/>
        <v>31.474068262096498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31.499568262096499</v>
      </c>
      <c r="L696" s="115">
        <f t="shared" si="109"/>
        <v>31.548568262096499</v>
      </c>
      <c r="M696" s="98">
        <f t="shared" si="102"/>
        <v>31.4990682620965</v>
      </c>
      <c r="N696" s="116">
        <f t="shared" si="103"/>
        <v>31.549068262096498</v>
      </c>
      <c r="O696" s="117">
        <f t="shared" si="104"/>
        <v>31.524068262096499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31.5495682620965</v>
      </c>
      <c r="L697" s="115">
        <f t="shared" si="109"/>
        <v>31.598568262096499</v>
      </c>
      <c r="M697" s="98">
        <f t="shared" si="102"/>
        <v>31.549068262096501</v>
      </c>
      <c r="N697" s="116">
        <f t="shared" si="103"/>
        <v>31.599068262096498</v>
      </c>
      <c r="O697" s="117">
        <f t="shared" si="104"/>
        <v>31.5740682620965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31.599568262096501</v>
      </c>
      <c r="L698" s="115">
        <f t="shared" si="109"/>
        <v>31.6485682620965</v>
      </c>
      <c r="M698" s="98">
        <f t="shared" si="102"/>
        <v>31.599068262096502</v>
      </c>
      <c r="N698" s="116">
        <f t="shared" si="103"/>
        <v>31.649068262096499</v>
      </c>
      <c r="O698" s="117">
        <f t="shared" si="104"/>
        <v>31.6240682620965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31.649568262096501</v>
      </c>
      <c r="L699" s="115">
        <f t="shared" si="109"/>
        <v>31.698568262096501</v>
      </c>
      <c r="M699" s="98">
        <f t="shared" si="102"/>
        <v>31.649068262096502</v>
      </c>
      <c r="N699" s="116">
        <f t="shared" si="103"/>
        <v>31.6990682620965</v>
      </c>
      <c r="O699" s="117">
        <f t="shared" si="104"/>
        <v>31.674068262096501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31.699568262096502</v>
      </c>
      <c r="L700" s="115">
        <f t="shared" si="109"/>
        <v>31.748568262096502</v>
      </c>
      <c r="M700" s="98">
        <f t="shared" si="102"/>
        <v>31.699068262096503</v>
      </c>
      <c r="N700" s="116">
        <f t="shared" si="103"/>
        <v>31.7490682620965</v>
      </c>
      <c r="O700" s="117">
        <f t="shared" si="104"/>
        <v>31.724068262096502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31.749568262096503</v>
      </c>
      <c r="L701" s="115">
        <f t="shared" si="109"/>
        <v>31.798568262096502</v>
      </c>
      <c r="M701" s="98">
        <f t="shared" si="102"/>
        <v>31.749068262096504</v>
      </c>
      <c r="N701" s="116">
        <f t="shared" si="103"/>
        <v>31.799068262096501</v>
      </c>
      <c r="O701" s="117">
        <f t="shared" si="104"/>
        <v>31.774068262096502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31.799568262096503</v>
      </c>
      <c r="L702" s="115">
        <f t="shared" si="109"/>
        <v>31.848568262096503</v>
      </c>
      <c r="M702" s="98">
        <f t="shared" si="102"/>
        <v>31.799068262096505</v>
      </c>
      <c r="N702" s="116">
        <f t="shared" si="103"/>
        <v>31.849068262096502</v>
      </c>
      <c r="O702" s="117">
        <f t="shared" si="104"/>
        <v>31.824068262096503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31.849568262096504</v>
      </c>
      <c r="L703" s="115">
        <f t="shared" si="109"/>
        <v>31.898568262096504</v>
      </c>
      <c r="M703" s="98">
        <f t="shared" si="102"/>
        <v>31.849068262096505</v>
      </c>
      <c r="N703" s="116">
        <f t="shared" si="103"/>
        <v>31.899068262096502</v>
      </c>
      <c r="O703" s="117">
        <f t="shared" si="104"/>
        <v>31.874068262096504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31.899568262096505</v>
      </c>
      <c r="L704" s="115">
        <f t="shared" si="109"/>
        <v>31.948568262096504</v>
      </c>
      <c r="M704" s="98">
        <f t="shared" si="102"/>
        <v>31.899068262096506</v>
      </c>
      <c r="N704" s="116">
        <f t="shared" si="103"/>
        <v>31.949068262096503</v>
      </c>
      <c r="O704" s="117">
        <f t="shared" si="104"/>
        <v>31.924068262096505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31.949568262096506</v>
      </c>
      <c r="L705" s="115">
        <f t="shared" si="109"/>
        <v>31.998568262096505</v>
      </c>
      <c r="M705" s="98">
        <f t="shared" si="102"/>
        <v>31.949068262096507</v>
      </c>
      <c r="N705" s="116">
        <f t="shared" si="103"/>
        <v>31.999068262096504</v>
      </c>
      <c r="O705" s="117">
        <f t="shared" si="104"/>
        <v>31.974068262096505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31.999568262096506</v>
      </c>
      <c r="L706" s="115">
        <f t="shared" si="109"/>
        <v>32.048568262096509</v>
      </c>
      <c r="M706" s="98">
        <f t="shared" si="102"/>
        <v>31.999068262096507</v>
      </c>
      <c r="N706" s="116">
        <f t="shared" si="103"/>
        <v>32.049068262096512</v>
      </c>
      <c r="O706" s="117">
        <f t="shared" si="104"/>
        <v>32.024068262096506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32.049568262096507</v>
      </c>
      <c r="L707" s="115">
        <f t="shared" si="109"/>
        <v>32.098568262096506</v>
      </c>
      <c r="M707" s="98">
        <f t="shared" si="102"/>
        <v>32.049068262096505</v>
      </c>
      <c r="N707" s="116">
        <f t="shared" si="103"/>
        <v>32.099068262096509</v>
      </c>
      <c r="O707" s="117">
        <f t="shared" si="104"/>
        <v>32.074068262096503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32.099568262096504</v>
      </c>
      <c r="L708" s="115">
        <f t="shared" si="109"/>
        <v>32.148568262096504</v>
      </c>
      <c r="M708" s="98">
        <f t="shared" si="102"/>
        <v>32.099068262096502</v>
      </c>
      <c r="N708" s="116">
        <f t="shared" si="103"/>
        <v>32.149068262096506</v>
      </c>
      <c r="O708" s="117">
        <f t="shared" si="104"/>
        <v>32.1240682620965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32.149568262096501</v>
      </c>
      <c r="L709" s="115">
        <f t="shared" si="109"/>
        <v>32.198568262096501</v>
      </c>
      <c r="M709" s="98">
        <f t="shared" ref="M709:M772" si="112">K709-5*10^-(D$2+1)</f>
        <v>32.149068262096499</v>
      </c>
      <c r="N709" s="116">
        <f t="shared" ref="N709:N772" si="113">L709+5*10^-(D$2+1)</f>
        <v>32.199068262096503</v>
      </c>
      <c r="O709" s="117">
        <f t="shared" ref="O709:O772" si="114">AVERAGE(K709,L709)</f>
        <v>32.174068262096498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32.199568262096498</v>
      </c>
      <c r="L710" s="115">
        <f t="shared" ref="L710:L773" si="119">K710+$I$4-POWER(10,-$D$2)</f>
        <v>32.248568262096498</v>
      </c>
      <c r="M710" s="98">
        <f t="shared" si="112"/>
        <v>32.199068262096496</v>
      </c>
      <c r="N710" s="116">
        <f t="shared" si="113"/>
        <v>32.2490682620965</v>
      </c>
      <c r="O710" s="117">
        <f t="shared" si="114"/>
        <v>32.224068262096495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32.249568262096496</v>
      </c>
      <c r="L711" s="115">
        <f t="shared" si="119"/>
        <v>32.298568262096495</v>
      </c>
      <c r="M711" s="98">
        <f t="shared" si="112"/>
        <v>32.249068262096493</v>
      </c>
      <c r="N711" s="116">
        <f t="shared" si="113"/>
        <v>32.299068262096498</v>
      </c>
      <c r="O711" s="117">
        <f t="shared" si="114"/>
        <v>32.274068262096492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32.299568262096493</v>
      </c>
      <c r="L712" s="115">
        <f t="shared" si="119"/>
        <v>32.348568262096492</v>
      </c>
      <c r="M712" s="98">
        <f t="shared" si="112"/>
        <v>32.29906826209649</v>
      </c>
      <c r="N712" s="116">
        <f t="shared" si="113"/>
        <v>32.349068262096495</v>
      </c>
      <c r="O712" s="117">
        <f t="shared" si="114"/>
        <v>32.324068262096489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32.34956826209649</v>
      </c>
      <c r="L713" s="115">
        <f t="shared" si="119"/>
        <v>32.398568262096489</v>
      </c>
      <c r="M713" s="98">
        <f t="shared" si="112"/>
        <v>32.349068262096488</v>
      </c>
      <c r="N713" s="116">
        <f t="shared" si="113"/>
        <v>32.399068262096492</v>
      </c>
      <c r="O713" s="117">
        <f t="shared" si="114"/>
        <v>32.374068262096486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32.399568262096487</v>
      </c>
      <c r="L714" s="115">
        <f t="shared" si="119"/>
        <v>32.448568262096487</v>
      </c>
      <c r="M714" s="98">
        <f t="shared" si="112"/>
        <v>32.399068262096485</v>
      </c>
      <c r="N714" s="116">
        <f t="shared" si="113"/>
        <v>32.449068262096489</v>
      </c>
      <c r="O714" s="117">
        <f t="shared" si="114"/>
        <v>32.424068262096483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32.449568262096484</v>
      </c>
      <c r="L715" s="115">
        <f t="shared" si="119"/>
        <v>32.498568262096484</v>
      </c>
      <c r="M715" s="98">
        <f t="shared" si="112"/>
        <v>32.449068262096482</v>
      </c>
      <c r="N715" s="116">
        <f t="shared" si="113"/>
        <v>32.499068262096486</v>
      </c>
      <c r="O715" s="117">
        <f t="shared" si="114"/>
        <v>32.47406826209648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32.499568262096481</v>
      </c>
      <c r="L716" s="115">
        <f t="shared" si="119"/>
        <v>32.548568262096481</v>
      </c>
      <c r="M716" s="98">
        <f t="shared" si="112"/>
        <v>32.499068262096479</v>
      </c>
      <c r="N716" s="116">
        <f t="shared" si="113"/>
        <v>32.549068262096483</v>
      </c>
      <c r="O716" s="117">
        <f t="shared" si="114"/>
        <v>32.524068262096478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32.549568262096479</v>
      </c>
      <c r="L717" s="115">
        <f t="shared" si="119"/>
        <v>32.598568262096478</v>
      </c>
      <c r="M717" s="98">
        <f t="shared" si="112"/>
        <v>32.549068262096476</v>
      </c>
      <c r="N717" s="116">
        <f t="shared" si="113"/>
        <v>32.59906826209648</v>
      </c>
      <c r="O717" s="117">
        <f t="shared" si="114"/>
        <v>32.574068262096475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32.599568262096476</v>
      </c>
      <c r="L718" s="115">
        <f t="shared" si="119"/>
        <v>32.648568262096475</v>
      </c>
      <c r="M718" s="98">
        <f t="shared" si="112"/>
        <v>32.599068262096473</v>
      </c>
      <c r="N718" s="116">
        <f t="shared" si="113"/>
        <v>32.649068262096478</v>
      </c>
      <c r="O718" s="117">
        <f t="shared" si="114"/>
        <v>32.624068262096472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32.649568262096473</v>
      </c>
      <c r="L719" s="115">
        <f t="shared" si="119"/>
        <v>32.698568262096472</v>
      </c>
      <c r="M719" s="98">
        <f t="shared" si="112"/>
        <v>32.649068262096471</v>
      </c>
      <c r="N719" s="116">
        <f t="shared" si="113"/>
        <v>32.699068262096475</v>
      </c>
      <c r="O719" s="117">
        <f t="shared" si="114"/>
        <v>32.674068262096469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32.69956826209647</v>
      </c>
      <c r="L720" s="115">
        <f t="shared" si="119"/>
        <v>32.74856826209647</v>
      </c>
      <c r="M720" s="98">
        <f t="shared" si="112"/>
        <v>32.699068262096468</v>
      </c>
      <c r="N720" s="116">
        <f t="shared" si="113"/>
        <v>32.749068262096472</v>
      </c>
      <c r="O720" s="117">
        <f t="shared" si="114"/>
        <v>32.724068262096466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32.749568262096467</v>
      </c>
      <c r="L721" s="115">
        <f t="shared" si="119"/>
        <v>32.798568262096467</v>
      </c>
      <c r="M721" s="98">
        <f t="shared" si="112"/>
        <v>32.749068262096465</v>
      </c>
      <c r="N721" s="116">
        <f t="shared" si="113"/>
        <v>32.799068262096469</v>
      </c>
      <c r="O721" s="117">
        <f t="shared" si="114"/>
        <v>32.774068262096463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32.799568262096464</v>
      </c>
      <c r="L722" s="115">
        <f t="shared" si="119"/>
        <v>32.848568262096464</v>
      </c>
      <c r="M722" s="98">
        <f t="shared" si="112"/>
        <v>32.799068262096462</v>
      </c>
      <c r="N722" s="116">
        <f t="shared" si="113"/>
        <v>32.849068262096466</v>
      </c>
      <c r="O722" s="117">
        <f t="shared" si="114"/>
        <v>32.824068262096461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32.849568262096462</v>
      </c>
      <c r="L723" s="115">
        <f t="shared" si="119"/>
        <v>32.898568262096461</v>
      </c>
      <c r="M723" s="98">
        <f t="shared" si="112"/>
        <v>32.849068262096459</v>
      </c>
      <c r="N723" s="116">
        <f t="shared" si="113"/>
        <v>32.899068262096463</v>
      </c>
      <c r="O723" s="117">
        <f t="shared" si="114"/>
        <v>32.874068262096458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32.899568262096459</v>
      </c>
      <c r="L724" s="115">
        <f t="shared" si="119"/>
        <v>32.948568262096458</v>
      </c>
      <c r="M724" s="98">
        <f t="shared" si="112"/>
        <v>32.899068262096456</v>
      </c>
      <c r="N724" s="116">
        <f t="shared" si="113"/>
        <v>32.949068262096461</v>
      </c>
      <c r="O724" s="117">
        <f t="shared" si="114"/>
        <v>32.924068262096455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32.949568262096456</v>
      </c>
      <c r="L725" s="115">
        <f t="shared" si="119"/>
        <v>32.998568262096455</v>
      </c>
      <c r="M725" s="98">
        <f t="shared" si="112"/>
        <v>32.949068262096453</v>
      </c>
      <c r="N725" s="116">
        <f t="shared" si="113"/>
        <v>32.999068262096458</v>
      </c>
      <c r="O725" s="117">
        <f t="shared" si="114"/>
        <v>32.974068262096452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32.999568262096453</v>
      </c>
      <c r="L726" s="115">
        <f t="shared" si="119"/>
        <v>33.048568262096452</v>
      </c>
      <c r="M726" s="98">
        <f t="shared" si="112"/>
        <v>32.999068262096451</v>
      </c>
      <c r="N726" s="116">
        <f t="shared" si="113"/>
        <v>33.049068262096455</v>
      </c>
      <c r="O726" s="117">
        <f t="shared" si="114"/>
        <v>33.024068262096449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33.04956826209645</v>
      </c>
      <c r="L727" s="115">
        <f t="shared" si="119"/>
        <v>33.09856826209645</v>
      </c>
      <c r="M727" s="98">
        <f t="shared" si="112"/>
        <v>33.049068262096448</v>
      </c>
      <c r="N727" s="116">
        <f t="shared" si="113"/>
        <v>33.099068262096452</v>
      </c>
      <c r="O727" s="117">
        <f t="shared" si="114"/>
        <v>33.074068262096446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33.099568262096447</v>
      </c>
      <c r="L728" s="115">
        <f t="shared" si="119"/>
        <v>33.148568262096447</v>
      </c>
      <c r="M728" s="98">
        <f t="shared" si="112"/>
        <v>33.099068262096445</v>
      </c>
      <c r="N728" s="116">
        <f t="shared" si="113"/>
        <v>33.149068262096449</v>
      </c>
      <c r="O728" s="117">
        <f t="shared" si="114"/>
        <v>33.124068262096444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33.149568262096444</v>
      </c>
      <c r="L729" s="115">
        <f t="shared" si="119"/>
        <v>33.198568262096444</v>
      </c>
      <c r="M729" s="98">
        <f t="shared" si="112"/>
        <v>33.149068262096442</v>
      </c>
      <c r="N729" s="116">
        <f t="shared" si="113"/>
        <v>33.199068262096446</v>
      </c>
      <c r="O729" s="117">
        <f t="shared" si="114"/>
        <v>33.174068262096441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33.199568262096442</v>
      </c>
      <c r="L730" s="115">
        <f t="shared" si="119"/>
        <v>33.248568262096441</v>
      </c>
      <c r="M730" s="98">
        <f t="shared" si="112"/>
        <v>33.199068262096439</v>
      </c>
      <c r="N730" s="116">
        <f t="shared" si="113"/>
        <v>33.249068262096444</v>
      </c>
      <c r="O730" s="117">
        <f t="shared" si="114"/>
        <v>33.224068262096438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33.249568262096439</v>
      </c>
      <c r="L731" s="115">
        <f t="shared" si="119"/>
        <v>33.298568262096438</v>
      </c>
      <c r="M731" s="98">
        <f t="shared" si="112"/>
        <v>33.249068262096436</v>
      </c>
      <c r="N731" s="116">
        <f t="shared" si="113"/>
        <v>33.299068262096441</v>
      </c>
      <c r="O731" s="117">
        <f t="shared" si="114"/>
        <v>33.274068262096435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33.299568262096436</v>
      </c>
      <c r="L732" s="115">
        <f t="shared" si="119"/>
        <v>33.348568262096435</v>
      </c>
      <c r="M732" s="98">
        <f t="shared" si="112"/>
        <v>33.299068262096434</v>
      </c>
      <c r="N732" s="116">
        <f t="shared" si="113"/>
        <v>33.349068262096438</v>
      </c>
      <c r="O732" s="117">
        <f t="shared" si="114"/>
        <v>33.324068262096432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33.349568262096433</v>
      </c>
      <c r="L733" s="115">
        <f t="shared" si="119"/>
        <v>33.398568262096433</v>
      </c>
      <c r="M733" s="98">
        <f t="shared" si="112"/>
        <v>33.349068262096431</v>
      </c>
      <c r="N733" s="116">
        <f t="shared" si="113"/>
        <v>33.399068262096435</v>
      </c>
      <c r="O733" s="117">
        <f t="shared" si="114"/>
        <v>33.374068262096429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33.39956826209643</v>
      </c>
      <c r="L734" s="115">
        <f t="shared" si="119"/>
        <v>33.44856826209643</v>
      </c>
      <c r="M734" s="98">
        <f t="shared" si="112"/>
        <v>33.399068262096428</v>
      </c>
      <c r="N734" s="116">
        <f t="shared" si="113"/>
        <v>33.449068262096432</v>
      </c>
      <c r="O734" s="117">
        <f t="shared" si="114"/>
        <v>33.424068262096426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33.449568262096427</v>
      </c>
      <c r="L735" s="115">
        <f t="shared" si="119"/>
        <v>33.498568262096427</v>
      </c>
      <c r="M735" s="98">
        <f t="shared" si="112"/>
        <v>33.449068262096425</v>
      </c>
      <c r="N735" s="116">
        <f t="shared" si="113"/>
        <v>33.499068262096429</v>
      </c>
      <c r="O735" s="117">
        <f t="shared" si="114"/>
        <v>33.474068262096424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33.499568262096425</v>
      </c>
      <c r="L736" s="115">
        <f t="shared" si="119"/>
        <v>33.548568262096424</v>
      </c>
      <c r="M736" s="98">
        <f t="shared" si="112"/>
        <v>33.499068262096422</v>
      </c>
      <c r="N736" s="116">
        <f t="shared" si="113"/>
        <v>33.549068262096426</v>
      </c>
      <c r="O736" s="117">
        <f t="shared" si="114"/>
        <v>33.524068262096421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33.549568262096422</v>
      </c>
      <c r="L737" s="115">
        <f t="shared" si="119"/>
        <v>33.598568262096421</v>
      </c>
      <c r="M737" s="98">
        <f t="shared" si="112"/>
        <v>33.549068262096419</v>
      </c>
      <c r="N737" s="116">
        <f t="shared" si="113"/>
        <v>33.599068262096424</v>
      </c>
      <c r="O737" s="117">
        <f t="shared" si="114"/>
        <v>33.574068262096418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33.599568262096419</v>
      </c>
      <c r="L738" s="115">
        <f t="shared" si="119"/>
        <v>33.648568262096418</v>
      </c>
      <c r="M738" s="98">
        <f t="shared" si="112"/>
        <v>33.599068262096417</v>
      </c>
      <c r="N738" s="116">
        <f t="shared" si="113"/>
        <v>33.649068262096421</v>
      </c>
      <c r="O738" s="117">
        <f t="shared" si="114"/>
        <v>33.624068262096415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33.649568262096416</v>
      </c>
      <c r="L739" s="115">
        <f t="shared" si="119"/>
        <v>33.698568262096416</v>
      </c>
      <c r="M739" s="98">
        <f t="shared" si="112"/>
        <v>33.649068262096414</v>
      </c>
      <c r="N739" s="116">
        <f t="shared" si="113"/>
        <v>33.699068262096418</v>
      </c>
      <c r="O739" s="117">
        <f t="shared" si="114"/>
        <v>33.674068262096412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33.699568262096413</v>
      </c>
      <c r="L740" s="115">
        <f t="shared" si="119"/>
        <v>33.748568262096413</v>
      </c>
      <c r="M740" s="98">
        <f t="shared" si="112"/>
        <v>33.699068262096411</v>
      </c>
      <c r="N740" s="116">
        <f t="shared" si="113"/>
        <v>33.749068262096415</v>
      </c>
      <c r="O740" s="117">
        <f t="shared" si="114"/>
        <v>33.724068262096409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33.74956826209641</v>
      </c>
      <c r="L741" s="115">
        <f t="shared" si="119"/>
        <v>33.79856826209641</v>
      </c>
      <c r="M741" s="98">
        <f t="shared" si="112"/>
        <v>33.749068262096408</v>
      </c>
      <c r="N741" s="116">
        <f t="shared" si="113"/>
        <v>33.799068262096412</v>
      </c>
      <c r="O741" s="117">
        <f t="shared" si="114"/>
        <v>33.774068262096407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33.799568262096408</v>
      </c>
      <c r="L742" s="115">
        <f t="shared" si="119"/>
        <v>33.848568262096407</v>
      </c>
      <c r="M742" s="98">
        <f t="shared" si="112"/>
        <v>33.799068262096405</v>
      </c>
      <c r="N742" s="116">
        <f t="shared" si="113"/>
        <v>33.849068262096409</v>
      </c>
      <c r="O742" s="117">
        <f t="shared" si="114"/>
        <v>33.824068262096404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33.849568262096405</v>
      </c>
      <c r="L743" s="115">
        <f t="shared" si="119"/>
        <v>33.898568262096404</v>
      </c>
      <c r="M743" s="98">
        <f t="shared" si="112"/>
        <v>33.849068262096402</v>
      </c>
      <c r="N743" s="116">
        <f t="shared" si="113"/>
        <v>33.899068262096407</v>
      </c>
      <c r="O743" s="117">
        <f t="shared" si="114"/>
        <v>33.874068262096401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33.899568262096402</v>
      </c>
      <c r="L744" s="115">
        <f t="shared" si="119"/>
        <v>33.948568262096401</v>
      </c>
      <c r="M744" s="98">
        <f t="shared" si="112"/>
        <v>33.899068262096399</v>
      </c>
      <c r="N744" s="116">
        <f t="shared" si="113"/>
        <v>33.949068262096404</v>
      </c>
      <c r="O744" s="117">
        <f t="shared" si="114"/>
        <v>33.924068262096398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33.949568262096399</v>
      </c>
      <c r="L745" s="115">
        <f t="shared" si="119"/>
        <v>33.998568262096398</v>
      </c>
      <c r="M745" s="98">
        <f t="shared" si="112"/>
        <v>33.949068262096397</v>
      </c>
      <c r="N745" s="116">
        <f t="shared" si="113"/>
        <v>33.999068262096401</v>
      </c>
      <c r="O745" s="117">
        <f t="shared" si="114"/>
        <v>33.974068262096395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33.999568262096396</v>
      </c>
      <c r="L746" s="115">
        <f t="shared" si="119"/>
        <v>34.048568262096396</v>
      </c>
      <c r="M746" s="98">
        <f t="shared" si="112"/>
        <v>33.999068262096394</v>
      </c>
      <c r="N746" s="116">
        <f t="shared" si="113"/>
        <v>34.049068262096398</v>
      </c>
      <c r="O746" s="117">
        <f t="shared" si="114"/>
        <v>34.024068262096392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34.049568262096393</v>
      </c>
      <c r="L747" s="115">
        <f t="shared" si="119"/>
        <v>34.098568262096393</v>
      </c>
      <c r="M747" s="98">
        <f t="shared" si="112"/>
        <v>34.049068262096391</v>
      </c>
      <c r="N747" s="116">
        <f t="shared" si="113"/>
        <v>34.099068262096395</v>
      </c>
      <c r="O747" s="117">
        <f t="shared" si="114"/>
        <v>34.07406826209639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34.09956826209639</v>
      </c>
      <c r="L748" s="115">
        <f t="shared" si="119"/>
        <v>34.14856826209639</v>
      </c>
      <c r="M748" s="98">
        <f t="shared" si="112"/>
        <v>34.099068262096388</v>
      </c>
      <c r="N748" s="116">
        <f t="shared" si="113"/>
        <v>34.149068262096392</v>
      </c>
      <c r="O748" s="117">
        <f t="shared" si="114"/>
        <v>34.124068262096387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34.149568262096388</v>
      </c>
      <c r="L749" s="115">
        <f t="shared" si="119"/>
        <v>34.198568262096387</v>
      </c>
      <c r="M749" s="98">
        <f t="shared" si="112"/>
        <v>34.149068262096385</v>
      </c>
      <c r="N749" s="116">
        <f t="shared" si="113"/>
        <v>34.19906826209639</v>
      </c>
      <c r="O749" s="117">
        <f t="shared" si="114"/>
        <v>34.174068262096384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34.199568262096385</v>
      </c>
      <c r="L750" s="115">
        <f t="shared" si="119"/>
        <v>34.248568262096384</v>
      </c>
      <c r="M750" s="98">
        <f t="shared" si="112"/>
        <v>34.199068262096382</v>
      </c>
      <c r="N750" s="116">
        <f t="shared" si="113"/>
        <v>34.249068262096387</v>
      </c>
      <c r="O750" s="117">
        <f t="shared" si="114"/>
        <v>34.224068262096381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34.249568262096382</v>
      </c>
      <c r="L751" s="115">
        <f t="shared" si="119"/>
        <v>34.298568262096381</v>
      </c>
      <c r="M751" s="98">
        <f t="shared" si="112"/>
        <v>34.24906826209638</v>
      </c>
      <c r="N751" s="116">
        <f t="shared" si="113"/>
        <v>34.299068262096384</v>
      </c>
      <c r="O751" s="117">
        <f t="shared" si="114"/>
        <v>34.274068262096378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34.299568262096379</v>
      </c>
      <c r="L752" s="115">
        <f t="shared" si="119"/>
        <v>34.348568262096379</v>
      </c>
      <c r="M752" s="98">
        <f t="shared" si="112"/>
        <v>34.299068262096377</v>
      </c>
      <c r="N752" s="116">
        <f t="shared" si="113"/>
        <v>34.349068262096381</v>
      </c>
      <c r="O752" s="117">
        <f t="shared" si="114"/>
        <v>34.324068262096375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34.349568262096376</v>
      </c>
      <c r="L753" s="115">
        <f t="shared" si="119"/>
        <v>34.398568262096376</v>
      </c>
      <c r="M753" s="98">
        <f t="shared" si="112"/>
        <v>34.349068262096374</v>
      </c>
      <c r="N753" s="116">
        <f t="shared" si="113"/>
        <v>34.399068262096378</v>
      </c>
      <c r="O753" s="117">
        <f t="shared" si="114"/>
        <v>34.374068262096372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34.399568262096373</v>
      </c>
      <c r="L754" s="115">
        <f t="shared" si="119"/>
        <v>34.448568262096373</v>
      </c>
      <c r="M754" s="98">
        <f t="shared" si="112"/>
        <v>34.399068262096371</v>
      </c>
      <c r="N754" s="116">
        <f t="shared" si="113"/>
        <v>34.449068262096375</v>
      </c>
      <c r="O754" s="117">
        <f t="shared" si="114"/>
        <v>34.42406826209637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34.449568262096371</v>
      </c>
      <c r="L755" s="115">
        <f t="shared" si="119"/>
        <v>34.49856826209637</v>
      </c>
      <c r="M755" s="98">
        <f t="shared" si="112"/>
        <v>34.449068262096368</v>
      </c>
      <c r="N755" s="116">
        <f t="shared" si="113"/>
        <v>34.499068262096372</v>
      </c>
      <c r="O755" s="117">
        <f t="shared" si="114"/>
        <v>34.474068262096367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34.499568262096368</v>
      </c>
      <c r="L756" s="115">
        <f t="shared" si="119"/>
        <v>34.548568262096367</v>
      </c>
      <c r="M756" s="98">
        <f t="shared" si="112"/>
        <v>34.499068262096365</v>
      </c>
      <c r="N756" s="116">
        <f t="shared" si="113"/>
        <v>34.54906826209637</v>
      </c>
      <c r="O756" s="117">
        <f t="shared" si="114"/>
        <v>34.524068262096364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34.549568262096365</v>
      </c>
      <c r="L757" s="115">
        <f t="shared" si="119"/>
        <v>34.598568262096364</v>
      </c>
      <c r="M757" s="98">
        <f t="shared" si="112"/>
        <v>34.549068262096363</v>
      </c>
      <c r="N757" s="116">
        <f t="shared" si="113"/>
        <v>34.599068262096367</v>
      </c>
      <c r="O757" s="117">
        <f t="shared" si="114"/>
        <v>34.574068262096361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34.599568262096362</v>
      </c>
      <c r="L758" s="115">
        <f t="shared" si="119"/>
        <v>34.648568262096362</v>
      </c>
      <c r="M758" s="98">
        <f t="shared" si="112"/>
        <v>34.59906826209636</v>
      </c>
      <c r="N758" s="116">
        <f t="shared" si="113"/>
        <v>34.649068262096364</v>
      </c>
      <c r="O758" s="117">
        <f t="shared" si="114"/>
        <v>34.624068262096358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34.649568262096359</v>
      </c>
      <c r="L759" s="115">
        <f t="shared" si="119"/>
        <v>34.698568262096359</v>
      </c>
      <c r="M759" s="98">
        <f t="shared" si="112"/>
        <v>34.649068262096357</v>
      </c>
      <c r="N759" s="116">
        <f t="shared" si="113"/>
        <v>34.699068262096361</v>
      </c>
      <c r="O759" s="117">
        <f t="shared" si="114"/>
        <v>34.674068262096355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34.699568262096356</v>
      </c>
      <c r="L760" s="115">
        <f t="shared" si="119"/>
        <v>34.748568262096356</v>
      </c>
      <c r="M760" s="98">
        <f t="shared" si="112"/>
        <v>34.699068262096354</v>
      </c>
      <c r="N760" s="116">
        <f t="shared" si="113"/>
        <v>34.749068262096358</v>
      </c>
      <c r="O760" s="117">
        <f t="shared" si="114"/>
        <v>34.724068262096353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34.749568262096354</v>
      </c>
      <c r="L761" s="115">
        <f t="shared" si="119"/>
        <v>34.798568262096353</v>
      </c>
      <c r="M761" s="98">
        <f t="shared" si="112"/>
        <v>34.749068262096351</v>
      </c>
      <c r="N761" s="116">
        <f t="shared" si="113"/>
        <v>34.799068262096355</v>
      </c>
      <c r="O761" s="117">
        <f t="shared" si="114"/>
        <v>34.77406826209635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34.799568262096351</v>
      </c>
      <c r="L762" s="115">
        <f t="shared" si="119"/>
        <v>34.84856826209635</v>
      </c>
      <c r="M762" s="98">
        <f t="shared" si="112"/>
        <v>34.799068262096348</v>
      </c>
      <c r="N762" s="116">
        <f t="shared" si="113"/>
        <v>34.849068262096353</v>
      </c>
      <c r="O762" s="117">
        <f t="shared" si="114"/>
        <v>34.824068262096347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34.849568262096348</v>
      </c>
      <c r="L763" s="115">
        <f t="shared" si="119"/>
        <v>34.898568262096347</v>
      </c>
      <c r="M763" s="98">
        <f t="shared" si="112"/>
        <v>34.849068262096345</v>
      </c>
      <c r="N763" s="116">
        <f t="shared" si="113"/>
        <v>34.89906826209635</v>
      </c>
      <c r="O763" s="117">
        <f t="shared" si="114"/>
        <v>34.874068262096344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34.899568262096345</v>
      </c>
      <c r="L764" s="115">
        <f t="shared" si="119"/>
        <v>34.948568262096344</v>
      </c>
      <c r="M764" s="98">
        <f t="shared" si="112"/>
        <v>34.899068262096343</v>
      </c>
      <c r="N764" s="116">
        <f t="shared" si="113"/>
        <v>34.949068262096347</v>
      </c>
      <c r="O764" s="117">
        <f t="shared" si="114"/>
        <v>34.924068262096341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34.949568262096342</v>
      </c>
      <c r="L765" s="115">
        <f t="shared" si="119"/>
        <v>34.998568262096342</v>
      </c>
      <c r="M765" s="98">
        <f t="shared" si="112"/>
        <v>34.94906826209634</v>
      </c>
      <c r="N765" s="116">
        <f t="shared" si="113"/>
        <v>34.999068262096344</v>
      </c>
      <c r="O765" s="117">
        <f t="shared" si="114"/>
        <v>34.974068262096338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34.999568262096339</v>
      </c>
      <c r="L766" s="115">
        <f t="shared" si="119"/>
        <v>35.048568262096339</v>
      </c>
      <c r="M766" s="98">
        <f t="shared" si="112"/>
        <v>34.999068262096337</v>
      </c>
      <c r="N766" s="116">
        <f t="shared" si="113"/>
        <v>35.049068262096341</v>
      </c>
      <c r="O766" s="117">
        <f t="shared" si="114"/>
        <v>35.024068262096336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35.049568262096336</v>
      </c>
      <c r="L767" s="115">
        <f t="shared" si="119"/>
        <v>35.098568262096336</v>
      </c>
      <c r="M767" s="98">
        <f t="shared" si="112"/>
        <v>35.049068262096334</v>
      </c>
      <c r="N767" s="116">
        <f t="shared" si="113"/>
        <v>35.099068262096338</v>
      </c>
      <c r="O767" s="117">
        <f t="shared" si="114"/>
        <v>35.074068262096333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35.099568262096334</v>
      </c>
      <c r="L768" s="115">
        <f t="shared" si="119"/>
        <v>35.148568262096333</v>
      </c>
      <c r="M768" s="98">
        <f t="shared" si="112"/>
        <v>35.099068262096331</v>
      </c>
      <c r="N768" s="116">
        <f t="shared" si="113"/>
        <v>35.149068262096336</v>
      </c>
      <c r="O768" s="117">
        <f t="shared" si="114"/>
        <v>35.12406826209633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35.149568262096331</v>
      </c>
      <c r="L769" s="115">
        <f t="shared" si="119"/>
        <v>35.19856826209633</v>
      </c>
      <c r="M769" s="98">
        <f t="shared" si="112"/>
        <v>35.149068262096328</v>
      </c>
      <c r="N769" s="116">
        <f t="shared" si="113"/>
        <v>35.199068262096333</v>
      </c>
      <c r="O769" s="117">
        <f t="shared" si="114"/>
        <v>35.174068262096327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35.199568262096328</v>
      </c>
      <c r="L770" s="115">
        <f t="shared" si="119"/>
        <v>35.248568262096327</v>
      </c>
      <c r="M770" s="98">
        <f t="shared" si="112"/>
        <v>35.199068262096326</v>
      </c>
      <c r="N770" s="116">
        <f t="shared" si="113"/>
        <v>35.24906826209633</v>
      </c>
      <c r="O770" s="117">
        <f t="shared" si="114"/>
        <v>35.224068262096324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35.249568262096325</v>
      </c>
      <c r="L771" s="115">
        <f t="shared" si="119"/>
        <v>35.298568262096325</v>
      </c>
      <c r="M771" s="98">
        <f t="shared" si="112"/>
        <v>35.249068262096323</v>
      </c>
      <c r="N771" s="116">
        <f t="shared" si="113"/>
        <v>35.299068262096327</v>
      </c>
      <c r="O771" s="117">
        <f t="shared" si="114"/>
        <v>35.274068262096321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35.299568262096322</v>
      </c>
      <c r="L772" s="115">
        <f t="shared" si="119"/>
        <v>35.348568262096322</v>
      </c>
      <c r="M772" s="98">
        <f t="shared" si="112"/>
        <v>35.29906826209632</v>
      </c>
      <c r="N772" s="116">
        <f t="shared" si="113"/>
        <v>35.349068262096324</v>
      </c>
      <c r="O772" s="117">
        <f t="shared" si="114"/>
        <v>35.324068262096318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35.349568262096319</v>
      </c>
      <c r="L773" s="115">
        <f t="shared" si="119"/>
        <v>35.398568262096319</v>
      </c>
      <c r="M773" s="98">
        <f t="shared" ref="M773:M836" si="122">K773-5*10^-(D$2+1)</f>
        <v>35.349068262096317</v>
      </c>
      <c r="N773" s="116">
        <f t="shared" ref="N773:N836" si="123">L773+5*10^-(D$2+1)</f>
        <v>35.399068262096321</v>
      </c>
      <c r="O773" s="117">
        <f t="shared" ref="O773:O836" si="124">AVERAGE(K773,L773)</f>
        <v>35.374068262096316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35.399568262096317</v>
      </c>
      <c r="L774" s="115">
        <f t="shared" ref="L774:L837" si="129">K774+$I$4-POWER(10,-$D$2)</f>
        <v>35.448568262096316</v>
      </c>
      <c r="M774" s="98">
        <f t="shared" si="122"/>
        <v>35.399068262096314</v>
      </c>
      <c r="N774" s="116">
        <f t="shared" si="123"/>
        <v>35.449068262096318</v>
      </c>
      <c r="O774" s="117">
        <f t="shared" si="124"/>
        <v>35.424068262096313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35.449568262096314</v>
      </c>
      <c r="L775" s="115">
        <f t="shared" si="129"/>
        <v>35.498568262096313</v>
      </c>
      <c r="M775" s="98">
        <f t="shared" si="122"/>
        <v>35.449068262096311</v>
      </c>
      <c r="N775" s="116">
        <f t="shared" si="123"/>
        <v>35.499068262096316</v>
      </c>
      <c r="O775" s="117">
        <f t="shared" si="124"/>
        <v>35.47406826209631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35.499568262096311</v>
      </c>
      <c r="L776" s="115">
        <f t="shared" si="129"/>
        <v>35.54856826209631</v>
      </c>
      <c r="M776" s="98">
        <f t="shared" si="122"/>
        <v>35.499068262096309</v>
      </c>
      <c r="N776" s="116">
        <f t="shared" si="123"/>
        <v>35.549068262096313</v>
      </c>
      <c r="O776" s="117">
        <f t="shared" si="124"/>
        <v>35.524068262096307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35.549568262096308</v>
      </c>
      <c r="L777" s="115">
        <f t="shared" si="129"/>
        <v>35.598568262096308</v>
      </c>
      <c r="M777" s="98">
        <f t="shared" si="122"/>
        <v>35.549068262096306</v>
      </c>
      <c r="N777" s="116">
        <f t="shared" si="123"/>
        <v>35.59906826209631</v>
      </c>
      <c r="O777" s="117">
        <f t="shared" si="124"/>
        <v>35.574068262096304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35.599568262096305</v>
      </c>
      <c r="L778" s="115">
        <f t="shared" si="129"/>
        <v>35.648568262096305</v>
      </c>
      <c r="M778" s="98">
        <f t="shared" si="122"/>
        <v>35.599068262096303</v>
      </c>
      <c r="N778" s="116">
        <f t="shared" si="123"/>
        <v>35.649068262096307</v>
      </c>
      <c r="O778" s="117">
        <f t="shared" si="124"/>
        <v>35.624068262096301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35.649568262096302</v>
      </c>
      <c r="L779" s="115">
        <f t="shared" si="129"/>
        <v>35.698568262096302</v>
      </c>
      <c r="M779" s="98">
        <f t="shared" si="122"/>
        <v>35.6490682620963</v>
      </c>
      <c r="N779" s="116">
        <f t="shared" si="123"/>
        <v>35.699068262096304</v>
      </c>
      <c r="O779" s="117">
        <f t="shared" si="124"/>
        <v>35.674068262096299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35.6995682620963</v>
      </c>
      <c r="L780" s="115">
        <f t="shared" si="129"/>
        <v>35.748568262096299</v>
      </c>
      <c r="M780" s="98">
        <f t="shared" si="122"/>
        <v>35.699068262096297</v>
      </c>
      <c r="N780" s="116">
        <f t="shared" si="123"/>
        <v>35.749068262096301</v>
      </c>
      <c r="O780" s="117">
        <f t="shared" si="124"/>
        <v>35.724068262096296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35.749568262096297</v>
      </c>
      <c r="L781" s="115">
        <f t="shared" si="129"/>
        <v>35.798568262096296</v>
      </c>
      <c r="M781" s="98">
        <f t="shared" si="122"/>
        <v>35.749068262096294</v>
      </c>
      <c r="N781" s="116">
        <f t="shared" si="123"/>
        <v>35.799068262096299</v>
      </c>
      <c r="O781" s="117">
        <f t="shared" si="124"/>
        <v>35.774068262096293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35.799568262096294</v>
      </c>
      <c r="L782" s="115">
        <f t="shared" si="129"/>
        <v>35.848568262096293</v>
      </c>
      <c r="M782" s="98">
        <f t="shared" si="122"/>
        <v>35.799068262096291</v>
      </c>
      <c r="N782" s="116">
        <f t="shared" si="123"/>
        <v>35.849068262096296</v>
      </c>
      <c r="O782" s="117">
        <f t="shared" si="124"/>
        <v>35.82406826209629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35.849568262096291</v>
      </c>
      <c r="L783" s="115">
        <f t="shared" si="129"/>
        <v>35.89856826209629</v>
      </c>
      <c r="M783" s="98">
        <f t="shared" si="122"/>
        <v>35.849068262096289</v>
      </c>
      <c r="N783" s="116">
        <f t="shared" si="123"/>
        <v>35.899068262096293</v>
      </c>
      <c r="O783" s="117">
        <f t="shared" si="124"/>
        <v>35.874068262096287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35.899568262096288</v>
      </c>
      <c r="L784" s="115">
        <f t="shared" si="129"/>
        <v>35.948568262096288</v>
      </c>
      <c r="M784" s="98">
        <f t="shared" si="122"/>
        <v>35.899068262096286</v>
      </c>
      <c r="N784" s="116">
        <f t="shared" si="123"/>
        <v>35.94906826209629</v>
      </c>
      <c r="O784" s="117">
        <f t="shared" si="124"/>
        <v>35.924068262096284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35.949568262096285</v>
      </c>
      <c r="L785" s="115">
        <f t="shared" si="129"/>
        <v>35.998568262096285</v>
      </c>
      <c r="M785" s="98">
        <f t="shared" si="122"/>
        <v>35.949068262096283</v>
      </c>
      <c r="N785" s="116">
        <f t="shared" si="123"/>
        <v>35.999068262096287</v>
      </c>
      <c r="O785" s="117">
        <f t="shared" si="124"/>
        <v>35.974068262096282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35.999568262096282</v>
      </c>
      <c r="L786" s="115">
        <f t="shared" si="129"/>
        <v>36.048568262096282</v>
      </c>
      <c r="M786" s="98">
        <f t="shared" si="122"/>
        <v>35.99906826209628</v>
      </c>
      <c r="N786" s="116">
        <f t="shared" si="123"/>
        <v>36.049068262096284</v>
      </c>
      <c r="O786" s="117">
        <f t="shared" si="124"/>
        <v>36.024068262096279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36.04956826209628</v>
      </c>
      <c r="L787" s="115">
        <f t="shared" si="129"/>
        <v>36.098568262096279</v>
      </c>
      <c r="M787" s="98">
        <f t="shared" si="122"/>
        <v>36.049068262096277</v>
      </c>
      <c r="N787" s="116">
        <f t="shared" si="123"/>
        <v>36.099068262096282</v>
      </c>
      <c r="O787" s="117">
        <f t="shared" si="124"/>
        <v>36.074068262096276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36.099568262096277</v>
      </c>
      <c r="L788" s="115">
        <f t="shared" si="129"/>
        <v>36.148568262096276</v>
      </c>
      <c r="M788" s="98">
        <f t="shared" si="122"/>
        <v>36.099068262096274</v>
      </c>
      <c r="N788" s="116">
        <f t="shared" si="123"/>
        <v>36.149068262096279</v>
      </c>
      <c r="O788" s="117">
        <f t="shared" si="124"/>
        <v>36.124068262096273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36.149568262096274</v>
      </c>
      <c r="L789" s="115">
        <f t="shared" si="129"/>
        <v>36.198568262096273</v>
      </c>
      <c r="M789" s="98">
        <f t="shared" si="122"/>
        <v>36.149068262096272</v>
      </c>
      <c r="N789" s="116">
        <f t="shared" si="123"/>
        <v>36.199068262096276</v>
      </c>
      <c r="O789" s="117">
        <f t="shared" si="124"/>
        <v>36.17406826209627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36.199568262096271</v>
      </c>
      <c r="L790" s="115">
        <f t="shared" si="129"/>
        <v>36.248568262096271</v>
      </c>
      <c r="M790" s="98">
        <f t="shared" si="122"/>
        <v>36.199068262096269</v>
      </c>
      <c r="N790" s="116">
        <f t="shared" si="123"/>
        <v>36.249068262096273</v>
      </c>
      <c r="O790" s="117">
        <f t="shared" si="124"/>
        <v>36.224068262096267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36.249568262096268</v>
      </c>
      <c r="L791" s="115">
        <f t="shared" si="129"/>
        <v>36.298568262096268</v>
      </c>
      <c r="M791" s="98">
        <f t="shared" si="122"/>
        <v>36.249068262096266</v>
      </c>
      <c r="N791" s="116">
        <f t="shared" si="123"/>
        <v>36.29906826209627</v>
      </c>
      <c r="O791" s="117">
        <f t="shared" si="124"/>
        <v>36.274068262096264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36.299568262096265</v>
      </c>
      <c r="L792" s="115">
        <f t="shared" si="129"/>
        <v>36.348568262096265</v>
      </c>
      <c r="M792" s="98">
        <f t="shared" si="122"/>
        <v>36.299068262096263</v>
      </c>
      <c r="N792" s="116">
        <f t="shared" si="123"/>
        <v>36.349068262096267</v>
      </c>
      <c r="O792" s="117">
        <f t="shared" si="124"/>
        <v>36.324068262096262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36.349568262096263</v>
      </c>
      <c r="L793" s="115">
        <f t="shared" si="129"/>
        <v>36.398568262096262</v>
      </c>
      <c r="M793" s="98">
        <f t="shared" si="122"/>
        <v>36.34906826209626</v>
      </c>
      <c r="N793" s="116">
        <f t="shared" si="123"/>
        <v>36.399068262096264</v>
      </c>
      <c r="O793" s="117">
        <f t="shared" si="124"/>
        <v>36.374068262096259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36.39956826209626</v>
      </c>
      <c r="L794" s="115">
        <f t="shared" si="129"/>
        <v>36.448568262096259</v>
      </c>
      <c r="M794" s="98">
        <f t="shared" si="122"/>
        <v>36.399068262096257</v>
      </c>
      <c r="N794" s="116">
        <f t="shared" si="123"/>
        <v>36.449068262096262</v>
      </c>
      <c r="O794" s="117">
        <f t="shared" si="124"/>
        <v>36.424068262096256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36.449568262096257</v>
      </c>
      <c r="L795" s="115">
        <f t="shared" si="129"/>
        <v>36.498568262096256</v>
      </c>
      <c r="M795" s="98">
        <f t="shared" si="122"/>
        <v>36.449068262096255</v>
      </c>
      <c r="N795" s="116">
        <f t="shared" si="123"/>
        <v>36.499068262096259</v>
      </c>
      <c r="O795" s="117">
        <f t="shared" si="124"/>
        <v>36.474068262096253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36.499568262096254</v>
      </c>
      <c r="L796" s="115">
        <f t="shared" si="129"/>
        <v>36.548568262096254</v>
      </c>
      <c r="M796" s="98">
        <f t="shared" si="122"/>
        <v>36.499068262096252</v>
      </c>
      <c r="N796" s="116">
        <f t="shared" si="123"/>
        <v>36.549068262096256</v>
      </c>
      <c r="O796" s="117">
        <f t="shared" si="124"/>
        <v>36.52406826209625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36.549568262096251</v>
      </c>
      <c r="L797" s="115">
        <f t="shared" si="129"/>
        <v>36.598568262096251</v>
      </c>
      <c r="M797" s="98">
        <f t="shared" si="122"/>
        <v>36.549068262096249</v>
      </c>
      <c r="N797" s="116">
        <f t="shared" si="123"/>
        <v>36.599068262096253</v>
      </c>
      <c r="O797" s="117">
        <f t="shared" si="124"/>
        <v>36.574068262096247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36.599568262096248</v>
      </c>
      <c r="L798" s="115">
        <f t="shared" si="129"/>
        <v>36.648568262096248</v>
      </c>
      <c r="M798" s="98">
        <f t="shared" si="122"/>
        <v>36.599068262096246</v>
      </c>
      <c r="N798" s="116">
        <f t="shared" si="123"/>
        <v>36.64906826209625</v>
      </c>
      <c r="O798" s="117">
        <f t="shared" si="124"/>
        <v>36.624068262096245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36.649568262096246</v>
      </c>
      <c r="L799" s="115">
        <f t="shared" si="129"/>
        <v>36.698568262096245</v>
      </c>
      <c r="M799" s="98">
        <f t="shared" si="122"/>
        <v>36.649068262096243</v>
      </c>
      <c r="N799" s="116">
        <f t="shared" si="123"/>
        <v>36.699068262096247</v>
      </c>
      <c r="O799" s="117">
        <f t="shared" si="124"/>
        <v>36.674068262096242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36.699568262096243</v>
      </c>
      <c r="L800" s="115">
        <f t="shared" si="129"/>
        <v>36.748568262096242</v>
      </c>
      <c r="M800" s="98">
        <f t="shared" si="122"/>
        <v>36.69906826209624</v>
      </c>
      <c r="N800" s="116">
        <f t="shared" si="123"/>
        <v>36.749068262096245</v>
      </c>
      <c r="O800" s="117">
        <f t="shared" si="124"/>
        <v>36.724068262096239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36.74956826209624</v>
      </c>
      <c r="L801" s="115">
        <f t="shared" si="129"/>
        <v>36.798568262096239</v>
      </c>
      <c r="M801" s="98">
        <f t="shared" si="122"/>
        <v>36.749068262096237</v>
      </c>
      <c r="N801" s="116">
        <f t="shared" si="123"/>
        <v>36.799068262096242</v>
      </c>
      <c r="O801" s="117">
        <f t="shared" si="124"/>
        <v>36.774068262096236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36.799568262096237</v>
      </c>
      <c r="L802" s="115">
        <f t="shared" si="129"/>
        <v>36.848568262096236</v>
      </c>
      <c r="M802" s="98">
        <f t="shared" si="122"/>
        <v>36.799068262096235</v>
      </c>
      <c r="N802" s="116">
        <f t="shared" si="123"/>
        <v>36.849068262096239</v>
      </c>
      <c r="O802" s="117">
        <f t="shared" si="124"/>
        <v>36.824068262096233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36.849568262096234</v>
      </c>
      <c r="L803" s="115">
        <f t="shared" si="129"/>
        <v>36.898568262096234</v>
      </c>
      <c r="M803" s="98">
        <f t="shared" si="122"/>
        <v>36.849068262096232</v>
      </c>
      <c r="N803" s="116">
        <f t="shared" si="123"/>
        <v>36.899068262096236</v>
      </c>
      <c r="O803" s="117">
        <f t="shared" si="124"/>
        <v>36.87406826209623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36.899568262096231</v>
      </c>
      <c r="L804" s="115">
        <f t="shared" si="129"/>
        <v>36.948568262096231</v>
      </c>
      <c r="M804" s="98">
        <f t="shared" si="122"/>
        <v>36.899068262096229</v>
      </c>
      <c r="N804" s="116">
        <f t="shared" si="123"/>
        <v>36.949068262096233</v>
      </c>
      <c r="O804" s="117">
        <f t="shared" si="124"/>
        <v>36.924068262096227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36.949568262096228</v>
      </c>
      <c r="L805" s="115">
        <f t="shared" si="129"/>
        <v>36.998568262096228</v>
      </c>
      <c r="M805" s="98">
        <f t="shared" si="122"/>
        <v>36.949068262096226</v>
      </c>
      <c r="N805" s="116">
        <f t="shared" si="123"/>
        <v>36.99906826209623</v>
      </c>
      <c r="O805" s="117">
        <f t="shared" si="124"/>
        <v>36.974068262096225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36.999568262096226</v>
      </c>
      <c r="L806" s="115">
        <f t="shared" si="129"/>
        <v>37.048568262096225</v>
      </c>
      <c r="M806" s="98">
        <f t="shared" si="122"/>
        <v>36.999068262096223</v>
      </c>
      <c r="N806" s="116">
        <f t="shared" si="123"/>
        <v>37.049068262096227</v>
      </c>
      <c r="O806" s="117">
        <f t="shared" si="124"/>
        <v>37.024068262096222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37.049568262096223</v>
      </c>
      <c r="L807" s="115">
        <f t="shared" si="129"/>
        <v>37.098568262096222</v>
      </c>
      <c r="M807" s="98">
        <f t="shared" si="122"/>
        <v>37.04906826209622</v>
      </c>
      <c r="N807" s="116">
        <f t="shared" si="123"/>
        <v>37.099068262096225</v>
      </c>
      <c r="O807" s="117">
        <f t="shared" si="124"/>
        <v>37.074068262096219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37.09956826209622</v>
      </c>
      <c r="L808" s="115">
        <f t="shared" si="129"/>
        <v>37.148568262096219</v>
      </c>
      <c r="M808" s="98">
        <f t="shared" si="122"/>
        <v>37.099068262096218</v>
      </c>
      <c r="N808" s="116">
        <f t="shared" si="123"/>
        <v>37.149068262096222</v>
      </c>
      <c r="O808" s="117">
        <f t="shared" si="124"/>
        <v>37.124068262096216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37.149568262096217</v>
      </c>
      <c r="L809" s="115">
        <f t="shared" si="129"/>
        <v>37.198568262096217</v>
      </c>
      <c r="M809" s="98">
        <f t="shared" si="122"/>
        <v>37.149068262096215</v>
      </c>
      <c r="N809" s="116">
        <f t="shared" si="123"/>
        <v>37.199068262096219</v>
      </c>
      <c r="O809" s="117">
        <f t="shared" si="124"/>
        <v>37.174068262096213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37.199568262096214</v>
      </c>
      <c r="L810" s="115">
        <f t="shared" si="129"/>
        <v>37.248568262096214</v>
      </c>
      <c r="M810" s="98">
        <f t="shared" si="122"/>
        <v>37.199068262096212</v>
      </c>
      <c r="N810" s="116">
        <f t="shared" si="123"/>
        <v>37.249068262096216</v>
      </c>
      <c r="O810" s="117">
        <f t="shared" si="124"/>
        <v>37.22406826209621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37.249568262096211</v>
      </c>
      <c r="L811" s="115">
        <f t="shared" si="129"/>
        <v>37.298568262096211</v>
      </c>
      <c r="M811" s="98">
        <f t="shared" si="122"/>
        <v>37.249068262096209</v>
      </c>
      <c r="N811" s="116">
        <f t="shared" si="123"/>
        <v>37.299068262096213</v>
      </c>
      <c r="O811" s="117">
        <f t="shared" si="124"/>
        <v>37.274068262096208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37.299568262096209</v>
      </c>
      <c r="L812" s="115">
        <f t="shared" si="129"/>
        <v>37.348568262096208</v>
      </c>
      <c r="M812" s="98">
        <f t="shared" si="122"/>
        <v>37.299068262096206</v>
      </c>
      <c r="N812" s="116">
        <f t="shared" si="123"/>
        <v>37.34906826209621</v>
      </c>
      <c r="O812" s="117">
        <f t="shared" si="124"/>
        <v>37.324068262096205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37.349568262096206</v>
      </c>
      <c r="L813" s="115">
        <f t="shared" si="129"/>
        <v>37.398568262096205</v>
      </c>
      <c r="M813" s="98">
        <f t="shared" si="122"/>
        <v>37.349068262096203</v>
      </c>
      <c r="N813" s="116">
        <f t="shared" si="123"/>
        <v>37.399068262096208</v>
      </c>
      <c r="O813" s="117">
        <f t="shared" si="124"/>
        <v>37.374068262096202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37.399568262096203</v>
      </c>
      <c r="L814" s="115">
        <f t="shared" si="129"/>
        <v>37.448568262096202</v>
      </c>
      <c r="M814" s="98">
        <f t="shared" si="122"/>
        <v>37.3990682620962</v>
      </c>
      <c r="N814" s="116">
        <f t="shared" si="123"/>
        <v>37.449068262096205</v>
      </c>
      <c r="O814" s="117">
        <f t="shared" si="124"/>
        <v>37.424068262096199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37.4495682620962</v>
      </c>
      <c r="L815" s="115">
        <f t="shared" si="129"/>
        <v>37.4985682620962</v>
      </c>
      <c r="M815" s="98">
        <f t="shared" si="122"/>
        <v>37.449068262096198</v>
      </c>
      <c r="N815" s="116">
        <f t="shared" si="123"/>
        <v>37.499068262096202</v>
      </c>
      <c r="O815" s="117">
        <f t="shared" si="124"/>
        <v>37.474068262096196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37.499568262096197</v>
      </c>
      <c r="L816" s="115">
        <f t="shared" si="129"/>
        <v>37.548568262096197</v>
      </c>
      <c r="M816" s="98">
        <f t="shared" si="122"/>
        <v>37.499068262096195</v>
      </c>
      <c r="N816" s="116">
        <f t="shared" si="123"/>
        <v>37.549068262096199</v>
      </c>
      <c r="O816" s="117">
        <f t="shared" si="124"/>
        <v>37.524068262096193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37.549568262096194</v>
      </c>
      <c r="L817" s="115">
        <f t="shared" si="129"/>
        <v>37.598568262096194</v>
      </c>
      <c r="M817" s="98">
        <f t="shared" si="122"/>
        <v>37.549068262096192</v>
      </c>
      <c r="N817" s="116">
        <f t="shared" si="123"/>
        <v>37.599068262096196</v>
      </c>
      <c r="O817" s="117">
        <f t="shared" si="124"/>
        <v>37.574068262096191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37.599568262096192</v>
      </c>
      <c r="L818" s="115">
        <f t="shared" si="129"/>
        <v>37.648568262096191</v>
      </c>
      <c r="M818" s="98">
        <f t="shared" si="122"/>
        <v>37.599068262096189</v>
      </c>
      <c r="N818" s="116">
        <f t="shared" si="123"/>
        <v>37.649068262096193</v>
      </c>
      <c r="O818" s="117">
        <f t="shared" si="124"/>
        <v>37.624068262096188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37.649568262096189</v>
      </c>
      <c r="L819" s="115">
        <f t="shared" si="129"/>
        <v>37.698568262096188</v>
      </c>
      <c r="M819" s="98">
        <f t="shared" si="122"/>
        <v>37.649068262096186</v>
      </c>
      <c r="N819" s="116">
        <f t="shared" si="123"/>
        <v>37.699068262096191</v>
      </c>
      <c r="O819" s="117">
        <f t="shared" si="124"/>
        <v>37.674068262096185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37.699568262096186</v>
      </c>
      <c r="L820" s="115">
        <f t="shared" si="129"/>
        <v>37.748568262096185</v>
      </c>
      <c r="M820" s="98">
        <f t="shared" si="122"/>
        <v>37.699068262096183</v>
      </c>
      <c r="N820" s="116">
        <f t="shared" si="123"/>
        <v>37.749068262096188</v>
      </c>
      <c r="O820" s="117">
        <f t="shared" si="124"/>
        <v>37.724068262096182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37.749568262096183</v>
      </c>
      <c r="L821" s="115">
        <f t="shared" si="129"/>
        <v>37.798568262096182</v>
      </c>
      <c r="M821" s="98">
        <f t="shared" si="122"/>
        <v>37.749068262096181</v>
      </c>
      <c r="N821" s="116">
        <f t="shared" si="123"/>
        <v>37.799068262096185</v>
      </c>
      <c r="O821" s="117">
        <f t="shared" si="124"/>
        <v>37.774068262096179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37.79956826209618</v>
      </c>
      <c r="L822" s="115">
        <f t="shared" si="129"/>
        <v>37.84856826209618</v>
      </c>
      <c r="M822" s="98">
        <f t="shared" si="122"/>
        <v>37.799068262096178</v>
      </c>
      <c r="N822" s="116">
        <f t="shared" si="123"/>
        <v>37.849068262096182</v>
      </c>
      <c r="O822" s="117">
        <f t="shared" si="124"/>
        <v>37.824068262096176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37.849568262096177</v>
      </c>
      <c r="L823" s="115">
        <f t="shared" si="129"/>
        <v>37.898568262096177</v>
      </c>
      <c r="M823" s="98">
        <f t="shared" si="122"/>
        <v>37.849068262096175</v>
      </c>
      <c r="N823" s="116">
        <f t="shared" si="123"/>
        <v>37.899068262096179</v>
      </c>
      <c r="O823" s="117">
        <f t="shared" si="124"/>
        <v>37.874068262096173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37.899568262096174</v>
      </c>
      <c r="L824" s="115">
        <f t="shared" si="129"/>
        <v>37.948568262096174</v>
      </c>
      <c r="M824" s="98">
        <f t="shared" si="122"/>
        <v>37.899068262096172</v>
      </c>
      <c r="N824" s="116">
        <f t="shared" si="123"/>
        <v>37.949068262096176</v>
      </c>
      <c r="O824" s="117">
        <f t="shared" si="124"/>
        <v>37.924068262096171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37.949568262096172</v>
      </c>
      <c r="L825" s="115">
        <f t="shared" si="129"/>
        <v>37.998568262096171</v>
      </c>
      <c r="M825" s="98">
        <f t="shared" si="122"/>
        <v>37.949068262096169</v>
      </c>
      <c r="N825" s="116">
        <f t="shared" si="123"/>
        <v>37.999068262096173</v>
      </c>
      <c r="O825" s="117">
        <f t="shared" si="124"/>
        <v>37.974068262096168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37.999568262096169</v>
      </c>
      <c r="L826" s="115">
        <f t="shared" si="129"/>
        <v>38.048568262096168</v>
      </c>
      <c r="M826" s="98">
        <f t="shared" si="122"/>
        <v>37.999068262096166</v>
      </c>
      <c r="N826" s="116">
        <f t="shared" si="123"/>
        <v>38.049068262096171</v>
      </c>
      <c r="O826" s="117">
        <f t="shared" si="124"/>
        <v>38.024068262096165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38.049568262096166</v>
      </c>
      <c r="L827" s="115">
        <f t="shared" si="129"/>
        <v>38.098568262096165</v>
      </c>
      <c r="M827" s="98">
        <f t="shared" si="122"/>
        <v>38.049068262096164</v>
      </c>
      <c r="N827" s="116">
        <f t="shared" si="123"/>
        <v>38.099068262096168</v>
      </c>
      <c r="O827" s="117">
        <f t="shared" si="124"/>
        <v>38.074068262096162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38.099568262096163</v>
      </c>
      <c r="L828" s="115">
        <f t="shared" si="129"/>
        <v>38.148568262096163</v>
      </c>
      <c r="M828" s="98">
        <f t="shared" si="122"/>
        <v>38.099068262096161</v>
      </c>
      <c r="N828" s="116">
        <f t="shared" si="123"/>
        <v>38.149068262096165</v>
      </c>
      <c r="O828" s="117">
        <f t="shared" si="124"/>
        <v>38.124068262096159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38.14956826209616</v>
      </c>
      <c r="L829" s="115">
        <f t="shared" si="129"/>
        <v>38.19856826209616</v>
      </c>
      <c r="M829" s="98">
        <f t="shared" si="122"/>
        <v>38.149068262096158</v>
      </c>
      <c r="N829" s="116">
        <f t="shared" si="123"/>
        <v>38.199068262096162</v>
      </c>
      <c r="O829" s="117">
        <f t="shared" si="124"/>
        <v>38.174068262096156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38.199568262096157</v>
      </c>
      <c r="L830" s="115">
        <f t="shared" si="129"/>
        <v>38.248568262096157</v>
      </c>
      <c r="M830" s="98">
        <f t="shared" si="122"/>
        <v>38.199068262096155</v>
      </c>
      <c r="N830" s="116">
        <f t="shared" si="123"/>
        <v>38.249068262096159</v>
      </c>
      <c r="O830" s="117">
        <f t="shared" si="124"/>
        <v>38.224068262096154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38.249568262096155</v>
      </c>
      <c r="L831" s="115">
        <f t="shared" si="129"/>
        <v>38.298568262096154</v>
      </c>
      <c r="M831" s="98">
        <f t="shared" si="122"/>
        <v>38.249068262096152</v>
      </c>
      <c r="N831" s="116">
        <f t="shared" si="123"/>
        <v>38.299068262096156</v>
      </c>
      <c r="O831" s="117">
        <f t="shared" si="124"/>
        <v>38.274068262096151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38.299568262096152</v>
      </c>
      <c r="L832" s="115">
        <f t="shared" si="129"/>
        <v>38.348568262096151</v>
      </c>
      <c r="M832" s="98">
        <f t="shared" si="122"/>
        <v>38.299068262096149</v>
      </c>
      <c r="N832" s="116">
        <f t="shared" si="123"/>
        <v>38.349068262096154</v>
      </c>
      <c r="O832" s="117">
        <f t="shared" si="124"/>
        <v>38.324068262096148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38.349568262096149</v>
      </c>
      <c r="L833" s="115">
        <f t="shared" si="129"/>
        <v>38.398568262096148</v>
      </c>
      <c r="M833" s="98">
        <f t="shared" si="122"/>
        <v>38.349068262096146</v>
      </c>
      <c r="N833" s="116">
        <f t="shared" si="123"/>
        <v>38.399068262096151</v>
      </c>
      <c r="O833" s="117">
        <f t="shared" si="124"/>
        <v>38.374068262096145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38.399568262096146</v>
      </c>
      <c r="L834" s="115">
        <f t="shared" si="129"/>
        <v>38.448568262096146</v>
      </c>
      <c r="M834" s="98">
        <f t="shared" si="122"/>
        <v>38.399068262096144</v>
      </c>
      <c r="N834" s="116">
        <f t="shared" si="123"/>
        <v>38.449068262096148</v>
      </c>
      <c r="O834" s="117">
        <f t="shared" si="124"/>
        <v>38.424068262096142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38.449568262096143</v>
      </c>
      <c r="L835" s="115">
        <f t="shared" si="129"/>
        <v>38.498568262096143</v>
      </c>
      <c r="M835" s="98">
        <f t="shared" si="122"/>
        <v>38.449068262096141</v>
      </c>
      <c r="N835" s="116">
        <f t="shared" si="123"/>
        <v>38.499068262096145</v>
      </c>
      <c r="O835" s="117">
        <f t="shared" si="124"/>
        <v>38.474068262096139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38.49956826209614</v>
      </c>
      <c r="L836" s="115">
        <f t="shared" si="129"/>
        <v>38.54856826209614</v>
      </c>
      <c r="M836" s="98">
        <f t="shared" si="122"/>
        <v>38.499068262096138</v>
      </c>
      <c r="N836" s="116">
        <f t="shared" si="123"/>
        <v>38.549068262096142</v>
      </c>
      <c r="O836" s="117">
        <f t="shared" si="124"/>
        <v>38.524068262096137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38.549568262096138</v>
      </c>
      <c r="L837" s="115">
        <f t="shared" si="129"/>
        <v>38.598568262096137</v>
      </c>
      <c r="M837" s="98">
        <f t="shared" ref="M837:M900" si="132">K837-5*10^-(D$2+1)</f>
        <v>38.549068262096135</v>
      </c>
      <c r="N837" s="116">
        <f t="shared" ref="N837:N900" si="133">L837+5*10^-(D$2+1)</f>
        <v>38.599068262096139</v>
      </c>
      <c r="O837" s="117">
        <f t="shared" ref="O837:O900" si="134">AVERAGE(K837,L837)</f>
        <v>38.574068262096134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38.599568262096135</v>
      </c>
      <c r="L838" s="115">
        <f t="shared" ref="L838:L901" si="139">K838+$I$4-POWER(10,-$D$2)</f>
        <v>38.648568262096134</v>
      </c>
      <c r="M838" s="98">
        <f t="shared" si="132"/>
        <v>38.599068262096132</v>
      </c>
      <c r="N838" s="116">
        <f t="shared" si="133"/>
        <v>38.649068262096137</v>
      </c>
      <c r="O838" s="117">
        <f t="shared" si="134"/>
        <v>38.624068262096131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38.649568262096132</v>
      </c>
      <c r="L839" s="115">
        <f t="shared" si="139"/>
        <v>38.698568262096131</v>
      </c>
      <c r="M839" s="98">
        <f t="shared" si="132"/>
        <v>38.649068262096129</v>
      </c>
      <c r="N839" s="116">
        <f t="shared" si="133"/>
        <v>38.699068262096134</v>
      </c>
      <c r="O839" s="117">
        <f t="shared" si="134"/>
        <v>38.674068262096128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38.699568262096129</v>
      </c>
      <c r="L840" s="115">
        <f t="shared" si="139"/>
        <v>38.748568262096128</v>
      </c>
      <c r="M840" s="98">
        <f t="shared" si="132"/>
        <v>38.699068262096127</v>
      </c>
      <c r="N840" s="116">
        <f t="shared" si="133"/>
        <v>38.749068262096131</v>
      </c>
      <c r="O840" s="117">
        <f t="shared" si="134"/>
        <v>38.724068262096125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38.749568262096126</v>
      </c>
      <c r="L841" s="115">
        <f t="shared" si="139"/>
        <v>38.798568262096126</v>
      </c>
      <c r="M841" s="98">
        <f t="shared" si="132"/>
        <v>38.749068262096124</v>
      </c>
      <c r="N841" s="116">
        <f t="shared" si="133"/>
        <v>38.799068262096128</v>
      </c>
      <c r="O841" s="117">
        <f t="shared" si="134"/>
        <v>38.774068262096122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38.799568262096123</v>
      </c>
      <c r="L842" s="115">
        <f t="shared" si="139"/>
        <v>38.848568262096123</v>
      </c>
      <c r="M842" s="98">
        <f t="shared" si="132"/>
        <v>38.799068262096121</v>
      </c>
      <c r="N842" s="116">
        <f t="shared" si="133"/>
        <v>38.849068262096125</v>
      </c>
      <c r="O842" s="117">
        <f t="shared" si="134"/>
        <v>38.824068262096119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38.84956826209612</v>
      </c>
      <c r="L843" s="115">
        <f t="shared" si="139"/>
        <v>38.89856826209612</v>
      </c>
      <c r="M843" s="98">
        <f t="shared" si="132"/>
        <v>38.849068262096118</v>
      </c>
      <c r="N843" s="116">
        <f t="shared" si="133"/>
        <v>38.899068262096122</v>
      </c>
      <c r="O843" s="117">
        <f t="shared" si="134"/>
        <v>38.874068262096117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38.899568262096118</v>
      </c>
      <c r="L844" s="115">
        <f t="shared" si="139"/>
        <v>38.948568262096117</v>
      </c>
      <c r="M844" s="98">
        <f t="shared" si="132"/>
        <v>38.899068262096115</v>
      </c>
      <c r="N844" s="116">
        <f t="shared" si="133"/>
        <v>38.949068262096119</v>
      </c>
      <c r="O844" s="117">
        <f t="shared" si="134"/>
        <v>38.924068262096114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38.949568262096115</v>
      </c>
      <c r="L845" s="115">
        <f t="shared" si="139"/>
        <v>38.998568262096114</v>
      </c>
      <c r="M845" s="98">
        <f t="shared" si="132"/>
        <v>38.949068262096112</v>
      </c>
      <c r="N845" s="116">
        <f t="shared" si="133"/>
        <v>38.999068262096117</v>
      </c>
      <c r="O845" s="117">
        <f t="shared" si="134"/>
        <v>38.974068262096111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38.999568262096112</v>
      </c>
      <c r="L846" s="115">
        <f t="shared" si="139"/>
        <v>39.048568262096111</v>
      </c>
      <c r="M846" s="98">
        <f t="shared" si="132"/>
        <v>38.99906826209611</v>
      </c>
      <c r="N846" s="116">
        <f t="shared" si="133"/>
        <v>39.049068262096114</v>
      </c>
      <c r="O846" s="117">
        <f t="shared" si="134"/>
        <v>39.024068262096108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39.049568262096109</v>
      </c>
      <c r="L847" s="115">
        <f t="shared" si="139"/>
        <v>39.098568262096109</v>
      </c>
      <c r="M847" s="98">
        <f t="shared" si="132"/>
        <v>39.049068262096107</v>
      </c>
      <c r="N847" s="116">
        <f t="shared" si="133"/>
        <v>39.099068262096111</v>
      </c>
      <c r="O847" s="117">
        <f t="shared" si="134"/>
        <v>39.074068262096105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39.099568262096106</v>
      </c>
      <c r="L848" s="115">
        <f t="shared" si="139"/>
        <v>39.148568262096106</v>
      </c>
      <c r="M848" s="98">
        <f t="shared" si="132"/>
        <v>39.099068262096104</v>
      </c>
      <c r="N848" s="116">
        <f t="shared" si="133"/>
        <v>39.149068262096108</v>
      </c>
      <c r="O848" s="117">
        <f t="shared" si="134"/>
        <v>39.124068262096102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39.149568262096103</v>
      </c>
      <c r="L849" s="115">
        <f t="shared" si="139"/>
        <v>39.198568262096103</v>
      </c>
      <c r="M849" s="98">
        <f t="shared" si="132"/>
        <v>39.149068262096101</v>
      </c>
      <c r="N849" s="116">
        <f t="shared" si="133"/>
        <v>39.199068262096105</v>
      </c>
      <c r="O849" s="117">
        <f t="shared" si="134"/>
        <v>39.1740682620961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39.199568262096101</v>
      </c>
      <c r="L850" s="115">
        <f t="shared" si="139"/>
        <v>39.2485682620961</v>
      </c>
      <c r="M850" s="98">
        <f t="shared" si="132"/>
        <v>39.199068262096098</v>
      </c>
      <c r="N850" s="116">
        <f t="shared" si="133"/>
        <v>39.249068262096102</v>
      </c>
      <c r="O850" s="117">
        <f t="shared" si="134"/>
        <v>39.224068262096097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39.249568262096098</v>
      </c>
      <c r="L851" s="115">
        <f t="shared" si="139"/>
        <v>39.298568262096097</v>
      </c>
      <c r="M851" s="98">
        <f t="shared" si="132"/>
        <v>39.249068262096095</v>
      </c>
      <c r="N851" s="116">
        <f t="shared" si="133"/>
        <v>39.2990682620961</v>
      </c>
      <c r="O851" s="117">
        <f t="shared" si="134"/>
        <v>39.274068262096094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39.299568262096095</v>
      </c>
      <c r="L852" s="115">
        <f t="shared" si="139"/>
        <v>39.348568262096094</v>
      </c>
      <c r="M852" s="98">
        <f t="shared" si="132"/>
        <v>39.299068262096092</v>
      </c>
      <c r="N852" s="116">
        <f t="shared" si="133"/>
        <v>39.349068262096097</v>
      </c>
      <c r="O852" s="117">
        <f t="shared" si="134"/>
        <v>39.324068262096091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39.349568262096092</v>
      </c>
      <c r="L853" s="115">
        <f t="shared" si="139"/>
        <v>39.398568262096092</v>
      </c>
      <c r="M853" s="98">
        <f t="shared" si="132"/>
        <v>39.34906826209609</v>
      </c>
      <c r="N853" s="116">
        <f t="shared" si="133"/>
        <v>39.399068262096094</v>
      </c>
      <c r="O853" s="117">
        <f t="shared" si="134"/>
        <v>39.374068262096088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39.399568262096089</v>
      </c>
      <c r="L854" s="115">
        <f t="shared" si="139"/>
        <v>39.448568262096089</v>
      </c>
      <c r="M854" s="98">
        <f t="shared" si="132"/>
        <v>39.399068262096087</v>
      </c>
      <c r="N854" s="116">
        <f t="shared" si="133"/>
        <v>39.449068262096091</v>
      </c>
      <c r="O854" s="117">
        <f t="shared" si="134"/>
        <v>39.424068262096085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39.449568262096086</v>
      </c>
      <c r="L855" s="115">
        <f t="shared" si="139"/>
        <v>39.498568262096086</v>
      </c>
      <c r="M855" s="98">
        <f t="shared" si="132"/>
        <v>39.449068262096084</v>
      </c>
      <c r="N855" s="116">
        <f t="shared" si="133"/>
        <v>39.499068262096088</v>
      </c>
      <c r="O855" s="117">
        <f t="shared" si="134"/>
        <v>39.474068262096083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39.499568262096084</v>
      </c>
      <c r="L856" s="115">
        <f t="shared" si="139"/>
        <v>39.548568262096083</v>
      </c>
      <c r="M856" s="98">
        <f t="shared" si="132"/>
        <v>39.499068262096081</v>
      </c>
      <c r="N856" s="116">
        <f t="shared" si="133"/>
        <v>39.549068262096085</v>
      </c>
      <c r="O856" s="117">
        <f t="shared" si="134"/>
        <v>39.52406826209608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39.549568262096081</v>
      </c>
      <c r="L857" s="115">
        <f t="shared" si="139"/>
        <v>39.59856826209608</v>
      </c>
      <c r="M857" s="98">
        <f t="shared" si="132"/>
        <v>39.549068262096078</v>
      </c>
      <c r="N857" s="116">
        <f t="shared" si="133"/>
        <v>39.599068262096083</v>
      </c>
      <c r="O857" s="117">
        <f t="shared" si="134"/>
        <v>39.574068262096077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39.599568262096078</v>
      </c>
      <c r="L858" s="115">
        <f t="shared" si="139"/>
        <v>39.648568262096077</v>
      </c>
      <c r="M858" s="98">
        <f t="shared" si="132"/>
        <v>39.599068262096075</v>
      </c>
      <c r="N858" s="116">
        <f t="shared" si="133"/>
        <v>39.64906826209608</v>
      </c>
      <c r="O858" s="117">
        <f t="shared" si="134"/>
        <v>39.624068262096074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39.649568262096075</v>
      </c>
      <c r="L859" s="115">
        <f t="shared" si="139"/>
        <v>39.698568262096074</v>
      </c>
      <c r="M859" s="98">
        <f t="shared" si="132"/>
        <v>39.649068262096073</v>
      </c>
      <c r="N859" s="116">
        <f t="shared" si="133"/>
        <v>39.699068262096077</v>
      </c>
      <c r="O859" s="117">
        <f t="shared" si="134"/>
        <v>39.674068262096071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39.699568262096072</v>
      </c>
      <c r="L860" s="115">
        <f t="shared" si="139"/>
        <v>39.748568262096072</v>
      </c>
      <c r="M860" s="98">
        <f t="shared" si="132"/>
        <v>39.69906826209607</v>
      </c>
      <c r="N860" s="116">
        <f t="shared" si="133"/>
        <v>39.749068262096074</v>
      </c>
      <c r="O860" s="117">
        <f t="shared" si="134"/>
        <v>39.724068262096068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39.749568262096069</v>
      </c>
      <c r="L861" s="115">
        <f t="shared" si="139"/>
        <v>39.798568262096069</v>
      </c>
      <c r="M861" s="98">
        <f t="shared" si="132"/>
        <v>39.749068262096067</v>
      </c>
      <c r="N861" s="116">
        <f t="shared" si="133"/>
        <v>39.799068262096071</v>
      </c>
      <c r="O861" s="117">
        <f t="shared" si="134"/>
        <v>39.774068262096065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39.799568262096066</v>
      </c>
      <c r="L862" s="115">
        <f t="shared" si="139"/>
        <v>39.848568262096066</v>
      </c>
      <c r="M862" s="98">
        <f t="shared" si="132"/>
        <v>39.799068262096064</v>
      </c>
      <c r="N862" s="116">
        <f t="shared" si="133"/>
        <v>39.849068262096068</v>
      </c>
      <c r="O862" s="117">
        <f t="shared" si="134"/>
        <v>39.824068262096063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39.849568262096064</v>
      </c>
      <c r="L863" s="115">
        <f t="shared" si="139"/>
        <v>39.898568262096063</v>
      </c>
      <c r="M863" s="98">
        <f t="shared" si="132"/>
        <v>39.849068262096061</v>
      </c>
      <c r="N863" s="116">
        <f t="shared" si="133"/>
        <v>39.899068262096065</v>
      </c>
      <c r="O863" s="117">
        <f t="shared" si="134"/>
        <v>39.87406826209606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39.899568262096061</v>
      </c>
      <c r="L864" s="115">
        <f t="shared" si="139"/>
        <v>39.94856826209606</v>
      </c>
      <c r="M864" s="98">
        <f t="shared" si="132"/>
        <v>39.899068262096058</v>
      </c>
      <c r="N864" s="116">
        <f t="shared" si="133"/>
        <v>39.949068262096063</v>
      </c>
      <c r="O864" s="117">
        <f t="shared" si="134"/>
        <v>39.924068262096057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39.949568262096058</v>
      </c>
      <c r="L865" s="115">
        <f t="shared" si="139"/>
        <v>39.998568262096057</v>
      </c>
      <c r="M865" s="98">
        <f t="shared" si="132"/>
        <v>39.949068262096056</v>
      </c>
      <c r="N865" s="116">
        <f t="shared" si="133"/>
        <v>39.99906826209606</v>
      </c>
      <c r="O865" s="117">
        <f t="shared" si="134"/>
        <v>39.974068262096054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39.999568262096055</v>
      </c>
      <c r="L866" s="115">
        <f t="shared" si="139"/>
        <v>40.048568262096055</v>
      </c>
      <c r="M866" s="98">
        <f t="shared" si="132"/>
        <v>39.999068262096053</v>
      </c>
      <c r="N866" s="116">
        <f t="shared" si="133"/>
        <v>40.049068262096057</v>
      </c>
      <c r="O866" s="117">
        <f t="shared" si="134"/>
        <v>40.024068262096051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40.049568262096052</v>
      </c>
      <c r="L867" s="115">
        <f t="shared" si="139"/>
        <v>40.098568262096052</v>
      </c>
      <c r="M867" s="98">
        <f t="shared" si="132"/>
        <v>40.04906826209605</v>
      </c>
      <c r="N867" s="116">
        <f t="shared" si="133"/>
        <v>40.099068262096054</v>
      </c>
      <c r="O867" s="117">
        <f t="shared" si="134"/>
        <v>40.074068262096048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40.099568262096049</v>
      </c>
      <c r="L868" s="115">
        <f t="shared" si="139"/>
        <v>40.148568262096049</v>
      </c>
      <c r="M868" s="98">
        <f t="shared" si="132"/>
        <v>40.099068262096047</v>
      </c>
      <c r="N868" s="116">
        <f t="shared" si="133"/>
        <v>40.149068262096051</v>
      </c>
      <c r="O868" s="117">
        <f t="shared" si="134"/>
        <v>40.124068262096046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40.149568262096047</v>
      </c>
      <c r="L869" s="115">
        <f t="shared" si="139"/>
        <v>40.198568262096046</v>
      </c>
      <c r="M869" s="98">
        <f t="shared" si="132"/>
        <v>40.149068262096044</v>
      </c>
      <c r="N869" s="116">
        <f t="shared" si="133"/>
        <v>40.199068262096048</v>
      </c>
      <c r="O869" s="117">
        <f t="shared" si="134"/>
        <v>40.174068262096043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40.199568262096044</v>
      </c>
      <c r="L870" s="115">
        <f t="shared" si="139"/>
        <v>40.248568262096043</v>
      </c>
      <c r="M870" s="98">
        <f t="shared" si="132"/>
        <v>40.199068262096041</v>
      </c>
      <c r="N870" s="116">
        <f t="shared" si="133"/>
        <v>40.249068262096046</v>
      </c>
      <c r="O870" s="117">
        <f t="shared" si="134"/>
        <v>40.22406826209604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40.249568262096041</v>
      </c>
      <c r="L871" s="115">
        <f t="shared" si="139"/>
        <v>40.29856826209604</v>
      </c>
      <c r="M871" s="98">
        <f t="shared" si="132"/>
        <v>40.249068262096038</v>
      </c>
      <c r="N871" s="116">
        <f t="shared" si="133"/>
        <v>40.299068262096043</v>
      </c>
      <c r="O871" s="117">
        <f t="shared" si="134"/>
        <v>40.274068262096037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40.299568262096038</v>
      </c>
      <c r="L872" s="115">
        <f t="shared" si="139"/>
        <v>40.348568262096038</v>
      </c>
      <c r="M872" s="98">
        <f t="shared" si="132"/>
        <v>40.299068262096036</v>
      </c>
      <c r="N872" s="116">
        <f t="shared" si="133"/>
        <v>40.34906826209604</v>
      </c>
      <c r="O872" s="117">
        <f t="shared" si="134"/>
        <v>40.324068262096034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40.349568262096035</v>
      </c>
      <c r="L873" s="115">
        <f t="shared" si="139"/>
        <v>40.398568262096035</v>
      </c>
      <c r="M873" s="98">
        <f t="shared" si="132"/>
        <v>40.349068262096033</v>
      </c>
      <c r="N873" s="116">
        <f t="shared" si="133"/>
        <v>40.399068262096037</v>
      </c>
      <c r="O873" s="117">
        <f t="shared" si="134"/>
        <v>40.374068262096031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40.399568262096032</v>
      </c>
      <c r="L874" s="115">
        <f t="shared" si="139"/>
        <v>40.448568262096032</v>
      </c>
      <c r="M874" s="98">
        <f t="shared" si="132"/>
        <v>40.39906826209603</v>
      </c>
      <c r="N874" s="116">
        <f t="shared" si="133"/>
        <v>40.449068262096034</v>
      </c>
      <c r="O874" s="117">
        <f t="shared" si="134"/>
        <v>40.424068262096029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40.44956826209603</v>
      </c>
      <c r="L875" s="115">
        <f t="shared" si="139"/>
        <v>40.498568262096029</v>
      </c>
      <c r="M875" s="98">
        <f t="shared" si="132"/>
        <v>40.449068262096027</v>
      </c>
      <c r="N875" s="116">
        <f t="shared" si="133"/>
        <v>40.499068262096031</v>
      </c>
      <c r="O875" s="117">
        <f t="shared" si="134"/>
        <v>40.474068262096026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40.499568262096027</v>
      </c>
      <c r="L876" s="115">
        <f t="shared" si="139"/>
        <v>40.548568262096026</v>
      </c>
      <c r="M876" s="98">
        <f t="shared" si="132"/>
        <v>40.499068262096024</v>
      </c>
      <c r="N876" s="116">
        <f t="shared" si="133"/>
        <v>40.549068262096029</v>
      </c>
      <c r="O876" s="117">
        <f t="shared" si="134"/>
        <v>40.524068262096023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40.549568262096024</v>
      </c>
      <c r="L877" s="115">
        <f t="shared" si="139"/>
        <v>40.598568262096023</v>
      </c>
      <c r="M877" s="98">
        <f t="shared" si="132"/>
        <v>40.549068262096021</v>
      </c>
      <c r="N877" s="116">
        <f t="shared" si="133"/>
        <v>40.599068262096026</v>
      </c>
      <c r="O877" s="117">
        <f t="shared" si="134"/>
        <v>40.57406826209602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40.599568262096021</v>
      </c>
      <c r="L878" s="115">
        <f t="shared" si="139"/>
        <v>40.64856826209602</v>
      </c>
      <c r="M878" s="98">
        <f t="shared" si="132"/>
        <v>40.599068262096019</v>
      </c>
      <c r="N878" s="116">
        <f t="shared" si="133"/>
        <v>40.649068262096023</v>
      </c>
      <c r="O878" s="117">
        <f t="shared" si="134"/>
        <v>40.624068262096017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40.649568262096018</v>
      </c>
      <c r="L879" s="115">
        <f t="shared" si="139"/>
        <v>40.698568262096018</v>
      </c>
      <c r="M879" s="98">
        <f t="shared" si="132"/>
        <v>40.649068262096016</v>
      </c>
      <c r="N879" s="116">
        <f t="shared" si="133"/>
        <v>40.69906826209602</v>
      </c>
      <c r="O879" s="117">
        <f t="shared" si="134"/>
        <v>40.674068262096014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40.699568262096015</v>
      </c>
      <c r="L880" s="115">
        <f t="shared" si="139"/>
        <v>40.748568262096015</v>
      </c>
      <c r="M880" s="98">
        <f t="shared" si="132"/>
        <v>40.699068262096013</v>
      </c>
      <c r="N880" s="116">
        <f t="shared" si="133"/>
        <v>40.749068262096017</v>
      </c>
      <c r="O880" s="117">
        <f t="shared" si="134"/>
        <v>40.724068262096011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40.749568262096012</v>
      </c>
      <c r="L881" s="115">
        <f t="shared" si="139"/>
        <v>40.798568262096012</v>
      </c>
      <c r="M881" s="98">
        <f t="shared" si="132"/>
        <v>40.74906826209601</v>
      </c>
      <c r="N881" s="116">
        <f t="shared" si="133"/>
        <v>40.799068262096014</v>
      </c>
      <c r="O881" s="117">
        <f t="shared" si="134"/>
        <v>40.774068262096009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40.79956826209601</v>
      </c>
      <c r="L882" s="115">
        <f t="shared" si="139"/>
        <v>40.848568262096009</v>
      </c>
      <c r="M882" s="98">
        <f t="shared" si="132"/>
        <v>40.799068262096007</v>
      </c>
      <c r="N882" s="116">
        <f t="shared" si="133"/>
        <v>40.849068262096011</v>
      </c>
      <c r="O882" s="117">
        <f t="shared" si="134"/>
        <v>40.824068262096006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40.849568262096007</v>
      </c>
      <c r="L883" s="115">
        <f t="shared" si="139"/>
        <v>40.898568262096006</v>
      </c>
      <c r="M883" s="98">
        <f t="shared" si="132"/>
        <v>40.849068262096004</v>
      </c>
      <c r="N883" s="116">
        <f t="shared" si="133"/>
        <v>40.899068262096009</v>
      </c>
      <c r="O883" s="117">
        <f t="shared" si="134"/>
        <v>40.874068262096003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40.899568262096004</v>
      </c>
      <c r="L884" s="115">
        <f t="shared" si="139"/>
        <v>40.948568262096003</v>
      </c>
      <c r="M884" s="98">
        <f t="shared" si="132"/>
        <v>40.899068262096002</v>
      </c>
      <c r="N884" s="116">
        <f t="shared" si="133"/>
        <v>40.949068262096006</v>
      </c>
      <c r="O884" s="117">
        <f t="shared" si="134"/>
        <v>40.924068262096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40.949568262096001</v>
      </c>
      <c r="L885" s="115">
        <f t="shared" si="139"/>
        <v>40.998568262096001</v>
      </c>
      <c r="M885" s="98">
        <f t="shared" si="132"/>
        <v>40.949068262095999</v>
      </c>
      <c r="N885" s="116">
        <f t="shared" si="133"/>
        <v>40.999068262096003</v>
      </c>
      <c r="O885" s="117">
        <f t="shared" si="134"/>
        <v>40.974068262095997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40.999568262095998</v>
      </c>
      <c r="L886" s="115">
        <f t="shared" si="139"/>
        <v>41.048568262095998</v>
      </c>
      <c r="M886" s="98">
        <f t="shared" si="132"/>
        <v>40.999068262095996</v>
      </c>
      <c r="N886" s="116">
        <f t="shared" si="133"/>
        <v>41.049068262096</v>
      </c>
      <c r="O886" s="117">
        <f t="shared" si="134"/>
        <v>41.024068262095994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41.049568262095995</v>
      </c>
      <c r="L887" s="115">
        <f t="shared" si="139"/>
        <v>41.098568262095995</v>
      </c>
      <c r="M887" s="98">
        <f t="shared" si="132"/>
        <v>41.049068262095993</v>
      </c>
      <c r="N887" s="116">
        <f t="shared" si="133"/>
        <v>41.099068262095997</v>
      </c>
      <c r="O887" s="117">
        <f t="shared" si="134"/>
        <v>41.074068262095992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41.099568262095993</v>
      </c>
      <c r="L888" s="115">
        <f t="shared" si="139"/>
        <v>41.148568262095992</v>
      </c>
      <c r="M888" s="98">
        <f t="shared" si="132"/>
        <v>41.09906826209599</v>
      </c>
      <c r="N888" s="116">
        <f t="shared" si="133"/>
        <v>41.149068262095994</v>
      </c>
      <c r="O888" s="117">
        <f t="shared" si="134"/>
        <v>41.124068262095989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41.14956826209599</v>
      </c>
      <c r="L889" s="115">
        <f t="shared" si="139"/>
        <v>41.198568262095989</v>
      </c>
      <c r="M889" s="98">
        <f t="shared" si="132"/>
        <v>41.149068262095987</v>
      </c>
      <c r="N889" s="116">
        <f t="shared" si="133"/>
        <v>41.199068262095992</v>
      </c>
      <c r="O889" s="117">
        <f t="shared" si="134"/>
        <v>41.174068262095986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41.199568262095987</v>
      </c>
      <c r="L890" s="115">
        <f t="shared" si="139"/>
        <v>41.248568262095986</v>
      </c>
      <c r="M890" s="98">
        <f t="shared" si="132"/>
        <v>41.199068262095984</v>
      </c>
      <c r="N890" s="116">
        <f t="shared" si="133"/>
        <v>41.249068262095989</v>
      </c>
      <c r="O890" s="117">
        <f t="shared" si="134"/>
        <v>41.224068262095983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41.249568262095984</v>
      </c>
      <c r="L891" s="115">
        <f t="shared" si="139"/>
        <v>41.298568262095984</v>
      </c>
      <c r="M891" s="98">
        <f t="shared" si="132"/>
        <v>41.249068262095982</v>
      </c>
      <c r="N891" s="116">
        <f t="shared" si="133"/>
        <v>41.299068262095986</v>
      </c>
      <c r="O891" s="117">
        <f t="shared" si="134"/>
        <v>41.27406826209598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41.299568262095981</v>
      </c>
      <c r="L892" s="115">
        <f t="shared" si="139"/>
        <v>41.348568262095981</v>
      </c>
      <c r="M892" s="98">
        <f t="shared" si="132"/>
        <v>41.299068262095979</v>
      </c>
      <c r="N892" s="116">
        <f t="shared" si="133"/>
        <v>41.349068262095983</v>
      </c>
      <c r="O892" s="117">
        <f t="shared" si="134"/>
        <v>41.324068262095977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41.349568262095978</v>
      </c>
      <c r="L893" s="115">
        <f t="shared" si="139"/>
        <v>41.398568262095978</v>
      </c>
      <c r="M893" s="98">
        <f t="shared" si="132"/>
        <v>41.349068262095976</v>
      </c>
      <c r="N893" s="116">
        <f t="shared" si="133"/>
        <v>41.39906826209598</v>
      </c>
      <c r="O893" s="117">
        <f t="shared" si="134"/>
        <v>41.374068262095975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41.399568262095976</v>
      </c>
      <c r="L894" s="115">
        <f t="shared" si="139"/>
        <v>41.448568262095975</v>
      </c>
      <c r="M894" s="98">
        <f t="shared" si="132"/>
        <v>41.399068262095973</v>
      </c>
      <c r="N894" s="116">
        <f t="shared" si="133"/>
        <v>41.449068262095977</v>
      </c>
      <c r="O894" s="117">
        <f t="shared" si="134"/>
        <v>41.424068262095972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41.449568262095973</v>
      </c>
      <c r="L895" s="115">
        <f t="shared" si="139"/>
        <v>41.498568262095972</v>
      </c>
      <c r="M895" s="98">
        <f t="shared" si="132"/>
        <v>41.44906826209597</v>
      </c>
      <c r="N895" s="116">
        <f t="shared" si="133"/>
        <v>41.499068262095975</v>
      </c>
      <c r="O895" s="117">
        <f t="shared" si="134"/>
        <v>41.474068262095969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41.49956826209597</v>
      </c>
      <c r="L896" s="115">
        <f t="shared" si="139"/>
        <v>41.548568262095969</v>
      </c>
      <c r="M896" s="98">
        <f t="shared" si="132"/>
        <v>41.499068262095967</v>
      </c>
      <c r="N896" s="116">
        <f t="shared" si="133"/>
        <v>41.549068262095972</v>
      </c>
      <c r="O896" s="117">
        <f t="shared" si="134"/>
        <v>41.524068262095966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41.549568262095967</v>
      </c>
      <c r="L897" s="115">
        <f t="shared" si="139"/>
        <v>41.598568262095966</v>
      </c>
      <c r="M897" s="98">
        <f t="shared" si="132"/>
        <v>41.549068262095965</v>
      </c>
      <c r="N897" s="116">
        <f t="shared" si="133"/>
        <v>41.599068262095969</v>
      </c>
      <c r="O897" s="117">
        <f t="shared" si="134"/>
        <v>41.574068262095963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41.599568262095964</v>
      </c>
      <c r="L898" s="115">
        <f t="shared" si="139"/>
        <v>41.648568262095964</v>
      </c>
      <c r="M898" s="98">
        <f t="shared" si="132"/>
        <v>41.599068262095962</v>
      </c>
      <c r="N898" s="116">
        <f t="shared" si="133"/>
        <v>41.649068262095966</v>
      </c>
      <c r="O898" s="117">
        <f t="shared" si="134"/>
        <v>41.62406826209596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41.649568262095961</v>
      </c>
      <c r="L899" s="115">
        <f t="shared" si="139"/>
        <v>41.698568262095961</v>
      </c>
      <c r="M899" s="98">
        <f t="shared" si="132"/>
        <v>41.649068262095959</v>
      </c>
      <c r="N899" s="116">
        <f t="shared" si="133"/>
        <v>41.699068262095963</v>
      </c>
      <c r="O899" s="117">
        <f t="shared" si="134"/>
        <v>41.674068262095957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41.699568262095958</v>
      </c>
      <c r="L900" s="115">
        <f t="shared" si="139"/>
        <v>41.748568262095958</v>
      </c>
      <c r="M900" s="98">
        <f t="shared" si="132"/>
        <v>41.699068262095956</v>
      </c>
      <c r="N900" s="116">
        <f t="shared" si="133"/>
        <v>41.74906826209596</v>
      </c>
      <c r="O900" s="117">
        <f t="shared" si="134"/>
        <v>41.724068262095955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41.749568262095956</v>
      </c>
      <c r="L901" s="115">
        <f t="shared" si="139"/>
        <v>41.798568262095955</v>
      </c>
      <c r="M901" s="98">
        <f t="shared" ref="M901:M964" si="142">K901-5*10^-(D$2+1)</f>
        <v>41.749068262095953</v>
      </c>
      <c r="N901" s="116">
        <f t="shared" ref="N901:N964" si="143">L901+5*10^-(D$2+1)</f>
        <v>41.799068262095957</v>
      </c>
      <c r="O901" s="117">
        <f t="shared" ref="O901:O964" si="144">AVERAGE(K901,L901)</f>
        <v>41.774068262095952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41.799568262095953</v>
      </c>
      <c r="L902" s="115">
        <f t="shared" ref="L902:L965" si="149">K902+$I$4-POWER(10,-$D$2)</f>
        <v>41.848568262095952</v>
      </c>
      <c r="M902" s="98">
        <f t="shared" si="142"/>
        <v>41.79906826209595</v>
      </c>
      <c r="N902" s="116">
        <f t="shared" si="143"/>
        <v>41.849068262095955</v>
      </c>
      <c r="O902" s="117">
        <f t="shared" si="144"/>
        <v>41.824068262095949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41.84956826209595</v>
      </c>
      <c r="L903" s="115">
        <f t="shared" si="149"/>
        <v>41.898568262095949</v>
      </c>
      <c r="M903" s="98">
        <f t="shared" si="142"/>
        <v>41.849068262095948</v>
      </c>
      <c r="N903" s="116">
        <f t="shared" si="143"/>
        <v>41.899068262095952</v>
      </c>
      <c r="O903" s="117">
        <f t="shared" si="144"/>
        <v>41.874068262095946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41.899568262095947</v>
      </c>
      <c r="L904" s="115">
        <f t="shared" si="149"/>
        <v>41.948568262095947</v>
      </c>
      <c r="M904" s="98">
        <f t="shared" si="142"/>
        <v>41.899068262095945</v>
      </c>
      <c r="N904" s="116">
        <f t="shared" si="143"/>
        <v>41.949068262095949</v>
      </c>
      <c r="O904" s="117">
        <f t="shared" si="144"/>
        <v>41.924068262095943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41.949568262095944</v>
      </c>
      <c r="L905" s="115">
        <f t="shared" si="149"/>
        <v>41.998568262095944</v>
      </c>
      <c r="M905" s="98">
        <f t="shared" si="142"/>
        <v>41.949068262095942</v>
      </c>
      <c r="N905" s="116">
        <f t="shared" si="143"/>
        <v>41.999068262095946</v>
      </c>
      <c r="O905" s="117">
        <f t="shared" si="144"/>
        <v>41.97406826209594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41.999568262095941</v>
      </c>
      <c r="L906" s="115">
        <f t="shared" si="149"/>
        <v>42.048568262095941</v>
      </c>
      <c r="M906" s="98">
        <f t="shared" si="142"/>
        <v>41.999068262095939</v>
      </c>
      <c r="N906" s="116">
        <f t="shared" si="143"/>
        <v>42.049068262095943</v>
      </c>
      <c r="O906" s="117">
        <f t="shared" si="144"/>
        <v>42.024068262095938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42.049568262095939</v>
      </c>
      <c r="L907" s="115">
        <f t="shared" si="149"/>
        <v>42.098568262095938</v>
      </c>
      <c r="M907" s="98">
        <f t="shared" si="142"/>
        <v>42.049068262095936</v>
      </c>
      <c r="N907" s="116">
        <f t="shared" si="143"/>
        <v>42.09906826209594</v>
      </c>
      <c r="O907" s="117">
        <f t="shared" si="144"/>
        <v>42.074068262095935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42.099568262095936</v>
      </c>
      <c r="L908" s="115">
        <f t="shared" si="149"/>
        <v>42.148568262095935</v>
      </c>
      <c r="M908" s="98">
        <f t="shared" si="142"/>
        <v>42.099068262095933</v>
      </c>
      <c r="N908" s="116">
        <f t="shared" si="143"/>
        <v>42.149068262095938</v>
      </c>
      <c r="O908" s="117">
        <f t="shared" si="144"/>
        <v>42.124068262095932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42.149568262095933</v>
      </c>
      <c r="L909" s="115">
        <f t="shared" si="149"/>
        <v>42.198568262095932</v>
      </c>
      <c r="M909" s="98">
        <f t="shared" si="142"/>
        <v>42.14906826209593</v>
      </c>
      <c r="N909" s="116">
        <f t="shared" si="143"/>
        <v>42.199068262095935</v>
      </c>
      <c r="O909" s="117">
        <f t="shared" si="144"/>
        <v>42.174068262095929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42.19956826209593</v>
      </c>
      <c r="L910" s="115">
        <f t="shared" si="149"/>
        <v>42.24856826209593</v>
      </c>
      <c r="M910" s="98">
        <f t="shared" si="142"/>
        <v>42.199068262095928</v>
      </c>
      <c r="N910" s="116">
        <f t="shared" si="143"/>
        <v>42.249068262095932</v>
      </c>
      <c r="O910" s="117">
        <f t="shared" si="144"/>
        <v>42.224068262095926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42.249568262095927</v>
      </c>
      <c r="L911" s="115">
        <f t="shared" si="149"/>
        <v>42.298568262095927</v>
      </c>
      <c r="M911" s="98">
        <f t="shared" si="142"/>
        <v>42.249068262095925</v>
      </c>
      <c r="N911" s="116">
        <f t="shared" si="143"/>
        <v>42.299068262095929</v>
      </c>
      <c r="O911" s="117">
        <f t="shared" si="144"/>
        <v>42.274068262095923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42.299568262095924</v>
      </c>
      <c r="L912" s="115">
        <f t="shared" si="149"/>
        <v>42.348568262095924</v>
      </c>
      <c r="M912" s="98">
        <f t="shared" si="142"/>
        <v>42.299068262095922</v>
      </c>
      <c r="N912" s="116">
        <f t="shared" si="143"/>
        <v>42.349068262095926</v>
      </c>
      <c r="O912" s="117">
        <f t="shared" si="144"/>
        <v>42.324068262095921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42.349568262095922</v>
      </c>
      <c r="L913" s="115">
        <f t="shared" si="149"/>
        <v>42.398568262095921</v>
      </c>
      <c r="M913" s="98">
        <f t="shared" si="142"/>
        <v>42.349068262095919</v>
      </c>
      <c r="N913" s="116">
        <f t="shared" si="143"/>
        <v>42.399068262095923</v>
      </c>
      <c r="O913" s="117">
        <f t="shared" si="144"/>
        <v>42.374068262095918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42.399568262095919</v>
      </c>
      <c r="L914" s="115">
        <f t="shared" si="149"/>
        <v>42.448568262095918</v>
      </c>
      <c r="M914" s="98">
        <f t="shared" si="142"/>
        <v>42.399068262095916</v>
      </c>
      <c r="N914" s="116">
        <f t="shared" si="143"/>
        <v>42.449068262095921</v>
      </c>
      <c r="O914" s="117">
        <f t="shared" si="144"/>
        <v>42.424068262095915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42.449568262095916</v>
      </c>
      <c r="L915" s="115">
        <f t="shared" si="149"/>
        <v>42.498568262095915</v>
      </c>
      <c r="M915" s="98">
        <f t="shared" si="142"/>
        <v>42.449068262095913</v>
      </c>
      <c r="N915" s="116">
        <f t="shared" si="143"/>
        <v>42.499068262095918</v>
      </c>
      <c r="O915" s="117">
        <f t="shared" si="144"/>
        <v>42.474068262095912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42.499568262095913</v>
      </c>
      <c r="L916" s="115">
        <f t="shared" si="149"/>
        <v>42.548568262095912</v>
      </c>
      <c r="M916" s="98">
        <f t="shared" si="142"/>
        <v>42.499068262095911</v>
      </c>
      <c r="N916" s="116">
        <f t="shared" si="143"/>
        <v>42.549068262095915</v>
      </c>
      <c r="O916" s="117">
        <f t="shared" si="144"/>
        <v>42.524068262095909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42.54956826209591</v>
      </c>
      <c r="L917" s="115">
        <f t="shared" si="149"/>
        <v>42.59856826209591</v>
      </c>
      <c r="M917" s="98">
        <f t="shared" si="142"/>
        <v>42.549068262095908</v>
      </c>
      <c r="N917" s="116">
        <f t="shared" si="143"/>
        <v>42.599068262095912</v>
      </c>
      <c r="O917" s="117">
        <f t="shared" si="144"/>
        <v>42.574068262095906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42.599568262095907</v>
      </c>
      <c r="L918" s="115">
        <f t="shared" si="149"/>
        <v>42.648568262095907</v>
      </c>
      <c r="M918" s="98">
        <f t="shared" si="142"/>
        <v>42.599068262095905</v>
      </c>
      <c r="N918" s="116">
        <f t="shared" si="143"/>
        <v>42.649068262095909</v>
      </c>
      <c r="O918" s="117">
        <f t="shared" si="144"/>
        <v>42.624068262095903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42.649568262095904</v>
      </c>
      <c r="L919" s="115">
        <f t="shared" si="149"/>
        <v>42.698568262095904</v>
      </c>
      <c r="M919" s="98">
        <f t="shared" si="142"/>
        <v>42.649068262095902</v>
      </c>
      <c r="N919" s="116">
        <f t="shared" si="143"/>
        <v>42.699068262095906</v>
      </c>
      <c r="O919" s="117">
        <f t="shared" si="144"/>
        <v>42.674068262095901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42.699568262095902</v>
      </c>
      <c r="L920" s="115">
        <f t="shared" si="149"/>
        <v>42.748568262095901</v>
      </c>
      <c r="M920" s="98">
        <f t="shared" si="142"/>
        <v>42.699068262095899</v>
      </c>
      <c r="N920" s="116">
        <f t="shared" si="143"/>
        <v>42.749068262095903</v>
      </c>
      <c r="O920" s="117">
        <f t="shared" si="144"/>
        <v>42.724068262095898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42.749568262095899</v>
      </c>
      <c r="L921" s="115">
        <f t="shared" si="149"/>
        <v>42.798568262095898</v>
      </c>
      <c r="M921" s="98">
        <f t="shared" si="142"/>
        <v>42.749068262095896</v>
      </c>
      <c r="N921" s="116">
        <f t="shared" si="143"/>
        <v>42.799068262095901</v>
      </c>
      <c r="O921" s="117">
        <f t="shared" si="144"/>
        <v>42.774068262095895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42.799568262095896</v>
      </c>
      <c r="L922" s="115">
        <f t="shared" si="149"/>
        <v>42.848568262095895</v>
      </c>
      <c r="M922" s="98">
        <f t="shared" si="142"/>
        <v>42.799068262095894</v>
      </c>
      <c r="N922" s="116">
        <f t="shared" si="143"/>
        <v>42.849068262095898</v>
      </c>
      <c r="O922" s="117">
        <f t="shared" si="144"/>
        <v>42.824068262095892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42.849568262095893</v>
      </c>
      <c r="L923" s="115">
        <f t="shared" si="149"/>
        <v>42.898568262095893</v>
      </c>
      <c r="M923" s="98">
        <f t="shared" si="142"/>
        <v>42.849068262095891</v>
      </c>
      <c r="N923" s="116">
        <f t="shared" si="143"/>
        <v>42.899068262095895</v>
      </c>
      <c r="O923" s="117">
        <f t="shared" si="144"/>
        <v>42.874068262095889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42.89956826209589</v>
      </c>
      <c r="L924" s="115">
        <f t="shared" si="149"/>
        <v>42.94856826209589</v>
      </c>
      <c r="M924" s="98">
        <f t="shared" si="142"/>
        <v>42.899068262095888</v>
      </c>
      <c r="N924" s="116">
        <f t="shared" si="143"/>
        <v>42.949068262095892</v>
      </c>
      <c r="O924" s="117">
        <f t="shared" si="144"/>
        <v>42.924068262095886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42.949568262095887</v>
      </c>
      <c r="L925" s="115">
        <f t="shared" si="149"/>
        <v>42.998568262095887</v>
      </c>
      <c r="M925" s="98">
        <f t="shared" si="142"/>
        <v>42.949068262095885</v>
      </c>
      <c r="N925" s="116">
        <f t="shared" si="143"/>
        <v>42.999068262095889</v>
      </c>
      <c r="O925" s="117">
        <f t="shared" si="144"/>
        <v>42.974068262095884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42.999568262095885</v>
      </c>
      <c r="L926" s="115">
        <f t="shared" si="149"/>
        <v>43.048568262095884</v>
      </c>
      <c r="M926" s="98">
        <f t="shared" si="142"/>
        <v>42.999068262095882</v>
      </c>
      <c r="N926" s="116">
        <f t="shared" si="143"/>
        <v>43.049068262095886</v>
      </c>
      <c r="O926" s="117">
        <f t="shared" si="144"/>
        <v>43.024068262095881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43.049568262095882</v>
      </c>
      <c r="L927" s="115">
        <f t="shared" si="149"/>
        <v>43.098568262095881</v>
      </c>
      <c r="M927" s="98">
        <f t="shared" si="142"/>
        <v>43.049068262095879</v>
      </c>
      <c r="N927" s="116">
        <f t="shared" si="143"/>
        <v>43.099068262095884</v>
      </c>
      <c r="O927" s="117">
        <f t="shared" si="144"/>
        <v>43.074068262095878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43.099568262095879</v>
      </c>
      <c r="L928" s="115">
        <f t="shared" si="149"/>
        <v>43.148568262095878</v>
      </c>
      <c r="M928" s="98">
        <f t="shared" si="142"/>
        <v>43.099068262095876</v>
      </c>
      <c r="N928" s="116">
        <f t="shared" si="143"/>
        <v>43.149068262095881</v>
      </c>
      <c r="O928" s="117">
        <f t="shared" si="144"/>
        <v>43.124068262095875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43.149568262095876</v>
      </c>
      <c r="L929" s="115">
        <f t="shared" si="149"/>
        <v>43.198568262095876</v>
      </c>
      <c r="M929" s="98">
        <f t="shared" si="142"/>
        <v>43.149068262095874</v>
      </c>
      <c r="N929" s="116">
        <f t="shared" si="143"/>
        <v>43.199068262095878</v>
      </c>
      <c r="O929" s="117">
        <f t="shared" si="144"/>
        <v>43.174068262095872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43.199568262095873</v>
      </c>
      <c r="L930" s="115">
        <f t="shared" si="149"/>
        <v>43.248568262095873</v>
      </c>
      <c r="M930" s="98">
        <f t="shared" si="142"/>
        <v>43.199068262095871</v>
      </c>
      <c r="N930" s="116">
        <f t="shared" si="143"/>
        <v>43.249068262095875</v>
      </c>
      <c r="O930" s="117">
        <f t="shared" si="144"/>
        <v>43.224068262095869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43.24956826209587</v>
      </c>
      <c r="L931" s="115">
        <f t="shared" si="149"/>
        <v>43.29856826209587</v>
      </c>
      <c r="M931" s="98">
        <f t="shared" si="142"/>
        <v>43.249068262095868</v>
      </c>
      <c r="N931" s="116">
        <f t="shared" si="143"/>
        <v>43.299068262095872</v>
      </c>
      <c r="O931" s="117">
        <f t="shared" si="144"/>
        <v>43.274068262095867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43.299568262095868</v>
      </c>
      <c r="L932" s="115">
        <f t="shared" si="149"/>
        <v>43.348568262095867</v>
      </c>
      <c r="M932" s="98">
        <f t="shared" si="142"/>
        <v>43.299068262095865</v>
      </c>
      <c r="N932" s="116">
        <f t="shared" si="143"/>
        <v>43.349068262095869</v>
      </c>
      <c r="O932" s="117">
        <f t="shared" si="144"/>
        <v>43.324068262095864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43.349568262095865</v>
      </c>
      <c r="L933" s="115">
        <f t="shared" si="149"/>
        <v>43.398568262095864</v>
      </c>
      <c r="M933" s="98">
        <f t="shared" si="142"/>
        <v>43.349068262095862</v>
      </c>
      <c r="N933" s="116">
        <f t="shared" si="143"/>
        <v>43.399068262095867</v>
      </c>
      <c r="O933" s="117">
        <f t="shared" si="144"/>
        <v>43.374068262095861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43.399568262095862</v>
      </c>
      <c r="L934" s="115">
        <f t="shared" si="149"/>
        <v>43.448568262095861</v>
      </c>
      <c r="M934" s="98">
        <f t="shared" si="142"/>
        <v>43.399068262095859</v>
      </c>
      <c r="N934" s="116">
        <f t="shared" si="143"/>
        <v>43.449068262095864</v>
      </c>
      <c r="O934" s="117">
        <f t="shared" si="144"/>
        <v>43.424068262095858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43.449568262095859</v>
      </c>
      <c r="L935" s="115">
        <f t="shared" si="149"/>
        <v>43.498568262095858</v>
      </c>
      <c r="M935" s="98">
        <f t="shared" si="142"/>
        <v>43.449068262095857</v>
      </c>
      <c r="N935" s="116">
        <f t="shared" si="143"/>
        <v>43.499068262095861</v>
      </c>
      <c r="O935" s="117">
        <f t="shared" si="144"/>
        <v>43.474068262095855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43.499568262095856</v>
      </c>
      <c r="L936" s="115">
        <f t="shared" si="149"/>
        <v>43.548568262095856</v>
      </c>
      <c r="M936" s="98">
        <f t="shared" si="142"/>
        <v>43.499068262095854</v>
      </c>
      <c r="N936" s="116">
        <f t="shared" si="143"/>
        <v>43.549068262095858</v>
      </c>
      <c r="O936" s="117">
        <f t="shared" si="144"/>
        <v>43.524068262095852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43.549568262095853</v>
      </c>
      <c r="L937" s="115">
        <f t="shared" si="149"/>
        <v>43.598568262095853</v>
      </c>
      <c r="M937" s="98">
        <f t="shared" si="142"/>
        <v>43.549068262095851</v>
      </c>
      <c r="N937" s="116">
        <f t="shared" si="143"/>
        <v>43.599068262095855</v>
      </c>
      <c r="O937" s="117">
        <f t="shared" si="144"/>
        <v>43.574068262095849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43.59956826209585</v>
      </c>
      <c r="L938" s="115">
        <f t="shared" si="149"/>
        <v>43.64856826209585</v>
      </c>
      <c r="M938" s="98">
        <f t="shared" si="142"/>
        <v>43.599068262095848</v>
      </c>
      <c r="N938" s="116">
        <f t="shared" si="143"/>
        <v>43.649068262095852</v>
      </c>
      <c r="O938" s="117">
        <f t="shared" si="144"/>
        <v>43.624068262095847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43.649568262095848</v>
      </c>
      <c r="L939" s="115">
        <f t="shared" si="149"/>
        <v>43.698568262095847</v>
      </c>
      <c r="M939" s="98">
        <f t="shared" si="142"/>
        <v>43.649068262095845</v>
      </c>
      <c r="N939" s="116">
        <f t="shared" si="143"/>
        <v>43.699068262095849</v>
      </c>
      <c r="O939" s="117">
        <f t="shared" si="144"/>
        <v>43.674068262095844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43.699568262095845</v>
      </c>
      <c r="L940" s="115">
        <f t="shared" si="149"/>
        <v>43.748568262095844</v>
      </c>
      <c r="M940" s="98">
        <f t="shared" si="142"/>
        <v>43.699068262095842</v>
      </c>
      <c r="N940" s="116">
        <f t="shared" si="143"/>
        <v>43.749068262095847</v>
      </c>
      <c r="O940" s="117">
        <f t="shared" si="144"/>
        <v>43.724068262095841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43.749568262095842</v>
      </c>
      <c r="L941" s="115">
        <f t="shared" si="149"/>
        <v>43.798568262095841</v>
      </c>
      <c r="M941" s="98">
        <f t="shared" si="142"/>
        <v>43.74906826209584</v>
      </c>
      <c r="N941" s="116">
        <f t="shared" si="143"/>
        <v>43.799068262095844</v>
      </c>
      <c r="O941" s="117">
        <f t="shared" si="144"/>
        <v>43.774068262095838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43.799568262095839</v>
      </c>
      <c r="L942" s="115">
        <f t="shared" si="149"/>
        <v>43.848568262095839</v>
      </c>
      <c r="M942" s="98">
        <f t="shared" si="142"/>
        <v>43.799068262095837</v>
      </c>
      <c r="N942" s="116">
        <f t="shared" si="143"/>
        <v>43.849068262095841</v>
      </c>
      <c r="O942" s="117">
        <f t="shared" si="144"/>
        <v>43.824068262095835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43.849568262095836</v>
      </c>
      <c r="L943" s="115">
        <f t="shared" si="149"/>
        <v>43.898568262095836</v>
      </c>
      <c r="M943" s="98">
        <f t="shared" si="142"/>
        <v>43.849068262095834</v>
      </c>
      <c r="N943" s="116">
        <f t="shared" si="143"/>
        <v>43.899068262095838</v>
      </c>
      <c r="O943" s="117">
        <f t="shared" si="144"/>
        <v>43.874068262095832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43.899568262095833</v>
      </c>
      <c r="L944" s="115">
        <f t="shared" si="149"/>
        <v>43.948568262095833</v>
      </c>
      <c r="M944" s="98">
        <f t="shared" si="142"/>
        <v>43.899068262095831</v>
      </c>
      <c r="N944" s="116">
        <f t="shared" si="143"/>
        <v>43.949068262095835</v>
      </c>
      <c r="O944" s="117">
        <f t="shared" si="144"/>
        <v>43.92406826209583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43.949568262095831</v>
      </c>
      <c r="L945" s="115">
        <f t="shared" si="149"/>
        <v>43.99856826209583</v>
      </c>
      <c r="M945" s="98">
        <f t="shared" si="142"/>
        <v>43.949068262095828</v>
      </c>
      <c r="N945" s="116">
        <f t="shared" si="143"/>
        <v>43.999068262095832</v>
      </c>
      <c r="O945" s="117">
        <f t="shared" si="144"/>
        <v>43.974068262095827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43.999568262095828</v>
      </c>
      <c r="L946" s="115">
        <f t="shared" si="149"/>
        <v>44.048568262095827</v>
      </c>
      <c r="M946" s="98">
        <f t="shared" si="142"/>
        <v>43.999068262095825</v>
      </c>
      <c r="N946" s="116">
        <f t="shared" si="143"/>
        <v>44.04906826209583</v>
      </c>
      <c r="O946" s="117">
        <f t="shared" si="144"/>
        <v>44.024068262095824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44.049568262095825</v>
      </c>
      <c r="L947" s="115">
        <f t="shared" si="149"/>
        <v>44.098568262095824</v>
      </c>
      <c r="M947" s="98">
        <f t="shared" si="142"/>
        <v>44.049068262095822</v>
      </c>
      <c r="N947" s="116">
        <f t="shared" si="143"/>
        <v>44.099068262095827</v>
      </c>
      <c r="O947" s="117">
        <f t="shared" si="144"/>
        <v>44.074068262095821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44.099568262095822</v>
      </c>
      <c r="L948" s="115">
        <f t="shared" si="149"/>
        <v>44.148568262095822</v>
      </c>
      <c r="M948" s="98">
        <f t="shared" si="142"/>
        <v>44.09906826209582</v>
      </c>
      <c r="N948" s="116">
        <f t="shared" si="143"/>
        <v>44.149068262095824</v>
      </c>
      <c r="O948" s="117">
        <f t="shared" si="144"/>
        <v>44.124068262095818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44.149568262095819</v>
      </c>
      <c r="L949" s="115">
        <f t="shared" si="149"/>
        <v>44.198568262095819</v>
      </c>
      <c r="M949" s="98">
        <f t="shared" si="142"/>
        <v>44.149068262095817</v>
      </c>
      <c r="N949" s="116">
        <f t="shared" si="143"/>
        <v>44.199068262095821</v>
      </c>
      <c r="O949" s="117">
        <f t="shared" si="144"/>
        <v>44.174068262095815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44.199568262095816</v>
      </c>
      <c r="L950" s="115">
        <f t="shared" si="149"/>
        <v>44.248568262095816</v>
      </c>
      <c r="M950" s="98">
        <f t="shared" si="142"/>
        <v>44.199068262095814</v>
      </c>
      <c r="N950" s="116">
        <f t="shared" si="143"/>
        <v>44.249068262095818</v>
      </c>
      <c r="O950" s="117">
        <f t="shared" si="144"/>
        <v>44.224068262095813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44.249568262095814</v>
      </c>
      <c r="L951" s="115">
        <f t="shared" si="149"/>
        <v>44.298568262095813</v>
      </c>
      <c r="M951" s="98">
        <f t="shared" si="142"/>
        <v>44.249068262095811</v>
      </c>
      <c r="N951" s="116">
        <f t="shared" si="143"/>
        <v>44.299068262095815</v>
      </c>
      <c r="O951" s="117">
        <f t="shared" si="144"/>
        <v>44.27406826209581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44.299568262095811</v>
      </c>
      <c r="L952" s="115">
        <f t="shared" si="149"/>
        <v>44.34856826209581</v>
      </c>
      <c r="M952" s="98">
        <f t="shared" si="142"/>
        <v>44.299068262095808</v>
      </c>
      <c r="N952" s="116">
        <f t="shared" si="143"/>
        <v>44.349068262095813</v>
      </c>
      <c r="O952" s="117">
        <f t="shared" si="144"/>
        <v>44.324068262095807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44.349568262095808</v>
      </c>
      <c r="L953" s="115">
        <f t="shared" si="149"/>
        <v>44.398568262095807</v>
      </c>
      <c r="M953" s="98">
        <f t="shared" si="142"/>
        <v>44.349068262095805</v>
      </c>
      <c r="N953" s="116">
        <f t="shared" si="143"/>
        <v>44.39906826209581</v>
      </c>
      <c r="O953" s="117">
        <f t="shared" si="144"/>
        <v>44.374068262095804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44.399568262095805</v>
      </c>
      <c r="L954" s="115">
        <f t="shared" si="149"/>
        <v>44.448568262095804</v>
      </c>
      <c r="M954" s="98">
        <f t="shared" si="142"/>
        <v>44.399068262095803</v>
      </c>
      <c r="N954" s="116">
        <f t="shared" si="143"/>
        <v>44.449068262095807</v>
      </c>
      <c r="O954" s="117">
        <f t="shared" si="144"/>
        <v>44.424068262095801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44.449568262095802</v>
      </c>
      <c r="L955" s="115">
        <f t="shared" si="149"/>
        <v>44.498568262095802</v>
      </c>
      <c r="M955" s="98">
        <f t="shared" si="142"/>
        <v>44.4490682620958</v>
      </c>
      <c r="N955" s="116">
        <f t="shared" si="143"/>
        <v>44.499068262095804</v>
      </c>
      <c r="O955" s="117">
        <f t="shared" si="144"/>
        <v>44.474068262095798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44.499568262095799</v>
      </c>
      <c r="L956" s="115">
        <f t="shared" si="149"/>
        <v>44.548568262095799</v>
      </c>
      <c r="M956" s="98">
        <f t="shared" si="142"/>
        <v>44.499068262095797</v>
      </c>
      <c r="N956" s="116">
        <f t="shared" si="143"/>
        <v>44.549068262095801</v>
      </c>
      <c r="O956" s="117">
        <f t="shared" si="144"/>
        <v>44.524068262095795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44.549568262095796</v>
      </c>
      <c r="L957" s="115">
        <f t="shared" si="149"/>
        <v>44.598568262095796</v>
      </c>
      <c r="M957" s="98">
        <f t="shared" si="142"/>
        <v>44.549068262095794</v>
      </c>
      <c r="N957" s="116">
        <f t="shared" si="143"/>
        <v>44.599068262095798</v>
      </c>
      <c r="O957" s="117">
        <f t="shared" si="144"/>
        <v>44.574068262095793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44.599568262095794</v>
      </c>
      <c r="L958" s="115">
        <f t="shared" si="149"/>
        <v>44.648568262095793</v>
      </c>
      <c r="M958" s="98">
        <f t="shared" si="142"/>
        <v>44.599068262095791</v>
      </c>
      <c r="N958" s="116">
        <f t="shared" si="143"/>
        <v>44.649068262095795</v>
      </c>
      <c r="O958" s="117">
        <f t="shared" si="144"/>
        <v>44.62406826209579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44.649568262095791</v>
      </c>
      <c r="L959" s="115">
        <f t="shared" si="149"/>
        <v>44.69856826209579</v>
      </c>
      <c r="M959" s="98">
        <f t="shared" si="142"/>
        <v>44.649068262095788</v>
      </c>
      <c r="N959" s="116">
        <f t="shared" si="143"/>
        <v>44.699068262095793</v>
      </c>
      <c r="O959" s="117">
        <f t="shared" si="144"/>
        <v>44.674068262095787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44.699568262095788</v>
      </c>
      <c r="L960" s="115">
        <f t="shared" si="149"/>
        <v>44.748568262095787</v>
      </c>
      <c r="M960" s="98">
        <f t="shared" si="142"/>
        <v>44.699068262095786</v>
      </c>
      <c r="N960" s="116">
        <f t="shared" si="143"/>
        <v>44.74906826209579</v>
      </c>
      <c r="O960" s="117">
        <f t="shared" si="144"/>
        <v>44.724068262095784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44.749568262095785</v>
      </c>
      <c r="L961" s="115">
        <f t="shared" si="149"/>
        <v>44.798568262095785</v>
      </c>
      <c r="M961" s="98">
        <f t="shared" si="142"/>
        <v>44.749068262095783</v>
      </c>
      <c r="N961" s="116">
        <f t="shared" si="143"/>
        <v>44.799068262095787</v>
      </c>
      <c r="O961" s="117">
        <f t="shared" si="144"/>
        <v>44.774068262095781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44.799568262095782</v>
      </c>
      <c r="L962" s="115">
        <f t="shared" si="149"/>
        <v>44.848568262095782</v>
      </c>
      <c r="M962" s="98">
        <f t="shared" si="142"/>
        <v>44.79906826209578</v>
      </c>
      <c r="N962" s="116">
        <f t="shared" si="143"/>
        <v>44.849068262095784</v>
      </c>
      <c r="O962" s="117">
        <f t="shared" si="144"/>
        <v>44.824068262095778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44.849568262095779</v>
      </c>
      <c r="L963" s="115">
        <f t="shared" si="149"/>
        <v>44.898568262095779</v>
      </c>
      <c r="M963" s="98">
        <f t="shared" si="142"/>
        <v>44.849068262095777</v>
      </c>
      <c r="N963" s="116">
        <f t="shared" si="143"/>
        <v>44.899068262095781</v>
      </c>
      <c r="O963" s="117">
        <f t="shared" si="144"/>
        <v>44.874068262095776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44.899568262095777</v>
      </c>
      <c r="L964" s="115">
        <f t="shared" si="149"/>
        <v>44.948568262095776</v>
      </c>
      <c r="M964" s="98">
        <f t="shared" si="142"/>
        <v>44.899068262095774</v>
      </c>
      <c r="N964" s="116">
        <f t="shared" si="143"/>
        <v>44.949068262095778</v>
      </c>
      <c r="O964" s="117">
        <f t="shared" si="144"/>
        <v>44.924068262095773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44.949568262095774</v>
      </c>
      <c r="L965" s="115">
        <f t="shared" si="149"/>
        <v>44.998568262095773</v>
      </c>
      <c r="M965" s="98">
        <f t="shared" ref="M965:M1001" si="152">K965-5*10^-(D$2+1)</f>
        <v>44.949068262095771</v>
      </c>
      <c r="N965" s="116">
        <f t="shared" ref="N965:N1001" si="153">L965+5*10^-(D$2+1)</f>
        <v>44.999068262095776</v>
      </c>
      <c r="O965" s="117">
        <f t="shared" ref="O965:O1001" si="154">AVERAGE(K965,L965)</f>
        <v>44.97406826209577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44.999568262095771</v>
      </c>
      <c r="L966" s="115">
        <f t="shared" ref="L966:L1001" si="159">K966+$I$4-POWER(10,-$D$2)</f>
        <v>45.04856826209577</v>
      </c>
      <c r="M966" s="98">
        <f t="shared" si="152"/>
        <v>44.999068262095768</v>
      </c>
      <c r="N966" s="116">
        <f t="shared" si="153"/>
        <v>45.049068262095773</v>
      </c>
      <c r="O966" s="117">
        <f t="shared" si="154"/>
        <v>45.024068262095767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45.049568262095768</v>
      </c>
      <c r="L967" s="115">
        <f t="shared" si="159"/>
        <v>45.098568262095768</v>
      </c>
      <c r="M967" s="98">
        <f t="shared" si="152"/>
        <v>45.049068262095766</v>
      </c>
      <c r="N967" s="116">
        <f t="shared" si="153"/>
        <v>45.09906826209577</v>
      </c>
      <c r="O967" s="117">
        <f t="shared" si="154"/>
        <v>45.074068262095764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45.099568262095765</v>
      </c>
      <c r="L968" s="115">
        <f t="shared" si="159"/>
        <v>45.148568262095765</v>
      </c>
      <c r="M968" s="98">
        <f t="shared" si="152"/>
        <v>45.099068262095763</v>
      </c>
      <c r="N968" s="116">
        <f t="shared" si="153"/>
        <v>45.149068262095767</v>
      </c>
      <c r="O968" s="117">
        <f t="shared" si="154"/>
        <v>45.124068262095761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45.149568262095762</v>
      </c>
      <c r="L969" s="115">
        <f t="shared" si="159"/>
        <v>45.198568262095762</v>
      </c>
      <c r="M969" s="98">
        <f t="shared" si="152"/>
        <v>45.14906826209576</v>
      </c>
      <c r="N969" s="116">
        <f t="shared" si="153"/>
        <v>45.199068262095764</v>
      </c>
      <c r="O969" s="117">
        <f t="shared" si="154"/>
        <v>45.174068262095759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45.19956826209576</v>
      </c>
      <c r="L970" s="115">
        <f t="shared" si="159"/>
        <v>45.248568262095759</v>
      </c>
      <c r="M970" s="98">
        <f t="shared" si="152"/>
        <v>45.199068262095757</v>
      </c>
      <c r="N970" s="116">
        <f t="shared" si="153"/>
        <v>45.249068262095761</v>
      </c>
      <c r="O970" s="117">
        <f t="shared" si="154"/>
        <v>45.224068262095756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45.249568262095757</v>
      </c>
      <c r="L971" s="115">
        <f t="shared" si="159"/>
        <v>45.298568262095756</v>
      </c>
      <c r="M971" s="98">
        <f t="shared" si="152"/>
        <v>45.249068262095754</v>
      </c>
      <c r="N971" s="116">
        <f t="shared" si="153"/>
        <v>45.299068262095759</v>
      </c>
      <c r="O971" s="117">
        <f t="shared" si="154"/>
        <v>45.274068262095753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45.299568262095754</v>
      </c>
      <c r="L972" s="115">
        <f t="shared" si="159"/>
        <v>45.348568262095753</v>
      </c>
      <c r="M972" s="98">
        <f t="shared" si="152"/>
        <v>45.299068262095751</v>
      </c>
      <c r="N972" s="116">
        <f t="shared" si="153"/>
        <v>45.349068262095756</v>
      </c>
      <c r="O972" s="117">
        <f t="shared" si="154"/>
        <v>45.32406826209575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45.349568262095751</v>
      </c>
      <c r="L973" s="115">
        <f t="shared" si="159"/>
        <v>45.39856826209575</v>
      </c>
      <c r="M973" s="98">
        <f t="shared" si="152"/>
        <v>45.349068262095749</v>
      </c>
      <c r="N973" s="116">
        <f t="shared" si="153"/>
        <v>45.399068262095753</v>
      </c>
      <c r="O973" s="117">
        <f t="shared" si="154"/>
        <v>45.374068262095747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45.399568262095748</v>
      </c>
      <c r="L974" s="115">
        <f t="shared" si="159"/>
        <v>45.448568262095748</v>
      </c>
      <c r="M974" s="98">
        <f t="shared" si="152"/>
        <v>45.399068262095746</v>
      </c>
      <c r="N974" s="116">
        <f t="shared" si="153"/>
        <v>45.44906826209575</v>
      </c>
      <c r="O974" s="117">
        <f t="shared" si="154"/>
        <v>45.424068262095744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45.449568262095745</v>
      </c>
      <c r="L975" s="115">
        <f t="shared" si="159"/>
        <v>45.498568262095745</v>
      </c>
      <c r="M975" s="98">
        <f t="shared" si="152"/>
        <v>45.449068262095743</v>
      </c>
      <c r="N975" s="116">
        <f t="shared" si="153"/>
        <v>45.499068262095747</v>
      </c>
      <c r="O975" s="117">
        <f t="shared" si="154"/>
        <v>45.474068262095741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45.499568262095742</v>
      </c>
      <c r="L976" s="115">
        <f t="shared" si="159"/>
        <v>45.548568262095742</v>
      </c>
      <c r="M976" s="98">
        <f t="shared" si="152"/>
        <v>45.49906826209574</v>
      </c>
      <c r="N976" s="116">
        <f t="shared" si="153"/>
        <v>45.549068262095744</v>
      </c>
      <c r="O976" s="117">
        <f t="shared" si="154"/>
        <v>45.524068262095739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45.54956826209574</v>
      </c>
      <c r="L977" s="115">
        <f t="shared" si="159"/>
        <v>45.598568262095739</v>
      </c>
      <c r="M977" s="98">
        <f t="shared" si="152"/>
        <v>45.549068262095737</v>
      </c>
      <c r="N977" s="116">
        <f t="shared" si="153"/>
        <v>45.599068262095741</v>
      </c>
      <c r="O977" s="117">
        <f t="shared" si="154"/>
        <v>45.574068262095736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45.599568262095737</v>
      </c>
      <c r="L978" s="115">
        <f t="shared" si="159"/>
        <v>45.648568262095736</v>
      </c>
      <c r="M978" s="98">
        <f t="shared" si="152"/>
        <v>45.599068262095734</v>
      </c>
      <c r="N978" s="116">
        <f t="shared" si="153"/>
        <v>45.649068262095739</v>
      </c>
      <c r="O978" s="117">
        <f t="shared" si="154"/>
        <v>45.624068262095733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45.649568262095734</v>
      </c>
      <c r="L979" s="115">
        <f t="shared" si="159"/>
        <v>45.698568262095733</v>
      </c>
      <c r="M979" s="98">
        <f t="shared" si="152"/>
        <v>45.649068262095732</v>
      </c>
      <c r="N979" s="116">
        <f t="shared" si="153"/>
        <v>45.699068262095736</v>
      </c>
      <c r="O979" s="117">
        <f t="shared" si="154"/>
        <v>45.67406826209573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45.699568262095731</v>
      </c>
      <c r="L980" s="115">
        <f t="shared" si="159"/>
        <v>45.748568262095731</v>
      </c>
      <c r="M980" s="98">
        <f t="shared" si="152"/>
        <v>45.699068262095729</v>
      </c>
      <c r="N980" s="116">
        <f t="shared" si="153"/>
        <v>45.749068262095733</v>
      </c>
      <c r="O980" s="117">
        <f t="shared" si="154"/>
        <v>45.724068262095727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45.749568262095728</v>
      </c>
      <c r="L981" s="115">
        <f t="shared" si="159"/>
        <v>45.798568262095728</v>
      </c>
      <c r="M981" s="98">
        <f t="shared" si="152"/>
        <v>45.749068262095726</v>
      </c>
      <c r="N981" s="116">
        <f t="shared" si="153"/>
        <v>45.79906826209573</v>
      </c>
      <c r="O981" s="117">
        <f t="shared" si="154"/>
        <v>45.774068262095724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45.799568262095725</v>
      </c>
      <c r="L982" s="115">
        <f t="shared" si="159"/>
        <v>45.848568262095725</v>
      </c>
      <c r="M982" s="98">
        <f t="shared" si="152"/>
        <v>45.799068262095723</v>
      </c>
      <c r="N982" s="116">
        <f t="shared" si="153"/>
        <v>45.849068262095727</v>
      </c>
      <c r="O982" s="117">
        <f t="shared" si="154"/>
        <v>45.824068262095722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45.849568262095723</v>
      </c>
      <c r="L983" s="115">
        <f t="shared" si="159"/>
        <v>45.898568262095722</v>
      </c>
      <c r="M983" s="98">
        <f t="shared" si="152"/>
        <v>45.84906826209572</v>
      </c>
      <c r="N983" s="116">
        <f t="shared" si="153"/>
        <v>45.899068262095724</v>
      </c>
      <c r="O983" s="117">
        <f t="shared" si="154"/>
        <v>45.874068262095719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45.89956826209572</v>
      </c>
      <c r="L984" s="115">
        <f t="shared" si="159"/>
        <v>45.948568262095719</v>
      </c>
      <c r="M984" s="98">
        <f t="shared" si="152"/>
        <v>45.899068262095717</v>
      </c>
      <c r="N984" s="116">
        <f t="shared" si="153"/>
        <v>45.949068262095722</v>
      </c>
      <c r="O984" s="117">
        <f t="shared" si="154"/>
        <v>45.924068262095716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45.949568262095717</v>
      </c>
      <c r="L985" s="115">
        <f t="shared" si="159"/>
        <v>45.998568262095716</v>
      </c>
      <c r="M985" s="98">
        <f t="shared" si="152"/>
        <v>45.949068262095714</v>
      </c>
      <c r="N985" s="116">
        <f t="shared" si="153"/>
        <v>45.999068262095719</v>
      </c>
      <c r="O985" s="117">
        <f t="shared" si="154"/>
        <v>45.974068262095713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45.999568262095714</v>
      </c>
      <c r="L986" s="115">
        <f t="shared" si="159"/>
        <v>46.048568262095714</v>
      </c>
      <c r="M986" s="98">
        <f t="shared" si="152"/>
        <v>45.999068262095712</v>
      </c>
      <c r="N986" s="116">
        <f t="shared" si="153"/>
        <v>46.049068262095716</v>
      </c>
      <c r="O986" s="117">
        <f t="shared" si="154"/>
        <v>46.02406826209571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46.049568262095711</v>
      </c>
      <c r="L987" s="115">
        <f t="shared" si="159"/>
        <v>46.098568262095711</v>
      </c>
      <c r="M987" s="98">
        <f t="shared" si="152"/>
        <v>46.049068262095709</v>
      </c>
      <c r="N987" s="116">
        <f t="shared" si="153"/>
        <v>46.099068262095713</v>
      </c>
      <c r="O987" s="117">
        <f t="shared" si="154"/>
        <v>46.074068262095707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46.099568262095708</v>
      </c>
      <c r="L988" s="115">
        <f t="shared" si="159"/>
        <v>46.148568262095708</v>
      </c>
      <c r="M988" s="98">
        <f t="shared" si="152"/>
        <v>46.099068262095706</v>
      </c>
      <c r="N988" s="116">
        <f t="shared" si="153"/>
        <v>46.14906826209571</v>
      </c>
      <c r="O988" s="117">
        <f t="shared" si="154"/>
        <v>46.124068262095705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46.149568262095706</v>
      </c>
      <c r="L989" s="115">
        <f t="shared" si="159"/>
        <v>46.198568262095705</v>
      </c>
      <c r="M989" s="98">
        <f t="shared" si="152"/>
        <v>46.149068262095703</v>
      </c>
      <c r="N989" s="116">
        <f t="shared" si="153"/>
        <v>46.199068262095707</v>
      </c>
      <c r="O989" s="117">
        <f t="shared" si="154"/>
        <v>46.174068262095702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46.199568262095703</v>
      </c>
      <c r="L990" s="115">
        <f t="shared" si="159"/>
        <v>46.248568262095702</v>
      </c>
      <c r="M990" s="98">
        <f t="shared" si="152"/>
        <v>46.1990682620957</v>
      </c>
      <c r="N990" s="116">
        <f t="shared" si="153"/>
        <v>46.249068262095705</v>
      </c>
      <c r="O990" s="117">
        <f t="shared" si="154"/>
        <v>46.224068262095699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46.2495682620957</v>
      </c>
      <c r="L991" s="115">
        <f t="shared" si="159"/>
        <v>46.298568262095699</v>
      </c>
      <c r="M991" s="98">
        <f t="shared" si="152"/>
        <v>46.249068262095697</v>
      </c>
      <c r="N991" s="116">
        <f t="shared" si="153"/>
        <v>46.299068262095702</v>
      </c>
      <c r="O991" s="117">
        <f t="shared" si="154"/>
        <v>46.274068262095696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46.299568262095697</v>
      </c>
      <c r="L992" s="115">
        <f t="shared" si="159"/>
        <v>46.348568262095696</v>
      </c>
      <c r="M992" s="98">
        <f t="shared" si="152"/>
        <v>46.299068262095695</v>
      </c>
      <c r="N992" s="116">
        <f t="shared" si="153"/>
        <v>46.349068262095699</v>
      </c>
      <c r="O992" s="117">
        <f t="shared" si="154"/>
        <v>46.324068262095693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46.349568262095694</v>
      </c>
      <c r="L993" s="115">
        <f t="shared" si="159"/>
        <v>46.398568262095694</v>
      </c>
      <c r="M993" s="98">
        <f t="shared" si="152"/>
        <v>46.349068262095692</v>
      </c>
      <c r="N993" s="116">
        <f t="shared" si="153"/>
        <v>46.399068262095696</v>
      </c>
      <c r="O993" s="117">
        <f t="shared" si="154"/>
        <v>46.37406826209569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46.399568262095691</v>
      </c>
      <c r="L994" s="115">
        <f t="shared" si="159"/>
        <v>46.448568262095691</v>
      </c>
      <c r="M994" s="98">
        <f t="shared" si="152"/>
        <v>46.399068262095689</v>
      </c>
      <c r="N994" s="116">
        <f t="shared" si="153"/>
        <v>46.449068262095693</v>
      </c>
      <c r="O994" s="117">
        <f t="shared" si="154"/>
        <v>46.424068262095687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46.449568262095688</v>
      </c>
      <c r="L995" s="115">
        <f t="shared" si="159"/>
        <v>46.498568262095688</v>
      </c>
      <c r="M995" s="98">
        <f t="shared" si="152"/>
        <v>46.449068262095686</v>
      </c>
      <c r="N995" s="116">
        <f t="shared" si="153"/>
        <v>46.49906826209569</v>
      </c>
      <c r="O995" s="117">
        <f t="shared" si="154"/>
        <v>46.474068262095685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46.499568262095686</v>
      </c>
      <c r="L996" s="115">
        <f t="shared" si="159"/>
        <v>46.548568262095685</v>
      </c>
      <c r="M996" s="98">
        <f t="shared" si="152"/>
        <v>46.499068262095683</v>
      </c>
      <c r="N996" s="116">
        <f t="shared" si="153"/>
        <v>46.549068262095687</v>
      </c>
      <c r="O996" s="117">
        <f t="shared" si="154"/>
        <v>46.524068262095682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46.549568262095683</v>
      </c>
      <c r="L997" s="115">
        <f t="shared" si="159"/>
        <v>46.598568262095682</v>
      </c>
      <c r="M997" s="98">
        <f t="shared" si="152"/>
        <v>46.54906826209568</v>
      </c>
      <c r="N997" s="116">
        <f t="shared" si="153"/>
        <v>46.599068262095685</v>
      </c>
      <c r="O997" s="117">
        <f t="shared" si="154"/>
        <v>46.574068262095679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46.59956826209568</v>
      </c>
      <c r="L998" s="115">
        <f t="shared" si="159"/>
        <v>46.648568262095679</v>
      </c>
      <c r="M998" s="98">
        <f t="shared" si="152"/>
        <v>46.599068262095678</v>
      </c>
      <c r="N998" s="116">
        <f t="shared" si="153"/>
        <v>46.649068262095682</v>
      </c>
      <c r="O998" s="117">
        <f t="shared" si="154"/>
        <v>46.624068262095676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46.649568262095677</v>
      </c>
      <c r="L999" s="115">
        <f t="shared" si="159"/>
        <v>46.698568262095677</v>
      </c>
      <c r="M999" s="98">
        <f t="shared" si="152"/>
        <v>46.649068262095675</v>
      </c>
      <c r="N999" s="116">
        <f t="shared" si="153"/>
        <v>46.699068262095679</v>
      </c>
      <c r="O999" s="117">
        <f t="shared" si="154"/>
        <v>46.674068262095673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46.699568262095674</v>
      </c>
      <c r="L1000" s="115">
        <f t="shared" si="159"/>
        <v>46.748568262095674</v>
      </c>
      <c r="M1000" s="98">
        <f t="shared" si="152"/>
        <v>46.699068262095672</v>
      </c>
      <c r="N1000" s="116">
        <f t="shared" si="153"/>
        <v>46.749068262095676</v>
      </c>
      <c r="O1000" s="117">
        <f t="shared" si="154"/>
        <v>46.72406826209567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46.749568262095671</v>
      </c>
      <c r="L1001" s="115">
        <f t="shared" si="159"/>
        <v>46.798568262095671</v>
      </c>
      <c r="M1001" s="98">
        <f t="shared" si="152"/>
        <v>46.749068262095669</v>
      </c>
      <c r="N1001" s="116">
        <f t="shared" si="153"/>
        <v>46.799068262095673</v>
      </c>
      <c r="O1001" s="117">
        <f t="shared" si="154"/>
        <v>46.774068262095668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90" priority="7" operator="greaterThan">
      <formula>$I$1</formula>
    </cfRule>
  </conditionalFormatting>
  <conditionalFormatting sqref="O1 O4:O40 O1002:O1048576">
    <cfRule type="cellIs" dxfId="89" priority="6" operator="greaterThan">
      <formula>$I$1</formula>
    </cfRule>
  </conditionalFormatting>
  <conditionalFormatting sqref="P1">
    <cfRule type="cellIs" dxfId="88" priority="5" operator="greaterThan">
      <formula>$I$1</formula>
    </cfRule>
  </conditionalFormatting>
  <conditionalFormatting sqref="L606:L1001">
    <cfRule type="cellIs" dxfId="87" priority="4" operator="greaterThan">
      <formula>$I$1</formula>
    </cfRule>
  </conditionalFormatting>
  <conditionalFormatting sqref="O606:O1001">
    <cfRule type="cellIs" dxfId="86" priority="3" operator="greaterThan">
      <formula>$I$1</formula>
    </cfRule>
  </conditionalFormatting>
  <conditionalFormatting sqref="L41:L605">
    <cfRule type="cellIs" dxfId="85" priority="2" operator="greaterThan">
      <formula>$I$1</formula>
    </cfRule>
  </conditionalFormatting>
  <conditionalFormatting sqref="O41:O605">
    <cfRule type="cellIs" dxfId="84" priority="1" operator="greaterThan">
      <formula>$I$1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2"/>
  <dimension ref="A1:R17"/>
  <sheetViews>
    <sheetView workbookViewId="0">
      <selection activeCell="I19" sqref="I19"/>
    </sheetView>
  </sheetViews>
  <sheetFormatPr baseColWidth="10" defaultRowHeight="15"/>
  <cols>
    <col min="3" max="3" width="9.28515625" customWidth="1"/>
    <col min="4" max="4" width="12.28515625" customWidth="1"/>
    <col min="8" max="8" width="16.7109375" bestFit="1" customWidth="1"/>
    <col min="11" max="11" width="11.42578125" customWidth="1"/>
    <col min="12" max="12" width="13.28515625" customWidth="1"/>
    <col min="15" max="15" width="11.42578125" customWidth="1"/>
  </cols>
  <sheetData>
    <row r="1" spans="1:18" s="59" customFormat="1" ht="26.25">
      <c r="A1" s="135" t="s">
        <v>59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</row>
    <row r="2" spans="1:18" ht="15" customHeight="1">
      <c r="G2" s="75">
        <f>P5/O5</f>
        <v>0.60576723099051466</v>
      </c>
      <c r="H2" t="s">
        <v>4</v>
      </c>
      <c r="M2" s="8">
        <f>AVERAGE(L7:L18)</f>
        <v>8.8181818181818183</v>
      </c>
    </row>
    <row r="3" spans="1:18" ht="15.75">
      <c r="J3" s="8">
        <f>COUNT('INGRESO DE DATOS'!A4:A1000)</f>
        <v>11</v>
      </c>
      <c r="M3" s="133">
        <f>AVERAGE(N7:N498)</f>
        <v>8.8181818181818166</v>
      </c>
    </row>
    <row r="4" spans="1:18" ht="15.75" thickBot="1">
      <c r="E4" s="56">
        <f>$M$5</f>
        <v>6184</v>
      </c>
      <c r="F4" s="6">
        <f>$J$5</f>
        <v>685</v>
      </c>
    </row>
    <row r="5" spans="1:18" ht="15.75" thickBot="1">
      <c r="C5" t="s">
        <v>1</v>
      </c>
      <c r="D5" s="2"/>
      <c r="E5" s="66">
        <f>$L$5</f>
        <v>97</v>
      </c>
      <c r="F5" s="67">
        <f>$J$3</f>
        <v>11</v>
      </c>
      <c r="G5" s="16">
        <f>[1]!xMatDet(E4:F5)/[1]!xMatDet(E6:F7)</f>
        <v>0.16726694915254237</v>
      </c>
      <c r="H5" s="17"/>
      <c r="J5" s="65">
        <f>SUM(J7:J997)</f>
        <v>685</v>
      </c>
      <c r="K5" s="65">
        <f t="shared" ref="K5:R5" si="0">SUM(K7:K997)</f>
        <v>43515</v>
      </c>
      <c r="L5" s="65">
        <f t="shared" si="0"/>
        <v>97</v>
      </c>
      <c r="M5" s="65">
        <f t="shared" si="0"/>
        <v>6184</v>
      </c>
      <c r="N5" s="65">
        <f t="shared" si="0"/>
        <v>96.999999999999986</v>
      </c>
      <c r="O5" s="65">
        <f>SUM(O7:O997)</f>
        <v>39.636363636363633</v>
      </c>
      <c r="P5" s="65">
        <f>SUM(P7:P997)</f>
        <v>24.010410246533127</v>
      </c>
      <c r="Q5" s="65">
        <f t="shared" si="0"/>
        <v>8.8817841970012523E-15</v>
      </c>
      <c r="R5" s="65">
        <f t="shared" si="0"/>
        <v>15.625953389830514</v>
      </c>
    </row>
    <row r="6" spans="1:18" ht="15.75" thickBot="1">
      <c r="D6" s="2"/>
      <c r="E6" s="6">
        <f>$K$5</f>
        <v>43515</v>
      </c>
      <c r="F6" s="6">
        <f>$J$5</f>
        <v>685</v>
      </c>
      <c r="J6" s="64"/>
      <c r="K6" s="64"/>
      <c r="L6" s="64"/>
      <c r="M6" s="64"/>
      <c r="N6" s="64"/>
      <c r="O6" s="64"/>
      <c r="P6" s="64"/>
      <c r="Q6" s="64"/>
      <c r="R6" s="64"/>
    </row>
    <row r="7" spans="1:18">
      <c r="E7" s="6">
        <f>$J$5</f>
        <v>685</v>
      </c>
      <c r="F7" s="6">
        <f>$J$3</f>
        <v>11</v>
      </c>
      <c r="J7">
        <f>'INGRESO DE DATOS'!A4</f>
        <v>64</v>
      </c>
      <c r="K7">
        <f>POWER(J7,2)</f>
        <v>4096</v>
      </c>
      <c r="L7">
        <f>'INGRESO DE DATOS'!B4</f>
        <v>8</v>
      </c>
      <c r="M7">
        <f>J7*L7</f>
        <v>512</v>
      </c>
      <c r="N7">
        <f>$G$5*J7+$G$11</f>
        <v>9.107097457627118</v>
      </c>
      <c r="O7">
        <f>POWER(L7-$M$2,2)</f>
        <v>0.669421487603306</v>
      </c>
      <c r="P7">
        <f>POWER(N7-$M$3,2)</f>
        <v>8.3472246716087398E-2</v>
      </c>
      <c r="Q7">
        <f>L7-N7</f>
        <v>-1.107097457627118</v>
      </c>
      <c r="R7">
        <f>Q7^2</f>
        <v>1.2256647806844283</v>
      </c>
    </row>
    <row r="8" spans="1:18">
      <c r="J8">
        <f>'INGRESO DE DATOS'!A5</f>
        <v>71</v>
      </c>
      <c r="K8">
        <f t="shared" ref="K8:K13" si="1">POWER(J8,2)</f>
        <v>5041</v>
      </c>
      <c r="L8">
        <f>'INGRESO DE DATOS'!B5</f>
        <v>10</v>
      </c>
      <c r="M8">
        <f t="shared" ref="M8:M13" si="2">J8*L8</f>
        <v>710</v>
      </c>
      <c r="N8">
        <f t="shared" ref="N8:N13" si="3">$G$5*J8+$G$11</f>
        <v>10.277966101694915</v>
      </c>
      <c r="O8">
        <f t="shared" ref="O8:O14" si="4">POWER(L8-$M$2,2)</f>
        <v>1.3966942148760326</v>
      </c>
      <c r="P8">
        <f>POWER(N8-$M$3,2)</f>
        <v>2.1309701543918496</v>
      </c>
      <c r="Q8">
        <f t="shared" ref="Q8:Q14" si="5">L8-N8</f>
        <v>-0.27796610169491487</v>
      </c>
      <c r="R8">
        <f t="shared" ref="R8:R14" si="6">Q8^2</f>
        <v>7.7265153691467761E-2</v>
      </c>
    </row>
    <row r="9" spans="1:18" ht="15" customHeight="1">
      <c r="E9" s="6"/>
      <c r="F9" s="6"/>
      <c r="J9">
        <f>'INGRESO DE DATOS'!A6</f>
        <v>53</v>
      </c>
      <c r="K9">
        <f t="shared" si="1"/>
        <v>2809</v>
      </c>
      <c r="L9">
        <f>'INGRESO DE DATOS'!B6</f>
        <v>6</v>
      </c>
      <c r="M9">
        <f t="shared" si="2"/>
        <v>318</v>
      </c>
      <c r="N9">
        <f t="shared" si="3"/>
        <v>7.2671610169491512</v>
      </c>
      <c r="O9">
        <f t="shared" si="4"/>
        <v>7.9421487603305794</v>
      </c>
      <c r="P9">
        <f t="shared" ref="P9:P14" si="7">POWER(N9-$M$3,2)</f>
        <v>2.4056655258564192</v>
      </c>
      <c r="Q9">
        <f t="shared" si="5"/>
        <v>-1.2671610169491512</v>
      </c>
      <c r="R9">
        <f t="shared" si="6"/>
        <v>1.605697042875607</v>
      </c>
    </row>
    <row r="10" spans="1:18">
      <c r="E10" s="6">
        <f>$K$5</f>
        <v>43515</v>
      </c>
      <c r="F10" s="56">
        <f>$M$5</f>
        <v>6184</v>
      </c>
      <c r="H10" s="6"/>
      <c r="J10">
        <f>'INGRESO DE DATOS'!A7</f>
        <v>67</v>
      </c>
      <c r="K10">
        <f t="shared" si="1"/>
        <v>4489</v>
      </c>
      <c r="L10">
        <f>'INGRESO DE DATOS'!B7</f>
        <v>11</v>
      </c>
      <c r="M10">
        <f t="shared" si="2"/>
        <v>737</v>
      </c>
      <c r="N10">
        <f t="shared" si="3"/>
        <v>9.608898305084745</v>
      </c>
      <c r="O10">
        <f t="shared" si="4"/>
        <v>4.7603305785123959</v>
      </c>
      <c r="P10">
        <f t="shared" si="7"/>
        <v>0.62523256266010896</v>
      </c>
      <c r="Q10">
        <f t="shared" si="5"/>
        <v>1.391101694915255</v>
      </c>
      <c r="R10">
        <f t="shared" si="6"/>
        <v>1.9351639255960953</v>
      </c>
    </row>
    <row r="11" spans="1:18" ht="15.75" thickBot="1">
      <c r="E11" s="67">
        <f>$J$5</f>
        <v>685</v>
      </c>
      <c r="F11" s="66">
        <f>$L$5</f>
        <v>97</v>
      </c>
      <c r="G11" s="16">
        <f>[1]!xMatDet(E10:F11)/[1]!xMatDet(E12:F13)</f>
        <v>-1.5979872881355932</v>
      </c>
      <c r="H11" s="17"/>
      <c r="J11">
        <f>'INGRESO DE DATOS'!A8</f>
        <v>55</v>
      </c>
      <c r="K11">
        <f t="shared" si="1"/>
        <v>3025</v>
      </c>
      <c r="L11">
        <f>'INGRESO DE DATOS'!B8</f>
        <v>8</v>
      </c>
      <c r="M11">
        <f t="shared" si="2"/>
        <v>440</v>
      </c>
      <c r="N11">
        <f t="shared" si="3"/>
        <v>7.601694915254237</v>
      </c>
      <c r="O11">
        <f t="shared" si="4"/>
        <v>0.669421487603306</v>
      </c>
      <c r="P11">
        <f t="shared" si="7"/>
        <v>1.4798403849943345</v>
      </c>
      <c r="Q11">
        <f t="shared" si="5"/>
        <v>0.39830508474576298</v>
      </c>
      <c r="R11">
        <f t="shared" si="6"/>
        <v>0.15864694053432943</v>
      </c>
    </row>
    <row r="12" spans="1:18">
      <c r="E12" s="6">
        <f>$K$5</f>
        <v>43515</v>
      </c>
      <c r="F12" s="6">
        <f>$J$5</f>
        <v>685</v>
      </c>
      <c r="J12">
        <f>'INGRESO DE DATOS'!A9</f>
        <v>58</v>
      </c>
      <c r="K12">
        <f t="shared" si="1"/>
        <v>3364</v>
      </c>
      <c r="L12">
        <f>'INGRESO DE DATOS'!B9</f>
        <v>7</v>
      </c>
      <c r="M12">
        <f t="shared" si="2"/>
        <v>406</v>
      </c>
      <c r="N12">
        <f t="shared" si="3"/>
        <v>8.103495762711864</v>
      </c>
      <c r="O12">
        <f t="shared" si="4"/>
        <v>3.3057851239669427</v>
      </c>
      <c r="P12">
        <f t="shared" si="7"/>
        <v>0.51077615788320008</v>
      </c>
      <c r="Q12">
        <f t="shared" si="5"/>
        <v>-1.103495762711864</v>
      </c>
      <c r="R12">
        <f t="shared" si="6"/>
        <v>1.2177028983230385</v>
      </c>
    </row>
    <row r="13" spans="1:18">
      <c r="E13" s="6">
        <f>$J$5</f>
        <v>685</v>
      </c>
      <c r="F13" s="6">
        <f>$J$3</f>
        <v>11</v>
      </c>
      <c r="J13">
        <f>'INGRESO DE DATOS'!A10</f>
        <v>77</v>
      </c>
      <c r="K13">
        <f t="shared" si="1"/>
        <v>5929</v>
      </c>
      <c r="L13">
        <f>'INGRESO DE DATOS'!B10</f>
        <v>10</v>
      </c>
      <c r="M13">
        <f t="shared" si="2"/>
        <v>770</v>
      </c>
      <c r="N13">
        <f t="shared" si="3"/>
        <v>11.281567796610169</v>
      </c>
      <c r="O13">
        <f t="shared" si="4"/>
        <v>1.3966942148760326</v>
      </c>
      <c r="P13">
        <f t="shared" si="7"/>
        <v>6.0682704787174107</v>
      </c>
      <c r="Q13">
        <f t="shared" si="5"/>
        <v>-1.2815677966101688</v>
      </c>
      <c r="R13">
        <f t="shared" si="6"/>
        <v>1.6424160173082432</v>
      </c>
    </row>
    <row r="14" spans="1:18">
      <c r="J14">
        <f>'INGRESO DE DATOS'!A11</f>
        <v>57</v>
      </c>
      <c r="K14">
        <f>POWER(J14,2)</f>
        <v>3249</v>
      </c>
      <c r="L14">
        <f>'INGRESO DE DATOS'!B11</f>
        <v>9</v>
      </c>
      <c r="M14">
        <f>J14*L14</f>
        <v>513</v>
      </c>
      <c r="N14">
        <f>$G$5*J14+$G$11</f>
        <v>7.9362288135593211</v>
      </c>
      <c r="O14">
        <f t="shared" si="4"/>
        <v>3.305785123966936E-2</v>
      </c>
      <c r="P14">
        <f t="shared" si="7"/>
        <v>0.77784110236264759</v>
      </c>
      <c r="Q14">
        <f t="shared" si="5"/>
        <v>1.0637711864406789</v>
      </c>
      <c r="R14">
        <f t="shared" si="6"/>
        <v>1.1316091371014096</v>
      </c>
    </row>
    <row r="15" spans="1:18">
      <c r="J15">
        <f>'INGRESO DE DATOS'!A12</f>
        <v>56</v>
      </c>
      <c r="K15">
        <f>POWER(J15,2)</f>
        <v>3136</v>
      </c>
      <c r="L15">
        <f>'INGRESO DE DATOS'!B12</f>
        <v>10</v>
      </c>
      <c r="M15">
        <f>J15*L15</f>
        <v>560</v>
      </c>
      <c r="N15">
        <f>$G$5*J15+$G$11</f>
        <v>7.7689618644067782</v>
      </c>
      <c r="O15">
        <f>POWER(L15-$M$2,2)</f>
        <v>1.3966942148760326</v>
      </c>
      <c r="P15">
        <f>POWER(N15-$M$3,2)</f>
        <v>1.1008625113996937</v>
      </c>
      <c r="Q15">
        <f>L15-N15</f>
        <v>2.2310381355932218</v>
      </c>
      <c r="R15">
        <f>Q15^2</f>
        <v>4.977531162471279</v>
      </c>
    </row>
    <row r="16" spans="1:18">
      <c r="E16" s="15"/>
      <c r="J16">
        <f>'INGRESO DE DATOS'!A13</f>
        <v>51</v>
      </c>
      <c r="K16">
        <f>POWER(J16,2)</f>
        <v>2601</v>
      </c>
      <c r="L16">
        <f>'INGRESO DE DATOS'!B13</f>
        <v>6</v>
      </c>
      <c r="M16">
        <f>J16*L16</f>
        <v>306</v>
      </c>
      <c r="N16">
        <f>$G$5*J16+$G$11</f>
        <v>6.9326271186440671</v>
      </c>
      <c r="O16">
        <f>POWER(L16-$M$2,2)</f>
        <v>7.9421487603305794</v>
      </c>
      <c r="P16">
        <f>POWER(N16-$M$3,2)</f>
        <v>3.5553165249488927</v>
      </c>
      <c r="Q16">
        <f>L16-N16</f>
        <v>-0.93262711864406711</v>
      </c>
      <c r="R16">
        <f>Q16^2</f>
        <v>0.86979334243033479</v>
      </c>
    </row>
    <row r="17" spans="10:18">
      <c r="J17">
        <f>'INGRESO DE DATOS'!A14</f>
        <v>76</v>
      </c>
      <c r="K17">
        <f>POWER(J17,2)</f>
        <v>5776</v>
      </c>
      <c r="L17">
        <f>'INGRESO DE DATOS'!B14</f>
        <v>12</v>
      </c>
      <c r="M17">
        <f>J17*L17</f>
        <v>912</v>
      </c>
      <c r="N17">
        <f>$G$5*J17+$G$11</f>
        <v>11.114300847457626</v>
      </c>
      <c r="O17">
        <f>POWER(L17-$M$2,2)</f>
        <v>10.12396694214876</v>
      </c>
      <c r="P17">
        <f>POWER(N17-$M$3,2)</f>
        <v>5.2721625966024854</v>
      </c>
      <c r="Q17">
        <f>L17-N17</f>
        <v>0.88569915254237408</v>
      </c>
      <c r="R17">
        <f>Q17^2</f>
        <v>0.78446298881427967</v>
      </c>
    </row>
  </sheetData>
  <mergeCells count="1">
    <mergeCell ref="A1:R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 codeName="Hoja28"/>
  <dimension ref="A1:AO1001"/>
  <sheetViews>
    <sheetView topLeftCell="AB1" workbookViewId="0">
      <selection activeCell="AK9" sqref="AK9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8</v>
      </c>
      <c r="E1" s="139" t="s">
        <v>84</v>
      </c>
      <c r="F1" s="140"/>
      <c r="H1" s="83" t="s">
        <v>85</v>
      </c>
      <c r="I1" s="84">
        <f>LARGE(A1:A5000,E2)</f>
        <v>1.391101694915255</v>
      </c>
      <c r="O1" s="85" t="s">
        <v>86</v>
      </c>
      <c r="P1" s="86">
        <f>SUM(P4:P5000)</f>
        <v>8</v>
      </c>
      <c r="Q1" s="87">
        <f>SUM(Q4:Q5000)</f>
        <v>1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1'!Q7</f>
        <v>-1.107097457627118</v>
      </c>
      <c r="C2" s="89" t="s">
        <v>88</v>
      </c>
      <c r="D2" s="90">
        <v>3</v>
      </c>
      <c r="E2" s="91">
        <v>1</v>
      </c>
      <c r="F2" s="86">
        <f>SMALL(A$2:A$5000,E2)</f>
        <v>-1.2815677966101688</v>
      </c>
      <c r="H2" s="92" t="s">
        <v>89</v>
      </c>
      <c r="I2" s="93">
        <f>SMALL(A1:A5000,E2)</f>
        <v>-1.2815677966101688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1'!Q8</f>
        <v>-0.27796610169491487</v>
      </c>
      <c r="C3" s="97" t="s">
        <v>101</v>
      </c>
      <c r="D3" s="90">
        <v>1</v>
      </c>
      <c r="E3" s="98">
        <f>E2+1</f>
        <v>2</v>
      </c>
      <c r="F3" s="99">
        <f t="shared" ref="F3:F9" si="0">SMALL(A$2:A$5000,E3)</f>
        <v>-1.2671610169491512</v>
      </c>
      <c r="H3" s="100"/>
      <c r="I3" s="93">
        <f>+I1-I2</f>
        <v>2.6726694915254239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0.59986698345970313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1'!Q9</f>
        <v>-1.2671610169491512</v>
      </c>
      <c r="E4" s="98">
        <f t="shared" ref="E4:E67" si="1">E3+1</f>
        <v>3</v>
      </c>
      <c r="F4" s="99">
        <f t="shared" si="0"/>
        <v>-1.107097457627118</v>
      </c>
      <c r="H4" s="106"/>
      <c r="I4" s="107">
        <v>0.05</v>
      </c>
      <c r="K4" s="108">
        <f>$I$2-POWER(10,-$D$2)</f>
        <v>-1.2825677966101687</v>
      </c>
      <c r="L4" s="109">
        <f>K4+$I$4-POWER(10,-$D$3)</f>
        <v>-1.3325677966101688</v>
      </c>
      <c r="M4" s="91">
        <f>K4-5*10^-(D$2+1)</f>
        <v>-1.2830677966101687</v>
      </c>
      <c r="N4" s="110">
        <f>L4+5*10^-(D$2+1)</f>
        <v>-1.3320677966101688</v>
      </c>
      <c r="O4" s="111">
        <f>AVERAGE(K4,L4)</f>
        <v>-1.3075677966101686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-0.27301377118643999</v>
      </c>
      <c r="AF4" s="92" t="s">
        <v>108</v>
      </c>
      <c r="AG4" s="105">
        <f>KURT(A2:A5000)</f>
        <v>-1.5562851297780163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1'!Q10</f>
        <v>1.391101694915255</v>
      </c>
      <c r="E5" s="98">
        <f t="shared" si="1"/>
        <v>4</v>
      </c>
      <c r="F5" s="99">
        <f t="shared" si="0"/>
        <v>-1.103495762711864</v>
      </c>
      <c r="K5" s="114">
        <f>L4+10^(-$D$2)</f>
        <v>-1.3315677966101689</v>
      </c>
      <c r="L5" s="115">
        <f>K5+$I$4-POWER(10,-$D$2)</f>
        <v>-1.2825677966101687</v>
      </c>
      <c r="M5" s="98">
        <f t="shared" ref="M5:M68" si="2">K5-5*10^-(D$2+1)</f>
        <v>-1.3320677966101688</v>
      </c>
      <c r="N5" s="116">
        <f t="shared" ref="N5:N68" si="3">L5+5*10^-(D$2+1)</f>
        <v>-1.2820677966101688</v>
      </c>
      <c r="O5" s="117">
        <f t="shared" ref="O5:O68" si="4">AVERAGE(K5,L5)</f>
        <v>-1.3070677966101689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-0.69073093220338944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1'!Q11</f>
        <v>0.39830508474576298</v>
      </c>
      <c r="E6" s="98">
        <f t="shared" si="1"/>
        <v>5</v>
      </c>
      <c r="F6" s="99">
        <f t="shared" si="0"/>
        <v>-0.27796610169491487</v>
      </c>
      <c r="H6" s="139" t="s">
        <v>110</v>
      </c>
      <c r="I6" s="140"/>
      <c r="K6" s="114">
        <f t="shared" ref="K6:K69" si="8">L5+10^(-$D$2)</f>
        <v>-1.2815677966101688</v>
      </c>
      <c r="L6" s="115">
        <f t="shared" ref="L6:L69" si="9">K6+$I$4-POWER(10,-$D$2)</f>
        <v>-1.2325677966101687</v>
      </c>
      <c r="M6" s="98">
        <f t="shared" si="2"/>
        <v>-1.2820677966101688</v>
      </c>
      <c r="N6" s="116">
        <f t="shared" si="3"/>
        <v>-1.2320677966101687</v>
      </c>
      <c r="O6" s="117">
        <f t="shared" si="4"/>
        <v>-1.2570677966101687</v>
      </c>
      <c r="P6" s="98">
        <f t="shared" si="5"/>
        <v>2</v>
      </c>
      <c r="Q6" s="118">
        <f t="shared" si="6"/>
        <v>0.25</v>
      </c>
      <c r="R6" s="98">
        <f t="shared" ref="R6:R69" si="10">+P6+R5</f>
        <v>2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1'!Q12</f>
        <v>-1.103495762711864</v>
      </c>
      <c r="E7" s="98">
        <f t="shared" si="1"/>
        <v>6</v>
      </c>
      <c r="F7" s="99">
        <f t="shared" si="0"/>
        <v>0.39830508474576298</v>
      </c>
      <c r="H7" s="141">
        <f>+N7-M7</f>
        <v>5.0000000000000044E-2</v>
      </c>
      <c r="I7" s="142"/>
      <c r="K7" s="114">
        <f t="shared" si="8"/>
        <v>-1.2315677966101688</v>
      </c>
      <c r="L7" s="115">
        <f t="shared" si="9"/>
        <v>-1.1825677966101686</v>
      </c>
      <c r="M7" s="98">
        <f t="shared" si="2"/>
        <v>-1.2320677966101687</v>
      </c>
      <c r="N7" s="116">
        <f t="shared" si="3"/>
        <v>-1.1820677966101687</v>
      </c>
      <c r="O7" s="117">
        <f t="shared" si="4"/>
        <v>-1.2070677966101688</v>
      </c>
      <c r="P7" s="98">
        <f t="shared" si="5"/>
        <v>0</v>
      </c>
      <c r="Q7" s="118">
        <f t="shared" si="6"/>
        <v>0</v>
      </c>
      <c r="R7" s="98">
        <f t="shared" si="10"/>
        <v>2</v>
      </c>
      <c r="S7" s="119">
        <f t="shared" si="7"/>
        <v>2</v>
      </c>
      <c r="AH7" s="124"/>
      <c r="AI7" s="124"/>
      <c r="AJ7" s="103" t="s">
        <v>112</v>
      </c>
      <c r="AK7" s="125">
        <f>$D$1*(POWER($AG$3,2)/6+(POWER(($AG$4-3),2)/24))</f>
        <v>7.3996985917388178</v>
      </c>
      <c r="AL7" s="39"/>
      <c r="AM7" s="39"/>
      <c r="AN7" s="39"/>
      <c r="AO7" s="104"/>
    </row>
    <row r="8" spans="1:41">
      <c r="A8" s="119">
        <f>+'MODELO 1'!Q13</f>
        <v>-1.2815677966101688</v>
      </c>
      <c r="E8" s="98">
        <f t="shared" si="1"/>
        <v>7</v>
      </c>
      <c r="F8" s="99">
        <f t="shared" si="0"/>
        <v>1.0637711864406789</v>
      </c>
      <c r="K8" s="114">
        <f t="shared" si="8"/>
        <v>-1.1815677966101688</v>
      </c>
      <c r="L8" s="115">
        <f t="shared" si="9"/>
        <v>-1.1325677966101686</v>
      </c>
      <c r="M8" s="98">
        <f t="shared" si="2"/>
        <v>-1.1820677966101687</v>
      </c>
      <c r="N8" s="116">
        <f t="shared" si="3"/>
        <v>-1.1320677966101687</v>
      </c>
      <c r="O8" s="117">
        <f t="shared" si="4"/>
        <v>-1.1570677966101686</v>
      </c>
      <c r="P8" s="98">
        <f t="shared" si="5"/>
        <v>0</v>
      </c>
      <c r="Q8" s="118">
        <f t="shared" si="6"/>
        <v>0</v>
      </c>
      <c r="R8" s="98">
        <f t="shared" si="10"/>
        <v>2</v>
      </c>
      <c r="S8" s="119">
        <f t="shared" si="7"/>
        <v>2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1'!Q14</f>
        <v>1.0637711864406789</v>
      </c>
      <c r="E9" s="98">
        <f t="shared" si="1"/>
        <v>8</v>
      </c>
      <c r="F9" s="99">
        <f t="shared" si="0"/>
        <v>1.391101694915255</v>
      </c>
      <c r="K9" s="114">
        <f t="shared" si="8"/>
        <v>-1.1315677966101687</v>
      </c>
      <c r="L9" s="115">
        <f t="shared" si="9"/>
        <v>-1.0825677966101686</v>
      </c>
      <c r="M9" s="98">
        <f t="shared" si="2"/>
        <v>-1.1320677966101687</v>
      </c>
      <c r="N9" s="116">
        <f t="shared" si="3"/>
        <v>-1.0820677966101686</v>
      </c>
      <c r="O9" s="117">
        <f t="shared" si="4"/>
        <v>-1.1070677966101687</v>
      </c>
      <c r="P9" s="98">
        <f t="shared" si="5"/>
        <v>2</v>
      </c>
      <c r="Q9" s="118">
        <f t="shared" si="6"/>
        <v>0.25</v>
      </c>
      <c r="R9" s="98">
        <f t="shared" si="10"/>
        <v>4</v>
      </c>
      <c r="S9" s="119">
        <f t="shared" si="7"/>
        <v>2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/>
      <c r="E10" s="98">
        <f t="shared" si="1"/>
        <v>9</v>
      </c>
      <c r="F10" s="99"/>
      <c r="K10" s="114">
        <f t="shared" si="8"/>
        <v>-1.0815677966101687</v>
      </c>
      <c r="L10" s="115">
        <f t="shared" si="9"/>
        <v>-1.0325677966101685</v>
      </c>
      <c r="M10" s="98">
        <f t="shared" si="2"/>
        <v>-1.0820677966101686</v>
      </c>
      <c r="N10" s="116">
        <f t="shared" si="3"/>
        <v>-1.0320677966101686</v>
      </c>
      <c r="O10" s="117">
        <f t="shared" si="4"/>
        <v>-1.0570677966101685</v>
      </c>
      <c r="P10" s="98">
        <f t="shared" si="5"/>
        <v>0</v>
      </c>
      <c r="Q10" s="118">
        <f t="shared" si="6"/>
        <v>0</v>
      </c>
      <c r="R10" s="98">
        <f t="shared" si="10"/>
        <v>4</v>
      </c>
      <c r="S10" s="119">
        <f t="shared" si="7"/>
        <v>4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/>
      <c r="E11" s="98">
        <f t="shared" si="1"/>
        <v>10</v>
      </c>
      <c r="F11" s="99"/>
      <c r="K11" s="114">
        <f t="shared" si="8"/>
        <v>-1.0315677966101686</v>
      </c>
      <c r="L11" s="115">
        <f t="shared" si="9"/>
        <v>-0.98256779661016858</v>
      </c>
      <c r="M11" s="98">
        <f t="shared" si="2"/>
        <v>-1.0320677966101686</v>
      </c>
      <c r="N11" s="116">
        <f t="shared" si="3"/>
        <v>-0.98206779661016863</v>
      </c>
      <c r="O11" s="117">
        <f t="shared" si="4"/>
        <v>-1.0070677966101687</v>
      </c>
      <c r="P11" s="98">
        <f t="shared" si="5"/>
        <v>0</v>
      </c>
      <c r="Q11" s="118">
        <f t="shared" si="6"/>
        <v>0</v>
      </c>
      <c r="R11" s="98">
        <f t="shared" si="10"/>
        <v>4</v>
      </c>
      <c r="S11" s="119">
        <f t="shared" si="7"/>
        <v>4</v>
      </c>
      <c r="AJ11" s="120"/>
      <c r="AK11" s="39"/>
      <c r="AL11" s="39"/>
      <c r="AM11" s="39"/>
      <c r="AN11" s="39"/>
      <c r="AO11" s="104"/>
    </row>
    <row r="12" spans="1:41">
      <c r="A12" s="119"/>
      <c r="E12" s="98">
        <f t="shared" si="1"/>
        <v>11</v>
      </c>
      <c r="F12" s="99"/>
      <c r="K12" s="114">
        <f t="shared" si="8"/>
        <v>-0.98156779661016857</v>
      </c>
      <c r="L12" s="115">
        <f t="shared" si="9"/>
        <v>-0.93256779661016853</v>
      </c>
      <c r="M12" s="98">
        <f t="shared" si="2"/>
        <v>-0.98206779661016852</v>
      </c>
      <c r="N12" s="116">
        <f t="shared" si="3"/>
        <v>-0.93206779661016859</v>
      </c>
      <c r="O12" s="117">
        <f t="shared" si="4"/>
        <v>-0.95706779661016861</v>
      </c>
      <c r="P12" s="98">
        <f t="shared" si="5"/>
        <v>0</v>
      </c>
      <c r="Q12" s="118">
        <f t="shared" si="6"/>
        <v>0</v>
      </c>
      <c r="R12" s="98">
        <f t="shared" si="10"/>
        <v>4</v>
      </c>
      <c r="S12" s="119">
        <f t="shared" si="7"/>
        <v>4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-0.93156779661016853</v>
      </c>
      <c r="L13" s="115">
        <f t="shared" si="9"/>
        <v>-0.88256779661016849</v>
      </c>
      <c r="M13" s="98">
        <f t="shared" si="2"/>
        <v>-0.93206779661016848</v>
      </c>
      <c r="N13" s="116">
        <f t="shared" si="3"/>
        <v>-0.88206779661016854</v>
      </c>
      <c r="O13" s="117">
        <f t="shared" si="4"/>
        <v>-0.90706779661016856</v>
      </c>
      <c r="P13" s="98">
        <f t="shared" si="5"/>
        <v>0</v>
      </c>
      <c r="Q13" s="118">
        <f t="shared" si="6"/>
        <v>0</v>
      </c>
      <c r="R13" s="98">
        <f t="shared" si="10"/>
        <v>4</v>
      </c>
      <c r="S13" s="119">
        <f t="shared" si="7"/>
        <v>4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-0.88156779661016849</v>
      </c>
      <c r="L14" s="115">
        <f t="shared" si="9"/>
        <v>-0.83256779661016844</v>
      </c>
      <c r="M14" s="98">
        <f t="shared" si="2"/>
        <v>-0.88206779661016843</v>
      </c>
      <c r="N14" s="116">
        <f t="shared" si="3"/>
        <v>-0.8320677966101685</v>
      </c>
      <c r="O14" s="117">
        <f t="shared" si="4"/>
        <v>-0.85706779661016852</v>
      </c>
      <c r="P14" s="98">
        <f t="shared" si="5"/>
        <v>0</v>
      </c>
      <c r="Q14" s="118">
        <f t="shared" si="6"/>
        <v>0</v>
      </c>
      <c r="R14" s="98">
        <f t="shared" si="10"/>
        <v>4</v>
      </c>
      <c r="S14" s="119">
        <f t="shared" si="7"/>
        <v>4</v>
      </c>
    </row>
    <row r="15" spans="1:41">
      <c r="A15" s="119"/>
      <c r="E15" s="98">
        <f t="shared" si="1"/>
        <v>14</v>
      </c>
      <c r="F15" s="99"/>
      <c r="K15" s="114">
        <f t="shared" si="8"/>
        <v>-0.83156779661016844</v>
      </c>
      <c r="L15" s="115">
        <f t="shared" si="9"/>
        <v>-0.7825677966101684</v>
      </c>
      <c r="M15" s="98">
        <f t="shared" si="2"/>
        <v>-0.83206779661016839</v>
      </c>
      <c r="N15" s="116">
        <f t="shared" si="3"/>
        <v>-0.78206779661016845</v>
      </c>
      <c r="O15" s="117">
        <f t="shared" si="4"/>
        <v>-0.80706779661016848</v>
      </c>
      <c r="P15" s="98">
        <f t="shared" si="5"/>
        <v>0</v>
      </c>
      <c r="Q15" s="118">
        <f t="shared" si="6"/>
        <v>0</v>
      </c>
      <c r="R15" s="98">
        <f t="shared" si="10"/>
        <v>4</v>
      </c>
      <c r="S15" s="119">
        <f t="shared" si="7"/>
        <v>4</v>
      </c>
    </row>
    <row r="16" spans="1:41">
      <c r="A16" s="119"/>
      <c r="E16" s="98">
        <f t="shared" si="1"/>
        <v>15</v>
      </c>
      <c r="F16" s="99"/>
      <c r="K16" s="114">
        <f t="shared" si="8"/>
        <v>-0.7815677966101684</v>
      </c>
      <c r="L16" s="115">
        <f t="shared" si="9"/>
        <v>-0.73256779661016835</v>
      </c>
      <c r="M16" s="98">
        <f t="shared" si="2"/>
        <v>-0.78206779661016834</v>
      </c>
      <c r="N16" s="116">
        <f t="shared" si="3"/>
        <v>-0.73206779661016841</v>
      </c>
      <c r="O16" s="117">
        <f t="shared" si="4"/>
        <v>-0.75706779661016843</v>
      </c>
      <c r="P16" s="98">
        <f t="shared" si="5"/>
        <v>0</v>
      </c>
      <c r="Q16" s="118">
        <f t="shared" si="6"/>
        <v>0</v>
      </c>
      <c r="R16" s="98">
        <f t="shared" si="10"/>
        <v>4</v>
      </c>
      <c r="S16" s="119">
        <f t="shared" si="7"/>
        <v>4</v>
      </c>
    </row>
    <row r="17" spans="1:19">
      <c r="A17" s="119"/>
      <c r="E17" s="98">
        <f t="shared" si="1"/>
        <v>16</v>
      </c>
      <c r="F17" s="99"/>
      <c r="K17" s="114">
        <f t="shared" si="8"/>
        <v>-0.73156779661016835</v>
      </c>
      <c r="L17" s="115">
        <f t="shared" si="9"/>
        <v>-0.68256779661016831</v>
      </c>
      <c r="M17" s="98">
        <f t="shared" si="2"/>
        <v>-0.7320677966101683</v>
      </c>
      <c r="N17" s="116">
        <f t="shared" si="3"/>
        <v>-0.68206779661016836</v>
      </c>
      <c r="O17" s="117">
        <f t="shared" si="4"/>
        <v>-0.70706779661016839</v>
      </c>
      <c r="P17" s="98">
        <f t="shared" si="5"/>
        <v>0</v>
      </c>
      <c r="Q17" s="118">
        <f t="shared" si="6"/>
        <v>0</v>
      </c>
      <c r="R17" s="98">
        <f t="shared" si="10"/>
        <v>4</v>
      </c>
      <c r="S17" s="119">
        <f t="shared" si="7"/>
        <v>4</v>
      </c>
    </row>
    <row r="18" spans="1:19">
      <c r="A18" s="119"/>
      <c r="E18" s="98">
        <f t="shared" si="1"/>
        <v>17</v>
      </c>
      <c r="F18" s="99"/>
      <c r="K18" s="114">
        <f t="shared" si="8"/>
        <v>-0.68156779661016831</v>
      </c>
      <c r="L18" s="115">
        <f t="shared" si="9"/>
        <v>-0.63256779661016826</v>
      </c>
      <c r="M18" s="98">
        <f t="shared" si="2"/>
        <v>-0.68206779661016825</v>
      </c>
      <c r="N18" s="116">
        <f t="shared" si="3"/>
        <v>-0.63206779661016832</v>
      </c>
      <c r="O18" s="117">
        <f t="shared" si="4"/>
        <v>-0.65706779661016834</v>
      </c>
      <c r="P18" s="98">
        <f t="shared" si="5"/>
        <v>0</v>
      </c>
      <c r="Q18" s="118">
        <f t="shared" si="6"/>
        <v>0</v>
      </c>
      <c r="R18" s="98">
        <f t="shared" si="10"/>
        <v>4</v>
      </c>
      <c r="S18" s="119">
        <f t="shared" si="7"/>
        <v>4</v>
      </c>
    </row>
    <row r="19" spans="1:19">
      <c r="A19" s="119"/>
      <c r="E19" s="98">
        <f t="shared" si="1"/>
        <v>18</v>
      </c>
      <c r="F19" s="99"/>
      <c r="K19" s="114">
        <f t="shared" si="8"/>
        <v>-0.63156779661016826</v>
      </c>
      <c r="L19" s="115">
        <f t="shared" si="9"/>
        <v>-0.58256779661016822</v>
      </c>
      <c r="M19" s="98">
        <f t="shared" si="2"/>
        <v>-0.63206779661016821</v>
      </c>
      <c r="N19" s="116">
        <f t="shared" si="3"/>
        <v>-0.58206779661016828</v>
      </c>
      <c r="O19" s="117">
        <f t="shared" si="4"/>
        <v>-0.6070677966101683</v>
      </c>
      <c r="P19" s="98">
        <f t="shared" si="5"/>
        <v>0</v>
      </c>
      <c r="Q19" s="118">
        <f t="shared" si="6"/>
        <v>0</v>
      </c>
      <c r="R19" s="98">
        <f t="shared" si="10"/>
        <v>4</v>
      </c>
      <c r="S19" s="119">
        <f t="shared" si="7"/>
        <v>4</v>
      </c>
    </row>
    <row r="20" spans="1:19">
      <c r="A20" s="119"/>
      <c r="E20" s="98">
        <f t="shared" si="1"/>
        <v>19</v>
      </c>
      <c r="F20" s="99"/>
      <c r="K20" s="114">
        <f t="shared" si="8"/>
        <v>-0.58156779661016822</v>
      </c>
      <c r="L20" s="115">
        <f t="shared" si="9"/>
        <v>-0.53256779661016818</v>
      </c>
      <c r="M20" s="98">
        <f t="shared" si="2"/>
        <v>-0.58206779661016816</v>
      </c>
      <c r="N20" s="116">
        <f t="shared" si="3"/>
        <v>-0.53206779661016823</v>
      </c>
      <c r="O20" s="117">
        <f t="shared" si="4"/>
        <v>-0.55706779661016825</v>
      </c>
      <c r="P20" s="98">
        <f t="shared" si="5"/>
        <v>0</v>
      </c>
      <c r="Q20" s="118">
        <f t="shared" si="6"/>
        <v>0</v>
      </c>
      <c r="R20" s="98">
        <f t="shared" si="10"/>
        <v>4</v>
      </c>
      <c r="S20" s="119">
        <f t="shared" si="7"/>
        <v>4</v>
      </c>
    </row>
    <row r="21" spans="1:19">
      <c r="A21" s="119"/>
      <c r="E21" s="98">
        <f t="shared" si="1"/>
        <v>20</v>
      </c>
      <c r="F21" s="99"/>
      <c r="K21" s="114">
        <f t="shared" si="8"/>
        <v>-0.53156779661016818</v>
      </c>
      <c r="L21" s="115">
        <f t="shared" si="9"/>
        <v>-0.48256779661016819</v>
      </c>
      <c r="M21" s="98">
        <f t="shared" si="2"/>
        <v>-0.53206779661016812</v>
      </c>
      <c r="N21" s="116">
        <f t="shared" si="3"/>
        <v>-0.48206779661016819</v>
      </c>
      <c r="O21" s="117">
        <f t="shared" si="4"/>
        <v>-0.50706779661016821</v>
      </c>
      <c r="P21" s="98">
        <f t="shared" si="5"/>
        <v>0</v>
      </c>
      <c r="Q21" s="118">
        <f t="shared" si="6"/>
        <v>0</v>
      </c>
      <c r="R21" s="98">
        <f t="shared" si="10"/>
        <v>4</v>
      </c>
      <c r="S21" s="119">
        <f t="shared" si="7"/>
        <v>4</v>
      </c>
    </row>
    <row r="22" spans="1:19">
      <c r="A22" s="119"/>
      <c r="E22" s="98">
        <f t="shared" si="1"/>
        <v>21</v>
      </c>
      <c r="F22" s="99"/>
      <c r="K22" s="114">
        <f t="shared" si="8"/>
        <v>-0.48156779661016819</v>
      </c>
      <c r="L22" s="115">
        <f t="shared" si="9"/>
        <v>-0.4325677966101682</v>
      </c>
      <c r="M22" s="98">
        <f t="shared" si="2"/>
        <v>-0.48206779661016819</v>
      </c>
      <c r="N22" s="116">
        <f t="shared" si="3"/>
        <v>-0.4320677966101682</v>
      </c>
      <c r="O22" s="117">
        <f t="shared" si="4"/>
        <v>-0.45706779661016816</v>
      </c>
      <c r="P22" s="98">
        <f t="shared" si="5"/>
        <v>0</v>
      </c>
      <c r="Q22" s="118">
        <f t="shared" si="6"/>
        <v>0</v>
      </c>
      <c r="R22" s="98">
        <f t="shared" si="10"/>
        <v>4</v>
      </c>
      <c r="S22" s="119">
        <f t="shared" si="7"/>
        <v>4</v>
      </c>
    </row>
    <row r="23" spans="1:19">
      <c r="A23" s="119"/>
      <c r="E23" s="98">
        <f t="shared" si="1"/>
        <v>22</v>
      </c>
      <c r="F23" s="99"/>
      <c r="K23" s="114">
        <f t="shared" si="8"/>
        <v>-0.4315677966101682</v>
      </c>
      <c r="L23" s="115">
        <f t="shared" si="9"/>
        <v>-0.38256779661016821</v>
      </c>
      <c r="M23" s="98">
        <f t="shared" si="2"/>
        <v>-0.4320677966101682</v>
      </c>
      <c r="N23" s="116">
        <f t="shared" si="3"/>
        <v>-0.38206779661016821</v>
      </c>
      <c r="O23" s="117">
        <f t="shared" si="4"/>
        <v>-0.40706779661016823</v>
      </c>
      <c r="P23" s="98">
        <f t="shared" si="5"/>
        <v>0</v>
      </c>
      <c r="Q23" s="118">
        <f t="shared" si="6"/>
        <v>0</v>
      </c>
      <c r="R23" s="98">
        <f t="shared" si="10"/>
        <v>4</v>
      </c>
      <c r="S23" s="119">
        <f t="shared" si="7"/>
        <v>4</v>
      </c>
    </row>
    <row r="24" spans="1:19">
      <c r="A24" s="119"/>
      <c r="E24" s="98">
        <f t="shared" si="1"/>
        <v>23</v>
      </c>
      <c r="F24" s="99"/>
      <c r="K24" s="114">
        <f t="shared" si="8"/>
        <v>-0.38156779661016821</v>
      </c>
      <c r="L24" s="115">
        <f t="shared" si="9"/>
        <v>-0.33256779661016822</v>
      </c>
      <c r="M24" s="98">
        <f t="shared" si="2"/>
        <v>-0.38206779661016821</v>
      </c>
      <c r="N24" s="116">
        <f t="shared" si="3"/>
        <v>-0.33206779661016822</v>
      </c>
      <c r="O24" s="117">
        <f t="shared" si="4"/>
        <v>-0.35706779661016819</v>
      </c>
      <c r="P24" s="98">
        <f t="shared" si="5"/>
        <v>0</v>
      </c>
      <c r="Q24" s="118">
        <f t="shared" si="6"/>
        <v>0</v>
      </c>
      <c r="R24" s="98">
        <f t="shared" si="10"/>
        <v>4</v>
      </c>
      <c r="S24" s="119">
        <f t="shared" si="7"/>
        <v>4</v>
      </c>
    </row>
    <row r="25" spans="1:19">
      <c r="A25" s="119"/>
      <c r="E25" s="98">
        <f t="shared" si="1"/>
        <v>24</v>
      </c>
      <c r="F25" s="99"/>
      <c r="K25" s="114">
        <f t="shared" si="8"/>
        <v>-0.33156779661016822</v>
      </c>
      <c r="L25" s="115">
        <f t="shared" si="9"/>
        <v>-0.28256779661016823</v>
      </c>
      <c r="M25" s="98">
        <f t="shared" si="2"/>
        <v>-0.33206779661016822</v>
      </c>
      <c r="N25" s="116">
        <f t="shared" si="3"/>
        <v>-0.28206779661016823</v>
      </c>
      <c r="O25" s="117">
        <f t="shared" si="4"/>
        <v>-0.30706779661016825</v>
      </c>
      <c r="P25" s="98">
        <f t="shared" si="5"/>
        <v>0</v>
      </c>
      <c r="Q25" s="118">
        <f t="shared" si="6"/>
        <v>0</v>
      </c>
      <c r="R25" s="98">
        <f t="shared" si="10"/>
        <v>4</v>
      </c>
      <c r="S25" s="119">
        <f t="shared" si="7"/>
        <v>4</v>
      </c>
    </row>
    <row r="26" spans="1:19">
      <c r="A26" s="119"/>
      <c r="E26" s="98">
        <f t="shared" si="1"/>
        <v>25</v>
      </c>
      <c r="F26" s="99"/>
      <c r="K26" s="114">
        <f t="shared" si="8"/>
        <v>-0.28156779661016823</v>
      </c>
      <c r="L26" s="115">
        <f t="shared" si="9"/>
        <v>-0.23256779661016824</v>
      </c>
      <c r="M26" s="98">
        <f t="shared" si="2"/>
        <v>-0.28206779661016823</v>
      </c>
      <c r="N26" s="116">
        <f t="shared" si="3"/>
        <v>-0.23206779661016824</v>
      </c>
      <c r="O26" s="117">
        <f t="shared" si="4"/>
        <v>-0.25706779661016821</v>
      </c>
      <c r="P26" s="98">
        <f t="shared" si="5"/>
        <v>1</v>
      </c>
      <c r="Q26" s="118">
        <f t="shared" si="6"/>
        <v>0.125</v>
      </c>
      <c r="R26" s="98">
        <f t="shared" si="10"/>
        <v>5</v>
      </c>
      <c r="S26" s="119">
        <f t="shared" si="7"/>
        <v>4</v>
      </c>
    </row>
    <row r="27" spans="1:19">
      <c r="A27" s="119"/>
      <c r="E27" s="98">
        <f t="shared" si="1"/>
        <v>26</v>
      </c>
      <c r="F27" s="99"/>
      <c r="K27" s="114">
        <f t="shared" si="8"/>
        <v>-0.23156779661016824</v>
      </c>
      <c r="L27" s="115">
        <f t="shared" si="9"/>
        <v>-0.18256779661016825</v>
      </c>
      <c r="M27" s="98">
        <f t="shared" si="2"/>
        <v>-0.23206779661016824</v>
      </c>
      <c r="N27" s="116">
        <f t="shared" si="3"/>
        <v>-0.18206779661016825</v>
      </c>
      <c r="O27" s="117">
        <f t="shared" si="4"/>
        <v>-0.20706779661016825</v>
      </c>
      <c r="P27" s="98">
        <f t="shared" si="5"/>
        <v>0</v>
      </c>
      <c r="Q27" s="118">
        <f t="shared" si="6"/>
        <v>0</v>
      </c>
      <c r="R27" s="98">
        <f t="shared" si="10"/>
        <v>5</v>
      </c>
      <c r="S27" s="119">
        <f t="shared" si="7"/>
        <v>5</v>
      </c>
    </row>
    <row r="28" spans="1:19">
      <c r="A28" s="119"/>
      <c r="E28" s="98">
        <f t="shared" si="1"/>
        <v>27</v>
      </c>
      <c r="F28" s="99"/>
      <c r="K28" s="114">
        <f t="shared" si="8"/>
        <v>-0.18156779661016825</v>
      </c>
      <c r="L28" s="115">
        <f t="shared" si="9"/>
        <v>-0.13256779661016826</v>
      </c>
      <c r="M28" s="98">
        <f t="shared" si="2"/>
        <v>-0.18206779661016825</v>
      </c>
      <c r="N28" s="116">
        <f t="shared" si="3"/>
        <v>-0.13206779661016826</v>
      </c>
      <c r="O28" s="117">
        <f t="shared" si="4"/>
        <v>-0.15706779661016826</v>
      </c>
      <c r="P28" s="98">
        <f t="shared" si="5"/>
        <v>0</v>
      </c>
      <c r="Q28" s="118">
        <f t="shared" si="6"/>
        <v>0</v>
      </c>
      <c r="R28" s="98">
        <f t="shared" si="10"/>
        <v>5</v>
      </c>
      <c r="S28" s="119">
        <f t="shared" si="7"/>
        <v>5</v>
      </c>
    </row>
    <row r="29" spans="1:19">
      <c r="A29" s="119"/>
      <c r="E29" s="98">
        <f t="shared" si="1"/>
        <v>28</v>
      </c>
      <c r="F29" s="99"/>
      <c r="K29" s="114">
        <f t="shared" si="8"/>
        <v>-0.13156779661016826</v>
      </c>
      <c r="L29" s="115">
        <f t="shared" si="9"/>
        <v>-8.2567796610168262E-2</v>
      </c>
      <c r="M29" s="98">
        <f t="shared" si="2"/>
        <v>-0.13206779661016826</v>
      </c>
      <c r="N29" s="116">
        <f t="shared" si="3"/>
        <v>-8.2067796610168262E-2</v>
      </c>
      <c r="O29" s="117">
        <f t="shared" si="4"/>
        <v>-0.10706779661016827</v>
      </c>
      <c r="P29" s="98">
        <f t="shared" si="5"/>
        <v>0</v>
      </c>
      <c r="Q29" s="118">
        <f t="shared" si="6"/>
        <v>0</v>
      </c>
      <c r="R29" s="98">
        <f t="shared" si="10"/>
        <v>5</v>
      </c>
      <c r="S29" s="119">
        <f t="shared" si="7"/>
        <v>5</v>
      </c>
    </row>
    <row r="30" spans="1:19">
      <c r="A30" s="119"/>
      <c r="E30" s="98">
        <f t="shared" si="1"/>
        <v>29</v>
      </c>
      <c r="F30" s="99"/>
      <c r="K30" s="114">
        <f t="shared" si="8"/>
        <v>-8.1567796610168261E-2</v>
      </c>
      <c r="L30" s="115">
        <f t="shared" si="9"/>
        <v>-3.2567796610168259E-2</v>
      </c>
      <c r="M30" s="98">
        <f t="shared" si="2"/>
        <v>-8.2067796610168262E-2</v>
      </c>
      <c r="N30" s="116">
        <f t="shared" si="3"/>
        <v>-3.2067796610168259E-2</v>
      </c>
      <c r="O30" s="117">
        <f t="shared" si="4"/>
        <v>-5.706779661016826E-2</v>
      </c>
      <c r="P30" s="98">
        <f t="shared" si="5"/>
        <v>0</v>
      </c>
      <c r="Q30" s="118">
        <f t="shared" si="6"/>
        <v>0</v>
      </c>
      <c r="R30" s="98">
        <f t="shared" si="10"/>
        <v>5</v>
      </c>
      <c r="S30" s="119">
        <f t="shared" si="7"/>
        <v>5</v>
      </c>
    </row>
    <row r="31" spans="1:19">
      <c r="A31" s="119"/>
      <c r="E31" s="98">
        <f t="shared" si="1"/>
        <v>30</v>
      </c>
      <c r="F31" s="99"/>
      <c r="K31" s="114">
        <f t="shared" si="8"/>
        <v>-3.1567796610168258E-2</v>
      </c>
      <c r="L31" s="115">
        <f t="shared" si="9"/>
        <v>1.7432203389831744E-2</v>
      </c>
      <c r="M31" s="98">
        <f t="shared" si="2"/>
        <v>-3.2067796610168259E-2</v>
      </c>
      <c r="N31" s="116">
        <f t="shared" si="3"/>
        <v>1.7932203389831744E-2</v>
      </c>
      <c r="O31" s="117">
        <f t="shared" si="4"/>
        <v>-7.0677966101682574E-3</v>
      </c>
      <c r="P31" s="98">
        <f t="shared" si="5"/>
        <v>0</v>
      </c>
      <c r="Q31" s="118">
        <f t="shared" si="6"/>
        <v>0</v>
      </c>
      <c r="R31" s="98">
        <f t="shared" si="10"/>
        <v>5</v>
      </c>
      <c r="S31" s="119">
        <f t="shared" si="7"/>
        <v>5</v>
      </c>
    </row>
    <row r="32" spans="1:19">
      <c r="A32" s="119"/>
      <c r="E32" s="98">
        <f t="shared" si="1"/>
        <v>31</v>
      </c>
      <c r="F32" s="99"/>
      <c r="K32" s="114">
        <f t="shared" si="8"/>
        <v>1.8432203389831744E-2</v>
      </c>
      <c r="L32" s="115">
        <f t="shared" si="9"/>
        <v>6.7432203389831746E-2</v>
      </c>
      <c r="M32" s="98">
        <f t="shared" si="2"/>
        <v>1.7932203389831744E-2</v>
      </c>
      <c r="N32" s="116">
        <f t="shared" si="3"/>
        <v>6.7932203389831747E-2</v>
      </c>
      <c r="O32" s="117">
        <f t="shared" si="4"/>
        <v>4.2932203389831745E-2</v>
      </c>
      <c r="P32" s="98">
        <f t="shared" si="5"/>
        <v>0</v>
      </c>
      <c r="Q32" s="118">
        <f t="shared" si="6"/>
        <v>0</v>
      </c>
      <c r="R32" s="98">
        <f t="shared" si="10"/>
        <v>5</v>
      </c>
      <c r="S32" s="119">
        <f t="shared" si="7"/>
        <v>5</v>
      </c>
    </row>
    <row r="33" spans="1:19">
      <c r="A33" s="119"/>
      <c r="E33" s="98">
        <f t="shared" si="1"/>
        <v>32</v>
      </c>
      <c r="F33" s="99"/>
      <c r="K33" s="114">
        <f t="shared" si="8"/>
        <v>6.8432203389831747E-2</v>
      </c>
      <c r="L33" s="115">
        <f t="shared" si="9"/>
        <v>0.11743220338983175</v>
      </c>
      <c r="M33" s="98">
        <f t="shared" si="2"/>
        <v>6.7932203389831747E-2</v>
      </c>
      <c r="N33" s="116">
        <f t="shared" si="3"/>
        <v>0.11793220338983175</v>
      </c>
      <c r="O33" s="117">
        <f t="shared" si="4"/>
        <v>9.2932203389831741E-2</v>
      </c>
      <c r="P33" s="98">
        <f t="shared" si="5"/>
        <v>0</v>
      </c>
      <c r="Q33" s="118">
        <f t="shared" si="6"/>
        <v>0</v>
      </c>
      <c r="R33" s="98">
        <f t="shared" si="10"/>
        <v>5</v>
      </c>
      <c r="S33" s="119">
        <f t="shared" si="7"/>
        <v>5</v>
      </c>
    </row>
    <row r="34" spans="1:19">
      <c r="A34" s="119"/>
      <c r="E34" s="98">
        <f t="shared" si="1"/>
        <v>33</v>
      </c>
      <c r="F34" s="99"/>
      <c r="K34" s="114">
        <f t="shared" si="8"/>
        <v>0.11843220338983175</v>
      </c>
      <c r="L34" s="115">
        <f t="shared" si="9"/>
        <v>0.16743220338983175</v>
      </c>
      <c r="M34" s="98">
        <f t="shared" si="2"/>
        <v>0.11793220338983175</v>
      </c>
      <c r="N34" s="116">
        <f t="shared" si="3"/>
        <v>0.16793220338983175</v>
      </c>
      <c r="O34" s="117">
        <f t="shared" si="4"/>
        <v>0.14293220338983176</v>
      </c>
      <c r="P34" s="98">
        <f t="shared" si="5"/>
        <v>0</v>
      </c>
      <c r="Q34" s="118">
        <f t="shared" si="6"/>
        <v>0</v>
      </c>
      <c r="R34" s="98">
        <f t="shared" si="10"/>
        <v>5</v>
      </c>
      <c r="S34" s="119">
        <f t="shared" si="7"/>
        <v>5</v>
      </c>
    </row>
    <row r="35" spans="1:19">
      <c r="A35" s="119"/>
      <c r="E35" s="98">
        <f t="shared" si="1"/>
        <v>34</v>
      </c>
      <c r="F35" s="99"/>
      <c r="K35" s="114">
        <f t="shared" si="8"/>
        <v>0.16843220338983175</v>
      </c>
      <c r="L35" s="115">
        <f t="shared" si="9"/>
        <v>0.21743220338983177</v>
      </c>
      <c r="M35" s="98">
        <f t="shared" si="2"/>
        <v>0.16793220338983175</v>
      </c>
      <c r="N35" s="116">
        <f t="shared" si="3"/>
        <v>0.21793220338983177</v>
      </c>
      <c r="O35" s="117">
        <f t="shared" si="4"/>
        <v>0.19293220338983175</v>
      </c>
      <c r="P35" s="98">
        <f t="shared" si="5"/>
        <v>0</v>
      </c>
      <c r="Q35" s="118">
        <f t="shared" si="6"/>
        <v>0</v>
      </c>
      <c r="R35" s="98">
        <f t="shared" si="10"/>
        <v>5</v>
      </c>
      <c r="S35" s="119">
        <f t="shared" si="7"/>
        <v>5</v>
      </c>
    </row>
    <row r="36" spans="1:19">
      <c r="A36" s="119"/>
      <c r="E36" s="98">
        <f t="shared" si="1"/>
        <v>35</v>
      </c>
      <c r="F36" s="99"/>
      <c r="K36" s="114">
        <f t="shared" si="8"/>
        <v>0.21843220338983177</v>
      </c>
      <c r="L36" s="115">
        <f t="shared" si="9"/>
        <v>0.26743220338983176</v>
      </c>
      <c r="M36" s="98">
        <f t="shared" si="2"/>
        <v>0.21793220338983177</v>
      </c>
      <c r="N36" s="116">
        <f t="shared" si="3"/>
        <v>0.26793220338983176</v>
      </c>
      <c r="O36" s="117">
        <f t="shared" si="4"/>
        <v>0.24293220338983176</v>
      </c>
      <c r="P36" s="98">
        <f t="shared" si="5"/>
        <v>0</v>
      </c>
      <c r="Q36" s="118">
        <f t="shared" si="6"/>
        <v>0</v>
      </c>
      <c r="R36" s="98">
        <f t="shared" si="10"/>
        <v>5</v>
      </c>
      <c r="S36" s="119">
        <f t="shared" si="7"/>
        <v>5</v>
      </c>
    </row>
    <row r="37" spans="1:19">
      <c r="A37" s="119"/>
      <c r="E37" s="98">
        <f t="shared" si="1"/>
        <v>36</v>
      </c>
      <c r="F37" s="99"/>
      <c r="K37" s="114">
        <f t="shared" si="8"/>
        <v>0.26843220338983176</v>
      </c>
      <c r="L37" s="115">
        <f t="shared" si="9"/>
        <v>0.31743220338983175</v>
      </c>
      <c r="M37" s="98">
        <f t="shared" si="2"/>
        <v>0.26793220338983176</v>
      </c>
      <c r="N37" s="116">
        <f t="shared" si="3"/>
        <v>0.31793220338983175</v>
      </c>
      <c r="O37" s="117">
        <f t="shared" si="4"/>
        <v>0.29293220338983172</v>
      </c>
      <c r="P37" s="98">
        <f t="shared" si="5"/>
        <v>0</v>
      </c>
      <c r="Q37" s="118">
        <f t="shared" si="6"/>
        <v>0</v>
      </c>
      <c r="R37" s="98">
        <f t="shared" si="10"/>
        <v>5</v>
      </c>
      <c r="S37" s="119">
        <f t="shared" si="7"/>
        <v>5</v>
      </c>
    </row>
    <row r="38" spans="1:19">
      <c r="A38" s="119"/>
      <c r="E38" s="98">
        <f t="shared" si="1"/>
        <v>37</v>
      </c>
      <c r="F38" s="99"/>
      <c r="K38" s="114">
        <f t="shared" si="8"/>
        <v>0.31843220338983175</v>
      </c>
      <c r="L38" s="115">
        <f t="shared" si="9"/>
        <v>0.36743220338983174</v>
      </c>
      <c r="M38" s="98">
        <f t="shared" si="2"/>
        <v>0.31793220338983175</v>
      </c>
      <c r="N38" s="116">
        <f t="shared" si="3"/>
        <v>0.36793220338983174</v>
      </c>
      <c r="O38" s="117">
        <f t="shared" si="4"/>
        <v>0.34293220338983177</v>
      </c>
      <c r="P38" s="98">
        <f t="shared" si="5"/>
        <v>0</v>
      </c>
      <c r="Q38" s="118">
        <f t="shared" si="6"/>
        <v>0</v>
      </c>
      <c r="R38" s="98">
        <f t="shared" si="10"/>
        <v>5</v>
      </c>
      <c r="S38" s="119">
        <f t="shared" si="7"/>
        <v>5</v>
      </c>
    </row>
    <row r="39" spans="1:19">
      <c r="A39" s="119"/>
      <c r="E39" s="98">
        <f t="shared" si="1"/>
        <v>38</v>
      </c>
      <c r="F39" s="99"/>
      <c r="K39" s="114">
        <f t="shared" si="8"/>
        <v>0.36843220338983174</v>
      </c>
      <c r="L39" s="115">
        <f t="shared" si="9"/>
        <v>0.41743220338983172</v>
      </c>
      <c r="M39" s="98">
        <f t="shared" si="2"/>
        <v>0.36793220338983174</v>
      </c>
      <c r="N39" s="116">
        <f t="shared" si="3"/>
        <v>0.41793220338983172</v>
      </c>
      <c r="O39" s="117">
        <f t="shared" si="4"/>
        <v>0.3929322033898317</v>
      </c>
      <c r="P39" s="98">
        <f t="shared" si="5"/>
        <v>1</v>
      </c>
      <c r="Q39" s="118">
        <f t="shared" si="6"/>
        <v>0.125</v>
      </c>
      <c r="R39" s="98">
        <f t="shared" si="10"/>
        <v>6</v>
      </c>
      <c r="S39" s="119">
        <f t="shared" si="7"/>
        <v>5</v>
      </c>
    </row>
    <row r="40" spans="1:19">
      <c r="A40" s="119"/>
      <c r="E40" s="98">
        <f t="shared" si="1"/>
        <v>39</v>
      </c>
      <c r="F40" s="99"/>
      <c r="K40" s="114">
        <f t="shared" si="8"/>
        <v>0.41843220338983173</v>
      </c>
      <c r="L40" s="115">
        <f t="shared" si="9"/>
        <v>0.46743220338983171</v>
      </c>
      <c r="M40" s="98">
        <f t="shared" si="2"/>
        <v>0.41793220338983172</v>
      </c>
      <c r="N40" s="116">
        <f t="shared" si="3"/>
        <v>0.46793220338983171</v>
      </c>
      <c r="O40" s="117">
        <f t="shared" si="4"/>
        <v>0.44293220338983175</v>
      </c>
      <c r="P40" s="98">
        <f t="shared" si="5"/>
        <v>0</v>
      </c>
      <c r="Q40" s="118">
        <f t="shared" si="6"/>
        <v>0</v>
      </c>
      <c r="R40" s="98">
        <f t="shared" si="10"/>
        <v>6</v>
      </c>
      <c r="S40" s="119">
        <f t="shared" si="7"/>
        <v>6</v>
      </c>
    </row>
    <row r="41" spans="1:19">
      <c r="A41" s="119"/>
      <c r="E41" s="98">
        <f t="shared" si="1"/>
        <v>40</v>
      </c>
      <c r="F41" s="99"/>
      <c r="K41" s="114">
        <f t="shared" si="8"/>
        <v>0.46843220338983171</v>
      </c>
      <c r="L41" s="115">
        <f t="shared" si="9"/>
        <v>0.51743220338983176</v>
      </c>
      <c r="M41" s="98">
        <f t="shared" si="2"/>
        <v>0.46793220338983171</v>
      </c>
      <c r="N41" s="116">
        <f t="shared" si="3"/>
        <v>0.5179322033898317</v>
      </c>
      <c r="O41" s="117">
        <f t="shared" si="4"/>
        <v>0.49293220338983174</v>
      </c>
      <c r="P41" s="98">
        <f t="shared" si="5"/>
        <v>0</v>
      </c>
      <c r="Q41" s="118">
        <f t="shared" si="6"/>
        <v>0</v>
      </c>
      <c r="R41" s="98">
        <f t="shared" si="10"/>
        <v>6</v>
      </c>
      <c r="S41" s="119">
        <f t="shared" si="7"/>
        <v>6</v>
      </c>
    </row>
    <row r="42" spans="1:19">
      <c r="A42" s="119"/>
      <c r="E42" s="98">
        <f t="shared" si="1"/>
        <v>41</v>
      </c>
      <c r="F42" s="99"/>
      <c r="K42" s="114">
        <f t="shared" si="8"/>
        <v>0.51843220338983176</v>
      </c>
      <c r="L42" s="115">
        <f t="shared" si="9"/>
        <v>0.5674322033898318</v>
      </c>
      <c r="M42" s="98">
        <f t="shared" si="2"/>
        <v>0.51793220338983181</v>
      </c>
      <c r="N42" s="116">
        <f t="shared" si="3"/>
        <v>0.56793220338983175</v>
      </c>
      <c r="O42" s="117">
        <f t="shared" si="4"/>
        <v>0.54293220338983184</v>
      </c>
      <c r="P42" s="98">
        <f t="shared" si="5"/>
        <v>0</v>
      </c>
      <c r="Q42" s="118">
        <f t="shared" si="6"/>
        <v>0</v>
      </c>
      <c r="R42" s="98">
        <f t="shared" si="10"/>
        <v>6</v>
      </c>
      <c r="S42" s="119">
        <f t="shared" si="7"/>
        <v>6</v>
      </c>
    </row>
    <row r="43" spans="1:19">
      <c r="A43" s="119"/>
      <c r="E43" s="98">
        <f t="shared" si="1"/>
        <v>42</v>
      </c>
      <c r="F43" s="99"/>
      <c r="K43" s="114">
        <f t="shared" si="8"/>
        <v>0.5684322033898318</v>
      </c>
      <c r="L43" s="115">
        <f t="shared" si="9"/>
        <v>0.61743220338983185</v>
      </c>
      <c r="M43" s="98">
        <f t="shared" si="2"/>
        <v>0.56793220338983186</v>
      </c>
      <c r="N43" s="116">
        <f t="shared" si="3"/>
        <v>0.61793220338983179</v>
      </c>
      <c r="O43" s="117">
        <f t="shared" si="4"/>
        <v>0.59293220338983188</v>
      </c>
      <c r="P43" s="98">
        <f t="shared" si="5"/>
        <v>0</v>
      </c>
      <c r="Q43" s="118">
        <f t="shared" si="6"/>
        <v>0</v>
      </c>
      <c r="R43" s="98">
        <f t="shared" si="10"/>
        <v>6</v>
      </c>
      <c r="S43" s="119">
        <f t="shared" si="7"/>
        <v>6</v>
      </c>
    </row>
    <row r="44" spans="1:19">
      <c r="A44" s="119"/>
      <c r="E44" s="98">
        <f t="shared" si="1"/>
        <v>43</v>
      </c>
      <c r="F44" s="99"/>
      <c r="K44" s="114">
        <f t="shared" si="8"/>
        <v>0.61843220338983185</v>
      </c>
      <c r="L44" s="115">
        <f t="shared" si="9"/>
        <v>0.66743220338983189</v>
      </c>
      <c r="M44" s="98">
        <f t="shared" si="2"/>
        <v>0.6179322033898319</v>
      </c>
      <c r="N44" s="116">
        <f t="shared" si="3"/>
        <v>0.66793220338983184</v>
      </c>
      <c r="O44" s="117">
        <f t="shared" si="4"/>
        <v>0.64293220338983192</v>
      </c>
      <c r="P44" s="98">
        <f t="shared" si="5"/>
        <v>0</v>
      </c>
      <c r="Q44" s="118">
        <f t="shared" si="6"/>
        <v>0</v>
      </c>
      <c r="R44" s="98">
        <f t="shared" si="10"/>
        <v>6</v>
      </c>
      <c r="S44" s="119">
        <f t="shared" si="7"/>
        <v>6</v>
      </c>
    </row>
    <row r="45" spans="1:19">
      <c r="A45" s="119"/>
      <c r="E45" s="98">
        <f t="shared" si="1"/>
        <v>44</v>
      </c>
      <c r="F45" s="99"/>
      <c r="K45" s="114">
        <f t="shared" si="8"/>
        <v>0.66843220338983189</v>
      </c>
      <c r="L45" s="115">
        <f t="shared" si="9"/>
        <v>0.71743220338983194</v>
      </c>
      <c r="M45" s="98">
        <f t="shared" si="2"/>
        <v>0.66793220338983195</v>
      </c>
      <c r="N45" s="116">
        <f t="shared" si="3"/>
        <v>0.71793220338983188</v>
      </c>
      <c r="O45" s="117">
        <f t="shared" si="4"/>
        <v>0.69293220338983197</v>
      </c>
      <c r="P45" s="98">
        <f t="shared" si="5"/>
        <v>0</v>
      </c>
      <c r="Q45" s="118">
        <f t="shared" si="6"/>
        <v>0</v>
      </c>
      <c r="R45" s="98">
        <f t="shared" si="10"/>
        <v>6</v>
      </c>
      <c r="S45" s="119">
        <f t="shared" si="7"/>
        <v>6</v>
      </c>
    </row>
    <row r="46" spans="1:19">
      <c r="A46" s="119"/>
      <c r="E46" s="98">
        <f t="shared" si="1"/>
        <v>45</v>
      </c>
      <c r="F46" s="99"/>
      <c r="K46" s="114">
        <f t="shared" si="8"/>
        <v>0.71843220338983194</v>
      </c>
      <c r="L46" s="115">
        <f t="shared" si="9"/>
        <v>0.76743220338983198</v>
      </c>
      <c r="M46" s="98">
        <f t="shared" si="2"/>
        <v>0.71793220338983199</v>
      </c>
      <c r="N46" s="116">
        <f t="shared" si="3"/>
        <v>0.76793220338983192</v>
      </c>
      <c r="O46" s="117">
        <f t="shared" si="4"/>
        <v>0.74293220338983201</v>
      </c>
      <c r="P46" s="98">
        <f t="shared" si="5"/>
        <v>0</v>
      </c>
      <c r="Q46" s="118">
        <f t="shared" si="6"/>
        <v>0</v>
      </c>
      <c r="R46" s="98">
        <f t="shared" si="10"/>
        <v>6</v>
      </c>
      <c r="S46" s="119">
        <f t="shared" si="7"/>
        <v>6</v>
      </c>
    </row>
    <row r="47" spans="1:19">
      <c r="A47" s="119"/>
      <c r="E47" s="98">
        <f t="shared" si="1"/>
        <v>46</v>
      </c>
      <c r="F47" s="99"/>
      <c r="K47" s="114">
        <f t="shared" si="8"/>
        <v>0.76843220338983198</v>
      </c>
      <c r="L47" s="115">
        <f t="shared" si="9"/>
        <v>0.81743220338983202</v>
      </c>
      <c r="M47" s="98">
        <f t="shared" si="2"/>
        <v>0.76793220338983204</v>
      </c>
      <c r="N47" s="116">
        <f t="shared" si="3"/>
        <v>0.81793220338983197</v>
      </c>
      <c r="O47" s="117">
        <f t="shared" si="4"/>
        <v>0.79293220338983206</v>
      </c>
      <c r="P47" s="98">
        <f t="shared" si="5"/>
        <v>0</v>
      </c>
      <c r="Q47" s="118">
        <f t="shared" si="6"/>
        <v>0</v>
      </c>
      <c r="R47" s="98">
        <f t="shared" si="10"/>
        <v>6</v>
      </c>
      <c r="S47" s="119">
        <f t="shared" si="7"/>
        <v>6</v>
      </c>
    </row>
    <row r="48" spans="1:19">
      <c r="A48" s="119"/>
      <c r="E48" s="98">
        <f t="shared" si="1"/>
        <v>47</v>
      </c>
      <c r="F48" s="99"/>
      <c r="K48" s="114">
        <f t="shared" si="8"/>
        <v>0.81843220338983202</v>
      </c>
      <c r="L48" s="115">
        <f t="shared" si="9"/>
        <v>0.86743220338983207</v>
      </c>
      <c r="M48" s="98">
        <f t="shared" si="2"/>
        <v>0.81793220338983208</v>
      </c>
      <c r="N48" s="116">
        <f t="shared" si="3"/>
        <v>0.86793220338983201</v>
      </c>
      <c r="O48" s="117">
        <f t="shared" si="4"/>
        <v>0.8429322033898321</v>
      </c>
      <c r="P48" s="98">
        <f t="shared" si="5"/>
        <v>0</v>
      </c>
      <c r="Q48" s="118">
        <f t="shared" si="6"/>
        <v>0</v>
      </c>
      <c r="R48" s="98">
        <f t="shared" si="10"/>
        <v>6</v>
      </c>
      <c r="S48" s="119">
        <f t="shared" si="7"/>
        <v>6</v>
      </c>
    </row>
    <row r="49" spans="1:19">
      <c r="A49" s="119"/>
      <c r="E49" s="98">
        <f t="shared" si="1"/>
        <v>48</v>
      </c>
      <c r="F49" s="99"/>
      <c r="K49" s="114">
        <f t="shared" si="8"/>
        <v>0.86843220338983207</v>
      </c>
      <c r="L49" s="115">
        <f t="shared" si="9"/>
        <v>0.91743220338983211</v>
      </c>
      <c r="M49" s="98">
        <f t="shared" si="2"/>
        <v>0.86793220338983212</v>
      </c>
      <c r="N49" s="116">
        <f t="shared" si="3"/>
        <v>0.91793220338983206</v>
      </c>
      <c r="O49" s="117">
        <f t="shared" si="4"/>
        <v>0.89293220338983215</v>
      </c>
      <c r="P49" s="98">
        <f t="shared" si="5"/>
        <v>0</v>
      </c>
      <c r="Q49" s="118">
        <f t="shared" si="6"/>
        <v>0</v>
      </c>
      <c r="R49" s="98">
        <f t="shared" si="10"/>
        <v>6</v>
      </c>
      <c r="S49" s="119">
        <f t="shared" si="7"/>
        <v>6</v>
      </c>
    </row>
    <row r="50" spans="1:19">
      <c r="A50" s="119"/>
      <c r="E50" s="98">
        <f t="shared" si="1"/>
        <v>49</v>
      </c>
      <c r="F50" s="99"/>
      <c r="K50" s="114">
        <f t="shared" si="8"/>
        <v>0.91843220338983211</v>
      </c>
      <c r="L50" s="115">
        <f t="shared" si="9"/>
        <v>0.96743220338983216</v>
      </c>
      <c r="M50" s="98">
        <f t="shared" si="2"/>
        <v>0.91793220338983217</v>
      </c>
      <c r="N50" s="116">
        <f t="shared" si="3"/>
        <v>0.9679322033898321</v>
      </c>
      <c r="O50" s="117">
        <f t="shared" si="4"/>
        <v>0.94293220338983219</v>
      </c>
      <c r="P50" s="98">
        <f t="shared" si="5"/>
        <v>0</v>
      </c>
      <c r="Q50" s="118">
        <f t="shared" si="6"/>
        <v>0</v>
      </c>
      <c r="R50" s="98">
        <f t="shared" si="10"/>
        <v>6</v>
      </c>
      <c r="S50" s="119">
        <f t="shared" si="7"/>
        <v>6</v>
      </c>
    </row>
    <row r="51" spans="1:19">
      <c r="A51" s="119"/>
      <c r="E51" s="98">
        <f t="shared" si="1"/>
        <v>50</v>
      </c>
      <c r="F51" s="99"/>
      <c r="K51" s="114">
        <f t="shared" si="8"/>
        <v>0.96843220338983216</v>
      </c>
      <c r="L51" s="115">
        <f t="shared" si="9"/>
        <v>1.0174322033898322</v>
      </c>
      <c r="M51" s="98">
        <f t="shared" si="2"/>
        <v>0.96793220338983221</v>
      </c>
      <c r="N51" s="116">
        <f t="shared" si="3"/>
        <v>1.0179322033898321</v>
      </c>
      <c r="O51" s="117">
        <f t="shared" si="4"/>
        <v>0.99293220338983224</v>
      </c>
      <c r="P51" s="98">
        <f t="shared" si="5"/>
        <v>0</v>
      </c>
      <c r="Q51" s="118">
        <f t="shared" si="6"/>
        <v>0</v>
      </c>
      <c r="R51" s="98">
        <f t="shared" si="10"/>
        <v>6</v>
      </c>
      <c r="S51" s="119">
        <f t="shared" si="7"/>
        <v>6</v>
      </c>
    </row>
    <row r="52" spans="1:19">
      <c r="A52" s="119"/>
      <c r="E52" s="98">
        <f t="shared" si="1"/>
        <v>51</v>
      </c>
      <c r="F52" s="99"/>
      <c r="K52" s="114">
        <f t="shared" si="8"/>
        <v>1.0184322033898321</v>
      </c>
      <c r="L52" s="115">
        <f t="shared" si="9"/>
        <v>1.0674322033898322</v>
      </c>
      <c r="M52" s="98">
        <f t="shared" si="2"/>
        <v>1.0179322033898321</v>
      </c>
      <c r="N52" s="116">
        <f t="shared" si="3"/>
        <v>1.0679322033898322</v>
      </c>
      <c r="O52" s="117">
        <f t="shared" si="4"/>
        <v>1.0429322033898321</v>
      </c>
      <c r="P52" s="98">
        <f t="shared" si="5"/>
        <v>1</v>
      </c>
      <c r="Q52" s="118">
        <f t="shared" si="6"/>
        <v>0.125</v>
      </c>
      <c r="R52" s="98">
        <f t="shared" si="10"/>
        <v>7</v>
      </c>
      <c r="S52" s="119">
        <f t="shared" si="7"/>
        <v>6</v>
      </c>
    </row>
    <row r="53" spans="1:19">
      <c r="A53" s="119"/>
      <c r="E53" s="98">
        <f t="shared" si="1"/>
        <v>52</v>
      </c>
      <c r="F53" s="99"/>
      <c r="K53" s="114">
        <f t="shared" si="8"/>
        <v>1.0684322033898321</v>
      </c>
      <c r="L53" s="115">
        <f t="shared" si="9"/>
        <v>1.1174322033898323</v>
      </c>
      <c r="M53" s="98">
        <f t="shared" si="2"/>
        <v>1.0679322033898322</v>
      </c>
      <c r="N53" s="116">
        <f t="shared" si="3"/>
        <v>1.1179322033898322</v>
      </c>
      <c r="O53" s="117">
        <f t="shared" si="4"/>
        <v>1.0929322033898323</v>
      </c>
      <c r="P53" s="98">
        <f t="shared" si="5"/>
        <v>0</v>
      </c>
      <c r="Q53" s="118">
        <f t="shared" si="6"/>
        <v>0</v>
      </c>
      <c r="R53" s="98">
        <f t="shared" si="10"/>
        <v>7</v>
      </c>
      <c r="S53" s="119">
        <f t="shared" si="7"/>
        <v>7</v>
      </c>
    </row>
    <row r="54" spans="1:19">
      <c r="A54" s="119"/>
      <c r="E54" s="98">
        <f t="shared" si="1"/>
        <v>53</v>
      </c>
      <c r="F54" s="99"/>
      <c r="K54" s="114">
        <f t="shared" si="8"/>
        <v>1.1184322033898322</v>
      </c>
      <c r="L54" s="115">
        <f t="shared" si="9"/>
        <v>1.1674322033898323</v>
      </c>
      <c r="M54" s="98">
        <f t="shared" si="2"/>
        <v>1.1179322033898322</v>
      </c>
      <c r="N54" s="116">
        <f t="shared" si="3"/>
        <v>1.1679322033898323</v>
      </c>
      <c r="O54" s="117">
        <f t="shared" si="4"/>
        <v>1.1429322033898321</v>
      </c>
      <c r="P54" s="98">
        <f t="shared" si="5"/>
        <v>0</v>
      </c>
      <c r="Q54" s="118">
        <f t="shared" si="6"/>
        <v>0</v>
      </c>
      <c r="R54" s="98">
        <f t="shared" si="10"/>
        <v>7</v>
      </c>
      <c r="S54" s="119">
        <f t="shared" si="7"/>
        <v>7</v>
      </c>
    </row>
    <row r="55" spans="1:19">
      <c r="A55" s="119"/>
      <c r="E55" s="98">
        <f t="shared" si="1"/>
        <v>54</v>
      </c>
      <c r="F55" s="99"/>
      <c r="K55" s="114">
        <f t="shared" si="8"/>
        <v>1.1684322033898322</v>
      </c>
      <c r="L55" s="115">
        <f t="shared" si="9"/>
        <v>1.2174322033898324</v>
      </c>
      <c r="M55" s="98">
        <f t="shared" si="2"/>
        <v>1.1679322033898323</v>
      </c>
      <c r="N55" s="116">
        <f t="shared" si="3"/>
        <v>1.2179322033898323</v>
      </c>
      <c r="O55" s="117">
        <f t="shared" si="4"/>
        <v>1.1929322033898324</v>
      </c>
      <c r="P55" s="98">
        <f t="shared" si="5"/>
        <v>0</v>
      </c>
      <c r="Q55" s="118">
        <f t="shared" si="6"/>
        <v>0</v>
      </c>
      <c r="R55" s="98">
        <f t="shared" si="10"/>
        <v>7</v>
      </c>
      <c r="S55" s="119">
        <f t="shared" si="7"/>
        <v>7</v>
      </c>
    </row>
    <row r="56" spans="1:19">
      <c r="A56" s="119"/>
      <c r="E56" s="98">
        <f t="shared" si="1"/>
        <v>55</v>
      </c>
      <c r="F56" s="99"/>
      <c r="K56" s="114">
        <f t="shared" si="8"/>
        <v>1.2184322033898323</v>
      </c>
      <c r="L56" s="115">
        <f t="shared" si="9"/>
        <v>1.2674322033898324</v>
      </c>
      <c r="M56" s="98">
        <f t="shared" si="2"/>
        <v>1.2179322033898323</v>
      </c>
      <c r="N56" s="116">
        <f t="shared" si="3"/>
        <v>1.2679322033898324</v>
      </c>
      <c r="O56" s="117">
        <f t="shared" si="4"/>
        <v>1.2429322033898322</v>
      </c>
      <c r="P56" s="98">
        <f t="shared" si="5"/>
        <v>0</v>
      </c>
      <c r="Q56" s="118">
        <f t="shared" si="6"/>
        <v>0</v>
      </c>
      <c r="R56" s="98">
        <f t="shared" si="10"/>
        <v>7</v>
      </c>
      <c r="S56" s="119">
        <f t="shared" si="7"/>
        <v>7</v>
      </c>
    </row>
    <row r="57" spans="1:19">
      <c r="A57" s="119"/>
      <c r="E57" s="98">
        <f t="shared" si="1"/>
        <v>56</v>
      </c>
      <c r="F57" s="99"/>
      <c r="K57" s="114">
        <f t="shared" si="8"/>
        <v>1.2684322033898323</v>
      </c>
      <c r="L57" s="115">
        <f t="shared" si="9"/>
        <v>1.3174322033898325</v>
      </c>
      <c r="M57" s="98">
        <f t="shared" si="2"/>
        <v>1.2679322033898324</v>
      </c>
      <c r="N57" s="116">
        <f t="shared" si="3"/>
        <v>1.3179322033898324</v>
      </c>
      <c r="O57" s="117">
        <f t="shared" si="4"/>
        <v>1.2929322033898325</v>
      </c>
      <c r="P57" s="98">
        <f t="shared" si="5"/>
        <v>0</v>
      </c>
      <c r="Q57" s="118">
        <f t="shared" si="6"/>
        <v>0</v>
      </c>
      <c r="R57" s="98">
        <f t="shared" si="10"/>
        <v>7</v>
      </c>
      <c r="S57" s="119">
        <f t="shared" si="7"/>
        <v>7</v>
      </c>
    </row>
    <row r="58" spans="1:19">
      <c r="A58" s="119"/>
      <c r="E58" s="98">
        <f t="shared" si="1"/>
        <v>57</v>
      </c>
      <c r="F58" s="99"/>
      <c r="K58" s="114">
        <f t="shared" si="8"/>
        <v>1.3184322033898324</v>
      </c>
      <c r="L58" s="115">
        <f t="shared" si="9"/>
        <v>1.3674322033898325</v>
      </c>
      <c r="M58" s="98">
        <f t="shared" si="2"/>
        <v>1.3179322033898324</v>
      </c>
      <c r="N58" s="116">
        <f t="shared" si="3"/>
        <v>1.3679322033898325</v>
      </c>
      <c r="O58" s="117">
        <f t="shared" si="4"/>
        <v>1.3429322033898323</v>
      </c>
      <c r="P58" s="98">
        <f t="shared" si="5"/>
        <v>0</v>
      </c>
      <c r="Q58" s="118">
        <f t="shared" si="6"/>
        <v>0</v>
      </c>
      <c r="R58" s="98">
        <f t="shared" si="10"/>
        <v>7</v>
      </c>
      <c r="S58" s="119">
        <f t="shared" si="7"/>
        <v>7</v>
      </c>
    </row>
    <row r="59" spans="1:19">
      <c r="A59" s="119"/>
      <c r="E59" s="98">
        <f t="shared" si="1"/>
        <v>58</v>
      </c>
      <c r="F59" s="99"/>
      <c r="K59" s="114">
        <f t="shared" si="8"/>
        <v>1.3684322033898324</v>
      </c>
      <c r="L59" s="115">
        <f t="shared" si="9"/>
        <v>1.4174322033898326</v>
      </c>
      <c r="M59" s="98">
        <f t="shared" si="2"/>
        <v>1.3679322033898325</v>
      </c>
      <c r="N59" s="116">
        <f t="shared" si="3"/>
        <v>1.4179322033898325</v>
      </c>
      <c r="O59" s="117">
        <f t="shared" si="4"/>
        <v>1.3929322033898326</v>
      </c>
      <c r="P59" s="98">
        <f t="shared" si="5"/>
        <v>1</v>
      </c>
      <c r="Q59" s="118">
        <f t="shared" si="6"/>
        <v>0.125</v>
      </c>
      <c r="R59" s="98">
        <f t="shared" si="10"/>
        <v>8</v>
      </c>
      <c r="S59" s="119">
        <f t="shared" si="7"/>
        <v>7</v>
      </c>
    </row>
    <row r="60" spans="1:19">
      <c r="A60" s="119"/>
      <c r="E60" s="98">
        <f t="shared" si="1"/>
        <v>59</v>
      </c>
      <c r="F60" s="99"/>
      <c r="K60" s="114">
        <f t="shared" si="8"/>
        <v>1.4184322033898324</v>
      </c>
      <c r="L60" s="115">
        <f t="shared" si="9"/>
        <v>1.4674322033898326</v>
      </c>
      <c r="M60" s="98">
        <f t="shared" si="2"/>
        <v>1.4179322033898325</v>
      </c>
      <c r="N60" s="116">
        <f t="shared" si="3"/>
        <v>1.4679322033898325</v>
      </c>
      <c r="O60" s="117">
        <f t="shared" si="4"/>
        <v>1.4429322033898324</v>
      </c>
      <c r="P60" s="98">
        <f t="shared" si="5"/>
        <v>0</v>
      </c>
      <c r="Q60" s="118">
        <f t="shared" si="6"/>
        <v>0</v>
      </c>
      <c r="R60" s="98">
        <f t="shared" si="10"/>
        <v>8</v>
      </c>
      <c r="S60" s="119">
        <f t="shared" si="7"/>
        <v>8</v>
      </c>
    </row>
    <row r="61" spans="1:19">
      <c r="A61" s="119"/>
      <c r="E61" s="98">
        <f t="shared" si="1"/>
        <v>60</v>
      </c>
      <c r="F61" s="99"/>
      <c r="K61" s="114">
        <f t="shared" si="8"/>
        <v>1.4684322033898325</v>
      </c>
      <c r="L61" s="115">
        <f t="shared" si="9"/>
        <v>1.5174322033898326</v>
      </c>
      <c r="M61" s="98">
        <f t="shared" si="2"/>
        <v>1.4679322033898325</v>
      </c>
      <c r="N61" s="116">
        <f t="shared" si="3"/>
        <v>1.5179322033898326</v>
      </c>
      <c r="O61" s="117">
        <f t="shared" si="4"/>
        <v>1.4929322033898327</v>
      </c>
      <c r="P61" s="98">
        <f t="shared" si="5"/>
        <v>0</v>
      </c>
      <c r="Q61" s="118">
        <f t="shared" si="6"/>
        <v>0</v>
      </c>
      <c r="R61" s="98">
        <f t="shared" si="10"/>
        <v>8</v>
      </c>
      <c r="S61" s="119">
        <f t="shared" si="7"/>
        <v>8</v>
      </c>
    </row>
    <row r="62" spans="1:19">
      <c r="A62" s="119"/>
      <c r="E62" s="98">
        <f t="shared" si="1"/>
        <v>61</v>
      </c>
      <c r="F62" s="99"/>
      <c r="K62" s="114">
        <f t="shared" si="8"/>
        <v>1.5184322033898325</v>
      </c>
      <c r="L62" s="115">
        <f t="shared" si="9"/>
        <v>1.5674322033898327</v>
      </c>
      <c r="M62" s="98">
        <f t="shared" si="2"/>
        <v>1.5179322033898326</v>
      </c>
      <c r="N62" s="116">
        <f t="shared" si="3"/>
        <v>1.5679322033898326</v>
      </c>
      <c r="O62" s="117">
        <f t="shared" si="4"/>
        <v>1.5429322033898325</v>
      </c>
      <c r="P62" s="98">
        <f t="shared" si="5"/>
        <v>0</v>
      </c>
      <c r="Q62" s="118">
        <f t="shared" si="6"/>
        <v>0</v>
      </c>
      <c r="R62" s="98">
        <f t="shared" si="10"/>
        <v>8</v>
      </c>
      <c r="S62" s="119">
        <f t="shared" si="7"/>
        <v>8</v>
      </c>
    </row>
    <row r="63" spans="1:19">
      <c r="A63" s="119"/>
      <c r="E63" s="98">
        <f t="shared" si="1"/>
        <v>62</v>
      </c>
      <c r="F63" s="99"/>
      <c r="K63" s="114">
        <f t="shared" si="8"/>
        <v>1.5684322033898326</v>
      </c>
      <c r="L63" s="115">
        <f t="shared" si="9"/>
        <v>1.6174322033898327</v>
      </c>
      <c r="M63" s="98">
        <f t="shared" si="2"/>
        <v>1.5679322033898326</v>
      </c>
      <c r="N63" s="116">
        <f t="shared" si="3"/>
        <v>1.6179322033898327</v>
      </c>
      <c r="O63" s="117">
        <f t="shared" si="4"/>
        <v>1.5929322033898328</v>
      </c>
      <c r="P63" s="98">
        <f t="shared" si="5"/>
        <v>0</v>
      </c>
      <c r="Q63" s="118">
        <f t="shared" si="6"/>
        <v>0</v>
      </c>
      <c r="R63" s="98">
        <f t="shared" si="10"/>
        <v>8</v>
      </c>
      <c r="S63" s="119">
        <f t="shared" si="7"/>
        <v>8</v>
      </c>
    </row>
    <row r="64" spans="1:19">
      <c r="A64" s="119"/>
      <c r="E64" s="98">
        <f t="shared" si="1"/>
        <v>63</v>
      </c>
      <c r="F64" s="99"/>
      <c r="K64" s="114">
        <f t="shared" si="8"/>
        <v>1.6184322033898326</v>
      </c>
      <c r="L64" s="115">
        <f t="shared" si="9"/>
        <v>1.6674322033898328</v>
      </c>
      <c r="M64" s="98">
        <f t="shared" si="2"/>
        <v>1.6179322033898327</v>
      </c>
      <c r="N64" s="116">
        <f t="shared" si="3"/>
        <v>1.6679322033898327</v>
      </c>
      <c r="O64" s="117">
        <f t="shared" si="4"/>
        <v>1.6429322033898326</v>
      </c>
      <c r="P64" s="98">
        <f t="shared" si="5"/>
        <v>0</v>
      </c>
      <c r="Q64" s="118">
        <f t="shared" si="6"/>
        <v>0</v>
      </c>
      <c r="R64" s="98">
        <f t="shared" si="10"/>
        <v>8</v>
      </c>
      <c r="S64" s="119">
        <f t="shared" si="7"/>
        <v>8</v>
      </c>
    </row>
    <row r="65" spans="1:19">
      <c r="A65" s="119"/>
      <c r="E65" s="98">
        <f t="shared" si="1"/>
        <v>64</v>
      </c>
      <c r="F65" s="99"/>
      <c r="K65" s="114">
        <f t="shared" si="8"/>
        <v>1.6684322033898327</v>
      </c>
      <c r="L65" s="115">
        <f t="shared" si="9"/>
        <v>1.7174322033898328</v>
      </c>
      <c r="M65" s="98">
        <f t="shared" si="2"/>
        <v>1.6679322033898327</v>
      </c>
      <c r="N65" s="116">
        <f t="shared" si="3"/>
        <v>1.7179322033898328</v>
      </c>
      <c r="O65" s="117">
        <f t="shared" si="4"/>
        <v>1.6929322033898329</v>
      </c>
      <c r="P65" s="98">
        <f t="shared" si="5"/>
        <v>0</v>
      </c>
      <c r="Q65" s="118">
        <f t="shared" si="6"/>
        <v>0</v>
      </c>
      <c r="R65" s="98">
        <f t="shared" si="10"/>
        <v>8</v>
      </c>
      <c r="S65" s="119">
        <f t="shared" si="7"/>
        <v>8</v>
      </c>
    </row>
    <row r="66" spans="1:19">
      <c r="A66" s="119"/>
      <c r="E66" s="98">
        <f t="shared" si="1"/>
        <v>65</v>
      </c>
      <c r="F66" s="99"/>
      <c r="K66" s="114">
        <f t="shared" si="8"/>
        <v>1.7184322033898327</v>
      </c>
      <c r="L66" s="115">
        <f t="shared" si="9"/>
        <v>1.7674322033898329</v>
      </c>
      <c r="M66" s="98">
        <f t="shared" si="2"/>
        <v>1.7179322033898328</v>
      </c>
      <c r="N66" s="116">
        <f t="shared" si="3"/>
        <v>1.7679322033898328</v>
      </c>
      <c r="O66" s="117">
        <f t="shared" si="4"/>
        <v>1.7429322033898327</v>
      </c>
      <c r="P66" s="98">
        <f t="shared" si="5"/>
        <v>0</v>
      </c>
      <c r="Q66" s="118">
        <f t="shared" si="6"/>
        <v>0</v>
      </c>
      <c r="R66" s="98">
        <f t="shared" si="10"/>
        <v>8</v>
      </c>
      <c r="S66" s="119">
        <f t="shared" si="7"/>
        <v>8</v>
      </c>
    </row>
    <row r="67" spans="1:19">
      <c r="A67" s="119"/>
      <c r="E67" s="98">
        <f t="shared" si="1"/>
        <v>66</v>
      </c>
      <c r="F67" s="99"/>
      <c r="K67" s="114">
        <f t="shared" si="8"/>
        <v>1.7684322033898328</v>
      </c>
      <c r="L67" s="115">
        <f t="shared" si="9"/>
        <v>1.8174322033898329</v>
      </c>
      <c r="M67" s="98">
        <f t="shared" si="2"/>
        <v>1.7679322033898328</v>
      </c>
      <c r="N67" s="116">
        <f t="shared" si="3"/>
        <v>1.8179322033898329</v>
      </c>
      <c r="O67" s="117">
        <f t="shared" si="4"/>
        <v>1.7929322033898329</v>
      </c>
      <c r="P67" s="98">
        <f t="shared" si="5"/>
        <v>0</v>
      </c>
      <c r="Q67" s="118">
        <f t="shared" si="6"/>
        <v>0</v>
      </c>
      <c r="R67" s="98">
        <f t="shared" si="10"/>
        <v>8</v>
      </c>
      <c r="S67" s="119">
        <f t="shared" si="7"/>
        <v>8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1.8184322033898328</v>
      </c>
      <c r="L68" s="115">
        <f t="shared" si="9"/>
        <v>1.867432203389833</v>
      </c>
      <c r="M68" s="98">
        <f t="shared" si="2"/>
        <v>1.8179322033898329</v>
      </c>
      <c r="N68" s="116">
        <f t="shared" si="3"/>
        <v>1.8679322033898329</v>
      </c>
      <c r="O68" s="117">
        <f t="shared" si="4"/>
        <v>1.8429322033898328</v>
      </c>
      <c r="P68" s="98">
        <f t="shared" si="5"/>
        <v>0</v>
      </c>
      <c r="Q68" s="118">
        <f t="shared" si="6"/>
        <v>0</v>
      </c>
      <c r="R68" s="98">
        <f t="shared" si="10"/>
        <v>8</v>
      </c>
      <c r="S68" s="119">
        <f t="shared" si="7"/>
        <v>8</v>
      </c>
    </row>
    <row r="69" spans="1:19">
      <c r="A69" s="119"/>
      <c r="E69" s="98">
        <f t="shared" si="11"/>
        <v>68</v>
      </c>
      <c r="F69" s="99"/>
      <c r="K69" s="114">
        <f t="shared" si="8"/>
        <v>1.8684322033898328</v>
      </c>
      <c r="L69" s="115">
        <f t="shared" si="9"/>
        <v>1.917432203389833</v>
      </c>
      <c r="M69" s="98">
        <f t="shared" ref="M69:M132" si="12">K69-5*10^-(D$2+1)</f>
        <v>1.8679322033898329</v>
      </c>
      <c r="N69" s="116">
        <f t="shared" ref="N69:N132" si="13">L69+5*10^-(D$2+1)</f>
        <v>1.9179322033898329</v>
      </c>
      <c r="O69" s="117">
        <f t="shared" ref="O69:O132" si="14">AVERAGE(K69,L69)</f>
        <v>1.892932203389833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8</v>
      </c>
      <c r="S69" s="119">
        <f t="shared" ref="S69:S132" si="17">COUNTIF(F$2:F$5000,"&lt;="&amp;M69)</f>
        <v>8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1.9184322033898329</v>
      </c>
      <c r="L70" s="115">
        <f t="shared" ref="L70:L133" si="19">K70+$I$4-POWER(10,-$D$2)</f>
        <v>1.967432203389833</v>
      </c>
      <c r="M70" s="98">
        <f t="shared" si="12"/>
        <v>1.9179322033898329</v>
      </c>
      <c r="N70" s="116">
        <f t="shared" si="13"/>
        <v>1.967932203389833</v>
      </c>
      <c r="O70" s="117">
        <f t="shared" si="14"/>
        <v>1.9429322033898329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8</v>
      </c>
      <c r="S70" s="119">
        <f t="shared" si="17"/>
        <v>8</v>
      </c>
    </row>
    <row r="71" spans="1:19">
      <c r="A71" s="119"/>
      <c r="E71" s="98">
        <f t="shared" si="11"/>
        <v>70</v>
      </c>
      <c r="F71" s="99"/>
      <c r="K71" s="114">
        <f t="shared" si="18"/>
        <v>1.9684322033898329</v>
      </c>
      <c r="L71" s="115">
        <f t="shared" si="19"/>
        <v>2.0174322033898329</v>
      </c>
      <c r="M71" s="98">
        <f t="shared" si="12"/>
        <v>1.967932203389833</v>
      </c>
      <c r="N71" s="116">
        <f t="shared" si="13"/>
        <v>2.017932203389833</v>
      </c>
      <c r="O71" s="117">
        <f t="shared" si="14"/>
        <v>1.9929322033898329</v>
      </c>
      <c r="P71" s="98">
        <f t="shared" si="15"/>
        <v>0</v>
      </c>
      <c r="Q71" s="118">
        <f t="shared" si="16"/>
        <v>0</v>
      </c>
      <c r="R71" s="98">
        <f t="shared" si="20"/>
        <v>8</v>
      </c>
      <c r="S71" s="119">
        <f t="shared" si="17"/>
        <v>8</v>
      </c>
    </row>
    <row r="72" spans="1:19">
      <c r="A72" s="119"/>
      <c r="E72" s="98">
        <f t="shared" si="11"/>
        <v>71</v>
      </c>
      <c r="F72" s="99"/>
      <c r="K72" s="114">
        <f t="shared" si="18"/>
        <v>2.0184322033898328</v>
      </c>
      <c r="L72" s="115">
        <f t="shared" si="19"/>
        <v>2.0674322033898327</v>
      </c>
      <c r="M72" s="98">
        <f t="shared" si="12"/>
        <v>2.0179322033898326</v>
      </c>
      <c r="N72" s="116">
        <f t="shared" si="13"/>
        <v>2.0679322033898329</v>
      </c>
      <c r="O72" s="117">
        <f t="shared" si="14"/>
        <v>2.0429322033898325</v>
      </c>
      <c r="P72" s="98">
        <f t="shared" si="15"/>
        <v>0</v>
      </c>
      <c r="Q72" s="118">
        <f t="shared" si="16"/>
        <v>0</v>
      </c>
      <c r="R72" s="98">
        <f t="shared" si="20"/>
        <v>8</v>
      </c>
      <c r="S72" s="119">
        <f t="shared" si="17"/>
        <v>8</v>
      </c>
    </row>
    <row r="73" spans="1:19">
      <c r="A73" s="119"/>
      <c r="E73" s="98">
        <f t="shared" si="11"/>
        <v>72</v>
      </c>
      <c r="F73" s="99"/>
      <c r="K73" s="114">
        <f t="shared" si="18"/>
        <v>2.0684322033898326</v>
      </c>
      <c r="L73" s="115">
        <f t="shared" si="19"/>
        <v>2.1174322033898325</v>
      </c>
      <c r="M73" s="98">
        <f t="shared" si="12"/>
        <v>2.0679322033898324</v>
      </c>
      <c r="N73" s="116">
        <f t="shared" si="13"/>
        <v>2.1179322033898327</v>
      </c>
      <c r="O73" s="117">
        <f t="shared" si="14"/>
        <v>2.0929322033898323</v>
      </c>
      <c r="P73" s="98">
        <f t="shared" si="15"/>
        <v>0</v>
      </c>
      <c r="Q73" s="118">
        <f t="shared" si="16"/>
        <v>0</v>
      </c>
      <c r="R73" s="98">
        <f t="shared" si="20"/>
        <v>8</v>
      </c>
      <c r="S73" s="119">
        <f t="shared" si="17"/>
        <v>8</v>
      </c>
    </row>
    <row r="74" spans="1:19">
      <c r="A74" s="119"/>
      <c r="E74" s="98">
        <f t="shared" si="11"/>
        <v>73</v>
      </c>
      <c r="F74" s="99"/>
      <c r="K74" s="114">
        <f t="shared" si="18"/>
        <v>2.1184322033898324</v>
      </c>
      <c r="L74" s="115">
        <f t="shared" si="19"/>
        <v>2.1674322033898323</v>
      </c>
      <c r="M74" s="98">
        <f t="shared" si="12"/>
        <v>2.1179322033898322</v>
      </c>
      <c r="N74" s="116">
        <f t="shared" si="13"/>
        <v>2.1679322033898325</v>
      </c>
      <c r="O74" s="117">
        <f t="shared" si="14"/>
        <v>2.1429322033898321</v>
      </c>
      <c r="P74" s="98">
        <f t="shared" si="15"/>
        <v>0</v>
      </c>
      <c r="Q74" s="118">
        <f t="shared" si="16"/>
        <v>0</v>
      </c>
      <c r="R74" s="98">
        <f t="shared" si="20"/>
        <v>8</v>
      </c>
      <c r="S74" s="119">
        <f t="shared" si="17"/>
        <v>8</v>
      </c>
    </row>
    <row r="75" spans="1:19">
      <c r="A75" s="119"/>
      <c r="E75" s="98">
        <f t="shared" si="11"/>
        <v>74</v>
      </c>
      <c r="F75" s="99"/>
      <c r="K75" s="114">
        <f t="shared" si="18"/>
        <v>2.1684322033898322</v>
      </c>
      <c r="L75" s="115">
        <f t="shared" si="19"/>
        <v>2.2174322033898322</v>
      </c>
      <c r="M75" s="98">
        <f t="shared" si="12"/>
        <v>2.1679322033898321</v>
      </c>
      <c r="N75" s="116">
        <f t="shared" si="13"/>
        <v>2.2179322033898323</v>
      </c>
      <c r="O75" s="117">
        <f t="shared" si="14"/>
        <v>2.192932203389832</v>
      </c>
      <c r="P75" s="98">
        <f t="shared" si="15"/>
        <v>0</v>
      </c>
      <c r="Q75" s="118">
        <f t="shared" si="16"/>
        <v>0</v>
      </c>
      <c r="R75" s="98">
        <f t="shared" si="20"/>
        <v>8</v>
      </c>
      <c r="S75" s="119">
        <f t="shared" si="17"/>
        <v>8</v>
      </c>
    </row>
    <row r="76" spans="1:19">
      <c r="A76" s="119"/>
      <c r="E76" s="98">
        <f t="shared" si="11"/>
        <v>75</v>
      </c>
      <c r="F76" s="99"/>
      <c r="K76" s="114">
        <f t="shared" si="18"/>
        <v>2.218432203389832</v>
      </c>
      <c r="L76" s="115">
        <f t="shared" si="19"/>
        <v>2.267432203389832</v>
      </c>
      <c r="M76" s="98">
        <f t="shared" si="12"/>
        <v>2.2179322033898319</v>
      </c>
      <c r="N76" s="116">
        <f t="shared" si="13"/>
        <v>2.2679322033898321</v>
      </c>
      <c r="O76" s="117">
        <f t="shared" si="14"/>
        <v>2.2429322033898318</v>
      </c>
      <c r="P76" s="98">
        <f t="shared" si="15"/>
        <v>0</v>
      </c>
      <c r="Q76" s="118">
        <f t="shared" si="16"/>
        <v>0</v>
      </c>
      <c r="R76" s="98">
        <f t="shared" si="20"/>
        <v>8</v>
      </c>
      <c r="S76" s="119">
        <f t="shared" si="17"/>
        <v>8</v>
      </c>
    </row>
    <row r="77" spans="1:19">
      <c r="A77" s="119"/>
      <c r="E77" s="98">
        <f t="shared" si="11"/>
        <v>76</v>
      </c>
      <c r="F77" s="99"/>
      <c r="K77" s="114">
        <f t="shared" si="18"/>
        <v>2.2684322033898319</v>
      </c>
      <c r="L77" s="115">
        <f t="shared" si="19"/>
        <v>2.3174322033898318</v>
      </c>
      <c r="M77" s="98">
        <f t="shared" si="12"/>
        <v>2.2679322033898317</v>
      </c>
      <c r="N77" s="116">
        <f t="shared" si="13"/>
        <v>2.317932203389832</v>
      </c>
      <c r="O77" s="117">
        <f t="shared" si="14"/>
        <v>2.2929322033898316</v>
      </c>
      <c r="P77" s="98">
        <f t="shared" si="15"/>
        <v>0</v>
      </c>
      <c r="Q77" s="118">
        <f t="shared" si="16"/>
        <v>0</v>
      </c>
      <c r="R77" s="98">
        <f t="shared" si="20"/>
        <v>8</v>
      </c>
      <c r="S77" s="119">
        <f t="shared" si="17"/>
        <v>8</v>
      </c>
    </row>
    <row r="78" spans="1:19">
      <c r="A78" s="119"/>
      <c r="E78" s="98">
        <f t="shared" si="11"/>
        <v>77</v>
      </c>
      <c r="F78" s="99"/>
      <c r="K78" s="114">
        <f t="shared" si="18"/>
        <v>2.3184322033898317</v>
      </c>
      <c r="L78" s="115">
        <f t="shared" si="19"/>
        <v>2.3674322033898316</v>
      </c>
      <c r="M78" s="98">
        <f t="shared" si="12"/>
        <v>2.3179322033898315</v>
      </c>
      <c r="N78" s="116">
        <f t="shared" si="13"/>
        <v>2.3679322033898318</v>
      </c>
      <c r="O78" s="117">
        <f t="shared" si="14"/>
        <v>2.3429322033898314</v>
      </c>
      <c r="P78" s="98">
        <f t="shared" si="15"/>
        <v>0</v>
      </c>
      <c r="Q78" s="118">
        <f t="shared" si="16"/>
        <v>0</v>
      </c>
      <c r="R78" s="98">
        <f t="shared" si="20"/>
        <v>8</v>
      </c>
      <c r="S78" s="119">
        <f t="shared" si="17"/>
        <v>8</v>
      </c>
    </row>
    <row r="79" spans="1:19">
      <c r="A79" s="119"/>
      <c r="E79" s="98">
        <f t="shared" si="11"/>
        <v>78</v>
      </c>
      <c r="F79" s="99"/>
      <c r="K79" s="114">
        <f t="shared" si="18"/>
        <v>2.3684322033898315</v>
      </c>
      <c r="L79" s="115">
        <f t="shared" si="19"/>
        <v>2.4174322033898314</v>
      </c>
      <c r="M79" s="98">
        <f t="shared" si="12"/>
        <v>2.3679322033898313</v>
      </c>
      <c r="N79" s="116">
        <f t="shared" si="13"/>
        <v>2.4179322033898316</v>
      </c>
      <c r="O79" s="117">
        <f t="shared" si="14"/>
        <v>2.3929322033898313</v>
      </c>
      <c r="P79" s="98">
        <f t="shared" si="15"/>
        <v>0</v>
      </c>
      <c r="Q79" s="118">
        <f t="shared" si="16"/>
        <v>0</v>
      </c>
      <c r="R79" s="98">
        <f t="shared" si="20"/>
        <v>8</v>
      </c>
      <c r="S79" s="119">
        <f t="shared" si="17"/>
        <v>8</v>
      </c>
    </row>
    <row r="80" spans="1:19">
      <c r="A80" s="119"/>
      <c r="E80" s="98">
        <f t="shared" si="11"/>
        <v>79</v>
      </c>
      <c r="F80" s="99"/>
      <c r="K80" s="114">
        <f t="shared" si="18"/>
        <v>2.4184322033898313</v>
      </c>
      <c r="L80" s="115">
        <f t="shared" si="19"/>
        <v>2.4674322033898313</v>
      </c>
      <c r="M80" s="98">
        <f t="shared" si="12"/>
        <v>2.4179322033898312</v>
      </c>
      <c r="N80" s="116">
        <f t="shared" si="13"/>
        <v>2.4679322033898314</v>
      </c>
      <c r="O80" s="117">
        <f t="shared" si="14"/>
        <v>2.4429322033898311</v>
      </c>
      <c r="P80" s="98">
        <f t="shared" si="15"/>
        <v>0</v>
      </c>
      <c r="Q80" s="118">
        <f t="shared" si="16"/>
        <v>0</v>
      </c>
      <c r="R80" s="98">
        <f t="shared" si="20"/>
        <v>8</v>
      </c>
      <c r="S80" s="119">
        <f t="shared" si="17"/>
        <v>8</v>
      </c>
    </row>
    <row r="81" spans="1:19">
      <c r="A81" s="119"/>
      <c r="E81" s="98">
        <f t="shared" si="11"/>
        <v>80</v>
      </c>
      <c r="F81" s="99"/>
      <c r="K81" s="114">
        <f t="shared" si="18"/>
        <v>2.4684322033898312</v>
      </c>
      <c r="L81" s="115">
        <f t="shared" si="19"/>
        <v>2.5174322033898311</v>
      </c>
      <c r="M81" s="98">
        <f t="shared" si="12"/>
        <v>2.467932203389831</v>
      </c>
      <c r="N81" s="116">
        <f t="shared" si="13"/>
        <v>2.5179322033898313</v>
      </c>
      <c r="O81" s="117">
        <f t="shared" si="14"/>
        <v>2.4929322033898309</v>
      </c>
      <c r="P81" s="98">
        <f t="shared" si="15"/>
        <v>0</v>
      </c>
      <c r="Q81" s="118">
        <f t="shared" si="16"/>
        <v>0</v>
      </c>
      <c r="R81" s="98">
        <f t="shared" si="20"/>
        <v>8</v>
      </c>
      <c r="S81" s="119">
        <f t="shared" si="17"/>
        <v>8</v>
      </c>
    </row>
    <row r="82" spans="1:19">
      <c r="A82" s="119"/>
      <c r="E82" s="98">
        <f t="shared" si="11"/>
        <v>81</v>
      </c>
      <c r="F82" s="99"/>
      <c r="K82" s="114">
        <f t="shared" si="18"/>
        <v>2.518432203389831</v>
      </c>
      <c r="L82" s="115">
        <f t="shared" si="19"/>
        <v>2.5674322033898309</v>
      </c>
      <c r="M82" s="98">
        <f t="shared" si="12"/>
        <v>2.5179322033898308</v>
      </c>
      <c r="N82" s="116">
        <f t="shared" si="13"/>
        <v>2.5679322033898311</v>
      </c>
      <c r="O82" s="117">
        <f t="shared" si="14"/>
        <v>2.5429322033898307</v>
      </c>
      <c r="P82" s="98">
        <f t="shared" si="15"/>
        <v>0</v>
      </c>
      <c r="Q82" s="118">
        <f t="shared" si="16"/>
        <v>0</v>
      </c>
      <c r="R82" s="98">
        <f t="shared" si="20"/>
        <v>8</v>
      </c>
      <c r="S82" s="119">
        <f t="shared" si="17"/>
        <v>8</v>
      </c>
    </row>
    <row r="83" spans="1:19">
      <c r="A83" s="119"/>
      <c r="E83" s="98">
        <f t="shared" si="11"/>
        <v>82</v>
      </c>
      <c r="F83" s="99"/>
      <c r="K83" s="114">
        <f t="shared" si="18"/>
        <v>2.5684322033898308</v>
      </c>
      <c r="L83" s="115">
        <f t="shared" si="19"/>
        <v>2.6174322033898307</v>
      </c>
      <c r="M83" s="98">
        <f t="shared" si="12"/>
        <v>2.5679322033898306</v>
      </c>
      <c r="N83" s="116">
        <f t="shared" si="13"/>
        <v>2.6179322033898309</v>
      </c>
      <c r="O83" s="117">
        <f t="shared" si="14"/>
        <v>2.5929322033898305</v>
      </c>
      <c r="P83" s="98">
        <f t="shared" si="15"/>
        <v>0</v>
      </c>
      <c r="Q83" s="118">
        <f t="shared" si="16"/>
        <v>0</v>
      </c>
      <c r="R83" s="98">
        <f t="shared" si="20"/>
        <v>8</v>
      </c>
      <c r="S83" s="119">
        <f t="shared" si="17"/>
        <v>8</v>
      </c>
    </row>
    <row r="84" spans="1:19">
      <c r="A84" s="119"/>
      <c r="E84" s="98">
        <f t="shared" si="11"/>
        <v>83</v>
      </c>
      <c r="F84" s="99"/>
      <c r="K84" s="114">
        <f t="shared" si="18"/>
        <v>2.6184322033898306</v>
      </c>
      <c r="L84" s="115">
        <f t="shared" si="19"/>
        <v>2.6674322033898306</v>
      </c>
      <c r="M84" s="98">
        <f t="shared" si="12"/>
        <v>2.6179322033898305</v>
      </c>
      <c r="N84" s="116">
        <f t="shared" si="13"/>
        <v>2.6679322033898307</v>
      </c>
      <c r="O84" s="117">
        <f t="shared" si="14"/>
        <v>2.6429322033898304</v>
      </c>
      <c r="P84" s="98">
        <f t="shared" si="15"/>
        <v>0</v>
      </c>
      <c r="Q84" s="118">
        <f t="shared" si="16"/>
        <v>0</v>
      </c>
      <c r="R84" s="98">
        <f t="shared" si="20"/>
        <v>8</v>
      </c>
      <c r="S84" s="119">
        <f t="shared" si="17"/>
        <v>8</v>
      </c>
    </row>
    <row r="85" spans="1:19">
      <c r="A85" s="119"/>
      <c r="E85" s="98">
        <f t="shared" si="11"/>
        <v>84</v>
      </c>
      <c r="F85" s="99"/>
      <c r="K85" s="114">
        <f t="shared" si="18"/>
        <v>2.6684322033898304</v>
      </c>
      <c r="L85" s="115">
        <f t="shared" si="19"/>
        <v>2.7174322033898304</v>
      </c>
      <c r="M85" s="98">
        <f t="shared" si="12"/>
        <v>2.6679322033898303</v>
      </c>
      <c r="N85" s="116">
        <f t="shared" si="13"/>
        <v>2.7179322033898305</v>
      </c>
      <c r="O85" s="117">
        <f t="shared" si="14"/>
        <v>2.6929322033898302</v>
      </c>
      <c r="P85" s="98">
        <f t="shared" si="15"/>
        <v>0</v>
      </c>
      <c r="Q85" s="118">
        <f t="shared" si="16"/>
        <v>0</v>
      </c>
      <c r="R85" s="98">
        <f t="shared" si="20"/>
        <v>8</v>
      </c>
      <c r="S85" s="119">
        <f t="shared" si="17"/>
        <v>8</v>
      </c>
    </row>
    <row r="86" spans="1:19">
      <c r="A86" s="119"/>
      <c r="E86" s="98">
        <f t="shared" si="11"/>
        <v>85</v>
      </c>
      <c r="F86" s="99"/>
      <c r="K86" s="114">
        <f t="shared" si="18"/>
        <v>2.7184322033898303</v>
      </c>
      <c r="L86" s="115">
        <f t="shared" si="19"/>
        <v>2.7674322033898302</v>
      </c>
      <c r="M86" s="98">
        <f t="shared" si="12"/>
        <v>2.7179322033898301</v>
      </c>
      <c r="N86" s="116">
        <f t="shared" si="13"/>
        <v>2.7679322033898304</v>
      </c>
      <c r="O86" s="117">
        <f t="shared" si="14"/>
        <v>2.74293220338983</v>
      </c>
      <c r="P86" s="98">
        <f t="shared" si="15"/>
        <v>0</v>
      </c>
      <c r="Q86" s="118">
        <f t="shared" si="16"/>
        <v>0</v>
      </c>
      <c r="R86" s="98">
        <f t="shared" si="20"/>
        <v>8</v>
      </c>
      <c r="S86" s="119">
        <f t="shared" si="17"/>
        <v>8</v>
      </c>
    </row>
    <row r="87" spans="1:19">
      <c r="A87" s="119"/>
      <c r="E87" s="98">
        <f t="shared" si="11"/>
        <v>86</v>
      </c>
      <c r="F87" s="99"/>
      <c r="K87" s="114">
        <f t="shared" si="18"/>
        <v>2.7684322033898301</v>
      </c>
      <c r="L87" s="115">
        <f t="shared" si="19"/>
        <v>2.81743220338983</v>
      </c>
      <c r="M87" s="98">
        <f t="shared" si="12"/>
        <v>2.7679322033898299</v>
      </c>
      <c r="N87" s="116">
        <f t="shared" si="13"/>
        <v>2.8179322033898302</v>
      </c>
      <c r="O87" s="117">
        <f t="shared" si="14"/>
        <v>2.7929322033898298</v>
      </c>
      <c r="P87" s="98">
        <f t="shared" si="15"/>
        <v>0</v>
      </c>
      <c r="Q87" s="118">
        <f t="shared" si="16"/>
        <v>0</v>
      </c>
      <c r="R87" s="98">
        <f t="shared" si="20"/>
        <v>8</v>
      </c>
      <c r="S87" s="119">
        <f t="shared" si="17"/>
        <v>8</v>
      </c>
    </row>
    <row r="88" spans="1:19">
      <c r="A88" s="119"/>
      <c r="E88" s="98">
        <f t="shared" si="11"/>
        <v>87</v>
      </c>
      <c r="F88" s="99"/>
      <c r="K88" s="114">
        <f t="shared" si="18"/>
        <v>2.8184322033898299</v>
      </c>
      <c r="L88" s="115">
        <f t="shared" si="19"/>
        <v>2.8674322033898298</v>
      </c>
      <c r="M88" s="98">
        <f t="shared" si="12"/>
        <v>2.8179322033898297</v>
      </c>
      <c r="N88" s="116">
        <f t="shared" si="13"/>
        <v>2.86793220338983</v>
      </c>
      <c r="O88" s="117">
        <f t="shared" si="14"/>
        <v>2.8429322033898297</v>
      </c>
      <c r="P88" s="98">
        <f t="shared" si="15"/>
        <v>0</v>
      </c>
      <c r="Q88" s="118">
        <f t="shared" si="16"/>
        <v>0</v>
      </c>
      <c r="R88" s="98">
        <f t="shared" si="20"/>
        <v>8</v>
      </c>
      <c r="S88" s="119">
        <f t="shared" si="17"/>
        <v>8</v>
      </c>
    </row>
    <row r="89" spans="1:19">
      <c r="A89" s="119"/>
      <c r="E89" s="98">
        <f t="shared" si="11"/>
        <v>88</v>
      </c>
      <c r="F89" s="99"/>
      <c r="K89" s="114">
        <f t="shared" si="18"/>
        <v>2.8684322033898297</v>
      </c>
      <c r="L89" s="115">
        <f t="shared" si="19"/>
        <v>2.9174322033898297</v>
      </c>
      <c r="M89" s="98">
        <f t="shared" si="12"/>
        <v>2.8679322033898296</v>
      </c>
      <c r="N89" s="116">
        <f t="shared" si="13"/>
        <v>2.9179322033898298</v>
      </c>
      <c r="O89" s="117">
        <f t="shared" si="14"/>
        <v>2.8929322033898295</v>
      </c>
      <c r="P89" s="98">
        <f t="shared" si="15"/>
        <v>0</v>
      </c>
      <c r="Q89" s="118">
        <f t="shared" si="16"/>
        <v>0</v>
      </c>
      <c r="R89" s="98">
        <f t="shared" si="20"/>
        <v>8</v>
      </c>
      <c r="S89" s="119">
        <f t="shared" si="17"/>
        <v>8</v>
      </c>
    </row>
    <row r="90" spans="1:19">
      <c r="A90" s="119"/>
      <c r="E90" s="98">
        <f t="shared" si="11"/>
        <v>89</v>
      </c>
      <c r="F90" s="99"/>
      <c r="K90" s="114">
        <f t="shared" si="18"/>
        <v>2.9184322033898296</v>
      </c>
      <c r="L90" s="115">
        <f t="shared" si="19"/>
        <v>2.9674322033898295</v>
      </c>
      <c r="M90" s="98">
        <f t="shared" si="12"/>
        <v>2.9179322033898294</v>
      </c>
      <c r="N90" s="116">
        <f t="shared" si="13"/>
        <v>2.9679322033898297</v>
      </c>
      <c r="O90" s="117">
        <f t="shared" si="14"/>
        <v>2.9429322033898293</v>
      </c>
      <c r="P90" s="98">
        <f t="shared" si="15"/>
        <v>0</v>
      </c>
      <c r="Q90" s="118">
        <f t="shared" si="16"/>
        <v>0</v>
      </c>
      <c r="R90" s="98">
        <f t="shared" si="20"/>
        <v>8</v>
      </c>
      <c r="S90" s="119">
        <f t="shared" si="17"/>
        <v>8</v>
      </c>
    </row>
    <row r="91" spans="1:19">
      <c r="A91" s="119"/>
      <c r="E91" s="98">
        <f t="shared" si="11"/>
        <v>90</v>
      </c>
      <c r="F91" s="99"/>
      <c r="K91" s="114">
        <f t="shared" si="18"/>
        <v>2.9684322033898294</v>
      </c>
      <c r="L91" s="115">
        <f t="shared" si="19"/>
        <v>3.0174322033898293</v>
      </c>
      <c r="M91" s="98">
        <f t="shared" si="12"/>
        <v>2.9679322033898292</v>
      </c>
      <c r="N91" s="116">
        <f t="shared" si="13"/>
        <v>3.0179322033898295</v>
      </c>
      <c r="O91" s="117">
        <f t="shared" si="14"/>
        <v>2.9929322033898291</v>
      </c>
      <c r="P91" s="98">
        <f t="shared" si="15"/>
        <v>0</v>
      </c>
      <c r="Q91" s="118">
        <f t="shared" si="16"/>
        <v>0</v>
      </c>
      <c r="R91" s="98">
        <f t="shared" si="20"/>
        <v>8</v>
      </c>
      <c r="S91" s="119">
        <f t="shared" si="17"/>
        <v>8</v>
      </c>
    </row>
    <row r="92" spans="1:19">
      <c r="A92" s="119"/>
      <c r="E92" s="98">
        <f t="shared" si="11"/>
        <v>91</v>
      </c>
      <c r="F92" s="99"/>
      <c r="K92" s="114">
        <f t="shared" si="18"/>
        <v>3.0184322033898292</v>
      </c>
      <c r="L92" s="115">
        <f t="shared" si="19"/>
        <v>3.0674322033898291</v>
      </c>
      <c r="M92" s="98">
        <f t="shared" si="12"/>
        <v>3.017932203389829</v>
      </c>
      <c r="N92" s="116">
        <f t="shared" si="13"/>
        <v>3.0679322033898293</v>
      </c>
      <c r="O92" s="117">
        <f t="shared" si="14"/>
        <v>3.0429322033898289</v>
      </c>
      <c r="P92" s="98">
        <f t="shared" si="15"/>
        <v>0</v>
      </c>
      <c r="Q92" s="118">
        <f t="shared" si="16"/>
        <v>0</v>
      </c>
      <c r="R92" s="98">
        <f t="shared" si="20"/>
        <v>8</v>
      </c>
      <c r="S92" s="119">
        <f t="shared" si="17"/>
        <v>8</v>
      </c>
    </row>
    <row r="93" spans="1:19">
      <c r="A93" s="119"/>
      <c r="E93" s="98">
        <f t="shared" si="11"/>
        <v>92</v>
      </c>
      <c r="F93" s="99"/>
      <c r="K93" s="114">
        <f t="shared" si="18"/>
        <v>3.068432203389829</v>
      </c>
      <c r="L93" s="115">
        <f t="shared" si="19"/>
        <v>3.117432203389829</v>
      </c>
      <c r="M93" s="98">
        <f t="shared" si="12"/>
        <v>3.0679322033898289</v>
      </c>
      <c r="N93" s="116">
        <f t="shared" si="13"/>
        <v>3.1179322033898291</v>
      </c>
      <c r="O93" s="117">
        <f t="shared" si="14"/>
        <v>3.0929322033898288</v>
      </c>
      <c r="P93" s="98">
        <f t="shared" si="15"/>
        <v>0</v>
      </c>
      <c r="Q93" s="118">
        <f t="shared" si="16"/>
        <v>0</v>
      </c>
      <c r="R93" s="98">
        <f t="shared" si="20"/>
        <v>8</v>
      </c>
      <c r="S93" s="119">
        <f t="shared" si="17"/>
        <v>8</v>
      </c>
    </row>
    <row r="94" spans="1:19">
      <c r="A94" s="119"/>
      <c r="E94" s="98">
        <f t="shared" si="11"/>
        <v>93</v>
      </c>
      <c r="F94" s="99"/>
      <c r="K94" s="114">
        <f t="shared" si="18"/>
        <v>3.1184322033898288</v>
      </c>
      <c r="L94" s="115">
        <f t="shared" si="19"/>
        <v>3.1674322033898288</v>
      </c>
      <c r="M94" s="98">
        <f t="shared" si="12"/>
        <v>3.1179322033898287</v>
      </c>
      <c r="N94" s="116">
        <f t="shared" si="13"/>
        <v>3.1679322033898289</v>
      </c>
      <c r="O94" s="117">
        <f t="shared" si="14"/>
        <v>3.1429322033898286</v>
      </c>
      <c r="P94" s="98">
        <f t="shared" si="15"/>
        <v>0</v>
      </c>
      <c r="Q94" s="118">
        <f t="shared" si="16"/>
        <v>0</v>
      </c>
      <c r="R94" s="98">
        <f t="shared" si="20"/>
        <v>8</v>
      </c>
      <c r="S94" s="119">
        <f t="shared" si="17"/>
        <v>8</v>
      </c>
    </row>
    <row r="95" spans="1:19">
      <c r="A95" s="119"/>
      <c r="E95" s="98">
        <f t="shared" si="11"/>
        <v>94</v>
      </c>
      <c r="F95" s="99"/>
      <c r="K95" s="114">
        <f t="shared" si="18"/>
        <v>3.1684322033898287</v>
      </c>
      <c r="L95" s="115">
        <f t="shared" si="19"/>
        <v>3.2174322033898286</v>
      </c>
      <c r="M95" s="98">
        <f t="shared" si="12"/>
        <v>3.1679322033898285</v>
      </c>
      <c r="N95" s="116">
        <f t="shared" si="13"/>
        <v>3.2179322033898288</v>
      </c>
      <c r="O95" s="117">
        <f t="shared" si="14"/>
        <v>3.1929322033898284</v>
      </c>
      <c r="P95" s="98">
        <f t="shared" si="15"/>
        <v>0</v>
      </c>
      <c r="Q95" s="118">
        <f t="shared" si="16"/>
        <v>0</v>
      </c>
      <c r="R95" s="98">
        <f t="shared" si="20"/>
        <v>8</v>
      </c>
      <c r="S95" s="119">
        <f t="shared" si="17"/>
        <v>8</v>
      </c>
    </row>
    <row r="96" spans="1:19">
      <c r="A96" s="119"/>
      <c r="E96" s="98">
        <f t="shared" si="11"/>
        <v>95</v>
      </c>
      <c r="F96" s="99"/>
      <c r="K96" s="114">
        <f t="shared" si="18"/>
        <v>3.2184322033898285</v>
      </c>
      <c r="L96" s="115">
        <f t="shared" si="19"/>
        <v>3.2674322033898284</v>
      </c>
      <c r="M96" s="98">
        <f t="shared" si="12"/>
        <v>3.2179322033898283</v>
      </c>
      <c r="N96" s="116">
        <f t="shared" si="13"/>
        <v>3.2679322033898286</v>
      </c>
      <c r="O96" s="117">
        <f t="shared" si="14"/>
        <v>3.2429322033898282</v>
      </c>
      <c r="P96" s="98">
        <f t="shared" si="15"/>
        <v>0</v>
      </c>
      <c r="Q96" s="118">
        <f t="shared" si="16"/>
        <v>0</v>
      </c>
      <c r="R96" s="98">
        <f t="shared" si="20"/>
        <v>8</v>
      </c>
      <c r="S96" s="119">
        <f t="shared" si="17"/>
        <v>8</v>
      </c>
    </row>
    <row r="97" spans="1:19">
      <c r="A97" s="119"/>
      <c r="E97" s="98">
        <f t="shared" si="11"/>
        <v>96</v>
      </c>
      <c r="F97" s="99"/>
      <c r="K97" s="114">
        <f t="shared" si="18"/>
        <v>3.2684322033898283</v>
      </c>
      <c r="L97" s="115">
        <f t="shared" si="19"/>
        <v>3.3174322033898282</v>
      </c>
      <c r="M97" s="98">
        <f t="shared" si="12"/>
        <v>3.2679322033898281</v>
      </c>
      <c r="N97" s="116">
        <f t="shared" si="13"/>
        <v>3.3179322033898284</v>
      </c>
      <c r="O97" s="117">
        <f t="shared" si="14"/>
        <v>3.2929322033898281</v>
      </c>
      <c r="P97" s="98">
        <f t="shared" si="15"/>
        <v>0</v>
      </c>
      <c r="Q97" s="118">
        <f t="shared" si="16"/>
        <v>0</v>
      </c>
      <c r="R97" s="98">
        <f t="shared" si="20"/>
        <v>8</v>
      </c>
      <c r="S97" s="119">
        <f t="shared" si="17"/>
        <v>8</v>
      </c>
    </row>
    <row r="98" spans="1:19">
      <c r="A98" s="119"/>
      <c r="E98" s="98">
        <f t="shared" si="11"/>
        <v>97</v>
      </c>
      <c r="F98" s="99"/>
      <c r="K98" s="114">
        <f t="shared" si="18"/>
        <v>3.3184322033898281</v>
      </c>
      <c r="L98" s="115">
        <f t="shared" si="19"/>
        <v>3.3674322033898281</v>
      </c>
      <c r="M98" s="98">
        <f t="shared" si="12"/>
        <v>3.317932203389828</v>
      </c>
      <c r="N98" s="116">
        <f t="shared" si="13"/>
        <v>3.3679322033898282</v>
      </c>
      <c r="O98" s="117">
        <f t="shared" si="14"/>
        <v>3.3429322033898279</v>
      </c>
      <c r="P98" s="98">
        <f t="shared" si="15"/>
        <v>0</v>
      </c>
      <c r="Q98" s="118">
        <f t="shared" si="16"/>
        <v>0</v>
      </c>
      <c r="R98" s="98">
        <f t="shared" si="20"/>
        <v>8</v>
      </c>
      <c r="S98" s="119">
        <f t="shared" si="17"/>
        <v>8</v>
      </c>
    </row>
    <row r="99" spans="1:19">
      <c r="A99" s="119"/>
      <c r="E99" s="98">
        <f t="shared" si="11"/>
        <v>98</v>
      </c>
      <c r="F99" s="99"/>
      <c r="K99" s="114">
        <f t="shared" si="18"/>
        <v>3.368432203389828</v>
      </c>
      <c r="L99" s="115">
        <f t="shared" si="19"/>
        <v>3.4174322033898279</v>
      </c>
      <c r="M99" s="98">
        <f t="shared" si="12"/>
        <v>3.3679322033898278</v>
      </c>
      <c r="N99" s="116">
        <f t="shared" si="13"/>
        <v>3.4179322033898281</v>
      </c>
      <c r="O99" s="117">
        <f t="shared" si="14"/>
        <v>3.3929322033898277</v>
      </c>
      <c r="P99" s="98">
        <f t="shared" si="15"/>
        <v>0</v>
      </c>
      <c r="Q99" s="118">
        <f t="shared" si="16"/>
        <v>0</v>
      </c>
      <c r="R99" s="98">
        <f t="shared" si="20"/>
        <v>8</v>
      </c>
      <c r="S99" s="119">
        <f t="shared" si="17"/>
        <v>8</v>
      </c>
    </row>
    <row r="100" spans="1:19">
      <c r="A100" s="119"/>
      <c r="E100" s="98">
        <f t="shared" si="11"/>
        <v>99</v>
      </c>
      <c r="F100" s="99"/>
      <c r="K100" s="114">
        <f t="shared" si="18"/>
        <v>3.4184322033898278</v>
      </c>
      <c r="L100" s="115">
        <f t="shared" si="19"/>
        <v>3.4674322033898277</v>
      </c>
      <c r="M100" s="98">
        <f t="shared" si="12"/>
        <v>3.4179322033898276</v>
      </c>
      <c r="N100" s="116">
        <f t="shared" si="13"/>
        <v>3.4679322033898279</v>
      </c>
      <c r="O100" s="117">
        <f t="shared" si="14"/>
        <v>3.4429322033898275</v>
      </c>
      <c r="P100" s="98">
        <f t="shared" si="15"/>
        <v>0</v>
      </c>
      <c r="Q100" s="118">
        <f t="shared" si="16"/>
        <v>0</v>
      </c>
      <c r="R100" s="98">
        <f t="shared" si="20"/>
        <v>8</v>
      </c>
      <c r="S100" s="119">
        <f t="shared" si="17"/>
        <v>8</v>
      </c>
    </row>
    <row r="101" spans="1:19">
      <c r="A101" s="119"/>
      <c r="E101" s="98">
        <f t="shared" si="11"/>
        <v>100</v>
      </c>
      <c r="F101" s="99"/>
      <c r="K101" s="114">
        <f t="shared" si="18"/>
        <v>3.4684322033898276</v>
      </c>
      <c r="L101" s="115">
        <f t="shared" si="19"/>
        <v>3.5174322033898275</v>
      </c>
      <c r="M101" s="98">
        <f t="shared" si="12"/>
        <v>3.4679322033898274</v>
      </c>
      <c r="N101" s="116">
        <f t="shared" si="13"/>
        <v>3.5179322033898277</v>
      </c>
      <c r="O101" s="117">
        <f t="shared" si="14"/>
        <v>3.4929322033898274</v>
      </c>
      <c r="P101" s="98">
        <f t="shared" si="15"/>
        <v>0</v>
      </c>
      <c r="Q101" s="118">
        <f t="shared" si="16"/>
        <v>0</v>
      </c>
      <c r="R101" s="98">
        <f t="shared" si="20"/>
        <v>8</v>
      </c>
      <c r="S101" s="119">
        <f t="shared" si="17"/>
        <v>8</v>
      </c>
    </row>
    <row r="102" spans="1:19">
      <c r="A102" s="119"/>
      <c r="E102" s="98">
        <f t="shared" si="11"/>
        <v>101</v>
      </c>
      <c r="F102" s="99"/>
      <c r="K102" s="114">
        <f t="shared" si="18"/>
        <v>3.5184322033898274</v>
      </c>
      <c r="L102" s="115">
        <f t="shared" si="19"/>
        <v>3.5674322033898274</v>
      </c>
      <c r="M102" s="98">
        <f t="shared" si="12"/>
        <v>3.5179322033898273</v>
      </c>
      <c r="N102" s="116">
        <f t="shared" si="13"/>
        <v>3.5679322033898275</v>
      </c>
      <c r="O102" s="117">
        <f t="shared" si="14"/>
        <v>3.5429322033898272</v>
      </c>
      <c r="P102" s="98">
        <f t="shared" si="15"/>
        <v>0</v>
      </c>
      <c r="Q102" s="118">
        <f t="shared" si="16"/>
        <v>0</v>
      </c>
      <c r="R102" s="98">
        <f t="shared" si="20"/>
        <v>8</v>
      </c>
      <c r="S102" s="119">
        <f t="shared" si="17"/>
        <v>8</v>
      </c>
    </row>
    <row r="103" spans="1:19">
      <c r="A103" s="119"/>
      <c r="E103" s="98">
        <f t="shared" si="11"/>
        <v>102</v>
      </c>
      <c r="F103" s="99"/>
      <c r="K103" s="114">
        <f t="shared" si="18"/>
        <v>3.5684322033898273</v>
      </c>
      <c r="L103" s="115">
        <f t="shared" si="19"/>
        <v>3.6174322033898272</v>
      </c>
      <c r="M103" s="98">
        <f t="shared" si="12"/>
        <v>3.5679322033898271</v>
      </c>
      <c r="N103" s="116">
        <f t="shared" si="13"/>
        <v>3.6179322033898274</v>
      </c>
      <c r="O103" s="117">
        <f t="shared" si="14"/>
        <v>3.592932203389827</v>
      </c>
      <c r="P103" s="98">
        <f t="shared" si="15"/>
        <v>0</v>
      </c>
      <c r="Q103" s="118">
        <f t="shared" si="16"/>
        <v>0</v>
      </c>
      <c r="R103" s="98">
        <f t="shared" si="20"/>
        <v>8</v>
      </c>
      <c r="S103" s="119">
        <f t="shared" si="17"/>
        <v>8</v>
      </c>
    </row>
    <row r="104" spans="1:19">
      <c r="A104" s="119"/>
      <c r="E104" s="98">
        <f t="shared" si="11"/>
        <v>103</v>
      </c>
      <c r="F104" s="99"/>
      <c r="K104" s="114">
        <f t="shared" si="18"/>
        <v>3.6184322033898271</v>
      </c>
      <c r="L104" s="115">
        <f t="shared" si="19"/>
        <v>3.667432203389827</v>
      </c>
      <c r="M104" s="98">
        <f t="shared" si="12"/>
        <v>3.6179322033898269</v>
      </c>
      <c r="N104" s="116">
        <f t="shared" si="13"/>
        <v>3.6679322033898272</v>
      </c>
      <c r="O104" s="117">
        <f t="shared" si="14"/>
        <v>3.6429322033898268</v>
      </c>
      <c r="P104" s="98">
        <f t="shared" si="15"/>
        <v>0</v>
      </c>
      <c r="Q104" s="118">
        <f t="shared" si="16"/>
        <v>0</v>
      </c>
      <c r="R104" s="98">
        <f t="shared" si="20"/>
        <v>8</v>
      </c>
      <c r="S104" s="119">
        <f t="shared" si="17"/>
        <v>8</v>
      </c>
    </row>
    <row r="105" spans="1:19">
      <c r="A105" s="119"/>
      <c r="E105" s="98">
        <f t="shared" si="11"/>
        <v>104</v>
      </c>
      <c r="F105" s="99"/>
      <c r="K105" s="114">
        <f t="shared" si="18"/>
        <v>3.6684322033898269</v>
      </c>
      <c r="L105" s="115">
        <f t="shared" si="19"/>
        <v>3.7174322033898268</v>
      </c>
      <c r="M105" s="98">
        <f t="shared" si="12"/>
        <v>3.6679322033898267</v>
      </c>
      <c r="N105" s="116">
        <f t="shared" si="13"/>
        <v>3.717932203389827</v>
      </c>
      <c r="O105" s="117">
        <f t="shared" si="14"/>
        <v>3.6929322033898266</v>
      </c>
      <c r="P105" s="98">
        <f t="shared" si="15"/>
        <v>0</v>
      </c>
      <c r="Q105" s="118">
        <f t="shared" si="16"/>
        <v>0</v>
      </c>
      <c r="R105" s="98">
        <f t="shared" si="20"/>
        <v>8</v>
      </c>
      <c r="S105" s="119">
        <f t="shared" si="17"/>
        <v>8</v>
      </c>
    </row>
    <row r="106" spans="1:19">
      <c r="A106" s="119"/>
      <c r="E106" s="98">
        <f t="shared" si="11"/>
        <v>105</v>
      </c>
      <c r="F106" s="99"/>
      <c r="K106" s="114">
        <f t="shared" si="18"/>
        <v>3.7184322033898267</v>
      </c>
      <c r="L106" s="115">
        <f t="shared" si="19"/>
        <v>3.7674322033898267</v>
      </c>
      <c r="M106" s="98">
        <f t="shared" si="12"/>
        <v>3.7179322033898266</v>
      </c>
      <c r="N106" s="116">
        <f t="shared" si="13"/>
        <v>3.7679322033898268</v>
      </c>
      <c r="O106" s="117">
        <f t="shared" si="14"/>
        <v>3.7429322033898265</v>
      </c>
      <c r="P106" s="98">
        <f t="shared" si="15"/>
        <v>0</v>
      </c>
      <c r="Q106" s="118">
        <f t="shared" si="16"/>
        <v>0</v>
      </c>
      <c r="R106" s="98">
        <f t="shared" si="20"/>
        <v>8</v>
      </c>
      <c r="S106" s="119">
        <f t="shared" si="17"/>
        <v>8</v>
      </c>
    </row>
    <row r="107" spans="1:19">
      <c r="A107" s="119"/>
      <c r="E107" s="98">
        <f t="shared" si="11"/>
        <v>106</v>
      </c>
      <c r="F107" s="99"/>
      <c r="K107" s="114">
        <f t="shared" si="18"/>
        <v>3.7684322033898265</v>
      </c>
      <c r="L107" s="115">
        <f t="shared" si="19"/>
        <v>3.8174322033898265</v>
      </c>
      <c r="M107" s="98">
        <f t="shared" si="12"/>
        <v>3.7679322033898264</v>
      </c>
      <c r="N107" s="116">
        <f t="shared" si="13"/>
        <v>3.8179322033898266</v>
      </c>
      <c r="O107" s="117">
        <f t="shared" si="14"/>
        <v>3.7929322033898263</v>
      </c>
      <c r="P107" s="98">
        <f t="shared" si="15"/>
        <v>0</v>
      </c>
      <c r="Q107" s="118">
        <f t="shared" si="16"/>
        <v>0</v>
      </c>
      <c r="R107" s="98">
        <f t="shared" si="20"/>
        <v>8</v>
      </c>
      <c r="S107" s="119">
        <f t="shared" si="17"/>
        <v>8</v>
      </c>
    </row>
    <row r="108" spans="1:19">
      <c r="A108" s="119"/>
      <c r="E108" s="98">
        <f t="shared" si="11"/>
        <v>107</v>
      </c>
      <c r="F108" s="99"/>
      <c r="K108" s="114">
        <f t="shared" si="18"/>
        <v>3.8184322033898264</v>
      </c>
      <c r="L108" s="115">
        <f t="shared" si="19"/>
        <v>3.8674322033898263</v>
      </c>
      <c r="M108" s="98">
        <f t="shared" si="12"/>
        <v>3.8179322033898262</v>
      </c>
      <c r="N108" s="116">
        <f t="shared" si="13"/>
        <v>3.8679322033898265</v>
      </c>
      <c r="O108" s="117">
        <f t="shared" si="14"/>
        <v>3.8429322033898261</v>
      </c>
      <c r="P108" s="98">
        <f t="shared" si="15"/>
        <v>0</v>
      </c>
      <c r="Q108" s="118">
        <f t="shared" si="16"/>
        <v>0</v>
      </c>
      <c r="R108" s="98">
        <f t="shared" si="20"/>
        <v>8</v>
      </c>
      <c r="S108" s="119">
        <f t="shared" si="17"/>
        <v>8</v>
      </c>
    </row>
    <row r="109" spans="1:19">
      <c r="A109" s="119"/>
      <c r="E109" s="98">
        <f t="shared" si="11"/>
        <v>108</v>
      </c>
      <c r="F109" s="99"/>
      <c r="K109" s="114">
        <f t="shared" si="18"/>
        <v>3.8684322033898262</v>
      </c>
      <c r="L109" s="115">
        <f t="shared" si="19"/>
        <v>3.9174322033898261</v>
      </c>
      <c r="M109" s="98">
        <f t="shared" si="12"/>
        <v>3.867932203389826</v>
      </c>
      <c r="N109" s="116">
        <f t="shared" si="13"/>
        <v>3.9179322033898263</v>
      </c>
      <c r="O109" s="117">
        <f t="shared" si="14"/>
        <v>3.8929322033898259</v>
      </c>
      <c r="P109" s="98">
        <f t="shared" si="15"/>
        <v>0</v>
      </c>
      <c r="Q109" s="118">
        <f t="shared" si="16"/>
        <v>0</v>
      </c>
      <c r="R109" s="98">
        <f t="shared" si="20"/>
        <v>8</v>
      </c>
      <c r="S109" s="119">
        <f t="shared" si="17"/>
        <v>8</v>
      </c>
    </row>
    <row r="110" spans="1:19">
      <c r="A110" s="119"/>
      <c r="E110" s="98">
        <f t="shared" si="11"/>
        <v>109</v>
      </c>
      <c r="F110" s="99"/>
      <c r="K110" s="114">
        <f t="shared" si="18"/>
        <v>3.918432203389826</v>
      </c>
      <c r="L110" s="115">
        <f t="shared" si="19"/>
        <v>3.9674322033898259</v>
      </c>
      <c r="M110" s="98">
        <f t="shared" si="12"/>
        <v>3.9179322033898258</v>
      </c>
      <c r="N110" s="116">
        <f t="shared" si="13"/>
        <v>3.9679322033898261</v>
      </c>
      <c r="O110" s="117">
        <f t="shared" si="14"/>
        <v>3.9429322033898258</v>
      </c>
      <c r="P110" s="98">
        <f t="shared" si="15"/>
        <v>0</v>
      </c>
      <c r="Q110" s="118">
        <f t="shared" si="16"/>
        <v>0</v>
      </c>
      <c r="R110" s="98">
        <f t="shared" si="20"/>
        <v>8</v>
      </c>
      <c r="S110" s="119">
        <f t="shared" si="17"/>
        <v>8</v>
      </c>
    </row>
    <row r="111" spans="1:19">
      <c r="A111" s="119"/>
      <c r="E111" s="98">
        <f t="shared" si="11"/>
        <v>110</v>
      </c>
      <c r="F111" s="99"/>
      <c r="K111" s="114">
        <f t="shared" si="18"/>
        <v>3.9684322033898258</v>
      </c>
      <c r="L111" s="115">
        <f t="shared" si="19"/>
        <v>4.0174322033898253</v>
      </c>
      <c r="M111" s="98">
        <f t="shared" si="12"/>
        <v>3.9679322033898257</v>
      </c>
      <c r="N111" s="116">
        <f t="shared" si="13"/>
        <v>4.017932203389825</v>
      </c>
      <c r="O111" s="117">
        <f t="shared" si="14"/>
        <v>3.9929322033898256</v>
      </c>
      <c r="P111" s="98">
        <f t="shared" si="15"/>
        <v>0</v>
      </c>
      <c r="Q111" s="118">
        <f t="shared" si="16"/>
        <v>0</v>
      </c>
      <c r="R111" s="98">
        <f t="shared" si="20"/>
        <v>8</v>
      </c>
      <c r="S111" s="119">
        <f t="shared" si="17"/>
        <v>8</v>
      </c>
    </row>
    <row r="112" spans="1:19">
      <c r="A112" s="119"/>
      <c r="E112" s="98">
        <f t="shared" si="11"/>
        <v>111</v>
      </c>
      <c r="F112" s="99"/>
      <c r="K112" s="114">
        <f t="shared" si="18"/>
        <v>4.0184322033898257</v>
      </c>
      <c r="L112" s="115">
        <f t="shared" si="19"/>
        <v>4.0674322033898251</v>
      </c>
      <c r="M112" s="98">
        <f t="shared" si="12"/>
        <v>4.0179322033898259</v>
      </c>
      <c r="N112" s="116">
        <f t="shared" si="13"/>
        <v>4.0679322033898249</v>
      </c>
      <c r="O112" s="117">
        <f t="shared" si="14"/>
        <v>4.0429322033898254</v>
      </c>
      <c r="P112" s="98">
        <f t="shared" si="15"/>
        <v>0</v>
      </c>
      <c r="Q112" s="118">
        <f t="shared" si="16"/>
        <v>0</v>
      </c>
      <c r="R112" s="98">
        <f t="shared" si="20"/>
        <v>8</v>
      </c>
      <c r="S112" s="119">
        <f t="shared" si="17"/>
        <v>8</v>
      </c>
    </row>
    <row r="113" spans="1:19">
      <c r="A113" s="119"/>
      <c r="E113" s="98">
        <f t="shared" si="11"/>
        <v>112</v>
      </c>
      <c r="F113" s="99"/>
      <c r="K113" s="114">
        <f t="shared" si="18"/>
        <v>4.0684322033898255</v>
      </c>
      <c r="L113" s="115">
        <f t="shared" si="19"/>
        <v>4.117432203389825</v>
      </c>
      <c r="M113" s="98">
        <f t="shared" si="12"/>
        <v>4.0679322033898258</v>
      </c>
      <c r="N113" s="116">
        <f t="shared" si="13"/>
        <v>4.1179322033898247</v>
      </c>
      <c r="O113" s="117">
        <f t="shared" si="14"/>
        <v>4.0929322033898252</v>
      </c>
      <c r="P113" s="98">
        <f t="shared" si="15"/>
        <v>0</v>
      </c>
      <c r="Q113" s="118">
        <f t="shared" si="16"/>
        <v>0</v>
      </c>
      <c r="R113" s="98">
        <f t="shared" si="20"/>
        <v>8</v>
      </c>
      <c r="S113" s="119">
        <f t="shared" si="17"/>
        <v>8</v>
      </c>
    </row>
    <row r="114" spans="1:19">
      <c r="A114" s="119"/>
      <c r="E114" s="98">
        <f t="shared" si="11"/>
        <v>113</v>
      </c>
      <c r="F114" s="99"/>
      <c r="K114" s="114">
        <f t="shared" si="18"/>
        <v>4.1184322033898253</v>
      </c>
      <c r="L114" s="115">
        <f t="shared" si="19"/>
        <v>4.1674322033898248</v>
      </c>
      <c r="M114" s="98">
        <f t="shared" si="12"/>
        <v>4.1179322033898256</v>
      </c>
      <c r="N114" s="116">
        <f t="shared" si="13"/>
        <v>4.1679322033898245</v>
      </c>
      <c r="O114" s="117">
        <f t="shared" si="14"/>
        <v>4.142932203389825</v>
      </c>
      <c r="P114" s="98">
        <f t="shared" si="15"/>
        <v>0</v>
      </c>
      <c r="Q114" s="118">
        <f t="shared" si="16"/>
        <v>0</v>
      </c>
      <c r="R114" s="98">
        <f t="shared" si="20"/>
        <v>8</v>
      </c>
      <c r="S114" s="119">
        <f t="shared" si="17"/>
        <v>8</v>
      </c>
    </row>
    <row r="115" spans="1:19">
      <c r="A115" s="119"/>
      <c r="E115" s="98">
        <f t="shared" si="11"/>
        <v>114</v>
      </c>
      <c r="F115" s="99"/>
      <c r="K115" s="114">
        <f t="shared" si="18"/>
        <v>4.1684322033898251</v>
      </c>
      <c r="L115" s="115">
        <f t="shared" si="19"/>
        <v>4.2174322033898246</v>
      </c>
      <c r="M115" s="98">
        <f t="shared" si="12"/>
        <v>4.1679322033898254</v>
      </c>
      <c r="N115" s="116">
        <f t="shared" si="13"/>
        <v>4.2179322033898243</v>
      </c>
      <c r="O115" s="117">
        <f t="shared" si="14"/>
        <v>4.1929322033898249</v>
      </c>
      <c r="P115" s="98">
        <f t="shared" si="15"/>
        <v>0</v>
      </c>
      <c r="Q115" s="118">
        <f t="shared" si="16"/>
        <v>0</v>
      </c>
      <c r="R115" s="98">
        <f t="shared" si="20"/>
        <v>8</v>
      </c>
      <c r="S115" s="119">
        <f t="shared" si="17"/>
        <v>8</v>
      </c>
    </row>
    <row r="116" spans="1:19">
      <c r="A116" s="119"/>
      <c r="E116" s="98">
        <f t="shared" si="11"/>
        <v>115</v>
      </c>
      <c r="F116" s="99"/>
      <c r="K116" s="114">
        <f t="shared" si="18"/>
        <v>4.2184322033898249</v>
      </c>
      <c r="L116" s="115">
        <f t="shared" si="19"/>
        <v>4.2674322033898244</v>
      </c>
      <c r="M116" s="98">
        <f t="shared" si="12"/>
        <v>4.2179322033898252</v>
      </c>
      <c r="N116" s="116">
        <f t="shared" si="13"/>
        <v>4.2679322033898242</v>
      </c>
      <c r="O116" s="117">
        <f t="shared" si="14"/>
        <v>4.2429322033898247</v>
      </c>
      <c r="P116" s="98">
        <f t="shared" si="15"/>
        <v>0</v>
      </c>
      <c r="Q116" s="118">
        <f t="shared" si="16"/>
        <v>0</v>
      </c>
      <c r="R116" s="98">
        <f t="shared" si="20"/>
        <v>8</v>
      </c>
      <c r="S116" s="119">
        <f t="shared" si="17"/>
        <v>8</v>
      </c>
    </row>
    <row r="117" spans="1:19">
      <c r="A117" s="119"/>
      <c r="E117" s="98">
        <f t="shared" si="11"/>
        <v>116</v>
      </c>
      <c r="F117" s="99"/>
      <c r="K117" s="114">
        <f t="shared" si="18"/>
        <v>4.2684322033898248</v>
      </c>
      <c r="L117" s="115">
        <f t="shared" si="19"/>
        <v>4.3174322033898243</v>
      </c>
      <c r="M117" s="98">
        <f t="shared" si="12"/>
        <v>4.267932203389825</v>
      </c>
      <c r="N117" s="116">
        <f t="shared" si="13"/>
        <v>4.317932203389824</v>
      </c>
      <c r="O117" s="117">
        <f t="shared" si="14"/>
        <v>4.2929322033898245</v>
      </c>
      <c r="P117" s="98">
        <f t="shared" si="15"/>
        <v>0</v>
      </c>
      <c r="Q117" s="118">
        <f t="shared" si="16"/>
        <v>0</v>
      </c>
      <c r="R117" s="98">
        <f t="shared" si="20"/>
        <v>8</v>
      </c>
      <c r="S117" s="119">
        <f t="shared" si="17"/>
        <v>8</v>
      </c>
    </row>
    <row r="118" spans="1:19">
      <c r="A118" s="119"/>
      <c r="E118" s="98">
        <f t="shared" si="11"/>
        <v>117</v>
      </c>
      <c r="F118" s="99"/>
      <c r="K118" s="114">
        <f t="shared" si="18"/>
        <v>4.3184322033898246</v>
      </c>
      <c r="L118" s="115">
        <f t="shared" si="19"/>
        <v>4.3674322033898241</v>
      </c>
      <c r="M118" s="98">
        <f t="shared" si="12"/>
        <v>4.3179322033898249</v>
      </c>
      <c r="N118" s="116">
        <f t="shared" si="13"/>
        <v>4.3679322033898238</v>
      </c>
      <c r="O118" s="117">
        <f t="shared" si="14"/>
        <v>4.3429322033898243</v>
      </c>
      <c r="P118" s="98">
        <f t="shared" si="15"/>
        <v>0</v>
      </c>
      <c r="Q118" s="118">
        <f t="shared" si="16"/>
        <v>0</v>
      </c>
      <c r="R118" s="98">
        <f t="shared" si="20"/>
        <v>8</v>
      </c>
      <c r="S118" s="119">
        <f t="shared" si="17"/>
        <v>8</v>
      </c>
    </row>
    <row r="119" spans="1:19">
      <c r="A119" s="119"/>
      <c r="E119" s="98">
        <f t="shared" si="11"/>
        <v>118</v>
      </c>
      <c r="F119" s="99"/>
      <c r="K119" s="114">
        <f t="shared" si="18"/>
        <v>4.3684322033898244</v>
      </c>
      <c r="L119" s="115">
        <f t="shared" si="19"/>
        <v>4.4174322033898239</v>
      </c>
      <c r="M119" s="98">
        <f t="shared" si="12"/>
        <v>4.3679322033898247</v>
      </c>
      <c r="N119" s="116">
        <f t="shared" si="13"/>
        <v>4.4179322033898236</v>
      </c>
      <c r="O119" s="117">
        <f t="shared" si="14"/>
        <v>4.3929322033898242</v>
      </c>
      <c r="P119" s="98">
        <f t="shared" si="15"/>
        <v>0</v>
      </c>
      <c r="Q119" s="118">
        <f t="shared" si="16"/>
        <v>0</v>
      </c>
      <c r="R119" s="98">
        <f t="shared" si="20"/>
        <v>8</v>
      </c>
      <c r="S119" s="119">
        <f t="shared" si="17"/>
        <v>8</v>
      </c>
    </row>
    <row r="120" spans="1:19">
      <c r="A120" s="119"/>
      <c r="E120" s="98">
        <f t="shared" si="11"/>
        <v>119</v>
      </c>
      <c r="F120" s="99"/>
      <c r="K120" s="114">
        <f t="shared" si="18"/>
        <v>4.4184322033898242</v>
      </c>
      <c r="L120" s="115">
        <f t="shared" si="19"/>
        <v>4.4674322033898237</v>
      </c>
      <c r="M120" s="98">
        <f t="shared" si="12"/>
        <v>4.4179322033898245</v>
      </c>
      <c r="N120" s="116">
        <f t="shared" si="13"/>
        <v>4.4679322033898234</v>
      </c>
      <c r="O120" s="117">
        <f t="shared" si="14"/>
        <v>4.442932203389824</v>
      </c>
      <c r="P120" s="98">
        <f t="shared" si="15"/>
        <v>0</v>
      </c>
      <c r="Q120" s="118">
        <f t="shared" si="16"/>
        <v>0</v>
      </c>
      <c r="R120" s="98">
        <f t="shared" si="20"/>
        <v>8</v>
      </c>
      <c r="S120" s="119">
        <f t="shared" si="17"/>
        <v>8</v>
      </c>
    </row>
    <row r="121" spans="1:19">
      <c r="A121" s="119"/>
      <c r="E121" s="98">
        <f t="shared" si="11"/>
        <v>120</v>
      </c>
      <c r="F121" s="99"/>
      <c r="K121" s="114">
        <f t="shared" si="18"/>
        <v>4.4684322033898241</v>
      </c>
      <c r="L121" s="115">
        <f t="shared" si="19"/>
        <v>4.5174322033898235</v>
      </c>
      <c r="M121" s="98">
        <f t="shared" si="12"/>
        <v>4.4679322033898243</v>
      </c>
      <c r="N121" s="116">
        <f t="shared" si="13"/>
        <v>4.5179322033898233</v>
      </c>
      <c r="O121" s="117">
        <f t="shared" si="14"/>
        <v>4.4929322033898238</v>
      </c>
      <c r="P121" s="98">
        <f t="shared" si="15"/>
        <v>0</v>
      </c>
      <c r="Q121" s="118">
        <f t="shared" si="16"/>
        <v>0</v>
      </c>
      <c r="R121" s="98">
        <f t="shared" si="20"/>
        <v>8</v>
      </c>
      <c r="S121" s="119">
        <f t="shared" si="17"/>
        <v>8</v>
      </c>
    </row>
    <row r="122" spans="1:19">
      <c r="A122" s="119"/>
      <c r="E122" s="98">
        <f t="shared" si="11"/>
        <v>121</v>
      </c>
      <c r="F122" s="99"/>
      <c r="K122" s="114">
        <f t="shared" si="18"/>
        <v>4.5184322033898239</v>
      </c>
      <c r="L122" s="115">
        <f t="shared" si="19"/>
        <v>4.5674322033898234</v>
      </c>
      <c r="M122" s="98">
        <f t="shared" si="12"/>
        <v>4.5179322033898242</v>
      </c>
      <c r="N122" s="116">
        <f t="shared" si="13"/>
        <v>4.5679322033898231</v>
      </c>
      <c r="O122" s="117">
        <f t="shared" si="14"/>
        <v>4.5429322033898236</v>
      </c>
      <c r="P122" s="98">
        <f t="shared" si="15"/>
        <v>0</v>
      </c>
      <c r="Q122" s="118">
        <f t="shared" si="16"/>
        <v>0</v>
      </c>
      <c r="R122" s="98">
        <f t="shared" si="20"/>
        <v>8</v>
      </c>
      <c r="S122" s="119">
        <f t="shared" si="17"/>
        <v>8</v>
      </c>
    </row>
    <row r="123" spans="1:19">
      <c r="A123" s="119"/>
      <c r="E123" s="98">
        <f t="shared" si="11"/>
        <v>122</v>
      </c>
      <c r="F123" s="99"/>
      <c r="K123" s="114">
        <f t="shared" si="18"/>
        <v>4.5684322033898237</v>
      </c>
      <c r="L123" s="115">
        <f t="shared" si="19"/>
        <v>4.6174322033898232</v>
      </c>
      <c r="M123" s="98">
        <f t="shared" si="12"/>
        <v>4.567932203389824</v>
      </c>
      <c r="N123" s="116">
        <f t="shared" si="13"/>
        <v>4.6179322033898229</v>
      </c>
      <c r="O123" s="117">
        <f t="shared" si="14"/>
        <v>4.5929322033898234</v>
      </c>
      <c r="P123" s="98">
        <f t="shared" si="15"/>
        <v>0</v>
      </c>
      <c r="Q123" s="118">
        <f t="shared" si="16"/>
        <v>0</v>
      </c>
      <c r="R123" s="98">
        <f t="shared" si="20"/>
        <v>8</v>
      </c>
      <c r="S123" s="119">
        <f t="shared" si="17"/>
        <v>8</v>
      </c>
    </row>
    <row r="124" spans="1:19">
      <c r="A124" s="119"/>
      <c r="E124" s="98">
        <f t="shared" si="11"/>
        <v>123</v>
      </c>
      <c r="F124" s="99"/>
      <c r="K124" s="114">
        <f t="shared" si="18"/>
        <v>4.6184322033898235</v>
      </c>
      <c r="L124" s="115">
        <f t="shared" si="19"/>
        <v>4.667432203389823</v>
      </c>
      <c r="M124" s="98">
        <f t="shared" si="12"/>
        <v>4.6179322033898238</v>
      </c>
      <c r="N124" s="116">
        <f t="shared" si="13"/>
        <v>4.6679322033898227</v>
      </c>
      <c r="O124" s="117">
        <f t="shared" si="14"/>
        <v>4.6429322033898233</v>
      </c>
      <c r="P124" s="98">
        <f t="shared" si="15"/>
        <v>0</v>
      </c>
      <c r="Q124" s="118">
        <f t="shared" si="16"/>
        <v>0</v>
      </c>
      <c r="R124" s="98">
        <f t="shared" si="20"/>
        <v>8</v>
      </c>
      <c r="S124" s="119">
        <f t="shared" si="17"/>
        <v>8</v>
      </c>
    </row>
    <row r="125" spans="1:19">
      <c r="A125" s="119"/>
      <c r="E125" s="98">
        <f t="shared" si="11"/>
        <v>124</v>
      </c>
      <c r="F125" s="99"/>
      <c r="K125" s="114">
        <f t="shared" si="18"/>
        <v>4.6684322033898233</v>
      </c>
      <c r="L125" s="115">
        <f t="shared" si="19"/>
        <v>4.7174322033898228</v>
      </c>
      <c r="M125" s="98">
        <f t="shared" si="12"/>
        <v>4.6679322033898236</v>
      </c>
      <c r="N125" s="116">
        <f t="shared" si="13"/>
        <v>4.7179322033898226</v>
      </c>
      <c r="O125" s="117">
        <f t="shared" si="14"/>
        <v>4.6929322033898231</v>
      </c>
      <c r="P125" s="98">
        <f t="shared" si="15"/>
        <v>0</v>
      </c>
      <c r="Q125" s="118">
        <f t="shared" si="16"/>
        <v>0</v>
      </c>
      <c r="R125" s="98">
        <f t="shared" si="20"/>
        <v>8</v>
      </c>
      <c r="S125" s="119">
        <f t="shared" si="17"/>
        <v>8</v>
      </c>
    </row>
    <row r="126" spans="1:19">
      <c r="A126" s="119"/>
      <c r="E126" s="98">
        <f t="shared" si="11"/>
        <v>125</v>
      </c>
      <c r="F126" s="99"/>
      <c r="K126" s="114">
        <f t="shared" si="18"/>
        <v>4.7184322033898232</v>
      </c>
      <c r="L126" s="115">
        <f t="shared" si="19"/>
        <v>4.7674322033898227</v>
      </c>
      <c r="M126" s="98">
        <f t="shared" si="12"/>
        <v>4.7179322033898234</v>
      </c>
      <c r="N126" s="116">
        <f t="shared" si="13"/>
        <v>4.7679322033898224</v>
      </c>
      <c r="O126" s="117">
        <f t="shared" si="14"/>
        <v>4.7429322033898229</v>
      </c>
      <c r="P126" s="98">
        <f t="shared" si="15"/>
        <v>0</v>
      </c>
      <c r="Q126" s="118">
        <f t="shared" si="16"/>
        <v>0</v>
      </c>
      <c r="R126" s="98">
        <f t="shared" si="20"/>
        <v>8</v>
      </c>
      <c r="S126" s="119">
        <f t="shared" si="17"/>
        <v>8</v>
      </c>
    </row>
    <row r="127" spans="1:19">
      <c r="A127" s="119"/>
      <c r="E127" s="98">
        <f t="shared" si="11"/>
        <v>126</v>
      </c>
      <c r="F127" s="99"/>
      <c r="K127" s="114">
        <f t="shared" si="18"/>
        <v>4.768432203389823</v>
      </c>
      <c r="L127" s="115">
        <f t="shared" si="19"/>
        <v>4.8174322033898225</v>
      </c>
      <c r="M127" s="98">
        <f t="shared" si="12"/>
        <v>4.7679322033898233</v>
      </c>
      <c r="N127" s="116">
        <f t="shared" si="13"/>
        <v>4.8179322033898222</v>
      </c>
      <c r="O127" s="117">
        <f t="shared" si="14"/>
        <v>4.7929322033898227</v>
      </c>
      <c r="P127" s="98">
        <f t="shared" si="15"/>
        <v>0</v>
      </c>
      <c r="Q127" s="118">
        <f t="shared" si="16"/>
        <v>0</v>
      </c>
      <c r="R127" s="98">
        <f t="shared" si="20"/>
        <v>8</v>
      </c>
      <c r="S127" s="119">
        <f t="shared" si="17"/>
        <v>8</v>
      </c>
    </row>
    <row r="128" spans="1:19">
      <c r="A128" s="119"/>
      <c r="E128" s="98">
        <f t="shared" si="11"/>
        <v>127</v>
      </c>
      <c r="F128" s="99"/>
      <c r="K128" s="114">
        <f t="shared" si="18"/>
        <v>4.8184322033898228</v>
      </c>
      <c r="L128" s="115">
        <f t="shared" si="19"/>
        <v>4.8674322033898223</v>
      </c>
      <c r="M128" s="98">
        <f t="shared" si="12"/>
        <v>4.8179322033898231</v>
      </c>
      <c r="N128" s="116">
        <f t="shared" si="13"/>
        <v>4.867932203389822</v>
      </c>
      <c r="O128" s="117">
        <f t="shared" si="14"/>
        <v>4.8429322033898226</v>
      </c>
      <c r="P128" s="98">
        <f t="shared" si="15"/>
        <v>0</v>
      </c>
      <c r="Q128" s="118">
        <f t="shared" si="16"/>
        <v>0</v>
      </c>
      <c r="R128" s="98">
        <f t="shared" si="20"/>
        <v>8</v>
      </c>
      <c r="S128" s="119">
        <f t="shared" si="17"/>
        <v>8</v>
      </c>
    </row>
    <row r="129" spans="1:19">
      <c r="A129" s="119"/>
      <c r="E129" s="98">
        <f t="shared" si="11"/>
        <v>128</v>
      </c>
      <c r="F129" s="99"/>
      <c r="K129" s="114">
        <f t="shared" si="18"/>
        <v>4.8684322033898226</v>
      </c>
      <c r="L129" s="115">
        <f t="shared" si="19"/>
        <v>4.9174322033898221</v>
      </c>
      <c r="M129" s="98">
        <f t="shared" si="12"/>
        <v>4.8679322033898229</v>
      </c>
      <c r="N129" s="116">
        <f t="shared" si="13"/>
        <v>4.9179322033898218</v>
      </c>
      <c r="O129" s="117">
        <f t="shared" si="14"/>
        <v>4.8929322033898224</v>
      </c>
      <c r="P129" s="98">
        <f t="shared" si="15"/>
        <v>0</v>
      </c>
      <c r="Q129" s="118">
        <f t="shared" si="16"/>
        <v>0</v>
      </c>
      <c r="R129" s="98">
        <f t="shared" si="20"/>
        <v>8</v>
      </c>
      <c r="S129" s="119">
        <f t="shared" si="17"/>
        <v>8</v>
      </c>
    </row>
    <row r="130" spans="1:19">
      <c r="A130" s="119"/>
      <c r="E130" s="98">
        <f t="shared" si="11"/>
        <v>129</v>
      </c>
      <c r="F130" s="99"/>
      <c r="K130" s="114">
        <f t="shared" si="18"/>
        <v>4.9184322033898225</v>
      </c>
      <c r="L130" s="115">
        <f t="shared" si="19"/>
        <v>4.9674322033898219</v>
      </c>
      <c r="M130" s="98">
        <f t="shared" si="12"/>
        <v>4.9179322033898227</v>
      </c>
      <c r="N130" s="116">
        <f t="shared" si="13"/>
        <v>4.9679322033898217</v>
      </c>
      <c r="O130" s="117">
        <f t="shared" si="14"/>
        <v>4.9429322033898222</v>
      </c>
      <c r="P130" s="98">
        <f t="shared" si="15"/>
        <v>0</v>
      </c>
      <c r="Q130" s="118">
        <f t="shared" si="16"/>
        <v>0</v>
      </c>
      <c r="R130" s="98">
        <f t="shared" si="20"/>
        <v>8</v>
      </c>
      <c r="S130" s="119">
        <f t="shared" si="17"/>
        <v>8</v>
      </c>
    </row>
    <row r="131" spans="1:19">
      <c r="A131" s="119"/>
      <c r="E131" s="98">
        <f t="shared" si="11"/>
        <v>130</v>
      </c>
      <c r="F131" s="99"/>
      <c r="K131" s="114">
        <f t="shared" si="18"/>
        <v>4.9684322033898223</v>
      </c>
      <c r="L131" s="115">
        <f t="shared" si="19"/>
        <v>5.0174322033898218</v>
      </c>
      <c r="M131" s="98">
        <f t="shared" si="12"/>
        <v>4.9679322033898226</v>
      </c>
      <c r="N131" s="116">
        <f t="shared" si="13"/>
        <v>5.0179322033898215</v>
      </c>
      <c r="O131" s="117">
        <f t="shared" si="14"/>
        <v>4.992932203389822</v>
      </c>
      <c r="P131" s="98">
        <f t="shared" si="15"/>
        <v>0</v>
      </c>
      <c r="Q131" s="118">
        <f t="shared" si="16"/>
        <v>0</v>
      </c>
      <c r="R131" s="98">
        <f t="shared" si="20"/>
        <v>8</v>
      </c>
      <c r="S131" s="119">
        <f t="shared" si="17"/>
        <v>8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5.0184322033898221</v>
      </c>
      <c r="L132" s="115">
        <f t="shared" si="19"/>
        <v>5.0674322033898216</v>
      </c>
      <c r="M132" s="98">
        <f t="shared" si="12"/>
        <v>5.0179322033898224</v>
      </c>
      <c r="N132" s="116">
        <f t="shared" si="13"/>
        <v>5.0679322033898213</v>
      </c>
      <c r="O132" s="117">
        <f t="shared" si="14"/>
        <v>5.0429322033898218</v>
      </c>
      <c r="P132" s="98">
        <f t="shared" si="15"/>
        <v>0</v>
      </c>
      <c r="Q132" s="118">
        <f t="shared" si="16"/>
        <v>0</v>
      </c>
      <c r="R132" s="98">
        <f t="shared" si="20"/>
        <v>8</v>
      </c>
      <c r="S132" s="119">
        <f t="shared" si="17"/>
        <v>8</v>
      </c>
    </row>
    <row r="133" spans="1:19">
      <c r="A133" s="119"/>
      <c r="E133" s="98">
        <f t="shared" si="21"/>
        <v>132</v>
      </c>
      <c r="F133" s="99"/>
      <c r="K133" s="114">
        <f t="shared" si="18"/>
        <v>5.0684322033898219</v>
      </c>
      <c r="L133" s="115">
        <f t="shared" si="19"/>
        <v>5.1174322033898214</v>
      </c>
      <c r="M133" s="98">
        <f t="shared" ref="M133:M196" si="22">K133-5*10^-(D$2+1)</f>
        <v>5.0679322033898222</v>
      </c>
      <c r="N133" s="116">
        <f t="shared" ref="N133:N196" si="23">L133+5*10^-(D$2+1)</f>
        <v>5.1179322033898211</v>
      </c>
      <c r="O133" s="117">
        <f t="shared" ref="O133:O196" si="24">AVERAGE(K133,L133)</f>
        <v>5.0929322033898217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8</v>
      </c>
      <c r="S133" s="119">
        <f t="shared" ref="S133:S196" si="27">COUNTIF(F$2:F$5000,"&lt;="&amp;M133)</f>
        <v>8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5.1184322033898217</v>
      </c>
      <c r="L134" s="115">
        <f t="shared" ref="L134:L197" si="29">K134+$I$4-POWER(10,-$D$2)</f>
        <v>5.1674322033898212</v>
      </c>
      <c r="M134" s="98">
        <f t="shared" si="22"/>
        <v>5.117932203389822</v>
      </c>
      <c r="N134" s="116">
        <f t="shared" si="23"/>
        <v>5.167932203389821</v>
      </c>
      <c r="O134" s="117">
        <f t="shared" si="24"/>
        <v>5.1429322033898215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8</v>
      </c>
      <c r="S134" s="119">
        <f t="shared" si="27"/>
        <v>8</v>
      </c>
    </row>
    <row r="135" spans="1:19">
      <c r="A135" s="119"/>
      <c r="E135" s="98">
        <f t="shared" si="21"/>
        <v>134</v>
      </c>
      <c r="F135" s="99"/>
      <c r="K135" s="114">
        <f t="shared" si="28"/>
        <v>5.1684322033898216</v>
      </c>
      <c r="L135" s="115">
        <f t="shared" si="29"/>
        <v>5.2174322033898211</v>
      </c>
      <c r="M135" s="98">
        <f t="shared" si="22"/>
        <v>5.1679322033898218</v>
      </c>
      <c r="N135" s="116">
        <f t="shared" si="23"/>
        <v>5.2179322033898208</v>
      </c>
      <c r="O135" s="117">
        <f t="shared" si="24"/>
        <v>5.1929322033898213</v>
      </c>
      <c r="P135" s="98">
        <f t="shared" si="25"/>
        <v>0</v>
      </c>
      <c r="Q135" s="118">
        <f t="shared" si="26"/>
        <v>0</v>
      </c>
      <c r="R135" s="98">
        <f t="shared" si="30"/>
        <v>8</v>
      </c>
      <c r="S135" s="119">
        <f t="shared" si="27"/>
        <v>8</v>
      </c>
    </row>
    <row r="136" spans="1:19">
      <c r="A136" s="119"/>
      <c r="E136" s="98">
        <f t="shared" si="21"/>
        <v>135</v>
      </c>
      <c r="F136" s="99"/>
      <c r="K136" s="114">
        <f t="shared" si="28"/>
        <v>5.2184322033898214</v>
      </c>
      <c r="L136" s="115">
        <f t="shared" si="29"/>
        <v>5.2674322033898209</v>
      </c>
      <c r="M136" s="98">
        <f t="shared" si="22"/>
        <v>5.2179322033898217</v>
      </c>
      <c r="N136" s="116">
        <f t="shared" si="23"/>
        <v>5.2679322033898206</v>
      </c>
      <c r="O136" s="117">
        <f t="shared" si="24"/>
        <v>5.2429322033898211</v>
      </c>
      <c r="P136" s="98">
        <f t="shared" si="25"/>
        <v>0</v>
      </c>
      <c r="Q136" s="118">
        <f t="shared" si="26"/>
        <v>0</v>
      </c>
      <c r="R136" s="98">
        <f t="shared" si="30"/>
        <v>8</v>
      </c>
      <c r="S136" s="119">
        <f t="shared" si="27"/>
        <v>8</v>
      </c>
    </row>
    <row r="137" spans="1:19">
      <c r="A137" s="119"/>
      <c r="E137" s="98">
        <f t="shared" si="21"/>
        <v>136</v>
      </c>
      <c r="F137" s="99"/>
      <c r="K137" s="114">
        <f t="shared" si="28"/>
        <v>5.2684322033898212</v>
      </c>
      <c r="L137" s="115">
        <f t="shared" si="29"/>
        <v>5.3174322033898207</v>
      </c>
      <c r="M137" s="98">
        <f t="shared" si="22"/>
        <v>5.2679322033898215</v>
      </c>
      <c r="N137" s="116">
        <f t="shared" si="23"/>
        <v>5.3179322033898204</v>
      </c>
      <c r="O137" s="117">
        <f t="shared" si="24"/>
        <v>5.292932203389821</v>
      </c>
      <c r="P137" s="98">
        <f t="shared" si="25"/>
        <v>0</v>
      </c>
      <c r="Q137" s="118">
        <f t="shared" si="26"/>
        <v>0</v>
      </c>
      <c r="R137" s="98">
        <f t="shared" si="30"/>
        <v>8</v>
      </c>
      <c r="S137" s="119">
        <f t="shared" si="27"/>
        <v>8</v>
      </c>
    </row>
    <row r="138" spans="1:19">
      <c r="A138" s="119"/>
      <c r="E138" s="98">
        <f t="shared" si="21"/>
        <v>137</v>
      </c>
      <c r="F138" s="99"/>
      <c r="K138" s="114">
        <f t="shared" si="28"/>
        <v>5.318432203389821</v>
      </c>
      <c r="L138" s="115">
        <f t="shared" si="29"/>
        <v>5.3674322033898205</v>
      </c>
      <c r="M138" s="98">
        <f t="shared" si="22"/>
        <v>5.3179322033898213</v>
      </c>
      <c r="N138" s="116">
        <f t="shared" si="23"/>
        <v>5.3679322033898202</v>
      </c>
      <c r="O138" s="117">
        <f t="shared" si="24"/>
        <v>5.3429322033898208</v>
      </c>
      <c r="P138" s="98">
        <f t="shared" si="25"/>
        <v>0</v>
      </c>
      <c r="Q138" s="118">
        <f t="shared" si="26"/>
        <v>0</v>
      </c>
      <c r="R138" s="98">
        <f t="shared" si="30"/>
        <v>8</v>
      </c>
      <c r="S138" s="119">
        <f t="shared" si="27"/>
        <v>8</v>
      </c>
    </row>
    <row r="139" spans="1:19">
      <c r="A139" s="119"/>
      <c r="E139" s="98">
        <f t="shared" si="21"/>
        <v>138</v>
      </c>
      <c r="F139" s="99"/>
      <c r="K139" s="114">
        <f t="shared" si="28"/>
        <v>5.3684322033898209</v>
      </c>
      <c r="L139" s="115">
        <f t="shared" si="29"/>
        <v>5.4174322033898203</v>
      </c>
      <c r="M139" s="98">
        <f t="shared" si="22"/>
        <v>5.3679322033898211</v>
      </c>
      <c r="N139" s="116">
        <f t="shared" si="23"/>
        <v>5.4179322033898201</v>
      </c>
      <c r="O139" s="117">
        <f t="shared" si="24"/>
        <v>5.3929322033898206</v>
      </c>
      <c r="P139" s="98">
        <f t="shared" si="25"/>
        <v>0</v>
      </c>
      <c r="Q139" s="118">
        <f t="shared" si="26"/>
        <v>0</v>
      </c>
      <c r="R139" s="98">
        <f t="shared" si="30"/>
        <v>8</v>
      </c>
      <c r="S139" s="119">
        <f t="shared" si="27"/>
        <v>8</v>
      </c>
    </row>
    <row r="140" spans="1:19">
      <c r="A140" s="119"/>
      <c r="E140" s="98">
        <f t="shared" si="21"/>
        <v>139</v>
      </c>
      <c r="F140" s="99"/>
      <c r="K140" s="114">
        <f t="shared" si="28"/>
        <v>5.4184322033898207</v>
      </c>
      <c r="L140" s="115">
        <f t="shared" si="29"/>
        <v>5.4674322033898202</v>
      </c>
      <c r="M140" s="98">
        <f t="shared" si="22"/>
        <v>5.417932203389821</v>
      </c>
      <c r="N140" s="116">
        <f t="shared" si="23"/>
        <v>5.4679322033898199</v>
      </c>
      <c r="O140" s="117">
        <f t="shared" si="24"/>
        <v>5.4429322033898204</v>
      </c>
      <c r="P140" s="98">
        <f t="shared" si="25"/>
        <v>0</v>
      </c>
      <c r="Q140" s="118">
        <f t="shared" si="26"/>
        <v>0</v>
      </c>
      <c r="R140" s="98">
        <f t="shared" si="30"/>
        <v>8</v>
      </c>
      <c r="S140" s="119">
        <f t="shared" si="27"/>
        <v>8</v>
      </c>
    </row>
    <row r="141" spans="1:19">
      <c r="A141" s="119"/>
      <c r="E141" s="98">
        <f t="shared" si="21"/>
        <v>140</v>
      </c>
      <c r="F141" s="99"/>
      <c r="K141" s="114">
        <f t="shared" si="28"/>
        <v>5.4684322033898205</v>
      </c>
      <c r="L141" s="115">
        <f t="shared" si="29"/>
        <v>5.51743220338982</v>
      </c>
      <c r="M141" s="98">
        <f t="shared" si="22"/>
        <v>5.4679322033898208</v>
      </c>
      <c r="N141" s="116">
        <f t="shared" si="23"/>
        <v>5.5179322033898197</v>
      </c>
      <c r="O141" s="117">
        <f t="shared" si="24"/>
        <v>5.4929322033898202</v>
      </c>
      <c r="P141" s="98">
        <f t="shared" si="25"/>
        <v>0</v>
      </c>
      <c r="Q141" s="118">
        <f t="shared" si="26"/>
        <v>0</v>
      </c>
      <c r="R141" s="98">
        <f t="shared" si="30"/>
        <v>8</v>
      </c>
      <c r="S141" s="119">
        <f t="shared" si="27"/>
        <v>8</v>
      </c>
    </row>
    <row r="142" spans="1:19">
      <c r="A142" s="119"/>
      <c r="E142" s="98">
        <f t="shared" si="21"/>
        <v>141</v>
      </c>
      <c r="F142" s="99"/>
      <c r="K142" s="114">
        <f t="shared" si="28"/>
        <v>5.5184322033898203</v>
      </c>
      <c r="L142" s="115">
        <f t="shared" si="29"/>
        <v>5.5674322033898198</v>
      </c>
      <c r="M142" s="98">
        <f t="shared" si="22"/>
        <v>5.5179322033898206</v>
      </c>
      <c r="N142" s="116">
        <f t="shared" si="23"/>
        <v>5.5679322033898195</v>
      </c>
      <c r="O142" s="117">
        <f t="shared" si="24"/>
        <v>5.5429322033898201</v>
      </c>
      <c r="P142" s="98">
        <f t="shared" si="25"/>
        <v>0</v>
      </c>
      <c r="Q142" s="118">
        <f t="shared" si="26"/>
        <v>0</v>
      </c>
      <c r="R142" s="98">
        <f t="shared" si="30"/>
        <v>8</v>
      </c>
      <c r="S142" s="119">
        <f t="shared" si="27"/>
        <v>8</v>
      </c>
    </row>
    <row r="143" spans="1:19">
      <c r="A143" s="119"/>
      <c r="E143" s="98">
        <f t="shared" si="21"/>
        <v>142</v>
      </c>
      <c r="F143" s="99"/>
      <c r="K143" s="114">
        <f t="shared" si="28"/>
        <v>5.5684322033898201</v>
      </c>
      <c r="L143" s="115">
        <f t="shared" si="29"/>
        <v>5.6174322033898196</v>
      </c>
      <c r="M143" s="98">
        <f t="shared" si="22"/>
        <v>5.5679322033898204</v>
      </c>
      <c r="N143" s="116">
        <f t="shared" si="23"/>
        <v>5.6179322033898194</v>
      </c>
      <c r="O143" s="117">
        <f t="shared" si="24"/>
        <v>5.5929322033898199</v>
      </c>
      <c r="P143" s="98">
        <f t="shared" si="25"/>
        <v>0</v>
      </c>
      <c r="Q143" s="118">
        <f t="shared" si="26"/>
        <v>0</v>
      </c>
      <c r="R143" s="98">
        <f t="shared" si="30"/>
        <v>8</v>
      </c>
      <c r="S143" s="119">
        <f t="shared" si="27"/>
        <v>8</v>
      </c>
    </row>
    <row r="144" spans="1:19">
      <c r="A144" s="119"/>
      <c r="E144" s="98">
        <f t="shared" si="21"/>
        <v>143</v>
      </c>
      <c r="F144" s="99"/>
      <c r="K144" s="114">
        <f t="shared" si="28"/>
        <v>5.61843220338982</v>
      </c>
      <c r="L144" s="115">
        <f t="shared" si="29"/>
        <v>5.6674322033898195</v>
      </c>
      <c r="M144" s="98">
        <f t="shared" si="22"/>
        <v>5.6179322033898202</v>
      </c>
      <c r="N144" s="116">
        <f t="shared" si="23"/>
        <v>5.6679322033898192</v>
      </c>
      <c r="O144" s="117">
        <f t="shared" si="24"/>
        <v>5.6429322033898197</v>
      </c>
      <c r="P144" s="98">
        <f t="shared" si="25"/>
        <v>0</v>
      </c>
      <c r="Q144" s="118">
        <f t="shared" si="26"/>
        <v>0</v>
      </c>
      <c r="R144" s="98">
        <f t="shared" si="30"/>
        <v>8</v>
      </c>
      <c r="S144" s="119">
        <f t="shared" si="27"/>
        <v>8</v>
      </c>
    </row>
    <row r="145" spans="1:19">
      <c r="A145" s="119"/>
      <c r="E145" s="98">
        <f t="shared" si="21"/>
        <v>144</v>
      </c>
      <c r="F145" s="99"/>
      <c r="K145" s="114">
        <f t="shared" si="28"/>
        <v>5.6684322033898198</v>
      </c>
      <c r="L145" s="115">
        <f t="shared" si="29"/>
        <v>5.7174322033898193</v>
      </c>
      <c r="M145" s="98">
        <f t="shared" si="22"/>
        <v>5.6679322033898201</v>
      </c>
      <c r="N145" s="116">
        <f t="shared" si="23"/>
        <v>5.717932203389819</v>
      </c>
      <c r="O145" s="117">
        <f t="shared" si="24"/>
        <v>5.6929322033898195</v>
      </c>
      <c r="P145" s="98">
        <f t="shared" si="25"/>
        <v>0</v>
      </c>
      <c r="Q145" s="118">
        <f t="shared" si="26"/>
        <v>0</v>
      </c>
      <c r="R145" s="98">
        <f t="shared" si="30"/>
        <v>8</v>
      </c>
      <c r="S145" s="119">
        <f t="shared" si="27"/>
        <v>8</v>
      </c>
    </row>
    <row r="146" spans="1:19">
      <c r="A146" s="119"/>
      <c r="E146" s="98">
        <f t="shared" si="21"/>
        <v>145</v>
      </c>
      <c r="F146" s="99"/>
      <c r="K146" s="114">
        <f t="shared" si="28"/>
        <v>5.7184322033898196</v>
      </c>
      <c r="L146" s="115">
        <f t="shared" si="29"/>
        <v>5.7674322033898191</v>
      </c>
      <c r="M146" s="98">
        <f t="shared" si="22"/>
        <v>5.7179322033898199</v>
      </c>
      <c r="N146" s="116">
        <f t="shared" si="23"/>
        <v>5.7679322033898188</v>
      </c>
      <c r="O146" s="117">
        <f t="shared" si="24"/>
        <v>5.7429322033898194</v>
      </c>
      <c r="P146" s="98">
        <f t="shared" si="25"/>
        <v>0</v>
      </c>
      <c r="Q146" s="118">
        <f t="shared" si="26"/>
        <v>0</v>
      </c>
      <c r="R146" s="98">
        <f t="shared" si="30"/>
        <v>8</v>
      </c>
      <c r="S146" s="119">
        <f t="shared" si="27"/>
        <v>8</v>
      </c>
    </row>
    <row r="147" spans="1:19">
      <c r="A147" s="119"/>
      <c r="E147" s="98">
        <f t="shared" si="21"/>
        <v>146</v>
      </c>
      <c r="F147" s="99"/>
      <c r="K147" s="114">
        <f t="shared" si="28"/>
        <v>5.7684322033898194</v>
      </c>
      <c r="L147" s="115">
        <f t="shared" si="29"/>
        <v>5.8174322033898189</v>
      </c>
      <c r="M147" s="98">
        <f t="shared" si="22"/>
        <v>5.7679322033898197</v>
      </c>
      <c r="N147" s="116">
        <f t="shared" si="23"/>
        <v>5.8179322033898186</v>
      </c>
      <c r="O147" s="117">
        <f t="shared" si="24"/>
        <v>5.7929322033898192</v>
      </c>
      <c r="P147" s="98">
        <f t="shared" si="25"/>
        <v>0</v>
      </c>
      <c r="Q147" s="118">
        <f t="shared" si="26"/>
        <v>0</v>
      </c>
      <c r="R147" s="98">
        <f t="shared" si="30"/>
        <v>8</v>
      </c>
      <c r="S147" s="119">
        <f t="shared" si="27"/>
        <v>8</v>
      </c>
    </row>
    <row r="148" spans="1:19">
      <c r="A148" s="119"/>
      <c r="E148" s="98">
        <f t="shared" si="21"/>
        <v>147</v>
      </c>
      <c r="F148" s="99"/>
      <c r="K148" s="114">
        <f t="shared" si="28"/>
        <v>5.8184322033898193</v>
      </c>
      <c r="L148" s="115">
        <f t="shared" si="29"/>
        <v>5.8674322033898187</v>
      </c>
      <c r="M148" s="98">
        <f t="shared" si="22"/>
        <v>5.8179322033898195</v>
      </c>
      <c r="N148" s="116">
        <f t="shared" si="23"/>
        <v>5.8679322033898185</v>
      </c>
      <c r="O148" s="117">
        <f t="shared" si="24"/>
        <v>5.842932203389819</v>
      </c>
      <c r="P148" s="98">
        <f t="shared" si="25"/>
        <v>0</v>
      </c>
      <c r="Q148" s="118">
        <f t="shared" si="26"/>
        <v>0</v>
      </c>
      <c r="R148" s="98">
        <f t="shared" si="30"/>
        <v>8</v>
      </c>
      <c r="S148" s="119">
        <f t="shared" si="27"/>
        <v>8</v>
      </c>
    </row>
    <row r="149" spans="1:19">
      <c r="A149" s="119"/>
      <c r="E149" s="98">
        <f t="shared" si="21"/>
        <v>148</v>
      </c>
      <c r="F149" s="99"/>
      <c r="K149" s="114">
        <f t="shared" si="28"/>
        <v>5.8684322033898191</v>
      </c>
      <c r="L149" s="115">
        <f t="shared" si="29"/>
        <v>5.9174322033898186</v>
      </c>
      <c r="M149" s="98">
        <f t="shared" si="22"/>
        <v>5.8679322033898194</v>
      </c>
      <c r="N149" s="116">
        <f t="shared" si="23"/>
        <v>5.9179322033898183</v>
      </c>
      <c r="O149" s="117">
        <f t="shared" si="24"/>
        <v>5.8929322033898188</v>
      </c>
      <c r="P149" s="98">
        <f t="shared" si="25"/>
        <v>0</v>
      </c>
      <c r="Q149" s="118">
        <f t="shared" si="26"/>
        <v>0</v>
      </c>
      <c r="R149" s="98">
        <f t="shared" si="30"/>
        <v>8</v>
      </c>
      <c r="S149" s="119">
        <f t="shared" si="27"/>
        <v>8</v>
      </c>
    </row>
    <row r="150" spans="1:19">
      <c r="A150" s="119"/>
      <c r="E150" s="98">
        <f t="shared" si="21"/>
        <v>149</v>
      </c>
      <c r="F150" s="99"/>
      <c r="K150" s="114">
        <f t="shared" si="28"/>
        <v>5.9184322033898189</v>
      </c>
      <c r="L150" s="115">
        <f t="shared" si="29"/>
        <v>5.9674322033898184</v>
      </c>
      <c r="M150" s="98">
        <f t="shared" si="22"/>
        <v>5.9179322033898192</v>
      </c>
      <c r="N150" s="116">
        <f t="shared" si="23"/>
        <v>5.9679322033898181</v>
      </c>
      <c r="O150" s="117">
        <f t="shared" si="24"/>
        <v>5.9429322033898186</v>
      </c>
      <c r="P150" s="98">
        <f t="shared" si="25"/>
        <v>0</v>
      </c>
      <c r="Q150" s="118">
        <f t="shared" si="26"/>
        <v>0</v>
      </c>
      <c r="R150" s="98">
        <f t="shared" si="30"/>
        <v>8</v>
      </c>
      <c r="S150" s="119">
        <f t="shared" si="27"/>
        <v>8</v>
      </c>
    </row>
    <row r="151" spans="1:19">
      <c r="A151" s="119"/>
      <c r="E151" s="98">
        <f t="shared" si="21"/>
        <v>150</v>
      </c>
      <c r="F151" s="99"/>
      <c r="K151" s="114">
        <f t="shared" si="28"/>
        <v>5.9684322033898187</v>
      </c>
      <c r="L151" s="115">
        <f t="shared" si="29"/>
        <v>6.0174322033898182</v>
      </c>
      <c r="M151" s="98">
        <f t="shared" si="22"/>
        <v>5.967932203389819</v>
      </c>
      <c r="N151" s="116">
        <f t="shared" si="23"/>
        <v>6.0179322033898179</v>
      </c>
      <c r="O151" s="117">
        <f t="shared" si="24"/>
        <v>5.9929322033898185</v>
      </c>
      <c r="P151" s="98">
        <f t="shared" si="25"/>
        <v>0</v>
      </c>
      <c r="Q151" s="118">
        <f t="shared" si="26"/>
        <v>0</v>
      </c>
      <c r="R151" s="98">
        <f t="shared" si="30"/>
        <v>8</v>
      </c>
      <c r="S151" s="119">
        <f t="shared" si="27"/>
        <v>8</v>
      </c>
    </row>
    <row r="152" spans="1:19">
      <c r="A152" s="119"/>
      <c r="E152" s="98">
        <f t="shared" si="21"/>
        <v>151</v>
      </c>
      <c r="F152" s="99"/>
      <c r="K152" s="114">
        <f t="shared" si="28"/>
        <v>6.0184322033898185</v>
      </c>
      <c r="L152" s="115">
        <f t="shared" si="29"/>
        <v>6.067432203389818</v>
      </c>
      <c r="M152" s="98">
        <f t="shared" si="22"/>
        <v>6.0179322033898188</v>
      </c>
      <c r="N152" s="116">
        <f t="shared" si="23"/>
        <v>6.0679322033898178</v>
      </c>
      <c r="O152" s="117">
        <f t="shared" si="24"/>
        <v>6.0429322033898183</v>
      </c>
      <c r="P152" s="98">
        <f t="shared" si="25"/>
        <v>0</v>
      </c>
      <c r="Q152" s="118">
        <f t="shared" si="26"/>
        <v>0</v>
      </c>
      <c r="R152" s="98">
        <f t="shared" si="30"/>
        <v>8</v>
      </c>
      <c r="S152" s="119">
        <f t="shared" si="27"/>
        <v>8</v>
      </c>
    </row>
    <row r="153" spans="1:19">
      <c r="A153" s="119"/>
      <c r="E153" s="98">
        <f t="shared" si="21"/>
        <v>152</v>
      </c>
      <c r="F153" s="99"/>
      <c r="K153" s="114">
        <f t="shared" si="28"/>
        <v>6.0684322033898184</v>
      </c>
      <c r="L153" s="115">
        <f t="shared" si="29"/>
        <v>6.1174322033898179</v>
      </c>
      <c r="M153" s="98">
        <f t="shared" si="22"/>
        <v>6.0679322033898186</v>
      </c>
      <c r="N153" s="116">
        <f t="shared" si="23"/>
        <v>6.1179322033898176</v>
      </c>
      <c r="O153" s="117">
        <f t="shared" si="24"/>
        <v>6.0929322033898181</v>
      </c>
      <c r="P153" s="98">
        <f t="shared" si="25"/>
        <v>0</v>
      </c>
      <c r="Q153" s="118">
        <f t="shared" si="26"/>
        <v>0</v>
      </c>
      <c r="R153" s="98">
        <f t="shared" si="30"/>
        <v>8</v>
      </c>
      <c r="S153" s="119">
        <f t="shared" si="27"/>
        <v>8</v>
      </c>
    </row>
    <row r="154" spans="1:19">
      <c r="A154" s="119"/>
      <c r="E154" s="98">
        <f t="shared" si="21"/>
        <v>153</v>
      </c>
      <c r="F154" s="99"/>
      <c r="K154" s="114">
        <f t="shared" si="28"/>
        <v>6.1184322033898182</v>
      </c>
      <c r="L154" s="115">
        <f t="shared" si="29"/>
        <v>6.1674322033898177</v>
      </c>
      <c r="M154" s="98">
        <f t="shared" si="22"/>
        <v>6.1179322033898185</v>
      </c>
      <c r="N154" s="116">
        <f t="shared" si="23"/>
        <v>6.1679322033898174</v>
      </c>
      <c r="O154" s="117">
        <f t="shared" si="24"/>
        <v>6.1429322033898179</v>
      </c>
      <c r="P154" s="98">
        <f t="shared" si="25"/>
        <v>0</v>
      </c>
      <c r="Q154" s="118">
        <f t="shared" si="26"/>
        <v>0</v>
      </c>
      <c r="R154" s="98">
        <f t="shared" si="30"/>
        <v>8</v>
      </c>
      <c r="S154" s="119">
        <f t="shared" si="27"/>
        <v>8</v>
      </c>
    </row>
    <row r="155" spans="1:19">
      <c r="A155" s="119"/>
      <c r="E155" s="98">
        <f t="shared" si="21"/>
        <v>154</v>
      </c>
      <c r="F155" s="99"/>
      <c r="K155" s="114">
        <f t="shared" si="28"/>
        <v>6.168432203389818</v>
      </c>
      <c r="L155" s="115">
        <f t="shared" si="29"/>
        <v>6.2174322033898175</v>
      </c>
      <c r="M155" s="98">
        <f t="shared" si="22"/>
        <v>6.1679322033898183</v>
      </c>
      <c r="N155" s="116">
        <f t="shared" si="23"/>
        <v>6.2179322033898172</v>
      </c>
      <c r="O155" s="117">
        <f t="shared" si="24"/>
        <v>6.1929322033898178</v>
      </c>
      <c r="P155" s="98">
        <f t="shared" si="25"/>
        <v>0</v>
      </c>
      <c r="Q155" s="118">
        <f t="shared" si="26"/>
        <v>0</v>
      </c>
      <c r="R155" s="98">
        <f t="shared" si="30"/>
        <v>8</v>
      </c>
      <c r="S155" s="119">
        <f t="shared" si="27"/>
        <v>8</v>
      </c>
    </row>
    <row r="156" spans="1:19">
      <c r="A156" s="119"/>
      <c r="E156" s="98">
        <f t="shared" si="21"/>
        <v>155</v>
      </c>
      <c r="F156" s="99"/>
      <c r="K156" s="114">
        <f t="shared" si="28"/>
        <v>6.2184322033898178</v>
      </c>
      <c r="L156" s="115">
        <f t="shared" si="29"/>
        <v>6.2674322033898173</v>
      </c>
      <c r="M156" s="98">
        <f t="shared" si="22"/>
        <v>6.2179322033898181</v>
      </c>
      <c r="N156" s="116">
        <f t="shared" si="23"/>
        <v>6.267932203389817</v>
      </c>
      <c r="O156" s="117">
        <f t="shared" si="24"/>
        <v>6.2429322033898176</v>
      </c>
      <c r="P156" s="98">
        <f t="shared" si="25"/>
        <v>0</v>
      </c>
      <c r="Q156" s="118">
        <f t="shared" si="26"/>
        <v>0</v>
      </c>
      <c r="R156" s="98">
        <f t="shared" si="30"/>
        <v>8</v>
      </c>
      <c r="S156" s="119">
        <f t="shared" si="27"/>
        <v>8</v>
      </c>
    </row>
    <row r="157" spans="1:19">
      <c r="A157" s="119"/>
      <c r="E157" s="98">
        <f t="shared" si="21"/>
        <v>156</v>
      </c>
      <c r="F157" s="99"/>
      <c r="K157" s="114">
        <f t="shared" si="28"/>
        <v>6.2684322033898177</v>
      </c>
      <c r="L157" s="115">
        <f t="shared" si="29"/>
        <v>6.3174322033898171</v>
      </c>
      <c r="M157" s="98">
        <f t="shared" si="22"/>
        <v>6.2679322033898179</v>
      </c>
      <c r="N157" s="116">
        <f t="shared" si="23"/>
        <v>6.3179322033898169</v>
      </c>
      <c r="O157" s="117">
        <f t="shared" si="24"/>
        <v>6.2929322033898174</v>
      </c>
      <c r="P157" s="98">
        <f t="shared" si="25"/>
        <v>0</v>
      </c>
      <c r="Q157" s="118">
        <f t="shared" si="26"/>
        <v>0</v>
      </c>
      <c r="R157" s="98">
        <f t="shared" si="30"/>
        <v>8</v>
      </c>
      <c r="S157" s="119">
        <f t="shared" si="27"/>
        <v>8</v>
      </c>
    </row>
    <row r="158" spans="1:19">
      <c r="A158" s="119"/>
      <c r="E158" s="98">
        <f t="shared" si="21"/>
        <v>157</v>
      </c>
      <c r="F158" s="99"/>
      <c r="K158" s="114">
        <f t="shared" si="28"/>
        <v>6.3184322033898175</v>
      </c>
      <c r="L158" s="115">
        <f t="shared" si="29"/>
        <v>6.367432203389817</v>
      </c>
      <c r="M158" s="98">
        <f t="shared" si="22"/>
        <v>6.3179322033898178</v>
      </c>
      <c r="N158" s="116">
        <f t="shared" si="23"/>
        <v>6.3679322033898167</v>
      </c>
      <c r="O158" s="117">
        <f t="shared" si="24"/>
        <v>6.3429322033898172</v>
      </c>
      <c r="P158" s="98">
        <f t="shared" si="25"/>
        <v>0</v>
      </c>
      <c r="Q158" s="118">
        <f t="shared" si="26"/>
        <v>0</v>
      </c>
      <c r="R158" s="98">
        <f t="shared" si="30"/>
        <v>8</v>
      </c>
      <c r="S158" s="119">
        <f t="shared" si="27"/>
        <v>8</v>
      </c>
    </row>
    <row r="159" spans="1:19">
      <c r="A159" s="119"/>
      <c r="E159" s="98">
        <f t="shared" si="21"/>
        <v>158</v>
      </c>
      <c r="F159" s="99"/>
      <c r="K159" s="114">
        <f t="shared" si="28"/>
        <v>6.3684322033898173</v>
      </c>
      <c r="L159" s="115">
        <f t="shared" si="29"/>
        <v>6.4174322033898168</v>
      </c>
      <c r="M159" s="98">
        <f t="shared" si="22"/>
        <v>6.3679322033898176</v>
      </c>
      <c r="N159" s="116">
        <f t="shared" si="23"/>
        <v>6.4179322033898165</v>
      </c>
      <c r="O159" s="117">
        <f t="shared" si="24"/>
        <v>6.392932203389817</v>
      </c>
      <c r="P159" s="98">
        <f t="shared" si="25"/>
        <v>0</v>
      </c>
      <c r="Q159" s="118">
        <f t="shared" si="26"/>
        <v>0</v>
      </c>
      <c r="R159" s="98">
        <f t="shared" si="30"/>
        <v>8</v>
      </c>
      <c r="S159" s="119">
        <f t="shared" si="27"/>
        <v>8</v>
      </c>
    </row>
    <row r="160" spans="1:19">
      <c r="A160" s="119"/>
      <c r="E160" s="98">
        <f t="shared" si="21"/>
        <v>159</v>
      </c>
      <c r="F160" s="99"/>
      <c r="K160" s="114">
        <f t="shared" si="28"/>
        <v>6.4184322033898171</v>
      </c>
      <c r="L160" s="115">
        <f t="shared" si="29"/>
        <v>6.4674322033898166</v>
      </c>
      <c r="M160" s="98">
        <f t="shared" si="22"/>
        <v>6.4179322033898174</v>
      </c>
      <c r="N160" s="116">
        <f t="shared" si="23"/>
        <v>6.4679322033898163</v>
      </c>
      <c r="O160" s="117">
        <f t="shared" si="24"/>
        <v>6.4429322033898169</v>
      </c>
      <c r="P160" s="98">
        <f t="shared" si="25"/>
        <v>0</v>
      </c>
      <c r="Q160" s="118">
        <f t="shared" si="26"/>
        <v>0</v>
      </c>
      <c r="R160" s="98">
        <f t="shared" si="30"/>
        <v>8</v>
      </c>
      <c r="S160" s="119">
        <f t="shared" si="27"/>
        <v>8</v>
      </c>
    </row>
    <row r="161" spans="1:19">
      <c r="A161" s="119"/>
      <c r="E161" s="98">
        <f t="shared" si="21"/>
        <v>160</v>
      </c>
      <c r="F161" s="99"/>
      <c r="K161" s="114">
        <f t="shared" si="28"/>
        <v>6.4684322033898169</v>
      </c>
      <c r="L161" s="115">
        <f t="shared" si="29"/>
        <v>6.5174322033898164</v>
      </c>
      <c r="M161" s="98">
        <f t="shared" si="22"/>
        <v>6.4679322033898172</v>
      </c>
      <c r="N161" s="116">
        <f t="shared" si="23"/>
        <v>6.5179322033898162</v>
      </c>
      <c r="O161" s="117">
        <f t="shared" si="24"/>
        <v>6.4929322033898167</v>
      </c>
      <c r="P161" s="98">
        <f t="shared" si="25"/>
        <v>0</v>
      </c>
      <c r="Q161" s="118">
        <f t="shared" si="26"/>
        <v>0</v>
      </c>
      <c r="R161" s="98">
        <f t="shared" si="30"/>
        <v>8</v>
      </c>
      <c r="S161" s="119">
        <f t="shared" si="27"/>
        <v>8</v>
      </c>
    </row>
    <row r="162" spans="1:19">
      <c r="A162" s="119"/>
      <c r="E162" s="98">
        <f t="shared" si="21"/>
        <v>161</v>
      </c>
      <c r="F162" s="99"/>
      <c r="K162" s="114">
        <f t="shared" si="28"/>
        <v>6.5184322033898168</v>
      </c>
      <c r="L162" s="115">
        <f t="shared" si="29"/>
        <v>6.5674322033898163</v>
      </c>
      <c r="M162" s="98">
        <f t="shared" si="22"/>
        <v>6.517932203389817</v>
      </c>
      <c r="N162" s="116">
        <f t="shared" si="23"/>
        <v>6.567932203389816</v>
      </c>
      <c r="O162" s="117">
        <f t="shared" si="24"/>
        <v>6.5429322033898165</v>
      </c>
      <c r="P162" s="98">
        <f t="shared" si="25"/>
        <v>0</v>
      </c>
      <c r="Q162" s="118">
        <f t="shared" si="26"/>
        <v>0</v>
      </c>
      <c r="R162" s="98">
        <f t="shared" si="30"/>
        <v>8</v>
      </c>
      <c r="S162" s="119">
        <f t="shared" si="27"/>
        <v>8</v>
      </c>
    </row>
    <row r="163" spans="1:19">
      <c r="A163" s="119"/>
      <c r="E163" s="98">
        <f t="shared" si="21"/>
        <v>162</v>
      </c>
      <c r="F163" s="99"/>
      <c r="K163" s="114">
        <f t="shared" si="28"/>
        <v>6.5684322033898166</v>
      </c>
      <c r="L163" s="115">
        <f t="shared" si="29"/>
        <v>6.6174322033898161</v>
      </c>
      <c r="M163" s="98">
        <f t="shared" si="22"/>
        <v>6.5679322033898169</v>
      </c>
      <c r="N163" s="116">
        <f t="shared" si="23"/>
        <v>6.6179322033898158</v>
      </c>
      <c r="O163" s="117">
        <f t="shared" si="24"/>
        <v>6.5929322033898163</v>
      </c>
      <c r="P163" s="98">
        <f t="shared" si="25"/>
        <v>0</v>
      </c>
      <c r="Q163" s="118">
        <f t="shared" si="26"/>
        <v>0</v>
      </c>
      <c r="R163" s="98">
        <f t="shared" si="30"/>
        <v>8</v>
      </c>
      <c r="S163" s="119">
        <f t="shared" si="27"/>
        <v>8</v>
      </c>
    </row>
    <row r="164" spans="1:19">
      <c r="A164" s="119"/>
      <c r="E164" s="98">
        <f t="shared" si="21"/>
        <v>163</v>
      </c>
      <c r="F164" s="99"/>
      <c r="K164" s="114">
        <f t="shared" si="28"/>
        <v>6.6184322033898164</v>
      </c>
      <c r="L164" s="115">
        <f t="shared" si="29"/>
        <v>6.6674322033898159</v>
      </c>
      <c r="M164" s="98">
        <f t="shared" si="22"/>
        <v>6.6179322033898167</v>
      </c>
      <c r="N164" s="116">
        <f t="shared" si="23"/>
        <v>6.6679322033898156</v>
      </c>
      <c r="O164" s="117">
        <f t="shared" si="24"/>
        <v>6.6429322033898162</v>
      </c>
      <c r="P164" s="98">
        <f t="shared" si="25"/>
        <v>0</v>
      </c>
      <c r="Q164" s="118">
        <f t="shared" si="26"/>
        <v>0</v>
      </c>
      <c r="R164" s="98">
        <f t="shared" si="30"/>
        <v>8</v>
      </c>
      <c r="S164" s="119">
        <f t="shared" si="27"/>
        <v>8</v>
      </c>
    </row>
    <row r="165" spans="1:19">
      <c r="A165" s="119"/>
      <c r="E165" s="98">
        <f t="shared" si="21"/>
        <v>164</v>
      </c>
      <c r="F165" s="99"/>
      <c r="K165" s="114">
        <f t="shared" si="28"/>
        <v>6.6684322033898162</v>
      </c>
      <c r="L165" s="115">
        <f t="shared" si="29"/>
        <v>6.7174322033898157</v>
      </c>
      <c r="M165" s="98">
        <f t="shared" si="22"/>
        <v>6.6679322033898165</v>
      </c>
      <c r="N165" s="116">
        <f t="shared" si="23"/>
        <v>6.7179322033898154</v>
      </c>
      <c r="O165" s="117">
        <f t="shared" si="24"/>
        <v>6.692932203389816</v>
      </c>
      <c r="P165" s="98">
        <f t="shared" si="25"/>
        <v>0</v>
      </c>
      <c r="Q165" s="118">
        <f t="shared" si="26"/>
        <v>0</v>
      </c>
      <c r="R165" s="98">
        <f t="shared" si="30"/>
        <v>8</v>
      </c>
      <c r="S165" s="119">
        <f t="shared" si="27"/>
        <v>8</v>
      </c>
    </row>
    <row r="166" spans="1:19">
      <c r="A166" s="119"/>
      <c r="E166" s="98">
        <f t="shared" si="21"/>
        <v>165</v>
      </c>
      <c r="F166" s="99"/>
      <c r="K166" s="114">
        <f t="shared" si="28"/>
        <v>6.7184322033898161</v>
      </c>
      <c r="L166" s="115">
        <f t="shared" si="29"/>
        <v>6.7674322033898155</v>
      </c>
      <c r="M166" s="98">
        <f t="shared" si="22"/>
        <v>6.7179322033898163</v>
      </c>
      <c r="N166" s="116">
        <f t="shared" si="23"/>
        <v>6.7679322033898153</v>
      </c>
      <c r="O166" s="117">
        <f t="shared" si="24"/>
        <v>6.7429322033898158</v>
      </c>
      <c r="P166" s="98">
        <f t="shared" si="25"/>
        <v>0</v>
      </c>
      <c r="Q166" s="118">
        <f t="shared" si="26"/>
        <v>0</v>
      </c>
      <c r="R166" s="98">
        <f t="shared" si="30"/>
        <v>8</v>
      </c>
      <c r="S166" s="119">
        <f t="shared" si="27"/>
        <v>8</v>
      </c>
    </row>
    <row r="167" spans="1:19">
      <c r="A167" s="119"/>
      <c r="E167" s="98">
        <f t="shared" si="21"/>
        <v>166</v>
      </c>
      <c r="F167" s="99"/>
      <c r="K167" s="114">
        <f t="shared" si="28"/>
        <v>6.7684322033898159</v>
      </c>
      <c r="L167" s="115">
        <f t="shared" si="29"/>
        <v>6.8174322033898154</v>
      </c>
      <c r="M167" s="98">
        <f t="shared" si="22"/>
        <v>6.7679322033898162</v>
      </c>
      <c r="N167" s="116">
        <f t="shared" si="23"/>
        <v>6.8179322033898151</v>
      </c>
      <c r="O167" s="117">
        <f t="shared" si="24"/>
        <v>6.7929322033898156</v>
      </c>
      <c r="P167" s="98">
        <f t="shared" si="25"/>
        <v>0</v>
      </c>
      <c r="Q167" s="118">
        <f t="shared" si="26"/>
        <v>0</v>
      </c>
      <c r="R167" s="98">
        <f t="shared" si="30"/>
        <v>8</v>
      </c>
      <c r="S167" s="119">
        <f t="shared" si="27"/>
        <v>8</v>
      </c>
    </row>
    <row r="168" spans="1:19">
      <c r="A168" s="119"/>
      <c r="E168" s="98">
        <f t="shared" si="21"/>
        <v>167</v>
      </c>
      <c r="F168" s="99"/>
      <c r="K168" s="114">
        <f t="shared" si="28"/>
        <v>6.8184322033898157</v>
      </c>
      <c r="L168" s="115">
        <f t="shared" si="29"/>
        <v>6.8674322033898152</v>
      </c>
      <c r="M168" s="98">
        <f t="shared" si="22"/>
        <v>6.817932203389816</v>
      </c>
      <c r="N168" s="116">
        <f t="shared" si="23"/>
        <v>6.8679322033898149</v>
      </c>
      <c r="O168" s="117">
        <f t="shared" si="24"/>
        <v>6.8429322033898154</v>
      </c>
      <c r="P168" s="98">
        <f t="shared" si="25"/>
        <v>0</v>
      </c>
      <c r="Q168" s="118">
        <f t="shared" si="26"/>
        <v>0</v>
      </c>
      <c r="R168" s="98">
        <f t="shared" si="30"/>
        <v>8</v>
      </c>
      <c r="S168" s="119">
        <f t="shared" si="27"/>
        <v>8</v>
      </c>
    </row>
    <row r="169" spans="1:19">
      <c r="A169" s="119"/>
      <c r="E169" s="98">
        <f t="shared" si="21"/>
        <v>168</v>
      </c>
      <c r="F169" s="99"/>
      <c r="K169" s="114">
        <f t="shared" si="28"/>
        <v>6.8684322033898155</v>
      </c>
      <c r="L169" s="115">
        <f t="shared" si="29"/>
        <v>6.917432203389815</v>
      </c>
      <c r="M169" s="98">
        <f t="shared" si="22"/>
        <v>6.8679322033898158</v>
      </c>
      <c r="N169" s="116">
        <f t="shared" si="23"/>
        <v>6.9179322033898147</v>
      </c>
      <c r="O169" s="117">
        <f t="shared" si="24"/>
        <v>6.8929322033898153</v>
      </c>
      <c r="P169" s="98">
        <f t="shared" si="25"/>
        <v>0</v>
      </c>
      <c r="Q169" s="118">
        <f t="shared" si="26"/>
        <v>0</v>
      </c>
      <c r="R169" s="98">
        <f t="shared" si="30"/>
        <v>8</v>
      </c>
      <c r="S169" s="119">
        <f t="shared" si="27"/>
        <v>8</v>
      </c>
    </row>
    <row r="170" spans="1:19">
      <c r="A170" s="119"/>
      <c r="E170" s="98">
        <f t="shared" si="21"/>
        <v>169</v>
      </c>
      <c r="F170" s="99"/>
      <c r="K170" s="114">
        <f t="shared" si="28"/>
        <v>6.9184322033898153</v>
      </c>
      <c r="L170" s="115">
        <f t="shared" si="29"/>
        <v>6.9674322033898148</v>
      </c>
      <c r="M170" s="98">
        <f t="shared" si="22"/>
        <v>6.9179322033898156</v>
      </c>
      <c r="N170" s="116">
        <f t="shared" si="23"/>
        <v>6.9679322033898146</v>
      </c>
      <c r="O170" s="117">
        <f t="shared" si="24"/>
        <v>6.9429322033898151</v>
      </c>
      <c r="P170" s="98">
        <f t="shared" si="25"/>
        <v>0</v>
      </c>
      <c r="Q170" s="118">
        <f t="shared" si="26"/>
        <v>0</v>
      </c>
      <c r="R170" s="98">
        <f t="shared" si="30"/>
        <v>8</v>
      </c>
      <c r="S170" s="119">
        <f t="shared" si="27"/>
        <v>8</v>
      </c>
    </row>
    <row r="171" spans="1:19">
      <c r="A171" s="119"/>
      <c r="E171" s="98">
        <f t="shared" si="21"/>
        <v>170</v>
      </c>
      <c r="F171" s="99"/>
      <c r="K171" s="114">
        <f t="shared" si="28"/>
        <v>6.9684322033898152</v>
      </c>
      <c r="L171" s="115">
        <f t="shared" si="29"/>
        <v>7.0174322033898147</v>
      </c>
      <c r="M171" s="98">
        <f t="shared" si="22"/>
        <v>6.9679322033898154</v>
      </c>
      <c r="N171" s="116">
        <f t="shared" si="23"/>
        <v>7.0179322033898144</v>
      </c>
      <c r="O171" s="117">
        <f t="shared" si="24"/>
        <v>6.9929322033898149</v>
      </c>
      <c r="P171" s="98">
        <f t="shared" si="25"/>
        <v>0</v>
      </c>
      <c r="Q171" s="118">
        <f t="shared" si="26"/>
        <v>0</v>
      </c>
      <c r="R171" s="98">
        <f t="shared" si="30"/>
        <v>8</v>
      </c>
      <c r="S171" s="119">
        <f t="shared" si="27"/>
        <v>8</v>
      </c>
    </row>
    <row r="172" spans="1:19">
      <c r="A172" s="119"/>
      <c r="E172" s="98">
        <f t="shared" si="21"/>
        <v>171</v>
      </c>
      <c r="F172" s="99"/>
      <c r="K172" s="114">
        <f t="shared" si="28"/>
        <v>7.018432203389815</v>
      </c>
      <c r="L172" s="115">
        <f t="shared" si="29"/>
        <v>7.0674322033898145</v>
      </c>
      <c r="M172" s="98">
        <f t="shared" si="22"/>
        <v>7.0179322033898153</v>
      </c>
      <c r="N172" s="116">
        <f t="shared" si="23"/>
        <v>7.0679322033898142</v>
      </c>
      <c r="O172" s="117">
        <f t="shared" si="24"/>
        <v>7.0429322033898147</v>
      </c>
      <c r="P172" s="98">
        <f t="shared" si="25"/>
        <v>0</v>
      </c>
      <c r="Q172" s="118">
        <f t="shared" si="26"/>
        <v>0</v>
      </c>
      <c r="R172" s="98">
        <f t="shared" si="30"/>
        <v>8</v>
      </c>
      <c r="S172" s="119">
        <f t="shared" si="27"/>
        <v>8</v>
      </c>
    </row>
    <row r="173" spans="1:19">
      <c r="A173" s="119"/>
      <c r="E173" s="98">
        <f t="shared" si="21"/>
        <v>172</v>
      </c>
      <c r="F173" s="99"/>
      <c r="K173" s="114">
        <f t="shared" si="28"/>
        <v>7.0684322033898148</v>
      </c>
      <c r="L173" s="115">
        <f t="shared" si="29"/>
        <v>7.1174322033898143</v>
      </c>
      <c r="M173" s="98">
        <f t="shared" si="22"/>
        <v>7.0679322033898151</v>
      </c>
      <c r="N173" s="116">
        <f t="shared" si="23"/>
        <v>7.117932203389814</v>
      </c>
      <c r="O173" s="117">
        <f t="shared" si="24"/>
        <v>7.0929322033898146</v>
      </c>
      <c r="P173" s="98">
        <f t="shared" si="25"/>
        <v>0</v>
      </c>
      <c r="Q173" s="118">
        <f t="shared" si="26"/>
        <v>0</v>
      </c>
      <c r="R173" s="98">
        <f t="shared" si="30"/>
        <v>8</v>
      </c>
      <c r="S173" s="119">
        <f t="shared" si="27"/>
        <v>8</v>
      </c>
    </row>
    <row r="174" spans="1:19">
      <c r="A174" s="119"/>
      <c r="E174" s="98">
        <f t="shared" si="21"/>
        <v>173</v>
      </c>
      <c r="F174" s="99"/>
      <c r="K174" s="114">
        <f t="shared" si="28"/>
        <v>7.1184322033898146</v>
      </c>
      <c r="L174" s="115">
        <f t="shared" si="29"/>
        <v>7.1674322033898141</v>
      </c>
      <c r="M174" s="98">
        <f t="shared" si="22"/>
        <v>7.1179322033898149</v>
      </c>
      <c r="N174" s="116">
        <f t="shared" si="23"/>
        <v>7.1679322033898138</v>
      </c>
      <c r="O174" s="117">
        <f t="shared" si="24"/>
        <v>7.1429322033898144</v>
      </c>
      <c r="P174" s="98">
        <f t="shared" si="25"/>
        <v>0</v>
      </c>
      <c r="Q174" s="118">
        <f t="shared" si="26"/>
        <v>0</v>
      </c>
      <c r="R174" s="98">
        <f t="shared" si="30"/>
        <v>8</v>
      </c>
      <c r="S174" s="119">
        <f t="shared" si="27"/>
        <v>8</v>
      </c>
    </row>
    <row r="175" spans="1:19">
      <c r="A175" s="119"/>
      <c r="E175" s="98">
        <f t="shared" si="21"/>
        <v>174</v>
      </c>
      <c r="F175" s="99"/>
      <c r="K175" s="114">
        <f t="shared" si="28"/>
        <v>7.1684322033898145</v>
      </c>
      <c r="L175" s="115">
        <f t="shared" si="29"/>
        <v>7.2174322033898139</v>
      </c>
      <c r="M175" s="98">
        <f t="shared" si="22"/>
        <v>7.1679322033898147</v>
      </c>
      <c r="N175" s="116">
        <f t="shared" si="23"/>
        <v>7.2179322033898137</v>
      </c>
      <c r="O175" s="117">
        <f t="shared" si="24"/>
        <v>7.1929322033898142</v>
      </c>
      <c r="P175" s="98">
        <f t="shared" si="25"/>
        <v>0</v>
      </c>
      <c r="Q175" s="118">
        <f t="shared" si="26"/>
        <v>0</v>
      </c>
      <c r="R175" s="98">
        <f t="shared" si="30"/>
        <v>8</v>
      </c>
      <c r="S175" s="119">
        <f t="shared" si="27"/>
        <v>8</v>
      </c>
    </row>
    <row r="176" spans="1:19">
      <c r="A176" s="119"/>
      <c r="E176" s="98">
        <f t="shared" si="21"/>
        <v>175</v>
      </c>
      <c r="F176" s="99"/>
      <c r="K176" s="114">
        <f t="shared" si="28"/>
        <v>7.2184322033898143</v>
      </c>
      <c r="L176" s="115">
        <f t="shared" si="29"/>
        <v>7.2674322033898138</v>
      </c>
      <c r="M176" s="98">
        <f t="shared" si="22"/>
        <v>7.2179322033898146</v>
      </c>
      <c r="N176" s="116">
        <f t="shared" si="23"/>
        <v>7.2679322033898135</v>
      </c>
      <c r="O176" s="117">
        <f t="shared" si="24"/>
        <v>7.242932203389814</v>
      </c>
      <c r="P176" s="98">
        <f t="shared" si="25"/>
        <v>0</v>
      </c>
      <c r="Q176" s="118">
        <f t="shared" si="26"/>
        <v>0</v>
      </c>
      <c r="R176" s="98">
        <f t="shared" si="30"/>
        <v>8</v>
      </c>
      <c r="S176" s="119">
        <f t="shared" si="27"/>
        <v>8</v>
      </c>
    </row>
    <row r="177" spans="1:19">
      <c r="A177" s="119"/>
      <c r="E177" s="98">
        <f t="shared" si="21"/>
        <v>176</v>
      </c>
      <c r="F177" s="99"/>
      <c r="K177" s="114">
        <f t="shared" si="28"/>
        <v>7.2684322033898141</v>
      </c>
      <c r="L177" s="115">
        <f t="shared" si="29"/>
        <v>7.3174322033898136</v>
      </c>
      <c r="M177" s="98">
        <f t="shared" si="22"/>
        <v>7.2679322033898144</v>
      </c>
      <c r="N177" s="116">
        <f t="shared" si="23"/>
        <v>7.3179322033898133</v>
      </c>
      <c r="O177" s="117">
        <f t="shared" si="24"/>
        <v>7.2929322033898138</v>
      </c>
      <c r="P177" s="98">
        <f t="shared" si="25"/>
        <v>0</v>
      </c>
      <c r="Q177" s="118">
        <f t="shared" si="26"/>
        <v>0</v>
      </c>
      <c r="R177" s="98">
        <f t="shared" si="30"/>
        <v>8</v>
      </c>
      <c r="S177" s="119">
        <f t="shared" si="27"/>
        <v>8</v>
      </c>
    </row>
    <row r="178" spans="1:19">
      <c r="A178" s="119"/>
      <c r="E178" s="98">
        <f t="shared" si="21"/>
        <v>177</v>
      </c>
      <c r="F178" s="99"/>
      <c r="K178" s="114">
        <f t="shared" si="28"/>
        <v>7.3184322033898139</v>
      </c>
      <c r="L178" s="115">
        <f t="shared" si="29"/>
        <v>7.3674322033898134</v>
      </c>
      <c r="M178" s="98">
        <f t="shared" si="22"/>
        <v>7.3179322033898142</v>
      </c>
      <c r="N178" s="116">
        <f t="shared" si="23"/>
        <v>7.3679322033898131</v>
      </c>
      <c r="O178" s="117">
        <f t="shared" si="24"/>
        <v>7.3429322033898137</v>
      </c>
      <c r="P178" s="98">
        <f t="shared" si="25"/>
        <v>0</v>
      </c>
      <c r="Q178" s="118">
        <f t="shared" si="26"/>
        <v>0</v>
      </c>
      <c r="R178" s="98">
        <f t="shared" si="30"/>
        <v>8</v>
      </c>
      <c r="S178" s="119">
        <f t="shared" si="27"/>
        <v>8</v>
      </c>
    </row>
    <row r="179" spans="1:19">
      <c r="A179" s="119"/>
      <c r="E179" s="98">
        <f t="shared" si="21"/>
        <v>178</v>
      </c>
      <c r="F179" s="99"/>
      <c r="K179" s="114">
        <f t="shared" si="28"/>
        <v>7.3684322033898138</v>
      </c>
      <c r="L179" s="115">
        <f t="shared" si="29"/>
        <v>7.4174322033898132</v>
      </c>
      <c r="M179" s="98">
        <f t="shared" si="22"/>
        <v>7.367932203389814</v>
      </c>
      <c r="N179" s="116">
        <f t="shared" si="23"/>
        <v>7.417932203389813</v>
      </c>
      <c r="O179" s="117">
        <f t="shared" si="24"/>
        <v>7.3929322033898135</v>
      </c>
      <c r="P179" s="98">
        <f t="shared" si="25"/>
        <v>0</v>
      </c>
      <c r="Q179" s="118">
        <f t="shared" si="26"/>
        <v>0</v>
      </c>
      <c r="R179" s="98">
        <f t="shared" si="30"/>
        <v>8</v>
      </c>
      <c r="S179" s="119">
        <f t="shared" si="27"/>
        <v>8</v>
      </c>
    </row>
    <row r="180" spans="1:19">
      <c r="A180" s="119"/>
      <c r="E180" s="98">
        <f t="shared" si="21"/>
        <v>179</v>
      </c>
      <c r="F180" s="99"/>
      <c r="K180" s="114">
        <f t="shared" si="28"/>
        <v>7.4184322033898136</v>
      </c>
      <c r="L180" s="115">
        <f t="shared" si="29"/>
        <v>7.4674322033898131</v>
      </c>
      <c r="M180" s="98">
        <f t="shared" si="22"/>
        <v>7.4179322033898138</v>
      </c>
      <c r="N180" s="116">
        <f t="shared" si="23"/>
        <v>7.4679322033898128</v>
      </c>
      <c r="O180" s="117">
        <f t="shared" si="24"/>
        <v>7.4429322033898133</v>
      </c>
      <c r="P180" s="98">
        <f t="shared" si="25"/>
        <v>0</v>
      </c>
      <c r="Q180" s="118">
        <f t="shared" si="26"/>
        <v>0</v>
      </c>
      <c r="R180" s="98">
        <f t="shared" si="30"/>
        <v>8</v>
      </c>
      <c r="S180" s="119">
        <f t="shared" si="27"/>
        <v>8</v>
      </c>
    </row>
    <row r="181" spans="1:19">
      <c r="A181" s="119"/>
      <c r="E181" s="98">
        <f t="shared" si="21"/>
        <v>180</v>
      </c>
      <c r="F181" s="99"/>
      <c r="K181" s="114">
        <f t="shared" si="28"/>
        <v>7.4684322033898134</v>
      </c>
      <c r="L181" s="115">
        <f t="shared" si="29"/>
        <v>7.5174322033898129</v>
      </c>
      <c r="M181" s="98">
        <f t="shared" si="22"/>
        <v>7.4679322033898137</v>
      </c>
      <c r="N181" s="116">
        <f t="shared" si="23"/>
        <v>7.5179322033898126</v>
      </c>
      <c r="O181" s="117">
        <f t="shared" si="24"/>
        <v>7.4929322033898131</v>
      </c>
      <c r="P181" s="98">
        <f t="shared" si="25"/>
        <v>0</v>
      </c>
      <c r="Q181" s="118">
        <f t="shared" si="26"/>
        <v>0</v>
      </c>
      <c r="R181" s="98">
        <f t="shared" si="30"/>
        <v>8</v>
      </c>
      <c r="S181" s="119">
        <f t="shared" si="27"/>
        <v>8</v>
      </c>
    </row>
    <row r="182" spans="1:19">
      <c r="A182" s="119"/>
      <c r="E182" s="98">
        <f t="shared" si="21"/>
        <v>181</v>
      </c>
      <c r="F182" s="99"/>
      <c r="K182" s="114">
        <f t="shared" si="28"/>
        <v>7.5184322033898132</v>
      </c>
      <c r="L182" s="115">
        <f t="shared" si="29"/>
        <v>7.5674322033898127</v>
      </c>
      <c r="M182" s="98">
        <f t="shared" si="22"/>
        <v>7.5179322033898135</v>
      </c>
      <c r="N182" s="116">
        <f t="shared" si="23"/>
        <v>7.5679322033898124</v>
      </c>
      <c r="O182" s="117">
        <f t="shared" si="24"/>
        <v>7.542932203389813</v>
      </c>
      <c r="P182" s="98">
        <f t="shared" si="25"/>
        <v>0</v>
      </c>
      <c r="Q182" s="118">
        <f t="shared" si="26"/>
        <v>0</v>
      </c>
      <c r="R182" s="98">
        <f t="shared" si="30"/>
        <v>8</v>
      </c>
      <c r="S182" s="119">
        <f t="shared" si="27"/>
        <v>8</v>
      </c>
    </row>
    <row r="183" spans="1:19">
      <c r="A183" s="119"/>
      <c r="E183" s="98">
        <f t="shared" si="21"/>
        <v>182</v>
      </c>
      <c r="F183" s="99"/>
      <c r="K183" s="114">
        <f t="shared" si="28"/>
        <v>7.568432203389813</v>
      </c>
      <c r="L183" s="115">
        <f t="shared" si="29"/>
        <v>7.6174322033898125</v>
      </c>
      <c r="M183" s="98">
        <f t="shared" si="22"/>
        <v>7.5679322033898133</v>
      </c>
      <c r="N183" s="116">
        <f t="shared" si="23"/>
        <v>7.6179322033898123</v>
      </c>
      <c r="O183" s="117">
        <f t="shared" si="24"/>
        <v>7.5929322033898128</v>
      </c>
      <c r="P183" s="98">
        <f t="shared" si="25"/>
        <v>0</v>
      </c>
      <c r="Q183" s="118">
        <f t="shared" si="26"/>
        <v>0</v>
      </c>
      <c r="R183" s="98">
        <f t="shared" si="30"/>
        <v>8</v>
      </c>
      <c r="S183" s="119">
        <f t="shared" si="27"/>
        <v>8</v>
      </c>
    </row>
    <row r="184" spans="1:19">
      <c r="A184" s="119"/>
      <c r="E184" s="98">
        <f t="shared" si="21"/>
        <v>183</v>
      </c>
      <c r="F184" s="99"/>
      <c r="K184" s="114">
        <f t="shared" si="28"/>
        <v>7.6184322033898129</v>
      </c>
      <c r="L184" s="115">
        <f t="shared" si="29"/>
        <v>7.6674322033898124</v>
      </c>
      <c r="M184" s="98">
        <f t="shared" si="22"/>
        <v>7.6179322033898131</v>
      </c>
      <c r="N184" s="116">
        <f t="shared" si="23"/>
        <v>7.6679322033898121</v>
      </c>
      <c r="O184" s="117">
        <f t="shared" si="24"/>
        <v>7.6429322033898126</v>
      </c>
      <c r="P184" s="98">
        <f t="shared" si="25"/>
        <v>0</v>
      </c>
      <c r="Q184" s="118">
        <f t="shared" si="26"/>
        <v>0</v>
      </c>
      <c r="R184" s="98">
        <f t="shared" si="30"/>
        <v>8</v>
      </c>
      <c r="S184" s="119">
        <f t="shared" si="27"/>
        <v>8</v>
      </c>
    </row>
    <row r="185" spans="1:19">
      <c r="A185" s="119"/>
      <c r="E185" s="98">
        <f t="shared" si="21"/>
        <v>184</v>
      </c>
      <c r="F185" s="99"/>
      <c r="K185" s="114">
        <f t="shared" si="28"/>
        <v>7.6684322033898127</v>
      </c>
      <c r="L185" s="115">
        <f t="shared" si="29"/>
        <v>7.7174322033898122</v>
      </c>
      <c r="M185" s="98">
        <f t="shared" si="22"/>
        <v>7.667932203389813</v>
      </c>
      <c r="N185" s="116">
        <f t="shared" si="23"/>
        <v>7.7179322033898119</v>
      </c>
      <c r="O185" s="117">
        <f t="shared" si="24"/>
        <v>7.6929322033898124</v>
      </c>
      <c r="P185" s="98">
        <f t="shared" si="25"/>
        <v>0</v>
      </c>
      <c r="Q185" s="118">
        <f t="shared" si="26"/>
        <v>0</v>
      </c>
      <c r="R185" s="98">
        <f t="shared" si="30"/>
        <v>8</v>
      </c>
      <c r="S185" s="119">
        <f t="shared" si="27"/>
        <v>8</v>
      </c>
    </row>
    <row r="186" spans="1:19">
      <c r="A186" s="119"/>
      <c r="E186" s="98">
        <f t="shared" si="21"/>
        <v>185</v>
      </c>
      <c r="F186" s="99"/>
      <c r="K186" s="114">
        <f t="shared" si="28"/>
        <v>7.7184322033898125</v>
      </c>
      <c r="L186" s="115">
        <f t="shared" si="29"/>
        <v>7.767432203389812</v>
      </c>
      <c r="M186" s="98">
        <f t="shared" si="22"/>
        <v>7.7179322033898128</v>
      </c>
      <c r="N186" s="116">
        <f t="shared" si="23"/>
        <v>7.7679322033898117</v>
      </c>
      <c r="O186" s="117">
        <f t="shared" si="24"/>
        <v>7.7429322033898123</v>
      </c>
      <c r="P186" s="98">
        <f t="shared" si="25"/>
        <v>0</v>
      </c>
      <c r="Q186" s="118">
        <f t="shared" si="26"/>
        <v>0</v>
      </c>
      <c r="R186" s="98">
        <f t="shared" si="30"/>
        <v>8</v>
      </c>
      <c r="S186" s="119">
        <f t="shared" si="27"/>
        <v>8</v>
      </c>
    </row>
    <row r="187" spans="1:19">
      <c r="A187" s="119"/>
      <c r="E187" s="98">
        <f t="shared" si="21"/>
        <v>186</v>
      </c>
      <c r="F187" s="99"/>
      <c r="K187" s="114">
        <f t="shared" si="28"/>
        <v>7.7684322033898123</v>
      </c>
      <c r="L187" s="115">
        <f t="shared" si="29"/>
        <v>7.8174322033898118</v>
      </c>
      <c r="M187" s="98">
        <f t="shared" si="22"/>
        <v>7.7679322033898126</v>
      </c>
      <c r="N187" s="116">
        <f t="shared" si="23"/>
        <v>7.8179322033898115</v>
      </c>
      <c r="O187" s="117">
        <f t="shared" si="24"/>
        <v>7.7929322033898121</v>
      </c>
      <c r="P187" s="98">
        <f t="shared" si="25"/>
        <v>0</v>
      </c>
      <c r="Q187" s="118">
        <f t="shared" si="26"/>
        <v>0</v>
      </c>
      <c r="R187" s="98">
        <f t="shared" si="30"/>
        <v>8</v>
      </c>
      <c r="S187" s="119">
        <f t="shared" si="27"/>
        <v>8</v>
      </c>
    </row>
    <row r="188" spans="1:19">
      <c r="A188" s="119"/>
      <c r="E188" s="98">
        <f t="shared" si="21"/>
        <v>187</v>
      </c>
      <c r="F188" s="99"/>
      <c r="K188" s="114">
        <f t="shared" si="28"/>
        <v>7.8184322033898122</v>
      </c>
      <c r="L188" s="115">
        <f t="shared" si="29"/>
        <v>7.8674322033898116</v>
      </c>
      <c r="M188" s="98">
        <f t="shared" si="22"/>
        <v>7.8179322033898124</v>
      </c>
      <c r="N188" s="116">
        <f t="shared" si="23"/>
        <v>7.8679322033898114</v>
      </c>
      <c r="O188" s="117">
        <f t="shared" si="24"/>
        <v>7.8429322033898119</v>
      </c>
      <c r="P188" s="98">
        <f t="shared" si="25"/>
        <v>0</v>
      </c>
      <c r="Q188" s="118">
        <f t="shared" si="26"/>
        <v>0</v>
      </c>
      <c r="R188" s="98">
        <f t="shared" si="30"/>
        <v>8</v>
      </c>
      <c r="S188" s="119">
        <f t="shared" si="27"/>
        <v>8</v>
      </c>
    </row>
    <row r="189" spans="1:19">
      <c r="A189" s="119"/>
      <c r="E189" s="98">
        <f t="shared" si="21"/>
        <v>188</v>
      </c>
      <c r="F189" s="99"/>
      <c r="K189" s="114">
        <f t="shared" si="28"/>
        <v>7.868432203389812</v>
      </c>
      <c r="L189" s="115">
        <f t="shared" si="29"/>
        <v>7.9174322033898115</v>
      </c>
      <c r="M189" s="98">
        <f t="shared" si="22"/>
        <v>7.8679322033898123</v>
      </c>
      <c r="N189" s="116">
        <f t="shared" si="23"/>
        <v>7.9179322033898112</v>
      </c>
      <c r="O189" s="117">
        <f t="shared" si="24"/>
        <v>7.8929322033898117</v>
      </c>
      <c r="P189" s="98">
        <f t="shared" si="25"/>
        <v>0</v>
      </c>
      <c r="Q189" s="118">
        <f t="shared" si="26"/>
        <v>0</v>
      </c>
      <c r="R189" s="98">
        <f t="shared" si="30"/>
        <v>8</v>
      </c>
      <c r="S189" s="119">
        <f t="shared" si="27"/>
        <v>8</v>
      </c>
    </row>
    <row r="190" spans="1:19">
      <c r="A190" s="119"/>
      <c r="E190" s="98">
        <f t="shared" si="21"/>
        <v>189</v>
      </c>
      <c r="F190" s="99"/>
      <c r="K190" s="114">
        <f t="shared" si="28"/>
        <v>7.9184322033898118</v>
      </c>
      <c r="L190" s="115">
        <f t="shared" si="29"/>
        <v>7.9674322033898113</v>
      </c>
      <c r="M190" s="98">
        <f t="shared" si="22"/>
        <v>7.9179322033898121</v>
      </c>
      <c r="N190" s="116">
        <f t="shared" si="23"/>
        <v>7.967932203389811</v>
      </c>
      <c r="O190" s="117">
        <f t="shared" si="24"/>
        <v>7.9429322033898115</v>
      </c>
      <c r="P190" s="98">
        <f t="shared" si="25"/>
        <v>0</v>
      </c>
      <c r="Q190" s="118">
        <f t="shared" si="26"/>
        <v>0</v>
      </c>
      <c r="R190" s="98">
        <f t="shared" si="30"/>
        <v>8</v>
      </c>
      <c r="S190" s="119">
        <f t="shared" si="27"/>
        <v>8</v>
      </c>
    </row>
    <row r="191" spans="1:19">
      <c r="A191" s="119"/>
      <c r="E191" s="98">
        <f t="shared" si="21"/>
        <v>190</v>
      </c>
      <c r="F191" s="99"/>
      <c r="K191" s="114">
        <f t="shared" si="28"/>
        <v>7.9684322033898116</v>
      </c>
      <c r="L191" s="115">
        <f t="shared" si="29"/>
        <v>8.0174322033898129</v>
      </c>
      <c r="M191" s="98">
        <f t="shared" si="22"/>
        <v>7.9679322033898119</v>
      </c>
      <c r="N191" s="116">
        <f t="shared" si="23"/>
        <v>8.0179322033898135</v>
      </c>
      <c r="O191" s="117">
        <f t="shared" si="24"/>
        <v>7.9929322033898123</v>
      </c>
      <c r="P191" s="98">
        <f t="shared" si="25"/>
        <v>0</v>
      </c>
      <c r="Q191" s="118">
        <f t="shared" si="26"/>
        <v>0</v>
      </c>
      <c r="R191" s="98">
        <f t="shared" si="30"/>
        <v>8</v>
      </c>
      <c r="S191" s="119">
        <f t="shared" si="27"/>
        <v>8</v>
      </c>
    </row>
    <row r="192" spans="1:19">
      <c r="A192" s="119"/>
      <c r="E192" s="98">
        <f t="shared" si="21"/>
        <v>191</v>
      </c>
      <c r="F192" s="99"/>
      <c r="K192" s="114">
        <f t="shared" si="28"/>
        <v>8.0184322033898123</v>
      </c>
      <c r="L192" s="115">
        <f t="shared" si="29"/>
        <v>8.0674322033898136</v>
      </c>
      <c r="M192" s="98">
        <f t="shared" si="22"/>
        <v>8.0179322033898117</v>
      </c>
      <c r="N192" s="116">
        <f t="shared" si="23"/>
        <v>8.0679322033898142</v>
      </c>
      <c r="O192" s="117">
        <f t="shared" si="24"/>
        <v>8.0429322033898138</v>
      </c>
      <c r="P192" s="98">
        <f t="shared" si="25"/>
        <v>0</v>
      </c>
      <c r="Q192" s="118">
        <f t="shared" si="26"/>
        <v>0</v>
      </c>
      <c r="R192" s="98">
        <f t="shared" si="30"/>
        <v>8</v>
      </c>
      <c r="S192" s="119">
        <f t="shared" si="27"/>
        <v>8</v>
      </c>
    </row>
    <row r="193" spans="1:19">
      <c r="A193" s="119"/>
      <c r="E193" s="98">
        <f t="shared" si="21"/>
        <v>192</v>
      </c>
      <c r="F193" s="99"/>
      <c r="K193" s="114">
        <f t="shared" si="28"/>
        <v>8.068432203389813</v>
      </c>
      <c r="L193" s="115">
        <f t="shared" si="29"/>
        <v>8.1174322033898143</v>
      </c>
      <c r="M193" s="98">
        <f t="shared" si="22"/>
        <v>8.0679322033898124</v>
      </c>
      <c r="N193" s="116">
        <f t="shared" si="23"/>
        <v>8.1179322033898149</v>
      </c>
      <c r="O193" s="117">
        <f t="shared" si="24"/>
        <v>8.0929322033898146</v>
      </c>
      <c r="P193" s="98">
        <f t="shared" si="25"/>
        <v>0</v>
      </c>
      <c r="Q193" s="118">
        <f t="shared" si="26"/>
        <v>0</v>
      </c>
      <c r="R193" s="98">
        <f t="shared" si="30"/>
        <v>8</v>
      </c>
      <c r="S193" s="119">
        <f t="shared" si="27"/>
        <v>8</v>
      </c>
    </row>
    <row r="194" spans="1:19">
      <c r="A194" s="119"/>
      <c r="E194" s="98">
        <f t="shared" si="21"/>
        <v>193</v>
      </c>
      <c r="F194" s="99"/>
      <c r="K194" s="114">
        <f t="shared" si="28"/>
        <v>8.1184322033898138</v>
      </c>
      <c r="L194" s="115">
        <f t="shared" si="29"/>
        <v>8.167432203389815</v>
      </c>
      <c r="M194" s="98">
        <f t="shared" si="22"/>
        <v>8.1179322033898131</v>
      </c>
      <c r="N194" s="116">
        <f t="shared" si="23"/>
        <v>8.1679322033898156</v>
      </c>
      <c r="O194" s="117">
        <f t="shared" si="24"/>
        <v>8.1429322033898153</v>
      </c>
      <c r="P194" s="98">
        <f t="shared" si="25"/>
        <v>0</v>
      </c>
      <c r="Q194" s="118">
        <f t="shared" si="26"/>
        <v>0</v>
      </c>
      <c r="R194" s="98">
        <f t="shared" si="30"/>
        <v>8</v>
      </c>
      <c r="S194" s="119">
        <f t="shared" si="27"/>
        <v>8</v>
      </c>
    </row>
    <row r="195" spans="1:19">
      <c r="A195" s="119"/>
      <c r="E195" s="98">
        <f t="shared" si="21"/>
        <v>194</v>
      </c>
      <c r="F195" s="99"/>
      <c r="K195" s="114">
        <f t="shared" si="28"/>
        <v>8.1684322033898145</v>
      </c>
      <c r="L195" s="115">
        <f t="shared" si="29"/>
        <v>8.2174322033898157</v>
      </c>
      <c r="M195" s="98">
        <f t="shared" si="22"/>
        <v>8.1679322033898138</v>
      </c>
      <c r="N195" s="116">
        <f t="shared" si="23"/>
        <v>8.2179322033898163</v>
      </c>
      <c r="O195" s="117">
        <f t="shared" si="24"/>
        <v>8.192932203389816</v>
      </c>
      <c r="P195" s="98">
        <f t="shared" si="25"/>
        <v>0</v>
      </c>
      <c r="Q195" s="118">
        <f t="shared" si="26"/>
        <v>0</v>
      </c>
      <c r="R195" s="98">
        <f t="shared" si="30"/>
        <v>8</v>
      </c>
      <c r="S195" s="119">
        <f t="shared" si="27"/>
        <v>8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8.2184322033898152</v>
      </c>
      <c r="L196" s="115">
        <f t="shared" si="29"/>
        <v>8.2674322033898164</v>
      </c>
      <c r="M196" s="98">
        <f t="shared" si="22"/>
        <v>8.2179322033898146</v>
      </c>
      <c r="N196" s="116">
        <f t="shared" si="23"/>
        <v>8.267932203389817</v>
      </c>
      <c r="O196" s="117">
        <f t="shared" si="24"/>
        <v>8.2429322033898167</v>
      </c>
      <c r="P196" s="98">
        <f t="shared" si="25"/>
        <v>0</v>
      </c>
      <c r="Q196" s="118">
        <f t="shared" si="26"/>
        <v>0</v>
      </c>
      <c r="R196" s="98">
        <f t="shared" si="30"/>
        <v>8</v>
      </c>
      <c r="S196" s="119">
        <f t="shared" si="27"/>
        <v>8</v>
      </c>
    </row>
    <row r="197" spans="1:19">
      <c r="A197" s="119"/>
      <c r="E197" s="98">
        <f t="shared" si="31"/>
        <v>196</v>
      </c>
      <c r="F197" s="99"/>
      <c r="K197" s="114">
        <f t="shared" si="28"/>
        <v>8.2684322033898159</v>
      </c>
      <c r="L197" s="115">
        <f t="shared" si="29"/>
        <v>8.3174322033898171</v>
      </c>
      <c r="M197" s="98">
        <f t="shared" ref="M197:M260" si="32">K197-5*10^-(D$2+1)</f>
        <v>8.2679322033898153</v>
      </c>
      <c r="N197" s="116">
        <f t="shared" ref="N197:N260" si="33">L197+5*10^-(D$2+1)</f>
        <v>8.3179322033898178</v>
      </c>
      <c r="O197" s="117">
        <f t="shared" ref="O197:O260" si="34">AVERAGE(K197,L197)</f>
        <v>8.2929322033898174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8</v>
      </c>
      <c r="S197" s="119">
        <f t="shared" ref="S197:S260" si="37">COUNTIF(F$2:F$5000,"&lt;="&amp;M197)</f>
        <v>8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8.3184322033898166</v>
      </c>
      <c r="L198" s="115">
        <f t="shared" ref="L198:L261" si="39">K198+$I$4-POWER(10,-$D$2)</f>
        <v>8.3674322033898179</v>
      </c>
      <c r="M198" s="98">
        <f t="shared" si="32"/>
        <v>8.317932203389816</v>
      </c>
      <c r="N198" s="116">
        <f t="shared" si="33"/>
        <v>8.3679322033898185</v>
      </c>
      <c r="O198" s="117">
        <f t="shared" si="34"/>
        <v>8.3429322033898181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8</v>
      </c>
      <c r="S198" s="119">
        <f t="shared" si="37"/>
        <v>8</v>
      </c>
    </row>
    <row r="199" spans="1:19">
      <c r="A199" s="119"/>
      <c r="E199" s="98">
        <f t="shared" si="31"/>
        <v>198</v>
      </c>
      <c r="F199" s="99"/>
      <c r="K199" s="114">
        <f t="shared" si="38"/>
        <v>8.3684322033898173</v>
      </c>
      <c r="L199" s="115">
        <f t="shared" si="39"/>
        <v>8.4174322033898186</v>
      </c>
      <c r="M199" s="98">
        <f t="shared" si="32"/>
        <v>8.3679322033898167</v>
      </c>
      <c r="N199" s="116">
        <f t="shared" si="33"/>
        <v>8.4179322033898192</v>
      </c>
      <c r="O199" s="117">
        <f t="shared" si="34"/>
        <v>8.3929322033898188</v>
      </c>
      <c r="P199" s="98">
        <f t="shared" si="35"/>
        <v>0</v>
      </c>
      <c r="Q199" s="118">
        <f t="shared" si="36"/>
        <v>0</v>
      </c>
      <c r="R199" s="98">
        <f t="shared" si="40"/>
        <v>8</v>
      </c>
      <c r="S199" s="119">
        <f t="shared" si="37"/>
        <v>8</v>
      </c>
    </row>
    <row r="200" spans="1:19">
      <c r="A200" s="119"/>
      <c r="E200" s="98">
        <f t="shared" si="31"/>
        <v>199</v>
      </c>
      <c r="F200" s="99"/>
      <c r="K200" s="114">
        <f t="shared" si="38"/>
        <v>8.418432203389818</v>
      </c>
      <c r="L200" s="115">
        <f t="shared" si="39"/>
        <v>8.4674322033898193</v>
      </c>
      <c r="M200" s="98">
        <f t="shared" si="32"/>
        <v>8.4179322033898174</v>
      </c>
      <c r="N200" s="116">
        <f t="shared" si="33"/>
        <v>8.4679322033898199</v>
      </c>
      <c r="O200" s="117">
        <f t="shared" si="34"/>
        <v>8.4429322033898195</v>
      </c>
      <c r="P200" s="98">
        <f t="shared" si="35"/>
        <v>0</v>
      </c>
      <c r="Q200" s="118">
        <f t="shared" si="36"/>
        <v>0</v>
      </c>
      <c r="R200" s="98">
        <f t="shared" si="40"/>
        <v>8</v>
      </c>
      <c r="S200" s="119">
        <f t="shared" si="37"/>
        <v>8</v>
      </c>
    </row>
    <row r="201" spans="1:19">
      <c r="A201" s="119"/>
      <c r="E201" s="98">
        <f t="shared" si="31"/>
        <v>200</v>
      </c>
      <c r="F201" s="99"/>
      <c r="K201" s="114">
        <f t="shared" si="38"/>
        <v>8.4684322033898187</v>
      </c>
      <c r="L201" s="115">
        <f t="shared" si="39"/>
        <v>8.51743220338982</v>
      </c>
      <c r="M201" s="98">
        <f t="shared" si="32"/>
        <v>8.4679322033898181</v>
      </c>
      <c r="N201" s="116">
        <f t="shared" si="33"/>
        <v>8.5179322033898206</v>
      </c>
      <c r="O201" s="117">
        <f t="shared" si="34"/>
        <v>8.4929322033898202</v>
      </c>
      <c r="P201" s="98">
        <f t="shared" si="35"/>
        <v>0</v>
      </c>
      <c r="Q201" s="118">
        <f t="shared" si="36"/>
        <v>0</v>
      </c>
      <c r="R201" s="98">
        <f t="shared" si="40"/>
        <v>8</v>
      </c>
      <c r="S201" s="119">
        <f t="shared" si="37"/>
        <v>8</v>
      </c>
    </row>
    <row r="202" spans="1:19">
      <c r="A202" s="119"/>
      <c r="E202" s="98">
        <f t="shared" si="31"/>
        <v>201</v>
      </c>
      <c r="F202" s="99"/>
      <c r="K202" s="114">
        <f t="shared" si="38"/>
        <v>8.5184322033898194</v>
      </c>
      <c r="L202" s="115">
        <f t="shared" si="39"/>
        <v>8.5674322033898207</v>
      </c>
      <c r="M202" s="98">
        <f t="shared" si="32"/>
        <v>8.5179322033898188</v>
      </c>
      <c r="N202" s="116">
        <f t="shared" si="33"/>
        <v>8.5679322033898213</v>
      </c>
      <c r="O202" s="117">
        <f t="shared" si="34"/>
        <v>8.542932203389821</v>
      </c>
      <c r="P202" s="98">
        <f t="shared" si="35"/>
        <v>0</v>
      </c>
      <c r="Q202" s="118">
        <f t="shared" si="36"/>
        <v>0</v>
      </c>
      <c r="R202" s="98">
        <f t="shared" si="40"/>
        <v>8</v>
      </c>
      <c r="S202" s="119">
        <f t="shared" si="37"/>
        <v>8</v>
      </c>
    </row>
    <row r="203" spans="1:19">
      <c r="A203" s="119"/>
      <c r="E203" s="98">
        <f t="shared" si="31"/>
        <v>202</v>
      </c>
      <c r="F203" s="99"/>
      <c r="K203" s="114">
        <f t="shared" si="38"/>
        <v>8.5684322033898201</v>
      </c>
      <c r="L203" s="115">
        <f t="shared" si="39"/>
        <v>8.6174322033898214</v>
      </c>
      <c r="M203" s="98">
        <f t="shared" si="32"/>
        <v>8.5679322033898195</v>
      </c>
      <c r="N203" s="116">
        <f t="shared" si="33"/>
        <v>8.617932203389822</v>
      </c>
      <c r="O203" s="117">
        <f t="shared" si="34"/>
        <v>8.5929322033898217</v>
      </c>
      <c r="P203" s="98">
        <f t="shared" si="35"/>
        <v>0</v>
      </c>
      <c r="Q203" s="118">
        <f t="shared" si="36"/>
        <v>0</v>
      </c>
      <c r="R203" s="98">
        <f t="shared" si="40"/>
        <v>8</v>
      </c>
      <c r="S203" s="119">
        <f t="shared" si="37"/>
        <v>8</v>
      </c>
    </row>
    <row r="204" spans="1:19">
      <c r="A204" s="119"/>
      <c r="E204" s="98">
        <f t="shared" si="31"/>
        <v>203</v>
      </c>
      <c r="F204" s="99"/>
      <c r="K204" s="114">
        <f t="shared" si="38"/>
        <v>8.6184322033898209</v>
      </c>
      <c r="L204" s="115">
        <f t="shared" si="39"/>
        <v>8.6674322033898221</v>
      </c>
      <c r="M204" s="98">
        <f t="shared" si="32"/>
        <v>8.6179322033898202</v>
      </c>
      <c r="N204" s="116">
        <f t="shared" si="33"/>
        <v>8.6679322033898227</v>
      </c>
      <c r="O204" s="117">
        <f t="shared" si="34"/>
        <v>8.6429322033898224</v>
      </c>
      <c r="P204" s="98">
        <f t="shared" si="35"/>
        <v>0</v>
      </c>
      <c r="Q204" s="118">
        <f t="shared" si="36"/>
        <v>0</v>
      </c>
      <c r="R204" s="98">
        <f t="shared" si="40"/>
        <v>8</v>
      </c>
      <c r="S204" s="119">
        <f t="shared" si="37"/>
        <v>8</v>
      </c>
    </row>
    <row r="205" spans="1:19">
      <c r="A205" s="119"/>
      <c r="E205" s="98">
        <f t="shared" si="31"/>
        <v>204</v>
      </c>
      <c r="F205" s="99"/>
      <c r="K205" s="114">
        <f t="shared" si="38"/>
        <v>8.6684322033898216</v>
      </c>
      <c r="L205" s="115">
        <f t="shared" si="39"/>
        <v>8.7174322033898228</v>
      </c>
      <c r="M205" s="98">
        <f t="shared" si="32"/>
        <v>8.667932203389821</v>
      </c>
      <c r="N205" s="116">
        <f t="shared" si="33"/>
        <v>8.7179322033898234</v>
      </c>
      <c r="O205" s="117">
        <f t="shared" si="34"/>
        <v>8.6929322033898231</v>
      </c>
      <c r="P205" s="98">
        <f t="shared" si="35"/>
        <v>0</v>
      </c>
      <c r="Q205" s="118">
        <f t="shared" si="36"/>
        <v>0</v>
      </c>
      <c r="R205" s="98">
        <f t="shared" si="40"/>
        <v>8</v>
      </c>
      <c r="S205" s="119">
        <f t="shared" si="37"/>
        <v>8</v>
      </c>
    </row>
    <row r="206" spans="1:19">
      <c r="A206" s="119"/>
      <c r="E206" s="98">
        <f t="shared" si="31"/>
        <v>205</v>
      </c>
      <c r="F206" s="99"/>
      <c r="K206" s="114">
        <f t="shared" si="38"/>
        <v>8.7184322033898223</v>
      </c>
      <c r="L206" s="115">
        <f t="shared" si="39"/>
        <v>8.7674322033898235</v>
      </c>
      <c r="M206" s="98">
        <f t="shared" si="32"/>
        <v>8.7179322033898217</v>
      </c>
      <c r="N206" s="116">
        <f t="shared" si="33"/>
        <v>8.7679322033898242</v>
      </c>
      <c r="O206" s="117">
        <f t="shared" si="34"/>
        <v>8.7429322033898238</v>
      </c>
      <c r="P206" s="98">
        <f t="shared" si="35"/>
        <v>0</v>
      </c>
      <c r="Q206" s="118">
        <f t="shared" si="36"/>
        <v>0</v>
      </c>
      <c r="R206" s="98">
        <f t="shared" si="40"/>
        <v>8</v>
      </c>
      <c r="S206" s="119">
        <f t="shared" si="37"/>
        <v>8</v>
      </c>
    </row>
    <row r="207" spans="1:19">
      <c r="A207" s="119"/>
      <c r="E207" s="98">
        <f t="shared" si="31"/>
        <v>206</v>
      </c>
      <c r="F207" s="99"/>
      <c r="K207" s="114">
        <f t="shared" si="38"/>
        <v>8.768432203389823</v>
      </c>
      <c r="L207" s="115">
        <f t="shared" si="39"/>
        <v>8.8174322033898243</v>
      </c>
      <c r="M207" s="98">
        <f t="shared" si="32"/>
        <v>8.7679322033898224</v>
      </c>
      <c r="N207" s="116">
        <f t="shared" si="33"/>
        <v>8.8179322033898249</v>
      </c>
      <c r="O207" s="117">
        <f t="shared" si="34"/>
        <v>8.7929322033898245</v>
      </c>
      <c r="P207" s="98">
        <f t="shared" si="35"/>
        <v>0</v>
      </c>
      <c r="Q207" s="118">
        <f t="shared" si="36"/>
        <v>0</v>
      </c>
      <c r="R207" s="98">
        <f t="shared" si="40"/>
        <v>8</v>
      </c>
      <c r="S207" s="119">
        <f t="shared" si="37"/>
        <v>8</v>
      </c>
    </row>
    <row r="208" spans="1:19">
      <c r="A208" s="119"/>
      <c r="E208" s="98">
        <f t="shared" si="31"/>
        <v>207</v>
      </c>
      <c r="F208" s="99"/>
      <c r="K208" s="114">
        <f t="shared" si="38"/>
        <v>8.8184322033898237</v>
      </c>
      <c r="L208" s="115">
        <f t="shared" si="39"/>
        <v>8.867432203389825</v>
      </c>
      <c r="M208" s="98">
        <f t="shared" si="32"/>
        <v>8.8179322033898231</v>
      </c>
      <c r="N208" s="116">
        <f t="shared" si="33"/>
        <v>8.8679322033898256</v>
      </c>
      <c r="O208" s="117">
        <f t="shared" si="34"/>
        <v>8.8429322033898252</v>
      </c>
      <c r="P208" s="98">
        <f t="shared" si="35"/>
        <v>0</v>
      </c>
      <c r="Q208" s="118">
        <f t="shared" si="36"/>
        <v>0</v>
      </c>
      <c r="R208" s="98">
        <f t="shared" si="40"/>
        <v>8</v>
      </c>
      <c r="S208" s="119">
        <f t="shared" si="37"/>
        <v>8</v>
      </c>
    </row>
    <row r="209" spans="1:19">
      <c r="A209" s="119"/>
      <c r="E209" s="98">
        <f t="shared" si="31"/>
        <v>208</v>
      </c>
      <c r="F209" s="99"/>
      <c r="K209" s="114">
        <f t="shared" si="38"/>
        <v>8.8684322033898244</v>
      </c>
      <c r="L209" s="115">
        <f t="shared" si="39"/>
        <v>8.9174322033898257</v>
      </c>
      <c r="M209" s="98">
        <f t="shared" si="32"/>
        <v>8.8679322033898238</v>
      </c>
      <c r="N209" s="116">
        <f t="shared" si="33"/>
        <v>8.9179322033898263</v>
      </c>
      <c r="O209" s="117">
        <f t="shared" si="34"/>
        <v>8.8929322033898259</v>
      </c>
      <c r="P209" s="98">
        <f t="shared" si="35"/>
        <v>0</v>
      </c>
      <c r="Q209" s="118">
        <f t="shared" si="36"/>
        <v>0</v>
      </c>
      <c r="R209" s="98">
        <f t="shared" si="40"/>
        <v>8</v>
      </c>
      <c r="S209" s="119">
        <f t="shared" si="37"/>
        <v>8</v>
      </c>
    </row>
    <row r="210" spans="1:19">
      <c r="A210" s="119"/>
      <c r="E210" s="98">
        <f t="shared" si="31"/>
        <v>209</v>
      </c>
      <c r="F210" s="99"/>
      <c r="K210" s="114">
        <f t="shared" si="38"/>
        <v>8.9184322033898251</v>
      </c>
      <c r="L210" s="115">
        <f t="shared" si="39"/>
        <v>8.9674322033898264</v>
      </c>
      <c r="M210" s="98">
        <f t="shared" si="32"/>
        <v>8.9179322033898245</v>
      </c>
      <c r="N210" s="116">
        <f t="shared" si="33"/>
        <v>8.967932203389827</v>
      </c>
      <c r="O210" s="117">
        <f t="shared" si="34"/>
        <v>8.9429322033898266</v>
      </c>
      <c r="P210" s="98">
        <f t="shared" si="35"/>
        <v>0</v>
      </c>
      <c r="Q210" s="118">
        <f t="shared" si="36"/>
        <v>0</v>
      </c>
      <c r="R210" s="98">
        <f t="shared" si="40"/>
        <v>8</v>
      </c>
      <c r="S210" s="119">
        <f t="shared" si="37"/>
        <v>8</v>
      </c>
    </row>
    <row r="211" spans="1:19">
      <c r="A211" s="119"/>
      <c r="E211" s="98">
        <f t="shared" si="31"/>
        <v>210</v>
      </c>
      <c r="F211" s="99"/>
      <c r="K211" s="114">
        <f t="shared" si="38"/>
        <v>8.9684322033898258</v>
      </c>
      <c r="L211" s="115">
        <f t="shared" si="39"/>
        <v>9.0174322033898271</v>
      </c>
      <c r="M211" s="98">
        <f t="shared" si="32"/>
        <v>8.9679322033898252</v>
      </c>
      <c r="N211" s="116">
        <f t="shared" si="33"/>
        <v>9.0179322033898277</v>
      </c>
      <c r="O211" s="117">
        <f t="shared" si="34"/>
        <v>8.9929322033898274</v>
      </c>
      <c r="P211" s="98">
        <f t="shared" si="35"/>
        <v>0</v>
      </c>
      <c r="Q211" s="118">
        <f t="shared" si="36"/>
        <v>0</v>
      </c>
      <c r="R211" s="98">
        <f t="shared" si="40"/>
        <v>8</v>
      </c>
      <c r="S211" s="119">
        <f t="shared" si="37"/>
        <v>8</v>
      </c>
    </row>
    <row r="212" spans="1:19">
      <c r="A212" s="119"/>
      <c r="E212" s="98">
        <f t="shared" si="31"/>
        <v>211</v>
      </c>
      <c r="F212" s="99"/>
      <c r="K212" s="114">
        <f t="shared" si="38"/>
        <v>9.0184322033898265</v>
      </c>
      <c r="L212" s="115">
        <f t="shared" si="39"/>
        <v>9.0674322033898278</v>
      </c>
      <c r="M212" s="98">
        <f t="shared" si="32"/>
        <v>9.0179322033898259</v>
      </c>
      <c r="N212" s="116">
        <f t="shared" si="33"/>
        <v>9.0679322033898284</v>
      </c>
      <c r="O212" s="117">
        <f t="shared" si="34"/>
        <v>9.0429322033898281</v>
      </c>
      <c r="P212" s="98">
        <f t="shared" si="35"/>
        <v>0</v>
      </c>
      <c r="Q212" s="118">
        <f t="shared" si="36"/>
        <v>0</v>
      </c>
      <c r="R212" s="98">
        <f t="shared" si="40"/>
        <v>8</v>
      </c>
      <c r="S212" s="119">
        <f t="shared" si="37"/>
        <v>8</v>
      </c>
    </row>
    <row r="213" spans="1:19">
      <c r="A213" s="119"/>
      <c r="E213" s="98">
        <f t="shared" si="31"/>
        <v>212</v>
      </c>
      <c r="F213" s="99"/>
      <c r="K213" s="114">
        <f t="shared" si="38"/>
        <v>9.0684322033898273</v>
      </c>
      <c r="L213" s="115">
        <f t="shared" si="39"/>
        <v>9.1174322033898285</v>
      </c>
      <c r="M213" s="98">
        <f t="shared" si="32"/>
        <v>9.0679322033898266</v>
      </c>
      <c r="N213" s="116">
        <f t="shared" si="33"/>
        <v>9.1179322033898291</v>
      </c>
      <c r="O213" s="117">
        <f t="shared" si="34"/>
        <v>9.0929322033898288</v>
      </c>
      <c r="P213" s="98">
        <f t="shared" si="35"/>
        <v>0</v>
      </c>
      <c r="Q213" s="118">
        <f t="shared" si="36"/>
        <v>0</v>
      </c>
      <c r="R213" s="98">
        <f t="shared" si="40"/>
        <v>8</v>
      </c>
      <c r="S213" s="119">
        <f t="shared" si="37"/>
        <v>8</v>
      </c>
    </row>
    <row r="214" spans="1:19">
      <c r="A214" s="119"/>
      <c r="E214" s="98">
        <f t="shared" si="31"/>
        <v>213</v>
      </c>
      <c r="F214" s="99"/>
      <c r="K214" s="114">
        <f t="shared" si="38"/>
        <v>9.118432203389828</v>
      </c>
      <c r="L214" s="115">
        <f t="shared" si="39"/>
        <v>9.1674322033898292</v>
      </c>
      <c r="M214" s="98">
        <f t="shared" si="32"/>
        <v>9.1179322033898274</v>
      </c>
      <c r="N214" s="116">
        <f t="shared" si="33"/>
        <v>9.1679322033898298</v>
      </c>
      <c r="O214" s="117">
        <f t="shared" si="34"/>
        <v>9.1429322033898295</v>
      </c>
      <c r="P214" s="98">
        <f t="shared" si="35"/>
        <v>0</v>
      </c>
      <c r="Q214" s="118">
        <f t="shared" si="36"/>
        <v>0</v>
      </c>
      <c r="R214" s="98">
        <f t="shared" si="40"/>
        <v>8</v>
      </c>
      <c r="S214" s="119">
        <f t="shared" si="37"/>
        <v>8</v>
      </c>
    </row>
    <row r="215" spans="1:19">
      <c r="A215" s="119"/>
      <c r="E215" s="98">
        <f t="shared" si="31"/>
        <v>214</v>
      </c>
      <c r="F215" s="99"/>
      <c r="K215" s="114">
        <f t="shared" si="38"/>
        <v>9.1684322033898287</v>
      </c>
      <c r="L215" s="115">
        <f t="shared" si="39"/>
        <v>9.2174322033898299</v>
      </c>
      <c r="M215" s="98">
        <f t="shared" si="32"/>
        <v>9.1679322033898281</v>
      </c>
      <c r="N215" s="116">
        <f t="shared" si="33"/>
        <v>9.2179322033898305</v>
      </c>
      <c r="O215" s="117">
        <f t="shared" si="34"/>
        <v>9.1929322033898302</v>
      </c>
      <c r="P215" s="98">
        <f t="shared" si="35"/>
        <v>0</v>
      </c>
      <c r="Q215" s="118">
        <f t="shared" si="36"/>
        <v>0</v>
      </c>
      <c r="R215" s="98">
        <f t="shared" si="40"/>
        <v>8</v>
      </c>
      <c r="S215" s="119">
        <f t="shared" si="37"/>
        <v>8</v>
      </c>
    </row>
    <row r="216" spans="1:19">
      <c r="A216" s="119"/>
      <c r="E216" s="98">
        <f t="shared" si="31"/>
        <v>215</v>
      </c>
      <c r="F216" s="99"/>
      <c r="K216" s="114">
        <f t="shared" si="38"/>
        <v>9.2184322033898294</v>
      </c>
      <c r="L216" s="115">
        <f t="shared" si="39"/>
        <v>9.2674322033898306</v>
      </c>
      <c r="M216" s="98">
        <f t="shared" si="32"/>
        <v>9.2179322033898288</v>
      </c>
      <c r="N216" s="116">
        <f t="shared" si="33"/>
        <v>9.2679322033898313</v>
      </c>
      <c r="O216" s="117">
        <f t="shared" si="34"/>
        <v>9.2429322033898309</v>
      </c>
      <c r="P216" s="98">
        <f t="shared" si="35"/>
        <v>0</v>
      </c>
      <c r="Q216" s="118">
        <f t="shared" si="36"/>
        <v>0</v>
      </c>
      <c r="R216" s="98">
        <f t="shared" si="40"/>
        <v>8</v>
      </c>
      <c r="S216" s="119">
        <f t="shared" si="37"/>
        <v>8</v>
      </c>
    </row>
    <row r="217" spans="1:19">
      <c r="A217" s="119"/>
      <c r="E217" s="98">
        <f t="shared" si="31"/>
        <v>216</v>
      </c>
      <c r="F217" s="99"/>
      <c r="K217" s="114">
        <f t="shared" si="38"/>
        <v>9.2684322033898301</v>
      </c>
      <c r="L217" s="115">
        <f t="shared" si="39"/>
        <v>9.3174322033898314</v>
      </c>
      <c r="M217" s="98">
        <f t="shared" si="32"/>
        <v>9.2679322033898295</v>
      </c>
      <c r="N217" s="116">
        <f t="shared" si="33"/>
        <v>9.317932203389832</v>
      </c>
      <c r="O217" s="117">
        <f t="shared" si="34"/>
        <v>9.2929322033898316</v>
      </c>
      <c r="P217" s="98">
        <f t="shared" si="35"/>
        <v>0</v>
      </c>
      <c r="Q217" s="118">
        <f t="shared" si="36"/>
        <v>0</v>
      </c>
      <c r="R217" s="98">
        <f t="shared" si="40"/>
        <v>8</v>
      </c>
      <c r="S217" s="119">
        <f t="shared" si="37"/>
        <v>8</v>
      </c>
    </row>
    <row r="218" spans="1:19">
      <c r="A218" s="119"/>
      <c r="E218" s="98">
        <f t="shared" si="31"/>
        <v>217</v>
      </c>
      <c r="F218" s="99"/>
      <c r="K218" s="114">
        <f t="shared" si="38"/>
        <v>9.3184322033898308</v>
      </c>
      <c r="L218" s="115">
        <f t="shared" si="39"/>
        <v>9.3674322033898321</v>
      </c>
      <c r="M218" s="98">
        <f t="shared" si="32"/>
        <v>9.3179322033898302</v>
      </c>
      <c r="N218" s="116">
        <f t="shared" si="33"/>
        <v>9.3679322033898327</v>
      </c>
      <c r="O218" s="117">
        <f t="shared" si="34"/>
        <v>9.3429322033898323</v>
      </c>
      <c r="P218" s="98">
        <f t="shared" si="35"/>
        <v>0</v>
      </c>
      <c r="Q218" s="118">
        <f t="shared" si="36"/>
        <v>0</v>
      </c>
      <c r="R218" s="98">
        <f t="shared" si="40"/>
        <v>8</v>
      </c>
      <c r="S218" s="119">
        <f t="shared" si="37"/>
        <v>8</v>
      </c>
    </row>
    <row r="219" spans="1:19">
      <c r="A219" s="119"/>
      <c r="E219" s="98">
        <f t="shared" si="31"/>
        <v>218</v>
      </c>
      <c r="F219" s="99"/>
      <c r="K219" s="114">
        <f t="shared" si="38"/>
        <v>9.3684322033898315</v>
      </c>
      <c r="L219" s="115">
        <f t="shared" si="39"/>
        <v>9.4174322033898328</v>
      </c>
      <c r="M219" s="98">
        <f t="shared" si="32"/>
        <v>9.3679322033898309</v>
      </c>
      <c r="N219" s="116">
        <f t="shared" si="33"/>
        <v>9.4179322033898334</v>
      </c>
      <c r="O219" s="117">
        <f t="shared" si="34"/>
        <v>9.392932203389833</v>
      </c>
      <c r="P219" s="98">
        <f t="shared" si="35"/>
        <v>0</v>
      </c>
      <c r="Q219" s="118">
        <f t="shared" si="36"/>
        <v>0</v>
      </c>
      <c r="R219" s="98">
        <f t="shared" si="40"/>
        <v>8</v>
      </c>
      <c r="S219" s="119">
        <f t="shared" si="37"/>
        <v>8</v>
      </c>
    </row>
    <row r="220" spans="1:19">
      <c r="A220" s="119"/>
      <c r="E220" s="98">
        <f t="shared" si="31"/>
        <v>219</v>
      </c>
      <c r="F220" s="99"/>
      <c r="K220" s="114">
        <f t="shared" si="38"/>
        <v>9.4184322033898322</v>
      </c>
      <c r="L220" s="115">
        <f t="shared" si="39"/>
        <v>9.4674322033898335</v>
      </c>
      <c r="M220" s="98">
        <f t="shared" si="32"/>
        <v>9.4179322033898316</v>
      </c>
      <c r="N220" s="116">
        <f t="shared" si="33"/>
        <v>9.4679322033898341</v>
      </c>
      <c r="O220" s="117">
        <f t="shared" si="34"/>
        <v>9.4429322033898337</v>
      </c>
      <c r="P220" s="98">
        <f t="shared" si="35"/>
        <v>0</v>
      </c>
      <c r="Q220" s="118">
        <f t="shared" si="36"/>
        <v>0</v>
      </c>
      <c r="R220" s="98">
        <f t="shared" si="40"/>
        <v>8</v>
      </c>
      <c r="S220" s="119">
        <f t="shared" si="37"/>
        <v>8</v>
      </c>
    </row>
    <row r="221" spans="1:19">
      <c r="A221" s="119"/>
      <c r="E221" s="98">
        <f t="shared" si="31"/>
        <v>220</v>
      </c>
      <c r="F221" s="99"/>
      <c r="K221" s="114">
        <f t="shared" si="38"/>
        <v>9.4684322033898329</v>
      </c>
      <c r="L221" s="115">
        <f t="shared" si="39"/>
        <v>9.5174322033898342</v>
      </c>
      <c r="M221" s="98">
        <f t="shared" si="32"/>
        <v>9.4679322033898323</v>
      </c>
      <c r="N221" s="116">
        <f t="shared" si="33"/>
        <v>9.5179322033898348</v>
      </c>
      <c r="O221" s="117">
        <f t="shared" si="34"/>
        <v>9.4929322033898345</v>
      </c>
      <c r="P221" s="98">
        <f t="shared" si="35"/>
        <v>0</v>
      </c>
      <c r="Q221" s="118">
        <f t="shared" si="36"/>
        <v>0</v>
      </c>
      <c r="R221" s="98">
        <f t="shared" si="40"/>
        <v>8</v>
      </c>
      <c r="S221" s="119">
        <f t="shared" si="37"/>
        <v>8</v>
      </c>
    </row>
    <row r="222" spans="1:19">
      <c r="A222" s="119"/>
      <c r="E222" s="98">
        <f t="shared" si="31"/>
        <v>221</v>
      </c>
      <c r="F222" s="99"/>
      <c r="K222" s="114">
        <f t="shared" si="38"/>
        <v>9.5184322033898336</v>
      </c>
      <c r="L222" s="115">
        <f t="shared" si="39"/>
        <v>9.5674322033898349</v>
      </c>
      <c r="M222" s="98">
        <f t="shared" si="32"/>
        <v>9.517932203389833</v>
      </c>
      <c r="N222" s="116">
        <f t="shared" si="33"/>
        <v>9.5679322033898355</v>
      </c>
      <c r="O222" s="117">
        <f t="shared" si="34"/>
        <v>9.5429322033898352</v>
      </c>
      <c r="P222" s="98">
        <f t="shared" si="35"/>
        <v>0</v>
      </c>
      <c r="Q222" s="118">
        <f t="shared" si="36"/>
        <v>0</v>
      </c>
      <c r="R222" s="98">
        <f t="shared" si="40"/>
        <v>8</v>
      </c>
      <c r="S222" s="119">
        <f t="shared" si="37"/>
        <v>8</v>
      </c>
    </row>
    <row r="223" spans="1:19">
      <c r="A223" s="119"/>
      <c r="E223" s="98">
        <f t="shared" si="31"/>
        <v>222</v>
      </c>
      <c r="F223" s="99"/>
      <c r="K223" s="114">
        <f t="shared" si="38"/>
        <v>9.5684322033898344</v>
      </c>
      <c r="L223" s="115">
        <f t="shared" si="39"/>
        <v>9.6174322033898356</v>
      </c>
      <c r="M223" s="98">
        <f t="shared" si="32"/>
        <v>9.5679322033898337</v>
      </c>
      <c r="N223" s="116">
        <f t="shared" si="33"/>
        <v>9.6179322033898362</v>
      </c>
      <c r="O223" s="117">
        <f t="shared" si="34"/>
        <v>9.5929322033898359</v>
      </c>
      <c r="P223" s="98">
        <f t="shared" si="35"/>
        <v>0</v>
      </c>
      <c r="Q223" s="118">
        <f t="shared" si="36"/>
        <v>0</v>
      </c>
      <c r="R223" s="98">
        <f t="shared" si="40"/>
        <v>8</v>
      </c>
      <c r="S223" s="119">
        <f t="shared" si="37"/>
        <v>8</v>
      </c>
    </row>
    <row r="224" spans="1:19">
      <c r="A224" s="119"/>
      <c r="E224" s="98">
        <f t="shared" si="31"/>
        <v>223</v>
      </c>
      <c r="F224" s="99"/>
      <c r="K224" s="114">
        <f t="shared" si="38"/>
        <v>9.6184322033898351</v>
      </c>
      <c r="L224" s="115">
        <f t="shared" si="39"/>
        <v>9.6674322033898363</v>
      </c>
      <c r="M224" s="98">
        <f t="shared" si="32"/>
        <v>9.6179322033898345</v>
      </c>
      <c r="N224" s="116">
        <f t="shared" si="33"/>
        <v>9.6679322033898369</v>
      </c>
      <c r="O224" s="117">
        <f t="shared" si="34"/>
        <v>9.6429322033898366</v>
      </c>
      <c r="P224" s="98">
        <f t="shared" si="35"/>
        <v>0</v>
      </c>
      <c r="Q224" s="118">
        <f t="shared" si="36"/>
        <v>0</v>
      </c>
      <c r="R224" s="98">
        <f t="shared" si="40"/>
        <v>8</v>
      </c>
      <c r="S224" s="119">
        <f t="shared" si="37"/>
        <v>8</v>
      </c>
    </row>
    <row r="225" spans="1:19">
      <c r="A225" s="119"/>
      <c r="E225" s="98">
        <f t="shared" si="31"/>
        <v>224</v>
      </c>
      <c r="F225" s="99"/>
      <c r="K225" s="114">
        <f t="shared" si="38"/>
        <v>9.6684322033898358</v>
      </c>
      <c r="L225" s="115">
        <f t="shared" si="39"/>
        <v>9.717432203389837</v>
      </c>
      <c r="M225" s="98">
        <f t="shared" si="32"/>
        <v>9.6679322033898352</v>
      </c>
      <c r="N225" s="116">
        <f t="shared" si="33"/>
        <v>9.7179322033898377</v>
      </c>
      <c r="O225" s="117">
        <f t="shared" si="34"/>
        <v>9.6929322033898373</v>
      </c>
      <c r="P225" s="98">
        <f t="shared" si="35"/>
        <v>0</v>
      </c>
      <c r="Q225" s="118">
        <f t="shared" si="36"/>
        <v>0</v>
      </c>
      <c r="R225" s="98">
        <f t="shared" si="40"/>
        <v>8</v>
      </c>
      <c r="S225" s="119">
        <f t="shared" si="37"/>
        <v>8</v>
      </c>
    </row>
    <row r="226" spans="1:19">
      <c r="A226" s="119"/>
      <c r="E226" s="98">
        <f t="shared" si="31"/>
        <v>225</v>
      </c>
      <c r="F226" s="99"/>
      <c r="K226" s="114">
        <f t="shared" si="38"/>
        <v>9.7184322033898365</v>
      </c>
      <c r="L226" s="115">
        <f t="shared" si="39"/>
        <v>9.7674322033898378</v>
      </c>
      <c r="M226" s="98">
        <f t="shared" si="32"/>
        <v>9.7179322033898359</v>
      </c>
      <c r="N226" s="116">
        <f t="shared" si="33"/>
        <v>9.7679322033898384</v>
      </c>
      <c r="O226" s="117">
        <f t="shared" si="34"/>
        <v>9.742932203389838</v>
      </c>
      <c r="P226" s="98">
        <f t="shared" si="35"/>
        <v>0</v>
      </c>
      <c r="Q226" s="118">
        <f t="shared" si="36"/>
        <v>0</v>
      </c>
      <c r="R226" s="98">
        <f t="shared" si="40"/>
        <v>8</v>
      </c>
      <c r="S226" s="119">
        <f t="shared" si="37"/>
        <v>8</v>
      </c>
    </row>
    <row r="227" spans="1:19">
      <c r="A227" s="119"/>
      <c r="E227" s="98">
        <f t="shared" si="31"/>
        <v>226</v>
      </c>
      <c r="F227" s="99"/>
      <c r="K227" s="114">
        <f t="shared" si="38"/>
        <v>9.7684322033898372</v>
      </c>
      <c r="L227" s="115">
        <f t="shared" si="39"/>
        <v>9.8174322033898385</v>
      </c>
      <c r="M227" s="98">
        <f t="shared" si="32"/>
        <v>9.7679322033898366</v>
      </c>
      <c r="N227" s="116">
        <f t="shared" si="33"/>
        <v>9.8179322033898391</v>
      </c>
      <c r="O227" s="117">
        <f t="shared" si="34"/>
        <v>9.7929322033898387</v>
      </c>
      <c r="P227" s="98">
        <f t="shared" si="35"/>
        <v>0</v>
      </c>
      <c r="Q227" s="118">
        <f t="shared" si="36"/>
        <v>0</v>
      </c>
      <c r="R227" s="98">
        <f t="shared" si="40"/>
        <v>8</v>
      </c>
      <c r="S227" s="119">
        <f t="shared" si="37"/>
        <v>8</v>
      </c>
    </row>
    <row r="228" spans="1:19">
      <c r="A228" s="119"/>
      <c r="E228" s="98">
        <f t="shared" si="31"/>
        <v>227</v>
      </c>
      <c r="F228" s="99"/>
      <c r="K228" s="114">
        <f t="shared" si="38"/>
        <v>9.8184322033898379</v>
      </c>
      <c r="L228" s="115">
        <f t="shared" si="39"/>
        <v>9.8674322033898392</v>
      </c>
      <c r="M228" s="98">
        <f t="shared" si="32"/>
        <v>9.8179322033898373</v>
      </c>
      <c r="N228" s="116">
        <f t="shared" si="33"/>
        <v>9.8679322033898398</v>
      </c>
      <c r="O228" s="117">
        <f t="shared" si="34"/>
        <v>9.8429322033898394</v>
      </c>
      <c r="P228" s="98">
        <f t="shared" si="35"/>
        <v>0</v>
      </c>
      <c r="Q228" s="118">
        <f t="shared" si="36"/>
        <v>0</v>
      </c>
      <c r="R228" s="98">
        <f t="shared" si="40"/>
        <v>8</v>
      </c>
      <c r="S228" s="119">
        <f t="shared" si="37"/>
        <v>8</v>
      </c>
    </row>
    <row r="229" spans="1:19">
      <c r="A229" s="119"/>
      <c r="E229" s="98">
        <f t="shared" si="31"/>
        <v>228</v>
      </c>
      <c r="F229" s="99"/>
      <c r="K229" s="114">
        <f t="shared" si="38"/>
        <v>9.8684322033898386</v>
      </c>
      <c r="L229" s="115">
        <f t="shared" si="39"/>
        <v>9.9174322033898399</v>
      </c>
      <c r="M229" s="98">
        <f t="shared" si="32"/>
        <v>9.867932203389838</v>
      </c>
      <c r="N229" s="116">
        <f t="shared" si="33"/>
        <v>9.9179322033898405</v>
      </c>
      <c r="O229" s="117">
        <f t="shared" si="34"/>
        <v>9.8929322033898401</v>
      </c>
      <c r="P229" s="98">
        <f t="shared" si="35"/>
        <v>0</v>
      </c>
      <c r="Q229" s="118">
        <f t="shared" si="36"/>
        <v>0</v>
      </c>
      <c r="R229" s="98">
        <f t="shared" si="40"/>
        <v>8</v>
      </c>
      <c r="S229" s="119">
        <f t="shared" si="37"/>
        <v>8</v>
      </c>
    </row>
    <row r="230" spans="1:19">
      <c r="A230" s="119"/>
      <c r="E230" s="98">
        <f t="shared" si="31"/>
        <v>229</v>
      </c>
      <c r="F230" s="99"/>
      <c r="K230" s="114">
        <f t="shared" si="38"/>
        <v>9.9184322033898393</v>
      </c>
      <c r="L230" s="115">
        <f t="shared" si="39"/>
        <v>9.9674322033898406</v>
      </c>
      <c r="M230" s="98">
        <f t="shared" si="32"/>
        <v>9.9179322033898387</v>
      </c>
      <c r="N230" s="116">
        <f t="shared" si="33"/>
        <v>9.9679322033898412</v>
      </c>
      <c r="O230" s="117">
        <f t="shared" si="34"/>
        <v>9.9429322033898409</v>
      </c>
      <c r="P230" s="98">
        <f t="shared" si="35"/>
        <v>0</v>
      </c>
      <c r="Q230" s="118">
        <f t="shared" si="36"/>
        <v>0</v>
      </c>
      <c r="R230" s="98">
        <f t="shared" si="40"/>
        <v>8</v>
      </c>
      <c r="S230" s="119">
        <f t="shared" si="37"/>
        <v>8</v>
      </c>
    </row>
    <row r="231" spans="1:19">
      <c r="A231" s="119"/>
      <c r="E231" s="98">
        <f t="shared" si="31"/>
        <v>230</v>
      </c>
      <c r="F231" s="99"/>
      <c r="K231" s="114">
        <f t="shared" si="38"/>
        <v>9.96843220338984</v>
      </c>
      <c r="L231" s="115">
        <f t="shared" si="39"/>
        <v>10.017432203389841</v>
      </c>
      <c r="M231" s="98">
        <f t="shared" si="32"/>
        <v>9.9679322033898394</v>
      </c>
      <c r="N231" s="116">
        <f t="shared" si="33"/>
        <v>10.017932203389842</v>
      </c>
      <c r="O231" s="117">
        <f t="shared" si="34"/>
        <v>9.9929322033898416</v>
      </c>
      <c r="P231" s="98">
        <f t="shared" si="35"/>
        <v>0</v>
      </c>
      <c r="Q231" s="118">
        <f t="shared" si="36"/>
        <v>0</v>
      </c>
      <c r="R231" s="98">
        <f t="shared" si="40"/>
        <v>8</v>
      </c>
      <c r="S231" s="119">
        <f t="shared" si="37"/>
        <v>8</v>
      </c>
    </row>
    <row r="232" spans="1:19">
      <c r="A232" s="119"/>
      <c r="E232" s="98">
        <f t="shared" si="31"/>
        <v>231</v>
      </c>
      <c r="F232" s="99"/>
      <c r="K232" s="114">
        <f t="shared" si="38"/>
        <v>10.018432203389841</v>
      </c>
      <c r="L232" s="115">
        <f t="shared" si="39"/>
        <v>10.067432203389842</v>
      </c>
      <c r="M232" s="98">
        <f t="shared" si="32"/>
        <v>10.01793220338984</v>
      </c>
      <c r="N232" s="116">
        <f t="shared" si="33"/>
        <v>10.067932203389843</v>
      </c>
      <c r="O232" s="117">
        <f t="shared" si="34"/>
        <v>10.042932203389842</v>
      </c>
      <c r="P232" s="98">
        <f t="shared" si="35"/>
        <v>0</v>
      </c>
      <c r="Q232" s="118">
        <f t="shared" si="36"/>
        <v>0</v>
      </c>
      <c r="R232" s="98">
        <f t="shared" si="40"/>
        <v>8</v>
      </c>
      <c r="S232" s="119">
        <f t="shared" si="37"/>
        <v>8</v>
      </c>
    </row>
    <row r="233" spans="1:19">
      <c r="A233" s="119"/>
      <c r="E233" s="98">
        <f t="shared" si="31"/>
        <v>232</v>
      </c>
      <c r="F233" s="99"/>
      <c r="K233" s="114">
        <f t="shared" si="38"/>
        <v>10.068432203389841</v>
      </c>
      <c r="L233" s="115">
        <f t="shared" si="39"/>
        <v>10.117432203389843</v>
      </c>
      <c r="M233" s="98">
        <f t="shared" si="32"/>
        <v>10.067932203389841</v>
      </c>
      <c r="N233" s="116">
        <f t="shared" si="33"/>
        <v>10.117932203389843</v>
      </c>
      <c r="O233" s="117">
        <f t="shared" si="34"/>
        <v>10.092932203389843</v>
      </c>
      <c r="P233" s="98">
        <f t="shared" si="35"/>
        <v>0</v>
      </c>
      <c r="Q233" s="118">
        <f t="shared" si="36"/>
        <v>0</v>
      </c>
      <c r="R233" s="98">
        <f t="shared" si="40"/>
        <v>8</v>
      </c>
      <c r="S233" s="119">
        <f t="shared" si="37"/>
        <v>8</v>
      </c>
    </row>
    <row r="234" spans="1:19">
      <c r="A234" s="119"/>
      <c r="E234" s="98">
        <f t="shared" si="31"/>
        <v>233</v>
      </c>
      <c r="F234" s="99"/>
      <c r="K234" s="114">
        <f t="shared" si="38"/>
        <v>10.118432203389842</v>
      </c>
      <c r="L234" s="115">
        <f t="shared" si="39"/>
        <v>10.167432203389843</v>
      </c>
      <c r="M234" s="98">
        <f t="shared" si="32"/>
        <v>10.117932203389842</v>
      </c>
      <c r="N234" s="116">
        <f t="shared" si="33"/>
        <v>10.167932203389844</v>
      </c>
      <c r="O234" s="117">
        <f t="shared" si="34"/>
        <v>10.142932203389844</v>
      </c>
      <c r="P234" s="98">
        <f t="shared" si="35"/>
        <v>0</v>
      </c>
      <c r="Q234" s="118">
        <f t="shared" si="36"/>
        <v>0</v>
      </c>
      <c r="R234" s="98">
        <f t="shared" si="40"/>
        <v>8</v>
      </c>
      <c r="S234" s="119">
        <f t="shared" si="37"/>
        <v>8</v>
      </c>
    </row>
    <row r="235" spans="1:19">
      <c r="A235" s="119"/>
      <c r="E235" s="98">
        <f t="shared" si="31"/>
        <v>234</v>
      </c>
      <c r="F235" s="99"/>
      <c r="K235" s="114">
        <f t="shared" si="38"/>
        <v>10.168432203389843</v>
      </c>
      <c r="L235" s="115">
        <f t="shared" si="39"/>
        <v>10.217432203389844</v>
      </c>
      <c r="M235" s="98">
        <f t="shared" si="32"/>
        <v>10.167932203389842</v>
      </c>
      <c r="N235" s="116">
        <f t="shared" si="33"/>
        <v>10.217932203389845</v>
      </c>
      <c r="O235" s="117">
        <f t="shared" si="34"/>
        <v>10.192932203389844</v>
      </c>
      <c r="P235" s="98">
        <f t="shared" si="35"/>
        <v>0</v>
      </c>
      <c r="Q235" s="118">
        <f t="shared" si="36"/>
        <v>0</v>
      </c>
      <c r="R235" s="98">
        <f t="shared" si="40"/>
        <v>8</v>
      </c>
      <c r="S235" s="119">
        <f t="shared" si="37"/>
        <v>8</v>
      </c>
    </row>
    <row r="236" spans="1:19">
      <c r="A236" s="119"/>
      <c r="E236" s="98">
        <f t="shared" si="31"/>
        <v>235</v>
      </c>
      <c r="F236" s="99"/>
      <c r="K236" s="114">
        <f t="shared" si="38"/>
        <v>10.218432203389844</v>
      </c>
      <c r="L236" s="115">
        <f t="shared" si="39"/>
        <v>10.267432203389845</v>
      </c>
      <c r="M236" s="98">
        <f t="shared" si="32"/>
        <v>10.217932203389843</v>
      </c>
      <c r="N236" s="116">
        <f t="shared" si="33"/>
        <v>10.267932203389845</v>
      </c>
      <c r="O236" s="117">
        <f t="shared" si="34"/>
        <v>10.242932203389845</v>
      </c>
      <c r="P236" s="98">
        <f t="shared" si="35"/>
        <v>0</v>
      </c>
      <c r="Q236" s="118">
        <f t="shared" si="36"/>
        <v>0</v>
      </c>
      <c r="R236" s="98">
        <f t="shared" si="40"/>
        <v>8</v>
      </c>
      <c r="S236" s="119">
        <f t="shared" si="37"/>
        <v>8</v>
      </c>
    </row>
    <row r="237" spans="1:19">
      <c r="A237" s="119"/>
      <c r="E237" s="98">
        <f t="shared" si="31"/>
        <v>236</v>
      </c>
      <c r="F237" s="99"/>
      <c r="K237" s="114">
        <f t="shared" si="38"/>
        <v>10.268432203389844</v>
      </c>
      <c r="L237" s="115">
        <f t="shared" si="39"/>
        <v>10.317432203389846</v>
      </c>
      <c r="M237" s="98">
        <f t="shared" si="32"/>
        <v>10.267932203389844</v>
      </c>
      <c r="N237" s="116">
        <f t="shared" si="33"/>
        <v>10.317932203389846</v>
      </c>
      <c r="O237" s="117">
        <f t="shared" si="34"/>
        <v>10.292932203389846</v>
      </c>
      <c r="P237" s="98">
        <f t="shared" si="35"/>
        <v>0</v>
      </c>
      <c r="Q237" s="118">
        <f t="shared" si="36"/>
        <v>0</v>
      </c>
      <c r="R237" s="98">
        <f t="shared" si="40"/>
        <v>8</v>
      </c>
      <c r="S237" s="119">
        <f t="shared" si="37"/>
        <v>8</v>
      </c>
    </row>
    <row r="238" spans="1:19">
      <c r="A238" s="119"/>
      <c r="E238" s="98">
        <f t="shared" si="31"/>
        <v>237</v>
      </c>
      <c r="F238" s="99"/>
      <c r="K238" s="114">
        <f t="shared" si="38"/>
        <v>10.318432203389845</v>
      </c>
      <c r="L238" s="115">
        <f t="shared" si="39"/>
        <v>10.367432203389846</v>
      </c>
      <c r="M238" s="98">
        <f t="shared" si="32"/>
        <v>10.317932203389844</v>
      </c>
      <c r="N238" s="116">
        <f t="shared" si="33"/>
        <v>10.367932203389847</v>
      </c>
      <c r="O238" s="117">
        <f t="shared" si="34"/>
        <v>10.342932203389847</v>
      </c>
      <c r="P238" s="98">
        <f t="shared" si="35"/>
        <v>0</v>
      </c>
      <c r="Q238" s="118">
        <f t="shared" si="36"/>
        <v>0</v>
      </c>
      <c r="R238" s="98">
        <f t="shared" si="40"/>
        <v>8</v>
      </c>
      <c r="S238" s="119">
        <f t="shared" si="37"/>
        <v>8</v>
      </c>
    </row>
    <row r="239" spans="1:19">
      <c r="A239" s="119"/>
      <c r="E239" s="98">
        <f t="shared" si="31"/>
        <v>238</v>
      </c>
      <c r="F239" s="99"/>
      <c r="K239" s="114">
        <f t="shared" si="38"/>
        <v>10.368432203389846</v>
      </c>
      <c r="L239" s="115">
        <f t="shared" si="39"/>
        <v>10.417432203389847</v>
      </c>
      <c r="M239" s="98">
        <f t="shared" si="32"/>
        <v>10.367932203389845</v>
      </c>
      <c r="N239" s="116">
        <f t="shared" si="33"/>
        <v>10.417932203389848</v>
      </c>
      <c r="O239" s="117">
        <f t="shared" si="34"/>
        <v>10.392932203389847</v>
      </c>
      <c r="P239" s="98">
        <f t="shared" si="35"/>
        <v>0</v>
      </c>
      <c r="Q239" s="118">
        <f t="shared" si="36"/>
        <v>0</v>
      </c>
      <c r="R239" s="98">
        <f t="shared" si="40"/>
        <v>8</v>
      </c>
      <c r="S239" s="119">
        <f t="shared" si="37"/>
        <v>8</v>
      </c>
    </row>
    <row r="240" spans="1:19">
      <c r="A240" s="119"/>
      <c r="E240" s="98">
        <f t="shared" si="31"/>
        <v>239</v>
      </c>
      <c r="F240" s="99"/>
      <c r="K240" s="114">
        <f t="shared" si="38"/>
        <v>10.418432203389846</v>
      </c>
      <c r="L240" s="115">
        <f t="shared" si="39"/>
        <v>10.467432203389848</v>
      </c>
      <c r="M240" s="98">
        <f t="shared" si="32"/>
        <v>10.417932203389846</v>
      </c>
      <c r="N240" s="116">
        <f t="shared" si="33"/>
        <v>10.467932203389848</v>
      </c>
      <c r="O240" s="117">
        <f t="shared" si="34"/>
        <v>10.442932203389848</v>
      </c>
      <c r="P240" s="98">
        <f t="shared" si="35"/>
        <v>0</v>
      </c>
      <c r="Q240" s="118">
        <f t="shared" si="36"/>
        <v>0</v>
      </c>
      <c r="R240" s="98">
        <f t="shared" si="40"/>
        <v>8</v>
      </c>
      <c r="S240" s="119">
        <f t="shared" si="37"/>
        <v>8</v>
      </c>
    </row>
    <row r="241" spans="1:19">
      <c r="A241" s="119"/>
      <c r="E241" s="98">
        <f t="shared" si="31"/>
        <v>240</v>
      </c>
      <c r="F241" s="99"/>
      <c r="K241" s="114">
        <f t="shared" si="38"/>
        <v>10.468432203389847</v>
      </c>
      <c r="L241" s="115">
        <f t="shared" si="39"/>
        <v>10.517432203389848</v>
      </c>
      <c r="M241" s="98">
        <f t="shared" si="32"/>
        <v>10.467932203389847</v>
      </c>
      <c r="N241" s="116">
        <f t="shared" si="33"/>
        <v>10.517932203389849</v>
      </c>
      <c r="O241" s="117">
        <f t="shared" si="34"/>
        <v>10.492932203389849</v>
      </c>
      <c r="P241" s="98">
        <f t="shared" si="35"/>
        <v>0</v>
      </c>
      <c r="Q241" s="118">
        <f t="shared" si="36"/>
        <v>0</v>
      </c>
      <c r="R241" s="98">
        <f t="shared" si="40"/>
        <v>8</v>
      </c>
      <c r="S241" s="119">
        <f t="shared" si="37"/>
        <v>8</v>
      </c>
    </row>
    <row r="242" spans="1:19">
      <c r="A242" s="119"/>
      <c r="E242" s="98">
        <f t="shared" si="31"/>
        <v>241</v>
      </c>
      <c r="F242" s="99"/>
      <c r="K242" s="114">
        <f t="shared" si="38"/>
        <v>10.518432203389848</v>
      </c>
      <c r="L242" s="115">
        <f t="shared" si="39"/>
        <v>10.567432203389849</v>
      </c>
      <c r="M242" s="98">
        <f t="shared" si="32"/>
        <v>10.517932203389847</v>
      </c>
      <c r="N242" s="116">
        <f t="shared" si="33"/>
        <v>10.56793220338985</v>
      </c>
      <c r="O242" s="117">
        <f t="shared" si="34"/>
        <v>10.542932203389849</v>
      </c>
      <c r="P242" s="98">
        <f t="shared" si="35"/>
        <v>0</v>
      </c>
      <c r="Q242" s="118">
        <f t="shared" si="36"/>
        <v>0</v>
      </c>
      <c r="R242" s="98">
        <f t="shared" si="40"/>
        <v>8</v>
      </c>
      <c r="S242" s="119">
        <f t="shared" si="37"/>
        <v>8</v>
      </c>
    </row>
    <row r="243" spans="1:19">
      <c r="A243" s="119"/>
      <c r="E243" s="98">
        <f t="shared" si="31"/>
        <v>242</v>
      </c>
      <c r="F243" s="99"/>
      <c r="K243" s="114">
        <f t="shared" si="38"/>
        <v>10.568432203389849</v>
      </c>
      <c r="L243" s="115">
        <f t="shared" si="39"/>
        <v>10.61743220338985</v>
      </c>
      <c r="M243" s="98">
        <f t="shared" si="32"/>
        <v>10.567932203389848</v>
      </c>
      <c r="N243" s="116">
        <f t="shared" si="33"/>
        <v>10.61793220338985</v>
      </c>
      <c r="O243" s="117">
        <f t="shared" si="34"/>
        <v>10.59293220338985</v>
      </c>
      <c r="P243" s="98">
        <f t="shared" si="35"/>
        <v>0</v>
      </c>
      <c r="Q243" s="118">
        <f t="shared" si="36"/>
        <v>0</v>
      </c>
      <c r="R243" s="98">
        <f t="shared" si="40"/>
        <v>8</v>
      </c>
      <c r="S243" s="119">
        <f t="shared" si="37"/>
        <v>8</v>
      </c>
    </row>
    <row r="244" spans="1:19">
      <c r="A244" s="119"/>
      <c r="E244" s="98">
        <f t="shared" si="31"/>
        <v>243</v>
      </c>
      <c r="F244" s="99"/>
      <c r="K244" s="114">
        <f t="shared" si="38"/>
        <v>10.618432203389849</v>
      </c>
      <c r="L244" s="115">
        <f t="shared" si="39"/>
        <v>10.667432203389851</v>
      </c>
      <c r="M244" s="98">
        <f t="shared" si="32"/>
        <v>10.617932203389849</v>
      </c>
      <c r="N244" s="116">
        <f t="shared" si="33"/>
        <v>10.667932203389851</v>
      </c>
      <c r="O244" s="117">
        <f t="shared" si="34"/>
        <v>10.642932203389851</v>
      </c>
      <c r="P244" s="98">
        <f t="shared" si="35"/>
        <v>0</v>
      </c>
      <c r="Q244" s="118">
        <f t="shared" si="36"/>
        <v>0</v>
      </c>
      <c r="R244" s="98">
        <f t="shared" si="40"/>
        <v>8</v>
      </c>
      <c r="S244" s="119">
        <f t="shared" si="37"/>
        <v>8</v>
      </c>
    </row>
    <row r="245" spans="1:19">
      <c r="A245" s="119"/>
      <c r="E245" s="98">
        <f t="shared" si="31"/>
        <v>244</v>
      </c>
      <c r="F245" s="99"/>
      <c r="K245" s="114">
        <f t="shared" si="38"/>
        <v>10.66843220338985</v>
      </c>
      <c r="L245" s="115">
        <f t="shared" si="39"/>
        <v>10.717432203389851</v>
      </c>
      <c r="M245" s="98">
        <f t="shared" si="32"/>
        <v>10.667932203389849</v>
      </c>
      <c r="N245" s="116">
        <f t="shared" si="33"/>
        <v>10.717932203389852</v>
      </c>
      <c r="O245" s="117">
        <f t="shared" si="34"/>
        <v>10.692932203389852</v>
      </c>
      <c r="P245" s="98">
        <f t="shared" si="35"/>
        <v>0</v>
      </c>
      <c r="Q245" s="118">
        <f t="shared" si="36"/>
        <v>0</v>
      </c>
      <c r="R245" s="98">
        <f t="shared" si="40"/>
        <v>8</v>
      </c>
      <c r="S245" s="119">
        <f t="shared" si="37"/>
        <v>8</v>
      </c>
    </row>
    <row r="246" spans="1:19">
      <c r="A246" s="119"/>
      <c r="E246" s="98">
        <f t="shared" si="31"/>
        <v>245</v>
      </c>
      <c r="F246" s="99"/>
      <c r="K246" s="114">
        <f t="shared" si="38"/>
        <v>10.718432203389851</v>
      </c>
      <c r="L246" s="115">
        <f t="shared" si="39"/>
        <v>10.767432203389852</v>
      </c>
      <c r="M246" s="98">
        <f t="shared" si="32"/>
        <v>10.71793220338985</v>
      </c>
      <c r="N246" s="116">
        <f t="shared" si="33"/>
        <v>10.767932203389853</v>
      </c>
      <c r="O246" s="117">
        <f t="shared" si="34"/>
        <v>10.742932203389852</v>
      </c>
      <c r="P246" s="98">
        <f t="shared" si="35"/>
        <v>0</v>
      </c>
      <c r="Q246" s="118">
        <f t="shared" si="36"/>
        <v>0</v>
      </c>
      <c r="R246" s="98">
        <f t="shared" si="40"/>
        <v>8</v>
      </c>
      <c r="S246" s="119">
        <f t="shared" si="37"/>
        <v>8</v>
      </c>
    </row>
    <row r="247" spans="1:19">
      <c r="A247" s="119"/>
      <c r="E247" s="98">
        <f t="shared" si="31"/>
        <v>246</v>
      </c>
      <c r="F247" s="99"/>
      <c r="K247" s="114">
        <f t="shared" si="38"/>
        <v>10.768432203389851</v>
      </c>
      <c r="L247" s="115">
        <f t="shared" si="39"/>
        <v>10.817432203389853</v>
      </c>
      <c r="M247" s="98">
        <f t="shared" si="32"/>
        <v>10.767932203389851</v>
      </c>
      <c r="N247" s="116">
        <f t="shared" si="33"/>
        <v>10.817932203389853</v>
      </c>
      <c r="O247" s="117">
        <f t="shared" si="34"/>
        <v>10.792932203389853</v>
      </c>
      <c r="P247" s="98">
        <f t="shared" si="35"/>
        <v>0</v>
      </c>
      <c r="Q247" s="118">
        <f t="shared" si="36"/>
        <v>0</v>
      </c>
      <c r="R247" s="98">
        <f t="shared" si="40"/>
        <v>8</v>
      </c>
      <c r="S247" s="119">
        <f t="shared" si="37"/>
        <v>8</v>
      </c>
    </row>
    <row r="248" spans="1:19">
      <c r="A248" s="119"/>
      <c r="E248" s="98">
        <f t="shared" si="31"/>
        <v>247</v>
      </c>
      <c r="F248" s="99"/>
      <c r="K248" s="114">
        <f t="shared" si="38"/>
        <v>10.818432203389852</v>
      </c>
      <c r="L248" s="115">
        <f t="shared" si="39"/>
        <v>10.867432203389853</v>
      </c>
      <c r="M248" s="98">
        <f t="shared" si="32"/>
        <v>10.817932203389852</v>
      </c>
      <c r="N248" s="116">
        <f t="shared" si="33"/>
        <v>10.867932203389854</v>
      </c>
      <c r="O248" s="117">
        <f t="shared" si="34"/>
        <v>10.842932203389854</v>
      </c>
      <c r="P248" s="98">
        <f t="shared" si="35"/>
        <v>0</v>
      </c>
      <c r="Q248" s="118">
        <f t="shared" si="36"/>
        <v>0</v>
      </c>
      <c r="R248" s="98">
        <f t="shared" si="40"/>
        <v>8</v>
      </c>
      <c r="S248" s="119">
        <f t="shared" si="37"/>
        <v>8</v>
      </c>
    </row>
    <row r="249" spans="1:19">
      <c r="A249" s="119"/>
      <c r="E249" s="98">
        <f t="shared" si="31"/>
        <v>248</v>
      </c>
      <c r="F249" s="99"/>
      <c r="K249" s="114">
        <f t="shared" si="38"/>
        <v>10.868432203389853</v>
      </c>
      <c r="L249" s="115">
        <f t="shared" si="39"/>
        <v>10.917432203389854</v>
      </c>
      <c r="M249" s="98">
        <f t="shared" si="32"/>
        <v>10.867932203389852</v>
      </c>
      <c r="N249" s="116">
        <f t="shared" si="33"/>
        <v>10.917932203389855</v>
      </c>
      <c r="O249" s="117">
        <f t="shared" si="34"/>
        <v>10.892932203389854</v>
      </c>
      <c r="P249" s="98">
        <f t="shared" si="35"/>
        <v>0</v>
      </c>
      <c r="Q249" s="118">
        <f t="shared" si="36"/>
        <v>0</v>
      </c>
      <c r="R249" s="98">
        <f t="shared" si="40"/>
        <v>8</v>
      </c>
      <c r="S249" s="119">
        <f t="shared" si="37"/>
        <v>8</v>
      </c>
    </row>
    <row r="250" spans="1:19">
      <c r="A250" s="119"/>
      <c r="E250" s="98">
        <f t="shared" si="31"/>
        <v>249</v>
      </c>
      <c r="F250" s="99"/>
      <c r="K250" s="114">
        <f t="shared" si="38"/>
        <v>10.918432203389854</v>
      </c>
      <c r="L250" s="115">
        <f t="shared" si="39"/>
        <v>10.967432203389855</v>
      </c>
      <c r="M250" s="98">
        <f t="shared" si="32"/>
        <v>10.917932203389853</v>
      </c>
      <c r="N250" s="116">
        <f t="shared" si="33"/>
        <v>10.967932203389855</v>
      </c>
      <c r="O250" s="117">
        <f t="shared" si="34"/>
        <v>10.942932203389855</v>
      </c>
      <c r="P250" s="98">
        <f t="shared" si="35"/>
        <v>0</v>
      </c>
      <c r="Q250" s="118">
        <f t="shared" si="36"/>
        <v>0</v>
      </c>
      <c r="R250" s="98">
        <f t="shared" si="40"/>
        <v>8</v>
      </c>
      <c r="S250" s="119">
        <f t="shared" si="37"/>
        <v>8</v>
      </c>
    </row>
    <row r="251" spans="1:19">
      <c r="A251" s="119"/>
      <c r="E251" s="98">
        <f t="shared" si="31"/>
        <v>250</v>
      </c>
      <c r="F251" s="99"/>
      <c r="K251" s="114">
        <f t="shared" si="38"/>
        <v>10.968432203389854</v>
      </c>
      <c r="L251" s="115">
        <f t="shared" si="39"/>
        <v>11.017432203389856</v>
      </c>
      <c r="M251" s="98">
        <f t="shared" si="32"/>
        <v>10.967932203389854</v>
      </c>
      <c r="N251" s="116">
        <f t="shared" si="33"/>
        <v>11.017932203389856</v>
      </c>
      <c r="O251" s="117">
        <f t="shared" si="34"/>
        <v>10.992932203389856</v>
      </c>
      <c r="P251" s="98">
        <f t="shared" si="35"/>
        <v>0</v>
      </c>
      <c r="Q251" s="118">
        <f t="shared" si="36"/>
        <v>0</v>
      </c>
      <c r="R251" s="98">
        <f t="shared" si="40"/>
        <v>8</v>
      </c>
      <c r="S251" s="119">
        <f t="shared" si="37"/>
        <v>8</v>
      </c>
    </row>
    <row r="252" spans="1:19">
      <c r="A252" s="119"/>
      <c r="E252" s="98">
        <f t="shared" si="31"/>
        <v>251</v>
      </c>
      <c r="F252" s="99"/>
      <c r="K252" s="114">
        <f t="shared" si="38"/>
        <v>11.018432203389855</v>
      </c>
      <c r="L252" s="115">
        <f t="shared" si="39"/>
        <v>11.067432203389856</v>
      </c>
      <c r="M252" s="98">
        <f t="shared" si="32"/>
        <v>11.017932203389854</v>
      </c>
      <c r="N252" s="116">
        <f t="shared" si="33"/>
        <v>11.067932203389857</v>
      </c>
      <c r="O252" s="117">
        <f t="shared" si="34"/>
        <v>11.042932203389856</v>
      </c>
      <c r="P252" s="98">
        <f t="shared" si="35"/>
        <v>0</v>
      </c>
      <c r="Q252" s="118">
        <f t="shared" si="36"/>
        <v>0</v>
      </c>
      <c r="R252" s="98">
        <f t="shared" si="40"/>
        <v>8</v>
      </c>
      <c r="S252" s="119">
        <f t="shared" si="37"/>
        <v>8</v>
      </c>
    </row>
    <row r="253" spans="1:19">
      <c r="A253" s="119"/>
      <c r="E253" s="98">
        <f t="shared" si="31"/>
        <v>252</v>
      </c>
      <c r="F253" s="99"/>
      <c r="K253" s="114">
        <f t="shared" si="38"/>
        <v>11.068432203389856</v>
      </c>
      <c r="L253" s="115">
        <f t="shared" si="39"/>
        <v>11.117432203389857</v>
      </c>
      <c r="M253" s="98">
        <f t="shared" si="32"/>
        <v>11.067932203389855</v>
      </c>
      <c r="N253" s="116">
        <f t="shared" si="33"/>
        <v>11.117932203389858</v>
      </c>
      <c r="O253" s="117">
        <f t="shared" si="34"/>
        <v>11.092932203389857</v>
      </c>
      <c r="P253" s="98">
        <f t="shared" si="35"/>
        <v>0</v>
      </c>
      <c r="Q253" s="118">
        <f t="shared" si="36"/>
        <v>0</v>
      </c>
      <c r="R253" s="98">
        <f t="shared" si="40"/>
        <v>8</v>
      </c>
      <c r="S253" s="119">
        <f t="shared" si="37"/>
        <v>8</v>
      </c>
    </row>
    <row r="254" spans="1:19">
      <c r="A254" s="119"/>
      <c r="E254" s="98">
        <f t="shared" si="31"/>
        <v>253</v>
      </c>
      <c r="F254" s="99"/>
      <c r="K254" s="114">
        <f t="shared" si="38"/>
        <v>11.118432203389856</v>
      </c>
      <c r="L254" s="115">
        <f t="shared" si="39"/>
        <v>11.167432203389858</v>
      </c>
      <c r="M254" s="98">
        <f t="shared" si="32"/>
        <v>11.117932203389856</v>
      </c>
      <c r="N254" s="116">
        <f t="shared" si="33"/>
        <v>11.167932203389858</v>
      </c>
      <c r="O254" s="117">
        <f t="shared" si="34"/>
        <v>11.142932203389858</v>
      </c>
      <c r="P254" s="98">
        <f t="shared" si="35"/>
        <v>0</v>
      </c>
      <c r="Q254" s="118">
        <f t="shared" si="36"/>
        <v>0</v>
      </c>
      <c r="R254" s="98">
        <f t="shared" si="40"/>
        <v>8</v>
      </c>
      <c r="S254" s="119">
        <f t="shared" si="37"/>
        <v>8</v>
      </c>
    </row>
    <row r="255" spans="1:19">
      <c r="A255" s="119"/>
      <c r="E255" s="98">
        <f t="shared" si="31"/>
        <v>254</v>
      </c>
      <c r="F255" s="99"/>
      <c r="K255" s="114">
        <f t="shared" si="38"/>
        <v>11.168432203389857</v>
      </c>
      <c r="L255" s="115">
        <f t="shared" si="39"/>
        <v>11.217432203389858</v>
      </c>
      <c r="M255" s="98">
        <f t="shared" si="32"/>
        <v>11.167932203389856</v>
      </c>
      <c r="N255" s="116">
        <f t="shared" si="33"/>
        <v>11.217932203389859</v>
      </c>
      <c r="O255" s="117">
        <f t="shared" si="34"/>
        <v>11.192932203389859</v>
      </c>
      <c r="P255" s="98">
        <f t="shared" si="35"/>
        <v>0</v>
      </c>
      <c r="Q255" s="118">
        <f t="shared" si="36"/>
        <v>0</v>
      </c>
      <c r="R255" s="98">
        <f t="shared" si="40"/>
        <v>8</v>
      </c>
      <c r="S255" s="119">
        <f t="shared" si="37"/>
        <v>8</v>
      </c>
    </row>
    <row r="256" spans="1:19">
      <c r="A256" s="119"/>
      <c r="E256" s="98">
        <f t="shared" si="31"/>
        <v>255</v>
      </c>
      <c r="F256" s="99"/>
      <c r="K256" s="114">
        <f t="shared" si="38"/>
        <v>11.218432203389858</v>
      </c>
      <c r="L256" s="115">
        <f t="shared" si="39"/>
        <v>11.267432203389859</v>
      </c>
      <c r="M256" s="98">
        <f t="shared" si="32"/>
        <v>11.217932203389857</v>
      </c>
      <c r="N256" s="116">
        <f t="shared" si="33"/>
        <v>11.26793220338986</v>
      </c>
      <c r="O256" s="117">
        <f t="shared" si="34"/>
        <v>11.242932203389859</v>
      </c>
      <c r="P256" s="98">
        <f t="shared" si="35"/>
        <v>0</v>
      </c>
      <c r="Q256" s="118">
        <f t="shared" si="36"/>
        <v>0</v>
      </c>
      <c r="R256" s="98">
        <f t="shared" si="40"/>
        <v>8</v>
      </c>
      <c r="S256" s="119">
        <f t="shared" si="37"/>
        <v>8</v>
      </c>
    </row>
    <row r="257" spans="1:19">
      <c r="A257" s="119"/>
      <c r="E257" s="98">
        <f t="shared" si="31"/>
        <v>256</v>
      </c>
      <c r="F257" s="99"/>
      <c r="K257" s="114">
        <f t="shared" si="38"/>
        <v>11.268432203389859</v>
      </c>
      <c r="L257" s="115">
        <f t="shared" si="39"/>
        <v>11.31743220338986</v>
      </c>
      <c r="M257" s="98">
        <f t="shared" si="32"/>
        <v>11.267932203389858</v>
      </c>
      <c r="N257" s="116">
        <f t="shared" si="33"/>
        <v>11.31793220338986</v>
      </c>
      <c r="O257" s="117">
        <f t="shared" si="34"/>
        <v>11.29293220338986</v>
      </c>
      <c r="P257" s="98">
        <f t="shared" si="35"/>
        <v>0</v>
      </c>
      <c r="Q257" s="118">
        <f t="shared" si="36"/>
        <v>0</v>
      </c>
      <c r="R257" s="98">
        <f t="shared" si="40"/>
        <v>8</v>
      </c>
      <c r="S257" s="119">
        <f t="shared" si="37"/>
        <v>8</v>
      </c>
    </row>
    <row r="258" spans="1:19">
      <c r="A258" s="119"/>
      <c r="E258" s="98">
        <f t="shared" si="31"/>
        <v>257</v>
      </c>
      <c r="F258" s="99"/>
      <c r="K258" s="114">
        <f t="shared" si="38"/>
        <v>11.318432203389859</v>
      </c>
      <c r="L258" s="115">
        <f t="shared" si="39"/>
        <v>11.36743220338986</v>
      </c>
      <c r="M258" s="98">
        <f t="shared" si="32"/>
        <v>11.317932203389859</v>
      </c>
      <c r="N258" s="116">
        <f t="shared" si="33"/>
        <v>11.367932203389861</v>
      </c>
      <c r="O258" s="117">
        <f t="shared" si="34"/>
        <v>11.342932203389861</v>
      </c>
      <c r="P258" s="98">
        <f t="shared" si="35"/>
        <v>0</v>
      </c>
      <c r="Q258" s="118">
        <f t="shared" si="36"/>
        <v>0</v>
      </c>
      <c r="R258" s="98">
        <f t="shared" si="40"/>
        <v>8</v>
      </c>
      <c r="S258" s="119">
        <f t="shared" si="37"/>
        <v>8</v>
      </c>
    </row>
    <row r="259" spans="1:19">
      <c r="A259" s="119"/>
      <c r="E259" s="98">
        <f t="shared" si="31"/>
        <v>258</v>
      </c>
      <c r="F259" s="99"/>
      <c r="K259" s="114">
        <f t="shared" si="38"/>
        <v>11.36843220338986</v>
      </c>
      <c r="L259" s="115">
        <f t="shared" si="39"/>
        <v>11.417432203389861</v>
      </c>
      <c r="M259" s="98">
        <f t="shared" si="32"/>
        <v>11.367932203389859</v>
      </c>
      <c r="N259" s="116">
        <f t="shared" si="33"/>
        <v>11.417932203389862</v>
      </c>
      <c r="O259" s="117">
        <f t="shared" si="34"/>
        <v>11.392932203389861</v>
      </c>
      <c r="P259" s="98">
        <f t="shared" si="35"/>
        <v>0</v>
      </c>
      <c r="Q259" s="118">
        <f t="shared" si="36"/>
        <v>0</v>
      </c>
      <c r="R259" s="98">
        <f t="shared" si="40"/>
        <v>8</v>
      </c>
      <c r="S259" s="119">
        <f t="shared" si="37"/>
        <v>8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11.418432203389861</v>
      </c>
      <c r="L260" s="115">
        <f t="shared" si="39"/>
        <v>11.467432203389862</v>
      </c>
      <c r="M260" s="98">
        <f t="shared" si="32"/>
        <v>11.41793220338986</v>
      </c>
      <c r="N260" s="116">
        <f t="shared" si="33"/>
        <v>11.467932203389863</v>
      </c>
      <c r="O260" s="117">
        <f t="shared" si="34"/>
        <v>11.442932203389862</v>
      </c>
      <c r="P260" s="98">
        <f t="shared" si="35"/>
        <v>0</v>
      </c>
      <c r="Q260" s="118">
        <f t="shared" si="36"/>
        <v>0</v>
      </c>
      <c r="R260" s="98">
        <f t="shared" si="40"/>
        <v>8</v>
      </c>
      <c r="S260" s="119">
        <f t="shared" si="37"/>
        <v>8</v>
      </c>
    </row>
    <row r="261" spans="1:19">
      <c r="A261" s="119"/>
      <c r="E261" s="98">
        <f t="shared" si="41"/>
        <v>260</v>
      </c>
      <c r="F261" s="99"/>
      <c r="K261" s="114">
        <f t="shared" si="38"/>
        <v>11.468432203389861</v>
      </c>
      <c r="L261" s="115">
        <f t="shared" si="39"/>
        <v>11.517432203389863</v>
      </c>
      <c r="M261" s="98">
        <f t="shared" ref="M261:M324" si="42">K261-5*10^-(D$2+1)</f>
        <v>11.467932203389861</v>
      </c>
      <c r="N261" s="116">
        <f t="shared" ref="N261:N324" si="43">L261+5*10^-(D$2+1)</f>
        <v>11.517932203389863</v>
      </c>
      <c r="O261" s="117">
        <f t="shared" ref="O261:O324" si="44">AVERAGE(K261,L261)</f>
        <v>11.492932203389863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8</v>
      </c>
      <c r="S261" s="119">
        <f t="shared" ref="S261:S324" si="47">COUNTIF(F$2:F$5000,"&lt;="&amp;M261)</f>
        <v>8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11.518432203389862</v>
      </c>
      <c r="L262" s="115">
        <f t="shared" ref="L262:L325" si="49">K262+$I$4-POWER(10,-$D$2)</f>
        <v>11.567432203389863</v>
      </c>
      <c r="M262" s="98">
        <f t="shared" si="42"/>
        <v>11.517932203389861</v>
      </c>
      <c r="N262" s="116">
        <f t="shared" si="43"/>
        <v>11.567932203389864</v>
      </c>
      <c r="O262" s="117">
        <f t="shared" si="44"/>
        <v>11.542932203389864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8</v>
      </c>
      <c r="S262" s="119">
        <f t="shared" si="47"/>
        <v>8</v>
      </c>
    </row>
    <row r="263" spans="1:19">
      <c r="A263" s="119"/>
      <c r="E263" s="98">
        <f t="shared" si="41"/>
        <v>262</v>
      </c>
      <c r="F263" s="99"/>
      <c r="K263" s="114">
        <f t="shared" si="48"/>
        <v>11.568432203389863</v>
      </c>
      <c r="L263" s="115">
        <f t="shared" si="49"/>
        <v>11.617432203389864</v>
      </c>
      <c r="M263" s="98">
        <f t="shared" si="42"/>
        <v>11.567932203389862</v>
      </c>
      <c r="N263" s="116">
        <f t="shared" si="43"/>
        <v>11.617932203389865</v>
      </c>
      <c r="O263" s="117">
        <f t="shared" si="44"/>
        <v>11.592932203389864</v>
      </c>
      <c r="P263" s="98">
        <f t="shared" si="45"/>
        <v>0</v>
      </c>
      <c r="Q263" s="118">
        <f t="shared" si="46"/>
        <v>0</v>
      </c>
      <c r="R263" s="98">
        <f t="shared" si="50"/>
        <v>8</v>
      </c>
      <c r="S263" s="119">
        <f t="shared" si="47"/>
        <v>8</v>
      </c>
    </row>
    <row r="264" spans="1:19">
      <c r="A264" s="119"/>
      <c r="E264" s="98">
        <f t="shared" si="41"/>
        <v>263</v>
      </c>
      <c r="F264" s="99"/>
      <c r="K264" s="114">
        <f t="shared" si="48"/>
        <v>11.618432203389863</v>
      </c>
      <c r="L264" s="115">
        <f t="shared" si="49"/>
        <v>11.667432203389865</v>
      </c>
      <c r="M264" s="98">
        <f t="shared" si="42"/>
        <v>11.617932203389863</v>
      </c>
      <c r="N264" s="116">
        <f t="shared" si="43"/>
        <v>11.667932203389865</v>
      </c>
      <c r="O264" s="117">
        <f t="shared" si="44"/>
        <v>11.642932203389865</v>
      </c>
      <c r="P264" s="98">
        <f t="shared" si="45"/>
        <v>0</v>
      </c>
      <c r="Q264" s="118">
        <f t="shared" si="46"/>
        <v>0</v>
      </c>
      <c r="R264" s="98">
        <f t="shared" si="50"/>
        <v>8</v>
      </c>
      <c r="S264" s="119">
        <f t="shared" si="47"/>
        <v>8</v>
      </c>
    </row>
    <row r="265" spans="1:19">
      <c r="A265" s="119"/>
      <c r="E265" s="98">
        <f t="shared" si="41"/>
        <v>264</v>
      </c>
      <c r="F265" s="99"/>
      <c r="K265" s="114">
        <f t="shared" si="48"/>
        <v>11.668432203389864</v>
      </c>
      <c r="L265" s="115">
        <f t="shared" si="49"/>
        <v>11.717432203389865</v>
      </c>
      <c r="M265" s="98">
        <f t="shared" si="42"/>
        <v>11.667932203389864</v>
      </c>
      <c r="N265" s="116">
        <f t="shared" si="43"/>
        <v>11.717932203389866</v>
      </c>
      <c r="O265" s="117">
        <f t="shared" si="44"/>
        <v>11.692932203389866</v>
      </c>
      <c r="P265" s="98">
        <f t="shared" si="45"/>
        <v>0</v>
      </c>
      <c r="Q265" s="118">
        <f t="shared" si="46"/>
        <v>0</v>
      </c>
      <c r="R265" s="98">
        <f t="shared" si="50"/>
        <v>8</v>
      </c>
      <c r="S265" s="119">
        <f t="shared" si="47"/>
        <v>8</v>
      </c>
    </row>
    <row r="266" spans="1:19">
      <c r="A266" s="119"/>
      <c r="E266" s="98">
        <f t="shared" si="41"/>
        <v>265</v>
      </c>
      <c r="F266" s="99"/>
      <c r="K266" s="114">
        <f t="shared" si="48"/>
        <v>11.718432203389865</v>
      </c>
      <c r="L266" s="115">
        <f t="shared" si="49"/>
        <v>11.767432203389866</v>
      </c>
      <c r="M266" s="98">
        <f t="shared" si="42"/>
        <v>11.717932203389864</v>
      </c>
      <c r="N266" s="116">
        <f t="shared" si="43"/>
        <v>11.767932203389867</v>
      </c>
      <c r="O266" s="117">
        <f t="shared" si="44"/>
        <v>11.742932203389866</v>
      </c>
      <c r="P266" s="98">
        <f t="shared" si="45"/>
        <v>0</v>
      </c>
      <c r="Q266" s="118">
        <f t="shared" si="46"/>
        <v>0</v>
      </c>
      <c r="R266" s="98">
        <f t="shared" si="50"/>
        <v>8</v>
      </c>
      <c r="S266" s="119">
        <f t="shared" si="47"/>
        <v>8</v>
      </c>
    </row>
    <row r="267" spans="1:19">
      <c r="A267" s="119"/>
      <c r="E267" s="98">
        <f t="shared" si="41"/>
        <v>266</v>
      </c>
      <c r="F267" s="99"/>
      <c r="K267" s="114">
        <f t="shared" si="48"/>
        <v>11.768432203389866</v>
      </c>
      <c r="L267" s="115">
        <f t="shared" si="49"/>
        <v>11.817432203389867</v>
      </c>
      <c r="M267" s="98">
        <f t="shared" si="42"/>
        <v>11.767932203389865</v>
      </c>
      <c r="N267" s="116">
        <f t="shared" si="43"/>
        <v>11.817932203389867</v>
      </c>
      <c r="O267" s="117">
        <f t="shared" si="44"/>
        <v>11.792932203389867</v>
      </c>
      <c r="P267" s="98">
        <f t="shared" si="45"/>
        <v>0</v>
      </c>
      <c r="Q267" s="118">
        <f t="shared" si="46"/>
        <v>0</v>
      </c>
      <c r="R267" s="98">
        <f t="shared" si="50"/>
        <v>8</v>
      </c>
      <c r="S267" s="119">
        <f t="shared" si="47"/>
        <v>8</v>
      </c>
    </row>
    <row r="268" spans="1:19">
      <c r="A268" s="119"/>
      <c r="E268" s="98">
        <f t="shared" si="41"/>
        <v>267</v>
      </c>
      <c r="F268" s="99"/>
      <c r="K268" s="114">
        <f t="shared" si="48"/>
        <v>11.818432203389866</v>
      </c>
      <c r="L268" s="115">
        <f t="shared" si="49"/>
        <v>11.867432203389868</v>
      </c>
      <c r="M268" s="98">
        <f t="shared" si="42"/>
        <v>11.817932203389866</v>
      </c>
      <c r="N268" s="116">
        <f t="shared" si="43"/>
        <v>11.867932203389868</v>
      </c>
      <c r="O268" s="117">
        <f t="shared" si="44"/>
        <v>11.842932203389868</v>
      </c>
      <c r="P268" s="98">
        <f t="shared" si="45"/>
        <v>0</v>
      </c>
      <c r="Q268" s="118">
        <f t="shared" si="46"/>
        <v>0</v>
      </c>
      <c r="R268" s="98">
        <f t="shared" si="50"/>
        <v>8</v>
      </c>
      <c r="S268" s="119">
        <f t="shared" si="47"/>
        <v>8</v>
      </c>
    </row>
    <row r="269" spans="1:19">
      <c r="A269" s="119"/>
      <c r="E269" s="98">
        <f t="shared" si="41"/>
        <v>268</v>
      </c>
      <c r="F269" s="99"/>
      <c r="K269" s="114">
        <f t="shared" si="48"/>
        <v>11.868432203389867</v>
      </c>
      <c r="L269" s="115">
        <f t="shared" si="49"/>
        <v>11.917432203389868</v>
      </c>
      <c r="M269" s="98">
        <f t="shared" si="42"/>
        <v>11.867932203389866</v>
      </c>
      <c r="N269" s="116">
        <f t="shared" si="43"/>
        <v>11.917932203389869</v>
      </c>
      <c r="O269" s="117">
        <f t="shared" si="44"/>
        <v>11.892932203389869</v>
      </c>
      <c r="P269" s="98">
        <f t="shared" si="45"/>
        <v>0</v>
      </c>
      <c r="Q269" s="118">
        <f t="shared" si="46"/>
        <v>0</v>
      </c>
      <c r="R269" s="98">
        <f t="shared" si="50"/>
        <v>8</v>
      </c>
      <c r="S269" s="119">
        <f t="shared" si="47"/>
        <v>8</v>
      </c>
    </row>
    <row r="270" spans="1:19">
      <c r="A270" s="119"/>
      <c r="E270" s="98">
        <f t="shared" si="41"/>
        <v>269</v>
      </c>
      <c r="F270" s="99"/>
      <c r="K270" s="114">
        <f t="shared" si="48"/>
        <v>11.918432203389868</v>
      </c>
      <c r="L270" s="115">
        <f t="shared" si="49"/>
        <v>11.967432203389869</v>
      </c>
      <c r="M270" s="98">
        <f t="shared" si="42"/>
        <v>11.917932203389867</v>
      </c>
      <c r="N270" s="116">
        <f t="shared" si="43"/>
        <v>11.96793220338987</v>
      </c>
      <c r="O270" s="117">
        <f t="shared" si="44"/>
        <v>11.942932203389869</v>
      </c>
      <c r="P270" s="98">
        <f t="shared" si="45"/>
        <v>0</v>
      </c>
      <c r="Q270" s="118">
        <f t="shared" si="46"/>
        <v>0</v>
      </c>
      <c r="R270" s="98">
        <f t="shared" si="50"/>
        <v>8</v>
      </c>
      <c r="S270" s="119">
        <f t="shared" si="47"/>
        <v>8</v>
      </c>
    </row>
    <row r="271" spans="1:19">
      <c r="A271" s="119"/>
      <c r="E271" s="98">
        <f t="shared" si="41"/>
        <v>270</v>
      </c>
      <c r="F271" s="99"/>
      <c r="K271" s="114">
        <f t="shared" si="48"/>
        <v>11.968432203389868</v>
      </c>
      <c r="L271" s="115">
        <f t="shared" si="49"/>
        <v>12.01743220338987</v>
      </c>
      <c r="M271" s="98">
        <f t="shared" si="42"/>
        <v>11.967932203389868</v>
      </c>
      <c r="N271" s="116">
        <f t="shared" si="43"/>
        <v>12.01793220338987</v>
      </c>
      <c r="O271" s="117">
        <f t="shared" si="44"/>
        <v>11.99293220338987</v>
      </c>
      <c r="P271" s="98">
        <f t="shared" si="45"/>
        <v>0</v>
      </c>
      <c r="Q271" s="118">
        <f t="shared" si="46"/>
        <v>0</v>
      </c>
      <c r="R271" s="98">
        <f t="shared" si="50"/>
        <v>8</v>
      </c>
      <c r="S271" s="119">
        <f t="shared" si="47"/>
        <v>8</v>
      </c>
    </row>
    <row r="272" spans="1:19">
      <c r="A272" s="119"/>
      <c r="E272" s="98">
        <f t="shared" si="41"/>
        <v>271</v>
      </c>
      <c r="F272" s="99"/>
      <c r="K272" s="114">
        <f t="shared" si="48"/>
        <v>12.018432203389869</v>
      </c>
      <c r="L272" s="115">
        <f t="shared" si="49"/>
        <v>12.06743220338987</v>
      </c>
      <c r="M272" s="98">
        <f t="shared" si="42"/>
        <v>12.017932203389869</v>
      </c>
      <c r="N272" s="116">
        <f t="shared" si="43"/>
        <v>12.067932203389871</v>
      </c>
      <c r="O272" s="117">
        <f t="shared" si="44"/>
        <v>12.042932203389871</v>
      </c>
      <c r="P272" s="98">
        <f t="shared" si="45"/>
        <v>0</v>
      </c>
      <c r="Q272" s="118">
        <f t="shared" si="46"/>
        <v>0</v>
      </c>
      <c r="R272" s="98">
        <f t="shared" si="50"/>
        <v>8</v>
      </c>
      <c r="S272" s="119">
        <f t="shared" si="47"/>
        <v>8</v>
      </c>
    </row>
    <row r="273" spans="1:19">
      <c r="A273" s="119"/>
      <c r="E273" s="98">
        <f t="shared" si="41"/>
        <v>272</v>
      </c>
      <c r="F273" s="99"/>
      <c r="K273" s="114">
        <f t="shared" si="48"/>
        <v>12.06843220338987</v>
      </c>
      <c r="L273" s="115">
        <f t="shared" si="49"/>
        <v>12.117432203389871</v>
      </c>
      <c r="M273" s="98">
        <f t="shared" si="42"/>
        <v>12.067932203389869</v>
      </c>
      <c r="N273" s="116">
        <f t="shared" si="43"/>
        <v>12.117932203389872</v>
      </c>
      <c r="O273" s="117">
        <f t="shared" si="44"/>
        <v>12.092932203389871</v>
      </c>
      <c r="P273" s="98">
        <f t="shared" si="45"/>
        <v>0</v>
      </c>
      <c r="Q273" s="118">
        <f t="shared" si="46"/>
        <v>0</v>
      </c>
      <c r="R273" s="98">
        <f t="shared" si="50"/>
        <v>8</v>
      </c>
      <c r="S273" s="119">
        <f t="shared" si="47"/>
        <v>8</v>
      </c>
    </row>
    <row r="274" spans="1:19">
      <c r="A274" s="119"/>
      <c r="E274" s="98">
        <f t="shared" si="41"/>
        <v>273</v>
      </c>
      <c r="F274" s="99"/>
      <c r="K274" s="114">
        <f t="shared" si="48"/>
        <v>12.118432203389871</v>
      </c>
      <c r="L274" s="115">
        <f t="shared" si="49"/>
        <v>12.167432203389872</v>
      </c>
      <c r="M274" s="98">
        <f t="shared" si="42"/>
        <v>12.11793220338987</v>
      </c>
      <c r="N274" s="116">
        <f t="shared" si="43"/>
        <v>12.167932203389872</v>
      </c>
      <c r="O274" s="117">
        <f t="shared" si="44"/>
        <v>12.142932203389872</v>
      </c>
      <c r="P274" s="98">
        <f t="shared" si="45"/>
        <v>0</v>
      </c>
      <c r="Q274" s="118">
        <f t="shared" si="46"/>
        <v>0</v>
      </c>
      <c r="R274" s="98">
        <f t="shared" si="50"/>
        <v>8</v>
      </c>
      <c r="S274" s="119">
        <f t="shared" si="47"/>
        <v>8</v>
      </c>
    </row>
    <row r="275" spans="1:19">
      <c r="A275" s="119"/>
      <c r="E275" s="98">
        <f t="shared" si="41"/>
        <v>274</v>
      </c>
      <c r="F275" s="99"/>
      <c r="K275" s="114">
        <f t="shared" si="48"/>
        <v>12.168432203389871</v>
      </c>
      <c r="L275" s="115">
        <f t="shared" si="49"/>
        <v>12.217432203389873</v>
      </c>
      <c r="M275" s="98">
        <f t="shared" si="42"/>
        <v>12.167932203389871</v>
      </c>
      <c r="N275" s="116">
        <f t="shared" si="43"/>
        <v>12.217932203389873</v>
      </c>
      <c r="O275" s="117">
        <f t="shared" si="44"/>
        <v>12.192932203389873</v>
      </c>
      <c r="P275" s="98">
        <f t="shared" si="45"/>
        <v>0</v>
      </c>
      <c r="Q275" s="118">
        <f t="shared" si="46"/>
        <v>0</v>
      </c>
      <c r="R275" s="98">
        <f t="shared" si="50"/>
        <v>8</v>
      </c>
      <c r="S275" s="119">
        <f t="shared" si="47"/>
        <v>8</v>
      </c>
    </row>
    <row r="276" spans="1:19">
      <c r="A276" s="119"/>
      <c r="E276" s="98">
        <f t="shared" si="41"/>
        <v>275</v>
      </c>
      <c r="F276" s="99"/>
      <c r="K276" s="114">
        <f t="shared" si="48"/>
        <v>12.218432203389872</v>
      </c>
      <c r="L276" s="115">
        <f t="shared" si="49"/>
        <v>12.267432203389873</v>
      </c>
      <c r="M276" s="98">
        <f t="shared" si="42"/>
        <v>12.217932203389871</v>
      </c>
      <c r="N276" s="116">
        <f t="shared" si="43"/>
        <v>12.267932203389874</v>
      </c>
      <c r="O276" s="117">
        <f t="shared" si="44"/>
        <v>12.242932203389874</v>
      </c>
      <c r="P276" s="98">
        <f t="shared" si="45"/>
        <v>0</v>
      </c>
      <c r="Q276" s="118">
        <f t="shared" si="46"/>
        <v>0</v>
      </c>
      <c r="R276" s="98">
        <f t="shared" si="50"/>
        <v>8</v>
      </c>
      <c r="S276" s="119">
        <f t="shared" si="47"/>
        <v>8</v>
      </c>
    </row>
    <row r="277" spans="1:19">
      <c r="A277" s="119"/>
      <c r="E277" s="98">
        <f t="shared" si="41"/>
        <v>276</v>
      </c>
      <c r="F277" s="99"/>
      <c r="K277" s="114">
        <f t="shared" si="48"/>
        <v>12.268432203389873</v>
      </c>
      <c r="L277" s="115">
        <f t="shared" si="49"/>
        <v>12.317432203389874</v>
      </c>
      <c r="M277" s="98">
        <f t="shared" si="42"/>
        <v>12.267932203389872</v>
      </c>
      <c r="N277" s="116">
        <f t="shared" si="43"/>
        <v>12.317932203389875</v>
      </c>
      <c r="O277" s="117">
        <f t="shared" si="44"/>
        <v>12.292932203389874</v>
      </c>
      <c r="P277" s="98">
        <f t="shared" si="45"/>
        <v>0</v>
      </c>
      <c r="Q277" s="118">
        <f t="shared" si="46"/>
        <v>0</v>
      </c>
      <c r="R277" s="98">
        <f t="shared" si="50"/>
        <v>8</v>
      </c>
      <c r="S277" s="119">
        <f t="shared" si="47"/>
        <v>8</v>
      </c>
    </row>
    <row r="278" spans="1:19">
      <c r="A278" s="119"/>
      <c r="E278" s="98">
        <f t="shared" si="41"/>
        <v>277</v>
      </c>
      <c r="F278" s="99"/>
      <c r="K278" s="114">
        <f t="shared" si="48"/>
        <v>12.318432203389873</v>
      </c>
      <c r="L278" s="115">
        <f t="shared" si="49"/>
        <v>12.367432203389875</v>
      </c>
      <c r="M278" s="98">
        <f t="shared" si="42"/>
        <v>12.317932203389873</v>
      </c>
      <c r="N278" s="116">
        <f t="shared" si="43"/>
        <v>12.367932203389875</v>
      </c>
      <c r="O278" s="117">
        <f t="shared" si="44"/>
        <v>12.342932203389875</v>
      </c>
      <c r="P278" s="98">
        <f t="shared" si="45"/>
        <v>0</v>
      </c>
      <c r="Q278" s="118">
        <f t="shared" si="46"/>
        <v>0</v>
      </c>
      <c r="R278" s="98">
        <f t="shared" si="50"/>
        <v>8</v>
      </c>
      <c r="S278" s="119">
        <f t="shared" si="47"/>
        <v>8</v>
      </c>
    </row>
    <row r="279" spans="1:19">
      <c r="A279" s="119"/>
      <c r="E279" s="98">
        <f t="shared" si="41"/>
        <v>278</v>
      </c>
      <c r="F279" s="99"/>
      <c r="K279" s="114">
        <f t="shared" si="48"/>
        <v>12.368432203389874</v>
      </c>
      <c r="L279" s="115">
        <f t="shared" si="49"/>
        <v>12.417432203389875</v>
      </c>
      <c r="M279" s="98">
        <f t="shared" si="42"/>
        <v>12.367932203389874</v>
      </c>
      <c r="N279" s="116">
        <f t="shared" si="43"/>
        <v>12.417932203389876</v>
      </c>
      <c r="O279" s="117">
        <f t="shared" si="44"/>
        <v>12.392932203389876</v>
      </c>
      <c r="P279" s="98">
        <f t="shared" si="45"/>
        <v>0</v>
      </c>
      <c r="Q279" s="118">
        <f t="shared" si="46"/>
        <v>0</v>
      </c>
      <c r="R279" s="98">
        <f t="shared" si="50"/>
        <v>8</v>
      </c>
      <c r="S279" s="119">
        <f t="shared" si="47"/>
        <v>8</v>
      </c>
    </row>
    <row r="280" spans="1:19">
      <c r="A280" s="119"/>
      <c r="E280" s="98">
        <f t="shared" si="41"/>
        <v>279</v>
      </c>
      <c r="F280" s="99"/>
      <c r="K280" s="114">
        <f t="shared" si="48"/>
        <v>12.418432203389875</v>
      </c>
      <c r="L280" s="115">
        <f t="shared" si="49"/>
        <v>12.467432203389876</v>
      </c>
      <c r="M280" s="98">
        <f t="shared" si="42"/>
        <v>12.417932203389874</v>
      </c>
      <c r="N280" s="116">
        <f t="shared" si="43"/>
        <v>12.467932203389877</v>
      </c>
      <c r="O280" s="117">
        <f t="shared" si="44"/>
        <v>12.442932203389876</v>
      </c>
      <c r="P280" s="98">
        <f t="shared" si="45"/>
        <v>0</v>
      </c>
      <c r="Q280" s="118">
        <f t="shared" si="46"/>
        <v>0</v>
      </c>
      <c r="R280" s="98">
        <f t="shared" si="50"/>
        <v>8</v>
      </c>
      <c r="S280" s="119">
        <f t="shared" si="47"/>
        <v>8</v>
      </c>
    </row>
    <row r="281" spans="1:19">
      <c r="A281" s="119"/>
      <c r="E281" s="98">
        <f t="shared" si="41"/>
        <v>280</v>
      </c>
      <c r="F281" s="99"/>
      <c r="K281" s="114">
        <f t="shared" si="48"/>
        <v>12.468432203389876</v>
      </c>
      <c r="L281" s="115">
        <f t="shared" si="49"/>
        <v>12.517432203389877</v>
      </c>
      <c r="M281" s="98">
        <f t="shared" si="42"/>
        <v>12.467932203389875</v>
      </c>
      <c r="N281" s="116">
        <f t="shared" si="43"/>
        <v>12.517932203389877</v>
      </c>
      <c r="O281" s="117">
        <f t="shared" si="44"/>
        <v>12.492932203389877</v>
      </c>
      <c r="P281" s="98">
        <f t="shared" si="45"/>
        <v>0</v>
      </c>
      <c r="Q281" s="118">
        <f t="shared" si="46"/>
        <v>0</v>
      </c>
      <c r="R281" s="98">
        <f t="shared" si="50"/>
        <v>8</v>
      </c>
      <c r="S281" s="119">
        <f t="shared" si="47"/>
        <v>8</v>
      </c>
    </row>
    <row r="282" spans="1:19">
      <c r="A282" s="119"/>
      <c r="E282" s="98">
        <f t="shared" si="41"/>
        <v>281</v>
      </c>
      <c r="F282" s="99"/>
      <c r="K282" s="114">
        <f t="shared" si="48"/>
        <v>12.518432203389876</v>
      </c>
      <c r="L282" s="115">
        <f t="shared" si="49"/>
        <v>12.567432203389878</v>
      </c>
      <c r="M282" s="98">
        <f t="shared" si="42"/>
        <v>12.517932203389876</v>
      </c>
      <c r="N282" s="116">
        <f t="shared" si="43"/>
        <v>12.567932203389878</v>
      </c>
      <c r="O282" s="117">
        <f t="shared" si="44"/>
        <v>12.542932203389878</v>
      </c>
      <c r="P282" s="98">
        <f t="shared" si="45"/>
        <v>0</v>
      </c>
      <c r="Q282" s="118">
        <f t="shared" si="46"/>
        <v>0</v>
      </c>
      <c r="R282" s="98">
        <f t="shared" si="50"/>
        <v>8</v>
      </c>
      <c r="S282" s="119">
        <f t="shared" si="47"/>
        <v>8</v>
      </c>
    </row>
    <row r="283" spans="1:19">
      <c r="A283" s="119"/>
      <c r="E283" s="98">
        <f t="shared" si="41"/>
        <v>282</v>
      </c>
      <c r="F283" s="99"/>
      <c r="K283" s="114">
        <f t="shared" si="48"/>
        <v>12.568432203389877</v>
      </c>
      <c r="L283" s="115">
        <f t="shared" si="49"/>
        <v>12.617432203389878</v>
      </c>
      <c r="M283" s="98">
        <f t="shared" si="42"/>
        <v>12.567932203389876</v>
      </c>
      <c r="N283" s="116">
        <f t="shared" si="43"/>
        <v>12.617932203389879</v>
      </c>
      <c r="O283" s="117">
        <f t="shared" si="44"/>
        <v>12.592932203389879</v>
      </c>
      <c r="P283" s="98">
        <f t="shared" si="45"/>
        <v>0</v>
      </c>
      <c r="Q283" s="118">
        <f t="shared" si="46"/>
        <v>0</v>
      </c>
      <c r="R283" s="98">
        <f t="shared" si="50"/>
        <v>8</v>
      </c>
      <c r="S283" s="119">
        <f t="shared" si="47"/>
        <v>8</v>
      </c>
    </row>
    <row r="284" spans="1:19">
      <c r="A284" s="119"/>
      <c r="E284" s="98">
        <f t="shared" si="41"/>
        <v>283</v>
      </c>
      <c r="F284" s="99"/>
      <c r="K284" s="114">
        <f t="shared" si="48"/>
        <v>12.618432203389878</v>
      </c>
      <c r="L284" s="115">
        <f t="shared" si="49"/>
        <v>12.667432203389879</v>
      </c>
      <c r="M284" s="98">
        <f t="shared" si="42"/>
        <v>12.617932203389877</v>
      </c>
      <c r="N284" s="116">
        <f t="shared" si="43"/>
        <v>12.66793220338988</v>
      </c>
      <c r="O284" s="117">
        <f t="shared" si="44"/>
        <v>12.642932203389879</v>
      </c>
      <c r="P284" s="98">
        <f t="shared" si="45"/>
        <v>0</v>
      </c>
      <c r="Q284" s="118">
        <f t="shared" si="46"/>
        <v>0</v>
      </c>
      <c r="R284" s="98">
        <f t="shared" si="50"/>
        <v>8</v>
      </c>
      <c r="S284" s="119">
        <f t="shared" si="47"/>
        <v>8</v>
      </c>
    </row>
    <row r="285" spans="1:19">
      <c r="A285" s="119"/>
      <c r="E285" s="98">
        <f t="shared" si="41"/>
        <v>284</v>
      </c>
      <c r="F285" s="99"/>
      <c r="K285" s="114">
        <f t="shared" si="48"/>
        <v>12.668432203389878</v>
      </c>
      <c r="L285" s="115">
        <f t="shared" si="49"/>
        <v>12.71743220338988</v>
      </c>
      <c r="M285" s="98">
        <f t="shared" si="42"/>
        <v>12.667932203389878</v>
      </c>
      <c r="N285" s="116">
        <f t="shared" si="43"/>
        <v>12.71793220338988</v>
      </c>
      <c r="O285" s="117">
        <f t="shared" si="44"/>
        <v>12.69293220338988</v>
      </c>
      <c r="P285" s="98">
        <f t="shared" si="45"/>
        <v>0</v>
      </c>
      <c r="Q285" s="118">
        <f t="shared" si="46"/>
        <v>0</v>
      </c>
      <c r="R285" s="98">
        <f t="shared" si="50"/>
        <v>8</v>
      </c>
      <c r="S285" s="119">
        <f t="shared" si="47"/>
        <v>8</v>
      </c>
    </row>
    <row r="286" spans="1:19">
      <c r="A286" s="119"/>
      <c r="E286" s="98">
        <f t="shared" si="41"/>
        <v>285</v>
      </c>
      <c r="F286" s="99"/>
      <c r="K286" s="114">
        <f t="shared" si="48"/>
        <v>12.718432203389879</v>
      </c>
      <c r="L286" s="115">
        <f t="shared" si="49"/>
        <v>12.76743220338988</v>
      </c>
      <c r="M286" s="98">
        <f t="shared" si="42"/>
        <v>12.717932203389879</v>
      </c>
      <c r="N286" s="116">
        <f t="shared" si="43"/>
        <v>12.767932203389881</v>
      </c>
      <c r="O286" s="117">
        <f t="shared" si="44"/>
        <v>12.742932203389881</v>
      </c>
      <c r="P286" s="98">
        <f t="shared" si="45"/>
        <v>0</v>
      </c>
      <c r="Q286" s="118">
        <f t="shared" si="46"/>
        <v>0</v>
      </c>
      <c r="R286" s="98">
        <f t="shared" si="50"/>
        <v>8</v>
      </c>
      <c r="S286" s="119">
        <f t="shared" si="47"/>
        <v>8</v>
      </c>
    </row>
    <row r="287" spans="1:19">
      <c r="A287" s="119"/>
      <c r="E287" s="98">
        <f t="shared" si="41"/>
        <v>286</v>
      </c>
      <c r="F287" s="99"/>
      <c r="K287" s="114">
        <f t="shared" si="48"/>
        <v>12.76843220338988</v>
      </c>
      <c r="L287" s="115">
        <f t="shared" si="49"/>
        <v>12.817432203389881</v>
      </c>
      <c r="M287" s="98">
        <f t="shared" si="42"/>
        <v>12.767932203389879</v>
      </c>
      <c r="N287" s="116">
        <f t="shared" si="43"/>
        <v>12.817932203389882</v>
      </c>
      <c r="O287" s="117">
        <f t="shared" si="44"/>
        <v>12.792932203389881</v>
      </c>
      <c r="P287" s="98">
        <f t="shared" si="45"/>
        <v>0</v>
      </c>
      <c r="Q287" s="118">
        <f t="shared" si="46"/>
        <v>0</v>
      </c>
      <c r="R287" s="98">
        <f t="shared" si="50"/>
        <v>8</v>
      </c>
      <c r="S287" s="119">
        <f t="shared" si="47"/>
        <v>8</v>
      </c>
    </row>
    <row r="288" spans="1:19">
      <c r="A288" s="119"/>
      <c r="E288" s="98">
        <f t="shared" si="41"/>
        <v>287</v>
      </c>
      <c r="F288" s="99"/>
      <c r="K288" s="114">
        <f t="shared" si="48"/>
        <v>12.818432203389881</v>
      </c>
      <c r="L288" s="115">
        <f t="shared" si="49"/>
        <v>12.867432203389882</v>
      </c>
      <c r="M288" s="98">
        <f t="shared" si="42"/>
        <v>12.81793220338988</v>
      </c>
      <c r="N288" s="116">
        <f t="shared" si="43"/>
        <v>12.867932203389882</v>
      </c>
      <c r="O288" s="117">
        <f t="shared" si="44"/>
        <v>12.842932203389882</v>
      </c>
      <c r="P288" s="98">
        <f t="shared" si="45"/>
        <v>0</v>
      </c>
      <c r="Q288" s="118">
        <f t="shared" si="46"/>
        <v>0</v>
      </c>
      <c r="R288" s="98">
        <f t="shared" si="50"/>
        <v>8</v>
      </c>
      <c r="S288" s="119">
        <f t="shared" si="47"/>
        <v>8</v>
      </c>
    </row>
    <row r="289" spans="1:19">
      <c r="A289" s="119"/>
      <c r="E289" s="98">
        <f t="shared" si="41"/>
        <v>288</v>
      </c>
      <c r="F289" s="99"/>
      <c r="K289" s="114">
        <f t="shared" si="48"/>
        <v>12.868432203389881</v>
      </c>
      <c r="L289" s="115">
        <f t="shared" si="49"/>
        <v>12.917432203389883</v>
      </c>
      <c r="M289" s="98">
        <f t="shared" si="42"/>
        <v>12.867932203389881</v>
      </c>
      <c r="N289" s="116">
        <f t="shared" si="43"/>
        <v>12.917932203389883</v>
      </c>
      <c r="O289" s="117">
        <f t="shared" si="44"/>
        <v>12.892932203389883</v>
      </c>
      <c r="P289" s="98">
        <f t="shared" si="45"/>
        <v>0</v>
      </c>
      <c r="Q289" s="118">
        <f t="shared" si="46"/>
        <v>0</v>
      </c>
      <c r="R289" s="98">
        <f t="shared" si="50"/>
        <v>8</v>
      </c>
      <c r="S289" s="119">
        <f t="shared" si="47"/>
        <v>8</v>
      </c>
    </row>
    <row r="290" spans="1:19">
      <c r="A290" s="119"/>
      <c r="E290" s="98">
        <f t="shared" si="41"/>
        <v>289</v>
      </c>
      <c r="F290" s="99"/>
      <c r="K290" s="114">
        <f t="shared" si="48"/>
        <v>12.918432203389882</v>
      </c>
      <c r="L290" s="115">
        <f t="shared" si="49"/>
        <v>12.967432203389883</v>
      </c>
      <c r="M290" s="98">
        <f t="shared" si="42"/>
        <v>12.917932203389881</v>
      </c>
      <c r="N290" s="116">
        <f t="shared" si="43"/>
        <v>12.967932203389884</v>
      </c>
      <c r="O290" s="117">
        <f t="shared" si="44"/>
        <v>12.942932203389883</v>
      </c>
      <c r="P290" s="98">
        <f t="shared" si="45"/>
        <v>0</v>
      </c>
      <c r="Q290" s="118">
        <f t="shared" si="46"/>
        <v>0</v>
      </c>
      <c r="R290" s="98">
        <f t="shared" si="50"/>
        <v>8</v>
      </c>
      <c r="S290" s="119">
        <f t="shared" si="47"/>
        <v>8</v>
      </c>
    </row>
    <row r="291" spans="1:19">
      <c r="A291" s="119"/>
      <c r="E291" s="98">
        <f t="shared" si="41"/>
        <v>290</v>
      </c>
      <c r="F291" s="99"/>
      <c r="K291" s="114">
        <f t="shared" si="48"/>
        <v>12.968432203389883</v>
      </c>
      <c r="L291" s="115">
        <f t="shared" si="49"/>
        <v>13.017432203389884</v>
      </c>
      <c r="M291" s="98">
        <f t="shared" si="42"/>
        <v>12.967932203389882</v>
      </c>
      <c r="N291" s="116">
        <f t="shared" si="43"/>
        <v>13.017932203389885</v>
      </c>
      <c r="O291" s="117">
        <f t="shared" si="44"/>
        <v>12.992932203389884</v>
      </c>
      <c r="P291" s="98">
        <f t="shared" si="45"/>
        <v>0</v>
      </c>
      <c r="Q291" s="118">
        <f t="shared" si="46"/>
        <v>0</v>
      </c>
      <c r="R291" s="98">
        <f t="shared" si="50"/>
        <v>8</v>
      </c>
      <c r="S291" s="119">
        <f t="shared" si="47"/>
        <v>8</v>
      </c>
    </row>
    <row r="292" spans="1:19">
      <c r="A292" s="119"/>
      <c r="E292" s="98">
        <f t="shared" si="41"/>
        <v>291</v>
      </c>
      <c r="F292" s="99"/>
      <c r="K292" s="114">
        <f t="shared" si="48"/>
        <v>13.018432203389883</v>
      </c>
      <c r="L292" s="115">
        <f t="shared" si="49"/>
        <v>13.067432203389885</v>
      </c>
      <c r="M292" s="98">
        <f t="shared" si="42"/>
        <v>13.017932203389883</v>
      </c>
      <c r="N292" s="116">
        <f t="shared" si="43"/>
        <v>13.067932203389885</v>
      </c>
      <c r="O292" s="117">
        <f t="shared" si="44"/>
        <v>13.042932203389885</v>
      </c>
      <c r="P292" s="98">
        <f t="shared" si="45"/>
        <v>0</v>
      </c>
      <c r="Q292" s="118">
        <f t="shared" si="46"/>
        <v>0</v>
      </c>
      <c r="R292" s="98">
        <f t="shared" si="50"/>
        <v>8</v>
      </c>
      <c r="S292" s="119">
        <f t="shared" si="47"/>
        <v>8</v>
      </c>
    </row>
    <row r="293" spans="1:19">
      <c r="A293" s="119"/>
      <c r="E293" s="98">
        <f t="shared" si="41"/>
        <v>292</v>
      </c>
      <c r="F293" s="99"/>
      <c r="K293" s="114">
        <f t="shared" si="48"/>
        <v>13.068432203389884</v>
      </c>
      <c r="L293" s="115">
        <f t="shared" si="49"/>
        <v>13.117432203389885</v>
      </c>
      <c r="M293" s="98">
        <f t="shared" si="42"/>
        <v>13.067932203389883</v>
      </c>
      <c r="N293" s="116">
        <f t="shared" si="43"/>
        <v>13.117932203389886</v>
      </c>
      <c r="O293" s="117">
        <f t="shared" si="44"/>
        <v>13.092932203389886</v>
      </c>
      <c r="P293" s="98">
        <f t="shared" si="45"/>
        <v>0</v>
      </c>
      <c r="Q293" s="118">
        <f t="shared" si="46"/>
        <v>0</v>
      </c>
      <c r="R293" s="98">
        <f t="shared" si="50"/>
        <v>8</v>
      </c>
      <c r="S293" s="119">
        <f t="shared" si="47"/>
        <v>8</v>
      </c>
    </row>
    <row r="294" spans="1:19">
      <c r="A294" s="119"/>
      <c r="E294" s="98">
        <f t="shared" si="41"/>
        <v>293</v>
      </c>
      <c r="F294" s="99"/>
      <c r="K294" s="114">
        <f t="shared" si="48"/>
        <v>13.118432203389885</v>
      </c>
      <c r="L294" s="115">
        <f t="shared" si="49"/>
        <v>13.167432203389886</v>
      </c>
      <c r="M294" s="98">
        <f t="shared" si="42"/>
        <v>13.117932203389884</v>
      </c>
      <c r="N294" s="116">
        <f t="shared" si="43"/>
        <v>13.167932203389887</v>
      </c>
      <c r="O294" s="117">
        <f t="shared" si="44"/>
        <v>13.142932203389886</v>
      </c>
      <c r="P294" s="98">
        <f t="shared" si="45"/>
        <v>0</v>
      </c>
      <c r="Q294" s="118">
        <f t="shared" si="46"/>
        <v>0</v>
      </c>
      <c r="R294" s="98">
        <f t="shared" si="50"/>
        <v>8</v>
      </c>
      <c r="S294" s="119">
        <f t="shared" si="47"/>
        <v>8</v>
      </c>
    </row>
    <row r="295" spans="1:19">
      <c r="A295" s="119"/>
      <c r="E295" s="98">
        <f t="shared" si="41"/>
        <v>294</v>
      </c>
      <c r="F295" s="99"/>
      <c r="K295" s="114">
        <f t="shared" si="48"/>
        <v>13.168432203389886</v>
      </c>
      <c r="L295" s="115">
        <f t="shared" si="49"/>
        <v>13.217432203389887</v>
      </c>
      <c r="M295" s="98">
        <f t="shared" si="42"/>
        <v>13.167932203389885</v>
      </c>
      <c r="N295" s="116">
        <f t="shared" si="43"/>
        <v>13.217932203389887</v>
      </c>
      <c r="O295" s="117">
        <f t="shared" si="44"/>
        <v>13.192932203389887</v>
      </c>
      <c r="P295" s="98">
        <f t="shared" si="45"/>
        <v>0</v>
      </c>
      <c r="Q295" s="118">
        <f t="shared" si="46"/>
        <v>0</v>
      </c>
      <c r="R295" s="98">
        <f t="shared" si="50"/>
        <v>8</v>
      </c>
      <c r="S295" s="119">
        <f t="shared" si="47"/>
        <v>8</v>
      </c>
    </row>
    <row r="296" spans="1:19">
      <c r="A296" s="119"/>
      <c r="E296" s="98">
        <f t="shared" si="41"/>
        <v>295</v>
      </c>
      <c r="F296" s="99"/>
      <c r="K296" s="114">
        <f t="shared" si="48"/>
        <v>13.218432203389886</v>
      </c>
      <c r="L296" s="115">
        <f t="shared" si="49"/>
        <v>13.267432203389887</v>
      </c>
      <c r="M296" s="98">
        <f t="shared" si="42"/>
        <v>13.217932203389886</v>
      </c>
      <c r="N296" s="116">
        <f t="shared" si="43"/>
        <v>13.267932203389888</v>
      </c>
      <c r="O296" s="117">
        <f t="shared" si="44"/>
        <v>13.242932203389888</v>
      </c>
      <c r="P296" s="98">
        <f t="shared" si="45"/>
        <v>0</v>
      </c>
      <c r="Q296" s="118">
        <f t="shared" si="46"/>
        <v>0</v>
      </c>
      <c r="R296" s="98">
        <f t="shared" si="50"/>
        <v>8</v>
      </c>
      <c r="S296" s="119">
        <f t="shared" si="47"/>
        <v>8</v>
      </c>
    </row>
    <row r="297" spans="1:19">
      <c r="A297" s="119"/>
      <c r="E297" s="98">
        <f t="shared" si="41"/>
        <v>296</v>
      </c>
      <c r="F297" s="99"/>
      <c r="K297" s="114">
        <f t="shared" si="48"/>
        <v>13.268432203389887</v>
      </c>
      <c r="L297" s="115">
        <f t="shared" si="49"/>
        <v>13.317432203389888</v>
      </c>
      <c r="M297" s="98">
        <f t="shared" si="42"/>
        <v>13.267932203389886</v>
      </c>
      <c r="N297" s="116">
        <f t="shared" si="43"/>
        <v>13.317932203389889</v>
      </c>
      <c r="O297" s="117">
        <f t="shared" si="44"/>
        <v>13.292932203389888</v>
      </c>
      <c r="P297" s="98">
        <f t="shared" si="45"/>
        <v>0</v>
      </c>
      <c r="Q297" s="118">
        <f t="shared" si="46"/>
        <v>0</v>
      </c>
      <c r="R297" s="98">
        <f t="shared" si="50"/>
        <v>8</v>
      </c>
      <c r="S297" s="119">
        <f t="shared" si="47"/>
        <v>8</v>
      </c>
    </row>
    <row r="298" spans="1:19">
      <c r="A298" s="119"/>
      <c r="E298" s="98">
        <f t="shared" si="41"/>
        <v>297</v>
      </c>
      <c r="F298" s="99"/>
      <c r="K298" s="114">
        <f t="shared" si="48"/>
        <v>13.318432203389888</v>
      </c>
      <c r="L298" s="115">
        <f t="shared" si="49"/>
        <v>13.367432203389889</v>
      </c>
      <c r="M298" s="98">
        <f t="shared" si="42"/>
        <v>13.317932203389887</v>
      </c>
      <c r="N298" s="116">
        <f t="shared" si="43"/>
        <v>13.36793220338989</v>
      </c>
      <c r="O298" s="117">
        <f t="shared" si="44"/>
        <v>13.342932203389889</v>
      </c>
      <c r="P298" s="98">
        <f t="shared" si="45"/>
        <v>0</v>
      </c>
      <c r="Q298" s="118">
        <f t="shared" si="46"/>
        <v>0</v>
      </c>
      <c r="R298" s="98">
        <f t="shared" si="50"/>
        <v>8</v>
      </c>
      <c r="S298" s="119">
        <f t="shared" si="47"/>
        <v>8</v>
      </c>
    </row>
    <row r="299" spans="1:19">
      <c r="A299" s="119"/>
      <c r="E299" s="98">
        <f t="shared" si="41"/>
        <v>298</v>
      </c>
      <c r="F299" s="99"/>
      <c r="K299" s="114">
        <f t="shared" si="48"/>
        <v>13.368432203389888</v>
      </c>
      <c r="L299" s="115">
        <f t="shared" si="49"/>
        <v>13.41743220338989</v>
      </c>
      <c r="M299" s="98">
        <f t="shared" si="42"/>
        <v>13.367932203389888</v>
      </c>
      <c r="N299" s="116">
        <f t="shared" si="43"/>
        <v>13.41793220338989</v>
      </c>
      <c r="O299" s="117">
        <f t="shared" si="44"/>
        <v>13.39293220338989</v>
      </c>
      <c r="P299" s="98">
        <f t="shared" si="45"/>
        <v>0</v>
      </c>
      <c r="Q299" s="118">
        <f t="shared" si="46"/>
        <v>0</v>
      </c>
      <c r="R299" s="98">
        <f t="shared" si="50"/>
        <v>8</v>
      </c>
      <c r="S299" s="119">
        <f t="shared" si="47"/>
        <v>8</v>
      </c>
    </row>
    <row r="300" spans="1:19">
      <c r="A300" s="119"/>
      <c r="E300" s="98">
        <f t="shared" si="41"/>
        <v>299</v>
      </c>
      <c r="F300" s="99"/>
      <c r="K300" s="114">
        <f t="shared" si="48"/>
        <v>13.418432203389889</v>
      </c>
      <c r="L300" s="115">
        <f t="shared" si="49"/>
        <v>13.46743220338989</v>
      </c>
      <c r="M300" s="98">
        <f t="shared" si="42"/>
        <v>13.417932203389888</v>
      </c>
      <c r="N300" s="116">
        <f t="shared" si="43"/>
        <v>13.467932203389891</v>
      </c>
      <c r="O300" s="117">
        <f t="shared" si="44"/>
        <v>13.442932203389891</v>
      </c>
      <c r="P300" s="98">
        <f t="shared" si="45"/>
        <v>0</v>
      </c>
      <c r="Q300" s="118">
        <f t="shared" si="46"/>
        <v>0</v>
      </c>
      <c r="R300" s="98">
        <f t="shared" si="50"/>
        <v>8</v>
      </c>
      <c r="S300" s="119">
        <f t="shared" si="47"/>
        <v>8</v>
      </c>
    </row>
    <row r="301" spans="1:19">
      <c r="A301" s="119"/>
      <c r="E301" s="98">
        <f t="shared" si="41"/>
        <v>300</v>
      </c>
      <c r="F301" s="99"/>
      <c r="K301" s="114">
        <f t="shared" si="48"/>
        <v>13.46843220338989</v>
      </c>
      <c r="L301" s="115">
        <f t="shared" si="49"/>
        <v>13.517432203389891</v>
      </c>
      <c r="M301" s="98">
        <f t="shared" si="42"/>
        <v>13.467932203389889</v>
      </c>
      <c r="N301" s="116">
        <f t="shared" si="43"/>
        <v>13.517932203389892</v>
      </c>
      <c r="O301" s="117">
        <f t="shared" si="44"/>
        <v>13.492932203389891</v>
      </c>
      <c r="P301" s="98">
        <f t="shared" si="45"/>
        <v>0</v>
      </c>
      <c r="Q301" s="118">
        <f t="shared" si="46"/>
        <v>0</v>
      </c>
      <c r="R301" s="98">
        <f t="shared" si="50"/>
        <v>8</v>
      </c>
      <c r="S301" s="119">
        <f t="shared" si="47"/>
        <v>8</v>
      </c>
    </row>
    <row r="302" spans="1:19">
      <c r="A302" s="119"/>
      <c r="E302" s="98">
        <f t="shared" si="41"/>
        <v>301</v>
      </c>
      <c r="F302" s="99"/>
      <c r="K302" s="114">
        <f t="shared" si="48"/>
        <v>13.51843220338989</v>
      </c>
      <c r="L302" s="115">
        <f t="shared" si="49"/>
        <v>13.567432203389892</v>
      </c>
      <c r="M302" s="98">
        <f t="shared" si="42"/>
        <v>13.51793220338989</v>
      </c>
      <c r="N302" s="116">
        <f t="shared" si="43"/>
        <v>13.567932203389892</v>
      </c>
      <c r="O302" s="117">
        <f t="shared" si="44"/>
        <v>13.542932203389892</v>
      </c>
      <c r="P302" s="98">
        <f t="shared" si="45"/>
        <v>0</v>
      </c>
      <c r="Q302" s="118">
        <f t="shared" si="46"/>
        <v>0</v>
      </c>
      <c r="R302" s="98">
        <f t="shared" si="50"/>
        <v>8</v>
      </c>
      <c r="S302" s="119">
        <f t="shared" si="47"/>
        <v>8</v>
      </c>
    </row>
    <row r="303" spans="1:19">
      <c r="A303" s="119"/>
      <c r="E303" s="98">
        <f t="shared" si="41"/>
        <v>302</v>
      </c>
      <c r="F303" s="99"/>
      <c r="K303" s="114">
        <f t="shared" si="48"/>
        <v>13.568432203389891</v>
      </c>
      <c r="L303" s="115">
        <f t="shared" si="49"/>
        <v>13.617432203389892</v>
      </c>
      <c r="M303" s="98">
        <f t="shared" si="42"/>
        <v>13.567932203389891</v>
      </c>
      <c r="N303" s="116">
        <f t="shared" si="43"/>
        <v>13.617932203389893</v>
      </c>
      <c r="O303" s="117">
        <f t="shared" si="44"/>
        <v>13.592932203389893</v>
      </c>
      <c r="P303" s="98">
        <f t="shared" si="45"/>
        <v>0</v>
      </c>
      <c r="Q303" s="118">
        <f t="shared" si="46"/>
        <v>0</v>
      </c>
      <c r="R303" s="98">
        <f t="shared" si="50"/>
        <v>8</v>
      </c>
      <c r="S303" s="119">
        <f t="shared" si="47"/>
        <v>8</v>
      </c>
    </row>
    <row r="304" spans="1:19">
      <c r="A304" s="119"/>
      <c r="E304" s="98">
        <f t="shared" si="41"/>
        <v>303</v>
      </c>
      <c r="F304" s="99"/>
      <c r="K304" s="114">
        <f t="shared" si="48"/>
        <v>13.618432203389892</v>
      </c>
      <c r="L304" s="115">
        <f t="shared" si="49"/>
        <v>13.667432203389893</v>
      </c>
      <c r="M304" s="98">
        <f t="shared" si="42"/>
        <v>13.617932203389891</v>
      </c>
      <c r="N304" s="116">
        <f t="shared" si="43"/>
        <v>13.667932203389894</v>
      </c>
      <c r="O304" s="117">
        <f t="shared" si="44"/>
        <v>13.642932203389893</v>
      </c>
      <c r="P304" s="98">
        <f t="shared" si="45"/>
        <v>0</v>
      </c>
      <c r="Q304" s="118">
        <f t="shared" si="46"/>
        <v>0</v>
      </c>
      <c r="R304" s="98">
        <f t="shared" si="50"/>
        <v>8</v>
      </c>
      <c r="S304" s="119">
        <f t="shared" si="47"/>
        <v>8</v>
      </c>
    </row>
    <row r="305" spans="1:19">
      <c r="A305" s="119"/>
      <c r="E305" s="98">
        <f t="shared" si="41"/>
        <v>304</v>
      </c>
      <c r="F305" s="99"/>
      <c r="K305" s="114">
        <f t="shared" si="48"/>
        <v>13.668432203389893</v>
      </c>
      <c r="L305" s="115">
        <f t="shared" si="49"/>
        <v>13.717432203389894</v>
      </c>
      <c r="M305" s="98">
        <f t="shared" si="42"/>
        <v>13.667932203389892</v>
      </c>
      <c r="N305" s="116">
        <f t="shared" si="43"/>
        <v>13.717932203389894</v>
      </c>
      <c r="O305" s="117">
        <f t="shared" si="44"/>
        <v>13.692932203389894</v>
      </c>
      <c r="P305" s="98">
        <f t="shared" si="45"/>
        <v>0</v>
      </c>
      <c r="Q305" s="118">
        <f t="shared" si="46"/>
        <v>0</v>
      </c>
      <c r="R305" s="98">
        <f t="shared" si="50"/>
        <v>8</v>
      </c>
      <c r="S305" s="119">
        <f t="shared" si="47"/>
        <v>8</v>
      </c>
    </row>
    <row r="306" spans="1:19">
      <c r="A306" s="119"/>
      <c r="E306" s="98">
        <f t="shared" si="41"/>
        <v>305</v>
      </c>
      <c r="F306" s="99"/>
      <c r="K306" s="114">
        <f t="shared" si="48"/>
        <v>13.718432203389893</v>
      </c>
      <c r="L306" s="115">
        <f t="shared" si="49"/>
        <v>13.767432203389895</v>
      </c>
      <c r="M306" s="98">
        <f t="shared" si="42"/>
        <v>13.717932203389893</v>
      </c>
      <c r="N306" s="116">
        <f t="shared" si="43"/>
        <v>13.767932203389895</v>
      </c>
      <c r="O306" s="117">
        <f t="shared" si="44"/>
        <v>13.742932203389895</v>
      </c>
      <c r="P306" s="98">
        <f t="shared" si="45"/>
        <v>0</v>
      </c>
      <c r="Q306" s="118">
        <f t="shared" si="46"/>
        <v>0</v>
      </c>
      <c r="R306" s="98">
        <f t="shared" si="50"/>
        <v>8</v>
      </c>
      <c r="S306" s="119">
        <f t="shared" si="47"/>
        <v>8</v>
      </c>
    </row>
    <row r="307" spans="1:19">
      <c r="A307" s="119"/>
      <c r="E307" s="98">
        <f t="shared" si="41"/>
        <v>306</v>
      </c>
      <c r="F307" s="99"/>
      <c r="K307" s="114">
        <f t="shared" si="48"/>
        <v>13.768432203389894</v>
      </c>
      <c r="L307" s="115">
        <f t="shared" si="49"/>
        <v>13.817432203389895</v>
      </c>
      <c r="M307" s="98">
        <f t="shared" si="42"/>
        <v>13.767932203389893</v>
      </c>
      <c r="N307" s="116">
        <f t="shared" si="43"/>
        <v>13.817932203389896</v>
      </c>
      <c r="O307" s="117">
        <f t="shared" si="44"/>
        <v>13.792932203389896</v>
      </c>
      <c r="P307" s="98">
        <f t="shared" si="45"/>
        <v>0</v>
      </c>
      <c r="Q307" s="118">
        <f t="shared" si="46"/>
        <v>0</v>
      </c>
      <c r="R307" s="98">
        <f t="shared" si="50"/>
        <v>8</v>
      </c>
      <c r="S307" s="119">
        <f t="shared" si="47"/>
        <v>8</v>
      </c>
    </row>
    <row r="308" spans="1:19">
      <c r="A308" s="119"/>
      <c r="E308" s="98">
        <f t="shared" si="41"/>
        <v>307</v>
      </c>
      <c r="F308" s="99"/>
      <c r="K308" s="114">
        <f t="shared" si="48"/>
        <v>13.818432203389895</v>
      </c>
      <c r="L308" s="115">
        <f t="shared" si="49"/>
        <v>13.867432203389896</v>
      </c>
      <c r="M308" s="98">
        <f t="shared" si="42"/>
        <v>13.817932203389894</v>
      </c>
      <c r="N308" s="116">
        <f t="shared" si="43"/>
        <v>13.867932203389897</v>
      </c>
      <c r="O308" s="117">
        <f t="shared" si="44"/>
        <v>13.842932203389896</v>
      </c>
      <c r="P308" s="98">
        <f t="shared" si="45"/>
        <v>0</v>
      </c>
      <c r="Q308" s="118">
        <f t="shared" si="46"/>
        <v>0</v>
      </c>
      <c r="R308" s="98">
        <f t="shared" si="50"/>
        <v>8</v>
      </c>
      <c r="S308" s="119">
        <f t="shared" si="47"/>
        <v>8</v>
      </c>
    </row>
    <row r="309" spans="1:19">
      <c r="A309" s="119"/>
      <c r="E309" s="98">
        <f t="shared" si="41"/>
        <v>308</v>
      </c>
      <c r="F309" s="99"/>
      <c r="K309" s="114">
        <f t="shared" si="48"/>
        <v>13.868432203389895</v>
      </c>
      <c r="L309" s="115">
        <f t="shared" si="49"/>
        <v>13.917432203389897</v>
      </c>
      <c r="M309" s="98">
        <f t="shared" si="42"/>
        <v>13.867932203389895</v>
      </c>
      <c r="N309" s="116">
        <f t="shared" si="43"/>
        <v>13.917932203389897</v>
      </c>
      <c r="O309" s="117">
        <f t="shared" si="44"/>
        <v>13.892932203389897</v>
      </c>
      <c r="P309" s="98">
        <f t="shared" si="45"/>
        <v>0</v>
      </c>
      <c r="Q309" s="118">
        <f t="shared" si="46"/>
        <v>0</v>
      </c>
      <c r="R309" s="98">
        <f t="shared" si="50"/>
        <v>8</v>
      </c>
      <c r="S309" s="119">
        <f t="shared" si="47"/>
        <v>8</v>
      </c>
    </row>
    <row r="310" spans="1:19">
      <c r="A310" s="119"/>
      <c r="E310" s="98">
        <f t="shared" si="41"/>
        <v>309</v>
      </c>
      <c r="F310" s="99"/>
      <c r="K310" s="114">
        <f t="shared" si="48"/>
        <v>13.918432203389896</v>
      </c>
      <c r="L310" s="115">
        <f t="shared" si="49"/>
        <v>13.967432203389897</v>
      </c>
      <c r="M310" s="98">
        <f t="shared" si="42"/>
        <v>13.917932203389896</v>
      </c>
      <c r="N310" s="116">
        <f t="shared" si="43"/>
        <v>13.967932203389898</v>
      </c>
      <c r="O310" s="117">
        <f t="shared" si="44"/>
        <v>13.942932203389898</v>
      </c>
      <c r="P310" s="98">
        <f t="shared" si="45"/>
        <v>0</v>
      </c>
      <c r="Q310" s="118">
        <f t="shared" si="46"/>
        <v>0</v>
      </c>
      <c r="R310" s="98">
        <f t="shared" si="50"/>
        <v>8</v>
      </c>
      <c r="S310" s="119">
        <f t="shared" si="47"/>
        <v>8</v>
      </c>
    </row>
    <row r="311" spans="1:19">
      <c r="A311" s="119"/>
      <c r="E311" s="98">
        <f t="shared" si="41"/>
        <v>310</v>
      </c>
      <c r="F311" s="99"/>
      <c r="K311" s="114">
        <f t="shared" si="48"/>
        <v>13.968432203389897</v>
      </c>
      <c r="L311" s="115">
        <f t="shared" si="49"/>
        <v>14.017432203389898</v>
      </c>
      <c r="M311" s="98">
        <f t="shared" si="42"/>
        <v>13.967932203389896</v>
      </c>
      <c r="N311" s="116">
        <f t="shared" si="43"/>
        <v>14.017932203389899</v>
      </c>
      <c r="O311" s="117">
        <f t="shared" si="44"/>
        <v>13.992932203389898</v>
      </c>
      <c r="P311" s="98">
        <f t="shared" si="45"/>
        <v>0</v>
      </c>
      <c r="Q311" s="118">
        <f t="shared" si="46"/>
        <v>0</v>
      </c>
      <c r="R311" s="98">
        <f t="shared" si="50"/>
        <v>8</v>
      </c>
      <c r="S311" s="119">
        <f t="shared" si="47"/>
        <v>8</v>
      </c>
    </row>
    <row r="312" spans="1:19">
      <c r="A312" s="119"/>
      <c r="E312" s="98">
        <f t="shared" si="41"/>
        <v>311</v>
      </c>
      <c r="F312" s="99"/>
      <c r="K312" s="114">
        <f t="shared" si="48"/>
        <v>14.018432203389898</v>
      </c>
      <c r="L312" s="115">
        <f t="shared" si="49"/>
        <v>14.067432203389899</v>
      </c>
      <c r="M312" s="98">
        <f t="shared" si="42"/>
        <v>14.017932203389897</v>
      </c>
      <c r="N312" s="116">
        <f t="shared" si="43"/>
        <v>14.067932203389899</v>
      </c>
      <c r="O312" s="117">
        <f t="shared" si="44"/>
        <v>14.042932203389899</v>
      </c>
      <c r="P312" s="98">
        <f t="shared" si="45"/>
        <v>0</v>
      </c>
      <c r="Q312" s="118">
        <f t="shared" si="46"/>
        <v>0</v>
      </c>
      <c r="R312" s="98">
        <f t="shared" si="50"/>
        <v>8</v>
      </c>
      <c r="S312" s="119">
        <f t="shared" si="47"/>
        <v>8</v>
      </c>
    </row>
    <row r="313" spans="1:19">
      <c r="A313" s="119"/>
      <c r="E313" s="98">
        <f t="shared" si="41"/>
        <v>312</v>
      </c>
      <c r="F313" s="99"/>
      <c r="K313" s="114">
        <f t="shared" si="48"/>
        <v>14.068432203389898</v>
      </c>
      <c r="L313" s="115">
        <f t="shared" si="49"/>
        <v>14.1174322033899</v>
      </c>
      <c r="M313" s="98">
        <f t="shared" si="42"/>
        <v>14.067932203389898</v>
      </c>
      <c r="N313" s="116">
        <f t="shared" si="43"/>
        <v>14.1179322033899</v>
      </c>
      <c r="O313" s="117">
        <f t="shared" si="44"/>
        <v>14.0929322033899</v>
      </c>
      <c r="P313" s="98">
        <f t="shared" si="45"/>
        <v>0</v>
      </c>
      <c r="Q313" s="118">
        <f t="shared" si="46"/>
        <v>0</v>
      </c>
      <c r="R313" s="98">
        <f t="shared" si="50"/>
        <v>8</v>
      </c>
      <c r="S313" s="119">
        <f t="shared" si="47"/>
        <v>8</v>
      </c>
    </row>
    <row r="314" spans="1:19">
      <c r="A314" s="119"/>
      <c r="E314" s="98">
        <f t="shared" si="41"/>
        <v>313</v>
      </c>
      <c r="F314" s="99"/>
      <c r="K314" s="114">
        <f t="shared" si="48"/>
        <v>14.118432203389899</v>
      </c>
      <c r="L314" s="115">
        <f t="shared" si="49"/>
        <v>14.1674322033899</v>
      </c>
      <c r="M314" s="98">
        <f t="shared" si="42"/>
        <v>14.117932203389898</v>
      </c>
      <c r="N314" s="116">
        <f t="shared" si="43"/>
        <v>14.167932203389901</v>
      </c>
      <c r="O314" s="117">
        <f t="shared" si="44"/>
        <v>14.142932203389901</v>
      </c>
      <c r="P314" s="98">
        <f t="shared" si="45"/>
        <v>0</v>
      </c>
      <c r="Q314" s="118">
        <f t="shared" si="46"/>
        <v>0</v>
      </c>
      <c r="R314" s="98">
        <f t="shared" si="50"/>
        <v>8</v>
      </c>
      <c r="S314" s="119">
        <f t="shared" si="47"/>
        <v>8</v>
      </c>
    </row>
    <row r="315" spans="1:19">
      <c r="A315" s="119"/>
      <c r="E315" s="98">
        <f t="shared" si="41"/>
        <v>314</v>
      </c>
      <c r="F315" s="99"/>
      <c r="K315" s="114">
        <f t="shared" si="48"/>
        <v>14.1684322033899</v>
      </c>
      <c r="L315" s="115">
        <f t="shared" si="49"/>
        <v>14.217432203389901</v>
      </c>
      <c r="M315" s="98">
        <f t="shared" si="42"/>
        <v>14.167932203389899</v>
      </c>
      <c r="N315" s="116">
        <f t="shared" si="43"/>
        <v>14.217932203389902</v>
      </c>
      <c r="O315" s="117">
        <f t="shared" si="44"/>
        <v>14.192932203389901</v>
      </c>
      <c r="P315" s="98">
        <f t="shared" si="45"/>
        <v>0</v>
      </c>
      <c r="Q315" s="118">
        <f t="shared" si="46"/>
        <v>0</v>
      </c>
      <c r="R315" s="98">
        <f t="shared" si="50"/>
        <v>8</v>
      </c>
      <c r="S315" s="119">
        <f t="shared" si="47"/>
        <v>8</v>
      </c>
    </row>
    <row r="316" spans="1:19">
      <c r="A316" s="119"/>
      <c r="E316" s="98">
        <f t="shared" si="41"/>
        <v>315</v>
      </c>
      <c r="F316" s="99"/>
      <c r="K316" s="114">
        <f t="shared" si="48"/>
        <v>14.2184322033899</v>
      </c>
      <c r="L316" s="115">
        <f t="shared" si="49"/>
        <v>14.267432203389902</v>
      </c>
      <c r="M316" s="98">
        <f t="shared" si="42"/>
        <v>14.2179322033899</v>
      </c>
      <c r="N316" s="116">
        <f t="shared" si="43"/>
        <v>14.267932203389902</v>
      </c>
      <c r="O316" s="117">
        <f t="shared" si="44"/>
        <v>14.242932203389902</v>
      </c>
      <c r="P316" s="98">
        <f t="shared" si="45"/>
        <v>0</v>
      </c>
      <c r="Q316" s="118">
        <f t="shared" si="46"/>
        <v>0</v>
      </c>
      <c r="R316" s="98">
        <f t="shared" si="50"/>
        <v>8</v>
      </c>
      <c r="S316" s="119">
        <f t="shared" si="47"/>
        <v>8</v>
      </c>
    </row>
    <row r="317" spans="1:19">
      <c r="A317" s="119"/>
      <c r="E317" s="98">
        <f t="shared" si="41"/>
        <v>316</v>
      </c>
      <c r="F317" s="99"/>
      <c r="K317" s="114">
        <f t="shared" si="48"/>
        <v>14.268432203389901</v>
      </c>
      <c r="L317" s="115">
        <f t="shared" si="49"/>
        <v>14.317432203389902</v>
      </c>
      <c r="M317" s="98">
        <f t="shared" si="42"/>
        <v>14.267932203389901</v>
      </c>
      <c r="N317" s="116">
        <f t="shared" si="43"/>
        <v>14.317932203389903</v>
      </c>
      <c r="O317" s="117">
        <f t="shared" si="44"/>
        <v>14.292932203389903</v>
      </c>
      <c r="P317" s="98">
        <f t="shared" si="45"/>
        <v>0</v>
      </c>
      <c r="Q317" s="118">
        <f t="shared" si="46"/>
        <v>0</v>
      </c>
      <c r="R317" s="98">
        <f t="shared" si="50"/>
        <v>8</v>
      </c>
      <c r="S317" s="119">
        <f t="shared" si="47"/>
        <v>8</v>
      </c>
    </row>
    <row r="318" spans="1:19">
      <c r="A318" s="119"/>
      <c r="E318" s="98">
        <f t="shared" si="41"/>
        <v>317</v>
      </c>
      <c r="F318" s="99"/>
      <c r="K318" s="114">
        <f t="shared" si="48"/>
        <v>14.318432203389902</v>
      </c>
      <c r="L318" s="115">
        <f t="shared" si="49"/>
        <v>14.367432203389903</v>
      </c>
      <c r="M318" s="98">
        <f t="shared" si="42"/>
        <v>14.317932203389901</v>
      </c>
      <c r="N318" s="116">
        <f t="shared" si="43"/>
        <v>14.367932203389904</v>
      </c>
      <c r="O318" s="117">
        <f t="shared" si="44"/>
        <v>14.342932203389903</v>
      </c>
      <c r="P318" s="98">
        <f t="shared" si="45"/>
        <v>0</v>
      </c>
      <c r="Q318" s="118">
        <f t="shared" si="46"/>
        <v>0</v>
      </c>
      <c r="R318" s="98">
        <f t="shared" si="50"/>
        <v>8</v>
      </c>
      <c r="S318" s="119">
        <f t="shared" si="47"/>
        <v>8</v>
      </c>
    </row>
    <row r="319" spans="1:19">
      <c r="A319" s="119"/>
      <c r="E319" s="98">
        <f t="shared" si="41"/>
        <v>318</v>
      </c>
      <c r="F319" s="99"/>
      <c r="K319" s="114">
        <f t="shared" si="48"/>
        <v>14.368432203389903</v>
      </c>
      <c r="L319" s="115">
        <f t="shared" si="49"/>
        <v>14.417432203389904</v>
      </c>
      <c r="M319" s="98">
        <f t="shared" si="42"/>
        <v>14.367932203389902</v>
      </c>
      <c r="N319" s="116">
        <f t="shared" si="43"/>
        <v>14.417932203389904</v>
      </c>
      <c r="O319" s="117">
        <f t="shared" si="44"/>
        <v>14.392932203389904</v>
      </c>
      <c r="P319" s="98">
        <f t="shared" si="45"/>
        <v>0</v>
      </c>
      <c r="Q319" s="118">
        <f t="shared" si="46"/>
        <v>0</v>
      </c>
      <c r="R319" s="98">
        <f t="shared" si="50"/>
        <v>8</v>
      </c>
      <c r="S319" s="119">
        <f t="shared" si="47"/>
        <v>8</v>
      </c>
    </row>
    <row r="320" spans="1:19">
      <c r="A320" s="119"/>
      <c r="E320" s="98">
        <f t="shared" si="41"/>
        <v>319</v>
      </c>
      <c r="F320" s="99"/>
      <c r="K320" s="114">
        <f t="shared" si="48"/>
        <v>14.418432203389903</v>
      </c>
      <c r="L320" s="115">
        <f t="shared" si="49"/>
        <v>14.467432203389905</v>
      </c>
      <c r="M320" s="98">
        <f t="shared" si="42"/>
        <v>14.417932203389903</v>
      </c>
      <c r="N320" s="116">
        <f t="shared" si="43"/>
        <v>14.467932203389905</v>
      </c>
      <c r="O320" s="117">
        <f t="shared" si="44"/>
        <v>14.442932203389905</v>
      </c>
      <c r="P320" s="98">
        <f t="shared" si="45"/>
        <v>0</v>
      </c>
      <c r="Q320" s="118">
        <f t="shared" si="46"/>
        <v>0</v>
      </c>
      <c r="R320" s="98">
        <f t="shared" si="50"/>
        <v>8</v>
      </c>
      <c r="S320" s="119">
        <f t="shared" si="47"/>
        <v>8</v>
      </c>
    </row>
    <row r="321" spans="1:19">
      <c r="A321" s="119"/>
      <c r="E321" s="98">
        <f t="shared" si="41"/>
        <v>320</v>
      </c>
      <c r="F321" s="99"/>
      <c r="K321" s="114">
        <f t="shared" si="48"/>
        <v>14.468432203389904</v>
      </c>
      <c r="L321" s="115">
        <f t="shared" si="49"/>
        <v>14.517432203389905</v>
      </c>
      <c r="M321" s="98">
        <f t="shared" si="42"/>
        <v>14.467932203389903</v>
      </c>
      <c r="N321" s="116">
        <f t="shared" si="43"/>
        <v>14.517932203389906</v>
      </c>
      <c r="O321" s="117">
        <f t="shared" si="44"/>
        <v>14.492932203389906</v>
      </c>
      <c r="P321" s="98">
        <f t="shared" si="45"/>
        <v>0</v>
      </c>
      <c r="Q321" s="118">
        <f t="shared" si="46"/>
        <v>0</v>
      </c>
      <c r="R321" s="98">
        <f t="shared" si="50"/>
        <v>8</v>
      </c>
      <c r="S321" s="119">
        <f t="shared" si="47"/>
        <v>8</v>
      </c>
    </row>
    <row r="322" spans="1:19">
      <c r="A322" s="119"/>
      <c r="E322" s="98">
        <f t="shared" si="41"/>
        <v>321</v>
      </c>
      <c r="F322" s="99"/>
      <c r="K322" s="114">
        <f t="shared" si="48"/>
        <v>14.518432203389905</v>
      </c>
      <c r="L322" s="115">
        <f t="shared" si="49"/>
        <v>14.567432203389906</v>
      </c>
      <c r="M322" s="98">
        <f t="shared" si="42"/>
        <v>14.517932203389904</v>
      </c>
      <c r="N322" s="116">
        <f t="shared" si="43"/>
        <v>14.567932203389907</v>
      </c>
      <c r="O322" s="117">
        <f t="shared" si="44"/>
        <v>14.542932203389906</v>
      </c>
      <c r="P322" s="98">
        <f t="shared" si="45"/>
        <v>0</v>
      </c>
      <c r="Q322" s="118">
        <f t="shared" si="46"/>
        <v>0</v>
      </c>
      <c r="R322" s="98">
        <f t="shared" si="50"/>
        <v>8</v>
      </c>
      <c r="S322" s="119">
        <f t="shared" si="47"/>
        <v>8</v>
      </c>
    </row>
    <row r="323" spans="1:19">
      <c r="A323" s="119"/>
      <c r="E323" s="98">
        <f t="shared" si="41"/>
        <v>322</v>
      </c>
      <c r="F323" s="99"/>
      <c r="K323" s="114">
        <f t="shared" si="48"/>
        <v>14.568432203389905</v>
      </c>
      <c r="L323" s="115">
        <f t="shared" si="49"/>
        <v>14.617432203389907</v>
      </c>
      <c r="M323" s="98">
        <f t="shared" si="42"/>
        <v>14.567932203389905</v>
      </c>
      <c r="N323" s="116">
        <f t="shared" si="43"/>
        <v>14.617932203389907</v>
      </c>
      <c r="O323" s="117">
        <f t="shared" si="44"/>
        <v>14.592932203389907</v>
      </c>
      <c r="P323" s="98">
        <f t="shared" si="45"/>
        <v>0</v>
      </c>
      <c r="Q323" s="118">
        <f t="shared" si="46"/>
        <v>0</v>
      </c>
      <c r="R323" s="98">
        <f t="shared" si="50"/>
        <v>8</v>
      </c>
      <c r="S323" s="119">
        <f t="shared" si="47"/>
        <v>8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14.618432203389906</v>
      </c>
      <c r="L324" s="115">
        <f t="shared" si="49"/>
        <v>14.667432203389907</v>
      </c>
      <c r="M324" s="98">
        <f t="shared" si="42"/>
        <v>14.617932203389906</v>
      </c>
      <c r="N324" s="116">
        <f t="shared" si="43"/>
        <v>14.667932203389908</v>
      </c>
      <c r="O324" s="117">
        <f t="shared" si="44"/>
        <v>14.642932203389908</v>
      </c>
      <c r="P324" s="98">
        <f t="shared" si="45"/>
        <v>0</v>
      </c>
      <c r="Q324" s="118">
        <f t="shared" si="46"/>
        <v>0</v>
      </c>
      <c r="R324" s="98">
        <f t="shared" si="50"/>
        <v>8</v>
      </c>
      <c r="S324" s="119">
        <f t="shared" si="47"/>
        <v>8</v>
      </c>
    </row>
    <row r="325" spans="1:19">
      <c r="A325" s="119"/>
      <c r="E325" s="98">
        <f t="shared" si="51"/>
        <v>324</v>
      </c>
      <c r="F325" s="99"/>
      <c r="K325" s="114">
        <f t="shared" si="48"/>
        <v>14.668432203389907</v>
      </c>
      <c r="L325" s="115">
        <f t="shared" si="49"/>
        <v>14.717432203389908</v>
      </c>
      <c r="M325" s="98">
        <f t="shared" ref="M325:M388" si="52">K325-5*10^-(D$2+1)</f>
        <v>14.667932203389906</v>
      </c>
      <c r="N325" s="116">
        <f t="shared" ref="N325:N388" si="53">L325+5*10^-(D$2+1)</f>
        <v>14.717932203389909</v>
      </c>
      <c r="O325" s="117">
        <f t="shared" ref="O325:O388" si="54">AVERAGE(K325,L325)</f>
        <v>14.692932203389908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8</v>
      </c>
      <c r="S325" s="119">
        <f t="shared" ref="S325:S388" si="57">COUNTIF(F$2:F$5000,"&lt;="&amp;M325)</f>
        <v>8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14.718432203389908</v>
      </c>
      <c r="L326" s="115">
        <f t="shared" ref="L326:L389" si="59">K326+$I$4-POWER(10,-$D$2)</f>
        <v>14.767432203389909</v>
      </c>
      <c r="M326" s="98">
        <f t="shared" si="52"/>
        <v>14.717932203389907</v>
      </c>
      <c r="N326" s="116">
        <f t="shared" si="53"/>
        <v>14.767932203389909</v>
      </c>
      <c r="O326" s="117">
        <f t="shared" si="54"/>
        <v>14.742932203389909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8</v>
      </c>
      <c r="S326" s="119">
        <f t="shared" si="57"/>
        <v>8</v>
      </c>
    </row>
    <row r="327" spans="1:19">
      <c r="A327" s="119"/>
      <c r="E327" s="98">
        <f t="shared" si="51"/>
        <v>326</v>
      </c>
      <c r="F327" s="99"/>
      <c r="K327" s="114">
        <f t="shared" si="58"/>
        <v>14.768432203389908</v>
      </c>
      <c r="L327" s="115">
        <f t="shared" si="59"/>
        <v>14.81743220338991</v>
      </c>
      <c r="M327" s="98">
        <f t="shared" si="52"/>
        <v>14.767932203389908</v>
      </c>
      <c r="N327" s="116">
        <f t="shared" si="53"/>
        <v>14.81793220338991</v>
      </c>
      <c r="O327" s="117">
        <f t="shared" si="54"/>
        <v>14.79293220338991</v>
      </c>
      <c r="P327" s="98">
        <f t="shared" si="55"/>
        <v>0</v>
      </c>
      <c r="Q327" s="118">
        <f t="shared" si="56"/>
        <v>0</v>
      </c>
      <c r="R327" s="98">
        <f t="shared" si="60"/>
        <v>8</v>
      </c>
      <c r="S327" s="119">
        <f t="shared" si="57"/>
        <v>8</v>
      </c>
    </row>
    <row r="328" spans="1:19">
      <c r="A328" s="119"/>
      <c r="E328" s="98">
        <f t="shared" si="51"/>
        <v>327</v>
      </c>
      <c r="F328" s="99"/>
      <c r="K328" s="114">
        <f t="shared" si="58"/>
        <v>14.818432203389909</v>
      </c>
      <c r="L328" s="115">
        <f t="shared" si="59"/>
        <v>14.86743220338991</v>
      </c>
      <c r="M328" s="98">
        <f t="shared" si="52"/>
        <v>14.817932203389908</v>
      </c>
      <c r="N328" s="116">
        <f t="shared" si="53"/>
        <v>14.867932203389911</v>
      </c>
      <c r="O328" s="117">
        <f t="shared" si="54"/>
        <v>14.84293220338991</v>
      </c>
      <c r="P328" s="98">
        <f t="shared" si="55"/>
        <v>0</v>
      </c>
      <c r="Q328" s="118">
        <f t="shared" si="56"/>
        <v>0</v>
      </c>
      <c r="R328" s="98">
        <f t="shared" si="60"/>
        <v>8</v>
      </c>
      <c r="S328" s="119">
        <f t="shared" si="57"/>
        <v>8</v>
      </c>
    </row>
    <row r="329" spans="1:19">
      <c r="A329" s="119"/>
      <c r="E329" s="98">
        <f t="shared" si="51"/>
        <v>328</v>
      </c>
      <c r="F329" s="99"/>
      <c r="K329" s="114">
        <f t="shared" si="58"/>
        <v>14.86843220338991</v>
      </c>
      <c r="L329" s="115">
        <f t="shared" si="59"/>
        <v>14.917432203389911</v>
      </c>
      <c r="M329" s="98">
        <f t="shared" si="52"/>
        <v>14.867932203389909</v>
      </c>
      <c r="N329" s="116">
        <f t="shared" si="53"/>
        <v>14.917932203389912</v>
      </c>
      <c r="O329" s="117">
        <f t="shared" si="54"/>
        <v>14.892932203389911</v>
      </c>
      <c r="P329" s="98">
        <f t="shared" si="55"/>
        <v>0</v>
      </c>
      <c r="Q329" s="118">
        <f t="shared" si="56"/>
        <v>0</v>
      </c>
      <c r="R329" s="98">
        <f t="shared" si="60"/>
        <v>8</v>
      </c>
      <c r="S329" s="119">
        <f t="shared" si="57"/>
        <v>8</v>
      </c>
    </row>
    <row r="330" spans="1:19">
      <c r="A330" s="119"/>
      <c r="E330" s="98">
        <f t="shared" si="51"/>
        <v>329</v>
      </c>
      <c r="F330" s="99"/>
      <c r="K330" s="114">
        <f t="shared" si="58"/>
        <v>14.91843220338991</v>
      </c>
      <c r="L330" s="115">
        <f t="shared" si="59"/>
        <v>14.967432203389912</v>
      </c>
      <c r="M330" s="98">
        <f t="shared" si="52"/>
        <v>14.91793220338991</v>
      </c>
      <c r="N330" s="116">
        <f t="shared" si="53"/>
        <v>14.967932203389912</v>
      </c>
      <c r="O330" s="117">
        <f t="shared" si="54"/>
        <v>14.942932203389912</v>
      </c>
      <c r="P330" s="98">
        <f t="shared" si="55"/>
        <v>0</v>
      </c>
      <c r="Q330" s="118">
        <f t="shared" si="56"/>
        <v>0</v>
      </c>
      <c r="R330" s="98">
        <f t="shared" si="60"/>
        <v>8</v>
      </c>
      <c r="S330" s="119">
        <f t="shared" si="57"/>
        <v>8</v>
      </c>
    </row>
    <row r="331" spans="1:19">
      <c r="A331" s="119"/>
      <c r="E331" s="98">
        <f t="shared" si="51"/>
        <v>330</v>
      </c>
      <c r="F331" s="99"/>
      <c r="K331" s="114">
        <f t="shared" si="58"/>
        <v>14.968432203389911</v>
      </c>
      <c r="L331" s="115">
        <f t="shared" si="59"/>
        <v>15.017432203389912</v>
      </c>
      <c r="M331" s="98">
        <f t="shared" si="52"/>
        <v>14.96793220338991</v>
      </c>
      <c r="N331" s="116">
        <f t="shared" si="53"/>
        <v>15.017932203389913</v>
      </c>
      <c r="O331" s="117">
        <f t="shared" si="54"/>
        <v>14.992932203389913</v>
      </c>
      <c r="P331" s="98">
        <f t="shared" si="55"/>
        <v>0</v>
      </c>
      <c r="Q331" s="118">
        <f t="shared" si="56"/>
        <v>0</v>
      </c>
      <c r="R331" s="98">
        <f t="shared" si="60"/>
        <v>8</v>
      </c>
      <c r="S331" s="119">
        <f t="shared" si="57"/>
        <v>8</v>
      </c>
    </row>
    <row r="332" spans="1:19">
      <c r="A332" s="119"/>
      <c r="E332" s="98">
        <f t="shared" si="51"/>
        <v>331</v>
      </c>
      <c r="F332" s="99"/>
      <c r="K332" s="114">
        <f t="shared" si="58"/>
        <v>15.018432203389912</v>
      </c>
      <c r="L332" s="115">
        <f t="shared" si="59"/>
        <v>15.067432203389913</v>
      </c>
      <c r="M332" s="98">
        <f t="shared" si="52"/>
        <v>15.017932203389911</v>
      </c>
      <c r="N332" s="116">
        <f t="shared" si="53"/>
        <v>15.067932203389914</v>
      </c>
      <c r="O332" s="117">
        <f t="shared" si="54"/>
        <v>15.042932203389913</v>
      </c>
      <c r="P332" s="98">
        <f t="shared" si="55"/>
        <v>0</v>
      </c>
      <c r="Q332" s="118">
        <f t="shared" si="56"/>
        <v>0</v>
      </c>
      <c r="R332" s="98">
        <f t="shared" si="60"/>
        <v>8</v>
      </c>
      <c r="S332" s="119">
        <f t="shared" si="57"/>
        <v>8</v>
      </c>
    </row>
    <row r="333" spans="1:19">
      <c r="A333" s="119"/>
      <c r="E333" s="98">
        <f t="shared" si="51"/>
        <v>332</v>
      </c>
      <c r="F333" s="99"/>
      <c r="K333" s="114">
        <f t="shared" si="58"/>
        <v>15.068432203389913</v>
      </c>
      <c r="L333" s="115">
        <f t="shared" si="59"/>
        <v>15.117432203389914</v>
      </c>
      <c r="M333" s="98">
        <f t="shared" si="52"/>
        <v>15.067932203389912</v>
      </c>
      <c r="N333" s="116">
        <f t="shared" si="53"/>
        <v>15.117932203389914</v>
      </c>
      <c r="O333" s="117">
        <f t="shared" si="54"/>
        <v>15.092932203389914</v>
      </c>
      <c r="P333" s="98">
        <f t="shared" si="55"/>
        <v>0</v>
      </c>
      <c r="Q333" s="118">
        <f t="shared" si="56"/>
        <v>0</v>
      </c>
      <c r="R333" s="98">
        <f t="shared" si="60"/>
        <v>8</v>
      </c>
      <c r="S333" s="119">
        <f t="shared" si="57"/>
        <v>8</v>
      </c>
    </row>
    <row r="334" spans="1:19">
      <c r="A334" s="119"/>
      <c r="E334" s="98">
        <f t="shared" si="51"/>
        <v>333</v>
      </c>
      <c r="F334" s="99"/>
      <c r="K334" s="114">
        <f t="shared" si="58"/>
        <v>15.118432203389913</v>
      </c>
      <c r="L334" s="115">
        <f t="shared" si="59"/>
        <v>15.167432203389914</v>
      </c>
      <c r="M334" s="98">
        <f t="shared" si="52"/>
        <v>15.117932203389913</v>
      </c>
      <c r="N334" s="116">
        <f t="shared" si="53"/>
        <v>15.167932203389915</v>
      </c>
      <c r="O334" s="117">
        <f t="shared" si="54"/>
        <v>15.142932203389915</v>
      </c>
      <c r="P334" s="98">
        <f t="shared" si="55"/>
        <v>0</v>
      </c>
      <c r="Q334" s="118">
        <f t="shared" si="56"/>
        <v>0</v>
      </c>
      <c r="R334" s="98">
        <f t="shared" si="60"/>
        <v>8</v>
      </c>
      <c r="S334" s="119">
        <f t="shared" si="57"/>
        <v>8</v>
      </c>
    </row>
    <row r="335" spans="1:19">
      <c r="A335" s="119"/>
      <c r="E335" s="98">
        <f t="shared" si="51"/>
        <v>334</v>
      </c>
      <c r="F335" s="99"/>
      <c r="K335" s="114">
        <f t="shared" si="58"/>
        <v>15.168432203389914</v>
      </c>
      <c r="L335" s="115">
        <f t="shared" si="59"/>
        <v>15.217432203389915</v>
      </c>
      <c r="M335" s="98">
        <f t="shared" si="52"/>
        <v>15.167932203389913</v>
      </c>
      <c r="N335" s="116">
        <f t="shared" si="53"/>
        <v>15.217932203389916</v>
      </c>
      <c r="O335" s="117">
        <f t="shared" si="54"/>
        <v>15.192932203389915</v>
      </c>
      <c r="P335" s="98">
        <f t="shared" si="55"/>
        <v>0</v>
      </c>
      <c r="Q335" s="118">
        <f t="shared" si="56"/>
        <v>0</v>
      </c>
      <c r="R335" s="98">
        <f t="shared" si="60"/>
        <v>8</v>
      </c>
      <c r="S335" s="119">
        <f t="shared" si="57"/>
        <v>8</v>
      </c>
    </row>
    <row r="336" spans="1:19">
      <c r="A336" s="119"/>
      <c r="E336" s="98">
        <f t="shared" si="51"/>
        <v>335</v>
      </c>
      <c r="F336" s="99"/>
      <c r="K336" s="114">
        <f t="shared" si="58"/>
        <v>15.218432203389915</v>
      </c>
      <c r="L336" s="115">
        <f t="shared" si="59"/>
        <v>15.267432203389916</v>
      </c>
      <c r="M336" s="98">
        <f t="shared" si="52"/>
        <v>15.217932203389914</v>
      </c>
      <c r="N336" s="116">
        <f t="shared" si="53"/>
        <v>15.267932203389917</v>
      </c>
      <c r="O336" s="117">
        <f t="shared" si="54"/>
        <v>15.242932203389916</v>
      </c>
      <c r="P336" s="98">
        <f t="shared" si="55"/>
        <v>0</v>
      </c>
      <c r="Q336" s="118">
        <f t="shared" si="56"/>
        <v>0</v>
      </c>
      <c r="R336" s="98">
        <f t="shared" si="60"/>
        <v>8</v>
      </c>
      <c r="S336" s="119">
        <f t="shared" si="57"/>
        <v>8</v>
      </c>
    </row>
    <row r="337" spans="1:19">
      <c r="A337" s="119"/>
      <c r="E337" s="98">
        <f t="shared" si="51"/>
        <v>336</v>
      </c>
      <c r="F337" s="99"/>
      <c r="K337" s="114">
        <f t="shared" si="58"/>
        <v>15.268432203389915</v>
      </c>
      <c r="L337" s="115">
        <f t="shared" si="59"/>
        <v>15.317432203389917</v>
      </c>
      <c r="M337" s="98">
        <f t="shared" si="52"/>
        <v>15.267932203389915</v>
      </c>
      <c r="N337" s="116">
        <f t="shared" si="53"/>
        <v>15.317932203389917</v>
      </c>
      <c r="O337" s="117">
        <f t="shared" si="54"/>
        <v>15.292932203389917</v>
      </c>
      <c r="P337" s="98">
        <f t="shared" si="55"/>
        <v>0</v>
      </c>
      <c r="Q337" s="118">
        <f t="shared" si="56"/>
        <v>0</v>
      </c>
      <c r="R337" s="98">
        <f t="shared" si="60"/>
        <v>8</v>
      </c>
      <c r="S337" s="119">
        <f t="shared" si="57"/>
        <v>8</v>
      </c>
    </row>
    <row r="338" spans="1:19">
      <c r="A338" s="119"/>
      <c r="E338" s="98">
        <f t="shared" si="51"/>
        <v>337</v>
      </c>
      <c r="F338" s="99"/>
      <c r="K338" s="114">
        <f t="shared" si="58"/>
        <v>15.318432203389916</v>
      </c>
      <c r="L338" s="115">
        <f t="shared" si="59"/>
        <v>15.367432203389917</v>
      </c>
      <c r="M338" s="98">
        <f t="shared" si="52"/>
        <v>15.317932203389915</v>
      </c>
      <c r="N338" s="116">
        <f t="shared" si="53"/>
        <v>15.367932203389918</v>
      </c>
      <c r="O338" s="117">
        <f t="shared" si="54"/>
        <v>15.342932203389918</v>
      </c>
      <c r="P338" s="98">
        <f t="shared" si="55"/>
        <v>0</v>
      </c>
      <c r="Q338" s="118">
        <f t="shared" si="56"/>
        <v>0</v>
      </c>
      <c r="R338" s="98">
        <f t="shared" si="60"/>
        <v>8</v>
      </c>
      <c r="S338" s="119">
        <f t="shared" si="57"/>
        <v>8</v>
      </c>
    </row>
    <row r="339" spans="1:19">
      <c r="A339" s="119"/>
      <c r="E339" s="98">
        <f t="shared" si="51"/>
        <v>338</v>
      </c>
      <c r="F339" s="99"/>
      <c r="K339" s="114">
        <f t="shared" si="58"/>
        <v>15.368432203389917</v>
      </c>
      <c r="L339" s="115">
        <f t="shared" si="59"/>
        <v>15.417432203389918</v>
      </c>
      <c r="M339" s="98">
        <f t="shared" si="52"/>
        <v>15.367932203389916</v>
      </c>
      <c r="N339" s="116">
        <f t="shared" si="53"/>
        <v>15.417932203389919</v>
      </c>
      <c r="O339" s="117">
        <f t="shared" si="54"/>
        <v>15.392932203389918</v>
      </c>
      <c r="P339" s="98">
        <f t="shared" si="55"/>
        <v>0</v>
      </c>
      <c r="Q339" s="118">
        <f t="shared" si="56"/>
        <v>0</v>
      </c>
      <c r="R339" s="98">
        <f t="shared" si="60"/>
        <v>8</v>
      </c>
      <c r="S339" s="119">
        <f t="shared" si="57"/>
        <v>8</v>
      </c>
    </row>
    <row r="340" spans="1:19">
      <c r="A340" s="119"/>
      <c r="E340" s="98">
        <f t="shared" si="51"/>
        <v>339</v>
      </c>
      <c r="F340" s="99"/>
      <c r="K340" s="114">
        <f t="shared" si="58"/>
        <v>15.418432203389917</v>
      </c>
      <c r="L340" s="115">
        <f t="shared" si="59"/>
        <v>15.467432203389919</v>
      </c>
      <c r="M340" s="98">
        <f t="shared" si="52"/>
        <v>15.417932203389917</v>
      </c>
      <c r="N340" s="116">
        <f t="shared" si="53"/>
        <v>15.467932203389919</v>
      </c>
      <c r="O340" s="117">
        <f t="shared" si="54"/>
        <v>15.442932203389919</v>
      </c>
      <c r="P340" s="98">
        <f t="shared" si="55"/>
        <v>0</v>
      </c>
      <c r="Q340" s="118">
        <f t="shared" si="56"/>
        <v>0</v>
      </c>
      <c r="R340" s="98">
        <f t="shared" si="60"/>
        <v>8</v>
      </c>
      <c r="S340" s="119">
        <f t="shared" si="57"/>
        <v>8</v>
      </c>
    </row>
    <row r="341" spans="1:19">
      <c r="A341" s="119"/>
      <c r="E341" s="98">
        <f t="shared" si="51"/>
        <v>340</v>
      </c>
      <c r="F341" s="99"/>
      <c r="K341" s="114">
        <f t="shared" si="58"/>
        <v>15.468432203389918</v>
      </c>
      <c r="L341" s="115">
        <f t="shared" si="59"/>
        <v>15.517432203389919</v>
      </c>
      <c r="M341" s="98">
        <f t="shared" si="52"/>
        <v>15.467932203389918</v>
      </c>
      <c r="N341" s="116">
        <f t="shared" si="53"/>
        <v>15.51793220338992</v>
      </c>
      <c r="O341" s="117">
        <f t="shared" si="54"/>
        <v>15.49293220338992</v>
      </c>
      <c r="P341" s="98">
        <f t="shared" si="55"/>
        <v>0</v>
      </c>
      <c r="Q341" s="118">
        <f t="shared" si="56"/>
        <v>0</v>
      </c>
      <c r="R341" s="98">
        <f t="shared" si="60"/>
        <v>8</v>
      </c>
      <c r="S341" s="119">
        <f t="shared" si="57"/>
        <v>8</v>
      </c>
    </row>
    <row r="342" spans="1:19">
      <c r="A342" s="119"/>
      <c r="E342" s="98">
        <f t="shared" si="51"/>
        <v>341</v>
      </c>
      <c r="F342" s="99"/>
      <c r="K342" s="114">
        <f t="shared" si="58"/>
        <v>15.518432203389919</v>
      </c>
      <c r="L342" s="115">
        <f t="shared" si="59"/>
        <v>15.56743220338992</v>
      </c>
      <c r="M342" s="98">
        <f t="shared" si="52"/>
        <v>15.517932203389918</v>
      </c>
      <c r="N342" s="116">
        <f t="shared" si="53"/>
        <v>15.567932203389921</v>
      </c>
      <c r="O342" s="117">
        <f t="shared" si="54"/>
        <v>15.54293220338992</v>
      </c>
      <c r="P342" s="98">
        <f t="shared" si="55"/>
        <v>0</v>
      </c>
      <c r="Q342" s="118">
        <f t="shared" si="56"/>
        <v>0</v>
      </c>
      <c r="R342" s="98">
        <f t="shared" si="60"/>
        <v>8</v>
      </c>
      <c r="S342" s="119">
        <f t="shared" si="57"/>
        <v>8</v>
      </c>
    </row>
    <row r="343" spans="1:19">
      <c r="A343" s="119"/>
      <c r="E343" s="98">
        <f t="shared" si="51"/>
        <v>342</v>
      </c>
      <c r="F343" s="99"/>
      <c r="K343" s="114">
        <f t="shared" si="58"/>
        <v>15.56843220338992</v>
      </c>
      <c r="L343" s="115">
        <f t="shared" si="59"/>
        <v>15.617432203389921</v>
      </c>
      <c r="M343" s="98">
        <f t="shared" si="52"/>
        <v>15.567932203389919</v>
      </c>
      <c r="N343" s="116">
        <f t="shared" si="53"/>
        <v>15.617932203389921</v>
      </c>
      <c r="O343" s="117">
        <f t="shared" si="54"/>
        <v>15.592932203389921</v>
      </c>
      <c r="P343" s="98">
        <f t="shared" si="55"/>
        <v>0</v>
      </c>
      <c r="Q343" s="118">
        <f t="shared" si="56"/>
        <v>0</v>
      </c>
      <c r="R343" s="98">
        <f t="shared" si="60"/>
        <v>8</v>
      </c>
      <c r="S343" s="119">
        <f t="shared" si="57"/>
        <v>8</v>
      </c>
    </row>
    <row r="344" spans="1:19">
      <c r="A344" s="119"/>
      <c r="E344" s="98">
        <f t="shared" si="51"/>
        <v>343</v>
      </c>
      <c r="F344" s="99"/>
      <c r="K344" s="114">
        <f t="shared" si="58"/>
        <v>15.61843220338992</v>
      </c>
      <c r="L344" s="115">
        <f t="shared" si="59"/>
        <v>15.667432203389922</v>
      </c>
      <c r="M344" s="98">
        <f t="shared" si="52"/>
        <v>15.61793220338992</v>
      </c>
      <c r="N344" s="116">
        <f t="shared" si="53"/>
        <v>15.667932203389922</v>
      </c>
      <c r="O344" s="117">
        <f t="shared" si="54"/>
        <v>15.642932203389922</v>
      </c>
      <c r="P344" s="98">
        <f t="shared" si="55"/>
        <v>0</v>
      </c>
      <c r="Q344" s="118">
        <f t="shared" si="56"/>
        <v>0</v>
      </c>
      <c r="R344" s="98">
        <f t="shared" si="60"/>
        <v>8</v>
      </c>
      <c r="S344" s="119">
        <f t="shared" si="57"/>
        <v>8</v>
      </c>
    </row>
    <row r="345" spans="1:19">
      <c r="A345" s="119"/>
      <c r="E345" s="98">
        <f t="shared" si="51"/>
        <v>344</v>
      </c>
      <c r="F345" s="99"/>
      <c r="K345" s="114">
        <f t="shared" si="58"/>
        <v>15.668432203389921</v>
      </c>
      <c r="L345" s="115">
        <f t="shared" si="59"/>
        <v>15.717432203389922</v>
      </c>
      <c r="M345" s="98">
        <f t="shared" si="52"/>
        <v>15.66793220338992</v>
      </c>
      <c r="N345" s="116">
        <f t="shared" si="53"/>
        <v>15.717932203389923</v>
      </c>
      <c r="O345" s="117">
        <f t="shared" si="54"/>
        <v>15.692932203389923</v>
      </c>
      <c r="P345" s="98">
        <f t="shared" si="55"/>
        <v>0</v>
      </c>
      <c r="Q345" s="118">
        <f t="shared" si="56"/>
        <v>0</v>
      </c>
      <c r="R345" s="98">
        <f t="shared" si="60"/>
        <v>8</v>
      </c>
      <c r="S345" s="119">
        <f t="shared" si="57"/>
        <v>8</v>
      </c>
    </row>
    <row r="346" spans="1:19">
      <c r="A346" s="119"/>
      <c r="E346" s="98">
        <f t="shared" si="51"/>
        <v>345</v>
      </c>
      <c r="F346" s="99"/>
      <c r="K346" s="114">
        <f t="shared" si="58"/>
        <v>15.718432203389922</v>
      </c>
      <c r="L346" s="115">
        <f t="shared" si="59"/>
        <v>15.767432203389923</v>
      </c>
      <c r="M346" s="98">
        <f t="shared" si="52"/>
        <v>15.717932203389921</v>
      </c>
      <c r="N346" s="116">
        <f t="shared" si="53"/>
        <v>15.767932203389924</v>
      </c>
      <c r="O346" s="117">
        <f t="shared" si="54"/>
        <v>15.742932203389923</v>
      </c>
      <c r="P346" s="98">
        <f t="shared" si="55"/>
        <v>0</v>
      </c>
      <c r="Q346" s="118">
        <f t="shared" si="56"/>
        <v>0</v>
      </c>
      <c r="R346" s="98">
        <f t="shared" si="60"/>
        <v>8</v>
      </c>
      <c r="S346" s="119">
        <f t="shared" si="57"/>
        <v>8</v>
      </c>
    </row>
    <row r="347" spans="1:19">
      <c r="A347" s="119"/>
      <c r="E347" s="98">
        <f t="shared" si="51"/>
        <v>346</v>
      </c>
      <c r="F347" s="99"/>
      <c r="K347" s="114">
        <f t="shared" si="58"/>
        <v>15.768432203389922</v>
      </c>
      <c r="L347" s="115">
        <f t="shared" si="59"/>
        <v>15.817432203389924</v>
      </c>
      <c r="M347" s="98">
        <f t="shared" si="52"/>
        <v>15.767932203389922</v>
      </c>
      <c r="N347" s="116">
        <f t="shared" si="53"/>
        <v>15.817932203389924</v>
      </c>
      <c r="O347" s="117">
        <f t="shared" si="54"/>
        <v>15.792932203389924</v>
      </c>
      <c r="P347" s="98">
        <f t="shared" si="55"/>
        <v>0</v>
      </c>
      <c r="Q347" s="118">
        <f t="shared" si="56"/>
        <v>0</v>
      </c>
      <c r="R347" s="98">
        <f t="shared" si="60"/>
        <v>8</v>
      </c>
      <c r="S347" s="119">
        <f t="shared" si="57"/>
        <v>8</v>
      </c>
    </row>
    <row r="348" spans="1:19">
      <c r="A348" s="119"/>
      <c r="E348" s="98">
        <f t="shared" si="51"/>
        <v>347</v>
      </c>
      <c r="F348" s="99"/>
      <c r="K348" s="114">
        <f t="shared" si="58"/>
        <v>15.818432203389923</v>
      </c>
      <c r="L348" s="115">
        <f t="shared" si="59"/>
        <v>15.867432203389924</v>
      </c>
      <c r="M348" s="98">
        <f t="shared" si="52"/>
        <v>15.817932203389923</v>
      </c>
      <c r="N348" s="116">
        <f t="shared" si="53"/>
        <v>15.867932203389925</v>
      </c>
      <c r="O348" s="117">
        <f t="shared" si="54"/>
        <v>15.842932203389925</v>
      </c>
      <c r="P348" s="98">
        <f t="shared" si="55"/>
        <v>0</v>
      </c>
      <c r="Q348" s="118">
        <f t="shared" si="56"/>
        <v>0</v>
      </c>
      <c r="R348" s="98">
        <f t="shared" si="60"/>
        <v>8</v>
      </c>
      <c r="S348" s="119">
        <f t="shared" si="57"/>
        <v>8</v>
      </c>
    </row>
    <row r="349" spans="1:19">
      <c r="A349" s="119"/>
      <c r="E349" s="98">
        <f t="shared" si="51"/>
        <v>348</v>
      </c>
      <c r="F349" s="99"/>
      <c r="K349" s="114">
        <f t="shared" si="58"/>
        <v>15.868432203389924</v>
      </c>
      <c r="L349" s="115">
        <f t="shared" si="59"/>
        <v>15.917432203389925</v>
      </c>
      <c r="M349" s="98">
        <f t="shared" si="52"/>
        <v>15.867932203389923</v>
      </c>
      <c r="N349" s="116">
        <f t="shared" si="53"/>
        <v>15.917932203389926</v>
      </c>
      <c r="O349" s="117">
        <f t="shared" si="54"/>
        <v>15.892932203389925</v>
      </c>
      <c r="P349" s="98">
        <f t="shared" si="55"/>
        <v>0</v>
      </c>
      <c r="Q349" s="118">
        <f t="shared" si="56"/>
        <v>0</v>
      </c>
      <c r="R349" s="98">
        <f t="shared" si="60"/>
        <v>8</v>
      </c>
      <c r="S349" s="119">
        <f t="shared" si="57"/>
        <v>8</v>
      </c>
    </row>
    <row r="350" spans="1:19">
      <c r="A350" s="119"/>
      <c r="E350" s="98">
        <f t="shared" si="51"/>
        <v>349</v>
      </c>
      <c r="F350" s="99"/>
      <c r="K350" s="114">
        <f t="shared" si="58"/>
        <v>15.918432203389925</v>
      </c>
      <c r="L350" s="115">
        <f t="shared" si="59"/>
        <v>15.967432203389926</v>
      </c>
      <c r="M350" s="98">
        <f t="shared" si="52"/>
        <v>15.917932203389924</v>
      </c>
      <c r="N350" s="116">
        <f t="shared" si="53"/>
        <v>15.967932203389926</v>
      </c>
      <c r="O350" s="117">
        <f t="shared" si="54"/>
        <v>15.942932203389926</v>
      </c>
      <c r="P350" s="98">
        <f t="shared" si="55"/>
        <v>0</v>
      </c>
      <c r="Q350" s="118">
        <f t="shared" si="56"/>
        <v>0</v>
      </c>
      <c r="R350" s="98">
        <f t="shared" si="60"/>
        <v>8</v>
      </c>
      <c r="S350" s="119">
        <f t="shared" si="57"/>
        <v>8</v>
      </c>
    </row>
    <row r="351" spans="1:19">
      <c r="A351" s="119"/>
      <c r="E351" s="98">
        <f t="shared" si="51"/>
        <v>350</v>
      </c>
      <c r="F351" s="99"/>
      <c r="K351" s="114">
        <f t="shared" si="58"/>
        <v>15.968432203389925</v>
      </c>
      <c r="L351" s="115">
        <f t="shared" si="59"/>
        <v>16.017432203389923</v>
      </c>
      <c r="M351" s="98">
        <f t="shared" si="52"/>
        <v>15.967932203389925</v>
      </c>
      <c r="N351" s="116">
        <f t="shared" si="53"/>
        <v>16.017932203389922</v>
      </c>
      <c r="O351" s="117">
        <f t="shared" si="54"/>
        <v>15.992932203389923</v>
      </c>
      <c r="P351" s="98">
        <f t="shared" si="55"/>
        <v>0</v>
      </c>
      <c r="Q351" s="118">
        <f t="shared" si="56"/>
        <v>0</v>
      </c>
      <c r="R351" s="98">
        <f t="shared" si="60"/>
        <v>8</v>
      </c>
      <c r="S351" s="119">
        <f t="shared" si="57"/>
        <v>8</v>
      </c>
    </row>
    <row r="352" spans="1:19">
      <c r="A352" s="119"/>
      <c r="E352" s="98">
        <f t="shared" si="51"/>
        <v>351</v>
      </c>
      <c r="F352" s="99"/>
      <c r="K352" s="114">
        <f t="shared" si="58"/>
        <v>16.018432203389924</v>
      </c>
      <c r="L352" s="115">
        <f t="shared" si="59"/>
        <v>16.067432203389924</v>
      </c>
      <c r="M352" s="98">
        <f t="shared" si="52"/>
        <v>16.017932203389925</v>
      </c>
      <c r="N352" s="116">
        <f t="shared" si="53"/>
        <v>16.067932203389923</v>
      </c>
      <c r="O352" s="117">
        <f t="shared" si="54"/>
        <v>16.042932203389924</v>
      </c>
      <c r="P352" s="98">
        <f t="shared" si="55"/>
        <v>0</v>
      </c>
      <c r="Q352" s="118">
        <f t="shared" si="56"/>
        <v>0</v>
      </c>
      <c r="R352" s="98">
        <f t="shared" si="60"/>
        <v>8</v>
      </c>
      <c r="S352" s="119">
        <f t="shared" si="57"/>
        <v>8</v>
      </c>
    </row>
    <row r="353" spans="1:19">
      <c r="A353" s="119"/>
      <c r="E353" s="98">
        <f t="shared" si="51"/>
        <v>352</v>
      </c>
      <c r="F353" s="99"/>
      <c r="K353" s="114">
        <f t="shared" si="58"/>
        <v>16.068432203389925</v>
      </c>
      <c r="L353" s="115">
        <f t="shared" si="59"/>
        <v>16.117432203389924</v>
      </c>
      <c r="M353" s="98">
        <f t="shared" si="52"/>
        <v>16.067932203389926</v>
      </c>
      <c r="N353" s="116">
        <f t="shared" si="53"/>
        <v>16.117932203389923</v>
      </c>
      <c r="O353" s="117">
        <f t="shared" si="54"/>
        <v>16.092932203389925</v>
      </c>
      <c r="P353" s="98">
        <f t="shared" si="55"/>
        <v>0</v>
      </c>
      <c r="Q353" s="118">
        <f t="shared" si="56"/>
        <v>0</v>
      </c>
      <c r="R353" s="98">
        <f t="shared" si="60"/>
        <v>8</v>
      </c>
      <c r="S353" s="119">
        <f t="shared" si="57"/>
        <v>8</v>
      </c>
    </row>
    <row r="354" spans="1:19">
      <c r="A354" s="119"/>
      <c r="E354" s="98">
        <f t="shared" si="51"/>
        <v>353</v>
      </c>
      <c r="F354" s="99"/>
      <c r="K354" s="114">
        <f t="shared" si="58"/>
        <v>16.118432203389926</v>
      </c>
      <c r="L354" s="115">
        <f t="shared" si="59"/>
        <v>16.167432203389925</v>
      </c>
      <c r="M354" s="98">
        <f t="shared" si="52"/>
        <v>16.117932203389927</v>
      </c>
      <c r="N354" s="116">
        <f t="shared" si="53"/>
        <v>16.167932203389924</v>
      </c>
      <c r="O354" s="117">
        <f t="shared" si="54"/>
        <v>16.142932203389925</v>
      </c>
      <c r="P354" s="98">
        <f t="shared" si="55"/>
        <v>0</v>
      </c>
      <c r="Q354" s="118">
        <f t="shared" si="56"/>
        <v>0</v>
      </c>
      <c r="R354" s="98">
        <f t="shared" si="60"/>
        <v>8</v>
      </c>
      <c r="S354" s="119">
        <f t="shared" si="57"/>
        <v>8</v>
      </c>
    </row>
    <row r="355" spans="1:19">
      <c r="A355" s="119"/>
      <c r="E355" s="98">
        <f t="shared" si="51"/>
        <v>354</v>
      </c>
      <c r="F355" s="99"/>
      <c r="K355" s="114">
        <f t="shared" si="58"/>
        <v>16.168432203389926</v>
      </c>
      <c r="L355" s="115">
        <f t="shared" si="59"/>
        <v>16.217432203389926</v>
      </c>
      <c r="M355" s="98">
        <f t="shared" si="52"/>
        <v>16.167932203389928</v>
      </c>
      <c r="N355" s="116">
        <f t="shared" si="53"/>
        <v>16.217932203389925</v>
      </c>
      <c r="O355" s="117">
        <f t="shared" si="54"/>
        <v>16.192932203389926</v>
      </c>
      <c r="P355" s="98">
        <f t="shared" si="55"/>
        <v>0</v>
      </c>
      <c r="Q355" s="118">
        <f t="shared" si="56"/>
        <v>0</v>
      </c>
      <c r="R355" s="98">
        <f t="shared" si="60"/>
        <v>8</v>
      </c>
      <c r="S355" s="119">
        <f t="shared" si="57"/>
        <v>8</v>
      </c>
    </row>
    <row r="356" spans="1:19">
      <c r="A356" s="119"/>
      <c r="E356" s="98">
        <f t="shared" si="51"/>
        <v>355</v>
      </c>
      <c r="F356" s="99"/>
      <c r="K356" s="114">
        <f t="shared" si="58"/>
        <v>16.218432203389927</v>
      </c>
      <c r="L356" s="115">
        <f t="shared" si="59"/>
        <v>16.267432203389927</v>
      </c>
      <c r="M356" s="98">
        <f t="shared" si="52"/>
        <v>16.217932203389928</v>
      </c>
      <c r="N356" s="116">
        <f t="shared" si="53"/>
        <v>16.267932203389925</v>
      </c>
      <c r="O356" s="117">
        <f t="shared" si="54"/>
        <v>16.242932203389927</v>
      </c>
      <c r="P356" s="98">
        <f t="shared" si="55"/>
        <v>0</v>
      </c>
      <c r="Q356" s="118">
        <f t="shared" si="56"/>
        <v>0</v>
      </c>
      <c r="R356" s="98">
        <f t="shared" si="60"/>
        <v>8</v>
      </c>
      <c r="S356" s="119">
        <f t="shared" si="57"/>
        <v>8</v>
      </c>
    </row>
    <row r="357" spans="1:19">
      <c r="A357" s="119"/>
      <c r="E357" s="98">
        <f t="shared" si="51"/>
        <v>356</v>
      </c>
      <c r="F357" s="99"/>
      <c r="K357" s="114">
        <f t="shared" si="58"/>
        <v>16.268432203389928</v>
      </c>
      <c r="L357" s="115">
        <f t="shared" si="59"/>
        <v>16.317432203389927</v>
      </c>
      <c r="M357" s="98">
        <f t="shared" si="52"/>
        <v>16.267932203389929</v>
      </c>
      <c r="N357" s="116">
        <f t="shared" si="53"/>
        <v>16.317932203389926</v>
      </c>
      <c r="O357" s="117">
        <f t="shared" si="54"/>
        <v>16.292932203389928</v>
      </c>
      <c r="P357" s="98">
        <f t="shared" si="55"/>
        <v>0</v>
      </c>
      <c r="Q357" s="118">
        <f t="shared" si="56"/>
        <v>0</v>
      </c>
      <c r="R357" s="98">
        <f t="shared" si="60"/>
        <v>8</v>
      </c>
      <c r="S357" s="119">
        <f t="shared" si="57"/>
        <v>8</v>
      </c>
    </row>
    <row r="358" spans="1:19">
      <c r="A358" s="119"/>
      <c r="E358" s="98">
        <f t="shared" si="51"/>
        <v>357</v>
      </c>
      <c r="F358" s="99"/>
      <c r="K358" s="114">
        <f t="shared" si="58"/>
        <v>16.318432203389929</v>
      </c>
      <c r="L358" s="115">
        <f t="shared" si="59"/>
        <v>16.367432203389928</v>
      </c>
      <c r="M358" s="98">
        <f t="shared" si="52"/>
        <v>16.31793220338993</v>
      </c>
      <c r="N358" s="116">
        <f t="shared" si="53"/>
        <v>16.367932203389927</v>
      </c>
      <c r="O358" s="117">
        <f t="shared" si="54"/>
        <v>16.342932203389928</v>
      </c>
      <c r="P358" s="98">
        <f t="shared" si="55"/>
        <v>0</v>
      </c>
      <c r="Q358" s="118">
        <f t="shared" si="56"/>
        <v>0</v>
      </c>
      <c r="R358" s="98">
        <f t="shared" si="60"/>
        <v>8</v>
      </c>
      <c r="S358" s="119">
        <f t="shared" si="57"/>
        <v>8</v>
      </c>
    </row>
    <row r="359" spans="1:19">
      <c r="A359" s="119"/>
      <c r="E359" s="98">
        <f t="shared" si="51"/>
        <v>358</v>
      </c>
      <c r="F359" s="99"/>
      <c r="K359" s="114">
        <f t="shared" si="58"/>
        <v>16.368432203389929</v>
      </c>
      <c r="L359" s="115">
        <f t="shared" si="59"/>
        <v>16.417432203389929</v>
      </c>
      <c r="M359" s="98">
        <f t="shared" si="52"/>
        <v>16.36793220338993</v>
      </c>
      <c r="N359" s="116">
        <f t="shared" si="53"/>
        <v>16.417932203389928</v>
      </c>
      <c r="O359" s="117">
        <f t="shared" si="54"/>
        <v>16.392932203389929</v>
      </c>
      <c r="P359" s="98">
        <f t="shared" si="55"/>
        <v>0</v>
      </c>
      <c r="Q359" s="118">
        <f t="shared" si="56"/>
        <v>0</v>
      </c>
      <c r="R359" s="98">
        <f t="shared" si="60"/>
        <v>8</v>
      </c>
      <c r="S359" s="119">
        <f t="shared" si="57"/>
        <v>8</v>
      </c>
    </row>
    <row r="360" spans="1:19">
      <c r="A360" s="119"/>
      <c r="E360" s="98">
        <f t="shared" si="51"/>
        <v>359</v>
      </c>
      <c r="F360" s="99"/>
      <c r="K360" s="114">
        <f t="shared" si="58"/>
        <v>16.41843220338993</v>
      </c>
      <c r="L360" s="115">
        <f t="shared" si="59"/>
        <v>16.467432203389929</v>
      </c>
      <c r="M360" s="98">
        <f t="shared" si="52"/>
        <v>16.417932203389931</v>
      </c>
      <c r="N360" s="116">
        <f t="shared" si="53"/>
        <v>16.467932203389928</v>
      </c>
      <c r="O360" s="117">
        <f t="shared" si="54"/>
        <v>16.44293220338993</v>
      </c>
      <c r="P360" s="98">
        <f t="shared" si="55"/>
        <v>0</v>
      </c>
      <c r="Q360" s="118">
        <f t="shared" si="56"/>
        <v>0</v>
      </c>
      <c r="R360" s="98">
        <f t="shared" si="60"/>
        <v>8</v>
      </c>
      <c r="S360" s="119">
        <f t="shared" si="57"/>
        <v>8</v>
      </c>
    </row>
    <row r="361" spans="1:19">
      <c r="A361" s="119"/>
      <c r="E361" s="98">
        <f t="shared" si="51"/>
        <v>360</v>
      </c>
      <c r="F361" s="99"/>
      <c r="K361" s="114">
        <f t="shared" si="58"/>
        <v>16.468432203389931</v>
      </c>
      <c r="L361" s="115">
        <f t="shared" si="59"/>
        <v>16.51743220338993</v>
      </c>
      <c r="M361" s="98">
        <f t="shared" si="52"/>
        <v>16.467932203389932</v>
      </c>
      <c r="N361" s="116">
        <f t="shared" si="53"/>
        <v>16.517932203389929</v>
      </c>
      <c r="O361" s="117">
        <f t="shared" si="54"/>
        <v>16.49293220338993</v>
      </c>
      <c r="P361" s="98">
        <f t="shared" si="55"/>
        <v>0</v>
      </c>
      <c r="Q361" s="118">
        <f t="shared" si="56"/>
        <v>0</v>
      </c>
      <c r="R361" s="98">
        <f t="shared" si="60"/>
        <v>8</v>
      </c>
      <c r="S361" s="119">
        <f t="shared" si="57"/>
        <v>8</v>
      </c>
    </row>
    <row r="362" spans="1:19">
      <c r="A362" s="119"/>
      <c r="E362" s="98">
        <f t="shared" si="51"/>
        <v>361</v>
      </c>
      <c r="F362" s="99"/>
      <c r="K362" s="114">
        <f t="shared" si="58"/>
        <v>16.518432203389931</v>
      </c>
      <c r="L362" s="115">
        <f t="shared" si="59"/>
        <v>16.567432203389931</v>
      </c>
      <c r="M362" s="98">
        <f t="shared" si="52"/>
        <v>16.517932203389933</v>
      </c>
      <c r="N362" s="116">
        <f t="shared" si="53"/>
        <v>16.56793220338993</v>
      </c>
      <c r="O362" s="117">
        <f t="shared" si="54"/>
        <v>16.542932203389931</v>
      </c>
      <c r="P362" s="98">
        <f t="shared" si="55"/>
        <v>0</v>
      </c>
      <c r="Q362" s="118">
        <f t="shared" si="56"/>
        <v>0</v>
      </c>
      <c r="R362" s="98">
        <f t="shared" si="60"/>
        <v>8</v>
      </c>
      <c r="S362" s="119">
        <f t="shared" si="57"/>
        <v>8</v>
      </c>
    </row>
    <row r="363" spans="1:19">
      <c r="A363" s="119"/>
      <c r="E363" s="98">
        <f t="shared" si="51"/>
        <v>362</v>
      </c>
      <c r="F363" s="99"/>
      <c r="K363" s="114">
        <f t="shared" si="58"/>
        <v>16.568432203389932</v>
      </c>
      <c r="L363" s="115">
        <f t="shared" si="59"/>
        <v>16.617432203389932</v>
      </c>
      <c r="M363" s="98">
        <f t="shared" si="52"/>
        <v>16.567932203389933</v>
      </c>
      <c r="N363" s="116">
        <f t="shared" si="53"/>
        <v>16.61793220338993</v>
      </c>
      <c r="O363" s="117">
        <f t="shared" si="54"/>
        <v>16.592932203389932</v>
      </c>
      <c r="P363" s="98">
        <f t="shared" si="55"/>
        <v>0</v>
      </c>
      <c r="Q363" s="118">
        <f t="shared" si="56"/>
        <v>0</v>
      </c>
      <c r="R363" s="98">
        <f t="shared" si="60"/>
        <v>8</v>
      </c>
      <c r="S363" s="119">
        <f t="shared" si="57"/>
        <v>8</v>
      </c>
    </row>
    <row r="364" spans="1:19">
      <c r="A364" s="119"/>
      <c r="E364" s="98">
        <f t="shared" si="51"/>
        <v>363</v>
      </c>
      <c r="F364" s="99"/>
      <c r="K364" s="114">
        <f t="shared" si="58"/>
        <v>16.618432203389933</v>
      </c>
      <c r="L364" s="115">
        <f t="shared" si="59"/>
        <v>16.667432203389932</v>
      </c>
      <c r="M364" s="98">
        <f t="shared" si="52"/>
        <v>16.617932203389934</v>
      </c>
      <c r="N364" s="116">
        <f t="shared" si="53"/>
        <v>16.667932203389931</v>
      </c>
      <c r="O364" s="117">
        <f t="shared" si="54"/>
        <v>16.642932203389933</v>
      </c>
      <c r="P364" s="98">
        <f t="shared" si="55"/>
        <v>0</v>
      </c>
      <c r="Q364" s="118">
        <f t="shared" si="56"/>
        <v>0</v>
      </c>
      <c r="R364" s="98">
        <f t="shared" si="60"/>
        <v>8</v>
      </c>
      <c r="S364" s="119">
        <f t="shared" si="57"/>
        <v>8</v>
      </c>
    </row>
    <row r="365" spans="1:19">
      <c r="A365" s="119"/>
      <c r="E365" s="98">
        <f t="shared" si="51"/>
        <v>364</v>
      </c>
      <c r="F365" s="99"/>
      <c r="K365" s="114">
        <f t="shared" si="58"/>
        <v>16.668432203389933</v>
      </c>
      <c r="L365" s="115">
        <f t="shared" si="59"/>
        <v>16.717432203389933</v>
      </c>
      <c r="M365" s="98">
        <f t="shared" si="52"/>
        <v>16.667932203389935</v>
      </c>
      <c r="N365" s="116">
        <f t="shared" si="53"/>
        <v>16.717932203389932</v>
      </c>
      <c r="O365" s="117">
        <f t="shared" si="54"/>
        <v>16.692932203389933</v>
      </c>
      <c r="P365" s="98">
        <f t="shared" si="55"/>
        <v>0</v>
      </c>
      <c r="Q365" s="118">
        <f t="shared" si="56"/>
        <v>0</v>
      </c>
      <c r="R365" s="98">
        <f t="shared" si="60"/>
        <v>8</v>
      </c>
      <c r="S365" s="119">
        <f t="shared" si="57"/>
        <v>8</v>
      </c>
    </row>
    <row r="366" spans="1:19">
      <c r="A366" s="119"/>
      <c r="E366" s="98">
        <f t="shared" si="51"/>
        <v>365</v>
      </c>
      <c r="F366" s="99"/>
      <c r="K366" s="114">
        <f t="shared" si="58"/>
        <v>16.718432203389934</v>
      </c>
      <c r="L366" s="115">
        <f t="shared" si="59"/>
        <v>16.767432203389934</v>
      </c>
      <c r="M366" s="98">
        <f t="shared" si="52"/>
        <v>16.717932203389935</v>
      </c>
      <c r="N366" s="116">
        <f t="shared" si="53"/>
        <v>16.767932203389933</v>
      </c>
      <c r="O366" s="117">
        <f t="shared" si="54"/>
        <v>16.742932203389934</v>
      </c>
      <c r="P366" s="98">
        <f t="shared" si="55"/>
        <v>0</v>
      </c>
      <c r="Q366" s="118">
        <f t="shared" si="56"/>
        <v>0</v>
      </c>
      <c r="R366" s="98">
        <f t="shared" si="60"/>
        <v>8</v>
      </c>
      <c r="S366" s="119">
        <f t="shared" si="57"/>
        <v>8</v>
      </c>
    </row>
    <row r="367" spans="1:19">
      <c r="A367" s="119"/>
      <c r="E367" s="98">
        <f t="shared" si="51"/>
        <v>366</v>
      </c>
      <c r="F367" s="99"/>
      <c r="K367" s="114">
        <f t="shared" si="58"/>
        <v>16.768432203389935</v>
      </c>
      <c r="L367" s="115">
        <f t="shared" si="59"/>
        <v>16.817432203389934</v>
      </c>
      <c r="M367" s="98">
        <f t="shared" si="52"/>
        <v>16.767932203389936</v>
      </c>
      <c r="N367" s="116">
        <f t="shared" si="53"/>
        <v>16.817932203389933</v>
      </c>
      <c r="O367" s="117">
        <f t="shared" si="54"/>
        <v>16.792932203389935</v>
      </c>
      <c r="P367" s="98">
        <f t="shared" si="55"/>
        <v>0</v>
      </c>
      <c r="Q367" s="118">
        <f t="shared" si="56"/>
        <v>0</v>
      </c>
      <c r="R367" s="98">
        <f t="shared" si="60"/>
        <v>8</v>
      </c>
      <c r="S367" s="119">
        <f t="shared" si="57"/>
        <v>8</v>
      </c>
    </row>
    <row r="368" spans="1:19">
      <c r="A368" s="119"/>
      <c r="E368" s="98">
        <f t="shared" si="51"/>
        <v>367</v>
      </c>
      <c r="F368" s="99"/>
      <c r="K368" s="114">
        <f t="shared" si="58"/>
        <v>16.818432203389936</v>
      </c>
      <c r="L368" s="115">
        <f t="shared" si="59"/>
        <v>16.867432203389935</v>
      </c>
      <c r="M368" s="98">
        <f t="shared" si="52"/>
        <v>16.817932203389937</v>
      </c>
      <c r="N368" s="116">
        <f t="shared" si="53"/>
        <v>16.867932203389934</v>
      </c>
      <c r="O368" s="117">
        <f t="shared" si="54"/>
        <v>16.842932203389935</v>
      </c>
      <c r="P368" s="98">
        <f t="shared" si="55"/>
        <v>0</v>
      </c>
      <c r="Q368" s="118">
        <f t="shared" si="56"/>
        <v>0</v>
      </c>
      <c r="R368" s="98">
        <f t="shared" si="60"/>
        <v>8</v>
      </c>
      <c r="S368" s="119">
        <f t="shared" si="57"/>
        <v>8</v>
      </c>
    </row>
    <row r="369" spans="1:19">
      <c r="A369" s="119"/>
      <c r="E369" s="98">
        <f t="shared" si="51"/>
        <v>368</v>
      </c>
      <c r="F369" s="99"/>
      <c r="K369" s="114">
        <f t="shared" si="58"/>
        <v>16.868432203389936</v>
      </c>
      <c r="L369" s="115">
        <f t="shared" si="59"/>
        <v>16.917432203389936</v>
      </c>
      <c r="M369" s="98">
        <f t="shared" si="52"/>
        <v>16.867932203389937</v>
      </c>
      <c r="N369" s="116">
        <f t="shared" si="53"/>
        <v>16.917932203389935</v>
      </c>
      <c r="O369" s="117">
        <f t="shared" si="54"/>
        <v>16.892932203389936</v>
      </c>
      <c r="P369" s="98">
        <f t="shared" si="55"/>
        <v>0</v>
      </c>
      <c r="Q369" s="118">
        <f t="shared" si="56"/>
        <v>0</v>
      </c>
      <c r="R369" s="98">
        <f t="shared" si="60"/>
        <v>8</v>
      </c>
      <c r="S369" s="119">
        <f t="shared" si="57"/>
        <v>8</v>
      </c>
    </row>
    <row r="370" spans="1:19">
      <c r="A370" s="119"/>
      <c r="E370" s="98">
        <f t="shared" si="51"/>
        <v>369</v>
      </c>
      <c r="F370" s="99"/>
      <c r="K370" s="114">
        <f t="shared" si="58"/>
        <v>16.918432203389937</v>
      </c>
      <c r="L370" s="115">
        <f t="shared" si="59"/>
        <v>16.967432203389937</v>
      </c>
      <c r="M370" s="98">
        <f t="shared" si="52"/>
        <v>16.917932203389938</v>
      </c>
      <c r="N370" s="116">
        <f t="shared" si="53"/>
        <v>16.967932203389935</v>
      </c>
      <c r="O370" s="117">
        <f t="shared" si="54"/>
        <v>16.942932203389937</v>
      </c>
      <c r="P370" s="98">
        <f t="shared" si="55"/>
        <v>0</v>
      </c>
      <c r="Q370" s="118">
        <f t="shared" si="56"/>
        <v>0</v>
      </c>
      <c r="R370" s="98">
        <f t="shared" si="60"/>
        <v>8</v>
      </c>
      <c r="S370" s="119">
        <f t="shared" si="57"/>
        <v>8</v>
      </c>
    </row>
    <row r="371" spans="1:19">
      <c r="A371" s="119"/>
      <c r="E371" s="98">
        <f t="shared" si="51"/>
        <v>370</v>
      </c>
      <c r="F371" s="99"/>
      <c r="K371" s="114">
        <f t="shared" si="58"/>
        <v>16.968432203389938</v>
      </c>
      <c r="L371" s="115">
        <f t="shared" si="59"/>
        <v>17.017432203389937</v>
      </c>
      <c r="M371" s="98">
        <f t="shared" si="52"/>
        <v>16.967932203389939</v>
      </c>
      <c r="N371" s="116">
        <f t="shared" si="53"/>
        <v>17.017932203389936</v>
      </c>
      <c r="O371" s="117">
        <f t="shared" si="54"/>
        <v>16.992932203389937</v>
      </c>
      <c r="P371" s="98">
        <f t="shared" si="55"/>
        <v>0</v>
      </c>
      <c r="Q371" s="118">
        <f t="shared" si="56"/>
        <v>0</v>
      </c>
      <c r="R371" s="98">
        <f t="shared" si="60"/>
        <v>8</v>
      </c>
      <c r="S371" s="119">
        <f t="shared" si="57"/>
        <v>8</v>
      </c>
    </row>
    <row r="372" spans="1:19">
      <c r="A372" s="119"/>
      <c r="E372" s="98">
        <f t="shared" si="51"/>
        <v>371</v>
      </c>
      <c r="F372" s="99"/>
      <c r="K372" s="114">
        <f t="shared" si="58"/>
        <v>17.018432203389938</v>
      </c>
      <c r="L372" s="115">
        <f t="shared" si="59"/>
        <v>17.067432203389938</v>
      </c>
      <c r="M372" s="98">
        <f t="shared" si="52"/>
        <v>17.01793220338994</v>
      </c>
      <c r="N372" s="116">
        <f t="shared" si="53"/>
        <v>17.067932203389937</v>
      </c>
      <c r="O372" s="117">
        <f t="shared" si="54"/>
        <v>17.042932203389938</v>
      </c>
      <c r="P372" s="98">
        <f t="shared" si="55"/>
        <v>0</v>
      </c>
      <c r="Q372" s="118">
        <f t="shared" si="56"/>
        <v>0</v>
      </c>
      <c r="R372" s="98">
        <f t="shared" si="60"/>
        <v>8</v>
      </c>
      <c r="S372" s="119">
        <f t="shared" si="57"/>
        <v>8</v>
      </c>
    </row>
    <row r="373" spans="1:19">
      <c r="A373" s="119"/>
      <c r="E373" s="98">
        <f t="shared" si="51"/>
        <v>372</v>
      </c>
      <c r="F373" s="99"/>
      <c r="K373" s="114">
        <f t="shared" si="58"/>
        <v>17.068432203389939</v>
      </c>
      <c r="L373" s="115">
        <f t="shared" si="59"/>
        <v>17.117432203389939</v>
      </c>
      <c r="M373" s="98">
        <f t="shared" si="52"/>
        <v>17.06793220338994</v>
      </c>
      <c r="N373" s="116">
        <f t="shared" si="53"/>
        <v>17.117932203389937</v>
      </c>
      <c r="O373" s="117">
        <f t="shared" si="54"/>
        <v>17.092932203389939</v>
      </c>
      <c r="P373" s="98">
        <f t="shared" si="55"/>
        <v>0</v>
      </c>
      <c r="Q373" s="118">
        <f t="shared" si="56"/>
        <v>0</v>
      </c>
      <c r="R373" s="98">
        <f t="shared" si="60"/>
        <v>8</v>
      </c>
      <c r="S373" s="119">
        <f t="shared" si="57"/>
        <v>8</v>
      </c>
    </row>
    <row r="374" spans="1:19">
      <c r="A374" s="119"/>
      <c r="E374" s="98">
        <f t="shared" si="51"/>
        <v>373</v>
      </c>
      <c r="F374" s="99"/>
      <c r="K374" s="114">
        <f t="shared" si="58"/>
        <v>17.11843220338994</v>
      </c>
      <c r="L374" s="115">
        <f t="shared" si="59"/>
        <v>17.167432203389939</v>
      </c>
      <c r="M374" s="98">
        <f t="shared" si="52"/>
        <v>17.117932203389941</v>
      </c>
      <c r="N374" s="116">
        <f t="shared" si="53"/>
        <v>17.167932203389938</v>
      </c>
      <c r="O374" s="117">
        <f t="shared" si="54"/>
        <v>17.14293220338994</v>
      </c>
      <c r="P374" s="98">
        <f t="shared" si="55"/>
        <v>0</v>
      </c>
      <c r="Q374" s="118">
        <f t="shared" si="56"/>
        <v>0</v>
      </c>
      <c r="R374" s="98">
        <f t="shared" si="60"/>
        <v>8</v>
      </c>
      <c r="S374" s="119">
        <f t="shared" si="57"/>
        <v>8</v>
      </c>
    </row>
    <row r="375" spans="1:19">
      <c r="A375" s="119"/>
      <c r="E375" s="98">
        <f t="shared" si="51"/>
        <v>374</v>
      </c>
      <c r="F375" s="99"/>
      <c r="K375" s="114">
        <f t="shared" si="58"/>
        <v>17.168432203389941</v>
      </c>
      <c r="L375" s="115">
        <f t="shared" si="59"/>
        <v>17.21743220338994</v>
      </c>
      <c r="M375" s="98">
        <f t="shared" si="52"/>
        <v>17.167932203389942</v>
      </c>
      <c r="N375" s="116">
        <f t="shared" si="53"/>
        <v>17.217932203389939</v>
      </c>
      <c r="O375" s="117">
        <f t="shared" si="54"/>
        <v>17.19293220338994</v>
      </c>
      <c r="P375" s="98">
        <f t="shared" si="55"/>
        <v>0</v>
      </c>
      <c r="Q375" s="118">
        <f t="shared" si="56"/>
        <v>0</v>
      </c>
      <c r="R375" s="98">
        <f t="shared" si="60"/>
        <v>8</v>
      </c>
      <c r="S375" s="119">
        <f t="shared" si="57"/>
        <v>8</v>
      </c>
    </row>
    <row r="376" spans="1:19">
      <c r="A376" s="119"/>
      <c r="E376" s="98">
        <f t="shared" si="51"/>
        <v>375</v>
      </c>
      <c r="F376" s="99"/>
      <c r="K376" s="114">
        <f t="shared" si="58"/>
        <v>17.218432203389941</v>
      </c>
      <c r="L376" s="115">
        <f t="shared" si="59"/>
        <v>17.267432203389941</v>
      </c>
      <c r="M376" s="98">
        <f t="shared" si="52"/>
        <v>17.217932203389942</v>
      </c>
      <c r="N376" s="116">
        <f t="shared" si="53"/>
        <v>17.26793220338994</v>
      </c>
      <c r="O376" s="117">
        <f t="shared" si="54"/>
        <v>17.242932203389941</v>
      </c>
      <c r="P376" s="98">
        <f t="shared" si="55"/>
        <v>0</v>
      </c>
      <c r="Q376" s="118">
        <f t="shared" si="56"/>
        <v>0</v>
      </c>
      <c r="R376" s="98">
        <f t="shared" si="60"/>
        <v>8</v>
      </c>
      <c r="S376" s="119">
        <f t="shared" si="57"/>
        <v>8</v>
      </c>
    </row>
    <row r="377" spans="1:19">
      <c r="A377" s="119"/>
      <c r="E377" s="98">
        <f t="shared" si="51"/>
        <v>376</v>
      </c>
      <c r="F377" s="99"/>
      <c r="K377" s="114">
        <f t="shared" si="58"/>
        <v>17.268432203389942</v>
      </c>
      <c r="L377" s="115">
        <f t="shared" si="59"/>
        <v>17.317432203389941</v>
      </c>
      <c r="M377" s="98">
        <f t="shared" si="52"/>
        <v>17.267932203389943</v>
      </c>
      <c r="N377" s="116">
        <f t="shared" si="53"/>
        <v>17.31793220338994</v>
      </c>
      <c r="O377" s="117">
        <f t="shared" si="54"/>
        <v>17.292932203389942</v>
      </c>
      <c r="P377" s="98">
        <f t="shared" si="55"/>
        <v>0</v>
      </c>
      <c r="Q377" s="118">
        <f t="shared" si="56"/>
        <v>0</v>
      </c>
      <c r="R377" s="98">
        <f t="shared" si="60"/>
        <v>8</v>
      </c>
      <c r="S377" s="119">
        <f t="shared" si="57"/>
        <v>8</v>
      </c>
    </row>
    <row r="378" spans="1:19">
      <c r="A378" s="119"/>
      <c r="E378" s="98">
        <f t="shared" si="51"/>
        <v>377</v>
      </c>
      <c r="F378" s="99"/>
      <c r="K378" s="114">
        <f t="shared" si="58"/>
        <v>17.318432203389943</v>
      </c>
      <c r="L378" s="115">
        <f t="shared" si="59"/>
        <v>17.367432203389942</v>
      </c>
      <c r="M378" s="98">
        <f t="shared" si="52"/>
        <v>17.317932203389944</v>
      </c>
      <c r="N378" s="116">
        <f t="shared" si="53"/>
        <v>17.367932203389941</v>
      </c>
      <c r="O378" s="117">
        <f t="shared" si="54"/>
        <v>17.342932203389942</v>
      </c>
      <c r="P378" s="98">
        <f t="shared" si="55"/>
        <v>0</v>
      </c>
      <c r="Q378" s="118">
        <f t="shared" si="56"/>
        <v>0</v>
      </c>
      <c r="R378" s="98">
        <f t="shared" si="60"/>
        <v>8</v>
      </c>
      <c r="S378" s="119">
        <f t="shared" si="57"/>
        <v>8</v>
      </c>
    </row>
    <row r="379" spans="1:19">
      <c r="A379" s="119"/>
      <c r="E379" s="98">
        <f t="shared" si="51"/>
        <v>378</v>
      </c>
      <c r="F379" s="99"/>
      <c r="K379" s="114">
        <f t="shared" si="58"/>
        <v>17.368432203389943</v>
      </c>
      <c r="L379" s="115">
        <f t="shared" si="59"/>
        <v>17.417432203389943</v>
      </c>
      <c r="M379" s="98">
        <f t="shared" si="52"/>
        <v>17.367932203389945</v>
      </c>
      <c r="N379" s="116">
        <f t="shared" si="53"/>
        <v>17.417932203389942</v>
      </c>
      <c r="O379" s="117">
        <f t="shared" si="54"/>
        <v>17.392932203389943</v>
      </c>
      <c r="P379" s="98">
        <f t="shared" si="55"/>
        <v>0</v>
      </c>
      <c r="Q379" s="118">
        <f t="shared" si="56"/>
        <v>0</v>
      </c>
      <c r="R379" s="98">
        <f t="shared" si="60"/>
        <v>8</v>
      </c>
      <c r="S379" s="119">
        <f t="shared" si="57"/>
        <v>8</v>
      </c>
    </row>
    <row r="380" spans="1:19">
      <c r="A380" s="119"/>
      <c r="E380" s="98">
        <f t="shared" si="51"/>
        <v>379</v>
      </c>
      <c r="F380" s="99"/>
      <c r="K380" s="114">
        <f t="shared" si="58"/>
        <v>17.418432203389944</v>
      </c>
      <c r="L380" s="115">
        <f t="shared" si="59"/>
        <v>17.467432203389944</v>
      </c>
      <c r="M380" s="98">
        <f t="shared" si="52"/>
        <v>17.417932203389945</v>
      </c>
      <c r="N380" s="116">
        <f t="shared" si="53"/>
        <v>17.467932203389942</v>
      </c>
      <c r="O380" s="117">
        <f t="shared" si="54"/>
        <v>17.442932203389944</v>
      </c>
      <c r="P380" s="98">
        <f t="shared" si="55"/>
        <v>0</v>
      </c>
      <c r="Q380" s="118">
        <f t="shared" si="56"/>
        <v>0</v>
      </c>
      <c r="R380" s="98">
        <f t="shared" si="60"/>
        <v>8</v>
      </c>
      <c r="S380" s="119">
        <f t="shared" si="57"/>
        <v>8</v>
      </c>
    </row>
    <row r="381" spans="1:19">
      <c r="A381" s="119"/>
      <c r="E381" s="98">
        <f t="shared" si="51"/>
        <v>380</v>
      </c>
      <c r="F381" s="99"/>
      <c r="K381" s="114">
        <f t="shared" si="58"/>
        <v>17.468432203389945</v>
      </c>
      <c r="L381" s="115">
        <f t="shared" si="59"/>
        <v>17.517432203389944</v>
      </c>
      <c r="M381" s="98">
        <f t="shared" si="52"/>
        <v>17.467932203389946</v>
      </c>
      <c r="N381" s="116">
        <f t="shared" si="53"/>
        <v>17.517932203389943</v>
      </c>
      <c r="O381" s="117">
        <f t="shared" si="54"/>
        <v>17.492932203389945</v>
      </c>
      <c r="P381" s="98">
        <f t="shared" si="55"/>
        <v>0</v>
      </c>
      <c r="Q381" s="118">
        <f t="shared" si="56"/>
        <v>0</v>
      </c>
      <c r="R381" s="98">
        <f t="shared" si="60"/>
        <v>8</v>
      </c>
      <c r="S381" s="119">
        <f t="shared" si="57"/>
        <v>8</v>
      </c>
    </row>
    <row r="382" spans="1:19">
      <c r="A382" s="119"/>
      <c r="E382" s="98">
        <f t="shared" si="51"/>
        <v>381</v>
      </c>
      <c r="F382" s="99"/>
      <c r="K382" s="114">
        <f t="shared" si="58"/>
        <v>17.518432203389946</v>
      </c>
      <c r="L382" s="115">
        <f t="shared" si="59"/>
        <v>17.567432203389945</v>
      </c>
      <c r="M382" s="98">
        <f t="shared" si="52"/>
        <v>17.517932203389947</v>
      </c>
      <c r="N382" s="116">
        <f t="shared" si="53"/>
        <v>17.567932203389944</v>
      </c>
      <c r="O382" s="117">
        <f t="shared" si="54"/>
        <v>17.542932203389945</v>
      </c>
      <c r="P382" s="98">
        <f t="shared" si="55"/>
        <v>0</v>
      </c>
      <c r="Q382" s="118">
        <f t="shared" si="56"/>
        <v>0</v>
      </c>
      <c r="R382" s="98">
        <f t="shared" si="60"/>
        <v>8</v>
      </c>
      <c r="S382" s="119">
        <f t="shared" si="57"/>
        <v>8</v>
      </c>
    </row>
    <row r="383" spans="1:19">
      <c r="A383" s="119"/>
      <c r="E383" s="98">
        <f t="shared" si="51"/>
        <v>382</v>
      </c>
      <c r="F383" s="99"/>
      <c r="K383" s="114">
        <f t="shared" si="58"/>
        <v>17.568432203389946</v>
      </c>
      <c r="L383" s="115">
        <f t="shared" si="59"/>
        <v>17.617432203389946</v>
      </c>
      <c r="M383" s="98">
        <f t="shared" si="52"/>
        <v>17.567932203389947</v>
      </c>
      <c r="N383" s="116">
        <f t="shared" si="53"/>
        <v>17.617932203389945</v>
      </c>
      <c r="O383" s="117">
        <f t="shared" si="54"/>
        <v>17.592932203389946</v>
      </c>
      <c r="P383" s="98">
        <f t="shared" si="55"/>
        <v>0</v>
      </c>
      <c r="Q383" s="118">
        <f t="shared" si="56"/>
        <v>0</v>
      </c>
      <c r="R383" s="98">
        <f t="shared" si="60"/>
        <v>8</v>
      </c>
      <c r="S383" s="119">
        <f t="shared" si="57"/>
        <v>8</v>
      </c>
    </row>
    <row r="384" spans="1:19">
      <c r="A384" s="119"/>
      <c r="E384" s="98">
        <f t="shared" si="51"/>
        <v>383</v>
      </c>
      <c r="F384" s="99"/>
      <c r="K384" s="114">
        <f t="shared" si="58"/>
        <v>17.618432203389947</v>
      </c>
      <c r="L384" s="115">
        <f t="shared" si="59"/>
        <v>17.667432203389946</v>
      </c>
      <c r="M384" s="98">
        <f t="shared" si="52"/>
        <v>17.617932203389948</v>
      </c>
      <c r="N384" s="116">
        <f t="shared" si="53"/>
        <v>17.667932203389945</v>
      </c>
      <c r="O384" s="117">
        <f t="shared" si="54"/>
        <v>17.642932203389947</v>
      </c>
      <c r="P384" s="98">
        <f t="shared" si="55"/>
        <v>0</v>
      </c>
      <c r="Q384" s="118">
        <f t="shared" si="56"/>
        <v>0</v>
      </c>
      <c r="R384" s="98">
        <f t="shared" si="60"/>
        <v>8</v>
      </c>
      <c r="S384" s="119">
        <f t="shared" si="57"/>
        <v>8</v>
      </c>
    </row>
    <row r="385" spans="1:19">
      <c r="A385" s="119"/>
      <c r="E385" s="98">
        <f t="shared" si="51"/>
        <v>384</v>
      </c>
      <c r="F385" s="99"/>
      <c r="K385" s="114">
        <f t="shared" si="58"/>
        <v>17.668432203389948</v>
      </c>
      <c r="L385" s="115">
        <f t="shared" si="59"/>
        <v>17.717432203389947</v>
      </c>
      <c r="M385" s="98">
        <f t="shared" si="52"/>
        <v>17.667932203389949</v>
      </c>
      <c r="N385" s="116">
        <f t="shared" si="53"/>
        <v>17.717932203389946</v>
      </c>
      <c r="O385" s="117">
        <f t="shared" si="54"/>
        <v>17.692932203389947</v>
      </c>
      <c r="P385" s="98">
        <f t="shared" si="55"/>
        <v>0</v>
      </c>
      <c r="Q385" s="118">
        <f t="shared" si="56"/>
        <v>0</v>
      </c>
      <c r="R385" s="98">
        <f t="shared" si="60"/>
        <v>8</v>
      </c>
      <c r="S385" s="119">
        <f t="shared" si="57"/>
        <v>8</v>
      </c>
    </row>
    <row r="386" spans="1:19">
      <c r="A386" s="119"/>
      <c r="E386" s="98">
        <f t="shared" si="51"/>
        <v>385</v>
      </c>
      <c r="F386" s="99"/>
      <c r="K386" s="114">
        <f t="shared" si="58"/>
        <v>17.718432203389948</v>
      </c>
      <c r="L386" s="115">
        <f t="shared" si="59"/>
        <v>17.767432203389948</v>
      </c>
      <c r="M386" s="98">
        <f t="shared" si="52"/>
        <v>17.71793220338995</v>
      </c>
      <c r="N386" s="116">
        <f t="shared" si="53"/>
        <v>17.767932203389947</v>
      </c>
      <c r="O386" s="117">
        <f t="shared" si="54"/>
        <v>17.742932203389948</v>
      </c>
      <c r="P386" s="98">
        <f t="shared" si="55"/>
        <v>0</v>
      </c>
      <c r="Q386" s="118">
        <f t="shared" si="56"/>
        <v>0</v>
      </c>
      <c r="R386" s="98">
        <f t="shared" si="60"/>
        <v>8</v>
      </c>
      <c r="S386" s="119">
        <f t="shared" si="57"/>
        <v>8</v>
      </c>
    </row>
    <row r="387" spans="1:19">
      <c r="A387" s="119"/>
      <c r="E387" s="98">
        <f t="shared" si="51"/>
        <v>386</v>
      </c>
      <c r="F387" s="99"/>
      <c r="K387" s="114">
        <f t="shared" si="58"/>
        <v>17.768432203389949</v>
      </c>
      <c r="L387" s="115">
        <f t="shared" si="59"/>
        <v>17.817432203389949</v>
      </c>
      <c r="M387" s="98">
        <f t="shared" si="52"/>
        <v>17.76793220338995</v>
      </c>
      <c r="N387" s="116">
        <f t="shared" si="53"/>
        <v>17.817932203389947</v>
      </c>
      <c r="O387" s="117">
        <f t="shared" si="54"/>
        <v>17.792932203389949</v>
      </c>
      <c r="P387" s="98">
        <f t="shared" si="55"/>
        <v>0</v>
      </c>
      <c r="Q387" s="118">
        <f t="shared" si="56"/>
        <v>0</v>
      </c>
      <c r="R387" s="98">
        <f t="shared" si="60"/>
        <v>8</v>
      </c>
      <c r="S387" s="119">
        <f t="shared" si="57"/>
        <v>8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17.81843220338995</v>
      </c>
      <c r="L388" s="115">
        <f t="shared" si="59"/>
        <v>17.867432203389949</v>
      </c>
      <c r="M388" s="98">
        <f t="shared" si="52"/>
        <v>17.817932203389951</v>
      </c>
      <c r="N388" s="116">
        <f t="shared" si="53"/>
        <v>17.867932203389948</v>
      </c>
      <c r="O388" s="117">
        <f t="shared" si="54"/>
        <v>17.84293220338995</v>
      </c>
      <c r="P388" s="98">
        <f t="shared" si="55"/>
        <v>0</v>
      </c>
      <c r="Q388" s="118">
        <f t="shared" si="56"/>
        <v>0</v>
      </c>
      <c r="R388" s="98">
        <f t="shared" si="60"/>
        <v>8</v>
      </c>
      <c r="S388" s="119">
        <f t="shared" si="57"/>
        <v>8</v>
      </c>
    </row>
    <row r="389" spans="1:19">
      <c r="A389" s="119"/>
      <c r="E389" s="98">
        <f t="shared" si="61"/>
        <v>388</v>
      </c>
      <c r="F389" s="99"/>
      <c r="K389" s="114">
        <f t="shared" si="58"/>
        <v>17.868432203389951</v>
      </c>
      <c r="L389" s="115">
        <f t="shared" si="59"/>
        <v>17.91743220338995</v>
      </c>
      <c r="M389" s="98">
        <f t="shared" ref="M389:M452" si="62">K389-5*10^-(D$2+1)</f>
        <v>17.867932203389952</v>
      </c>
      <c r="N389" s="116">
        <f t="shared" ref="N389:N452" si="63">L389+5*10^-(D$2+1)</f>
        <v>17.917932203389949</v>
      </c>
      <c r="O389" s="117">
        <f t="shared" ref="O389:O452" si="64">AVERAGE(K389,L389)</f>
        <v>17.89293220338995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8</v>
      </c>
      <c r="S389" s="119">
        <f t="shared" ref="S389:S452" si="67">COUNTIF(F$2:F$5000,"&lt;="&amp;M389)</f>
        <v>8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17.918432203389951</v>
      </c>
      <c r="L390" s="115">
        <f t="shared" ref="L390:L453" si="69">K390+$I$4-POWER(10,-$D$2)</f>
        <v>17.967432203389951</v>
      </c>
      <c r="M390" s="98">
        <f t="shared" si="62"/>
        <v>17.917932203389952</v>
      </c>
      <c r="N390" s="116">
        <f t="shared" si="63"/>
        <v>17.96793220338995</v>
      </c>
      <c r="O390" s="117">
        <f t="shared" si="64"/>
        <v>17.942932203389951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8</v>
      </c>
      <c r="S390" s="119">
        <f t="shared" si="67"/>
        <v>8</v>
      </c>
    </row>
    <row r="391" spans="1:19">
      <c r="A391" s="119"/>
      <c r="E391" s="98">
        <f t="shared" si="61"/>
        <v>390</v>
      </c>
      <c r="F391" s="99"/>
      <c r="K391" s="114">
        <f t="shared" si="68"/>
        <v>17.968432203389952</v>
      </c>
      <c r="L391" s="115">
        <f t="shared" si="69"/>
        <v>18.017432203389951</v>
      </c>
      <c r="M391" s="98">
        <f t="shared" si="62"/>
        <v>17.967932203389953</v>
      </c>
      <c r="N391" s="116">
        <f t="shared" si="63"/>
        <v>18.01793220338995</v>
      </c>
      <c r="O391" s="117">
        <f t="shared" si="64"/>
        <v>17.992932203389952</v>
      </c>
      <c r="P391" s="98">
        <f t="shared" si="65"/>
        <v>0</v>
      </c>
      <c r="Q391" s="118">
        <f t="shared" si="66"/>
        <v>0</v>
      </c>
      <c r="R391" s="98">
        <f t="shared" si="70"/>
        <v>8</v>
      </c>
      <c r="S391" s="119">
        <f t="shared" si="67"/>
        <v>8</v>
      </c>
    </row>
    <row r="392" spans="1:19">
      <c r="A392" s="119"/>
      <c r="E392" s="98">
        <f t="shared" si="61"/>
        <v>391</v>
      </c>
      <c r="F392" s="99"/>
      <c r="K392" s="114">
        <f t="shared" si="68"/>
        <v>18.018432203389953</v>
      </c>
      <c r="L392" s="115">
        <f t="shared" si="69"/>
        <v>18.067432203389952</v>
      </c>
      <c r="M392" s="98">
        <f t="shared" si="62"/>
        <v>18.017932203389954</v>
      </c>
      <c r="N392" s="116">
        <f t="shared" si="63"/>
        <v>18.067932203389951</v>
      </c>
      <c r="O392" s="117">
        <f t="shared" si="64"/>
        <v>18.042932203389952</v>
      </c>
      <c r="P392" s="98">
        <f t="shared" si="65"/>
        <v>0</v>
      </c>
      <c r="Q392" s="118">
        <f t="shared" si="66"/>
        <v>0</v>
      </c>
      <c r="R392" s="98">
        <f t="shared" si="70"/>
        <v>8</v>
      </c>
      <c r="S392" s="119">
        <f t="shared" si="67"/>
        <v>8</v>
      </c>
    </row>
    <row r="393" spans="1:19">
      <c r="A393" s="119"/>
      <c r="E393" s="98">
        <f t="shared" si="61"/>
        <v>392</v>
      </c>
      <c r="F393" s="99"/>
      <c r="K393" s="114">
        <f t="shared" si="68"/>
        <v>18.068432203389953</v>
      </c>
      <c r="L393" s="115">
        <f t="shared" si="69"/>
        <v>18.117432203389953</v>
      </c>
      <c r="M393" s="98">
        <f t="shared" si="62"/>
        <v>18.067932203389955</v>
      </c>
      <c r="N393" s="116">
        <f t="shared" si="63"/>
        <v>18.117932203389952</v>
      </c>
      <c r="O393" s="117">
        <f t="shared" si="64"/>
        <v>18.092932203389953</v>
      </c>
      <c r="P393" s="98">
        <f t="shared" si="65"/>
        <v>0</v>
      </c>
      <c r="Q393" s="118">
        <f t="shared" si="66"/>
        <v>0</v>
      </c>
      <c r="R393" s="98">
        <f t="shared" si="70"/>
        <v>8</v>
      </c>
      <c r="S393" s="119">
        <f t="shared" si="67"/>
        <v>8</v>
      </c>
    </row>
    <row r="394" spans="1:19">
      <c r="A394" s="119"/>
      <c r="E394" s="98">
        <f t="shared" si="61"/>
        <v>393</v>
      </c>
      <c r="F394" s="99"/>
      <c r="K394" s="114">
        <f t="shared" si="68"/>
        <v>18.118432203389954</v>
      </c>
      <c r="L394" s="115">
        <f t="shared" si="69"/>
        <v>18.167432203389954</v>
      </c>
      <c r="M394" s="98">
        <f t="shared" si="62"/>
        <v>18.117932203389955</v>
      </c>
      <c r="N394" s="116">
        <f t="shared" si="63"/>
        <v>18.167932203389952</v>
      </c>
      <c r="O394" s="117">
        <f t="shared" si="64"/>
        <v>18.142932203389954</v>
      </c>
      <c r="P394" s="98">
        <f t="shared" si="65"/>
        <v>0</v>
      </c>
      <c r="Q394" s="118">
        <f t="shared" si="66"/>
        <v>0</v>
      </c>
      <c r="R394" s="98">
        <f t="shared" si="70"/>
        <v>8</v>
      </c>
      <c r="S394" s="119">
        <f t="shared" si="67"/>
        <v>8</v>
      </c>
    </row>
    <row r="395" spans="1:19">
      <c r="A395" s="119"/>
      <c r="E395" s="98">
        <f t="shared" si="61"/>
        <v>394</v>
      </c>
      <c r="F395" s="99"/>
      <c r="K395" s="114">
        <f t="shared" si="68"/>
        <v>18.168432203389955</v>
      </c>
      <c r="L395" s="115">
        <f t="shared" si="69"/>
        <v>18.217432203389954</v>
      </c>
      <c r="M395" s="98">
        <f t="shared" si="62"/>
        <v>18.167932203389956</v>
      </c>
      <c r="N395" s="116">
        <f t="shared" si="63"/>
        <v>18.217932203389953</v>
      </c>
      <c r="O395" s="117">
        <f t="shared" si="64"/>
        <v>18.192932203389955</v>
      </c>
      <c r="P395" s="98">
        <f t="shared" si="65"/>
        <v>0</v>
      </c>
      <c r="Q395" s="118">
        <f t="shared" si="66"/>
        <v>0</v>
      </c>
      <c r="R395" s="98">
        <f t="shared" si="70"/>
        <v>8</v>
      </c>
      <c r="S395" s="119">
        <f t="shared" si="67"/>
        <v>8</v>
      </c>
    </row>
    <row r="396" spans="1:19">
      <c r="A396" s="119"/>
      <c r="E396" s="98">
        <f t="shared" si="61"/>
        <v>395</v>
      </c>
      <c r="F396" s="99"/>
      <c r="K396" s="114">
        <f t="shared" si="68"/>
        <v>18.218432203389956</v>
      </c>
      <c r="L396" s="115">
        <f t="shared" si="69"/>
        <v>18.267432203389955</v>
      </c>
      <c r="M396" s="98">
        <f t="shared" si="62"/>
        <v>18.217932203389957</v>
      </c>
      <c r="N396" s="116">
        <f t="shared" si="63"/>
        <v>18.267932203389954</v>
      </c>
      <c r="O396" s="117">
        <f t="shared" si="64"/>
        <v>18.242932203389955</v>
      </c>
      <c r="P396" s="98">
        <f t="shared" si="65"/>
        <v>0</v>
      </c>
      <c r="Q396" s="118">
        <f t="shared" si="66"/>
        <v>0</v>
      </c>
      <c r="R396" s="98">
        <f t="shared" si="70"/>
        <v>8</v>
      </c>
      <c r="S396" s="119">
        <f t="shared" si="67"/>
        <v>8</v>
      </c>
    </row>
    <row r="397" spans="1:19">
      <c r="A397" s="119"/>
      <c r="E397" s="98">
        <f t="shared" si="61"/>
        <v>396</v>
      </c>
      <c r="F397" s="99"/>
      <c r="K397" s="114">
        <f t="shared" si="68"/>
        <v>18.268432203389956</v>
      </c>
      <c r="L397" s="115">
        <f t="shared" si="69"/>
        <v>18.317432203389956</v>
      </c>
      <c r="M397" s="98">
        <f t="shared" si="62"/>
        <v>18.267932203389957</v>
      </c>
      <c r="N397" s="116">
        <f t="shared" si="63"/>
        <v>18.317932203389955</v>
      </c>
      <c r="O397" s="117">
        <f t="shared" si="64"/>
        <v>18.292932203389956</v>
      </c>
      <c r="P397" s="98">
        <f t="shared" si="65"/>
        <v>0</v>
      </c>
      <c r="Q397" s="118">
        <f t="shared" si="66"/>
        <v>0</v>
      </c>
      <c r="R397" s="98">
        <f t="shared" si="70"/>
        <v>8</v>
      </c>
      <c r="S397" s="119">
        <f t="shared" si="67"/>
        <v>8</v>
      </c>
    </row>
    <row r="398" spans="1:19">
      <c r="A398" s="119"/>
      <c r="E398" s="98">
        <f t="shared" si="61"/>
        <v>397</v>
      </c>
      <c r="F398" s="99"/>
      <c r="K398" s="114">
        <f t="shared" si="68"/>
        <v>18.318432203389957</v>
      </c>
      <c r="L398" s="115">
        <f t="shared" si="69"/>
        <v>18.367432203389956</v>
      </c>
      <c r="M398" s="98">
        <f t="shared" si="62"/>
        <v>18.317932203389958</v>
      </c>
      <c r="N398" s="116">
        <f t="shared" si="63"/>
        <v>18.367932203389955</v>
      </c>
      <c r="O398" s="117">
        <f t="shared" si="64"/>
        <v>18.342932203389957</v>
      </c>
      <c r="P398" s="98">
        <f t="shared" si="65"/>
        <v>0</v>
      </c>
      <c r="Q398" s="118">
        <f t="shared" si="66"/>
        <v>0</v>
      </c>
      <c r="R398" s="98">
        <f t="shared" si="70"/>
        <v>8</v>
      </c>
      <c r="S398" s="119">
        <f t="shared" si="67"/>
        <v>8</v>
      </c>
    </row>
    <row r="399" spans="1:19">
      <c r="A399" s="119"/>
      <c r="E399" s="98">
        <f t="shared" si="61"/>
        <v>398</v>
      </c>
      <c r="F399" s="99"/>
      <c r="K399" s="114">
        <f t="shared" si="68"/>
        <v>18.368432203389958</v>
      </c>
      <c r="L399" s="115">
        <f t="shared" si="69"/>
        <v>18.417432203389957</v>
      </c>
      <c r="M399" s="98">
        <f t="shared" si="62"/>
        <v>18.367932203389959</v>
      </c>
      <c r="N399" s="116">
        <f t="shared" si="63"/>
        <v>18.417932203389956</v>
      </c>
      <c r="O399" s="117">
        <f t="shared" si="64"/>
        <v>18.392932203389957</v>
      </c>
      <c r="P399" s="98">
        <f t="shared" si="65"/>
        <v>0</v>
      </c>
      <c r="Q399" s="118">
        <f t="shared" si="66"/>
        <v>0</v>
      </c>
      <c r="R399" s="98">
        <f t="shared" si="70"/>
        <v>8</v>
      </c>
      <c r="S399" s="119">
        <f t="shared" si="67"/>
        <v>8</v>
      </c>
    </row>
    <row r="400" spans="1:19">
      <c r="A400" s="119"/>
      <c r="E400" s="98">
        <f t="shared" si="61"/>
        <v>399</v>
      </c>
      <c r="F400" s="99"/>
      <c r="K400" s="114">
        <f t="shared" si="68"/>
        <v>18.418432203389958</v>
      </c>
      <c r="L400" s="115">
        <f t="shared" si="69"/>
        <v>18.467432203389958</v>
      </c>
      <c r="M400" s="98">
        <f t="shared" si="62"/>
        <v>18.41793220338996</v>
      </c>
      <c r="N400" s="116">
        <f t="shared" si="63"/>
        <v>18.467932203389957</v>
      </c>
      <c r="O400" s="117">
        <f t="shared" si="64"/>
        <v>18.442932203389958</v>
      </c>
      <c r="P400" s="98">
        <f t="shared" si="65"/>
        <v>0</v>
      </c>
      <c r="Q400" s="118">
        <f t="shared" si="66"/>
        <v>0</v>
      </c>
      <c r="R400" s="98">
        <f t="shared" si="70"/>
        <v>8</v>
      </c>
      <c r="S400" s="119">
        <f t="shared" si="67"/>
        <v>8</v>
      </c>
    </row>
    <row r="401" spans="1:19">
      <c r="A401" s="119"/>
      <c r="E401" s="98">
        <f t="shared" si="61"/>
        <v>400</v>
      </c>
      <c r="F401" s="99"/>
      <c r="K401" s="114">
        <f t="shared" si="68"/>
        <v>18.468432203389959</v>
      </c>
      <c r="L401" s="115">
        <f t="shared" si="69"/>
        <v>18.517432203389959</v>
      </c>
      <c r="M401" s="98">
        <f t="shared" si="62"/>
        <v>18.46793220338996</v>
      </c>
      <c r="N401" s="116">
        <f t="shared" si="63"/>
        <v>18.517932203389957</v>
      </c>
      <c r="O401" s="117">
        <f t="shared" si="64"/>
        <v>18.492932203389959</v>
      </c>
      <c r="P401" s="98">
        <f t="shared" si="65"/>
        <v>0</v>
      </c>
      <c r="Q401" s="118">
        <f t="shared" si="66"/>
        <v>0</v>
      </c>
      <c r="R401" s="98">
        <f t="shared" si="70"/>
        <v>8</v>
      </c>
      <c r="S401" s="119">
        <f t="shared" si="67"/>
        <v>8</v>
      </c>
    </row>
    <row r="402" spans="1:19">
      <c r="A402" s="119"/>
      <c r="E402" s="98">
        <f t="shared" si="61"/>
        <v>401</v>
      </c>
      <c r="F402" s="99"/>
      <c r="K402" s="114">
        <f t="shared" si="68"/>
        <v>18.51843220338996</v>
      </c>
      <c r="L402" s="115">
        <f t="shared" si="69"/>
        <v>18.567432203389959</v>
      </c>
      <c r="M402" s="98">
        <f t="shared" si="62"/>
        <v>18.517932203389961</v>
      </c>
      <c r="N402" s="116">
        <f t="shared" si="63"/>
        <v>18.567932203389958</v>
      </c>
      <c r="O402" s="117">
        <f t="shared" si="64"/>
        <v>18.54293220338996</v>
      </c>
      <c r="P402" s="98">
        <f t="shared" si="65"/>
        <v>0</v>
      </c>
      <c r="Q402" s="118">
        <f t="shared" si="66"/>
        <v>0</v>
      </c>
      <c r="R402" s="98">
        <f t="shared" si="70"/>
        <v>8</v>
      </c>
      <c r="S402" s="119">
        <f t="shared" si="67"/>
        <v>8</v>
      </c>
    </row>
    <row r="403" spans="1:19">
      <c r="A403" s="119"/>
      <c r="E403" s="98">
        <f t="shared" si="61"/>
        <v>402</v>
      </c>
      <c r="F403" s="99"/>
      <c r="K403" s="114">
        <f t="shared" si="68"/>
        <v>18.56843220338996</v>
      </c>
      <c r="L403" s="115">
        <f t="shared" si="69"/>
        <v>18.61743220338996</v>
      </c>
      <c r="M403" s="98">
        <f t="shared" si="62"/>
        <v>18.567932203389962</v>
      </c>
      <c r="N403" s="116">
        <f t="shared" si="63"/>
        <v>18.617932203389959</v>
      </c>
      <c r="O403" s="117">
        <f t="shared" si="64"/>
        <v>18.59293220338996</v>
      </c>
      <c r="P403" s="98">
        <f t="shared" si="65"/>
        <v>0</v>
      </c>
      <c r="Q403" s="118">
        <f t="shared" si="66"/>
        <v>0</v>
      </c>
      <c r="R403" s="98">
        <f t="shared" si="70"/>
        <v>8</v>
      </c>
      <c r="S403" s="119">
        <f t="shared" si="67"/>
        <v>8</v>
      </c>
    </row>
    <row r="404" spans="1:19">
      <c r="A404" s="119"/>
      <c r="E404" s="98">
        <f t="shared" si="61"/>
        <v>403</v>
      </c>
      <c r="F404" s="99"/>
      <c r="K404" s="114">
        <f t="shared" si="68"/>
        <v>18.618432203389961</v>
      </c>
      <c r="L404" s="115">
        <f t="shared" si="69"/>
        <v>18.667432203389961</v>
      </c>
      <c r="M404" s="98">
        <f t="shared" si="62"/>
        <v>18.617932203389962</v>
      </c>
      <c r="N404" s="116">
        <f t="shared" si="63"/>
        <v>18.66793220338996</v>
      </c>
      <c r="O404" s="117">
        <f t="shared" si="64"/>
        <v>18.642932203389961</v>
      </c>
      <c r="P404" s="98">
        <f t="shared" si="65"/>
        <v>0</v>
      </c>
      <c r="Q404" s="118">
        <f t="shared" si="66"/>
        <v>0</v>
      </c>
      <c r="R404" s="98">
        <f t="shared" si="70"/>
        <v>8</v>
      </c>
      <c r="S404" s="119">
        <f t="shared" si="67"/>
        <v>8</v>
      </c>
    </row>
    <row r="405" spans="1:19">
      <c r="A405" s="119"/>
      <c r="E405" s="98">
        <f t="shared" si="61"/>
        <v>404</v>
      </c>
      <c r="F405" s="99"/>
      <c r="K405" s="114">
        <f t="shared" si="68"/>
        <v>18.668432203389962</v>
      </c>
      <c r="L405" s="115">
        <f t="shared" si="69"/>
        <v>18.717432203389961</v>
      </c>
      <c r="M405" s="98">
        <f t="shared" si="62"/>
        <v>18.667932203389963</v>
      </c>
      <c r="N405" s="116">
        <f t="shared" si="63"/>
        <v>18.71793220338996</v>
      </c>
      <c r="O405" s="117">
        <f t="shared" si="64"/>
        <v>18.692932203389962</v>
      </c>
      <c r="P405" s="98">
        <f t="shared" si="65"/>
        <v>0</v>
      </c>
      <c r="Q405" s="118">
        <f t="shared" si="66"/>
        <v>0</v>
      </c>
      <c r="R405" s="98">
        <f t="shared" si="70"/>
        <v>8</v>
      </c>
      <c r="S405" s="119">
        <f t="shared" si="67"/>
        <v>8</v>
      </c>
    </row>
    <row r="406" spans="1:19">
      <c r="A406" s="119"/>
      <c r="E406" s="98">
        <f t="shared" si="61"/>
        <v>405</v>
      </c>
      <c r="F406" s="99"/>
      <c r="K406" s="114">
        <f t="shared" si="68"/>
        <v>18.718432203389963</v>
      </c>
      <c r="L406" s="115">
        <f t="shared" si="69"/>
        <v>18.767432203389962</v>
      </c>
      <c r="M406" s="98">
        <f t="shared" si="62"/>
        <v>18.717932203389964</v>
      </c>
      <c r="N406" s="116">
        <f t="shared" si="63"/>
        <v>18.767932203389961</v>
      </c>
      <c r="O406" s="117">
        <f t="shared" si="64"/>
        <v>18.742932203389962</v>
      </c>
      <c r="P406" s="98">
        <f t="shared" si="65"/>
        <v>0</v>
      </c>
      <c r="Q406" s="118">
        <f t="shared" si="66"/>
        <v>0</v>
      </c>
      <c r="R406" s="98">
        <f t="shared" si="70"/>
        <v>8</v>
      </c>
      <c r="S406" s="119">
        <f t="shared" si="67"/>
        <v>8</v>
      </c>
    </row>
    <row r="407" spans="1:19">
      <c r="A407" s="119"/>
      <c r="E407" s="98">
        <f t="shared" si="61"/>
        <v>406</v>
      </c>
      <c r="F407" s="99"/>
      <c r="K407" s="114">
        <f t="shared" si="68"/>
        <v>18.768432203389963</v>
      </c>
      <c r="L407" s="115">
        <f t="shared" si="69"/>
        <v>18.817432203389963</v>
      </c>
      <c r="M407" s="98">
        <f t="shared" si="62"/>
        <v>18.767932203389964</v>
      </c>
      <c r="N407" s="116">
        <f t="shared" si="63"/>
        <v>18.817932203389962</v>
      </c>
      <c r="O407" s="117">
        <f t="shared" si="64"/>
        <v>18.792932203389963</v>
      </c>
      <c r="P407" s="98">
        <f t="shared" si="65"/>
        <v>0</v>
      </c>
      <c r="Q407" s="118">
        <f t="shared" si="66"/>
        <v>0</v>
      </c>
      <c r="R407" s="98">
        <f t="shared" si="70"/>
        <v>8</v>
      </c>
      <c r="S407" s="119">
        <f t="shared" si="67"/>
        <v>8</v>
      </c>
    </row>
    <row r="408" spans="1:19">
      <c r="A408" s="119"/>
      <c r="E408" s="98">
        <f t="shared" si="61"/>
        <v>407</v>
      </c>
      <c r="F408" s="99"/>
      <c r="K408" s="114">
        <f t="shared" si="68"/>
        <v>18.818432203389964</v>
      </c>
      <c r="L408" s="115">
        <f t="shared" si="69"/>
        <v>18.867432203389964</v>
      </c>
      <c r="M408" s="98">
        <f t="shared" si="62"/>
        <v>18.817932203389965</v>
      </c>
      <c r="N408" s="116">
        <f t="shared" si="63"/>
        <v>18.867932203389962</v>
      </c>
      <c r="O408" s="117">
        <f t="shared" si="64"/>
        <v>18.842932203389964</v>
      </c>
      <c r="P408" s="98">
        <f t="shared" si="65"/>
        <v>0</v>
      </c>
      <c r="Q408" s="118">
        <f t="shared" si="66"/>
        <v>0</v>
      </c>
      <c r="R408" s="98">
        <f t="shared" si="70"/>
        <v>8</v>
      </c>
      <c r="S408" s="119">
        <f t="shared" si="67"/>
        <v>8</v>
      </c>
    </row>
    <row r="409" spans="1:19">
      <c r="A409" s="119"/>
      <c r="E409" s="98">
        <f t="shared" si="61"/>
        <v>408</v>
      </c>
      <c r="F409" s="99"/>
      <c r="K409" s="114">
        <f t="shared" si="68"/>
        <v>18.868432203389965</v>
      </c>
      <c r="L409" s="115">
        <f t="shared" si="69"/>
        <v>18.917432203389964</v>
      </c>
      <c r="M409" s="98">
        <f t="shared" si="62"/>
        <v>18.867932203389966</v>
      </c>
      <c r="N409" s="116">
        <f t="shared" si="63"/>
        <v>18.917932203389963</v>
      </c>
      <c r="O409" s="117">
        <f t="shared" si="64"/>
        <v>18.892932203389964</v>
      </c>
      <c r="P409" s="98">
        <f t="shared" si="65"/>
        <v>0</v>
      </c>
      <c r="Q409" s="118">
        <f t="shared" si="66"/>
        <v>0</v>
      </c>
      <c r="R409" s="98">
        <f t="shared" si="70"/>
        <v>8</v>
      </c>
      <c r="S409" s="119">
        <f t="shared" si="67"/>
        <v>8</v>
      </c>
    </row>
    <row r="410" spans="1:19">
      <c r="A410" s="119"/>
      <c r="E410" s="98">
        <f t="shared" si="61"/>
        <v>409</v>
      </c>
      <c r="F410" s="99"/>
      <c r="K410" s="114">
        <f t="shared" si="68"/>
        <v>18.918432203389965</v>
      </c>
      <c r="L410" s="115">
        <f t="shared" si="69"/>
        <v>18.967432203389965</v>
      </c>
      <c r="M410" s="98">
        <f t="shared" si="62"/>
        <v>18.917932203389967</v>
      </c>
      <c r="N410" s="116">
        <f t="shared" si="63"/>
        <v>18.967932203389964</v>
      </c>
      <c r="O410" s="117">
        <f t="shared" si="64"/>
        <v>18.942932203389965</v>
      </c>
      <c r="P410" s="98">
        <f t="shared" si="65"/>
        <v>0</v>
      </c>
      <c r="Q410" s="118">
        <f t="shared" si="66"/>
        <v>0</v>
      </c>
      <c r="R410" s="98">
        <f t="shared" si="70"/>
        <v>8</v>
      </c>
      <c r="S410" s="119">
        <f t="shared" si="67"/>
        <v>8</v>
      </c>
    </row>
    <row r="411" spans="1:19">
      <c r="A411" s="119"/>
      <c r="E411" s="98">
        <f t="shared" si="61"/>
        <v>410</v>
      </c>
      <c r="F411" s="99"/>
      <c r="K411" s="114">
        <f t="shared" si="68"/>
        <v>18.968432203389966</v>
      </c>
      <c r="L411" s="115">
        <f t="shared" si="69"/>
        <v>19.017432203389966</v>
      </c>
      <c r="M411" s="98">
        <f t="shared" si="62"/>
        <v>18.967932203389967</v>
      </c>
      <c r="N411" s="116">
        <f t="shared" si="63"/>
        <v>19.017932203389964</v>
      </c>
      <c r="O411" s="117">
        <f t="shared" si="64"/>
        <v>18.992932203389966</v>
      </c>
      <c r="P411" s="98">
        <f t="shared" si="65"/>
        <v>0</v>
      </c>
      <c r="Q411" s="118">
        <f t="shared" si="66"/>
        <v>0</v>
      </c>
      <c r="R411" s="98">
        <f t="shared" si="70"/>
        <v>8</v>
      </c>
      <c r="S411" s="119">
        <f t="shared" si="67"/>
        <v>8</v>
      </c>
    </row>
    <row r="412" spans="1:19">
      <c r="A412" s="119"/>
      <c r="E412" s="98">
        <f t="shared" si="61"/>
        <v>411</v>
      </c>
      <c r="F412" s="99"/>
      <c r="K412" s="114">
        <f t="shared" si="68"/>
        <v>19.018432203389967</v>
      </c>
      <c r="L412" s="115">
        <f t="shared" si="69"/>
        <v>19.067432203389966</v>
      </c>
      <c r="M412" s="98">
        <f t="shared" si="62"/>
        <v>19.017932203389968</v>
      </c>
      <c r="N412" s="116">
        <f t="shared" si="63"/>
        <v>19.067932203389965</v>
      </c>
      <c r="O412" s="117">
        <f t="shared" si="64"/>
        <v>19.042932203389967</v>
      </c>
      <c r="P412" s="98">
        <f t="shared" si="65"/>
        <v>0</v>
      </c>
      <c r="Q412" s="118">
        <f t="shared" si="66"/>
        <v>0</v>
      </c>
      <c r="R412" s="98">
        <f t="shared" si="70"/>
        <v>8</v>
      </c>
      <c r="S412" s="119">
        <f t="shared" si="67"/>
        <v>8</v>
      </c>
    </row>
    <row r="413" spans="1:19">
      <c r="A413" s="119"/>
      <c r="E413" s="98">
        <f t="shared" si="61"/>
        <v>412</v>
      </c>
      <c r="F413" s="99"/>
      <c r="K413" s="114">
        <f t="shared" si="68"/>
        <v>19.068432203389968</v>
      </c>
      <c r="L413" s="115">
        <f t="shared" si="69"/>
        <v>19.117432203389967</v>
      </c>
      <c r="M413" s="98">
        <f t="shared" si="62"/>
        <v>19.067932203389969</v>
      </c>
      <c r="N413" s="116">
        <f t="shared" si="63"/>
        <v>19.117932203389966</v>
      </c>
      <c r="O413" s="117">
        <f t="shared" si="64"/>
        <v>19.092932203389967</v>
      </c>
      <c r="P413" s="98">
        <f t="shared" si="65"/>
        <v>0</v>
      </c>
      <c r="Q413" s="118">
        <f t="shared" si="66"/>
        <v>0</v>
      </c>
      <c r="R413" s="98">
        <f t="shared" si="70"/>
        <v>8</v>
      </c>
      <c r="S413" s="119">
        <f t="shared" si="67"/>
        <v>8</v>
      </c>
    </row>
    <row r="414" spans="1:19">
      <c r="A414" s="119"/>
      <c r="E414" s="98">
        <f t="shared" si="61"/>
        <v>413</v>
      </c>
      <c r="F414" s="99"/>
      <c r="K414" s="114">
        <f t="shared" si="68"/>
        <v>19.118432203389968</v>
      </c>
      <c r="L414" s="115">
        <f t="shared" si="69"/>
        <v>19.167432203389968</v>
      </c>
      <c r="M414" s="98">
        <f t="shared" si="62"/>
        <v>19.117932203389969</v>
      </c>
      <c r="N414" s="116">
        <f t="shared" si="63"/>
        <v>19.167932203389967</v>
      </c>
      <c r="O414" s="117">
        <f t="shared" si="64"/>
        <v>19.142932203389968</v>
      </c>
      <c r="P414" s="98">
        <f t="shared" si="65"/>
        <v>0</v>
      </c>
      <c r="Q414" s="118">
        <f t="shared" si="66"/>
        <v>0</v>
      </c>
      <c r="R414" s="98">
        <f t="shared" si="70"/>
        <v>8</v>
      </c>
      <c r="S414" s="119">
        <f t="shared" si="67"/>
        <v>8</v>
      </c>
    </row>
    <row r="415" spans="1:19">
      <c r="A415" s="119"/>
      <c r="E415" s="98">
        <f t="shared" si="61"/>
        <v>414</v>
      </c>
      <c r="F415" s="99"/>
      <c r="K415" s="114">
        <f t="shared" si="68"/>
        <v>19.168432203389969</v>
      </c>
      <c r="L415" s="115">
        <f t="shared" si="69"/>
        <v>19.217432203389968</v>
      </c>
      <c r="M415" s="98">
        <f t="shared" si="62"/>
        <v>19.16793220338997</v>
      </c>
      <c r="N415" s="116">
        <f t="shared" si="63"/>
        <v>19.217932203389967</v>
      </c>
      <c r="O415" s="117">
        <f t="shared" si="64"/>
        <v>19.192932203389969</v>
      </c>
      <c r="P415" s="98">
        <f t="shared" si="65"/>
        <v>0</v>
      </c>
      <c r="Q415" s="118">
        <f t="shared" si="66"/>
        <v>0</v>
      </c>
      <c r="R415" s="98">
        <f t="shared" si="70"/>
        <v>8</v>
      </c>
      <c r="S415" s="119">
        <f t="shared" si="67"/>
        <v>8</v>
      </c>
    </row>
    <row r="416" spans="1:19">
      <c r="A416" s="119"/>
      <c r="E416" s="98">
        <f t="shared" si="61"/>
        <v>415</v>
      </c>
      <c r="F416" s="99"/>
      <c r="K416" s="114">
        <f t="shared" si="68"/>
        <v>19.21843220338997</v>
      </c>
      <c r="L416" s="115">
        <f t="shared" si="69"/>
        <v>19.267432203389969</v>
      </c>
      <c r="M416" s="98">
        <f t="shared" si="62"/>
        <v>19.217932203389971</v>
      </c>
      <c r="N416" s="116">
        <f t="shared" si="63"/>
        <v>19.267932203389968</v>
      </c>
      <c r="O416" s="117">
        <f t="shared" si="64"/>
        <v>19.242932203389969</v>
      </c>
      <c r="P416" s="98">
        <f t="shared" si="65"/>
        <v>0</v>
      </c>
      <c r="Q416" s="118">
        <f t="shared" si="66"/>
        <v>0</v>
      </c>
      <c r="R416" s="98">
        <f t="shared" si="70"/>
        <v>8</v>
      </c>
      <c r="S416" s="119">
        <f t="shared" si="67"/>
        <v>8</v>
      </c>
    </row>
    <row r="417" spans="1:19">
      <c r="A417" s="119"/>
      <c r="E417" s="98">
        <f t="shared" si="61"/>
        <v>416</v>
      </c>
      <c r="F417" s="99"/>
      <c r="K417" s="114">
        <f t="shared" si="68"/>
        <v>19.26843220338997</v>
      </c>
      <c r="L417" s="115">
        <f t="shared" si="69"/>
        <v>19.31743220338997</v>
      </c>
      <c r="M417" s="98">
        <f t="shared" si="62"/>
        <v>19.267932203389972</v>
      </c>
      <c r="N417" s="116">
        <f t="shared" si="63"/>
        <v>19.317932203389969</v>
      </c>
      <c r="O417" s="117">
        <f t="shared" si="64"/>
        <v>19.29293220338997</v>
      </c>
      <c r="P417" s="98">
        <f t="shared" si="65"/>
        <v>0</v>
      </c>
      <c r="Q417" s="118">
        <f t="shared" si="66"/>
        <v>0</v>
      </c>
      <c r="R417" s="98">
        <f t="shared" si="70"/>
        <v>8</v>
      </c>
      <c r="S417" s="119">
        <f t="shared" si="67"/>
        <v>8</v>
      </c>
    </row>
    <row r="418" spans="1:19">
      <c r="A418" s="119"/>
      <c r="E418" s="98">
        <f t="shared" si="61"/>
        <v>417</v>
      </c>
      <c r="F418" s="99"/>
      <c r="K418" s="114">
        <f t="shared" si="68"/>
        <v>19.318432203389971</v>
      </c>
      <c r="L418" s="115">
        <f t="shared" si="69"/>
        <v>19.367432203389971</v>
      </c>
      <c r="M418" s="98">
        <f t="shared" si="62"/>
        <v>19.317932203389972</v>
      </c>
      <c r="N418" s="116">
        <f t="shared" si="63"/>
        <v>19.367932203389969</v>
      </c>
      <c r="O418" s="117">
        <f t="shared" si="64"/>
        <v>19.342932203389971</v>
      </c>
      <c r="P418" s="98">
        <f t="shared" si="65"/>
        <v>0</v>
      </c>
      <c r="Q418" s="118">
        <f t="shared" si="66"/>
        <v>0</v>
      </c>
      <c r="R418" s="98">
        <f t="shared" si="70"/>
        <v>8</v>
      </c>
      <c r="S418" s="119">
        <f t="shared" si="67"/>
        <v>8</v>
      </c>
    </row>
    <row r="419" spans="1:19">
      <c r="A419" s="119"/>
      <c r="E419" s="98">
        <f t="shared" si="61"/>
        <v>418</v>
      </c>
      <c r="F419" s="99"/>
      <c r="K419" s="114">
        <f t="shared" si="68"/>
        <v>19.368432203389972</v>
      </c>
      <c r="L419" s="115">
        <f t="shared" si="69"/>
        <v>19.417432203389971</v>
      </c>
      <c r="M419" s="98">
        <f t="shared" si="62"/>
        <v>19.367932203389973</v>
      </c>
      <c r="N419" s="116">
        <f t="shared" si="63"/>
        <v>19.41793220338997</v>
      </c>
      <c r="O419" s="117">
        <f t="shared" si="64"/>
        <v>19.392932203389972</v>
      </c>
      <c r="P419" s="98">
        <f t="shared" si="65"/>
        <v>0</v>
      </c>
      <c r="Q419" s="118">
        <f t="shared" si="66"/>
        <v>0</v>
      </c>
      <c r="R419" s="98">
        <f t="shared" si="70"/>
        <v>8</v>
      </c>
      <c r="S419" s="119">
        <f t="shared" si="67"/>
        <v>8</v>
      </c>
    </row>
    <row r="420" spans="1:19">
      <c r="A420" s="119"/>
      <c r="E420" s="98">
        <f t="shared" si="61"/>
        <v>419</v>
      </c>
      <c r="F420" s="99"/>
      <c r="K420" s="114">
        <f t="shared" si="68"/>
        <v>19.418432203389973</v>
      </c>
      <c r="L420" s="115">
        <f t="shared" si="69"/>
        <v>19.467432203389972</v>
      </c>
      <c r="M420" s="98">
        <f t="shared" si="62"/>
        <v>19.417932203389974</v>
      </c>
      <c r="N420" s="116">
        <f t="shared" si="63"/>
        <v>19.467932203389971</v>
      </c>
      <c r="O420" s="117">
        <f t="shared" si="64"/>
        <v>19.442932203389972</v>
      </c>
      <c r="P420" s="98">
        <f t="shared" si="65"/>
        <v>0</v>
      </c>
      <c r="Q420" s="118">
        <f t="shared" si="66"/>
        <v>0</v>
      </c>
      <c r="R420" s="98">
        <f t="shared" si="70"/>
        <v>8</v>
      </c>
      <c r="S420" s="119">
        <f t="shared" si="67"/>
        <v>8</v>
      </c>
    </row>
    <row r="421" spans="1:19">
      <c r="A421" s="119"/>
      <c r="E421" s="98">
        <f t="shared" si="61"/>
        <v>420</v>
      </c>
      <c r="F421" s="99"/>
      <c r="K421" s="114">
        <f t="shared" si="68"/>
        <v>19.468432203389973</v>
      </c>
      <c r="L421" s="115">
        <f t="shared" si="69"/>
        <v>19.517432203389973</v>
      </c>
      <c r="M421" s="98">
        <f t="shared" si="62"/>
        <v>19.467932203389974</v>
      </c>
      <c r="N421" s="116">
        <f t="shared" si="63"/>
        <v>19.517932203389972</v>
      </c>
      <c r="O421" s="117">
        <f t="shared" si="64"/>
        <v>19.492932203389973</v>
      </c>
      <c r="P421" s="98">
        <f t="shared" si="65"/>
        <v>0</v>
      </c>
      <c r="Q421" s="118">
        <f t="shared" si="66"/>
        <v>0</v>
      </c>
      <c r="R421" s="98">
        <f t="shared" si="70"/>
        <v>8</v>
      </c>
      <c r="S421" s="119">
        <f t="shared" si="67"/>
        <v>8</v>
      </c>
    </row>
    <row r="422" spans="1:19">
      <c r="A422" s="119"/>
      <c r="E422" s="98">
        <f t="shared" si="61"/>
        <v>421</v>
      </c>
      <c r="F422" s="99"/>
      <c r="K422" s="114">
        <f t="shared" si="68"/>
        <v>19.518432203389974</v>
      </c>
      <c r="L422" s="115">
        <f t="shared" si="69"/>
        <v>19.567432203389973</v>
      </c>
      <c r="M422" s="98">
        <f t="shared" si="62"/>
        <v>19.517932203389975</v>
      </c>
      <c r="N422" s="116">
        <f t="shared" si="63"/>
        <v>19.567932203389972</v>
      </c>
      <c r="O422" s="117">
        <f t="shared" si="64"/>
        <v>19.542932203389974</v>
      </c>
      <c r="P422" s="98">
        <f t="shared" si="65"/>
        <v>0</v>
      </c>
      <c r="Q422" s="118">
        <f t="shared" si="66"/>
        <v>0</v>
      </c>
      <c r="R422" s="98">
        <f t="shared" si="70"/>
        <v>8</v>
      </c>
      <c r="S422" s="119">
        <f t="shared" si="67"/>
        <v>8</v>
      </c>
    </row>
    <row r="423" spans="1:19">
      <c r="A423" s="119"/>
      <c r="E423" s="98">
        <f t="shared" si="61"/>
        <v>422</v>
      </c>
      <c r="F423" s="99"/>
      <c r="K423" s="114">
        <f t="shared" si="68"/>
        <v>19.568432203389975</v>
      </c>
      <c r="L423" s="115">
        <f t="shared" si="69"/>
        <v>19.617432203389974</v>
      </c>
      <c r="M423" s="98">
        <f t="shared" si="62"/>
        <v>19.567932203389976</v>
      </c>
      <c r="N423" s="116">
        <f t="shared" si="63"/>
        <v>19.617932203389973</v>
      </c>
      <c r="O423" s="117">
        <f t="shared" si="64"/>
        <v>19.592932203389974</v>
      </c>
      <c r="P423" s="98">
        <f t="shared" si="65"/>
        <v>0</v>
      </c>
      <c r="Q423" s="118">
        <f t="shared" si="66"/>
        <v>0</v>
      </c>
      <c r="R423" s="98">
        <f t="shared" si="70"/>
        <v>8</v>
      </c>
      <c r="S423" s="119">
        <f t="shared" si="67"/>
        <v>8</v>
      </c>
    </row>
    <row r="424" spans="1:19">
      <c r="A424" s="119"/>
      <c r="E424" s="98">
        <f t="shared" si="61"/>
        <v>423</v>
      </c>
      <c r="F424" s="99"/>
      <c r="K424" s="114">
        <f t="shared" si="68"/>
        <v>19.618432203389975</v>
      </c>
      <c r="L424" s="115">
        <f t="shared" si="69"/>
        <v>19.667432203389975</v>
      </c>
      <c r="M424" s="98">
        <f t="shared" si="62"/>
        <v>19.617932203389977</v>
      </c>
      <c r="N424" s="116">
        <f t="shared" si="63"/>
        <v>19.667932203389974</v>
      </c>
      <c r="O424" s="117">
        <f t="shared" si="64"/>
        <v>19.642932203389975</v>
      </c>
      <c r="P424" s="98">
        <f t="shared" si="65"/>
        <v>0</v>
      </c>
      <c r="Q424" s="118">
        <f t="shared" si="66"/>
        <v>0</v>
      </c>
      <c r="R424" s="98">
        <f t="shared" si="70"/>
        <v>8</v>
      </c>
      <c r="S424" s="119">
        <f t="shared" si="67"/>
        <v>8</v>
      </c>
    </row>
    <row r="425" spans="1:19">
      <c r="A425" s="119"/>
      <c r="E425" s="98">
        <f t="shared" si="61"/>
        <v>424</v>
      </c>
      <c r="F425" s="99"/>
      <c r="K425" s="114">
        <f t="shared" si="68"/>
        <v>19.668432203389976</v>
      </c>
      <c r="L425" s="115">
        <f t="shared" si="69"/>
        <v>19.717432203389976</v>
      </c>
      <c r="M425" s="98">
        <f t="shared" si="62"/>
        <v>19.667932203389977</v>
      </c>
      <c r="N425" s="116">
        <f t="shared" si="63"/>
        <v>19.717932203389974</v>
      </c>
      <c r="O425" s="117">
        <f t="shared" si="64"/>
        <v>19.692932203389976</v>
      </c>
      <c r="P425" s="98">
        <f t="shared" si="65"/>
        <v>0</v>
      </c>
      <c r="Q425" s="118">
        <f t="shared" si="66"/>
        <v>0</v>
      </c>
      <c r="R425" s="98">
        <f t="shared" si="70"/>
        <v>8</v>
      </c>
      <c r="S425" s="119">
        <f t="shared" si="67"/>
        <v>8</v>
      </c>
    </row>
    <row r="426" spans="1:19">
      <c r="A426" s="119"/>
      <c r="E426" s="98">
        <f t="shared" si="61"/>
        <v>425</v>
      </c>
      <c r="F426" s="99"/>
      <c r="K426" s="114">
        <f t="shared" si="68"/>
        <v>19.718432203389977</v>
      </c>
      <c r="L426" s="115">
        <f t="shared" si="69"/>
        <v>19.767432203389976</v>
      </c>
      <c r="M426" s="98">
        <f t="shared" si="62"/>
        <v>19.717932203389978</v>
      </c>
      <c r="N426" s="116">
        <f t="shared" si="63"/>
        <v>19.767932203389975</v>
      </c>
      <c r="O426" s="117">
        <f t="shared" si="64"/>
        <v>19.742932203389977</v>
      </c>
      <c r="P426" s="98">
        <f t="shared" si="65"/>
        <v>0</v>
      </c>
      <c r="Q426" s="118">
        <f t="shared" si="66"/>
        <v>0</v>
      </c>
      <c r="R426" s="98">
        <f t="shared" si="70"/>
        <v>8</v>
      </c>
      <c r="S426" s="119">
        <f t="shared" si="67"/>
        <v>8</v>
      </c>
    </row>
    <row r="427" spans="1:19">
      <c r="A427" s="119"/>
      <c r="E427" s="98">
        <f t="shared" si="61"/>
        <v>426</v>
      </c>
      <c r="F427" s="99"/>
      <c r="K427" s="114">
        <f t="shared" si="68"/>
        <v>19.768432203389978</v>
      </c>
      <c r="L427" s="115">
        <f t="shared" si="69"/>
        <v>19.817432203389977</v>
      </c>
      <c r="M427" s="98">
        <f t="shared" si="62"/>
        <v>19.767932203389979</v>
      </c>
      <c r="N427" s="116">
        <f t="shared" si="63"/>
        <v>19.817932203389976</v>
      </c>
      <c r="O427" s="117">
        <f t="shared" si="64"/>
        <v>19.792932203389977</v>
      </c>
      <c r="P427" s="98">
        <f t="shared" si="65"/>
        <v>0</v>
      </c>
      <c r="Q427" s="118">
        <f t="shared" si="66"/>
        <v>0</v>
      </c>
      <c r="R427" s="98">
        <f t="shared" si="70"/>
        <v>8</v>
      </c>
      <c r="S427" s="119">
        <f t="shared" si="67"/>
        <v>8</v>
      </c>
    </row>
    <row r="428" spans="1:19">
      <c r="A428" s="119"/>
      <c r="E428" s="98">
        <f t="shared" si="61"/>
        <v>427</v>
      </c>
      <c r="F428" s="99"/>
      <c r="K428" s="114">
        <f t="shared" si="68"/>
        <v>19.818432203389978</v>
      </c>
      <c r="L428" s="115">
        <f t="shared" si="69"/>
        <v>19.867432203389978</v>
      </c>
      <c r="M428" s="98">
        <f t="shared" si="62"/>
        <v>19.817932203389979</v>
      </c>
      <c r="N428" s="116">
        <f t="shared" si="63"/>
        <v>19.867932203389977</v>
      </c>
      <c r="O428" s="117">
        <f t="shared" si="64"/>
        <v>19.842932203389978</v>
      </c>
      <c r="P428" s="98">
        <f t="shared" si="65"/>
        <v>0</v>
      </c>
      <c r="Q428" s="118">
        <f t="shared" si="66"/>
        <v>0</v>
      </c>
      <c r="R428" s="98">
        <f t="shared" si="70"/>
        <v>8</v>
      </c>
      <c r="S428" s="119">
        <f t="shared" si="67"/>
        <v>8</v>
      </c>
    </row>
    <row r="429" spans="1:19">
      <c r="A429" s="119"/>
      <c r="E429" s="98">
        <f t="shared" si="61"/>
        <v>428</v>
      </c>
      <c r="F429" s="99"/>
      <c r="K429" s="114">
        <f t="shared" si="68"/>
        <v>19.868432203389979</v>
      </c>
      <c r="L429" s="115">
        <f t="shared" si="69"/>
        <v>19.917432203389978</v>
      </c>
      <c r="M429" s="98">
        <f t="shared" si="62"/>
        <v>19.86793220338998</v>
      </c>
      <c r="N429" s="116">
        <f t="shared" si="63"/>
        <v>19.917932203389977</v>
      </c>
      <c r="O429" s="117">
        <f t="shared" si="64"/>
        <v>19.892932203389979</v>
      </c>
      <c r="P429" s="98">
        <f t="shared" si="65"/>
        <v>0</v>
      </c>
      <c r="Q429" s="118">
        <f t="shared" si="66"/>
        <v>0</v>
      </c>
      <c r="R429" s="98">
        <f t="shared" si="70"/>
        <v>8</v>
      </c>
      <c r="S429" s="119">
        <f t="shared" si="67"/>
        <v>8</v>
      </c>
    </row>
    <row r="430" spans="1:19">
      <c r="A430" s="119"/>
      <c r="E430" s="98">
        <f t="shared" si="61"/>
        <v>429</v>
      </c>
      <c r="F430" s="99"/>
      <c r="K430" s="114">
        <f t="shared" si="68"/>
        <v>19.91843220338998</v>
      </c>
      <c r="L430" s="115">
        <f t="shared" si="69"/>
        <v>19.967432203389979</v>
      </c>
      <c r="M430" s="98">
        <f t="shared" si="62"/>
        <v>19.917932203389981</v>
      </c>
      <c r="N430" s="116">
        <f t="shared" si="63"/>
        <v>19.967932203389978</v>
      </c>
      <c r="O430" s="117">
        <f t="shared" si="64"/>
        <v>19.942932203389979</v>
      </c>
      <c r="P430" s="98">
        <f t="shared" si="65"/>
        <v>0</v>
      </c>
      <c r="Q430" s="118">
        <f t="shared" si="66"/>
        <v>0</v>
      </c>
      <c r="R430" s="98">
        <f t="shared" si="70"/>
        <v>8</v>
      </c>
      <c r="S430" s="119">
        <f t="shared" si="67"/>
        <v>8</v>
      </c>
    </row>
    <row r="431" spans="1:19">
      <c r="A431" s="119"/>
      <c r="E431" s="98">
        <f t="shared" si="61"/>
        <v>430</v>
      </c>
      <c r="F431" s="99"/>
      <c r="K431" s="114">
        <f t="shared" si="68"/>
        <v>19.96843220338998</v>
      </c>
      <c r="L431" s="115">
        <f t="shared" si="69"/>
        <v>20.01743220338998</v>
      </c>
      <c r="M431" s="98">
        <f t="shared" si="62"/>
        <v>19.967932203389982</v>
      </c>
      <c r="N431" s="116">
        <f t="shared" si="63"/>
        <v>20.017932203389979</v>
      </c>
      <c r="O431" s="117">
        <f t="shared" si="64"/>
        <v>19.99293220338998</v>
      </c>
      <c r="P431" s="98">
        <f t="shared" si="65"/>
        <v>0</v>
      </c>
      <c r="Q431" s="118">
        <f t="shared" si="66"/>
        <v>0</v>
      </c>
      <c r="R431" s="98">
        <f t="shared" si="70"/>
        <v>8</v>
      </c>
      <c r="S431" s="119">
        <f t="shared" si="67"/>
        <v>8</v>
      </c>
    </row>
    <row r="432" spans="1:19">
      <c r="A432" s="119"/>
      <c r="E432" s="98">
        <f t="shared" si="61"/>
        <v>431</v>
      </c>
      <c r="F432" s="99"/>
      <c r="K432" s="114">
        <f t="shared" si="68"/>
        <v>20.018432203389981</v>
      </c>
      <c r="L432" s="115">
        <f t="shared" si="69"/>
        <v>20.067432203389981</v>
      </c>
      <c r="M432" s="98">
        <f t="shared" si="62"/>
        <v>20.017932203389982</v>
      </c>
      <c r="N432" s="116">
        <f t="shared" si="63"/>
        <v>20.067932203389979</v>
      </c>
      <c r="O432" s="117">
        <f t="shared" si="64"/>
        <v>20.042932203389981</v>
      </c>
      <c r="P432" s="98">
        <f t="shared" si="65"/>
        <v>0</v>
      </c>
      <c r="Q432" s="118">
        <f t="shared" si="66"/>
        <v>0</v>
      </c>
      <c r="R432" s="98">
        <f t="shared" si="70"/>
        <v>8</v>
      </c>
      <c r="S432" s="119">
        <f t="shared" si="67"/>
        <v>8</v>
      </c>
    </row>
    <row r="433" spans="1:19">
      <c r="A433" s="119"/>
      <c r="E433" s="98">
        <f t="shared" si="61"/>
        <v>432</v>
      </c>
      <c r="F433" s="99"/>
      <c r="K433" s="114">
        <f t="shared" si="68"/>
        <v>20.068432203389982</v>
      </c>
      <c r="L433" s="115">
        <f t="shared" si="69"/>
        <v>20.117432203389981</v>
      </c>
      <c r="M433" s="98">
        <f t="shared" si="62"/>
        <v>20.067932203389983</v>
      </c>
      <c r="N433" s="116">
        <f t="shared" si="63"/>
        <v>20.11793220338998</v>
      </c>
      <c r="O433" s="117">
        <f t="shared" si="64"/>
        <v>20.092932203389982</v>
      </c>
      <c r="P433" s="98">
        <f t="shared" si="65"/>
        <v>0</v>
      </c>
      <c r="Q433" s="118">
        <f t="shared" si="66"/>
        <v>0</v>
      </c>
      <c r="R433" s="98">
        <f t="shared" si="70"/>
        <v>8</v>
      </c>
      <c r="S433" s="119">
        <f t="shared" si="67"/>
        <v>8</v>
      </c>
    </row>
    <row r="434" spans="1:19">
      <c r="A434" s="119"/>
      <c r="E434" s="98">
        <f t="shared" si="61"/>
        <v>433</v>
      </c>
      <c r="F434" s="99"/>
      <c r="K434" s="114">
        <f t="shared" si="68"/>
        <v>20.118432203389983</v>
      </c>
      <c r="L434" s="115">
        <f t="shared" si="69"/>
        <v>20.167432203389982</v>
      </c>
      <c r="M434" s="98">
        <f t="shared" si="62"/>
        <v>20.117932203389984</v>
      </c>
      <c r="N434" s="116">
        <f t="shared" si="63"/>
        <v>20.167932203389981</v>
      </c>
      <c r="O434" s="117">
        <f t="shared" si="64"/>
        <v>20.142932203389982</v>
      </c>
      <c r="P434" s="98">
        <f t="shared" si="65"/>
        <v>0</v>
      </c>
      <c r="Q434" s="118">
        <f t="shared" si="66"/>
        <v>0</v>
      </c>
      <c r="R434" s="98">
        <f t="shared" si="70"/>
        <v>8</v>
      </c>
      <c r="S434" s="119">
        <f t="shared" si="67"/>
        <v>8</v>
      </c>
    </row>
    <row r="435" spans="1:19">
      <c r="A435" s="119"/>
      <c r="E435" s="98">
        <f t="shared" si="61"/>
        <v>434</v>
      </c>
      <c r="F435" s="99"/>
      <c r="K435" s="114">
        <f t="shared" si="68"/>
        <v>20.168432203389983</v>
      </c>
      <c r="L435" s="115">
        <f t="shared" si="69"/>
        <v>20.217432203389983</v>
      </c>
      <c r="M435" s="98">
        <f t="shared" si="62"/>
        <v>20.167932203389984</v>
      </c>
      <c r="N435" s="116">
        <f t="shared" si="63"/>
        <v>20.217932203389982</v>
      </c>
      <c r="O435" s="117">
        <f t="shared" si="64"/>
        <v>20.192932203389983</v>
      </c>
      <c r="P435" s="98">
        <f t="shared" si="65"/>
        <v>0</v>
      </c>
      <c r="Q435" s="118">
        <f t="shared" si="66"/>
        <v>0</v>
      </c>
      <c r="R435" s="98">
        <f t="shared" si="70"/>
        <v>8</v>
      </c>
      <c r="S435" s="119">
        <f t="shared" si="67"/>
        <v>8</v>
      </c>
    </row>
    <row r="436" spans="1:19">
      <c r="A436" s="119"/>
      <c r="E436" s="98">
        <f t="shared" si="61"/>
        <v>435</v>
      </c>
      <c r="F436" s="99"/>
      <c r="K436" s="114">
        <f t="shared" si="68"/>
        <v>20.218432203389984</v>
      </c>
      <c r="L436" s="115">
        <f t="shared" si="69"/>
        <v>20.267432203389983</v>
      </c>
      <c r="M436" s="98">
        <f t="shared" si="62"/>
        <v>20.217932203389985</v>
      </c>
      <c r="N436" s="116">
        <f t="shared" si="63"/>
        <v>20.267932203389982</v>
      </c>
      <c r="O436" s="117">
        <f t="shared" si="64"/>
        <v>20.242932203389984</v>
      </c>
      <c r="P436" s="98">
        <f t="shared" si="65"/>
        <v>0</v>
      </c>
      <c r="Q436" s="118">
        <f t="shared" si="66"/>
        <v>0</v>
      </c>
      <c r="R436" s="98">
        <f t="shared" si="70"/>
        <v>8</v>
      </c>
      <c r="S436" s="119">
        <f t="shared" si="67"/>
        <v>8</v>
      </c>
    </row>
    <row r="437" spans="1:19">
      <c r="A437" s="119"/>
      <c r="E437" s="98">
        <f t="shared" si="61"/>
        <v>436</v>
      </c>
      <c r="F437" s="99"/>
      <c r="K437" s="114">
        <f t="shared" si="68"/>
        <v>20.268432203389985</v>
      </c>
      <c r="L437" s="115">
        <f t="shared" si="69"/>
        <v>20.317432203389984</v>
      </c>
      <c r="M437" s="98">
        <f t="shared" si="62"/>
        <v>20.267932203389986</v>
      </c>
      <c r="N437" s="116">
        <f t="shared" si="63"/>
        <v>20.317932203389983</v>
      </c>
      <c r="O437" s="117">
        <f t="shared" si="64"/>
        <v>20.292932203389984</v>
      </c>
      <c r="P437" s="98">
        <f t="shared" si="65"/>
        <v>0</v>
      </c>
      <c r="Q437" s="118">
        <f t="shared" si="66"/>
        <v>0</v>
      </c>
      <c r="R437" s="98">
        <f t="shared" si="70"/>
        <v>8</v>
      </c>
      <c r="S437" s="119">
        <f t="shared" si="67"/>
        <v>8</v>
      </c>
    </row>
    <row r="438" spans="1:19">
      <c r="A438" s="119"/>
      <c r="E438" s="98">
        <f t="shared" si="61"/>
        <v>437</v>
      </c>
      <c r="F438" s="99"/>
      <c r="K438" s="114">
        <f t="shared" si="68"/>
        <v>20.318432203389985</v>
      </c>
      <c r="L438" s="115">
        <f t="shared" si="69"/>
        <v>20.367432203389985</v>
      </c>
      <c r="M438" s="98">
        <f t="shared" si="62"/>
        <v>20.317932203389987</v>
      </c>
      <c r="N438" s="116">
        <f t="shared" si="63"/>
        <v>20.367932203389984</v>
      </c>
      <c r="O438" s="117">
        <f t="shared" si="64"/>
        <v>20.342932203389985</v>
      </c>
      <c r="P438" s="98">
        <f t="shared" si="65"/>
        <v>0</v>
      </c>
      <c r="Q438" s="118">
        <f t="shared" si="66"/>
        <v>0</v>
      </c>
      <c r="R438" s="98">
        <f t="shared" si="70"/>
        <v>8</v>
      </c>
      <c r="S438" s="119">
        <f t="shared" si="67"/>
        <v>8</v>
      </c>
    </row>
    <row r="439" spans="1:19">
      <c r="A439" s="119"/>
      <c r="E439" s="98">
        <f t="shared" si="61"/>
        <v>438</v>
      </c>
      <c r="F439" s="99"/>
      <c r="K439" s="114">
        <f t="shared" si="68"/>
        <v>20.368432203389986</v>
      </c>
      <c r="L439" s="115">
        <f t="shared" si="69"/>
        <v>20.417432203389986</v>
      </c>
      <c r="M439" s="98">
        <f t="shared" si="62"/>
        <v>20.367932203389987</v>
      </c>
      <c r="N439" s="116">
        <f t="shared" si="63"/>
        <v>20.417932203389984</v>
      </c>
      <c r="O439" s="117">
        <f t="shared" si="64"/>
        <v>20.392932203389986</v>
      </c>
      <c r="P439" s="98">
        <f t="shared" si="65"/>
        <v>0</v>
      </c>
      <c r="Q439" s="118">
        <f t="shared" si="66"/>
        <v>0</v>
      </c>
      <c r="R439" s="98">
        <f t="shared" si="70"/>
        <v>8</v>
      </c>
      <c r="S439" s="119">
        <f t="shared" si="67"/>
        <v>8</v>
      </c>
    </row>
    <row r="440" spans="1:19">
      <c r="A440" s="119"/>
      <c r="E440" s="98">
        <f t="shared" si="61"/>
        <v>439</v>
      </c>
      <c r="F440" s="99"/>
      <c r="K440" s="114">
        <f t="shared" si="68"/>
        <v>20.418432203389987</v>
      </c>
      <c r="L440" s="115">
        <f t="shared" si="69"/>
        <v>20.467432203389986</v>
      </c>
      <c r="M440" s="98">
        <f t="shared" si="62"/>
        <v>20.417932203389988</v>
      </c>
      <c r="N440" s="116">
        <f t="shared" si="63"/>
        <v>20.467932203389985</v>
      </c>
      <c r="O440" s="117">
        <f t="shared" si="64"/>
        <v>20.442932203389987</v>
      </c>
      <c r="P440" s="98">
        <f t="shared" si="65"/>
        <v>0</v>
      </c>
      <c r="Q440" s="118">
        <f t="shared" si="66"/>
        <v>0</v>
      </c>
      <c r="R440" s="98">
        <f t="shared" si="70"/>
        <v>8</v>
      </c>
      <c r="S440" s="119">
        <f t="shared" si="67"/>
        <v>8</v>
      </c>
    </row>
    <row r="441" spans="1:19">
      <c r="A441" s="119"/>
      <c r="E441" s="98">
        <f t="shared" si="61"/>
        <v>440</v>
      </c>
      <c r="F441" s="99"/>
      <c r="K441" s="114">
        <f t="shared" si="68"/>
        <v>20.468432203389987</v>
      </c>
      <c r="L441" s="115">
        <f t="shared" si="69"/>
        <v>20.517432203389987</v>
      </c>
      <c r="M441" s="98">
        <f t="shared" si="62"/>
        <v>20.467932203389989</v>
      </c>
      <c r="N441" s="116">
        <f t="shared" si="63"/>
        <v>20.517932203389986</v>
      </c>
      <c r="O441" s="117">
        <f t="shared" si="64"/>
        <v>20.492932203389987</v>
      </c>
      <c r="P441" s="98">
        <f t="shared" si="65"/>
        <v>0</v>
      </c>
      <c r="Q441" s="118">
        <f t="shared" si="66"/>
        <v>0</v>
      </c>
      <c r="R441" s="98">
        <f t="shared" si="70"/>
        <v>8</v>
      </c>
      <c r="S441" s="119">
        <f t="shared" si="67"/>
        <v>8</v>
      </c>
    </row>
    <row r="442" spans="1:19">
      <c r="A442" s="119"/>
      <c r="E442" s="98">
        <f t="shared" si="61"/>
        <v>441</v>
      </c>
      <c r="F442" s="99"/>
      <c r="K442" s="114">
        <f t="shared" si="68"/>
        <v>20.518432203389988</v>
      </c>
      <c r="L442" s="115">
        <f t="shared" si="69"/>
        <v>20.567432203389988</v>
      </c>
      <c r="M442" s="98">
        <f t="shared" si="62"/>
        <v>20.517932203389989</v>
      </c>
      <c r="N442" s="116">
        <f t="shared" si="63"/>
        <v>20.567932203389987</v>
      </c>
      <c r="O442" s="117">
        <f t="shared" si="64"/>
        <v>20.542932203389988</v>
      </c>
      <c r="P442" s="98">
        <f t="shared" si="65"/>
        <v>0</v>
      </c>
      <c r="Q442" s="118">
        <f t="shared" si="66"/>
        <v>0</v>
      </c>
      <c r="R442" s="98">
        <f t="shared" si="70"/>
        <v>8</v>
      </c>
      <c r="S442" s="119">
        <f t="shared" si="67"/>
        <v>8</v>
      </c>
    </row>
    <row r="443" spans="1:19">
      <c r="A443" s="119"/>
      <c r="E443" s="98">
        <f t="shared" si="61"/>
        <v>442</v>
      </c>
      <c r="F443" s="99"/>
      <c r="K443" s="114">
        <f t="shared" si="68"/>
        <v>20.568432203389989</v>
      </c>
      <c r="L443" s="115">
        <f t="shared" si="69"/>
        <v>20.617432203389988</v>
      </c>
      <c r="M443" s="98">
        <f t="shared" si="62"/>
        <v>20.56793220338999</v>
      </c>
      <c r="N443" s="116">
        <f t="shared" si="63"/>
        <v>20.617932203389987</v>
      </c>
      <c r="O443" s="117">
        <f t="shared" si="64"/>
        <v>20.592932203389989</v>
      </c>
      <c r="P443" s="98">
        <f t="shared" si="65"/>
        <v>0</v>
      </c>
      <c r="Q443" s="118">
        <f t="shared" si="66"/>
        <v>0</v>
      </c>
      <c r="R443" s="98">
        <f t="shared" si="70"/>
        <v>8</v>
      </c>
      <c r="S443" s="119">
        <f t="shared" si="67"/>
        <v>8</v>
      </c>
    </row>
    <row r="444" spans="1:19">
      <c r="A444" s="119"/>
      <c r="E444" s="98">
        <f t="shared" si="61"/>
        <v>443</v>
      </c>
      <c r="F444" s="99"/>
      <c r="K444" s="114">
        <f t="shared" si="68"/>
        <v>20.61843220338999</v>
      </c>
      <c r="L444" s="115">
        <f t="shared" si="69"/>
        <v>20.667432203389989</v>
      </c>
      <c r="M444" s="98">
        <f t="shared" si="62"/>
        <v>20.617932203389991</v>
      </c>
      <c r="N444" s="116">
        <f t="shared" si="63"/>
        <v>20.667932203389988</v>
      </c>
      <c r="O444" s="117">
        <f t="shared" si="64"/>
        <v>20.642932203389989</v>
      </c>
      <c r="P444" s="98">
        <f t="shared" si="65"/>
        <v>0</v>
      </c>
      <c r="Q444" s="118">
        <f t="shared" si="66"/>
        <v>0</v>
      </c>
      <c r="R444" s="98">
        <f t="shared" si="70"/>
        <v>8</v>
      </c>
      <c r="S444" s="119">
        <f t="shared" si="67"/>
        <v>8</v>
      </c>
    </row>
    <row r="445" spans="1:19">
      <c r="A445" s="119"/>
      <c r="E445" s="98">
        <f t="shared" si="61"/>
        <v>444</v>
      </c>
      <c r="F445" s="99"/>
      <c r="K445" s="114">
        <f t="shared" si="68"/>
        <v>20.66843220338999</v>
      </c>
      <c r="L445" s="115">
        <f t="shared" si="69"/>
        <v>20.71743220338999</v>
      </c>
      <c r="M445" s="98">
        <f t="shared" si="62"/>
        <v>20.667932203389991</v>
      </c>
      <c r="N445" s="116">
        <f t="shared" si="63"/>
        <v>20.717932203389989</v>
      </c>
      <c r="O445" s="117">
        <f t="shared" si="64"/>
        <v>20.69293220338999</v>
      </c>
      <c r="P445" s="98">
        <f t="shared" si="65"/>
        <v>0</v>
      </c>
      <c r="Q445" s="118">
        <f t="shared" si="66"/>
        <v>0</v>
      </c>
      <c r="R445" s="98">
        <f t="shared" si="70"/>
        <v>8</v>
      </c>
      <c r="S445" s="119">
        <f t="shared" si="67"/>
        <v>8</v>
      </c>
    </row>
    <row r="446" spans="1:19">
      <c r="A446" s="119"/>
      <c r="E446" s="98">
        <f t="shared" si="61"/>
        <v>445</v>
      </c>
      <c r="F446" s="99"/>
      <c r="K446" s="114">
        <f t="shared" si="68"/>
        <v>20.718432203389991</v>
      </c>
      <c r="L446" s="115">
        <f t="shared" si="69"/>
        <v>20.767432203389991</v>
      </c>
      <c r="M446" s="98">
        <f t="shared" si="62"/>
        <v>20.717932203389992</v>
      </c>
      <c r="N446" s="116">
        <f t="shared" si="63"/>
        <v>20.767932203389989</v>
      </c>
      <c r="O446" s="117">
        <f t="shared" si="64"/>
        <v>20.742932203389991</v>
      </c>
      <c r="P446" s="98">
        <f t="shared" si="65"/>
        <v>0</v>
      </c>
      <c r="Q446" s="118">
        <f t="shared" si="66"/>
        <v>0</v>
      </c>
      <c r="R446" s="98">
        <f t="shared" si="70"/>
        <v>8</v>
      </c>
      <c r="S446" s="119">
        <f t="shared" si="67"/>
        <v>8</v>
      </c>
    </row>
    <row r="447" spans="1:19">
      <c r="A447" s="119"/>
      <c r="E447" s="98">
        <f t="shared" si="61"/>
        <v>446</v>
      </c>
      <c r="F447" s="99"/>
      <c r="K447" s="114">
        <f t="shared" si="68"/>
        <v>20.768432203389992</v>
      </c>
      <c r="L447" s="115">
        <f t="shared" si="69"/>
        <v>20.817432203389991</v>
      </c>
      <c r="M447" s="98">
        <f t="shared" si="62"/>
        <v>20.767932203389993</v>
      </c>
      <c r="N447" s="116">
        <f t="shared" si="63"/>
        <v>20.81793220338999</v>
      </c>
      <c r="O447" s="117">
        <f t="shared" si="64"/>
        <v>20.792932203389991</v>
      </c>
      <c r="P447" s="98">
        <f t="shared" si="65"/>
        <v>0</v>
      </c>
      <c r="Q447" s="118">
        <f t="shared" si="66"/>
        <v>0</v>
      </c>
      <c r="R447" s="98">
        <f t="shared" si="70"/>
        <v>8</v>
      </c>
      <c r="S447" s="119">
        <f t="shared" si="67"/>
        <v>8</v>
      </c>
    </row>
    <row r="448" spans="1:19">
      <c r="A448" s="119"/>
      <c r="E448" s="98">
        <f t="shared" si="61"/>
        <v>447</v>
      </c>
      <c r="F448" s="99"/>
      <c r="K448" s="114">
        <f t="shared" si="68"/>
        <v>20.818432203389992</v>
      </c>
      <c r="L448" s="115">
        <f t="shared" si="69"/>
        <v>20.867432203389992</v>
      </c>
      <c r="M448" s="98">
        <f t="shared" si="62"/>
        <v>20.817932203389994</v>
      </c>
      <c r="N448" s="116">
        <f t="shared" si="63"/>
        <v>20.867932203389991</v>
      </c>
      <c r="O448" s="117">
        <f t="shared" si="64"/>
        <v>20.842932203389992</v>
      </c>
      <c r="P448" s="98">
        <f t="shared" si="65"/>
        <v>0</v>
      </c>
      <c r="Q448" s="118">
        <f t="shared" si="66"/>
        <v>0</v>
      </c>
      <c r="R448" s="98">
        <f t="shared" si="70"/>
        <v>8</v>
      </c>
      <c r="S448" s="119">
        <f t="shared" si="67"/>
        <v>8</v>
      </c>
    </row>
    <row r="449" spans="1:19">
      <c r="A449" s="119"/>
      <c r="E449" s="98">
        <f t="shared" si="61"/>
        <v>448</v>
      </c>
      <c r="F449" s="99"/>
      <c r="K449" s="114">
        <f t="shared" si="68"/>
        <v>20.868432203389993</v>
      </c>
      <c r="L449" s="115">
        <f t="shared" si="69"/>
        <v>20.917432203389993</v>
      </c>
      <c r="M449" s="98">
        <f t="shared" si="62"/>
        <v>20.867932203389994</v>
      </c>
      <c r="N449" s="116">
        <f t="shared" si="63"/>
        <v>20.917932203389991</v>
      </c>
      <c r="O449" s="117">
        <f t="shared" si="64"/>
        <v>20.892932203389993</v>
      </c>
      <c r="P449" s="98">
        <f t="shared" si="65"/>
        <v>0</v>
      </c>
      <c r="Q449" s="118">
        <f t="shared" si="66"/>
        <v>0</v>
      </c>
      <c r="R449" s="98">
        <f t="shared" si="70"/>
        <v>8</v>
      </c>
      <c r="S449" s="119">
        <f t="shared" si="67"/>
        <v>8</v>
      </c>
    </row>
    <row r="450" spans="1:19">
      <c r="A450" s="119"/>
      <c r="E450" s="98">
        <f t="shared" si="61"/>
        <v>449</v>
      </c>
      <c r="F450" s="99"/>
      <c r="K450" s="114">
        <f t="shared" si="68"/>
        <v>20.918432203389994</v>
      </c>
      <c r="L450" s="115">
        <f t="shared" si="69"/>
        <v>20.967432203389993</v>
      </c>
      <c r="M450" s="98">
        <f t="shared" si="62"/>
        <v>20.917932203389995</v>
      </c>
      <c r="N450" s="116">
        <f t="shared" si="63"/>
        <v>20.967932203389992</v>
      </c>
      <c r="O450" s="117">
        <f t="shared" si="64"/>
        <v>20.942932203389994</v>
      </c>
      <c r="P450" s="98">
        <f t="shared" si="65"/>
        <v>0</v>
      </c>
      <c r="Q450" s="118">
        <f t="shared" si="66"/>
        <v>0</v>
      </c>
      <c r="R450" s="98">
        <f t="shared" si="70"/>
        <v>8</v>
      </c>
      <c r="S450" s="119">
        <f t="shared" si="67"/>
        <v>8</v>
      </c>
    </row>
    <row r="451" spans="1:19">
      <c r="A451" s="119"/>
      <c r="E451" s="98">
        <f t="shared" si="61"/>
        <v>450</v>
      </c>
      <c r="F451" s="99"/>
      <c r="K451" s="114">
        <f t="shared" si="68"/>
        <v>20.968432203389995</v>
      </c>
      <c r="L451" s="115">
        <f t="shared" si="69"/>
        <v>21.017432203389994</v>
      </c>
      <c r="M451" s="98">
        <f t="shared" si="62"/>
        <v>20.967932203389996</v>
      </c>
      <c r="N451" s="116">
        <f t="shared" si="63"/>
        <v>21.017932203389993</v>
      </c>
      <c r="O451" s="117">
        <f t="shared" si="64"/>
        <v>20.992932203389994</v>
      </c>
      <c r="P451" s="98">
        <f t="shared" si="65"/>
        <v>0</v>
      </c>
      <c r="Q451" s="118">
        <f t="shared" si="66"/>
        <v>0</v>
      </c>
      <c r="R451" s="98">
        <f t="shared" si="70"/>
        <v>8</v>
      </c>
      <c r="S451" s="119">
        <f t="shared" si="67"/>
        <v>8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21.018432203389995</v>
      </c>
      <c r="L452" s="115">
        <f t="shared" si="69"/>
        <v>21.067432203389995</v>
      </c>
      <c r="M452" s="98">
        <f t="shared" si="62"/>
        <v>21.017932203389996</v>
      </c>
      <c r="N452" s="116">
        <f t="shared" si="63"/>
        <v>21.067932203389994</v>
      </c>
      <c r="O452" s="117">
        <f t="shared" si="64"/>
        <v>21.042932203389995</v>
      </c>
      <c r="P452" s="98">
        <f t="shared" si="65"/>
        <v>0</v>
      </c>
      <c r="Q452" s="118">
        <f t="shared" si="66"/>
        <v>0</v>
      </c>
      <c r="R452" s="98">
        <f t="shared" si="70"/>
        <v>8</v>
      </c>
      <c r="S452" s="119">
        <f t="shared" si="67"/>
        <v>8</v>
      </c>
    </row>
    <row r="453" spans="1:19">
      <c r="A453" s="119"/>
      <c r="E453" s="98">
        <f t="shared" si="71"/>
        <v>452</v>
      </c>
      <c r="F453" s="99"/>
      <c r="K453" s="114">
        <f t="shared" si="68"/>
        <v>21.068432203389996</v>
      </c>
      <c r="L453" s="115">
        <f t="shared" si="69"/>
        <v>21.117432203389995</v>
      </c>
      <c r="M453" s="98">
        <f t="shared" ref="M453:M516" si="72">K453-5*10^-(D$2+1)</f>
        <v>21.067932203389997</v>
      </c>
      <c r="N453" s="116">
        <f t="shared" ref="N453:N516" si="73">L453+5*10^-(D$2+1)</f>
        <v>21.117932203389994</v>
      </c>
      <c r="O453" s="117">
        <f t="shared" ref="O453:O516" si="74">AVERAGE(K453,L453)</f>
        <v>21.092932203389996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8</v>
      </c>
      <c r="S453" s="119">
        <f t="shared" ref="S453:S516" si="77">COUNTIF(F$2:F$5000,"&lt;="&amp;M453)</f>
        <v>8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21.118432203389997</v>
      </c>
      <c r="L454" s="115">
        <f t="shared" ref="L454:L517" si="79">K454+$I$4-POWER(10,-$D$2)</f>
        <v>21.167432203389996</v>
      </c>
      <c r="M454" s="98">
        <f t="shared" si="72"/>
        <v>21.117932203389998</v>
      </c>
      <c r="N454" s="116">
        <f t="shared" si="73"/>
        <v>21.167932203389995</v>
      </c>
      <c r="O454" s="117">
        <f t="shared" si="74"/>
        <v>21.142932203389996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8</v>
      </c>
      <c r="S454" s="119">
        <f t="shared" si="77"/>
        <v>8</v>
      </c>
    </row>
    <row r="455" spans="1:19">
      <c r="A455" s="119"/>
      <c r="E455" s="98">
        <f t="shared" si="71"/>
        <v>454</v>
      </c>
      <c r="F455" s="99"/>
      <c r="K455" s="114">
        <f t="shared" si="78"/>
        <v>21.168432203389997</v>
      </c>
      <c r="L455" s="115">
        <f t="shared" si="79"/>
        <v>21.217432203389997</v>
      </c>
      <c r="M455" s="98">
        <f t="shared" si="72"/>
        <v>21.167932203389999</v>
      </c>
      <c r="N455" s="116">
        <f t="shared" si="73"/>
        <v>21.217932203389996</v>
      </c>
      <c r="O455" s="117">
        <f t="shared" si="74"/>
        <v>21.192932203389997</v>
      </c>
      <c r="P455" s="98">
        <f t="shared" si="75"/>
        <v>0</v>
      </c>
      <c r="Q455" s="118">
        <f t="shared" si="76"/>
        <v>0</v>
      </c>
      <c r="R455" s="98">
        <f t="shared" si="80"/>
        <v>8</v>
      </c>
      <c r="S455" s="119">
        <f t="shared" si="77"/>
        <v>8</v>
      </c>
    </row>
    <row r="456" spans="1:19">
      <c r="A456" s="119"/>
      <c r="E456" s="98">
        <f t="shared" si="71"/>
        <v>455</v>
      </c>
      <c r="F456" s="99"/>
      <c r="K456" s="114">
        <f t="shared" si="78"/>
        <v>21.218432203389998</v>
      </c>
      <c r="L456" s="115">
        <f t="shared" si="79"/>
        <v>21.267432203389998</v>
      </c>
      <c r="M456" s="98">
        <f t="shared" si="72"/>
        <v>21.217932203389999</v>
      </c>
      <c r="N456" s="116">
        <f t="shared" si="73"/>
        <v>21.267932203389996</v>
      </c>
      <c r="O456" s="117">
        <f t="shared" si="74"/>
        <v>21.242932203389998</v>
      </c>
      <c r="P456" s="98">
        <f t="shared" si="75"/>
        <v>0</v>
      </c>
      <c r="Q456" s="118">
        <f t="shared" si="76"/>
        <v>0</v>
      </c>
      <c r="R456" s="98">
        <f t="shared" si="80"/>
        <v>8</v>
      </c>
      <c r="S456" s="119">
        <f t="shared" si="77"/>
        <v>8</v>
      </c>
    </row>
    <row r="457" spans="1:19">
      <c r="A457" s="119"/>
      <c r="E457" s="98">
        <f t="shared" si="71"/>
        <v>456</v>
      </c>
      <c r="F457" s="99"/>
      <c r="K457" s="114">
        <f t="shared" si="78"/>
        <v>21.268432203389999</v>
      </c>
      <c r="L457" s="115">
        <f t="shared" si="79"/>
        <v>21.317432203389998</v>
      </c>
      <c r="M457" s="98">
        <f t="shared" si="72"/>
        <v>21.26793220339</v>
      </c>
      <c r="N457" s="116">
        <f t="shared" si="73"/>
        <v>21.317932203389997</v>
      </c>
      <c r="O457" s="117">
        <f t="shared" si="74"/>
        <v>21.292932203389999</v>
      </c>
      <c r="P457" s="98">
        <f t="shared" si="75"/>
        <v>0</v>
      </c>
      <c r="Q457" s="118">
        <f t="shared" si="76"/>
        <v>0</v>
      </c>
      <c r="R457" s="98">
        <f t="shared" si="80"/>
        <v>8</v>
      </c>
      <c r="S457" s="119">
        <f t="shared" si="77"/>
        <v>8</v>
      </c>
    </row>
    <row r="458" spans="1:19">
      <c r="A458" s="119"/>
      <c r="E458" s="98">
        <f t="shared" si="71"/>
        <v>457</v>
      </c>
      <c r="F458" s="99"/>
      <c r="K458" s="114">
        <f t="shared" si="78"/>
        <v>21.31843220339</v>
      </c>
      <c r="L458" s="115">
        <f t="shared" si="79"/>
        <v>21.367432203389999</v>
      </c>
      <c r="M458" s="98">
        <f t="shared" si="72"/>
        <v>21.317932203390001</v>
      </c>
      <c r="N458" s="116">
        <f t="shared" si="73"/>
        <v>21.367932203389998</v>
      </c>
      <c r="O458" s="117">
        <f t="shared" si="74"/>
        <v>21.342932203389999</v>
      </c>
      <c r="P458" s="98">
        <f t="shared" si="75"/>
        <v>0</v>
      </c>
      <c r="Q458" s="118">
        <f t="shared" si="76"/>
        <v>0</v>
      </c>
      <c r="R458" s="98">
        <f t="shared" si="80"/>
        <v>8</v>
      </c>
      <c r="S458" s="119">
        <f t="shared" si="77"/>
        <v>8</v>
      </c>
    </row>
    <row r="459" spans="1:19">
      <c r="A459" s="119"/>
      <c r="E459" s="98">
        <f t="shared" si="71"/>
        <v>458</v>
      </c>
      <c r="F459" s="99"/>
      <c r="K459" s="114">
        <f t="shared" si="78"/>
        <v>21.36843220339</v>
      </c>
      <c r="L459" s="115">
        <f t="shared" si="79"/>
        <v>21.41743220339</v>
      </c>
      <c r="M459" s="98">
        <f t="shared" si="72"/>
        <v>21.367932203390001</v>
      </c>
      <c r="N459" s="116">
        <f t="shared" si="73"/>
        <v>21.417932203389999</v>
      </c>
      <c r="O459" s="117">
        <f t="shared" si="74"/>
        <v>21.39293220339</v>
      </c>
      <c r="P459" s="98">
        <f t="shared" si="75"/>
        <v>0</v>
      </c>
      <c r="Q459" s="118">
        <f t="shared" si="76"/>
        <v>0</v>
      </c>
      <c r="R459" s="98">
        <f t="shared" si="80"/>
        <v>8</v>
      </c>
      <c r="S459" s="119">
        <f t="shared" si="77"/>
        <v>8</v>
      </c>
    </row>
    <row r="460" spans="1:19">
      <c r="A460" s="119"/>
      <c r="E460" s="98">
        <f t="shared" si="71"/>
        <v>459</v>
      </c>
      <c r="F460" s="99"/>
      <c r="K460" s="114">
        <f t="shared" si="78"/>
        <v>21.418432203390001</v>
      </c>
      <c r="L460" s="115">
        <f t="shared" si="79"/>
        <v>21.46743220339</v>
      </c>
      <c r="M460" s="98">
        <f t="shared" si="72"/>
        <v>21.417932203390002</v>
      </c>
      <c r="N460" s="116">
        <f t="shared" si="73"/>
        <v>21.467932203389999</v>
      </c>
      <c r="O460" s="117">
        <f t="shared" si="74"/>
        <v>21.442932203390001</v>
      </c>
      <c r="P460" s="98">
        <f t="shared" si="75"/>
        <v>0</v>
      </c>
      <c r="Q460" s="118">
        <f t="shared" si="76"/>
        <v>0</v>
      </c>
      <c r="R460" s="98">
        <f t="shared" si="80"/>
        <v>8</v>
      </c>
      <c r="S460" s="119">
        <f t="shared" si="77"/>
        <v>8</v>
      </c>
    </row>
    <row r="461" spans="1:19">
      <c r="A461" s="119"/>
      <c r="E461" s="98">
        <f t="shared" si="71"/>
        <v>460</v>
      </c>
      <c r="F461" s="99"/>
      <c r="K461" s="114">
        <f t="shared" si="78"/>
        <v>21.468432203390002</v>
      </c>
      <c r="L461" s="115">
        <f t="shared" si="79"/>
        <v>21.517432203390001</v>
      </c>
      <c r="M461" s="98">
        <f t="shared" si="72"/>
        <v>21.467932203390003</v>
      </c>
      <c r="N461" s="116">
        <f t="shared" si="73"/>
        <v>21.51793220339</v>
      </c>
      <c r="O461" s="117">
        <f t="shared" si="74"/>
        <v>21.492932203390001</v>
      </c>
      <c r="P461" s="98">
        <f t="shared" si="75"/>
        <v>0</v>
      </c>
      <c r="Q461" s="118">
        <f t="shared" si="76"/>
        <v>0</v>
      </c>
      <c r="R461" s="98">
        <f t="shared" si="80"/>
        <v>8</v>
      </c>
      <c r="S461" s="119">
        <f t="shared" si="77"/>
        <v>8</v>
      </c>
    </row>
    <row r="462" spans="1:19">
      <c r="A462" s="119"/>
      <c r="E462" s="98">
        <f t="shared" si="71"/>
        <v>461</v>
      </c>
      <c r="F462" s="99"/>
      <c r="K462" s="114">
        <f t="shared" si="78"/>
        <v>21.518432203390002</v>
      </c>
      <c r="L462" s="115">
        <f t="shared" si="79"/>
        <v>21.567432203390002</v>
      </c>
      <c r="M462" s="98">
        <f t="shared" si="72"/>
        <v>21.517932203390004</v>
      </c>
      <c r="N462" s="116">
        <f t="shared" si="73"/>
        <v>21.567932203390001</v>
      </c>
      <c r="O462" s="117">
        <f t="shared" si="74"/>
        <v>21.542932203390002</v>
      </c>
      <c r="P462" s="98">
        <f t="shared" si="75"/>
        <v>0</v>
      </c>
      <c r="Q462" s="118">
        <f t="shared" si="76"/>
        <v>0</v>
      </c>
      <c r="R462" s="98">
        <f t="shared" si="80"/>
        <v>8</v>
      </c>
      <c r="S462" s="119">
        <f t="shared" si="77"/>
        <v>8</v>
      </c>
    </row>
    <row r="463" spans="1:19">
      <c r="A463" s="119"/>
      <c r="E463" s="98">
        <f t="shared" si="71"/>
        <v>462</v>
      </c>
      <c r="F463" s="99"/>
      <c r="K463" s="114">
        <f t="shared" si="78"/>
        <v>21.568432203390003</v>
      </c>
      <c r="L463" s="115">
        <f t="shared" si="79"/>
        <v>21.617432203390003</v>
      </c>
      <c r="M463" s="98">
        <f t="shared" si="72"/>
        <v>21.567932203390004</v>
      </c>
      <c r="N463" s="116">
        <f t="shared" si="73"/>
        <v>21.617932203390001</v>
      </c>
      <c r="O463" s="117">
        <f t="shared" si="74"/>
        <v>21.592932203390003</v>
      </c>
      <c r="P463" s="98">
        <f t="shared" si="75"/>
        <v>0</v>
      </c>
      <c r="Q463" s="118">
        <f t="shared" si="76"/>
        <v>0</v>
      </c>
      <c r="R463" s="98">
        <f t="shared" si="80"/>
        <v>8</v>
      </c>
      <c r="S463" s="119">
        <f t="shared" si="77"/>
        <v>8</v>
      </c>
    </row>
    <row r="464" spans="1:19">
      <c r="A464" s="119"/>
      <c r="E464" s="98">
        <f t="shared" si="71"/>
        <v>463</v>
      </c>
      <c r="F464" s="99"/>
      <c r="K464" s="114">
        <f t="shared" si="78"/>
        <v>21.618432203390004</v>
      </c>
      <c r="L464" s="115">
        <f t="shared" si="79"/>
        <v>21.667432203390003</v>
      </c>
      <c r="M464" s="98">
        <f t="shared" si="72"/>
        <v>21.617932203390005</v>
      </c>
      <c r="N464" s="116">
        <f t="shared" si="73"/>
        <v>21.667932203390002</v>
      </c>
      <c r="O464" s="117">
        <f t="shared" si="74"/>
        <v>21.642932203390004</v>
      </c>
      <c r="P464" s="98">
        <f t="shared" si="75"/>
        <v>0</v>
      </c>
      <c r="Q464" s="118">
        <f t="shared" si="76"/>
        <v>0</v>
      </c>
      <c r="R464" s="98">
        <f t="shared" si="80"/>
        <v>8</v>
      </c>
      <c r="S464" s="119">
        <f t="shared" si="77"/>
        <v>8</v>
      </c>
    </row>
    <row r="465" spans="1:19">
      <c r="A465" s="119"/>
      <c r="E465" s="98">
        <f t="shared" si="71"/>
        <v>464</v>
      </c>
      <c r="F465" s="99"/>
      <c r="K465" s="114">
        <f t="shared" si="78"/>
        <v>21.668432203390005</v>
      </c>
      <c r="L465" s="115">
        <f t="shared" si="79"/>
        <v>21.717432203390004</v>
      </c>
      <c r="M465" s="98">
        <f t="shared" si="72"/>
        <v>21.667932203390006</v>
      </c>
      <c r="N465" s="116">
        <f t="shared" si="73"/>
        <v>21.717932203390003</v>
      </c>
      <c r="O465" s="117">
        <f t="shared" si="74"/>
        <v>21.692932203390004</v>
      </c>
      <c r="P465" s="98">
        <f t="shared" si="75"/>
        <v>0</v>
      </c>
      <c r="Q465" s="118">
        <f t="shared" si="76"/>
        <v>0</v>
      </c>
      <c r="R465" s="98">
        <f t="shared" si="80"/>
        <v>8</v>
      </c>
      <c r="S465" s="119">
        <f t="shared" si="77"/>
        <v>8</v>
      </c>
    </row>
    <row r="466" spans="1:19">
      <c r="A466" s="119"/>
      <c r="E466" s="98">
        <f t="shared" si="71"/>
        <v>465</v>
      </c>
      <c r="F466" s="99"/>
      <c r="K466" s="114">
        <f t="shared" si="78"/>
        <v>21.718432203390005</v>
      </c>
      <c r="L466" s="115">
        <f t="shared" si="79"/>
        <v>21.767432203390005</v>
      </c>
      <c r="M466" s="98">
        <f t="shared" si="72"/>
        <v>21.717932203390006</v>
      </c>
      <c r="N466" s="116">
        <f t="shared" si="73"/>
        <v>21.767932203390004</v>
      </c>
      <c r="O466" s="117">
        <f t="shared" si="74"/>
        <v>21.742932203390005</v>
      </c>
      <c r="P466" s="98">
        <f t="shared" si="75"/>
        <v>0</v>
      </c>
      <c r="Q466" s="118">
        <f t="shared" si="76"/>
        <v>0</v>
      </c>
      <c r="R466" s="98">
        <f t="shared" si="80"/>
        <v>8</v>
      </c>
      <c r="S466" s="119">
        <f t="shared" si="77"/>
        <v>8</v>
      </c>
    </row>
    <row r="467" spans="1:19">
      <c r="A467" s="119"/>
      <c r="E467" s="98">
        <f t="shared" si="71"/>
        <v>466</v>
      </c>
      <c r="F467" s="99"/>
      <c r="K467" s="114">
        <f t="shared" si="78"/>
        <v>21.768432203390006</v>
      </c>
      <c r="L467" s="115">
        <f t="shared" si="79"/>
        <v>21.817432203390005</v>
      </c>
      <c r="M467" s="98">
        <f t="shared" si="72"/>
        <v>21.767932203390007</v>
      </c>
      <c r="N467" s="116">
        <f t="shared" si="73"/>
        <v>21.817932203390004</v>
      </c>
      <c r="O467" s="117">
        <f t="shared" si="74"/>
        <v>21.792932203390006</v>
      </c>
      <c r="P467" s="98">
        <f t="shared" si="75"/>
        <v>0</v>
      </c>
      <c r="Q467" s="118">
        <f t="shared" si="76"/>
        <v>0</v>
      </c>
      <c r="R467" s="98">
        <f t="shared" si="80"/>
        <v>8</v>
      </c>
      <c r="S467" s="119">
        <f t="shared" si="77"/>
        <v>8</v>
      </c>
    </row>
    <row r="468" spans="1:19">
      <c r="A468" s="119"/>
      <c r="E468" s="98">
        <f t="shared" si="71"/>
        <v>467</v>
      </c>
      <c r="F468" s="99"/>
      <c r="K468" s="114">
        <f t="shared" si="78"/>
        <v>21.818432203390007</v>
      </c>
      <c r="L468" s="115">
        <f t="shared" si="79"/>
        <v>21.867432203390006</v>
      </c>
      <c r="M468" s="98">
        <f t="shared" si="72"/>
        <v>21.817932203390008</v>
      </c>
      <c r="N468" s="116">
        <f t="shared" si="73"/>
        <v>21.867932203390005</v>
      </c>
      <c r="O468" s="117">
        <f t="shared" si="74"/>
        <v>21.842932203390006</v>
      </c>
      <c r="P468" s="98">
        <f t="shared" si="75"/>
        <v>0</v>
      </c>
      <c r="Q468" s="118">
        <f t="shared" si="76"/>
        <v>0</v>
      </c>
      <c r="R468" s="98">
        <f t="shared" si="80"/>
        <v>8</v>
      </c>
      <c r="S468" s="119">
        <f t="shared" si="77"/>
        <v>8</v>
      </c>
    </row>
    <row r="469" spans="1:19">
      <c r="A469" s="119"/>
      <c r="E469" s="98">
        <f t="shared" si="71"/>
        <v>468</v>
      </c>
      <c r="F469" s="99"/>
      <c r="K469" s="114">
        <f t="shared" si="78"/>
        <v>21.868432203390007</v>
      </c>
      <c r="L469" s="115">
        <f t="shared" si="79"/>
        <v>21.917432203390007</v>
      </c>
      <c r="M469" s="98">
        <f t="shared" si="72"/>
        <v>21.867932203390009</v>
      </c>
      <c r="N469" s="116">
        <f t="shared" si="73"/>
        <v>21.917932203390006</v>
      </c>
      <c r="O469" s="117">
        <f t="shared" si="74"/>
        <v>21.892932203390007</v>
      </c>
      <c r="P469" s="98">
        <f t="shared" si="75"/>
        <v>0</v>
      </c>
      <c r="Q469" s="118">
        <f t="shared" si="76"/>
        <v>0</v>
      </c>
      <c r="R469" s="98">
        <f t="shared" si="80"/>
        <v>8</v>
      </c>
      <c r="S469" s="119">
        <f t="shared" si="77"/>
        <v>8</v>
      </c>
    </row>
    <row r="470" spans="1:19">
      <c r="A470" s="119"/>
      <c r="E470" s="98">
        <f t="shared" si="71"/>
        <v>469</v>
      </c>
      <c r="F470" s="99"/>
      <c r="K470" s="114">
        <f t="shared" si="78"/>
        <v>21.918432203390008</v>
      </c>
      <c r="L470" s="115">
        <f t="shared" si="79"/>
        <v>21.967432203390008</v>
      </c>
      <c r="M470" s="98">
        <f t="shared" si="72"/>
        <v>21.917932203390009</v>
      </c>
      <c r="N470" s="116">
        <f t="shared" si="73"/>
        <v>21.967932203390006</v>
      </c>
      <c r="O470" s="117">
        <f t="shared" si="74"/>
        <v>21.942932203390008</v>
      </c>
      <c r="P470" s="98">
        <f t="shared" si="75"/>
        <v>0</v>
      </c>
      <c r="Q470" s="118">
        <f t="shared" si="76"/>
        <v>0</v>
      </c>
      <c r="R470" s="98">
        <f t="shared" si="80"/>
        <v>8</v>
      </c>
      <c r="S470" s="119">
        <f t="shared" si="77"/>
        <v>8</v>
      </c>
    </row>
    <row r="471" spans="1:19">
      <c r="A471" s="119"/>
      <c r="E471" s="98">
        <f t="shared" si="71"/>
        <v>470</v>
      </c>
      <c r="F471" s="99"/>
      <c r="K471" s="114">
        <f t="shared" si="78"/>
        <v>21.968432203390009</v>
      </c>
      <c r="L471" s="115">
        <f t="shared" si="79"/>
        <v>22.017432203390008</v>
      </c>
      <c r="M471" s="98">
        <f t="shared" si="72"/>
        <v>21.96793220339001</v>
      </c>
      <c r="N471" s="116">
        <f t="shared" si="73"/>
        <v>22.017932203390007</v>
      </c>
      <c r="O471" s="117">
        <f t="shared" si="74"/>
        <v>21.992932203390009</v>
      </c>
      <c r="P471" s="98">
        <f t="shared" si="75"/>
        <v>0</v>
      </c>
      <c r="Q471" s="118">
        <f t="shared" si="76"/>
        <v>0</v>
      </c>
      <c r="R471" s="98">
        <f t="shared" si="80"/>
        <v>8</v>
      </c>
      <c r="S471" s="119">
        <f t="shared" si="77"/>
        <v>8</v>
      </c>
    </row>
    <row r="472" spans="1:19">
      <c r="A472" s="119"/>
      <c r="E472" s="98">
        <f t="shared" si="71"/>
        <v>471</v>
      </c>
      <c r="F472" s="99"/>
      <c r="K472" s="114">
        <f t="shared" si="78"/>
        <v>22.01843220339001</v>
      </c>
      <c r="L472" s="115">
        <f t="shared" si="79"/>
        <v>22.067432203390009</v>
      </c>
      <c r="M472" s="98">
        <f t="shared" si="72"/>
        <v>22.017932203390011</v>
      </c>
      <c r="N472" s="116">
        <f t="shared" si="73"/>
        <v>22.067932203390008</v>
      </c>
      <c r="O472" s="117">
        <f t="shared" si="74"/>
        <v>22.042932203390009</v>
      </c>
      <c r="P472" s="98">
        <f t="shared" si="75"/>
        <v>0</v>
      </c>
      <c r="Q472" s="118">
        <f t="shared" si="76"/>
        <v>0</v>
      </c>
      <c r="R472" s="98">
        <f t="shared" si="80"/>
        <v>8</v>
      </c>
      <c r="S472" s="119">
        <f t="shared" si="77"/>
        <v>8</v>
      </c>
    </row>
    <row r="473" spans="1:19">
      <c r="A473" s="119"/>
      <c r="E473" s="98">
        <f t="shared" si="71"/>
        <v>472</v>
      </c>
      <c r="F473" s="99"/>
      <c r="K473" s="114">
        <f t="shared" si="78"/>
        <v>22.06843220339001</v>
      </c>
      <c r="L473" s="115">
        <f t="shared" si="79"/>
        <v>22.11743220339001</v>
      </c>
      <c r="M473" s="98">
        <f t="shared" si="72"/>
        <v>22.067932203390011</v>
      </c>
      <c r="N473" s="116">
        <f t="shared" si="73"/>
        <v>22.117932203390009</v>
      </c>
      <c r="O473" s="117">
        <f t="shared" si="74"/>
        <v>22.09293220339001</v>
      </c>
      <c r="P473" s="98">
        <f t="shared" si="75"/>
        <v>0</v>
      </c>
      <c r="Q473" s="118">
        <f t="shared" si="76"/>
        <v>0</v>
      </c>
      <c r="R473" s="98">
        <f t="shared" si="80"/>
        <v>8</v>
      </c>
      <c r="S473" s="119">
        <f t="shared" si="77"/>
        <v>8</v>
      </c>
    </row>
    <row r="474" spans="1:19">
      <c r="A474" s="119"/>
      <c r="E474" s="98">
        <f t="shared" si="71"/>
        <v>473</v>
      </c>
      <c r="F474" s="99"/>
      <c r="K474" s="114">
        <f t="shared" si="78"/>
        <v>22.118432203390011</v>
      </c>
      <c r="L474" s="115">
        <f t="shared" si="79"/>
        <v>22.16743220339001</v>
      </c>
      <c r="M474" s="98">
        <f t="shared" si="72"/>
        <v>22.117932203390012</v>
      </c>
      <c r="N474" s="116">
        <f t="shared" si="73"/>
        <v>22.167932203390009</v>
      </c>
      <c r="O474" s="117">
        <f t="shared" si="74"/>
        <v>22.142932203390011</v>
      </c>
      <c r="P474" s="98">
        <f t="shared" si="75"/>
        <v>0</v>
      </c>
      <c r="Q474" s="118">
        <f t="shared" si="76"/>
        <v>0</v>
      </c>
      <c r="R474" s="98">
        <f t="shared" si="80"/>
        <v>8</v>
      </c>
      <c r="S474" s="119">
        <f t="shared" si="77"/>
        <v>8</v>
      </c>
    </row>
    <row r="475" spans="1:19">
      <c r="A475" s="119"/>
      <c r="E475" s="98">
        <f t="shared" si="71"/>
        <v>474</v>
      </c>
      <c r="F475" s="99"/>
      <c r="K475" s="114">
        <f t="shared" si="78"/>
        <v>22.168432203390012</v>
      </c>
      <c r="L475" s="115">
        <f t="shared" si="79"/>
        <v>22.217432203390011</v>
      </c>
      <c r="M475" s="98">
        <f t="shared" si="72"/>
        <v>22.167932203390013</v>
      </c>
      <c r="N475" s="116">
        <f t="shared" si="73"/>
        <v>22.21793220339001</v>
      </c>
      <c r="O475" s="117">
        <f t="shared" si="74"/>
        <v>22.192932203390011</v>
      </c>
      <c r="P475" s="98">
        <f t="shared" si="75"/>
        <v>0</v>
      </c>
      <c r="Q475" s="118">
        <f t="shared" si="76"/>
        <v>0</v>
      </c>
      <c r="R475" s="98">
        <f t="shared" si="80"/>
        <v>8</v>
      </c>
      <c r="S475" s="119">
        <f t="shared" si="77"/>
        <v>8</v>
      </c>
    </row>
    <row r="476" spans="1:19">
      <c r="A476" s="119"/>
      <c r="E476" s="98">
        <f t="shared" si="71"/>
        <v>475</v>
      </c>
      <c r="F476" s="99"/>
      <c r="K476" s="114">
        <f t="shared" si="78"/>
        <v>22.218432203390012</v>
      </c>
      <c r="L476" s="115">
        <f t="shared" si="79"/>
        <v>22.267432203390012</v>
      </c>
      <c r="M476" s="98">
        <f t="shared" si="72"/>
        <v>22.217932203390014</v>
      </c>
      <c r="N476" s="116">
        <f t="shared" si="73"/>
        <v>22.267932203390011</v>
      </c>
      <c r="O476" s="117">
        <f t="shared" si="74"/>
        <v>22.242932203390012</v>
      </c>
      <c r="P476" s="98">
        <f t="shared" si="75"/>
        <v>0</v>
      </c>
      <c r="Q476" s="118">
        <f t="shared" si="76"/>
        <v>0</v>
      </c>
      <c r="R476" s="98">
        <f t="shared" si="80"/>
        <v>8</v>
      </c>
      <c r="S476" s="119">
        <f t="shared" si="77"/>
        <v>8</v>
      </c>
    </row>
    <row r="477" spans="1:19">
      <c r="A477" s="119"/>
      <c r="E477" s="98">
        <f t="shared" si="71"/>
        <v>476</v>
      </c>
      <c r="F477" s="99"/>
      <c r="K477" s="114">
        <f t="shared" si="78"/>
        <v>22.268432203390013</v>
      </c>
      <c r="L477" s="115">
        <f t="shared" si="79"/>
        <v>22.317432203390013</v>
      </c>
      <c r="M477" s="98">
        <f t="shared" si="72"/>
        <v>22.267932203390014</v>
      </c>
      <c r="N477" s="116">
        <f t="shared" si="73"/>
        <v>22.317932203390011</v>
      </c>
      <c r="O477" s="117">
        <f t="shared" si="74"/>
        <v>22.292932203390013</v>
      </c>
      <c r="P477" s="98">
        <f t="shared" si="75"/>
        <v>0</v>
      </c>
      <c r="Q477" s="118">
        <f t="shared" si="76"/>
        <v>0</v>
      </c>
      <c r="R477" s="98">
        <f t="shared" si="80"/>
        <v>8</v>
      </c>
      <c r="S477" s="119">
        <f t="shared" si="77"/>
        <v>8</v>
      </c>
    </row>
    <row r="478" spans="1:19">
      <c r="A478" s="119"/>
      <c r="E478" s="98">
        <f t="shared" si="71"/>
        <v>477</v>
      </c>
      <c r="F478" s="99"/>
      <c r="K478" s="114">
        <f t="shared" si="78"/>
        <v>22.318432203390014</v>
      </c>
      <c r="L478" s="115">
        <f t="shared" si="79"/>
        <v>22.367432203390013</v>
      </c>
      <c r="M478" s="98">
        <f t="shared" si="72"/>
        <v>22.317932203390015</v>
      </c>
      <c r="N478" s="116">
        <f t="shared" si="73"/>
        <v>22.367932203390012</v>
      </c>
      <c r="O478" s="117">
        <f t="shared" si="74"/>
        <v>22.342932203390014</v>
      </c>
      <c r="P478" s="98">
        <f t="shared" si="75"/>
        <v>0</v>
      </c>
      <c r="Q478" s="118">
        <f t="shared" si="76"/>
        <v>0</v>
      </c>
      <c r="R478" s="98">
        <f t="shared" si="80"/>
        <v>8</v>
      </c>
      <c r="S478" s="119">
        <f t="shared" si="77"/>
        <v>8</v>
      </c>
    </row>
    <row r="479" spans="1:19">
      <c r="A479" s="119"/>
      <c r="E479" s="98">
        <f t="shared" si="71"/>
        <v>478</v>
      </c>
      <c r="F479" s="99"/>
      <c r="K479" s="114">
        <f t="shared" si="78"/>
        <v>22.368432203390014</v>
      </c>
      <c r="L479" s="115">
        <f t="shared" si="79"/>
        <v>22.417432203390014</v>
      </c>
      <c r="M479" s="98">
        <f t="shared" si="72"/>
        <v>22.367932203390016</v>
      </c>
      <c r="N479" s="116">
        <f t="shared" si="73"/>
        <v>22.417932203390013</v>
      </c>
      <c r="O479" s="117">
        <f t="shared" si="74"/>
        <v>22.392932203390014</v>
      </c>
      <c r="P479" s="98">
        <f t="shared" si="75"/>
        <v>0</v>
      </c>
      <c r="Q479" s="118">
        <f t="shared" si="76"/>
        <v>0</v>
      </c>
      <c r="R479" s="98">
        <f t="shared" si="80"/>
        <v>8</v>
      </c>
      <c r="S479" s="119">
        <f t="shared" si="77"/>
        <v>8</v>
      </c>
    </row>
    <row r="480" spans="1:19">
      <c r="A480" s="119"/>
      <c r="E480" s="98">
        <f t="shared" si="71"/>
        <v>479</v>
      </c>
      <c r="F480" s="99"/>
      <c r="K480" s="114">
        <f t="shared" si="78"/>
        <v>22.418432203390015</v>
      </c>
      <c r="L480" s="115">
        <f t="shared" si="79"/>
        <v>22.467432203390015</v>
      </c>
      <c r="M480" s="98">
        <f t="shared" si="72"/>
        <v>22.417932203390016</v>
      </c>
      <c r="N480" s="116">
        <f t="shared" si="73"/>
        <v>22.467932203390014</v>
      </c>
      <c r="O480" s="117">
        <f t="shared" si="74"/>
        <v>22.442932203390015</v>
      </c>
      <c r="P480" s="98">
        <f t="shared" si="75"/>
        <v>0</v>
      </c>
      <c r="Q480" s="118">
        <f t="shared" si="76"/>
        <v>0</v>
      </c>
      <c r="R480" s="98">
        <f t="shared" si="80"/>
        <v>8</v>
      </c>
      <c r="S480" s="119">
        <f t="shared" si="77"/>
        <v>8</v>
      </c>
    </row>
    <row r="481" spans="1:19">
      <c r="A481" s="119"/>
      <c r="E481" s="98">
        <f t="shared" si="71"/>
        <v>480</v>
      </c>
      <c r="F481" s="99"/>
      <c r="K481" s="114">
        <f t="shared" si="78"/>
        <v>22.468432203390016</v>
      </c>
      <c r="L481" s="115">
        <f t="shared" si="79"/>
        <v>22.517432203390015</v>
      </c>
      <c r="M481" s="98">
        <f t="shared" si="72"/>
        <v>22.467932203390017</v>
      </c>
      <c r="N481" s="116">
        <f t="shared" si="73"/>
        <v>22.517932203390014</v>
      </c>
      <c r="O481" s="117">
        <f t="shared" si="74"/>
        <v>22.492932203390016</v>
      </c>
      <c r="P481" s="98">
        <f t="shared" si="75"/>
        <v>0</v>
      </c>
      <c r="Q481" s="118">
        <f t="shared" si="76"/>
        <v>0</v>
      </c>
      <c r="R481" s="98">
        <f t="shared" si="80"/>
        <v>8</v>
      </c>
      <c r="S481" s="119">
        <f t="shared" si="77"/>
        <v>8</v>
      </c>
    </row>
    <row r="482" spans="1:19">
      <c r="A482" s="119"/>
      <c r="E482" s="98">
        <f t="shared" si="71"/>
        <v>481</v>
      </c>
      <c r="F482" s="99"/>
      <c r="K482" s="114">
        <f t="shared" si="78"/>
        <v>22.518432203390017</v>
      </c>
      <c r="L482" s="115">
        <f t="shared" si="79"/>
        <v>22.567432203390016</v>
      </c>
      <c r="M482" s="98">
        <f t="shared" si="72"/>
        <v>22.517932203390018</v>
      </c>
      <c r="N482" s="116">
        <f t="shared" si="73"/>
        <v>22.567932203390015</v>
      </c>
      <c r="O482" s="117">
        <f t="shared" si="74"/>
        <v>22.542932203390016</v>
      </c>
      <c r="P482" s="98">
        <f t="shared" si="75"/>
        <v>0</v>
      </c>
      <c r="Q482" s="118">
        <f t="shared" si="76"/>
        <v>0</v>
      </c>
      <c r="R482" s="98">
        <f t="shared" si="80"/>
        <v>8</v>
      </c>
      <c r="S482" s="119">
        <f t="shared" si="77"/>
        <v>8</v>
      </c>
    </row>
    <row r="483" spans="1:19">
      <c r="A483" s="119"/>
      <c r="E483" s="98">
        <f t="shared" si="71"/>
        <v>482</v>
      </c>
      <c r="F483" s="99"/>
      <c r="K483" s="114">
        <f t="shared" si="78"/>
        <v>22.568432203390017</v>
      </c>
      <c r="L483" s="115">
        <f t="shared" si="79"/>
        <v>22.617432203390017</v>
      </c>
      <c r="M483" s="98">
        <f t="shared" si="72"/>
        <v>22.567932203390018</v>
      </c>
      <c r="N483" s="116">
        <f t="shared" si="73"/>
        <v>22.617932203390016</v>
      </c>
      <c r="O483" s="117">
        <f t="shared" si="74"/>
        <v>22.592932203390017</v>
      </c>
      <c r="P483" s="98">
        <f t="shared" si="75"/>
        <v>0</v>
      </c>
      <c r="Q483" s="118">
        <f t="shared" si="76"/>
        <v>0</v>
      </c>
      <c r="R483" s="98">
        <f t="shared" si="80"/>
        <v>8</v>
      </c>
      <c r="S483" s="119">
        <f t="shared" si="77"/>
        <v>8</v>
      </c>
    </row>
    <row r="484" spans="1:19">
      <c r="A484" s="119"/>
      <c r="E484" s="98">
        <f t="shared" si="71"/>
        <v>483</v>
      </c>
      <c r="F484" s="99"/>
      <c r="K484" s="114">
        <f t="shared" si="78"/>
        <v>22.618432203390018</v>
      </c>
      <c r="L484" s="115">
        <f t="shared" si="79"/>
        <v>22.667432203390018</v>
      </c>
      <c r="M484" s="98">
        <f t="shared" si="72"/>
        <v>22.617932203390019</v>
      </c>
      <c r="N484" s="116">
        <f t="shared" si="73"/>
        <v>22.667932203390016</v>
      </c>
      <c r="O484" s="117">
        <f t="shared" si="74"/>
        <v>22.642932203390018</v>
      </c>
      <c r="P484" s="98">
        <f t="shared" si="75"/>
        <v>0</v>
      </c>
      <c r="Q484" s="118">
        <f t="shared" si="76"/>
        <v>0</v>
      </c>
      <c r="R484" s="98">
        <f t="shared" si="80"/>
        <v>8</v>
      </c>
      <c r="S484" s="119">
        <f t="shared" si="77"/>
        <v>8</v>
      </c>
    </row>
    <row r="485" spans="1:19">
      <c r="A485" s="119"/>
      <c r="E485" s="98">
        <f t="shared" si="71"/>
        <v>484</v>
      </c>
      <c r="F485" s="99"/>
      <c r="K485" s="114">
        <f t="shared" si="78"/>
        <v>22.668432203390019</v>
      </c>
      <c r="L485" s="115">
        <f t="shared" si="79"/>
        <v>22.717432203390018</v>
      </c>
      <c r="M485" s="98">
        <f t="shared" si="72"/>
        <v>22.66793220339002</v>
      </c>
      <c r="N485" s="116">
        <f t="shared" si="73"/>
        <v>22.717932203390017</v>
      </c>
      <c r="O485" s="117">
        <f t="shared" si="74"/>
        <v>22.692932203390018</v>
      </c>
      <c r="P485" s="98">
        <f t="shared" si="75"/>
        <v>0</v>
      </c>
      <c r="Q485" s="118">
        <f t="shared" si="76"/>
        <v>0</v>
      </c>
      <c r="R485" s="98">
        <f t="shared" si="80"/>
        <v>8</v>
      </c>
      <c r="S485" s="119">
        <f t="shared" si="77"/>
        <v>8</v>
      </c>
    </row>
    <row r="486" spans="1:19">
      <c r="A486" s="119"/>
      <c r="E486" s="98">
        <f t="shared" si="71"/>
        <v>485</v>
      </c>
      <c r="F486" s="99"/>
      <c r="K486" s="114">
        <f t="shared" si="78"/>
        <v>22.718432203390019</v>
      </c>
      <c r="L486" s="115">
        <f t="shared" si="79"/>
        <v>22.767432203390019</v>
      </c>
      <c r="M486" s="98">
        <f t="shared" si="72"/>
        <v>22.717932203390021</v>
      </c>
      <c r="N486" s="116">
        <f t="shared" si="73"/>
        <v>22.767932203390018</v>
      </c>
      <c r="O486" s="117">
        <f t="shared" si="74"/>
        <v>22.742932203390019</v>
      </c>
      <c r="P486" s="98">
        <f t="shared" si="75"/>
        <v>0</v>
      </c>
      <c r="Q486" s="118">
        <f t="shared" si="76"/>
        <v>0</v>
      </c>
      <c r="R486" s="98">
        <f t="shared" si="80"/>
        <v>8</v>
      </c>
      <c r="S486" s="119">
        <f t="shared" si="77"/>
        <v>8</v>
      </c>
    </row>
    <row r="487" spans="1:19">
      <c r="A487" s="119"/>
      <c r="E487" s="98">
        <f t="shared" si="71"/>
        <v>486</v>
      </c>
      <c r="F487" s="99"/>
      <c r="K487" s="114">
        <f t="shared" si="78"/>
        <v>22.76843220339002</v>
      </c>
      <c r="L487" s="115">
        <f t="shared" si="79"/>
        <v>22.81743220339002</v>
      </c>
      <c r="M487" s="98">
        <f t="shared" si="72"/>
        <v>22.767932203390021</v>
      </c>
      <c r="N487" s="116">
        <f t="shared" si="73"/>
        <v>22.817932203390018</v>
      </c>
      <c r="O487" s="117">
        <f t="shared" si="74"/>
        <v>22.79293220339002</v>
      </c>
      <c r="P487" s="98">
        <f t="shared" si="75"/>
        <v>0</v>
      </c>
      <c r="Q487" s="118">
        <f t="shared" si="76"/>
        <v>0</v>
      </c>
      <c r="R487" s="98">
        <f t="shared" si="80"/>
        <v>8</v>
      </c>
      <c r="S487" s="119">
        <f t="shared" si="77"/>
        <v>8</v>
      </c>
    </row>
    <row r="488" spans="1:19">
      <c r="A488" s="119"/>
      <c r="E488" s="98">
        <f t="shared" si="71"/>
        <v>487</v>
      </c>
      <c r="F488" s="99"/>
      <c r="K488" s="114">
        <f t="shared" si="78"/>
        <v>22.818432203390021</v>
      </c>
      <c r="L488" s="115">
        <f t="shared" si="79"/>
        <v>22.86743220339002</v>
      </c>
      <c r="M488" s="98">
        <f t="shared" si="72"/>
        <v>22.817932203390022</v>
      </c>
      <c r="N488" s="116">
        <f t="shared" si="73"/>
        <v>22.867932203390019</v>
      </c>
      <c r="O488" s="117">
        <f t="shared" si="74"/>
        <v>22.842932203390021</v>
      </c>
      <c r="P488" s="98">
        <f t="shared" si="75"/>
        <v>0</v>
      </c>
      <c r="Q488" s="118">
        <f t="shared" si="76"/>
        <v>0</v>
      </c>
      <c r="R488" s="98">
        <f t="shared" si="80"/>
        <v>8</v>
      </c>
      <c r="S488" s="119">
        <f t="shared" si="77"/>
        <v>8</v>
      </c>
    </row>
    <row r="489" spans="1:19">
      <c r="A489" s="119"/>
      <c r="E489" s="98">
        <f t="shared" si="71"/>
        <v>488</v>
      </c>
      <c r="F489" s="99"/>
      <c r="K489" s="114">
        <f t="shared" si="78"/>
        <v>22.868432203390022</v>
      </c>
      <c r="L489" s="115">
        <f t="shared" si="79"/>
        <v>22.917432203390021</v>
      </c>
      <c r="M489" s="98">
        <f t="shared" si="72"/>
        <v>22.867932203390023</v>
      </c>
      <c r="N489" s="116">
        <f t="shared" si="73"/>
        <v>22.91793220339002</v>
      </c>
      <c r="O489" s="117">
        <f t="shared" si="74"/>
        <v>22.892932203390021</v>
      </c>
      <c r="P489" s="98">
        <f t="shared" si="75"/>
        <v>0</v>
      </c>
      <c r="Q489" s="118">
        <f t="shared" si="76"/>
        <v>0</v>
      </c>
      <c r="R489" s="98">
        <f t="shared" si="80"/>
        <v>8</v>
      </c>
      <c r="S489" s="119">
        <f t="shared" si="77"/>
        <v>8</v>
      </c>
    </row>
    <row r="490" spans="1:19">
      <c r="A490" s="119"/>
      <c r="E490" s="98">
        <f t="shared" si="71"/>
        <v>489</v>
      </c>
      <c r="F490" s="99"/>
      <c r="K490" s="114">
        <f t="shared" si="78"/>
        <v>22.918432203390022</v>
      </c>
      <c r="L490" s="115">
        <f t="shared" si="79"/>
        <v>22.967432203390022</v>
      </c>
      <c r="M490" s="98">
        <f t="shared" si="72"/>
        <v>22.917932203390023</v>
      </c>
      <c r="N490" s="116">
        <f t="shared" si="73"/>
        <v>22.967932203390021</v>
      </c>
      <c r="O490" s="117">
        <f t="shared" si="74"/>
        <v>22.942932203390022</v>
      </c>
      <c r="P490" s="98">
        <f t="shared" si="75"/>
        <v>0</v>
      </c>
      <c r="Q490" s="118">
        <f t="shared" si="76"/>
        <v>0</v>
      </c>
      <c r="R490" s="98">
        <f t="shared" si="80"/>
        <v>8</v>
      </c>
      <c r="S490" s="119">
        <f t="shared" si="77"/>
        <v>8</v>
      </c>
    </row>
    <row r="491" spans="1:19">
      <c r="A491" s="119"/>
      <c r="E491" s="98">
        <f t="shared" si="71"/>
        <v>490</v>
      </c>
      <c r="F491" s="99"/>
      <c r="K491" s="114">
        <f t="shared" si="78"/>
        <v>22.968432203390023</v>
      </c>
      <c r="L491" s="115">
        <f t="shared" si="79"/>
        <v>23.017432203390022</v>
      </c>
      <c r="M491" s="98">
        <f t="shared" si="72"/>
        <v>22.967932203390024</v>
      </c>
      <c r="N491" s="116">
        <f t="shared" si="73"/>
        <v>23.017932203390021</v>
      </c>
      <c r="O491" s="117">
        <f t="shared" si="74"/>
        <v>22.992932203390023</v>
      </c>
      <c r="P491" s="98">
        <f t="shared" si="75"/>
        <v>0</v>
      </c>
      <c r="Q491" s="118">
        <f t="shared" si="76"/>
        <v>0</v>
      </c>
      <c r="R491" s="98">
        <f t="shared" si="80"/>
        <v>8</v>
      </c>
      <c r="S491" s="119">
        <f t="shared" si="77"/>
        <v>8</v>
      </c>
    </row>
    <row r="492" spans="1:19">
      <c r="A492" s="119"/>
      <c r="E492" s="98">
        <f t="shared" si="71"/>
        <v>491</v>
      </c>
      <c r="F492" s="99"/>
      <c r="K492" s="114">
        <f t="shared" si="78"/>
        <v>23.018432203390024</v>
      </c>
      <c r="L492" s="115">
        <f t="shared" si="79"/>
        <v>23.067432203390023</v>
      </c>
      <c r="M492" s="98">
        <f t="shared" si="72"/>
        <v>23.017932203390025</v>
      </c>
      <c r="N492" s="116">
        <f t="shared" si="73"/>
        <v>23.067932203390022</v>
      </c>
      <c r="O492" s="117">
        <f t="shared" si="74"/>
        <v>23.042932203390023</v>
      </c>
      <c r="P492" s="98">
        <f t="shared" si="75"/>
        <v>0</v>
      </c>
      <c r="Q492" s="118">
        <f t="shared" si="76"/>
        <v>0</v>
      </c>
      <c r="R492" s="98">
        <f t="shared" si="80"/>
        <v>8</v>
      </c>
      <c r="S492" s="119">
        <f t="shared" si="77"/>
        <v>8</v>
      </c>
    </row>
    <row r="493" spans="1:19">
      <c r="A493" s="119"/>
      <c r="E493" s="98">
        <f t="shared" si="71"/>
        <v>492</v>
      </c>
      <c r="F493" s="99"/>
      <c r="K493" s="114">
        <f t="shared" si="78"/>
        <v>23.068432203390024</v>
      </c>
      <c r="L493" s="115">
        <f t="shared" si="79"/>
        <v>23.117432203390024</v>
      </c>
      <c r="M493" s="98">
        <f t="shared" si="72"/>
        <v>23.067932203390026</v>
      </c>
      <c r="N493" s="116">
        <f t="shared" si="73"/>
        <v>23.117932203390023</v>
      </c>
      <c r="O493" s="117">
        <f t="shared" si="74"/>
        <v>23.092932203390024</v>
      </c>
      <c r="P493" s="98">
        <f t="shared" si="75"/>
        <v>0</v>
      </c>
      <c r="Q493" s="118">
        <f t="shared" si="76"/>
        <v>0</v>
      </c>
      <c r="R493" s="98">
        <f t="shared" si="80"/>
        <v>8</v>
      </c>
      <c r="S493" s="119">
        <f t="shared" si="77"/>
        <v>8</v>
      </c>
    </row>
    <row r="494" spans="1:19">
      <c r="A494" s="119"/>
      <c r="E494" s="98">
        <f t="shared" si="71"/>
        <v>493</v>
      </c>
      <c r="F494" s="99"/>
      <c r="K494" s="114">
        <f t="shared" si="78"/>
        <v>23.118432203390025</v>
      </c>
      <c r="L494" s="115">
        <f t="shared" si="79"/>
        <v>23.167432203390025</v>
      </c>
      <c r="M494" s="98">
        <f t="shared" si="72"/>
        <v>23.117932203390026</v>
      </c>
      <c r="N494" s="116">
        <f t="shared" si="73"/>
        <v>23.167932203390023</v>
      </c>
      <c r="O494" s="117">
        <f t="shared" si="74"/>
        <v>23.142932203390025</v>
      </c>
      <c r="P494" s="98">
        <f t="shared" si="75"/>
        <v>0</v>
      </c>
      <c r="Q494" s="118">
        <f t="shared" si="76"/>
        <v>0</v>
      </c>
      <c r="R494" s="98">
        <f t="shared" si="80"/>
        <v>8</v>
      </c>
      <c r="S494" s="119">
        <f t="shared" si="77"/>
        <v>8</v>
      </c>
    </row>
    <row r="495" spans="1:19">
      <c r="A495" s="119"/>
      <c r="E495" s="98">
        <f t="shared" si="71"/>
        <v>494</v>
      </c>
      <c r="F495" s="99"/>
      <c r="K495" s="114">
        <f t="shared" si="78"/>
        <v>23.168432203390026</v>
      </c>
      <c r="L495" s="115">
        <f t="shared" si="79"/>
        <v>23.217432203390025</v>
      </c>
      <c r="M495" s="98">
        <f t="shared" si="72"/>
        <v>23.167932203390027</v>
      </c>
      <c r="N495" s="116">
        <f t="shared" si="73"/>
        <v>23.217932203390024</v>
      </c>
      <c r="O495" s="117">
        <f t="shared" si="74"/>
        <v>23.192932203390026</v>
      </c>
      <c r="P495" s="98">
        <f t="shared" si="75"/>
        <v>0</v>
      </c>
      <c r="Q495" s="118">
        <f t="shared" si="76"/>
        <v>0</v>
      </c>
      <c r="R495" s="98">
        <f t="shared" si="80"/>
        <v>8</v>
      </c>
      <c r="S495" s="119">
        <f t="shared" si="77"/>
        <v>8</v>
      </c>
    </row>
    <row r="496" spans="1:19">
      <c r="A496" s="119"/>
      <c r="E496" s="98">
        <f t="shared" si="71"/>
        <v>495</v>
      </c>
      <c r="F496" s="99"/>
      <c r="K496" s="114">
        <f t="shared" si="78"/>
        <v>23.218432203390027</v>
      </c>
      <c r="L496" s="115">
        <f t="shared" si="79"/>
        <v>23.267432203390026</v>
      </c>
      <c r="M496" s="98">
        <f t="shared" si="72"/>
        <v>23.217932203390028</v>
      </c>
      <c r="N496" s="116">
        <f t="shared" si="73"/>
        <v>23.267932203390025</v>
      </c>
      <c r="O496" s="117">
        <f t="shared" si="74"/>
        <v>23.242932203390026</v>
      </c>
      <c r="P496" s="98">
        <f t="shared" si="75"/>
        <v>0</v>
      </c>
      <c r="Q496" s="118">
        <f t="shared" si="76"/>
        <v>0</v>
      </c>
      <c r="R496" s="98">
        <f t="shared" si="80"/>
        <v>8</v>
      </c>
      <c r="S496" s="119">
        <f t="shared" si="77"/>
        <v>8</v>
      </c>
    </row>
    <row r="497" spans="1:19">
      <c r="A497" s="119"/>
      <c r="E497" s="98">
        <f t="shared" si="71"/>
        <v>496</v>
      </c>
      <c r="F497" s="99"/>
      <c r="K497" s="114">
        <f t="shared" si="78"/>
        <v>23.268432203390027</v>
      </c>
      <c r="L497" s="115">
        <f t="shared" si="79"/>
        <v>23.317432203390027</v>
      </c>
      <c r="M497" s="98">
        <f t="shared" si="72"/>
        <v>23.267932203390028</v>
      </c>
      <c r="N497" s="116">
        <f t="shared" si="73"/>
        <v>23.317932203390026</v>
      </c>
      <c r="O497" s="117">
        <f t="shared" si="74"/>
        <v>23.292932203390027</v>
      </c>
      <c r="P497" s="98">
        <f t="shared" si="75"/>
        <v>0</v>
      </c>
      <c r="Q497" s="118">
        <f t="shared" si="76"/>
        <v>0</v>
      </c>
      <c r="R497" s="98">
        <f t="shared" si="80"/>
        <v>8</v>
      </c>
      <c r="S497" s="119">
        <f t="shared" si="77"/>
        <v>8</v>
      </c>
    </row>
    <row r="498" spans="1:19">
      <c r="A498" s="119"/>
      <c r="E498" s="98">
        <f t="shared" si="71"/>
        <v>497</v>
      </c>
      <c r="F498" s="99"/>
      <c r="K498" s="114">
        <f t="shared" si="78"/>
        <v>23.318432203390028</v>
      </c>
      <c r="L498" s="115">
        <f t="shared" si="79"/>
        <v>23.367432203390027</v>
      </c>
      <c r="M498" s="98">
        <f t="shared" si="72"/>
        <v>23.317932203390029</v>
      </c>
      <c r="N498" s="116">
        <f t="shared" si="73"/>
        <v>23.367932203390026</v>
      </c>
      <c r="O498" s="117">
        <f t="shared" si="74"/>
        <v>23.342932203390028</v>
      </c>
      <c r="P498" s="98">
        <f t="shared" si="75"/>
        <v>0</v>
      </c>
      <c r="Q498" s="118">
        <f t="shared" si="76"/>
        <v>0</v>
      </c>
      <c r="R498" s="98">
        <f t="shared" si="80"/>
        <v>8</v>
      </c>
      <c r="S498" s="119">
        <f t="shared" si="77"/>
        <v>8</v>
      </c>
    </row>
    <row r="499" spans="1:19">
      <c r="A499" s="119"/>
      <c r="E499" s="98">
        <f t="shared" si="71"/>
        <v>498</v>
      </c>
      <c r="F499" s="99"/>
      <c r="K499" s="114">
        <f t="shared" si="78"/>
        <v>23.368432203390029</v>
      </c>
      <c r="L499" s="115">
        <f t="shared" si="79"/>
        <v>23.417432203390028</v>
      </c>
      <c r="M499" s="98">
        <f t="shared" si="72"/>
        <v>23.36793220339003</v>
      </c>
      <c r="N499" s="116">
        <f t="shared" si="73"/>
        <v>23.417932203390027</v>
      </c>
      <c r="O499" s="117">
        <f t="shared" si="74"/>
        <v>23.392932203390028</v>
      </c>
      <c r="P499" s="98">
        <f t="shared" si="75"/>
        <v>0</v>
      </c>
      <c r="Q499" s="118">
        <f t="shared" si="76"/>
        <v>0</v>
      </c>
      <c r="R499" s="98">
        <f t="shared" si="80"/>
        <v>8</v>
      </c>
      <c r="S499" s="119">
        <f t="shared" si="77"/>
        <v>8</v>
      </c>
    </row>
    <row r="500" spans="1:19">
      <c r="A500" s="119"/>
      <c r="E500" s="98">
        <f t="shared" si="71"/>
        <v>499</v>
      </c>
      <c r="F500" s="99"/>
      <c r="K500" s="114">
        <f t="shared" si="78"/>
        <v>23.418432203390029</v>
      </c>
      <c r="L500" s="115">
        <f t="shared" si="79"/>
        <v>23.467432203390029</v>
      </c>
      <c r="M500" s="98">
        <f t="shared" si="72"/>
        <v>23.417932203390031</v>
      </c>
      <c r="N500" s="116">
        <f t="shared" si="73"/>
        <v>23.467932203390028</v>
      </c>
      <c r="O500" s="117">
        <f t="shared" si="74"/>
        <v>23.442932203390029</v>
      </c>
      <c r="P500" s="98">
        <f t="shared" si="75"/>
        <v>0</v>
      </c>
      <c r="Q500" s="118">
        <f t="shared" si="76"/>
        <v>0</v>
      </c>
      <c r="R500" s="98">
        <f t="shared" si="80"/>
        <v>8</v>
      </c>
      <c r="S500" s="119">
        <f t="shared" si="77"/>
        <v>8</v>
      </c>
    </row>
    <row r="501" spans="1:19">
      <c r="A501" s="119"/>
      <c r="E501" s="98">
        <f t="shared" si="71"/>
        <v>500</v>
      </c>
      <c r="F501" s="99"/>
      <c r="K501" s="114">
        <f t="shared" si="78"/>
        <v>23.46843220339003</v>
      </c>
      <c r="L501" s="115">
        <f t="shared" si="79"/>
        <v>23.51743220339003</v>
      </c>
      <c r="M501" s="98">
        <f t="shared" si="72"/>
        <v>23.467932203390031</v>
      </c>
      <c r="N501" s="116">
        <f t="shared" si="73"/>
        <v>23.517932203390028</v>
      </c>
      <c r="O501" s="117">
        <f t="shared" si="74"/>
        <v>23.49293220339003</v>
      </c>
      <c r="P501" s="98">
        <f t="shared" si="75"/>
        <v>0</v>
      </c>
      <c r="Q501" s="118">
        <f t="shared" si="76"/>
        <v>0</v>
      </c>
      <c r="R501" s="98">
        <f t="shared" si="80"/>
        <v>8</v>
      </c>
      <c r="S501" s="119">
        <f t="shared" si="77"/>
        <v>8</v>
      </c>
    </row>
    <row r="502" spans="1:19">
      <c r="A502" s="119"/>
      <c r="E502" s="98">
        <f t="shared" si="71"/>
        <v>501</v>
      </c>
      <c r="F502" s="99"/>
      <c r="K502" s="114">
        <f t="shared" si="78"/>
        <v>23.518432203390031</v>
      </c>
      <c r="L502" s="115">
        <f t="shared" si="79"/>
        <v>23.56743220339003</v>
      </c>
      <c r="M502" s="98">
        <f t="shared" si="72"/>
        <v>23.517932203390032</v>
      </c>
      <c r="N502" s="116">
        <f t="shared" si="73"/>
        <v>23.567932203390029</v>
      </c>
      <c r="O502" s="117">
        <f t="shared" si="74"/>
        <v>23.542932203390031</v>
      </c>
      <c r="P502" s="98">
        <f t="shared" si="75"/>
        <v>0</v>
      </c>
      <c r="Q502" s="118">
        <f t="shared" si="76"/>
        <v>0</v>
      </c>
      <c r="R502" s="98">
        <f t="shared" si="80"/>
        <v>8</v>
      </c>
      <c r="S502" s="119">
        <f t="shared" si="77"/>
        <v>8</v>
      </c>
    </row>
    <row r="503" spans="1:19">
      <c r="A503" s="119"/>
      <c r="E503" s="98">
        <f t="shared" si="71"/>
        <v>502</v>
      </c>
      <c r="F503" s="99"/>
      <c r="K503" s="114">
        <f t="shared" si="78"/>
        <v>23.568432203390032</v>
      </c>
      <c r="L503" s="115">
        <f t="shared" si="79"/>
        <v>23.617432203390031</v>
      </c>
      <c r="M503" s="98">
        <f t="shared" si="72"/>
        <v>23.567932203390033</v>
      </c>
      <c r="N503" s="116">
        <f t="shared" si="73"/>
        <v>23.61793220339003</v>
      </c>
      <c r="O503" s="117">
        <f t="shared" si="74"/>
        <v>23.592932203390031</v>
      </c>
      <c r="P503" s="98">
        <f t="shared" si="75"/>
        <v>0</v>
      </c>
      <c r="Q503" s="118">
        <f t="shared" si="76"/>
        <v>0</v>
      </c>
      <c r="R503" s="98">
        <f t="shared" si="80"/>
        <v>8</v>
      </c>
      <c r="S503" s="119">
        <f t="shared" si="77"/>
        <v>8</v>
      </c>
    </row>
    <row r="504" spans="1:19">
      <c r="A504" s="119"/>
      <c r="E504" s="98">
        <f t="shared" si="71"/>
        <v>503</v>
      </c>
      <c r="F504" s="99"/>
      <c r="K504" s="114">
        <f t="shared" si="78"/>
        <v>23.618432203390032</v>
      </c>
      <c r="L504" s="115">
        <f t="shared" si="79"/>
        <v>23.667432203390032</v>
      </c>
      <c r="M504" s="98">
        <f t="shared" si="72"/>
        <v>23.617932203390033</v>
      </c>
      <c r="N504" s="116">
        <f t="shared" si="73"/>
        <v>23.667932203390031</v>
      </c>
      <c r="O504" s="117">
        <f t="shared" si="74"/>
        <v>23.642932203390032</v>
      </c>
      <c r="P504" s="98">
        <f t="shared" si="75"/>
        <v>0</v>
      </c>
      <c r="Q504" s="118">
        <f t="shared" si="76"/>
        <v>0</v>
      </c>
      <c r="R504" s="98">
        <f t="shared" si="80"/>
        <v>8</v>
      </c>
      <c r="S504" s="119">
        <f t="shared" si="77"/>
        <v>8</v>
      </c>
    </row>
    <row r="505" spans="1:19">
      <c r="A505" s="119"/>
      <c r="E505" s="98">
        <f t="shared" si="71"/>
        <v>504</v>
      </c>
      <c r="F505" s="99"/>
      <c r="K505" s="114">
        <f t="shared" si="78"/>
        <v>23.668432203390033</v>
      </c>
      <c r="L505" s="115">
        <f t="shared" si="79"/>
        <v>23.717432203390032</v>
      </c>
      <c r="M505" s="98">
        <f t="shared" si="72"/>
        <v>23.667932203390034</v>
      </c>
      <c r="N505" s="116">
        <f t="shared" si="73"/>
        <v>23.717932203390031</v>
      </c>
      <c r="O505" s="117">
        <f t="shared" si="74"/>
        <v>23.692932203390033</v>
      </c>
      <c r="P505" s="98">
        <f t="shared" si="75"/>
        <v>0</v>
      </c>
      <c r="Q505" s="118">
        <f t="shared" si="76"/>
        <v>0</v>
      </c>
      <c r="R505" s="98">
        <f t="shared" si="80"/>
        <v>8</v>
      </c>
      <c r="S505" s="119">
        <f t="shared" si="77"/>
        <v>8</v>
      </c>
    </row>
    <row r="506" spans="1:19">
      <c r="A506" s="119"/>
      <c r="E506" s="98">
        <f t="shared" si="71"/>
        <v>505</v>
      </c>
      <c r="F506" s="99"/>
      <c r="K506" s="114">
        <f t="shared" si="78"/>
        <v>23.718432203390034</v>
      </c>
      <c r="L506" s="115">
        <f t="shared" si="79"/>
        <v>23.767432203390033</v>
      </c>
      <c r="M506" s="98">
        <f t="shared" si="72"/>
        <v>23.717932203390035</v>
      </c>
      <c r="N506" s="116">
        <f t="shared" si="73"/>
        <v>23.767932203390032</v>
      </c>
      <c r="O506" s="117">
        <f t="shared" si="74"/>
        <v>23.742932203390033</v>
      </c>
      <c r="P506" s="98">
        <f t="shared" si="75"/>
        <v>0</v>
      </c>
      <c r="Q506" s="118">
        <f t="shared" si="76"/>
        <v>0</v>
      </c>
      <c r="R506" s="98">
        <f t="shared" si="80"/>
        <v>8</v>
      </c>
      <c r="S506" s="119">
        <f t="shared" si="77"/>
        <v>8</v>
      </c>
    </row>
    <row r="507" spans="1:19">
      <c r="A507" s="119"/>
      <c r="E507" s="98">
        <f t="shared" si="71"/>
        <v>506</v>
      </c>
      <c r="F507" s="99"/>
      <c r="K507" s="114">
        <f t="shared" si="78"/>
        <v>23.768432203390034</v>
      </c>
      <c r="L507" s="115">
        <f t="shared" si="79"/>
        <v>23.817432203390034</v>
      </c>
      <c r="M507" s="98">
        <f t="shared" si="72"/>
        <v>23.767932203390036</v>
      </c>
      <c r="N507" s="116">
        <f t="shared" si="73"/>
        <v>23.817932203390033</v>
      </c>
      <c r="O507" s="117">
        <f t="shared" si="74"/>
        <v>23.792932203390034</v>
      </c>
      <c r="P507" s="98">
        <f t="shared" si="75"/>
        <v>0</v>
      </c>
      <c r="Q507" s="118">
        <f t="shared" si="76"/>
        <v>0</v>
      </c>
      <c r="R507" s="98">
        <f t="shared" si="80"/>
        <v>8</v>
      </c>
      <c r="S507" s="119">
        <f t="shared" si="77"/>
        <v>8</v>
      </c>
    </row>
    <row r="508" spans="1:19">
      <c r="A508" s="119"/>
      <c r="E508" s="98">
        <f t="shared" si="71"/>
        <v>507</v>
      </c>
      <c r="F508" s="99"/>
      <c r="K508" s="114">
        <f t="shared" si="78"/>
        <v>23.818432203390035</v>
      </c>
      <c r="L508" s="115">
        <f t="shared" si="79"/>
        <v>23.867432203390035</v>
      </c>
      <c r="M508" s="98">
        <f t="shared" si="72"/>
        <v>23.817932203390036</v>
      </c>
      <c r="N508" s="116">
        <f t="shared" si="73"/>
        <v>23.867932203390033</v>
      </c>
      <c r="O508" s="117">
        <f t="shared" si="74"/>
        <v>23.842932203390035</v>
      </c>
      <c r="P508" s="98">
        <f t="shared" si="75"/>
        <v>0</v>
      </c>
      <c r="Q508" s="118">
        <f t="shared" si="76"/>
        <v>0</v>
      </c>
      <c r="R508" s="98">
        <f t="shared" si="80"/>
        <v>8</v>
      </c>
      <c r="S508" s="119">
        <f t="shared" si="77"/>
        <v>8</v>
      </c>
    </row>
    <row r="509" spans="1:19">
      <c r="A509" s="119"/>
      <c r="E509" s="98">
        <f t="shared" si="71"/>
        <v>508</v>
      </c>
      <c r="F509" s="99"/>
      <c r="K509" s="114">
        <f t="shared" si="78"/>
        <v>23.868432203390036</v>
      </c>
      <c r="L509" s="115">
        <f t="shared" si="79"/>
        <v>23.917432203390035</v>
      </c>
      <c r="M509" s="98">
        <f t="shared" si="72"/>
        <v>23.867932203390037</v>
      </c>
      <c r="N509" s="116">
        <f t="shared" si="73"/>
        <v>23.917932203390034</v>
      </c>
      <c r="O509" s="117">
        <f t="shared" si="74"/>
        <v>23.892932203390036</v>
      </c>
      <c r="P509" s="98">
        <f t="shared" si="75"/>
        <v>0</v>
      </c>
      <c r="Q509" s="118">
        <f t="shared" si="76"/>
        <v>0</v>
      </c>
      <c r="R509" s="98">
        <f t="shared" si="80"/>
        <v>8</v>
      </c>
      <c r="S509" s="119">
        <f t="shared" si="77"/>
        <v>8</v>
      </c>
    </row>
    <row r="510" spans="1:19">
      <c r="A510" s="119"/>
      <c r="E510" s="98">
        <f t="shared" si="71"/>
        <v>509</v>
      </c>
      <c r="F510" s="99"/>
      <c r="K510" s="114">
        <f t="shared" si="78"/>
        <v>23.918432203390037</v>
      </c>
      <c r="L510" s="115">
        <f t="shared" si="79"/>
        <v>23.967432203390036</v>
      </c>
      <c r="M510" s="98">
        <f t="shared" si="72"/>
        <v>23.917932203390038</v>
      </c>
      <c r="N510" s="116">
        <f t="shared" si="73"/>
        <v>23.967932203390035</v>
      </c>
      <c r="O510" s="117">
        <f t="shared" si="74"/>
        <v>23.942932203390036</v>
      </c>
      <c r="P510" s="98">
        <f t="shared" si="75"/>
        <v>0</v>
      </c>
      <c r="Q510" s="118">
        <f t="shared" si="76"/>
        <v>0</v>
      </c>
      <c r="R510" s="98">
        <f t="shared" si="80"/>
        <v>8</v>
      </c>
      <c r="S510" s="119">
        <f t="shared" si="77"/>
        <v>8</v>
      </c>
    </row>
    <row r="511" spans="1:19">
      <c r="A511" s="119"/>
      <c r="E511" s="98">
        <f t="shared" si="71"/>
        <v>510</v>
      </c>
      <c r="F511" s="99"/>
      <c r="K511" s="114">
        <f t="shared" si="78"/>
        <v>23.968432203390037</v>
      </c>
      <c r="L511" s="115">
        <f t="shared" si="79"/>
        <v>24.017432203390037</v>
      </c>
      <c r="M511" s="98">
        <f t="shared" si="72"/>
        <v>23.967932203390038</v>
      </c>
      <c r="N511" s="116">
        <f t="shared" si="73"/>
        <v>24.017932203390036</v>
      </c>
      <c r="O511" s="117">
        <f t="shared" si="74"/>
        <v>23.992932203390037</v>
      </c>
      <c r="P511" s="98">
        <f t="shared" si="75"/>
        <v>0</v>
      </c>
      <c r="Q511" s="118">
        <f t="shared" si="76"/>
        <v>0</v>
      </c>
      <c r="R511" s="98">
        <f t="shared" si="80"/>
        <v>8</v>
      </c>
      <c r="S511" s="119">
        <f t="shared" si="77"/>
        <v>8</v>
      </c>
    </row>
    <row r="512" spans="1:19">
      <c r="A512" s="119"/>
      <c r="E512" s="98">
        <f t="shared" si="71"/>
        <v>511</v>
      </c>
      <c r="F512" s="99"/>
      <c r="K512" s="114">
        <f t="shared" si="78"/>
        <v>24.018432203390038</v>
      </c>
      <c r="L512" s="115">
        <f t="shared" si="79"/>
        <v>24.067432203390037</v>
      </c>
      <c r="M512" s="98">
        <f t="shared" si="72"/>
        <v>24.017932203390039</v>
      </c>
      <c r="N512" s="116">
        <f t="shared" si="73"/>
        <v>24.067932203390036</v>
      </c>
      <c r="O512" s="117">
        <f t="shared" si="74"/>
        <v>24.042932203390038</v>
      </c>
      <c r="P512" s="98">
        <f t="shared" si="75"/>
        <v>0</v>
      </c>
      <c r="Q512" s="118">
        <f t="shared" si="76"/>
        <v>0</v>
      </c>
      <c r="R512" s="98">
        <f t="shared" si="80"/>
        <v>8</v>
      </c>
      <c r="S512" s="119">
        <f t="shared" si="77"/>
        <v>8</v>
      </c>
    </row>
    <row r="513" spans="1:19">
      <c r="A513" s="119"/>
      <c r="E513" s="98">
        <f t="shared" si="71"/>
        <v>512</v>
      </c>
      <c r="F513" s="99"/>
      <c r="K513" s="114">
        <f t="shared" si="78"/>
        <v>24.068432203390039</v>
      </c>
      <c r="L513" s="115">
        <f t="shared" si="79"/>
        <v>24.117432203390038</v>
      </c>
      <c r="M513" s="98">
        <f t="shared" si="72"/>
        <v>24.06793220339004</v>
      </c>
      <c r="N513" s="116">
        <f t="shared" si="73"/>
        <v>24.117932203390037</v>
      </c>
      <c r="O513" s="117">
        <f t="shared" si="74"/>
        <v>24.092932203390038</v>
      </c>
      <c r="P513" s="98">
        <f t="shared" si="75"/>
        <v>0</v>
      </c>
      <c r="Q513" s="118">
        <f t="shared" si="76"/>
        <v>0</v>
      </c>
      <c r="R513" s="98">
        <f t="shared" si="80"/>
        <v>8</v>
      </c>
      <c r="S513" s="119">
        <f t="shared" si="77"/>
        <v>8</v>
      </c>
    </row>
    <row r="514" spans="1:19">
      <c r="A514" s="119"/>
      <c r="E514" s="98">
        <f t="shared" si="71"/>
        <v>513</v>
      </c>
      <c r="F514" s="99"/>
      <c r="K514" s="114">
        <f t="shared" si="78"/>
        <v>24.118432203390039</v>
      </c>
      <c r="L514" s="115">
        <f t="shared" si="79"/>
        <v>24.167432203390039</v>
      </c>
      <c r="M514" s="98">
        <f t="shared" si="72"/>
        <v>24.117932203390041</v>
      </c>
      <c r="N514" s="116">
        <f t="shared" si="73"/>
        <v>24.167932203390038</v>
      </c>
      <c r="O514" s="117">
        <f t="shared" si="74"/>
        <v>24.142932203390039</v>
      </c>
      <c r="P514" s="98">
        <f t="shared" si="75"/>
        <v>0</v>
      </c>
      <c r="Q514" s="118">
        <f t="shared" si="76"/>
        <v>0</v>
      </c>
      <c r="R514" s="98">
        <f t="shared" si="80"/>
        <v>8</v>
      </c>
      <c r="S514" s="119">
        <f t="shared" si="77"/>
        <v>8</v>
      </c>
    </row>
    <row r="515" spans="1:19">
      <c r="A515" s="119"/>
      <c r="E515" s="98">
        <f t="shared" si="71"/>
        <v>514</v>
      </c>
      <c r="F515" s="99"/>
      <c r="K515" s="114">
        <f t="shared" si="78"/>
        <v>24.16843220339004</v>
      </c>
      <c r="L515" s="115">
        <f t="shared" si="79"/>
        <v>24.21743220339004</v>
      </c>
      <c r="M515" s="98">
        <f t="shared" si="72"/>
        <v>24.167932203390041</v>
      </c>
      <c r="N515" s="116">
        <f t="shared" si="73"/>
        <v>24.217932203390038</v>
      </c>
      <c r="O515" s="117">
        <f t="shared" si="74"/>
        <v>24.19293220339004</v>
      </c>
      <c r="P515" s="98">
        <f t="shared" si="75"/>
        <v>0</v>
      </c>
      <c r="Q515" s="118">
        <f t="shared" si="76"/>
        <v>0</v>
      </c>
      <c r="R515" s="98">
        <f t="shared" si="80"/>
        <v>8</v>
      </c>
      <c r="S515" s="119">
        <f t="shared" si="77"/>
        <v>8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24.218432203390041</v>
      </c>
      <c r="L516" s="115">
        <f t="shared" si="79"/>
        <v>24.26743220339004</v>
      </c>
      <c r="M516" s="98">
        <f t="shared" si="72"/>
        <v>24.217932203390042</v>
      </c>
      <c r="N516" s="116">
        <f t="shared" si="73"/>
        <v>24.267932203390039</v>
      </c>
      <c r="O516" s="117">
        <f t="shared" si="74"/>
        <v>24.242932203390041</v>
      </c>
      <c r="P516" s="98">
        <f t="shared" si="75"/>
        <v>0</v>
      </c>
      <c r="Q516" s="118">
        <f t="shared" si="76"/>
        <v>0</v>
      </c>
      <c r="R516" s="98">
        <f t="shared" si="80"/>
        <v>8</v>
      </c>
      <c r="S516" s="119">
        <f t="shared" si="77"/>
        <v>8</v>
      </c>
    </row>
    <row r="517" spans="1:19">
      <c r="A517" s="119"/>
      <c r="E517" s="98">
        <f t="shared" si="81"/>
        <v>516</v>
      </c>
      <c r="F517" s="99"/>
      <c r="K517" s="114">
        <f t="shared" si="78"/>
        <v>24.268432203390041</v>
      </c>
      <c r="L517" s="115">
        <f t="shared" si="79"/>
        <v>24.317432203390041</v>
      </c>
      <c r="M517" s="98">
        <f t="shared" ref="M517:M580" si="82">K517-5*10^-(D$2+1)</f>
        <v>24.267932203390043</v>
      </c>
      <c r="N517" s="116">
        <f t="shared" ref="N517:N580" si="83">L517+5*10^-(D$2+1)</f>
        <v>24.31793220339004</v>
      </c>
      <c r="O517" s="117">
        <f t="shared" ref="O517:O580" si="84">AVERAGE(K517,L517)</f>
        <v>24.292932203390041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8</v>
      </c>
      <c r="S517" s="119">
        <f t="shared" ref="S517:S580" si="87">COUNTIF(F$2:F$5000,"&lt;="&amp;M517)</f>
        <v>8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24.318432203390042</v>
      </c>
      <c r="L518" s="115">
        <f t="shared" ref="L518:L581" si="89">K518+$I$4-POWER(10,-$D$2)</f>
        <v>24.367432203390042</v>
      </c>
      <c r="M518" s="98">
        <f t="shared" si="82"/>
        <v>24.317932203390043</v>
      </c>
      <c r="N518" s="116">
        <f t="shared" si="83"/>
        <v>24.367932203390041</v>
      </c>
      <c r="O518" s="117">
        <f t="shared" si="84"/>
        <v>24.342932203390042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8</v>
      </c>
      <c r="S518" s="119">
        <f t="shared" si="87"/>
        <v>8</v>
      </c>
    </row>
    <row r="519" spans="1:19">
      <c r="A519" s="119"/>
      <c r="E519" s="98">
        <f t="shared" si="81"/>
        <v>518</v>
      </c>
      <c r="F519" s="99"/>
      <c r="K519" s="114">
        <f t="shared" si="88"/>
        <v>24.368432203390043</v>
      </c>
      <c r="L519" s="115">
        <f t="shared" si="89"/>
        <v>24.417432203390042</v>
      </c>
      <c r="M519" s="98">
        <f t="shared" si="82"/>
        <v>24.367932203390044</v>
      </c>
      <c r="N519" s="116">
        <f t="shared" si="83"/>
        <v>24.417932203390041</v>
      </c>
      <c r="O519" s="117">
        <f t="shared" si="84"/>
        <v>24.392932203390043</v>
      </c>
      <c r="P519" s="98">
        <f t="shared" si="85"/>
        <v>0</v>
      </c>
      <c r="Q519" s="118">
        <f t="shared" si="86"/>
        <v>0</v>
      </c>
      <c r="R519" s="98">
        <f t="shared" si="90"/>
        <v>8</v>
      </c>
      <c r="S519" s="119">
        <f t="shared" si="87"/>
        <v>8</v>
      </c>
    </row>
    <row r="520" spans="1:19">
      <c r="A520" s="119"/>
      <c r="E520" s="98">
        <f t="shared" si="81"/>
        <v>519</v>
      </c>
      <c r="F520" s="99"/>
      <c r="K520" s="114">
        <f t="shared" si="88"/>
        <v>24.418432203390044</v>
      </c>
      <c r="L520" s="115">
        <f t="shared" si="89"/>
        <v>24.467432203390043</v>
      </c>
      <c r="M520" s="98">
        <f t="shared" si="82"/>
        <v>24.417932203390045</v>
      </c>
      <c r="N520" s="116">
        <f t="shared" si="83"/>
        <v>24.467932203390042</v>
      </c>
      <c r="O520" s="117">
        <f t="shared" si="84"/>
        <v>24.442932203390043</v>
      </c>
      <c r="P520" s="98">
        <f t="shared" si="85"/>
        <v>0</v>
      </c>
      <c r="Q520" s="118">
        <f t="shared" si="86"/>
        <v>0</v>
      </c>
      <c r="R520" s="98">
        <f t="shared" si="90"/>
        <v>8</v>
      </c>
      <c r="S520" s="119">
        <f t="shared" si="87"/>
        <v>8</v>
      </c>
    </row>
    <row r="521" spans="1:19">
      <c r="A521" s="119"/>
      <c r="E521" s="98">
        <f t="shared" si="81"/>
        <v>520</v>
      </c>
      <c r="F521" s="99"/>
      <c r="K521" s="114">
        <f t="shared" si="88"/>
        <v>24.468432203390044</v>
      </c>
      <c r="L521" s="115">
        <f t="shared" si="89"/>
        <v>24.517432203390044</v>
      </c>
      <c r="M521" s="98">
        <f t="shared" si="82"/>
        <v>24.467932203390045</v>
      </c>
      <c r="N521" s="116">
        <f t="shared" si="83"/>
        <v>24.517932203390043</v>
      </c>
      <c r="O521" s="117">
        <f t="shared" si="84"/>
        <v>24.492932203390044</v>
      </c>
      <c r="P521" s="98">
        <f t="shared" si="85"/>
        <v>0</v>
      </c>
      <c r="Q521" s="118">
        <f t="shared" si="86"/>
        <v>0</v>
      </c>
      <c r="R521" s="98">
        <f t="shared" si="90"/>
        <v>8</v>
      </c>
      <c r="S521" s="119">
        <f t="shared" si="87"/>
        <v>8</v>
      </c>
    </row>
    <row r="522" spans="1:19">
      <c r="A522" s="119"/>
      <c r="E522" s="98">
        <f t="shared" si="81"/>
        <v>521</v>
      </c>
      <c r="F522" s="99"/>
      <c r="K522" s="114">
        <f t="shared" si="88"/>
        <v>24.518432203390045</v>
      </c>
      <c r="L522" s="115">
        <f t="shared" si="89"/>
        <v>24.567432203390045</v>
      </c>
      <c r="M522" s="98">
        <f t="shared" si="82"/>
        <v>24.517932203390046</v>
      </c>
      <c r="N522" s="116">
        <f t="shared" si="83"/>
        <v>24.567932203390043</v>
      </c>
      <c r="O522" s="117">
        <f t="shared" si="84"/>
        <v>24.542932203390045</v>
      </c>
      <c r="P522" s="98">
        <f t="shared" si="85"/>
        <v>0</v>
      </c>
      <c r="Q522" s="118">
        <f t="shared" si="86"/>
        <v>0</v>
      </c>
      <c r="R522" s="98">
        <f t="shared" si="90"/>
        <v>8</v>
      </c>
      <c r="S522" s="119">
        <f t="shared" si="87"/>
        <v>8</v>
      </c>
    </row>
    <row r="523" spans="1:19">
      <c r="A523" s="119"/>
      <c r="E523" s="98">
        <f t="shared" si="81"/>
        <v>522</v>
      </c>
      <c r="F523" s="99"/>
      <c r="K523" s="114">
        <f t="shared" si="88"/>
        <v>24.568432203390046</v>
      </c>
      <c r="L523" s="115">
        <f t="shared" si="89"/>
        <v>24.617432203390045</v>
      </c>
      <c r="M523" s="98">
        <f t="shared" si="82"/>
        <v>24.567932203390047</v>
      </c>
      <c r="N523" s="116">
        <f t="shared" si="83"/>
        <v>24.617932203390044</v>
      </c>
      <c r="O523" s="117">
        <f t="shared" si="84"/>
        <v>24.592932203390045</v>
      </c>
      <c r="P523" s="98">
        <f t="shared" si="85"/>
        <v>0</v>
      </c>
      <c r="Q523" s="118">
        <f t="shared" si="86"/>
        <v>0</v>
      </c>
      <c r="R523" s="98">
        <f t="shared" si="90"/>
        <v>8</v>
      </c>
      <c r="S523" s="119">
        <f t="shared" si="87"/>
        <v>8</v>
      </c>
    </row>
    <row r="524" spans="1:19">
      <c r="A524" s="119"/>
      <c r="E524" s="98">
        <f t="shared" si="81"/>
        <v>523</v>
      </c>
      <c r="F524" s="99"/>
      <c r="K524" s="114">
        <f t="shared" si="88"/>
        <v>24.618432203390046</v>
      </c>
      <c r="L524" s="115">
        <f t="shared" si="89"/>
        <v>24.667432203390046</v>
      </c>
      <c r="M524" s="98">
        <f t="shared" si="82"/>
        <v>24.617932203390048</v>
      </c>
      <c r="N524" s="116">
        <f t="shared" si="83"/>
        <v>24.667932203390045</v>
      </c>
      <c r="O524" s="117">
        <f t="shared" si="84"/>
        <v>24.642932203390046</v>
      </c>
      <c r="P524" s="98">
        <f t="shared" si="85"/>
        <v>0</v>
      </c>
      <c r="Q524" s="118">
        <f t="shared" si="86"/>
        <v>0</v>
      </c>
      <c r="R524" s="98">
        <f t="shared" si="90"/>
        <v>8</v>
      </c>
      <c r="S524" s="119">
        <f t="shared" si="87"/>
        <v>8</v>
      </c>
    </row>
    <row r="525" spans="1:19">
      <c r="A525" s="119"/>
      <c r="E525" s="98">
        <f t="shared" si="81"/>
        <v>524</v>
      </c>
      <c r="F525" s="99"/>
      <c r="K525" s="114">
        <f t="shared" si="88"/>
        <v>24.668432203390047</v>
      </c>
      <c r="L525" s="115">
        <f t="shared" si="89"/>
        <v>24.717432203390047</v>
      </c>
      <c r="M525" s="98">
        <f t="shared" si="82"/>
        <v>24.667932203390048</v>
      </c>
      <c r="N525" s="116">
        <f t="shared" si="83"/>
        <v>24.717932203390045</v>
      </c>
      <c r="O525" s="117">
        <f t="shared" si="84"/>
        <v>24.692932203390047</v>
      </c>
      <c r="P525" s="98">
        <f t="shared" si="85"/>
        <v>0</v>
      </c>
      <c r="Q525" s="118">
        <f t="shared" si="86"/>
        <v>0</v>
      </c>
      <c r="R525" s="98">
        <f t="shared" si="90"/>
        <v>8</v>
      </c>
      <c r="S525" s="119">
        <f t="shared" si="87"/>
        <v>8</v>
      </c>
    </row>
    <row r="526" spans="1:19">
      <c r="A526" s="119"/>
      <c r="E526" s="98">
        <f t="shared" si="81"/>
        <v>525</v>
      </c>
      <c r="F526" s="99"/>
      <c r="K526" s="114">
        <f t="shared" si="88"/>
        <v>24.718432203390048</v>
      </c>
      <c r="L526" s="115">
        <f t="shared" si="89"/>
        <v>24.767432203390047</v>
      </c>
      <c r="M526" s="98">
        <f t="shared" si="82"/>
        <v>24.717932203390049</v>
      </c>
      <c r="N526" s="116">
        <f t="shared" si="83"/>
        <v>24.767932203390046</v>
      </c>
      <c r="O526" s="117">
        <f t="shared" si="84"/>
        <v>24.742932203390048</v>
      </c>
      <c r="P526" s="98">
        <f t="shared" si="85"/>
        <v>0</v>
      </c>
      <c r="Q526" s="118">
        <f t="shared" si="86"/>
        <v>0</v>
      </c>
      <c r="R526" s="98">
        <f t="shared" si="90"/>
        <v>8</v>
      </c>
      <c r="S526" s="119">
        <f t="shared" si="87"/>
        <v>8</v>
      </c>
    </row>
    <row r="527" spans="1:19">
      <c r="A527" s="119"/>
      <c r="E527" s="98">
        <f t="shared" si="81"/>
        <v>526</v>
      </c>
      <c r="F527" s="99"/>
      <c r="K527" s="114">
        <f t="shared" si="88"/>
        <v>24.768432203390049</v>
      </c>
      <c r="L527" s="115">
        <f t="shared" si="89"/>
        <v>24.817432203390048</v>
      </c>
      <c r="M527" s="98">
        <f t="shared" si="82"/>
        <v>24.76793220339005</v>
      </c>
      <c r="N527" s="116">
        <f t="shared" si="83"/>
        <v>24.817932203390047</v>
      </c>
      <c r="O527" s="117">
        <f t="shared" si="84"/>
        <v>24.792932203390048</v>
      </c>
      <c r="P527" s="98">
        <f t="shared" si="85"/>
        <v>0</v>
      </c>
      <c r="Q527" s="118">
        <f t="shared" si="86"/>
        <v>0</v>
      </c>
      <c r="R527" s="98">
        <f t="shared" si="90"/>
        <v>8</v>
      </c>
      <c r="S527" s="119">
        <f t="shared" si="87"/>
        <v>8</v>
      </c>
    </row>
    <row r="528" spans="1:19">
      <c r="A528" s="119"/>
      <c r="E528" s="98">
        <f t="shared" si="81"/>
        <v>527</v>
      </c>
      <c r="F528" s="99"/>
      <c r="K528" s="114">
        <f t="shared" si="88"/>
        <v>24.818432203390049</v>
      </c>
      <c r="L528" s="115">
        <f t="shared" si="89"/>
        <v>24.867432203390049</v>
      </c>
      <c r="M528" s="98">
        <f t="shared" si="82"/>
        <v>24.81793220339005</v>
      </c>
      <c r="N528" s="116">
        <f t="shared" si="83"/>
        <v>24.867932203390048</v>
      </c>
      <c r="O528" s="117">
        <f t="shared" si="84"/>
        <v>24.842932203390049</v>
      </c>
      <c r="P528" s="98">
        <f t="shared" si="85"/>
        <v>0</v>
      </c>
      <c r="Q528" s="118">
        <f t="shared" si="86"/>
        <v>0</v>
      </c>
      <c r="R528" s="98">
        <f t="shared" si="90"/>
        <v>8</v>
      </c>
      <c r="S528" s="119">
        <f t="shared" si="87"/>
        <v>8</v>
      </c>
    </row>
    <row r="529" spans="1:19">
      <c r="A529" s="119"/>
      <c r="E529" s="98">
        <f t="shared" si="81"/>
        <v>528</v>
      </c>
      <c r="F529" s="99"/>
      <c r="K529" s="114">
        <f t="shared" si="88"/>
        <v>24.86843220339005</v>
      </c>
      <c r="L529" s="115">
        <f t="shared" si="89"/>
        <v>24.917432203390049</v>
      </c>
      <c r="M529" s="98">
        <f t="shared" si="82"/>
        <v>24.867932203390051</v>
      </c>
      <c r="N529" s="116">
        <f t="shared" si="83"/>
        <v>24.917932203390048</v>
      </c>
      <c r="O529" s="117">
        <f t="shared" si="84"/>
        <v>24.89293220339005</v>
      </c>
      <c r="P529" s="98">
        <f t="shared" si="85"/>
        <v>0</v>
      </c>
      <c r="Q529" s="118">
        <f t="shared" si="86"/>
        <v>0</v>
      </c>
      <c r="R529" s="98">
        <f t="shared" si="90"/>
        <v>8</v>
      </c>
      <c r="S529" s="119">
        <f t="shared" si="87"/>
        <v>8</v>
      </c>
    </row>
    <row r="530" spans="1:19">
      <c r="A530" s="119"/>
      <c r="E530" s="98">
        <f t="shared" si="81"/>
        <v>529</v>
      </c>
      <c r="F530" s="99"/>
      <c r="K530" s="114">
        <f t="shared" si="88"/>
        <v>24.918432203390051</v>
      </c>
      <c r="L530" s="115">
        <f t="shared" si="89"/>
        <v>24.96743220339005</v>
      </c>
      <c r="M530" s="98">
        <f t="shared" si="82"/>
        <v>24.917932203390052</v>
      </c>
      <c r="N530" s="116">
        <f t="shared" si="83"/>
        <v>24.967932203390049</v>
      </c>
      <c r="O530" s="117">
        <f t="shared" si="84"/>
        <v>24.94293220339005</v>
      </c>
      <c r="P530" s="98">
        <f t="shared" si="85"/>
        <v>0</v>
      </c>
      <c r="Q530" s="118">
        <f t="shared" si="86"/>
        <v>0</v>
      </c>
      <c r="R530" s="98">
        <f t="shared" si="90"/>
        <v>8</v>
      </c>
      <c r="S530" s="119">
        <f t="shared" si="87"/>
        <v>8</v>
      </c>
    </row>
    <row r="531" spans="1:19">
      <c r="A531" s="119"/>
      <c r="E531" s="98">
        <f t="shared" si="81"/>
        <v>530</v>
      </c>
      <c r="F531" s="99"/>
      <c r="K531" s="114">
        <f t="shared" si="88"/>
        <v>24.968432203390051</v>
      </c>
      <c r="L531" s="115">
        <f t="shared" si="89"/>
        <v>25.017432203390051</v>
      </c>
      <c r="M531" s="98">
        <f t="shared" si="82"/>
        <v>24.967932203390053</v>
      </c>
      <c r="N531" s="116">
        <f t="shared" si="83"/>
        <v>25.01793220339005</v>
      </c>
      <c r="O531" s="117">
        <f t="shared" si="84"/>
        <v>24.992932203390051</v>
      </c>
      <c r="P531" s="98">
        <f t="shared" si="85"/>
        <v>0</v>
      </c>
      <c r="Q531" s="118">
        <f t="shared" si="86"/>
        <v>0</v>
      </c>
      <c r="R531" s="98">
        <f t="shared" si="90"/>
        <v>8</v>
      </c>
      <c r="S531" s="119">
        <f t="shared" si="87"/>
        <v>8</v>
      </c>
    </row>
    <row r="532" spans="1:19">
      <c r="A532" s="119"/>
      <c r="E532" s="98">
        <f t="shared" si="81"/>
        <v>531</v>
      </c>
      <c r="F532" s="99"/>
      <c r="K532" s="114">
        <f t="shared" si="88"/>
        <v>25.018432203390052</v>
      </c>
      <c r="L532" s="115">
        <f t="shared" si="89"/>
        <v>25.067432203390052</v>
      </c>
      <c r="M532" s="98">
        <f t="shared" si="82"/>
        <v>25.017932203390053</v>
      </c>
      <c r="N532" s="116">
        <f t="shared" si="83"/>
        <v>25.06793220339005</v>
      </c>
      <c r="O532" s="117">
        <f t="shared" si="84"/>
        <v>25.042932203390052</v>
      </c>
      <c r="P532" s="98">
        <f t="shared" si="85"/>
        <v>0</v>
      </c>
      <c r="Q532" s="118">
        <f t="shared" si="86"/>
        <v>0</v>
      </c>
      <c r="R532" s="98">
        <f t="shared" si="90"/>
        <v>8</v>
      </c>
      <c r="S532" s="119">
        <f t="shared" si="87"/>
        <v>8</v>
      </c>
    </row>
    <row r="533" spans="1:19">
      <c r="A533" s="119"/>
      <c r="E533" s="98">
        <f t="shared" si="81"/>
        <v>532</v>
      </c>
      <c r="F533" s="99"/>
      <c r="K533" s="114">
        <f t="shared" si="88"/>
        <v>25.068432203390053</v>
      </c>
      <c r="L533" s="115">
        <f t="shared" si="89"/>
        <v>25.117432203390052</v>
      </c>
      <c r="M533" s="98">
        <f t="shared" si="82"/>
        <v>25.067932203390054</v>
      </c>
      <c r="N533" s="116">
        <f t="shared" si="83"/>
        <v>25.117932203390051</v>
      </c>
      <c r="O533" s="117">
        <f t="shared" si="84"/>
        <v>25.092932203390053</v>
      </c>
      <c r="P533" s="98">
        <f t="shared" si="85"/>
        <v>0</v>
      </c>
      <c r="Q533" s="118">
        <f t="shared" si="86"/>
        <v>0</v>
      </c>
      <c r="R533" s="98">
        <f t="shared" si="90"/>
        <v>8</v>
      </c>
      <c r="S533" s="119">
        <f t="shared" si="87"/>
        <v>8</v>
      </c>
    </row>
    <row r="534" spans="1:19">
      <c r="A534" s="119"/>
      <c r="E534" s="98">
        <f t="shared" si="81"/>
        <v>533</v>
      </c>
      <c r="F534" s="99"/>
      <c r="K534" s="114">
        <f t="shared" si="88"/>
        <v>25.118432203390054</v>
      </c>
      <c r="L534" s="115">
        <f t="shared" si="89"/>
        <v>25.167432203390053</v>
      </c>
      <c r="M534" s="98">
        <f t="shared" si="82"/>
        <v>25.117932203390055</v>
      </c>
      <c r="N534" s="116">
        <f t="shared" si="83"/>
        <v>25.167932203390052</v>
      </c>
      <c r="O534" s="117">
        <f t="shared" si="84"/>
        <v>25.142932203390053</v>
      </c>
      <c r="P534" s="98">
        <f t="shared" si="85"/>
        <v>0</v>
      </c>
      <c r="Q534" s="118">
        <f t="shared" si="86"/>
        <v>0</v>
      </c>
      <c r="R534" s="98">
        <f t="shared" si="90"/>
        <v>8</v>
      </c>
      <c r="S534" s="119">
        <f t="shared" si="87"/>
        <v>8</v>
      </c>
    </row>
    <row r="535" spans="1:19">
      <c r="A535" s="119"/>
      <c r="E535" s="98">
        <f t="shared" si="81"/>
        <v>534</v>
      </c>
      <c r="F535" s="99"/>
      <c r="K535" s="114">
        <f t="shared" si="88"/>
        <v>25.168432203390054</v>
      </c>
      <c r="L535" s="115">
        <f t="shared" si="89"/>
        <v>25.217432203390054</v>
      </c>
      <c r="M535" s="98">
        <f t="shared" si="82"/>
        <v>25.167932203390055</v>
      </c>
      <c r="N535" s="116">
        <f t="shared" si="83"/>
        <v>25.217932203390053</v>
      </c>
      <c r="O535" s="117">
        <f t="shared" si="84"/>
        <v>25.192932203390054</v>
      </c>
      <c r="P535" s="98">
        <f t="shared" si="85"/>
        <v>0</v>
      </c>
      <c r="Q535" s="118">
        <f t="shared" si="86"/>
        <v>0</v>
      </c>
      <c r="R535" s="98">
        <f t="shared" si="90"/>
        <v>8</v>
      </c>
      <c r="S535" s="119">
        <f t="shared" si="87"/>
        <v>8</v>
      </c>
    </row>
    <row r="536" spans="1:19">
      <c r="A536" s="119"/>
      <c r="E536" s="98">
        <f t="shared" si="81"/>
        <v>535</v>
      </c>
      <c r="F536" s="99"/>
      <c r="K536" s="114">
        <f t="shared" si="88"/>
        <v>25.218432203390055</v>
      </c>
      <c r="L536" s="115">
        <f t="shared" si="89"/>
        <v>25.267432203390054</v>
      </c>
      <c r="M536" s="98">
        <f t="shared" si="82"/>
        <v>25.217932203390056</v>
      </c>
      <c r="N536" s="116">
        <f t="shared" si="83"/>
        <v>25.267932203390053</v>
      </c>
      <c r="O536" s="117">
        <f t="shared" si="84"/>
        <v>25.242932203390055</v>
      </c>
      <c r="P536" s="98">
        <f t="shared" si="85"/>
        <v>0</v>
      </c>
      <c r="Q536" s="118">
        <f t="shared" si="86"/>
        <v>0</v>
      </c>
      <c r="R536" s="98">
        <f t="shared" si="90"/>
        <v>8</v>
      </c>
      <c r="S536" s="119">
        <f t="shared" si="87"/>
        <v>8</v>
      </c>
    </row>
    <row r="537" spans="1:19">
      <c r="A537" s="119"/>
      <c r="E537" s="98">
        <f t="shared" si="81"/>
        <v>536</v>
      </c>
      <c r="F537" s="99"/>
      <c r="K537" s="114">
        <f t="shared" si="88"/>
        <v>25.268432203390056</v>
      </c>
      <c r="L537" s="115">
        <f t="shared" si="89"/>
        <v>25.317432203390055</v>
      </c>
      <c r="M537" s="98">
        <f t="shared" si="82"/>
        <v>25.267932203390057</v>
      </c>
      <c r="N537" s="116">
        <f t="shared" si="83"/>
        <v>25.317932203390054</v>
      </c>
      <c r="O537" s="117">
        <f t="shared" si="84"/>
        <v>25.292932203390055</v>
      </c>
      <c r="P537" s="98">
        <f t="shared" si="85"/>
        <v>0</v>
      </c>
      <c r="Q537" s="118">
        <f t="shared" si="86"/>
        <v>0</v>
      </c>
      <c r="R537" s="98">
        <f t="shared" si="90"/>
        <v>8</v>
      </c>
      <c r="S537" s="119">
        <f t="shared" si="87"/>
        <v>8</v>
      </c>
    </row>
    <row r="538" spans="1:19">
      <c r="A538" s="119"/>
      <c r="E538" s="98">
        <f t="shared" si="81"/>
        <v>537</v>
      </c>
      <c r="F538" s="99"/>
      <c r="K538" s="114">
        <f t="shared" si="88"/>
        <v>25.318432203390056</v>
      </c>
      <c r="L538" s="115">
        <f t="shared" si="89"/>
        <v>25.367432203390056</v>
      </c>
      <c r="M538" s="98">
        <f t="shared" si="82"/>
        <v>25.317932203390058</v>
      </c>
      <c r="N538" s="116">
        <f t="shared" si="83"/>
        <v>25.367932203390055</v>
      </c>
      <c r="O538" s="117">
        <f t="shared" si="84"/>
        <v>25.342932203390056</v>
      </c>
      <c r="P538" s="98">
        <f t="shared" si="85"/>
        <v>0</v>
      </c>
      <c r="Q538" s="118">
        <f t="shared" si="86"/>
        <v>0</v>
      </c>
      <c r="R538" s="98">
        <f t="shared" si="90"/>
        <v>8</v>
      </c>
      <c r="S538" s="119">
        <f t="shared" si="87"/>
        <v>8</v>
      </c>
    </row>
    <row r="539" spans="1:19">
      <c r="A539" s="119"/>
      <c r="E539" s="98">
        <f t="shared" si="81"/>
        <v>538</v>
      </c>
      <c r="F539" s="99"/>
      <c r="K539" s="114">
        <f t="shared" si="88"/>
        <v>25.368432203390057</v>
      </c>
      <c r="L539" s="115">
        <f t="shared" si="89"/>
        <v>25.417432203390057</v>
      </c>
      <c r="M539" s="98">
        <f t="shared" si="82"/>
        <v>25.367932203390058</v>
      </c>
      <c r="N539" s="116">
        <f t="shared" si="83"/>
        <v>25.417932203390055</v>
      </c>
      <c r="O539" s="117">
        <f t="shared" si="84"/>
        <v>25.392932203390057</v>
      </c>
      <c r="P539" s="98">
        <f t="shared" si="85"/>
        <v>0</v>
      </c>
      <c r="Q539" s="118">
        <f t="shared" si="86"/>
        <v>0</v>
      </c>
      <c r="R539" s="98">
        <f t="shared" si="90"/>
        <v>8</v>
      </c>
      <c r="S539" s="119">
        <f t="shared" si="87"/>
        <v>8</v>
      </c>
    </row>
    <row r="540" spans="1:19">
      <c r="A540" s="119"/>
      <c r="E540" s="98">
        <f t="shared" si="81"/>
        <v>539</v>
      </c>
      <c r="F540" s="99"/>
      <c r="K540" s="114">
        <f t="shared" si="88"/>
        <v>25.418432203390058</v>
      </c>
      <c r="L540" s="115">
        <f t="shared" si="89"/>
        <v>25.467432203390057</v>
      </c>
      <c r="M540" s="98">
        <f t="shared" si="82"/>
        <v>25.417932203390059</v>
      </c>
      <c r="N540" s="116">
        <f t="shared" si="83"/>
        <v>25.467932203390056</v>
      </c>
      <c r="O540" s="117">
        <f t="shared" si="84"/>
        <v>25.442932203390058</v>
      </c>
      <c r="P540" s="98">
        <f t="shared" si="85"/>
        <v>0</v>
      </c>
      <c r="Q540" s="118">
        <f t="shared" si="86"/>
        <v>0</v>
      </c>
      <c r="R540" s="98">
        <f t="shared" si="90"/>
        <v>8</v>
      </c>
      <c r="S540" s="119">
        <f t="shared" si="87"/>
        <v>8</v>
      </c>
    </row>
    <row r="541" spans="1:19">
      <c r="A541" s="119"/>
      <c r="E541" s="98">
        <f t="shared" si="81"/>
        <v>540</v>
      </c>
      <c r="F541" s="99"/>
      <c r="K541" s="114">
        <f t="shared" si="88"/>
        <v>25.468432203390059</v>
      </c>
      <c r="L541" s="115">
        <f t="shared" si="89"/>
        <v>25.517432203390058</v>
      </c>
      <c r="M541" s="98">
        <f t="shared" si="82"/>
        <v>25.46793220339006</v>
      </c>
      <c r="N541" s="116">
        <f t="shared" si="83"/>
        <v>25.517932203390057</v>
      </c>
      <c r="O541" s="117">
        <f t="shared" si="84"/>
        <v>25.492932203390058</v>
      </c>
      <c r="P541" s="98">
        <f t="shared" si="85"/>
        <v>0</v>
      </c>
      <c r="Q541" s="118">
        <f t="shared" si="86"/>
        <v>0</v>
      </c>
      <c r="R541" s="98">
        <f t="shared" si="90"/>
        <v>8</v>
      </c>
      <c r="S541" s="119">
        <f t="shared" si="87"/>
        <v>8</v>
      </c>
    </row>
    <row r="542" spans="1:19">
      <c r="A542" s="119"/>
      <c r="E542" s="98">
        <f t="shared" si="81"/>
        <v>541</v>
      </c>
      <c r="F542" s="99"/>
      <c r="K542" s="114">
        <f t="shared" si="88"/>
        <v>25.518432203390059</v>
      </c>
      <c r="L542" s="115">
        <f t="shared" si="89"/>
        <v>25.567432203390059</v>
      </c>
      <c r="M542" s="98">
        <f t="shared" si="82"/>
        <v>25.51793220339006</v>
      </c>
      <c r="N542" s="116">
        <f t="shared" si="83"/>
        <v>25.567932203390058</v>
      </c>
      <c r="O542" s="117">
        <f t="shared" si="84"/>
        <v>25.542932203390059</v>
      </c>
      <c r="P542" s="98">
        <f t="shared" si="85"/>
        <v>0</v>
      </c>
      <c r="Q542" s="118">
        <f t="shared" si="86"/>
        <v>0</v>
      </c>
      <c r="R542" s="98">
        <f t="shared" si="90"/>
        <v>8</v>
      </c>
      <c r="S542" s="119">
        <f t="shared" si="87"/>
        <v>8</v>
      </c>
    </row>
    <row r="543" spans="1:19">
      <c r="A543" s="119"/>
      <c r="E543" s="98">
        <f t="shared" si="81"/>
        <v>542</v>
      </c>
      <c r="F543" s="99"/>
      <c r="K543" s="114">
        <f t="shared" si="88"/>
        <v>25.56843220339006</v>
      </c>
      <c r="L543" s="115">
        <f t="shared" si="89"/>
        <v>25.617432203390059</v>
      </c>
      <c r="M543" s="98">
        <f t="shared" si="82"/>
        <v>25.567932203390061</v>
      </c>
      <c r="N543" s="116">
        <f t="shared" si="83"/>
        <v>25.617932203390058</v>
      </c>
      <c r="O543" s="117">
        <f t="shared" si="84"/>
        <v>25.59293220339006</v>
      </c>
      <c r="P543" s="98">
        <f t="shared" si="85"/>
        <v>0</v>
      </c>
      <c r="Q543" s="118">
        <f t="shared" si="86"/>
        <v>0</v>
      </c>
      <c r="R543" s="98">
        <f t="shared" si="90"/>
        <v>8</v>
      </c>
      <c r="S543" s="119">
        <f t="shared" si="87"/>
        <v>8</v>
      </c>
    </row>
    <row r="544" spans="1:19">
      <c r="A544" s="119"/>
      <c r="E544" s="98">
        <f t="shared" si="81"/>
        <v>543</v>
      </c>
      <c r="F544" s="99"/>
      <c r="K544" s="114">
        <f t="shared" si="88"/>
        <v>25.618432203390061</v>
      </c>
      <c r="L544" s="115">
        <f t="shared" si="89"/>
        <v>25.66743220339006</v>
      </c>
      <c r="M544" s="98">
        <f t="shared" si="82"/>
        <v>25.617932203390062</v>
      </c>
      <c r="N544" s="116">
        <f t="shared" si="83"/>
        <v>25.667932203390059</v>
      </c>
      <c r="O544" s="117">
        <f t="shared" si="84"/>
        <v>25.64293220339006</v>
      </c>
      <c r="P544" s="98">
        <f t="shared" si="85"/>
        <v>0</v>
      </c>
      <c r="Q544" s="118">
        <f t="shared" si="86"/>
        <v>0</v>
      </c>
      <c r="R544" s="98">
        <f t="shared" si="90"/>
        <v>8</v>
      </c>
      <c r="S544" s="119">
        <f t="shared" si="87"/>
        <v>8</v>
      </c>
    </row>
    <row r="545" spans="1:19">
      <c r="A545" s="119"/>
      <c r="E545" s="98">
        <f t="shared" si="81"/>
        <v>544</v>
      </c>
      <c r="F545" s="99"/>
      <c r="K545" s="114">
        <f t="shared" si="88"/>
        <v>25.668432203390061</v>
      </c>
      <c r="L545" s="115">
        <f t="shared" si="89"/>
        <v>25.717432203390061</v>
      </c>
      <c r="M545" s="98">
        <f t="shared" si="82"/>
        <v>25.667932203390063</v>
      </c>
      <c r="N545" s="116">
        <f t="shared" si="83"/>
        <v>25.71793220339006</v>
      </c>
      <c r="O545" s="117">
        <f t="shared" si="84"/>
        <v>25.692932203390061</v>
      </c>
      <c r="P545" s="98">
        <f t="shared" si="85"/>
        <v>0</v>
      </c>
      <c r="Q545" s="118">
        <f t="shared" si="86"/>
        <v>0</v>
      </c>
      <c r="R545" s="98">
        <f t="shared" si="90"/>
        <v>8</v>
      </c>
      <c r="S545" s="119">
        <f t="shared" si="87"/>
        <v>8</v>
      </c>
    </row>
    <row r="546" spans="1:19">
      <c r="A546" s="119"/>
      <c r="E546" s="98">
        <f t="shared" si="81"/>
        <v>545</v>
      </c>
      <c r="F546" s="99"/>
      <c r="K546" s="114">
        <f t="shared" si="88"/>
        <v>25.718432203390062</v>
      </c>
      <c r="L546" s="115">
        <f t="shared" si="89"/>
        <v>25.767432203390062</v>
      </c>
      <c r="M546" s="98">
        <f t="shared" si="82"/>
        <v>25.717932203390063</v>
      </c>
      <c r="N546" s="116">
        <f t="shared" si="83"/>
        <v>25.76793220339006</v>
      </c>
      <c r="O546" s="117">
        <f t="shared" si="84"/>
        <v>25.742932203390062</v>
      </c>
      <c r="P546" s="98">
        <f t="shared" si="85"/>
        <v>0</v>
      </c>
      <c r="Q546" s="118">
        <f t="shared" si="86"/>
        <v>0</v>
      </c>
      <c r="R546" s="98">
        <f t="shared" si="90"/>
        <v>8</v>
      </c>
      <c r="S546" s="119">
        <f t="shared" si="87"/>
        <v>8</v>
      </c>
    </row>
    <row r="547" spans="1:19">
      <c r="A547" s="119"/>
      <c r="E547" s="98">
        <f t="shared" si="81"/>
        <v>546</v>
      </c>
      <c r="F547" s="99"/>
      <c r="K547" s="114">
        <f t="shared" si="88"/>
        <v>25.768432203390063</v>
      </c>
      <c r="L547" s="115">
        <f t="shared" si="89"/>
        <v>25.817432203390062</v>
      </c>
      <c r="M547" s="98">
        <f t="shared" si="82"/>
        <v>25.767932203390064</v>
      </c>
      <c r="N547" s="116">
        <f t="shared" si="83"/>
        <v>25.817932203390061</v>
      </c>
      <c r="O547" s="117">
        <f t="shared" si="84"/>
        <v>25.792932203390063</v>
      </c>
      <c r="P547" s="98">
        <f t="shared" si="85"/>
        <v>0</v>
      </c>
      <c r="Q547" s="118">
        <f t="shared" si="86"/>
        <v>0</v>
      </c>
      <c r="R547" s="98">
        <f t="shared" si="90"/>
        <v>8</v>
      </c>
      <c r="S547" s="119">
        <f t="shared" si="87"/>
        <v>8</v>
      </c>
    </row>
    <row r="548" spans="1:19">
      <c r="A548" s="119"/>
      <c r="E548" s="98">
        <f t="shared" si="81"/>
        <v>547</v>
      </c>
      <c r="F548" s="99"/>
      <c r="K548" s="114">
        <f t="shared" si="88"/>
        <v>25.818432203390064</v>
      </c>
      <c r="L548" s="115">
        <f t="shared" si="89"/>
        <v>25.867432203390063</v>
      </c>
      <c r="M548" s="98">
        <f t="shared" si="82"/>
        <v>25.817932203390065</v>
      </c>
      <c r="N548" s="116">
        <f t="shared" si="83"/>
        <v>25.867932203390062</v>
      </c>
      <c r="O548" s="117">
        <f t="shared" si="84"/>
        <v>25.842932203390063</v>
      </c>
      <c r="P548" s="98">
        <f t="shared" si="85"/>
        <v>0</v>
      </c>
      <c r="Q548" s="118">
        <f t="shared" si="86"/>
        <v>0</v>
      </c>
      <c r="R548" s="98">
        <f t="shared" si="90"/>
        <v>8</v>
      </c>
      <c r="S548" s="119">
        <f t="shared" si="87"/>
        <v>8</v>
      </c>
    </row>
    <row r="549" spans="1:19">
      <c r="A549" s="119"/>
      <c r="E549" s="98">
        <f t="shared" si="81"/>
        <v>548</v>
      </c>
      <c r="F549" s="99"/>
      <c r="K549" s="114">
        <f t="shared" si="88"/>
        <v>25.868432203390064</v>
      </c>
      <c r="L549" s="115">
        <f t="shared" si="89"/>
        <v>25.917432203390064</v>
      </c>
      <c r="M549" s="98">
        <f t="shared" si="82"/>
        <v>25.867932203390065</v>
      </c>
      <c r="N549" s="116">
        <f t="shared" si="83"/>
        <v>25.917932203390063</v>
      </c>
      <c r="O549" s="117">
        <f t="shared" si="84"/>
        <v>25.892932203390064</v>
      </c>
      <c r="P549" s="98">
        <f t="shared" si="85"/>
        <v>0</v>
      </c>
      <c r="Q549" s="118">
        <f t="shared" si="86"/>
        <v>0</v>
      </c>
      <c r="R549" s="98">
        <f t="shared" si="90"/>
        <v>8</v>
      </c>
      <c r="S549" s="119">
        <f t="shared" si="87"/>
        <v>8</v>
      </c>
    </row>
    <row r="550" spans="1:19">
      <c r="A550" s="119"/>
      <c r="E550" s="98">
        <f t="shared" si="81"/>
        <v>549</v>
      </c>
      <c r="F550" s="99"/>
      <c r="K550" s="114">
        <f t="shared" si="88"/>
        <v>25.918432203390065</v>
      </c>
      <c r="L550" s="115">
        <f t="shared" si="89"/>
        <v>25.967432203390064</v>
      </c>
      <c r="M550" s="98">
        <f t="shared" si="82"/>
        <v>25.917932203390066</v>
      </c>
      <c r="N550" s="116">
        <f t="shared" si="83"/>
        <v>25.967932203390063</v>
      </c>
      <c r="O550" s="117">
        <f t="shared" si="84"/>
        <v>25.942932203390065</v>
      </c>
      <c r="P550" s="98">
        <f t="shared" si="85"/>
        <v>0</v>
      </c>
      <c r="Q550" s="118">
        <f t="shared" si="86"/>
        <v>0</v>
      </c>
      <c r="R550" s="98">
        <f t="shared" si="90"/>
        <v>8</v>
      </c>
      <c r="S550" s="119">
        <f t="shared" si="87"/>
        <v>8</v>
      </c>
    </row>
    <row r="551" spans="1:19">
      <c r="A551" s="119"/>
      <c r="E551" s="98">
        <f t="shared" si="81"/>
        <v>550</v>
      </c>
      <c r="F551" s="99"/>
      <c r="K551" s="114">
        <f t="shared" si="88"/>
        <v>25.968432203390066</v>
      </c>
      <c r="L551" s="115">
        <f t="shared" si="89"/>
        <v>26.017432203390065</v>
      </c>
      <c r="M551" s="98">
        <f t="shared" si="82"/>
        <v>25.967932203390067</v>
      </c>
      <c r="N551" s="116">
        <f t="shared" si="83"/>
        <v>26.017932203390064</v>
      </c>
      <c r="O551" s="117">
        <f t="shared" si="84"/>
        <v>25.992932203390065</v>
      </c>
      <c r="P551" s="98">
        <f t="shared" si="85"/>
        <v>0</v>
      </c>
      <c r="Q551" s="118">
        <f t="shared" si="86"/>
        <v>0</v>
      </c>
      <c r="R551" s="98">
        <f t="shared" si="90"/>
        <v>8</v>
      </c>
      <c r="S551" s="119">
        <f t="shared" si="87"/>
        <v>8</v>
      </c>
    </row>
    <row r="552" spans="1:19">
      <c r="A552" s="119"/>
      <c r="E552" s="98">
        <f t="shared" si="81"/>
        <v>551</v>
      </c>
      <c r="F552" s="99"/>
      <c r="K552" s="114">
        <f t="shared" si="88"/>
        <v>26.018432203390066</v>
      </c>
      <c r="L552" s="115">
        <f t="shared" si="89"/>
        <v>26.067432203390066</v>
      </c>
      <c r="M552" s="98">
        <f t="shared" si="82"/>
        <v>26.017932203390068</v>
      </c>
      <c r="N552" s="116">
        <f t="shared" si="83"/>
        <v>26.067932203390065</v>
      </c>
      <c r="O552" s="117">
        <f t="shared" si="84"/>
        <v>26.042932203390066</v>
      </c>
      <c r="P552" s="98">
        <f t="shared" si="85"/>
        <v>0</v>
      </c>
      <c r="Q552" s="118">
        <f t="shared" si="86"/>
        <v>0</v>
      </c>
      <c r="R552" s="98">
        <f t="shared" si="90"/>
        <v>8</v>
      </c>
      <c r="S552" s="119">
        <f t="shared" si="87"/>
        <v>8</v>
      </c>
    </row>
    <row r="553" spans="1:19">
      <c r="A553" s="119"/>
      <c r="E553" s="98">
        <f t="shared" si="81"/>
        <v>552</v>
      </c>
      <c r="F553" s="99"/>
      <c r="K553" s="114">
        <f t="shared" si="88"/>
        <v>26.068432203390067</v>
      </c>
      <c r="L553" s="115">
        <f t="shared" si="89"/>
        <v>26.117432203390067</v>
      </c>
      <c r="M553" s="98">
        <f t="shared" si="82"/>
        <v>26.067932203390068</v>
      </c>
      <c r="N553" s="116">
        <f t="shared" si="83"/>
        <v>26.117932203390065</v>
      </c>
      <c r="O553" s="117">
        <f t="shared" si="84"/>
        <v>26.092932203390067</v>
      </c>
      <c r="P553" s="98">
        <f t="shared" si="85"/>
        <v>0</v>
      </c>
      <c r="Q553" s="118">
        <f t="shared" si="86"/>
        <v>0</v>
      </c>
      <c r="R553" s="98">
        <f t="shared" si="90"/>
        <v>8</v>
      </c>
      <c r="S553" s="119">
        <f t="shared" si="87"/>
        <v>8</v>
      </c>
    </row>
    <row r="554" spans="1:19">
      <c r="A554" s="119"/>
      <c r="E554" s="98">
        <f t="shared" si="81"/>
        <v>553</v>
      </c>
      <c r="F554" s="99"/>
      <c r="K554" s="114">
        <f t="shared" si="88"/>
        <v>26.118432203390068</v>
      </c>
      <c r="L554" s="115">
        <f t="shared" si="89"/>
        <v>26.167432203390067</v>
      </c>
      <c r="M554" s="98">
        <f t="shared" si="82"/>
        <v>26.117932203390069</v>
      </c>
      <c r="N554" s="116">
        <f t="shared" si="83"/>
        <v>26.167932203390066</v>
      </c>
      <c r="O554" s="117">
        <f t="shared" si="84"/>
        <v>26.142932203390068</v>
      </c>
      <c r="P554" s="98">
        <f t="shared" si="85"/>
        <v>0</v>
      </c>
      <c r="Q554" s="118">
        <f t="shared" si="86"/>
        <v>0</v>
      </c>
      <c r="R554" s="98">
        <f t="shared" si="90"/>
        <v>8</v>
      </c>
      <c r="S554" s="119">
        <f t="shared" si="87"/>
        <v>8</v>
      </c>
    </row>
    <row r="555" spans="1:19">
      <c r="A555" s="119"/>
      <c r="E555" s="98">
        <f t="shared" si="81"/>
        <v>554</v>
      </c>
      <c r="F555" s="99"/>
      <c r="K555" s="114">
        <f t="shared" si="88"/>
        <v>26.168432203390068</v>
      </c>
      <c r="L555" s="115">
        <f t="shared" si="89"/>
        <v>26.217432203390068</v>
      </c>
      <c r="M555" s="98">
        <f t="shared" si="82"/>
        <v>26.16793220339007</v>
      </c>
      <c r="N555" s="116">
        <f t="shared" si="83"/>
        <v>26.217932203390067</v>
      </c>
      <c r="O555" s="117">
        <f t="shared" si="84"/>
        <v>26.192932203390068</v>
      </c>
      <c r="P555" s="98">
        <f t="shared" si="85"/>
        <v>0</v>
      </c>
      <c r="Q555" s="118">
        <f t="shared" si="86"/>
        <v>0</v>
      </c>
      <c r="R555" s="98">
        <f t="shared" si="90"/>
        <v>8</v>
      </c>
      <c r="S555" s="119">
        <f t="shared" si="87"/>
        <v>8</v>
      </c>
    </row>
    <row r="556" spans="1:19">
      <c r="A556" s="119"/>
      <c r="E556" s="98">
        <f t="shared" si="81"/>
        <v>555</v>
      </c>
      <c r="F556" s="99"/>
      <c r="K556" s="114">
        <f t="shared" si="88"/>
        <v>26.218432203390069</v>
      </c>
      <c r="L556" s="115">
        <f t="shared" si="89"/>
        <v>26.267432203390069</v>
      </c>
      <c r="M556" s="98">
        <f t="shared" si="82"/>
        <v>26.21793220339007</v>
      </c>
      <c r="N556" s="116">
        <f t="shared" si="83"/>
        <v>26.267932203390068</v>
      </c>
      <c r="O556" s="117">
        <f t="shared" si="84"/>
        <v>26.242932203390069</v>
      </c>
      <c r="P556" s="98">
        <f t="shared" si="85"/>
        <v>0</v>
      </c>
      <c r="Q556" s="118">
        <f t="shared" si="86"/>
        <v>0</v>
      </c>
      <c r="R556" s="98">
        <f t="shared" si="90"/>
        <v>8</v>
      </c>
      <c r="S556" s="119">
        <f t="shared" si="87"/>
        <v>8</v>
      </c>
    </row>
    <row r="557" spans="1:19">
      <c r="A557" s="119"/>
      <c r="E557" s="98">
        <f t="shared" si="81"/>
        <v>556</v>
      </c>
      <c r="F557" s="99"/>
      <c r="K557" s="114">
        <f t="shared" si="88"/>
        <v>26.26843220339007</v>
      </c>
      <c r="L557" s="115">
        <f t="shared" si="89"/>
        <v>26.317432203390069</v>
      </c>
      <c r="M557" s="98">
        <f t="shared" si="82"/>
        <v>26.267932203390071</v>
      </c>
      <c r="N557" s="116">
        <f t="shared" si="83"/>
        <v>26.317932203390068</v>
      </c>
      <c r="O557" s="117">
        <f t="shared" si="84"/>
        <v>26.29293220339007</v>
      </c>
      <c r="P557" s="98">
        <f t="shared" si="85"/>
        <v>0</v>
      </c>
      <c r="Q557" s="118">
        <f t="shared" si="86"/>
        <v>0</v>
      </c>
      <c r="R557" s="98">
        <f t="shared" si="90"/>
        <v>8</v>
      </c>
      <c r="S557" s="119">
        <f t="shared" si="87"/>
        <v>8</v>
      </c>
    </row>
    <row r="558" spans="1:19">
      <c r="A558" s="119"/>
      <c r="E558" s="98">
        <f t="shared" si="81"/>
        <v>557</v>
      </c>
      <c r="F558" s="99"/>
      <c r="K558" s="114">
        <f t="shared" si="88"/>
        <v>26.318432203390071</v>
      </c>
      <c r="L558" s="115">
        <f t="shared" si="89"/>
        <v>26.36743220339007</v>
      </c>
      <c r="M558" s="98">
        <f t="shared" si="82"/>
        <v>26.317932203390072</v>
      </c>
      <c r="N558" s="116">
        <f t="shared" si="83"/>
        <v>26.367932203390069</v>
      </c>
      <c r="O558" s="117">
        <f t="shared" si="84"/>
        <v>26.34293220339007</v>
      </c>
      <c r="P558" s="98">
        <f t="shared" si="85"/>
        <v>0</v>
      </c>
      <c r="Q558" s="118">
        <f t="shared" si="86"/>
        <v>0</v>
      </c>
      <c r="R558" s="98">
        <f t="shared" si="90"/>
        <v>8</v>
      </c>
      <c r="S558" s="119">
        <f t="shared" si="87"/>
        <v>8</v>
      </c>
    </row>
    <row r="559" spans="1:19">
      <c r="A559" s="119"/>
      <c r="E559" s="98">
        <f t="shared" si="81"/>
        <v>558</v>
      </c>
      <c r="F559" s="99"/>
      <c r="K559" s="114">
        <f t="shared" si="88"/>
        <v>26.368432203390071</v>
      </c>
      <c r="L559" s="115">
        <f t="shared" si="89"/>
        <v>26.417432203390071</v>
      </c>
      <c r="M559" s="98">
        <f t="shared" si="82"/>
        <v>26.367932203390072</v>
      </c>
      <c r="N559" s="116">
        <f t="shared" si="83"/>
        <v>26.41793220339007</v>
      </c>
      <c r="O559" s="117">
        <f t="shared" si="84"/>
        <v>26.392932203390071</v>
      </c>
      <c r="P559" s="98">
        <f t="shared" si="85"/>
        <v>0</v>
      </c>
      <c r="Q559" s="118">
        <f t="shared" si="86"/>
        <v>0</v>
      </c>
      <c r="R559" s="98">
        <f t="shared" si="90"/>
        <v>8</v>
      </c>
      <c r="S559" s="119">
        <f t="shared" si="87"/>
        <v>8</v>
      </c>
    </row>
    <row r="560" spans="1:19">
      <c r="A560" s="119"/>
      <c r="E560" s="98">
        <f t="shared" si="81"/>
        <v>559</v>
      </c>
      <c r="F560" s="99"/>
      <c r="K560" s="114">
        <f t="shared" si="88"/>
        <v>26.418432203390072</v>
      </c>
      <c r="L560" s="115">
        <f t="shared" si="89"/>
        <v>26.467432203390072</v>
      </c>
      <c r="M560" s="98">
        <f t="shared" si="82"/>
        <v>26.417932203390073</v>
      </c>
      <c r="N560" s="116">
        <f t="shared" si="83"/>
        <v>26.46793220339007</v>
      </c>
      <c r="O560" s="117">
        <f t="shared" si="84"/>
        <v>26.442932203390072</v>
      </c>
      <c r="P560" s="98">
        <f t="shared" si="85"/>
        <v>0</v>
      </c>
      <c r="Q560" s="118">
        <f t="shared" si="86"/>
        <v>0</v>
      </c>
      <c r="R560" s="98">
        <f t="shared" si="90"/>
        <v>8</v>
      </c>
      <c r="S560" s="119">
        <f t="shared" si="87"/>
        <v>8</v>
      </c>
    </row>
    <row r="561" spans="1:19">
      <c r="A561" s="119"/>
      <c r="E561" s="98">
        <f t="shared" si="81"/>
        <v>560</v>
      </c>
      <c r="F561" s="99"/>
      <c r="K561" s="114">
        <f t="shared" si="88"/>
        <v>26.468432203390073</v>
      </c>
      <c r="L561" s="115">
        <f t="shared" si="89"/>
        <v>26.517432203390072</v>
      </c>
      <c r="M561" s="98">
        <f t="shared" si="82"/>
        <v>26.467932203390074</v>
      </c>
      <c r="N561" s="116">
        <f t="shared" si="83"/>
        <v>26.517932203390071</v>
      </c>
      <c r="O561" s="117">
        <f t="shared" si="84"/>
        <v>26.492932203390072</v>
      </c>
      <c r="P561" s="98">
        <f t="shared" si="85"/>
        <v>0</v>
      </c>
      <c r="Q561" s="118">
        <f t="shared" si="86"/>
        <v>0</v>
      </c>
      <c r="R561" s="98">
        <f t="shared" si="90"/>
        <v>8</v>
      </c>
      <c r="S561" s="119">
        <f t="shared" si="87"/>
        <v>8</v>
      </c>
    </row>
    <row r="562" spans="1:19">
      <c r="A562" s="119"/>
      <c r="E562" s="98">
        <f t="shared" si="81"/>
        <v>561</v>
      </c>
      <c r="F562" s="99"/>
      <c r="K562" s="114">
        <f t="shared" si="88"/>
        <v>26.518432203390073</v>
      </c>
      <c r="L562" s="115">
        <f t="shared" si="89"/>
        <v>26.567432203390073</v>
      </c>
      <c r="M562" s="98">
        <f t="shared" si="82"/>
        <v>26.517932203390075</v>
      </c>
      <c r="N562" s="116">
        <f t="shared" si="83"/>
        <v>26.567932203390072</v>
      </c>
      <c r="O562" s="117">
        <f t="shared" si="84"/>
        <v>26.542932203390073</v>
      </c>
      <c r="P562" s="98">
        <f t="shared" si="85"/>
        <v>0</v>
      </c>
      <c r="Q562" s="118">
        <f t="shared" si="86"/>
        <v>0</v>
      </c>
      <c r="R562" s="98">
        <f t="shared" si="90"/>
        <v>8</v>
      </c>
      <c r="S562" s="119">
        <f t="shared" si="87"/>
        <v>8</v>
      </c>
    </row>
    <row r="563" spans="1:19">
      <c r="A563" s="119"/>
      <c r="E563" s="98">
        <f t="shared" si="81"/>
        <v>562</v>
      </c>
      <c r="F563" s="99"/>
      <c r="K563" s="114">
        <f t="shared" si="88"/>
        <v>26.568432203390074</v>
      </c>
      <c r="L563" s="115">
        <f t="shared" si="89"/>
        <v>26.617432203390074</v>
      </c>
      <c r="M563" s="98">
        <f t="shared" si="82"/>
        <v>26.567932203390075</v>
      </c>
      <c r="N563" s="116">
        <f t="shared" si="83"/>
        <v>26.617932203390072</v>
      </c>
      <c r="O563" s="117">
        <f t="shared" si="84"/>
        <v>26.592932203390074</v>
      </c>
      <c r="P563" s="98">
        <f t="shared" si="85"/>
        <v>0</v>
      </c>
      <c r="Q563" s="118">
        <f t="shared" si="86"/>
        <v>0</v>
      </c>
      <c r="R563" s="98">
        <f t="shared" si="90"/>
        <v>8</v>
      </c>
      <c r="S563" s="119">
        <f t="shared" si="87"/>
        <v>8</v>
      </c>
    </row>
    <row r="564" spans="1:19">
      <c r="A564" s="119"/>
      <c r="E564" s="98">
        <f t="shared" si="81"/>
        <v>563</v>
      </c>
      <c r="F564" s="99"/>
      <c r="K564" s="114">
        <f t="shared" si="88"/>
        <v>26.618432203390075</v>
      </c>
      <c r="L564" s="115">
        <f t="shared" si="89"/>
        <v>26.667432203390074</v>
      </c>
      <c r="M564" s="98">
        <f t="shared" si="82"/>
        <v>26.617932203390076</v>
      </c>
      <c r="N564" s="116">
        <f t="shared" si="83"/>
        <v>26.667932203390073</v>
      </c>
      <c r="O564" s="117">
        <f t="shared" si="84"/>
        <v>26.642932203390075</v>
      </c>
      <c r="P564" s="98">
        <f t="shared" si="85"/>
        <v>0</v>
      </c>
      <c r="Q564" s="118">
        <f t="shared" si="86"/>
        <v>0</v>
      </c>
      <c r="R564" s="98">
        <f t="shared" si="90"/>
        <v>8</v>
      </c>
      <c r="S564" s="119">
        <f t="shared" si="87"/>
        <v>8</v>
      </c>
    </row>
    <row r="565" spans="1:19">
      <c r="A565" s="119"/>
      <c r="E565" s="98">
        <f t="shared" si="81"/>
        <v>564</v>
      </c>
      <c r="F565" s="99"/>
      <c r="K565" s="114">
        <f t="shared" si="88"/>
        <v>26.668432203390076</v>
      </c>
      <c r="L565" s="115">
        <f t="shared" si="89"/>
        <v>26.717432203390075</v>
      </c>
      <c r="M565" s="98">
        <f t="shared" si="82"/>
        <v>26.667932203390077</v>
      </c>
      <c r="N565" s="116">
        <f t="shared" si="83"/>
        <v>26.717932203390074</v>
      </c>
      <c r="O565" s="117">
        <f t="shared" si="84"/>
        <v>26.692932203390075</v>
      </c>
      <c r="P565" s="98">
        <f t="shared" si="85"/>
        <v>0</v>
      </c>
      <c r="Q565" s="118">
        <f t="shared" si="86"/>
        <v>0</v>
      </c>
      <c r="R565" s="98">
        <f t="shared" si="90"/>
        <v>8</v>
      </c>
      <c r="S565" s="119">
        <f t="shared" si="87"/>
        <v>8</v>
      </c>
    </row>
    <row r="566" spans="1:19">
      <c r="A566" s="119"/>
      <c r="E566" s="98">
        <f t="shared" si="81"/>
        <v>565</v>
      </c>
      <c r="F566" s="99"/>
      <c r="K566" s="114">
        <f t="shared" si="88"/>
        <v>26.718432203390076</v>
      </c>
      <c r="L566" s="115">
        <f t="shared" si="89"/>
        <v>26.767432203390076</v>
      </c>
      <c r="M566" s="98">
        <f t="shared" si="82"/>
        <v>26.717932203390077</v>
      </c>
      <c r="N566" s="116">
        <f t="shared" si="83"/>
        <v>26.767932203390075</v>
      </c>
      <c r="O566" s="117">
        <f t="shared" si="84"/>
        <v>26.742932203390076</v>
      </c>
      <c r="P566" s="98">
        <f t="shared" si="85"/>
        <v>0</v>
      </c>
      <c r="Q566" s="118">
        <f t="shared" si="86"/>
        <v>0</v>
      </c>
      <c r="R566" s="98">
        <f t="shared" si="90"/>
        <v>8</v>
      </c>
      <c r="S566" s="119">
        <f t="shared" si="87"/>
        <v>8</v>
      </c>
    </row>
    <row r="567" spans="1:19">
      <c r="A567" s="119"/>
      <c r="E567" s="98">
        <f t="shared" si="81"/>
        <v>566</v>
      </c>
      <c r="F567" s="99"/>
      <c r="K567" s="114">
        <f t="shared" si="88"/>
        <v>26.768432203390077</v>
      </c>
      <c r="L567" s="115">
        <f t="shared" si="89"/>
        <v>26.817432203390076</v>
      </c>
      <c r="M567" s="98">
        <f t="shared" si="82"/>
        <v>26.767932203390078</v>
      </c>
      <c r="N567" s="116">
        <f t="shared" si="83"/>
        <v>26.817932203390075</v>
      </c>
      <c r="O567" s="117">
        <f t="shared" si="84"/>
        <v>26.792932203390077</v>
      </c>
      <c r="P567" s="98">
        <f t="shared" si="85"/>
        <v>0</v>
      </c>
      <c r="Q567" s="118">
        <f t="shared" si="86"/>
        <v>0</v>
      </c>
      <c r="R567" s="98">
        <f t="shared" si="90"/>
        <v>8</v>
      </c>
      <c r="S567" s="119">
        <f t="shared" si="87"/>
        <v>8</v>
      </c>
    </row>
    <row r="568" spans="1:19">
      <c r="A568" s="119"/>
      <c r="E568" s="98">
        <f t="shared" si="81"/>
        <v>567</v>
      </c>
      <c r="F568" s="99"/>
      <c r="K568" s="114">
        <f t="shared" si="88"/>
        <v>26.818432203390078</v>
      </c>
      <c r="L568" s="115">
        <f t="shared" si="89"/>
        <v>26.867432203390077</v>
      </c>
      <c r="M568" s="98">
        <f t="shared" si="82"/>
        <v>26.817932203390079</v>
      </c>
      <c r="N568" s="116">
        <f t="shared" si="83"/>
        <v>26.867932203390076</v>
      </c>
      <c r="O568" s="117">
        <f t="shared" si="84"/>
        <v>26.842932203390077</v>
      </c>
      <c r="P568" s="98">
        <f t="shared" si="85"/>
        <v>0</v>
      </c>
      <c r="Q568" s="118">
        <f t="shared" si="86"/>
        <v>0</v>
      </c>
      <c r="R568" s="98">
        <f t="shared" si="90"/>
        <v>8</v>
      </c>
      <c r="S568" s="119">
        <f t="shared" si="87"/>
        <v>8</v>
      </c>
    </row>
    <row r="569" spans="1:19">
      <c r="A569" s="119"/>
      <c r="E569" s="98">
        <f t="shared" si="81"/>
        <v>568</v>
      </c>
      <c r="F569" s="99"/>
      <c r="K569" s="114">
        <f t="shared" si="88"/>
        <v>26.868432203390078</v>
      </c>
      <c r="L569" s="115">
        <f t="shared" si="89"/>
        <v>26.917432203390078</v>
      </c>
      <c r="M569" s="98">
        <f t="shared" si="82"/>
        <v>26.86793220339008</v>
      </c>
      <c r="N569" s="116">
        <f t="shared" si="83"/>
        <v>26.917932203390077</v>
      </c>
      <c r="O569" s="117">
        <f t="shared" si="84"/>
        <v>26.892932203390078</v>
      </c>
      <c r="P569" s="98">
        <f t="shared" si="85"/>
        <v>0</v>
      </c>
      <c r="Q569" s="118">
        <f t="shared" si="86"/>
        <v>0</v>
      </c>
      <c r="R569" s="98">
        <f t="shared" si="90"/>
        <v>8</v>
      </c>
      <c r="S569" s="119">
        <f t="shared" si="87"/>
        <v>8</v>
      </c>
    </row>
    <row r="570" spans="1:19">
      <c r="A570" s="119"/>
      <c r="E570" s="98">
        <f t="shared" si="81"/>
        <v>569</v>
      </c>
      <c r="F570" s="99"/>
      <c r="K570" s="114">
        <f t="shared" si="88"/>
        <v>26.918432203390079</v>
      </c>
      <c r="L570" s="115">
        <f t="shared" si="89"/>
        <v>26.967432203390079</v>
      </c>
      <c r="M570" s="98">
        <f t="shared" si="82"/>
        <v>26.91793220339008</v>
      </c>
      <c r="N570" s="116">
        <f t="shared" si="83"/>
        <v>26.967932203390077</v>
      </c>
      <c r="O570" s="117">
        <f t="shared" si="84"/>
        <v>26.942932203390079</v>
      </c>
      <c r="P570" s="98">
        <f t="shared" si="85"/>
        <v>0</v>
      </c>
      <c r="Q570" s="118">
        <f t="shared" si="86"/>
        <v>0</v>
      </c>
      <c r="R570" s="98">
        <f t="shared" si="90"/>
        <v>8</v>
      </c>
      <c r="S570" s="119">
        <f t="shared" si="87"/>
        <v>8</v>
      </c>
    </row>
    <row r="571" spans="1:19">
      <c r="A571" s="119"/>
      <c r="E571" s="98">
        <f t="shared" si="81"/>
        <v>570</v>
      </c>
      <c r="F571" s="99"/>
      <c r="K571" s="114">
        <f t="shared" si="88"/>
        <v>26.96843220339008</v>
      </c>
      <c r="L571" s="115">
        <f t="shared" si="89"/>
        <v>27.017432203390079</v>
      </c>
      <c r="M571" s="98">
        <f t="shared" si="82"/>
        <v>26.967932203390081</v>
      </c>
      <c r="N571" s="116">
        <f t="shared" si="83"/>
        <v>27.017932203390078</v>
      </c>
      <c r="O571" s="117">
        <f t="shared" si="84"/>
        <v>26.99293220339008</v>
      </c>
      <c r="P571" s="98">
        <f t="shared" si="85"/>
        <v>0</v>
      </c>
      <c r="Q571" s="118">
        <f t="shared" si="86"/>
        <v>0</v>
      </c>
      <c r="R571" s="98">
        <f t="shared" si="90"/>
        <v>8</v>
      </c>
      <c r="S571" s="119">
        <f t="shared" si="87"/>
        <v>8</v>
      </c>
    </row>
    <row r="572" spans="1:19">
      <c r="A572" s="119"/>
      <c r="E572" s="98">
        <f t="shared" si="81"/>
        <v>571</v>
      </c>
      <c r="F572" s="99"/>
      <c r="K572" s="114">
        <f t="shared" si="88"/>
        <v>27.018432203390081</v>
      </c>
      <c r="L572" s="115">
        <f t="shared" si="89"/>
        <v>27.06743220339008</v>
      </c>
      <c r="M572" s="98">
        <f t="shared" si="82"/>
        <v>27.017932203390082</v>
      </c>
      <c r="N572" s="116">
        <f t="shared" si="83"/>
        <v>27.067932203390079</v>
      </c>
      <c r="O572" s="117">
        <f t="shared" si="84"/>
        <v>27.04293220339008</v>
      </c>
      <c r="P572" s="98">
        <f t="shared" si="85"/>
        <v>0</v>
      </c>
      <c r="Q572" s="118">
        <f t="shared" si="86"/>
        <v>0</v>
      </c>
      <c r="R572" s="98">
        <f t="shared" si="90"/>
        <v>8</v>
      </c>
      <c r="S572" s="119">
        <f t="shared" si="87"/>
        <v>8</v>
      </c>
    </row>
    <row r="573" spans="1:19">
      <c r="A573" s="119"/>
      <c r="E573" s="98">
        <f t="shared" si="81"/>
        <v>572</v>
      </c>
      <c r="F573" s="99"/>
      <c r="K573" s="114">
        <f t="shared" si="88"/>
        <v>27.068432203390081</v>
      </c>
      <c r="L573" s="115">
        <f t="shared" si="89"/>
        <v>27.117432203390081</v>
      </c>
      <c r="M573" s="98">
        <f t="shared" si="82"/>
        <v>27.067932203390082</v>
      </c>
      <c r="N573" s="116">
        <f t="shared" si="83"/>
        <v>27.11793220339008</v>
      </c>
      <c r="O573" s="117">
        <f t="shared" si="84"/>
        <v>27.092932203390081</v>
      </c>
      <c r="P573" s="98">
        <f t="shared" si="85"/>
        <v>0</v>
      </c>
      <c r="Q573" s="118">
        <f t="shared" si="86"/>
        <v>0</v>
      </c>
      <c r="R573" s="98">
        <f t="shared" si="90"/>
        <v>8</v>
      </c>
      <c r="S573" s="119">
        <f t="shared" si="87"/>
        <v>8</v>
      </c>
    </row>
    <row r="574" spans="1:19">
      <c r="A574" s="119"/>
      <c r="E574" s="98">
        <f t="shared" si="81"/>
        <v>573</v>
      </c>
      <c r="F574" s="99"/>
      <c r="K574" s="114">
        <f t="shared" si="88"/>
        <v>27.118432203390082</v>
      </c>
      <c r="L574" s="115">
        <f t="shared" si="89"/>
        <v>27.167432203390081</v>
      </c>
      <c r="M574" s="98">
        <f t="shared" si="82"/>
        <v>27.117932203390083</v>
      </c>
      <c r="N574" s="116">
        <f t="shared" si="83"/>
        <v>27.16793220339008</v>
      </c>
      <c r="O574" s="117">
        <f t="shared" si="84"/>
        <v>27.142932203390082</v>
      </c>
      <c r="P574" s="98">
        <f t="shared" si="85"/>
        <v>0</v>
      </c>
      <c r="Q574" s="118">
        <f t="shared" si="86"/>
        <v>0</v>
      </c>
      <c r="R574" s="98">
        <f t="shared" si="90"/>
        <v>8</v>
      </c>
      <c r="S574" s="119">
        <f t="shared" si="87"/>
        <v>8</v>
      </c>
    </row>
    <row r="575" spans="1:19">
      <c r="A575" s="119"/>
      <c r="E575" s="98">
        <f t="shared" si="81"/>
        <v>574</v>
      </c>
      <c r="F575" s="99"/>
      <c r="K575" s="114">
        <f t="shared" si="88"/>
        <v>27.168432203390083</v>
      </c>
      <c r="L575" s="115">
        <f t="shared" si="89"/>
        <v>27.217432203390082</v>
      </c>
      <c r="M575" s="98">
        <f t="shared" si="82"/>
        <v>27.167932203390084</v>
      </c>
      <c r="N575" s="116">
        <f t="shared" si="83"/>
        <v>27.217932203390081</v>
      </c>
      <c r="O575" s="117">
        <f t="shared" si="84"/>
        <v>27.192932203390082</v>
      </c>
      <c r="P575" s="98">
        <f t="shared" si="85"/>
        <v>0</v>
      </c>
      <c r="Q575" s="118">
        <f t="shared" si="86"/>
        <v>0</v>
      </c>
      <c r="R575" s="98">
        <f t="shared" si="90"/>
        <v>8</v>
      </c>
      <c r="S575" s="119">
        <f t="shared" si="87"/>
        <v>8</v>
      </c>
    </row>
    <row r="576" spans="1:19">
      <c r="A576" s="119"/>
      <c r="E576" s="98">
        <f t="shared" si="81"/>
        <v>575</v>
      </c>
      <c r="F576" s="99"/>
      <c r="K576" s="114">
        <f t="shared" si="88"/>
        <v>27.218432203390083</v>
      </c>
      <c r="L576" s="115">
        <f t="shared" si="89"/>
        <v>27.267432203390083</v>
      </c>
      <c r="M576" s="98">
        <f t="shared" si="82"/>
        <v>27.217932203390085</v>
      </c>
      <c r="N576" s="116">
        <f t="shared" si="83"/>
        <v>27.267932203390082</v>
      </c>
      <c r="O576" s="117">
        <f t="shared" si="84"/>
        <v>27.242932203390083</v>
      </c>
      <c r="P576" s="98">
        <f t="shared" si="85"/>
        <v>0</v>
      </c>
      <c r="Q576" s="118">
        <f t="shared" si="86"/>
        <v>0</v>
      </c>
      <c r="R576" s="98">
        <f t="shared" si="90"/>
        <v>8</v>
      </c>
      <c r="S576" s="119">
        <f t="shared" si="87"/>
        <v>8</v>
      </c>
    </row>
    <row r="577" spans="1:19">
      <c r="A577" s="119"/>
      <c r="E577" s="98">
        <f t="shared" si="81"/>
        <v>576</v>
      </c>
      <c r="F577" s="99"/>
      <c r="K577" s="114">
        <f t="shared" si="88"/>
        <v>27.268432203390084</v>
      </c>
      <c r="L577" s="115">
        <f t="shared" si="89"/>
        <v>27.317432203390084</v>
      </c>
      <c r="M577" s="98">
        <f t="shared" si="82"/>
        <v>27.267932203390085</v>
      </c>
      <c r="N577" s="116">
        <f t="shared" si="83"/>
        <v>27.317932203390082</v>
      </c>
      <c r="O577" s="117">
        <f t="shared" si="84"/>
        <v>27.292932203390084</v>
      </c>
      <c r="P577" s="98">
        <f t="shared" si="85"/>
        <v>0</v>
      </c>
      <c r="Q577" s="118">
        <f t="shared" si="86"/>
        <v>0</v>
      </c>
      <c r="R577" s="98">
        <f t="shared" si="90"/>
        <v>8</v>
      </c>
      <c r="S577" s="119">
        <f t="shared" si="87"/>
        <v>8</v>
      </c>
    </row>
    <row r="578" spans="1:19">
      <c r="A578" s="119"/>
      <c r="E578" s="98">
        <f t="shared" si="81"/>
        <v>577</v>
      </c>
      <c r="F578" s="99"/>
      <c r="K578" s="114">
        <f t="shared" si="88"/>
        <v>27.318432203390085</v>
      </c>
      <c r="L578" s="115">
        <f t="shared" si="89"/>
        <v>27.367432203390084</v>
      </c>
      <c r="M578" s="98">
        <f t="shared" si="82"/>
        <v>27.317932203390086</v>
      </c>
      <c r="N578" s="116">
        <f t="shared" si="83"/>
        <v>27.367932203390083</v>
      </c>
      <c r="O578" s="117">
        <f t="shared" si="84"/>
        <v>27.342932203390085</v>
      </c>
      <c r="P578" s="98">
        <f t="shared" si="85"/>
        <v>0</v>
      </c>
      <c r="Q578" s="118">
        <f t="shared" si="86"/>
        <v>0</v>
      </c>
      <c r="R578" s="98">
        <f t="shared" si="90"/>
        <v>8</v>
      </c>
      <c r="S578" s="119">
        <f t="shared" si="87"/>
        <v>8</v>
      </c>
    </row>
    <row r="579" spans="1:19">
      <c r="A579" s="119"/>
      <c r="E579" s="98">
        <f t="shared" si="81"/>
        <v>578</v>
      </c>
      <c r="F579" s="99"/>
      <c r="K579" s="114">
        <f t="shared" si="88"/>
        <v>27.368432203390086</v>
      </c>
      <c r="L579" s="115">
        <f t="shared" si="89"/>
        <v>27.417432203390085</v>
      </c>
      <c r="M579" s="98">
        <f t="shared" si="82"/>
        <v>27.367932203390087</v>
      </c>
      <c r="N579" s="116">
        <f t="shared" si="83"/>
        <v>27.417932203390084</v>
      </c>
      <c r="O579" s="117">
        <f t="shared" si="84"/>
        <v>27.392932203390085</v>
      </c>
      <c r="P579" s="98">
        <f t="shared" si="85"/>
        <v>0</v>
      </c>
      <c r="Q579" s="118">
        <f t="shared" si="86"/>
        <v>0</v>
      </c>
      <c r="R579" s="98">
        <f t="shared" si="90"/>
        <v>8</v>
      </c>
      <c r="S579" s="119">
        <f t="shared" si="87"/>
        <v>8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27.418432203390086</v>
      </c>
      <c r="L580" s="115">
        <f t="shared" si="89"/>
        <v>27.467432203390086</v>
      </c>
      <c r="M580" s="98">
        <f t="shared" si="82"/>
        <v>27.417932203390087</v>
      </c>
      <c r="N580" s="116">
        <f t="shared" si="83"/>
        <v>27.467932203390085</v>
      </c>
      <c r="O580" s="117">
        <f t="shared" si="84"/>
        <v>27.442932203390086</v>
      </c>
      <c r="P580" s="98">
        <f t="shared" si="85"/>
        <v>0</v>
      </c>
      <c r="Q580" s="118">
        <f t="shared" si="86"/>
        <v>0</v>
      </c>
      <c r="R580" s="98">
        <f t="shared" si="90"/>
        <v>8</v>
      </c>
      <c r="S580" s="119">
        <f t="shared" si="87"/>
        <v>8</v>
      </c>
    </row>
    <row r="581" spans="1:19">
      <c r="A581" s="119"/>
      <c r="E581" s="98">
        <f t="shared" si="91"/>
        <v>580</v>
      </c>
      <c r="F581" s="99"/>
      <c r="K581" s="114">
        <f t="shared" si="88"/>
        <v>27.468432203390087</v>
      </c>
      <c r="L581" s="115">
        <f t="shared" si="89"/>
        <v>27.517432203390086</v>
      </c>
      <c r="M581" s="98">
        <f t="shared" ref="M581:M644" si="92">K581-5*10^-(D$2+1)</f>
        <v>27.467932203390088</v>
      </c>
      <c r="N581" s="116">
        <f t="shared" ref="N581:N644" si="93">L581+5*10^-(D$2+1)</f>
        <v>27.517932203390085</v>
      </c>
      <c r="O581" s="117">
        <f t="shared" ref="O581:O644" si="94">AVERAGE(K581,L581)</f>
        <v>27.492932203390087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8</v>
      </c>
      <c r="S581" s="119">
        <f t="shared" ref="S581:S644" si="97">COUNTIF(F$2:F$5000,"&lt;="&amp;M581)</f>
        <v>8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27.518432203390088</v>
      </c>
      <c r="L582" s="115">
        <f t="shared" ref="L582:L645" si="99">K582+$I$4-POWER(10,-$D$2)</f>
        <v>27.567432203390087</v>
      </c>
      <c r="M582" s="98">
        <f t="shared" si="92"/>
        <v>27.517932203390089</v>
      </c>
      <c r="N582" s="116">
        <f t="shared" si="93"/>
        <v>27.567932203390086</v>
      </c>
      <c r="O582" s="117">
        <f t="shared" si="94"/>
        <v>27.542932203390087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8</v>
      </c>
      <c r="S582" s="119">
        <f t="shared" si="97"/>
        <v>8</v>
      </c>
    </row>
    <row r="583" spans="1:19">
      <c r="A583" s="119"/>
      <c r="E583" s="98">
        <f t="shared" si="91"/>
        <v>582</v>
      </c>
      <c r="F583" s="99"/>
      <c r="K583" s="114">
        <f t="shared" si="98"/>
        <v>27.568432203390088</v>
      </c>
      <c r="L583" s="115">
        <f t="shared" si="99"/>
        <v>27.617432203390088</v>
      </c>
      <c r="M583" s="98">
        <f t="shared" si="92"/>
        <v>27.56793220339009</v>
      </c>
      <c r="N583" s="116">
        <f t="shared" si="93"/>
        <v>27.617932203390087</v>
      </c>
      <c r="O583" s="117">
        <f t="shared" si="94"/>
        <v>27.592932203390088</v>
      </c>
      <c r="P583" s="98">
        <f t="shared" si="95"/>
        <v>0</v>
      </c>
      <c r="Q583" s="118">
        <f t="shared" si="96"/>
        <v>0</v>
      </c>
      <c r="R583" s="98">
        <f t="shared" si="100"/>
        <v>8</v>
      </c>
      <c r="S583" s="119">
        <f t="shared" si="97"/>
        <v>8</v>
      </c>
    </row>
    <row r="584" spans="1:19">
      <c r="A584" s="119"/>
      <c r="E584" s="98">
        <f t="shared" si="91"/>
        <v>583</v>
      </c>
      <c r="F584" s="99"/>
      <c r="K584" s="114">
        <f t="shared" si="98"/>
        <v>27.618432203390089</v>
      </c>
      <c r="L584" s="115">
        <f t="shared" si="99"/>
        <v>27.667432203390089</v>
      </c>
      <c r="M584" s="98">
        <f t="shared" si="92"/>
        <v>27.61793220339009</v>
      </c>
      <c r="N584" s="116">
        <f t="shared" si="93"/>
        <v>27.667932203390087</v>
      </c>
      <c r="O584" s="117">
        <f t="shared" si="94"/>
        <v>27.642932203390089</v>
      </c>
      <c r="P584" s="98">
        <f t="shared" si="95"/>
        <v>0</v>
      </c>
      <c r="Q584" s="118">
        <f t="shared" si="96"/>
        <v>0</v>
      </c>
      <c r="R584" s="98">
        <f t="shared" si="100"/>
        <v>8</v>
      </c>
      <c r="S584" s="119">
        <f t="shared" si="97"/>
        <v>8</v>
      </c>
    </row>
    <row r="585" spans="1:19">
      <c r="A585" s="119"/>
      <c r="E585" s="98">
        <f t="shared" si="91"/>
        <v>584</v>
      </c>
      <c r="F585" s="99"/>
      <c r="K585" s="114">
        <f t="shared" si="98"/>
        <v>27.66843220339009</v>
      </c>
      <c r="L585" s="115">
        <f t="shared" si="99"/>
        <v>27.717432203390089</v>
      </c>
      <c r="M585" s="98">
        <f t="shared" si="92"/>
        <v>27.667932203390091</v>
      </c>
      <c r="N585" s="116">
        <f t="shared" si="93"/>
        <v>27.717932203390088</v>
      </c>
      <c r="O585" s="117">
        <f t="shared" si="94"/>
        <v>27.69293220339009</v>
      </c>
      <c r="P585" s="98">
        <f t="shared" si="95"/>
        <v>0</v>
      </c>
      <c r="Q585" s="118">
        <f t="shared" si="96"/>
        <v>0</v>
      </c>
      <c r="R585" s="98">
        <f t="shared" si="100"/>
        <v>8</v>
      </c>
      <c r="S585" s="119">
        <f t="shared" si="97"/>
        <v>8</v>
      </c>
    </row>
    <row r="586" spans="1:19">
      <c r="A586" s="119"/>
      <c r="E586" s="98">
        <f t="shared" si="91"/>
        <v>585</v>
      </c>
      <c r="F586" s="99"/>
      <c r="K586" s="114">
        <f t="shared" si="98"/>
        <v>27.718432203390091</v>
      </c>
      <c r="L586" s="115">
        <f t="shared" si="99"/>
        <v>27.76743220339009</v>
      </c>
      <c r="M586" s="98">
        <f t="shared" si="92"/>
        <v>27.717932203390092</v>
      </c>
      <c r="N586" s="116">
        <f t="shared" si="93"/>
        <v>27.767932203390089</v>
      </c>
      <c r="O586" s="117">
        <f t="shared" si="94"/>
        <v>27.74293220339009</v>
      </c>
      <c r="P586" s="98">
        <f t="shared" si="95"/>
        <v>0</v>
      </c>
      <c r="Q586" s="118">
        <f t="shared" si="96"/>
        <v>0</v>
      </c>
      <c r="R586" s="98">
        <f t="shared" si="100"/>
        <v>8</v>
      </c>
      <c r="S586" s="119">
        <f t="shared" si="97"/>
        <v>8</v>
      </c>
    </row>
    <row r="587" spans="1:19">
      <c r="A587" s="119"/>
      <c r="E587" s="98">
        <f t="shared" si="91"/>
        <v>586</v>
      </c>
      <c r="F587" s="99"/>
      <c r="K587" s="114">
        <f t="shared" si="98"/>
        <v>27.768432203390091</v>
      </c>
      <c r="L587" s="115">
        <f t="shared" si="99"/>
        <v>27.817432203390091</v>
      </c>
      <c r="M587" s="98">
        <f t="shared" si="92"/>
        <v>27.767932203390092</v>
      </c>
      <c r="N587" s="116">
        <f t="shared" si="93"/>
        <v>27.81793220339009</v>
      </c>
      <c r="O587" s="117">
        <f t="shared" si="94"/>
        <v>27.792932203390091</v>
      </c>
      <c r="P587" s="98">
        <f t="shared" si="95"/>
        <v>0</v>
      </c>
      <c r="Q587" s="118">
        <f t="shared" si="96"/>
        <v>0</v>
      </c>
      <c r="R587" s="98">
        <f t="shared" si="100"/>
        <v>8</v>
      </c>
      <c r="S587" s="119">
        <f t="shared" si="97"/>
        <v>8</v>
      </c>
    </row>
    <row r="588" spans="1:19">
      <c r="A588" s="119"/>
      <c r="E588" s="98">
        <f t="shared" si="91"/>
        <v>587</v>
      </c>
      <c r="F588" s="99"/>
      <c r="K588" s="114">
        <f t="shared" si="98"/>
        <v>27.818432203390092</v>
      </c>
      <c r="L588" s="115">
        <f t="shared" si="99"/>
        <v>27.867432203390091</v>
      </c>
      <c r="M588" s="98">
        <f t="shared" si="92"/>
        <v>27.817932203390093</v>
      </c>
      <c r="N588" s="116">
        <f t="shared" si="93"/>
        <v>27.86793220339009</v>
      </c>
      <c r="O588" s="117">
        <f t="shared" si="94"/>
        <v>27.842932203390092</v>
      </c>
      <c r="P588" s="98">
        <f t="shared" si="95"/>
        <v>0</v>
      </c>
      <c r="Q588" s="118">
        <f t="shared" si="96"/>
        <v>0</v>
      </c>
      <c r="R588" s="98">
        <f t="shared" si="100"/>
        <v>8</v>
      </c>
      <c r="S588" s="119">
        <f t="shared" si="97"/>
        <v>8</v>
      </c>
    </row>
    <row r="589" spans="1:19">
      <c r="A589" s="119"/>
      <c r="E589" s="98">
        <f t="shared" si="91"/>
        <v>588</v>
      </c>
      <c r="F589" s="99"/>
      <c r="K589" s="114">
        <f t="shared" si="98"/>
        <v>27.868432203390093</v>
      </c>
      <c r="L589" s="115">
        <f t="shared" si="99"/>
        <v>27.917432203390092</v>
      </c>
      <c r="M589" s="98">
        <f t="shared" si="92"/>
        <v>27.867932203390094</v>
      </c>
      <c r="N589" s="116">
        <f t="shared" si="93"/>
        <v>27.917932203390091</v>
      </c>
      <c r="O589" s="117">
        <f t="shared" si="94"/>
        <v>27.892932203390092</v>
      </c>
      <c r="P589" s="98">
        <f t="shared" si="95"/>
        <v>0</v>
      </c>
      <c r="Q589" s="118">
        <f t="shared" si="96"/>
        <v>0</v>
      </c>
      <c r="R589" s="98">
        <f t="shared" si="100"/>
        <v>8</v>
      </c>
      <c r="S589" s="119">
        <f t="shared" si="97"/>
        <v>8</v>
      </c>
    </row>
    <row r="590" spans="1:19">
      <c r="A590" s="119"/>
      <c r="E590" s="98">
        <f t="shared" si="91"/>
        <v>589</v>
      </c>
      <c r="F590" s="99"/>
      <c r="K590" s="114">
        <f t="shared" si="98"/>
        <v>27.918432203390093</v>
      </c>
      <c r="L590" s="115">
        <f t="shared" si="99"/>
        <v>27.967432203390093</v>
      </c>
      <c r="M590" s="98">
        <f t="shared" si="92"/>
        <v>27.917932203390095</v>
      </c>
      <c r="N590" s="116">
        <f t="shared" si="93"/>
        <v>27.967932203390092</v>
      </c>
      <c r="O590" s="117">
        <f t="shared" si="94"/>
        <v>27.942932203390093</v>
      </c>
      <c r="P590" s="98">
        <f t="shared" si="95"/>
        <v>0</v>
      </c>
      <c r="Q590" s="118">
        <f t="shared" si="96"/>
        <v>0</v>
      </c>
      <c r="R590" s="98">
        <f t="shared" si="100"/>
        <v>8</v>
      </c>
      <c r="S590" s="119">
        <f t="shared" si="97"/>
        <v>8</v>
      </c>
    </row>
    <row r="591" spans="1:19">
      <c r="A591" s="119"/>
      <c r="E591" s="98">
        <f t="shared" si="91"/>
        <v>590</v>
      </c>
      <c r="F591" s="99"/>
      <c r="K591" s="114">
        <f t="shared" si="98"/>
        <v>27.968432203390094</v>
      </c>
      <c r="L591" s="115">
        <f t="shared" si="99"/>
        <v>28.017432203390094</v>
      </c>
      <c r="M591" s="98">
        <f t="shared" si="92"/>
        <v>27.967932203390095</v>
      </c>
      <c r="N591" s="116">
        <f t="shared" si="93"/>
        <v>28.017932203390092</v>
      </c>
      <c r="O591" s="117">
        <f t="shared" si="94"/>
        <v>27.992932203390094</v>
      </c>
      <c r="P591" s="98">
        <f t="shared" si="95"/>
        <v>0</v>
      </c>
      <c r="Q591" s="118">
        <f t="shared" si="96"/>
        <v>0</v>
      </c>
      <c r="R591" s="98">
        <f t="shared" si="100"/>
        <v>8</v>
      </c>
      <c r="S591" s="119">
        <f t="shared" si="97"/>
        <v>8</v>
      </c>
    </row>
    <row r="592" spans="1:19">
      <c r="A592" s="119"/>
      <c r="E592" s="98">
        <f t="shared" si="91"/>
        <v>591</v>
      </c>
      <c r="F592" s="99"/>
      <c r="K592" s="114">
        <f t="shared" si="98"/>
        <v>28.018432203390095</v>
      </c>
      <c r="L592" s="115">
        <f t="shared" si="99"/>
        <v>28.067432203390094</v>
      </c>
      <c r="M592" s="98">
        <f t="shared" si="92"/>
        <v>28.017932203390096</v>
      </c>
      <c r="N592" s="116">
        <f t="shared" si="93"/>
        <v>28.067932203390093</v>
      </c>
      <c r="O592" s="117">
        <f t="shared" si="94"/>
        <v>28.042932203390095</v>
      </c>
      <c r="P592" s="98">
        <f t="shared" si="95"/>
        <v>0</v>
      </c>
      <c r="Q592" s="118">
        <f t="shared" si="96"/>
        <v>0</v>
      </c>
      <c r="R592" s="98">
        <f t="shared" si="100"/>
        <v>8</v>
      </c>
      <c r="S592" s="119">
        <f t="shared" si="97"/>
        <v>8</v>
      </c>
    </row>
    <row r="593" spans="1:19">
      <c r="A593" s="119"/>
      <c r="E593" s="98">
        <f t="shared" si="91"/>
        <v>592</v>
      </c>
      <c r="F593" s="99"/>
      <c r="K593" s="114">
        <f t="shared" si="98"/>
        <v>28.068432203390095</v>
      </c>
      <c r="L593" s="115">
        <f t="shared" si="99"/>
        <v>28.117432203390095</v>
      </c>
      <c r="M593" s="98">
        <f t="shared" si="92"/>
        <v>28.067932203390097</v>
      </c>
      <c r="N593" s="116">
        <f t="shared" si="93"/>
        <v>28.117932203390094</v>
      </c>
      <c r="O593" s="117">
        <f t="shared" si="94"/>
        <v>28.092932203390095</v>
      </c>
      <c r="P593" s="98">
        <f t="shared" si="95"/>
        <v>0</v>
      </c>
      <c r="Q593" s="118">
        <f t="shared" si="96"/>
        <v>0</v>
      </c>
      <c r="R593" s="98">
        <f t="shared" si="100"/>
        <v>8</v>
      </c>
      <c r="S593" s="119">
        <f t="shared" si="97"/>
        <v>8</v>
      </c>
    </row>
    <row r="594" spans="1:19">
      <c r="A594" s="119"/>
      <c r="E594" s="98">
        <f t="shared" si="91"/>
        <v>593</v>
      </c>
      <c r="F594" s="99"/>
      <c r="K594" s="114">
        <f t="shared" si="98"/>
        <v>28.118432203390096</v>
      </c>
      <c r="L594" s="115">
        <f t="shared" si="99"/>
        <v>28.167432203390096</v>
      </c>
      <c r="M594" s="98">
        <f t="shared" si="92"/>
        <v>28.117932203390097</v>
      </c>
      <c r="N594" s="116">
        <f t="shared" si="93"/>
        <v>28.167932203390095</v>
      </c>
      <c r="O594" s="117">
        <f t="shared" si="94"/>
        <v>28.142932203390096</v>
      </c>
      <c r="P594" s="98">
        <f t="shared" si="95"/>
        <v>0</v>
      </c>
      <c r="Q594" s="118">
        <f t="shared" si="96"/>
        <v>0</v>
      </c>
      <c r="R594" s="98">
        <f t="shared" si="100"/>
        <v>8</v>
      </c>
      <c r="S594" s="119">
        <f t="shared" si="97"/>
        <v>8</v>
      </c>
    </row>
    <row r="595" spans="1:19">
      <c r="A595" s="119"/>
      <c r="E595" s="98">
        <f t="shared" si="91"/>
        <v>594</v>
      </c>
      <c r="F595" s="99"/>
      <c r="K595" s="114">
        <f t="shared" si="98"/>
        <v>28.168432203390097</v>
      </c>
      <c r="L595" s="115">
        <f t="shared" si="99"/>
        <v>28.217432203390096</v>
      </c>
      <c r="M595" s="98">
        <f t="shared" si="92"/>
        <v>28.167932203390098</v>
      </c>
      <c r="N595" s="116">
        <f t="shared" si="93"/>
        <v>28.217932203390095</v>
      </c>
      <c r="O595" s="117">
        <f t="shared" si="94"/>
        <v>28.192932203390097</v>
      </c>
      <c r="P595" s="98">
        <f t="shared" si="95"/>
        <v>0</v>
      </c>
      <c r="Q595" s="118">
        <f t="shared" si="96"/>
        <v>0</v>
      </c>
      <c r="R595" s="98">
        <f t="shared" si="100"/>
        <v>8</v>
      </c>
      <c r="S595" s="119">
        <f t="shared" si="97"/>
        <v>8</v>
      </c>
    </row>
    <row r="596" spans="1:19">
      <c r="A596" s="119"/>
      <c r="E596" s="98">
        <f t="shared" si="91"/>
        <v>595</v>
      </c>
      <c r="F596" s="99"/>
      <c r="K596" s="114">
        <f t="shared" si="98"/>
        <v>28.218432203390098</v>
      </c>
      <c r="L596" s="115">
        <f t="shared" si="99"/>
        <v>28.267432203390097</v>
      </c>
      <c r="M596" s="98">
        <f t="shared" si="92"/>
        <v>28.217932203390099</v>
      </c>
      <c r="N596" s="116">
        <f t="shared" si="93"/>
        <v>28.267932203390096</v>
      </c>
      <c r="O596" s="117">
        <f t="shared" si="94"/>
        <v>28.242932203390097</v>
      </c>
      <c r="P596" s="98">
        <f t="shared" si="95"/>
        <v>0</v>
      </c>
      <c r="Q596" s="118">
        <f t="shared" si="96"/>
        <v>0</v>
      </c>
      <c r="R596" s="98">
        <f t="shared" si="100"/>
        <v>8</v>
      </c>
      <c r="S596" s="119">
        <f t="shared" si="97"/>
        <v>8</v>
      </c>
    </row>
    <row r="597" spans="1:19">
      <c r="A597" s="119"/>
      <c r="E597" s="98">
        <f t="shared" si="91"/>
        <v>596</v>
      </c>
      <c r="F597" s="99"/>
      <c r="K597" s="114">
        <f t="shared" si="98"/>
        <v>28.268432203390098</v>
      </c>
      <c r="L597" s="115">
        <f t="shared" si="99"/>
        <v>28.317432203390098</v>
      </c>
      <c r="M597" s="98">
        <f t="shared" si="92"/>
        <v>28.267932203390099</v>
      </c>
      <c r="N597" s="116">
        <f t="shared" si="93"/>
        <v>28.317932203390097</v>
      </c>
      <c r="O597" s="117">
        <f t="shared" si="94"/>
        <v>28.292932203390098</v>
      </c>
      <c r="P597" s="98">
        <f t="shared" si="95"/>
        <v>0</v>
      </c>
      <c r="Q597" s="118">
        <f t="shared" si="96"/>
        <v>0</v>
      </c>
      <c r="R597" s="98">
        <f t="shared" si="100"/>
        <v>8</v>
      </c>
      <c r="S597" s="119">
        <f t="shared" si="97"/>
        <v>8</v>
      </c>
    </row>
    <row r="598" spans="1:19">
      <c r="A598" s="119"/>
      <c r="E598" s="98">
        <f t="shared" si="91"/>
        <v>597</v>
      </c>
      <c r="F598" s="99"/>
      <c r="K598" s="114">
        <f t="shared" si="98"/>
        <v>28.318432203390099</v>
      </c>
      <c r="L598" s="115">
        <f t="shared" si="99"/>
        <v>28.367432203390099</v>
      </c>
      <c r="M598" s="98">
        <f t="shared" si="92"/>
        <v>28.3179322033901</v>
      </c>
      <c r="N598" s="116">
        <f t="shared" si="93"/>
        <v>28.367932203390097</v>
      </c>
      <c r="O598" s="117">
        <f t="shared" si="94"/>
        <v>28.342932203390099</v>
      </c>
      <c r="P598" s="98">
        <f t="shared" si="95"/>
        <v>0</v>
      </c>
      <c r="Q598" s="118">
        <f t="shared" si="96"/>
        <v>0</v>
      </c>
      <c r="R598" s="98">
        <f t="shared" si="100"/>
        <v>8</v>
      </c>
      <c r="S598" s="119">
        <f t="shared" si="97"/>
        <v>8</v>
      </c>
    </row>
    <row r="599" spans="1:19">
      <c r="A599" s="119"/>
      <c r="E599" s="98">
        <f t="shared" si="91"/>
        <v>598</v>
      </c>
      <c r="F599" s="99"/>
      <c r="K599" s="114">
        <f t="shared" si="98"/>
        <v>28.3684322033901</v>
      </c>
      <c r="L599" s="115">
        <f t="shared" si="99"/>
        <v>28.417432203390099</v>
      </c>
      <c r="M599" s="98">
        <f t="shared" si="92"/>
        <v>28.367932203390101</v>
      </c>
      <c r="N599" s="116">
        <f t="shared" si="93"/>
        <v>28.417932203390098</v>
      </c>
      <c r="O599" s="117">
        <f t="shared" si="94"/>
        <v>28.392932203390099</v>
      </c>
      <c r="P599" s="98">
        <f t="shared" si="95"/>
        <v>0</v>
      </c>
      <c r="Q599" s="118">
        <f t="shared" si="96"/>
        <v>0</v>
      </c>
      <c r="R599" s="98">
        <f t="shared" si="100"/>
        <v>8</v>
      </c>
      <c r="S599" s="119">
        <f t="shared" si="97"/>
        <v>8</v>
      </c>
    </row>
    <row r="600" spans="1:19">
      <c r="A600" s="119"/>
      <c r="E600" s="98">
        <f t="shared" si="91"/>
        <v>599</v>
      </c>
      <c r="F600" s="99"/>
      <c r="K600" s="114">
        <f t="shared" si="98"/>
        <v>28.4184322033901</v>
      </c>
      <c r="L600" s="115">
        <f t="shared" si="99"/>
        <v>28.4674322033901</v>
      </c>
      <c r="M600" s="98">
        <f t="shared" si="92"/>
        <v>28.417932203390102</v>
      </c>
      <c r="N600" s="116">
        <f t="shared" si="93"/>
        <v>28.467932203390099</v>
      </c>
      <c r="O600" s="117">
        <f t="shared" si="94"/>
        <v>28.4429322033901</v>
      </c>
      <c r="P600" s="98">
        <f t="shared" si="95"/>
        <v>0</v>
      </c>
      <c r="Q600" s="118">
        <f t="shared" si="96"/>
        <v>0</v>
      </c>
      <c r="R600" s="98">
        <f t="shared" si="100"/>
        <v>8</v>
      </c>
      <c r="S600" s="119">
        <f t="shared" si="97"/>
        <v>8</v>
      </c>
    </row>
    <row r="601" spans="1:19">
      <c r="A601" s="119"/>
      <c r="E601" s="98">
        <f t="shared" si="91"/>
        <v>600</v>
      </c>
      <c r="F601" s="99"/>
      <c r="K601" s="114">
        <f t="shared" si="98"/>
        <v>28.468432203390101</v>
      </c>
      <c r="L601" s="115">
        <f t="shared" si="99"/>
        <v>28.517432203390101</v>
      </c>
      <c r="M601" s="98">
        <f t="shared" si="92"/>
        <v>28.467932203390102</v>
      </c>
      <c r="N601" s="116">
        <f t="shared" si="93"/>
        <v>28.517932203390099</v>
      </c>
      <c r="O601" s="117">
        <f t="shared" si="94"/>
        <v>28.492932203390101</v>
      </c>
      <c r="P601" s="98">
        <f t="shared" si="95"/>
        <v>0</v>
      </c>
      <c r="Q601" s="118">
        <f t="shared" si="96"/>
        <v>0</v>
      </c>
      <c r="R601" s="98">
        <f t="shared" si="100"/>
        <v>8</v>
      </c>
      <c r="S601" s="119">
        <f t="shared" si="97"/>
        <v>8</v>
      </c>
    </row>
    <row r="602" spans="1:19">
      <c r="A602" s="119"/>
      <c r="E602" s="98">
        <f t="shared" si="91"/>
        <v>601</v>
      </c>
      <c r="F602" s="99"/>
      <c r="K602" s="114">
        <f t="shared" si="98"/>
        <v>28.518432203390102</v>
      </c>
      <c r="L602" s="115">
        <f t="shared" si="99"/>
        <v>28.567432203390101</v>
      </c>
      <c r="M602" s="98">
        <f t="shared" si="92"/>
        <v>28.517932203390103</v>
      </c>
      <c r="N602" s="116">
        <f t="shared" si="93"/>
        <v>28.5679322033901</v>
      </c>
      <c r="O602" s="117">
        <f t="shared" si="94"/>
        <v>28.542932203390102</v>
      </c>
      <c r="P602" s="98">
        <f t="shared" si="95"/>
        <v>0</v>
      </c>
      <c r="Q602" s="118">
        <f t="shared" si="96"/>
        <v>0</v>
      </c>
      <c r="R602" s="98">
        <f t="shared" si="100"/>
        <v>8</v>
      </c>
      <c r="S602" s="119">
        <f t="shared" si="97"/>
        <v>8</v>
      </c>
    </row>
    <row r="603" spans="1:19">
      <c r="A603" s="119"/>
      <c r="E603" s="98">
        <f t="shared" si="91"/>
        <v>602</v>
      </c>
      <c r="F603" s="99"/>
      <c r="K603" s="114">
        <f t="shared" si="98"/>
        <v>28.568432203390103</v>
      </c>
      <c r="L603" s="115">
        <f t="shared" si="99"/>
        <v>28.617432203390102</v>
      </c>
      <c r="M603" s="98">
        <f t="shared" si="92"/>
        <v>28.567932203390104</v>
      </c>
      <c r="N603" s="116">
        <f t="shared" si="93"/>
        <v>28.617932203390101</v>
      </c>
      <c r="O603" s="117">
        <f t="shared" si="94"/>
        <v>28.592932203390102</v>
      </c>
      <c r="P603" s="98">
        <f t="shared" si="95"/>
        <v>0</v>
      </c>
      <c r="Q603" s="118">
        <f t="shared" si="96"/>
        <v>0</v>
      </c>
      <c r="R603" s="98">
        <f t="shared" si="100"/>
        <v>8</v>
      </c>
      <c r="S603" s="119">
        <f t="shared" si="97"/>
        <v>8</v>
      </c>
    </row>
    <row r="604" spans="1:19">
      <c r="A604" s="119"/>
      <c r="E604" s="98">
        <f t="shared" si="91"/>
        <v>603</v>
      </c>
      <c r="F604" s="99"/>
      <c r="K604" s="114">
        <f t="shared" si="98"/>
        <v>28.618432203390103</v>
      </c>
      <c r="L604" s="115">
        <f t="shared" si="99"/>
        <v>28.667432203390103</v>
      </c>
      <c r="M604" s="98">
        <f t="shared" si="92"/>
        <v>28.617932203390104</v>
      </c>
      <c r="N604" s="116">
        <f t="shared" si="93"/>
        <v>28.667932203390102</v>
      </c>
      <c r="O604" s="117">
        <f t="shared" si="94"/>
        <v>28.642932203390103</v>
      </c>
      <c r="P604" s="98">
        <f t="shared" si="95"/>
        <v>0</v>
      </c>
      <c r="Q604" s="118">
        <f t="shared" si="96"/>
        <v>0</v>
      </c>
      <c r="R604" s="98">
        <f t="shared" si="100"/>
        <v>8</v>
      </c>
      <c r="S604" s="119">
        <f t="shared" si="97"/>
        <v>8</v>
      </c>
    </row>
    <row r="605" spans="1:19">
      <c r="A605" s="119"/>
      <c r="E605" s="98">
        <f t="shared" si="91"/>
        <v>604</v>
      </c>
      <c r="F605" s="99"/>
      <c r="K605" s="114">
        <f t="shared" si="98"/>
        <v>28.668432203390104</v>
      </c>
      <c r="L605" s="115">
        <f t="shared" si="99"/>
        <v>28.717432203390103</v>
      </c>
      <c r="M605" s="98">
        <f t="shared" si="92"/>
        <v>28.667932203390105</v>
      </c>
      <c r="N605" s="116">
        <f t="shared" si="93"/>
        <v>28.717932203390102</v>
      </c>
      <c r="O605" s="117">
        <f t="shared" si="94"/>
        <v>28.692932203390104</v>
      </c>
      <c r="P605" s="98">
        <f t="shared" si="95"/>
        <v>0</v>
      </c>
      <c r="Q605" s="118">
        <f t="shared" si="96"/>
        <v>0</v>
      </c>
      <c r="R605" s="98">
        <f t="shared" si="100"/>
        <v>8</v>
      </c>
      <c r="S605" s="119">
        <f t="shared" si="97"/>
        <v>8</v>
      </c>
    </row>
    <row r="606" spans="1:19">
      <c r="A606" s="119"/>
      <c r="E606" s="98">
        <f t="shared" si="91"/>
        <v>605</v>
      </c>
      <c r="F606" s="99"/>
      <c r="K606" s="114">
        <f t="shared" si="98"/>
        <v>28.718432203390105</v>
      </c>
      <c r="L606" s="115">
        <f t="shared" si="99"/>
        <v>28.767432203390104</v>
      </c>
      <c r="M606" s="98">
        <f t="shared" si="92"/>
        <v>28.717932203390106</v>
      </c>
      <c r="N606" s="116">
        <f t="shared" si="93"/>
        <v>28.767932203390103</v>
      </c>
      <c r="O606" s="117">
        <f t="shared" si="94"/>
        <v>28.742932203390104</v>
      </c>
      <c r="P606" s="98">
        <f t="shared" si="95"/>
        <v>0</v>
      </c>
      <c r="Q606" s="118">
        <f t="shared" si="96"/>
        <v>0</v>
      </c>
      <c r="R606" s="98">
        <f t="shared" si="100"/>
        <v>8</v>
      </c>
      <c r="S606" s="119">
        <f t="shared" si="97"/>
        <v>8</v>
      </c>
    </row>
    <row r="607" spans="1:19">
      <c r="A607" s="119"/>
      <c r="E607" s="98">
        <f t="shared" si="91"/>
        <v>606</v>
      </c>
      <c r="F607" s="99"/>
      <c r="K607" s="114">
        <f t="shared" si="98"/>
        <v>28.768432203390105</v>
      </c>
      <c r="L607" s="115">
        <f t="shared" si="99"/>
        <v>28.817432203390105</v>
      </c>
      <c r="M607" s="98">
        <f t="shared" si="92"/>
        <v>28.767932203390107</v>
      </c>
      <c r="N607" s="116">
        <f t="shared" si="93"/>
        <v>28.817932203390104</v>
      </c>
      <c r="O607" s="117">
        <f t="shared" si="94"/>
        <v>28.792932203390105</v>
      </c>
      <c r="P607" s="98">
        <f t="shared" si="95"/>
        <v>0</v>
      </c>
      <c r="Q607" s="118">
        <f t="shared" si="96"/>
        <v>0</v>
      </c>
      <c r="R607" s="98">
        <f t="shared" si="100"/>
        <v>8</v>
      </c>
      <c r="S607" s="119">
        <f t="shared" si="97"/>
        <v>8</v>
      </c>
    </row>
    <row r="608" spans="1:19">
      <c r="A608" s="119"/>
      <c r="E608" s="98">
        <f t="shared" si="91"/>
        <v>607</v>
      </c>
      <c r="F608" s="99"/>
      <c r="K608" s="114">
        <f t="shared" si="98"/>
        <v>28.818432203390106</v>
      </c>
      <c r="L608" s="115">
        <f t="shared" si="99"/>
        <v>28.867432203390106</v>
      </c>
      <c r="M608" s="98">
        <f t="shared" si="92"/>
        <v>28.817932203390107</v>
      </c>
      <c r="N608" s="116">
        <f t="shared" si="93"/>
        <v>28.867932203390104</v>
      </c>
      <c r="O608" s="117">
        <f t="shared" si="94"/>
        <v>28.842932203390106</v>
      </c>
      <c r="P608" s="98">
        <f t="shared" si="95"/>
        <v>0</v>
      </c>
      <c r="Q608" s="118">
        <f t="shared" si="96"/>
        <v>0</v>
      </c>
      <c r="R608" s="98">
        <f t="shared" si="100"/>
        <v>8</v>
      </c>
      <c r="S608" s="119">
        <f t="shared" si="97"/>
        <v>8</v>
      </c>
    </row>
    <row r="609" spans="1:19">
      <c r="A609" s="119"/>
      <c r="E609" s="98">
        <f t="shared" si="91"/>
        <v>608</v>
      </c>
      <c r="F609" s="99"/>
      <c r="K609" s="114">
        <f t="shared" si="98"/>
        <v>28.868432203390107</v>
      </c>
      <c r="L609" s="115">
        <f t="shared" si="99"/>
        <v>28.917432203390106</v>
      </c>
      <c r="M609" s="98">
        <f t="shared" si="92"/>
        <v>28.867932203390108</v>
      </c>
      <c r="N609" s="116">
        <f t="shared" si="93"/>
        <v>28.917932203390105</v>
      </c>
      <c r="O609" s="117">
        <f t="shared" si="94"/>
        <v>28.892932203390107</v>
      </c>
      <c r="P609" s="98">
        <f t="shared" si="95"/>
        <v>0</v>
      </c>
      <c r="Q609" s="118">
        <f t="shared" si="96"/>
        <v>0</v>
      </c>
      <c r="R609" s="98">
        <f t="shared" si="100"/>
        <v>8</v>
      </c>
      <c r="S609" s="119">
        <f t="shared" si="97"/>
        <v>8</v>
      </c>
    </row>
    <row r="610" spans="1:19">
      <c r="A610" s="119"/>
      <c r="E610" s="98">
        <f t="shared" si="91"/>
        <v>609</v>
      </c>
      <c r="F610" s="99"/>
      <c r="K610" s="114">
        <f t="shared" si="98"/>
        <v>28.918432203390108</v>
      </c>
      <c r="L610" s="115">
        <f t="shared" si="99"/>
        <v>28.967432203390107</v>
      </c>
      <c r="M610" s="98">
        <f t="shared" si="92"/>
        <v>28.917932203390109</v>
      </c>
      <c r="N610" s="116">
        <f t="shared" si="93"/>
        <v>28.967932203390106</v>
      </c>
      <c r="O610" s="117">
        <f t="shared" si="94"/>
        <v>28.942932203390107</v>
      </c>
      <c r="P610" s="98">
        <f t="shared" si="95"/>
        <v>0</v>
      </c>
      <c r="Q610" s="118">
        <f t="shared" si="96"/>
        <v>0</v>
      </c>
      <c r="R610" s="98">
        <f t="shared" si="100"/>
        <v>8</v>
      </c>
      <c r="S610" s="119">
        <f t="shared" si="97"/>
        <v>8</v>
      </c>
    </row>
    <row r="611" spans="1:19">
      <c r="A611" s="119"/>
      <c r="E611" s="98">
        <f t="shared" si="91"/>
        <v>610</v>
      </c>
      <c r="F611" s="99"/>
      <c r="K611" s="114">
        <f t="shared" si="98"/>
        <v>28.968432203390108</v>
      </c>
      <c r="L611" s="115">
        <f t="shared" si="99"/>
        <v>29.017432203390108</v>
      </c>
      <c r="M611" s="98">
        <f t="shared" si="92"/>
        <v>28.967932203390109</v>
      </c>
      <c r="N611" s="116">
        <f t="shared" si="93"/>
        <v>29.017932203390107</v>
      </c>
      <c r="O611" s="117">
        <f t="shared" si="94"/>
        <v>28.992932203390108</v>
      </c>
      <c r="P611" s="98">
        <f t="shared" si="95"/>
        <v>0</v>
      </c>
      <c r="Q611" s="118">
        <f t="shared" si="96"/>
        <v>0</v>
      </c>
      <c r="R611" s="98">
        <f t="shared" si="100"/>
        <v>8</v>
      </c>
      <c r="S611" s="119">
        <f t="shared" si="97"/>
        <v>8</v>
      </c>
    </row>
    <row r="612" spans="1:19">
      <c r="A612" s="119"/>
      <c r="E612" s="98">
        <f t="shared" si="91"/>
        <v>611</v>
      </c>
      <c r="F612" s="99"/>
      <c r="K612" s="114">
        <f t="shared" si="98"/>
        <v>29.018432203390109</v>
      </c>
      <c r="L612" s="115">
        <f t="shared" si="99"/>
        <v>29.067432203390108</v>
      </c>
      <c r="M612" s="98">
        <f t="shared" si="92"/>
        <v>29.01793220339011</v>
      </c>
      <c r="N612" s="116">
        <f t="shared" si="93"/>
        <v>29.067932203390107</v>
      </c>
      <c r="O612" s="117">
        <f t="shared" si="94"/>
        <v>29.042932203390109</v>
      </c>
      <c r="P612" s="98">
        <f t="shared" si="95"/>
        <v>0</v>
      </c>
      <c r="Q612" s="118">
        <f t="shared" si="96"/>
        <v>0</v>
      </c>
      <c r="R612" s="98">
        <f t="shared" si="100"/>
        <v>8</v>
      </c>
      <c r="S612" s="119">
        <f t="shared" si="97"/>
        <v>8</v>
      </c>
    </row>
    <row r="613" spans="1:19">
      <c r="A613" s="119"/>
      <c r="E613" s="98">
        <f t="shared" si="91"/>
        <v>612</v>
      </c>
      <c r="F613" s="99"/>
      <c r="K613" s="114">
        <f t="shared" si="98"/>
        <v>29.06843220339011</v>
      </c>
      <c r="L613" s="115">
        <f t="shared" si="99"/>
        <v>29.117432203390109</v>
      </c>
      <c r="M613" s="98">
        <f t="shared" si="92"/>
        <v>29.067932203390111</v>
      </c>
      <c r="N613" s="116">
        <f t="shared" si="93"/>
        <v>29.117932203390108</v>
      </c>
      <c r="O613" s="117">
        <f t="shared" si="94"/>
        <v>29.092932203390109</v>
      </c>
      <c r="P613" s="98">
        <f t="shared" si="95"/>
        <v>0</v>
      </c>
      <c r="Q613" s="118">
        <f t="shared" si="96"/>
        <v>0</v>
      </c>
      <c r="R613" s="98">
        <f t="shared" si="100"/>
        <v>8</v>
      </c>
      <c r="S613" s="119">
        <f t="shared" si="97"/>
        <v>8</v>
      </c>
    </row>
    <row r="614" spans="1:19">
      <c r="A614" s="119"/>
      <c r="E614" s="98">
        <f t="shared" si="91"/>
        <v>613</v>
      </c>
      <c r="F614" s="99"/>
      <c r="K614" s="114">
        <f t="shared" si="98"/>
        <v>29.11843220339011</v>
      </c>
      <c r="L614" s="115">
        <f t="shared" si="99"/>
        <v>29.16743220339011</v>
      </c>
      <c r="M614" s="98">
        <f t="shared" si="92"/>
        <v>29.117932203390112</v>
      </c>
      <c r="N614" s="116">
        <f t="shared" si="93"/>
        <v>29.167932203390109</v>
      </c>
      <c r="O614" s="117">
        <f t="shared" si="94"/>
        <v>29.14293220339011</v>
      </c>
      <c r="P614" s="98">
        <f t="shared" si="95"/>
        <v>0</v>
      </c>
      <c r="Q614" s="118">
        <f t="shared" si="96"/>
        <v>0</v>
      </c>
      <c r="R614" s="98">
        <f t="shared" si="100"/>
        <v>8</v>
      </c>
      <c r="S614" s="119">
        <f t="shared" si="97"/>
        <v>8</v>
      </c>
    </row>
    <row r="615" spans="1:19">
      <c r="A615" s="119"/>
      <c r="E615" s="98">
        <f t="shared" si="91"/>
        <v>614</v>
      </c>
      <c r="F615" s="99"/>
      <c r="K615" s="114">
        <f t="shared" si="98"/>
        <v>29.168432203390111</v>
      </c>
      <c r="L615" s="115">
        <f t="shared" si="99"/>
        <v>29.217432203390111</v>
      </c>
      <c r="M615" s="98">
        <f t="shared" si="92"/>
        <v>29.167932203390112</v>
      </c>
      <c r="N615" s="116">
        <f t="shared" si="93"/>
        <v>29.217932203390109</v>
      </c>
      <c r="O615" s="117">
        <f t="shared" si="94"/>
        <v>29.192932203390111</v>
      </c>
      <c r="P615" s="98">
        <f t="shared" si="95"/>
        <v>0</v>
      </c>
      <c r="Q615" s="118">
        <f t="shared" si="96"/>
        <v>0</v>
      </c>
      <c r="R615" s="98">
        <f t="shared" si="100"/>
        <v>8</v>
      </c>
      <c r="S615" s="119">
        <f t="shared" si="97"/>
        <v>8</v>
      </c>
    </row>
    <row r="616" spans="1:19">
      <c r="A616" s="119"/>
      <c r="E616" s="98">
        <f t="shared" si="91"/>
        <v>615</v>
      </c>
      <c r="F616" s="99"/>
      <c r="K616" s="114">
        <f t="shared" si="98"/>
        <v>29.218432203390112</v>
      </c>
      <c r="L616" s="115">
        <f t="shared" si="99"/>
        <v>29.267432203390111</v>
      </c>
      <c r="M616" s="98">
        <f t="shared" si="92"/>
        <v>29.217932203390113</v>
      </c>
      <c r="N616" s="116">
        <f t="shared" si="93"/>
        <v>29.26793220339011</v>
      </c>
      <c r="O616" s="117">
        <f t="shared" si="94"/>
        <v>29.242932203390112</v>
      </c>
      <c r="P616" s="98">
        <f t="shared" si="95"/>
        <v>0</v>
      </c>
      <c r="Q616" s="118">
        <f t="shared" si="96"/>
        <v>0</v>
      </c>
      <c r="R616" s="98">
        <f t="shared" si="100"/>
        <v>8</v>
      </c>
      <c r="S616" s="119">
        <f t="shared" si="97"/>
        <v>8</v>
      </c>
    </row>
    <row r="617" spans="1:19">
      <c r="A617" s="119"/>
      <c r="E617" s="98">
        <f t="shared" si="91"/>
        <v>616</v>
      </c>
      <c r="F617" s="99"/>
      <c r="K617" s="114">
        <f t="shared" si="98"/>
        <v>29.268432203390113</v>
      </c>
      <c r="L617" s="115">
        <f t="shared" si="99"/>
        <v>29.317432203390112</v>
      </c>
      <c r="M617" s="98">
        <f t="shared" si="92"/>
        <v>29.267932203390114</v>
      </c>
      <c r="N617" s="116">
        <f t="shared" si="93"/>
        <v>29.317932203390111</v>
      </c>
      <c r="O617" s="117">
        <f t="shared" si="94"/>
        <v>29.292932203390112</v>
      </c>
      <c r="P617" s="98">
        <f t="shared" si="95"/>
        <v>0</v>
      </c>
      <c r="Q617" s="118">
        <f t="shared" si="96"/>
        <v>0</v>
      </c>
      <c r="R617" s="98">
        <f t="shared" si="100"/>
        <v>8</v>
      </c>
      <c r="S617" s="119">
        <f t="shared" si="97"/>
        <v>8</v>
      </c>
    </row>
    <row r="618" spans="1:19">
      <c r="A618" s="119"/>
      <c r="E618" s="98">
        <f t="shared" si="91"/>
        <v>617</v>
      </c>
      <c r="F618" s="99"/>
      <c r="K618" s="114">
        <f t="shared" si="98"/>
        <v>29.318432203390113</v>
      </c>
      <c r="L618" s="115">
        <f t="shared" si="99"/>
        <v>29.367432203390113</v>
      </c>
      <c r="M618" s="98">
        <f t="shared" si="92"/>
        <v>29.317932203390114</v>
      </c>
      <c r="N618" s="116">
        <f t="shared" si="93"/>
        <v>29.367932203390112</v>
      </c>
      <c r="O618" s="117">
        <f t="shared" si="94"/>
        <v>29.342932203390113</v>
      </c>
      <c r="P618" s="98">
        <f t="shared" si="95"/>
        <v>0</v>
      </c>
      <c r="Q618" s="118">
        <f t="shared" si="96"/>
        <v>0</v>
      </c>
      <c r="R618" s="98">
        <f t="shared" si="100"/>
        <v>8</v>
      </c>
      <c r="S618" s="119">
        <f t="shared" si="97"/>
        <v>8</v>
      </c>
    </row>
    <row r="619" spans="1:19">
      <c r="A619" s="119"/>
      <c r="E619" s="98">
        <f t="shared" si="91"/>
        <v>618</v>
      </c>
      <c r="F619" s="99"/>
      <c r="K619" s="114">
        <f t="shared" si="98"/>
        <v>29.368432203390114</v>
      </c>
      <c r="L619" s="115">
        <f t="shared" si="99"/>
        <v>29.417432203390113</v>
      </c>
      <c r="M619" s="98">
        <f t="shared" si="92"/>
        <v>29.367932203390115</v>
      </c>
      <c r="N619" s="116">
        <f t="shared" si="93"/>
        <v>29.417932203390112</v>
      </c>
      <c r="O619" s="117">
        <f t="shared" si="94"/>
        <v>29.392932203390114</v>
      </c>
      <c r="P619" s="98">
        <f t="shared" si="95"/>
        <v>0</v>
      </c>
      <c r="Q619" s="118">
        <f t="shared" si="96"/>
        <v>0</v>
      </c>
      <c r="R619" s="98">
        <f t="shared" si="100"/>
        <v>8</v>
      </c>
      <c r="S619" s="119">
        <f t="shared" si="97"/>
        <v>8</v>
      </c>
    </row>
    <row r="620" spans="1:19">
      <c r="A620" s="119"/>
      <c r="E620" s="98">
        <f t="shared" si="91"/>
        <v>619</v>
      </c>
      <c r="F620" s="99"/>
      <c r="K620" s="114">
        <f t="shared" si="98"/>
        <v>29.418432203390115</v>
      </c>
      <c r="L620" s="115">
        <f t="shared" si="99"/>
        <v>29.467432203390114</v>
      </c>
      <c r="M620" s="98">
        <f t="shared" si="92"/>
        <v>29.417932203390116</v>
      </c>
      <c r="N620" s="116">
        <f t="shared" si="93"/>
        <v>29.467932203390113</v>
      </c>
      <c r="O620" s="117">
        <f t="shared" si="94"/>
        <v>29.442932203390114</v>
      </c>
      <c r="P620" s="98">
        <f t="shared" si="95"/>
        <v>0</v>
      </c>
      <c r="Q620" s="118">
        <f t="shared" si="96"/>
        <v>0</v>
      </c>
      <c r="R620" s="98">
        <f t="shared" si="100"/>
        <v>8</v>
      </c>
      <c r="S620" s="119">
        <f t="shared" si="97"/>
        <v>8</v>
      </c>
    </row>
    <row r="621" spans="1:19">
      <c r="A621" s="119"/>
      <c r="E621" s="98">
        <f t="shared" si="91"/>
        <v>620</v>
      </c>
      <c r="F621" s="99"/>
      <c r="K621" s="114">
        <f t="shared" si="98"/>
        <v>29.468432203390115</v>
      </c>
      <c r="L621" s="115">
        <f t="shared" si="99"/>
        <v>29.517432203390115</v>
      </c>
      <c r="M621" s="98">
        <f t="shared" si="92"/>
        <v>29.467932203390117</v>
      </c>
      <c r="N621" s="116">
        <f t="shared" si="93"/>
        <v>29.517932203390114</v>
      </c>
      <c r="O621" s="117">
        <f t="shared" si="94"/>
        <v>29.492932203390115</v>
      </c>
      <c r="P621" s="98">
        <f t="shared" si="95"/>
        <v>0</v>
      </c>
      <c r="Q621" s="118">
        <f t="shared" si="96"/>
        <v>0</v>
      </c>
      <c r="R621" s="98">
        <f t="shared" si="100"/>
        <v>8</v>
      </c>
      <c r="S621" s="119">
        <f t="shared" si="97"/>
        <v>8</v>
      </c>
    </row>
    <row r="622" spans="1:19">
      <c r="A622" s="119"/>
      <c r="E622" s="98">
        <f t="shared" si="91"/>
        <v>621</v>
      </c>
      <c r="F622" s="99"/>
      <c r="K622" s="114">
        <f t="shared" si="98"/>
        <v>29.518432203390116</v>
      </c>
      <c r="L622" s="115">
        <f t="shared" si="99"/>
        <v>29.567432203390116</v>
      </c>
      <c r="M622" s="98">
        <f t="shared" si="92"/>
        <v>29.517932203390117</v>
      </c>
      <c r="N622" s="116">
        <f t="shared" si="93"/>
        <v>29.567932203390114</v>
      </c>
      <c r="O622" s="117">
        <f t="shared" si="94"/>
        <v>29.542932203390116</v>
      </c>
      <c r="P622" s="98">
        <f t="shared" si="95"/>
        <v>0</v>
      </c>
      <c r="Q622" s="118">
        <f t="shared" si="96"/>
        <v>0</v>
      </c>
      <c r="R622" s="98">
        <f t="shared" si="100"/>
        <v>8</v>
      </c>
      <c r="S622" s="119">
        <f t="shared" si="97"/>
        <v>8</v>
      </c>
    </row>
    <row r="623" spans="1:19">
      <c r="A623" s="119"/>
      <c r="E623" s="98">
        <f t="shared" si="91"/>
        <v>622</v>
      </c>
      <c r="F623" s="99"/>
      <c r="K623" s="114">
        <f t="shared" si="98"/>
        <v>29.568432203390117</v>
      </c>
      <c r="L623" s="115">
        <f t="shared" si="99"/>
        <v>29.617432203390116</v>
      </c>
      <c r="M623" s="98">
        <f t="shared" si="92"/>
        <v>29.567932203390118</v>
      </c>
      <c r="N623" s="116">
        <f t="shared" si="93"/>
        <v>29.617932203390115</v>
      </c>
      <c r="O623" s="117">
        <f t="shared" si="94"/>
        <v>29.592932203390117</v>
      </c>
      <c r="P623" s="98">
        <f t="shared" si="95"/>
        <v>0</v>
      </c>
      <c r="Q623" s="118">
        <f t="shared" si="96"/>
        <v>0</v>
      </c>
      <c r="R623" s="98">
        <f t="shared" si="100"/>
        <v>8</v>
      </c>
      <c r="S623" s="119">
        <f t="shared" si="97"/>
        <v>8</v>
      </c>
    </row>
    <row r="624" spans="1:19">
      <c r="A624" s="119"/>
      <c r="E624" s="98">
        <f t="shared" si="91"/>
        <v>623</v>
      </c>
      <c r="F624" s="99"/>
      <c r="K624" s="114">
        <f t="shared" si="98"/>
        <v>29.618432203390118</v>
      </c>
      <c r="L624" s="115">
        <f t="shared" si="99"/>
        <v>29.667432203390117</v>
      </c>
      <c r="M624" s="98">
        <f t="shared" si="92"/>
        <v>29.617932203390119</v>
      </c>
      <c r="N624" s="116">
        <f t="shared" si="93"/>
        <v>29.667932203390116</v>
      </c>
      <c r="O624" s="117">
        <f t="shared" si="94"/>
        <v>29.642932203390117</v>
      </c>
      <c r="P624" s="98">
        <f t="shared" si="95"/>
        <v>0</v>
      </c>
      <c r="Q624" s="118">
        <f t="shared" si="96"/>
        <v>0</v>
      </c>
      <c r="R624" s="98">
        <f t="shared" si="100"/>
        <v>8</v>
      </c>
      <c r="S624" s="119">
        <f t="shared" si="97"/>
        <v>8</v>
      </c>
    </row>
    <row r="625" spans="1:19">
      <c r="A625" s="119"/>
      <c r="E625" s="98">
        <f t="shared" si="91"/>
        <v>624</v>
      </c>
      <c r="F625" s="99"/>
      <c r="K625" s="114">
        <f t="shared" si="98"/>
        <v>29.668432203390118</v>
      </c>
      <c r="L625" s="115">
        <f t="shared" si="99"/>
        <v>29.717432203390118</v>
      </c>
      <c r="M625" s="98">
        <f t="shared" si="92"/>
        <v>29.667932203390119</v>
      </c>
      <c r="N625" s="116">
        <f t="shared" si="93"/>
        <v>29.717932203390117</v>
      </c>
      <c r="O625" s="117">
        <f t="shared" si="94"/>
        <v>29.692932203390118</v>
      </c>
      <c r="P625" s="98">
        <f t="shared" si="95"/>
        <v>0</v>
      </c>
      <c r="Q625" s="118">
        <f t="shared" si="96"/>
        <v>0</v>
      </c>
      <c r="R625" s="98">
        <f t="shared" si="100"/>
        <v>8</v>
      </c>
      <c r="S625" s="119">
        <f t="shared" si="97"/>
        <v>8</v>
      </c>
    </row>
    <row r="626" spans="1:19">
      <c r="A626" s="119"/>
      <c r="E626" s="98">
        <f t="shared" si="91"/>
        <v>625</v>
      </c>
      <c r="F626" s="99"/>
      <c r="K626" s="114">
        <f t="shared" si="98"/>
        <v>29.718432203390119</v>
      </c>
      <c r="L626" s="115">
        <f t="shared" si="99"/>
        <v>29.767432203390118</v>
      </c>
      <c r="M626" s="98">
        <f t="shared" si="92"/>
        <v>29.71793220339012</v>
      </c>
      <c r="N626" s="116">
        <f t="shared" si="93"/>
        <v>29.767932203390117</v>
      </c>
      <c r="O626" s="117">
        <f t="shared" si="94"/>
        <v>29.742932203390119</v>
      </c>
      <c r="P626" s="98">
        <f t="shared" si="95"/>
        <v>0</v>
      </c>
      <c r="Q626" s="118">
        <f t="shared" si="96"/>
        <v>0</v>
      </c>
      <c r="R626" s="98">
        <f t="shared" si="100"/>
        <v>8</v>
      </c>
      <c r="S626" s="119">
        <f t="shared" si="97"/>
        <v>8</v>
      </c>
    </row>
    <row r="627" spans="1:19">
      <c r="A627" s="119"/>
      <c r="E627" s="98">
        <f t="shared" si="91"/>
        <v>626</v>
      </c>
      <c r="F627" s="99"/>
      <c r="K627" s="114">
        <f t="shared" si="98"/>
        <v>29.76843220339012</v>
      </c>
      <c r="L627" s="115">
        <f t="shared" si="99"/>
        <v>29.817432203390119</v>
      </c>
      <c r="M627" s="98">
        <f t="shared" si="92"/>
        <v>29.767932203390121</v>
      </c>
      <c r="N627" s="116">
        <f t="shared" si="93"/>
        <v>29.817932203390118</v>
      </c>
      <c r="O627" s="117">
        <f t="shared" si="94"/>
        <v>29.792932203390119</v>
      </c>
      <c r="P627" s="98">
        <f t="shared" si="95"/>
        <v>0</v>
      </c>
      <c r="Q627" s="118">
        <f t="shared" si="96"/>
        <v>0</v>
      </c>
      <c r="R627" s="98">
        <f t="shared" si="100"/>
        <v>8</v>
      </c>
      <c r="S627" s="119">
        <f t="shared" si="97"/>
        <v>8</v>
      </c>
    </row>
    <row r="628" spans="1:19">
      <c r="A628" s="119"/>
      <c r="E628" s="98">
        <f t="shared" si="91"/>
        <v>627</v>
      </c>
      <c r="F628" s="99"/>
      <c r="K628" s="114">
        <f t="shared" si="98"/>
        <v>29.81843220339012</v>
      </c>
      <c r="L628" s="115">
        <f t="shared" si="99"/>
        <v>29.86743220339012</v>
      </c>
      <c r="M628" s="98">
        <f t="shared" si="92"/>
        <v>29.817932203390122</v>
      </c>
      <c r="N628" s="116">
        <f t="shared" si="93"/>
        <v>29.867932203390119</v>
      </c>
      <c r="O628" s="117">
        <f t="shared" si="94"/>
        <v>29.84293220339012</v>
      </c>
      <c r="P628" s="98">
        <f t="shared" si="95"/>
        <v>0</v>
      </c>
      <c r="Q628" s="118">
        <f t="shared" si="96"/>
        <v>0</v>
      </c>
      <c r="R628" s="98">
        <f t="shared" si="100"/>
        <v>8</v>
      </c>
      <c r="S628" s="119">
        <f t="shared" si="97"/>
        <v>8</v>
      </c>
    </row>
    <row r="629" spans="1:19">
      <c r="A629" s="119"/>
      <c r="E629" s="98">
        <f t="shared" si="91"/>
        <v>628</v>
      </c>
      <c r="F629" s="99"/>
      <c r="K629" s="114">
        <f t="shared" si="98"/>
        <v>29.868432203390121</v>
      </c>
      <c r="L629" s="115">
        <f t="shared" si="99"/>
        <v>29.917432203390121</v>
      </c>
      <c r="M629" s="98">
        <f t="shared" si="92"/>
        <v>29.867932203390122</v>
      </c>
      <c r="N629" s="116">
        <f t="shared" si="93"/>
        <v>29.917932203390119</v>
      </c>
      <c r="O629" s="117">
        <f t="shared" si="94"/>
        <v>29.892932203390121</v>
      </c>
      <c r="P629" s="98">
        <f t="shared" si="95"/>
        <v>0</v>
      </c>
      <c r="Q629" s="118">
        <f t="shared" si="96"/>
        <v>0</v>
      </c>
      <c r="R629" s="98">
        <f t="shared" si="100"/>
        <v>8</v>
      </c>
      <c r="S629" s="119">
        <f t="shared" si="97"/>
        <v>8</v>
      </c>
    </row>
    <row r="630" spans="1:19">
      <c r="A630" s="119"/>
      <c r="E630" s="98">
        <f t="shared" si="91"/>
        <v>629</v>
      </c>
      <c r="F630" s="99"/>
      <c r="K630" s="114">
        <f t="shared" si="98"/>
        <v>29.918432203390122</v>
      </c>
      <c r="L630" s="115">
        <f t="shared" si="99"/>
        <v>29.967432203390121</v>
      </c>
      <c r="M630" s="98">
        <f t="shared" si="92"/>
        <v>29.917932203390123</v>
      </c>
      <c r="N630" s="116">
        <f t="shared" si="93"/>
        <v>29.96793220339012</v>
      </c>
      <c r="O630" s="117">
        <f t="shared" si="94"/>
        <v>29.942932203390122</v>
      </c>
      <c r="P630" s="98">
        <f t="shared" si="95"/>
        <v>0</v>
      </c>
      <c r="Q630" s="118">
        <f t="shared" si="96"/>
        <v>0</v>
      </c>
      <c r="R630" s="98">
        <f t="shared" si="100"/>
        <v>8</v>
      </c>
      <c r="S630" s="119">
        <f t="shared" si="97"/>
        <v>8</v>
      </c>
    </row>
    <row r="631" spans="1:19">
      <c r="A631" s="119"/>
      <c r="E631" s="98">
        <f t="shared" si="91"/>
        <v>630</v>
      </c>
      <c r="F631" s="99"/>
      <c r="K631" s="114">
        <f t="shared" si="98"/>
        <v>29.968432203390122</v>
      </c>
      <c r="L631" s="115">
        <f t="shared" si="99"/>
        <v>30.017432203390122</v>
      </c>
      <c r="M631" s="98">
        <f t="shared" si="92"/>
        <v>29.967932203390124</v>
      </c>
      <c r="N631" s="116">
        <f t="shared" si="93"/>
        <v>30.017932203390121</v>
      </c>
      <c r="O631" s="117">
        <f t="shared" si="94"/>
        <v>29.992932203390122</v>
      </c>
      <c r="P631" s="98">
        <f t="shared" si="95"/>
        <v>0</v>
      </c>
      <c r="Q631" s="118">
        <f t="shared" si="96"/>
        <v>0</v>
      </c>
      <c r="R631" s="98">
        <f t="shared" si="100"/>
        <v>8</v>
      </c>
      <c r="S631" s="119">
        <f t="shared" si="97"/>
        <v>8</v>
      </c>
    </row>
    <row r="632" spans="1:19">
      <c r="A632" s="119"/>
      <c r="E632" s="98">
        <f t="shared" si="91"/>
        <v>631</v>
      </c>
      <c r="F632" s="99"/>
      <c r="K632" s="114">
        <f t="shared" si="98"/>
        <v>30.018432203390123</v>
      </c>
      <c r="L632" s="115">
        <f t="shared" si="99"/>
        <v>30.067432203390123</v>
      </c>
      <c r="M632" s="98">
        <f t="shared" si="92"/>
        <v>30.017932203390124</v>
      </c>
      <c r="N632" s="116">
        <f t="shared" si="93"/>
        <v>30.067932203390122</v>
      </c>
      <c r="O632" s="117">
        <f t="shared" si="94"/>
        <v>30.042932203390123</v>
      </c>
      <c r="P632" s="98">
        <f t="shared" si="95"/>
        <v>0</v>
      </c>
      <c r="Q632" s="118">
        <f t="shared" si="96"/>
        <v>0</v>
      </c>
      <c r="R632" s="98">
        <f t="shared" si="100"/>
        <v>8</v>
      </c>
      <c r="S632" s="119">
        <f t="shared" si="97"/>
        <v>8</v>
      </c>
    </row>
    <row r="633" spans="1:19">
      <c r="A633" s="119"/>
      <c r="E633" s="98">
        <f t="shared" si="91"/>
        <v>632</v>
      </c>
      <c r="F633" s="99"/>
      <c r="K633" s="114">
        <f t="shared" si="98"/>
        <v>30.068432203390124</v>
      </c>
      <c r="L633" s="115">
        <f t="shared" si="99"/>
        <v>30.117432203390123</v>
      </c>
      <c r="M633" s="98">
        <f t="shared" si="92"/>
        <v>30.067932203390125</v>
      </c>
      <c r="N633" s="116">
        <f t="shared" si="93"/>
        <v>30.117932203390122</v>
      </c>
      <c r="O633" s="117">
        <f t="shared" si="94"/>
        <v>30.092932203390124</v>
      </c>
      <c r="P633" s="98">
        <f t="shared" si="95"/>
        <v>0</v>
      </c>
      <c r="Q633" s="118">
        <f t="shared" si="96"/>
        <v>0</v>
      </c>
      <c r="R633" s="98">
        <f t="shared" si="100"/>
        <v>8</v>
      </c>
      <c r="S633" s="119">
        <f t="shared" si="97"/>
        <v>8</v>
      </c>
    </row>
    <row r="634" spans="1:19">
      <c r="A634" s="119"/>
      <c r="E634" s="98">
        <f t="shared" si="91"/>
        <v>633</v>
      </c>
      <c r="F634" s="99"/>
      <c r="K634" s="114">
        <f t="shared" si="98"/>
        <v>30.118432203390125</v>
      </c>
      <c r="L634" s="115">
        <f t="shared" si="99"/>
        <v>30.167432203390124</v>
      </c>
      <c r="M634" s="98">
        <f t="shared" si="92"/>
        <v>30.117932203390126</v>
      </c>
      <c r="N634" s="116">
        <f t="shared" si="93"/>
        <v>30.167932203390123</v>
      </c>
      <c r="O634" s="117">
        <f t="shared" si="94"/>
        <v>30.142932203390124</v>
      </c>
      <c r="P634" s="98">
        <f t="shared" si="95"/>
        <v>0</v>
      </c>
      <c r="Q634" s="118">
        <f t="shared" si="96"/>
        <v>0</v>
      </c>
      <c r="R634" s="98">
        <f t="shared" si="100"/>
        <v>8</v>
      </c>
      <c r="S634" s="119">
        <f t="shared" si="97"/>
        <v>8</v>
      </c>
    </row>
    <row r="635" spans="1:19">
      <c r="A635" s="119"/>
      <c r="E635" s="98">
        <f t="shared" si="91"/>
        <v>634</v>
      </c>
      <c r="F635" s="99"/>
      <c r="K635" s="114">
        <f t="shared" si="98"/>
        <v>30.168432203390125</v>
      </c>
      <c r="L635" s="115">
        <f t="shared" si="99"/>
        <v>30.217432203390125</v>
      </c>
      <c r="M635" s="98">
        <f t="shared" si="92"/>
        <v>30.167932203390126</v>
      </c>
      <c r="N635" s="116">
        <f t="shared" si="93"/>
        <v>30.217932203390124</v>
      </c>
      <c r="O635" s="117">
        <f t="shared" si="94"/>
        <v>30.192932203390125</v>
      </c>
      <c r="P635" s="98">
        <f t="shared" si="95"/>
        <v>0</v>
      </c>
      <c r="Q635" s="118">
        <f t="shared" si="96"/>
        <v>0</v>
      </c>
      <c r="R635" s="98">
        <f t="shared" si="100"/>
        <v>8</v>
      </c>
      <c r="S635" s="119">
        <f t="shared" si="97"/>
        <v>8</v>
      </c>
    </row>
    <row r="636" spans="1:19">
      <c r="A636" s="119"/>
      <c r="E636" s="98">
        <f t="shared" si="91"/>
        <v>635</v>
      </c>
      <c r="F636" s="99"/>
      <c r="K636" s="114">
        <f t="shared" si="98"/>
        <v>30.218432203390126</v>
      </c>
      <c r="L636" s="115">
        <f t="shared" si="99"/>
        <v>30.267432203390126</v>
      </c>
      <c r="M636" s="98">
        <f t="shared" si="92"/>
        <v>30.217932203390127</v>
      </c>
      <c r="N636" s="116">
        <f t="shared" si="93"/>
        <v>30.267932203390124</v>
      </c>
      <c r="O636" s="117">
        <f t="shared" si="94"/>
        <v>30.242932203390126</v>
      </c>
      <c r="P636" s="98">
        <f t="shared" si="95"/>
        <v>0</v>
      </c>
      <c r="Q636" s="118">
        <f t="shared" si="96"/>
        <v>0</v>
      </c>
      <c r="R636" s="98">
        <f t="shared" si="100"/>
        <v>8</v>
      </c>
      <c r="S636" s="119">
        <f t="shared" si="97"/>
        <v>8</v>
      </c>
    </row>
    <row r="637" spans="1:19">
      <c r="A637" s="119"/>
      <c r="E637" s="98">
        <f t="shared" si="91"/>
        <v>636</v>
      </c>
      <c r="F637" s="99"/>
      <c r="K637" s="114">
        <f t="shared" si="98"/>
        <v>30.268432203390127</v>
      </c>
      <c r="L637" s="115">
        <f t="shared" si="99"/>
        <v>30.317432203390126</v>
      </c>
      <c r="M637" s="98">
        <f t="shared" si="92"/>
        <v>30.267932203390128</v>
      </c>
      <c r="N637" s="116">
        <f t="shared" si="93"/>
        <v>30.317932203390125</v>
      </c>
      <c r="O637" s="117">
        <f t="shared" si="94"/>
        <v>30.292932203390126</v>
      </c>
      <c r="P637" s="98">
        <f t="shared" si="95"/>
        <v>0</v>
      </c>
      <c r="Q637" s="118">
        <f t="shared" si="96"/>
        <v>0</v>
      </c>
      <c r="R637" s="98">
        <f t="shared" si="100"/>
        <v>8</v>
      </c>
      <c r="S637" s="119">
        <f t="shared" si="97"/>
        <v>8</v>
      </c>
    </row>
    <row r="638" spans="1:19">
      <c r="A638" s="119"/>
      <c r="E638" s="98">
        <f t="shared" si="91"/>
        <v>637</v>
      </c>
      <c r="F638" s="99"/>
      <c r="K638" s="114">
        <f t="shared" si="98"/>
        <v>30.318432203390127</v>
      </c>
      <c r="L638" s="115">
        <f t="shared" si="99"/>
        <v>30.367432203390127</v>
      </c>
      <c r="M638" s="98">
        <f t="shared" si="92"/>
        <v>30.317932203390129</v>
      </c>
      <c r="N638" s="116">
        <f t="shared" si="93"/>
        <v>30.367932203390126</v>
      </c>
      <c r="O638" s="117">
        <f t="shared" si="94"/>
        <v>30.342932203390127</v>
      </c>
      <c r="P638" s="98">
        <f t="shared" si="95"/>
        <v>0</v>
      </c>
      <c r="Q638" s="118">
        <f t="shared" si="96"/>
        <v>0</v>
      </c>
      <c r="R638" s="98">
        <f t="shared" si="100"/>
        <v>8</v>
      </c>
      <c r="S638" s="119">
        <f t="shared" si="97"/>
        <v>8</v>
      </c>
    </row>
    <row r="639" spans="1:19">
      <c r="A639" s="119"/>
      <c r="E639" s="98">
        <f t="shared" si="91"/>
        <v>638</v>
      </c>
      <c r="F639" s="99"/>
      <c r="K639" s="114">
        <f t="shared" si="98"/>
        <v>30.368432203390128</v>
      </c>
      <c r="L639" s="115">
        <f t="shared" si="99"/>
        <v>30.417432203390128</v>
      </c>
      <c r="M639" s="98">
        <f t="shared" si="92"/>
        <v>30.367932203390129</v>
      </c>
      <c r="N639" s="116">
        <f t="shared" si="93"/>
        <v>30.417932203390126</v>
      </c>
      <c r="O639" s="117">
        <f t="shared" si="94"/>
        <v>30.392932203390128</v>
      </c>
      <c r="P639" s="98">
        <f t="shared" si="95"/>
        <v>0</v>
      </c>
      <c r="Q639" s="118">
        <f t="shared" si="96"/>
        <v>0</v>
      </c>
      <c r="R639" s="98">
        <f t="shared" si="100"/>
        <v>8</v>
      </c>
      <c r="S639" s="119">
        <f t="shared" si="97"/>
        <v>8</v>
      </c>
    </row>
    <row r="640" spans="1:19">
      <c r="A640" s="119"/>
      <c r="E640" s="98">
        <f t="shared" si="91"/>
        <v>639</v>
      </c>
      <c r="F640" s="99"/>
      <c r="K640" s="114">
        <f t="shared" si="98"/>
        <v>30.418432203390129</v>
      </c>
      <c r="L640" s="115">
        <f t="shared" si="99"/>
        <v>30.467432203390128</v>
      </c>
      <c r="M640" s="98">
        <f t="shared" si="92"/>
        <v>30.41793220339013</v>
      </c>
      <c r="N640" s="116">
        <f t="shared" si="93"/>
        <v>30.467932203390127</v>
      </c>
      <c r="O640" s="117">
        <f t="shared" si="94"/>
        <v>30.442932203390129</v>
      </c>
      <c r="P640" s="98">
        <f t="shared" si="95"/>
        <v>0</v>
      </c>
      <c r="Q640" s="118">
        <f t="shared" si="96"/>
        <v>0</v>
      </c>
      <c r="R640" s="98">
        <f t="shared" si="100"/>
        <v>8</v>
      </c>
      <c r="S640" s="119">
        <f t="shared" si="97"/>
        <v>8</v>
      </c>
    </row>
    <row r="641" spans="1:19">
      <c r="A641" s="119"/>
      <c r="E641" s="98">
        <f t="shared" si="91"/>
        <v>640</v>
      </c>
      <c r="F641" s="99"/>
      <c r="K641" s="114">
        <f t="shared" si="98"/>
        <v>30.46843220339013</v>
      </c>
      <c r="L641" s="115">
        <f t="shared" si="99"/>
        <v>30.517432203390129</v>
      </c>
      <c r="M641" s="98">
        <f t="shared" si="92"/>
        <v>30.467932203390131</v>
      </c>
      <c r="N641" s="116">
        <f t="shared" si="93"/>
        <v>30.517932203390128</v>
      </c>
      <c r="O641" s="117">
        <f t="shared" si="94"/>
        <v>30.492932203390129</v>
      </c>
      <c r="P641" s="98">
        <f t="shared" si="95"/>
        <v>0</v>
      </c>
      <c r="Q641" s="118">
        <f t="shared" si="96"/>
        <v>0</v>
      </c>
      <c r="R641" s="98">
        <f t="shared" si="100"/>
        <v>8</v>
      </c>
      <c r="S641" s="119">
        <f t="shared" si="97"/>
        <v>8</v>
      </c>
    </row>
    <row r="642" spans="1:19">
      <c r="A642" s="119"/>
      <c r="E642" s="98">
        <f t="shared" si="91"/>
        <v>641</v>
      </c>
      <c r="F642" s="99"/>
      <c r="K642" s="114">
        <f t="shared" si="98"/>
        <v>30.51843220339013</v>
      </c>
      <c r="L642" s="115">
        <f t="shared" si="99"/>
        <v>30.56743220339013</v>
      </c>
      <c r="M642" s="98">
        <f t="shared" si="92"/>
        <v>30.517932203390131</v>
      </c>
      <c r="N642" s="116">
        <f t="shared" si="93"/>
        <v>30.567932203390129</v>
      </c>
      <c r="O642" s="117">
        <f t="shared" si="94"/>
        <v>30.54293220339013</v>
      </c>
      <c r="P642" s="98">
        <f t="shared" si="95"/>
        <v>0</v>
      </c>
      <c r="Q642" s="118">
        <f t="shared" si="96"/>
        <v>0</v>
      </c>
      <c r="R642" s="98">
        <f t="shared" si="100"/>
        <v>8</v>
      </c>
      <c r="S642" s="119">
        <f t="shared" si="97"/>
        <v>8</v>
      </c>
    </row>
    <row r="643" spans="1:19">
      <c r="A643" s="119"/>
      <c r="E643" s="98">
        <f t="shared" si="91"/>
        <v>642</v>
      </c>
      <c r="F643" s="99"/>
      <c r="K643" s="114">
        <f t="shared" si="98"/>
        <v>30.568432203390131</v>
      </c>
      <c r="L643" s="115">
        <f t="shared" si="99"/>
        <v>30.61743220339013</v>
      </c>
      <c r="M643" s="98">
        <f t="shared" si="92"/>
        <v>30.567932203390132</v>
      </c>
      <c r="N643" s="116">
        <f t="shared" si="93"/>
        <v>30.617932203390129</v>
      </c>
      <c r="O643" s="117">
        <f t="shared" si="94"/>
        <v>30.592932203390131</v>
      </c>
      <c r="P643" s="98">
        <f t="shared" si="95"/>
        <v>0</v>
      </c>
      <c r="Q643" s="118">
        <f t="shared" si="96"/>
        <v>0</v>
      </c>
      <c r="R643" s="98">
        <f t="shared" si="100"/>
        <v>8</v>
      </c>
      <c r="S643" s="119">
        <f t="shared" si="97"/>
        <v>8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30.618432203390132</v>
      </c>
      <c r="L644" s="115">
        <f t="shared" si="99"/>
        <v>30.667432203390131</v>
      </c>
      <c r="M644" s="98">
        <f t="shared" si="92"/>
        <v>30.617932203390133</v>
      </c>
      <c r="N644" s="116">
        <f t="shared" si="93"/>
        <v>30.66793220339013</v>
      </c>
      <c r="O644" s="117">
        <f t="shared" si="94"/>
        <v>30.642932203390131</v>
      </c>
      <c r="P644" s="98">
        <f t="shared" si="95"/>
        <v>0</v>
      </c>
      <c r="Q644" s="118">
        <f t="shared" si="96"/>
        <v>0</v>
      </c>
      <c r="R644" s="98">
        <f t="shared" si="100"/>
        <v>8</v>
      </c>
      <c r="S644" s="119">
        <f t="shared" si="97"/>
        <v>8</v>
      </c>
    </row>
    <row r="645" spans="1:19">
      <c r="A645" s="119"/>
      <c r="E645" s="98">
        <f t="shared" si="101"/>
        <v>644</v>
      </c>
      <c r="F645" s="99"/>
      <c r="K645" s="114">
        <f t="shared" si="98"/>
        <v>30.668432203390132</v>
      </c>
      <c r="L645" s="115">
        <f t="shared" si="99"/>
        <v>30.717432203390132</v>
      </c>
      <c r="M645" s="98">
        <f t="shared" ref="M645:M708" si="102">K645-5*10^-(D$2+1)</f>
        <v>30.667932203390134</v>
      </c>
      <c r="N645" s="116">
        <f t="shared" ref="N645:N708" si="103">L645+5*10^-(D$2+1)</f>
        <v>30.717932203390131</v>
      </c>
      <c r="O645" s="117">
        <f t="shared" ref="O645:O708" si="104">AVERAGE(K645,L645)</f>
        <v>30.692932203390132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8</v>
      </c>
      <c r="S645" s="119">
        <f t="shared" ref="S645:S708" si="107">COUNTIF(F$2:F$5000,"&lt;="&amp;M645)</f>
        <v>8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30.718432203390133</v>
      </c>
      <c r="L646" s="115">
        <f t="shared" ref="L646:L709" si="109">K646+$I$4-POWER(10,-$D$2)</f>
        <v>30.767432203390133</v>
      </c>
      <c r="M646" s="98">
        <f t="shared" si="102"/>
        <v>30.717932203390134</v>
      </c>
      <c r="N646" s="116">
        <f t="shared" si="103"/>
        <v>30.767932203390131</v>
      </c>
      <c r="O646" s="117">
        <f t="shared" si="104"/>
        <v>30.742932203390133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8</v>
      </c>
      <c r="S646" s="119">
        <f t="shared" si="107"/>
        <v>8</v>
      </c>
    </row>
    <row r="647" spans="1:19">
      <c r="A647" s="119"/>
      <c r="E647" s="98">
        <f t="shared" si="101"/>
        <v>646</v>
      </c>
      <c r="F647" s="99"/>
      <c r="K647" s="114">
        <f t="shared" si="108"/>
        <v>30.768432203390134</v>
      </c>
      <c r="L647" s="115">
        <f t="shared" si="109"/>
        <v>30.817432203390133</v>
      </c>
      <c r="M647" s="98">
        <f t="shared" si="102"/>
        <v>30.767932203390135</v>
      </c>
      <c r="N647" s="116">
        <f t="shared" si="103"/>
        <v>30.817932203390132</v>
      </c>
      <c r="O647" s="117">
        <f t="shared" si="104"/>
        <v>30.792932203390134</v>
      </c>
      <c r="P647" s="98">
        <f t="shared" si="105"/>
        <v>0</v>
      </c>
      <c r="Q647" s="118">
        <f t="shared" si="106"/>
        <v>0</v>
      </c>
      <c r="R647" s="98">
        <f t="shared" si="110"/>
        <v>8</v>
      </c>
      <c r="S647" s="119">
        <f t="shared" si="107"/>
        <v>8</v>
      </c>
    </row>
    <row r="648" spans="1:19">
      <c r="A648" s="119"/>
      <c r="E648" s="98">
        <f t="shared" si="101"/>
        <v>647</v>
      </c>
      <c r="F648" s="99"/>
      <c r="K648" s="114">
        <f t="shared" si="108"/>
        <v>30.818432203390135</v>
      </c>
      <c r="L648" s="115">
        <f t="shared" si="109"/>
        <v>30.867432203390134</v>
      </c>
      <c r="M648" s="98">
        <f t="shared" si="102"/>
        <v>30.817932203390136</v>
      </c>
      <c r="N648" s="116">
        <f t="shared" si="103"/>
        <v>30.867932203390133</v>
      </c>
      <c r="O648" s="117">
        <f t="shared" si="104"/>
        <v>30.842932203390134</v>
      </c>
      <c r="P648" s="98">
        <f t="shared" si="105"/>
        <v>0</v>
      </c>
      <c r="Q648" s="118">
        <f t="shared" si="106"/>
        <v>0</v>
      </c>
      <c r="R648" s="98">
        <f t="shared" si="110"/>
        <v>8</v>
      </c>
      <c r="S648" s="119">
        <f t="shared" si="107"/>
        <v>8</v>
      </c>
    </row>
    <row r="649" spans="1:19">
      <c r="A649" s="119"/>
      <c r="E649" s="98">
        <f t="shared" si="101"/>
        <v>648</v>
      </c>
      <c r="F649" s="99"/>
      <c r="K649" s="114">
        <f t="shared" si="108"/>
        <v>30.868432203390135</v>
      </c>
      <c r="L649" s="115">
        <f t="shared" si="109"/>
        <v>30.917432203390135</v>
      </c>
      <c r="M649" s="98">
        <f t="shared" si="102"/>
        <v>30.867932203390136</v>
      </c>
      <c r="N649" s="116">
        <f t="shared" si="103"/>
        <v>30.917932203390134</v>
      </c>
      <c r="O649" s="117">
        <f t="shared" si="104"/>
        <v>30.892932203390135</v>
      </c>
      <c r="P649" s="98">
        <f t="shared" si="105"/>
        <v>0</v>
      </c>
      <c r="Q649" s="118">
        <f t="shared" si="106"/>
        <v>0</v>
      </c>
      <c r="R649" s="98">
        <f t="shared" si="110"/>
        <v>8</v>
      </c>
      <c r="S649" s="119">
        <f t="shared" si="107"/>
        <v>8</v>
      </c>
    </row>
    <row r="650" spans="1:19">
      <c r="A650" s="119"/>
      <c r="E650" s="98">
        <f t="shared" si="101"/>
        <v>649</v>
      </c>
      <c r="F650" s="99"/>
      <c r="K650" s="114">
        <f t="shared" si="108"/>
        <v>30.918432203390136</v>
      </c>
      <c r="L650" s="115">
        <f t="shared" si="109"/>
        <v>30.967432203390135</v>
      </c>
      <c r="M650" s="98">
        <f t="shared" si="102"/>
        <v>30.917932203390137</v>
      </c>
      <c r="N650" s="116">
        <f t="shared" si="103"/>
        <v>30.967932203390134</v>
      </c>
      <c r="O650" s="117">
        <f t="shared" si="104"/>
        <v>30.942932203390136</v>
      </c>
      <c r="P650" s="98">
        <f t="shared" si="105"/>
        <v>0</v>
      </c>
      <c r="Q650" s="118">
        <f t="shared" si="106"/>
        <v>0</v>
      </c>
      <c r="R650" s="98">
        <f t="shared" si="110"/>
        <v>8</v>
      </c>
      <c r="S650" s="119">
        <f t="shared" si="107"/>
        <v>8</v>
      </c>
    </row>
    <row r="651" spans="1:19">
      <c r="A651" s="119"/>
      <c r="E651" s="98">
        <f t="shared" si="101"/>
        <v>650</v>
      </c>
      <c r="F651" s="99"/>
      <c r="K651" s="114">
        <f t="shared" si="108"/>
        <v>30.968432203390137</v>
      </c>
      <c r="L651" s="115">
        <f t="shared" si="109"/>
        <v>31.017432203390136</v>
      </c>
      <c r="M651" s="98">
        <f t="shared" si="102"/>
        <v>30.967932203390138</v>
      </c>
      <c r="N651" s="116">
        <f t="shared" si="103"/>
        <v>31.017932203390135</v>
      </c>
      <c r="O651" s="117">
        <f t="shared" si="104"/>
        <v>30.992932203390136</v>
      </c>
      <c r="P651" s="98">
        <f t="shared" si="105"/>
        <v>0</v>
      </c>
      <c r="Q651" s="118">
        <f t="shared" si="106"/>
        <v>0</v>
      </c>
      <c r="R651" s="98">
        <f t="shared" si="110"/>
        <v>8</v>
      </c>
      <c r="S651" s="119">
        <f t="shared" si="107"/>
        <v>8</v>
      </c>
    </row>
    <row r="652" spans="1:19">
      <c r="A652" s="119"/>
      <c r="E652" s="98">
        <f t="shared" si="101"/>
        <v>651</v>
      </c>
      <c r="F652" s="99"/>
      <c r="K652" s="114">
        <f t="shared" si="108"/>
        <v>31.018432203390137</v>
      </c>
      <c r="L652" s="115">
        <f t="shared" si="109"/>
        <v>31.067432203390137</v>
      </c>
      <c r="M652" s="98">
        <f t="shared" si="102"/>
        <v>31.017932203390139</v>
      </c>
      <c r="N652" s="116">
        <f t="shared" si="103"/>
        <v>31.067932203390136</v>
      </c>
      <c r="O652" s="117">
        <f t="shared" si="104"/>
        <v>31.042932203390137</v>
      </c>
      <c r="P652" s="98">
        <f t="shared" si="105"/>
        <v>0</v>
      </c>
      <c r="Q652" s="118">
        <f t="shared" si="106"/>
        <v>0</v>
      </c>
      <c r="R652" s="98">
        <f t="shared" si="110"/>
        <v>8</v>
      </c>
      <c r="S652" s="119">
        <f t="shared" si="107"/>
        <v>8</v>
      </c>
    </row>
    <row r="653" spans="1:19">
      <c r="A653" s="119"/>
      <c r="E653" s="98">
        <f t="shared" si="101"/>
        <v>652</v>
      </c>
      <c r="F653" s="99"/>
      <c r="K653" s="114">
        <f t="shared" si="108"/>
        <v>31.068432203390138</v>
      </c>
      <c r="L653" s="115">
        <f t="shared" si="109"/>
        <v>31.117432203390138</v>
      </c>
      <c r="M653" s="98">
        <f t="shared" si="102"/>
        <v>31.067932203390139</v>
      </c>
      <c r="N653" s="116">
        <f t="shared" si="103"/>
        <v>31.117932203390136</v>
      </c>
      <c r="O653" s="117">
        <f t="shared" si="104"/>
        <v>31.092932203390138</v>
      </c>
      <c r="P653" s="98">
        <f t="shared" si="105"/>
        <v>0</v>
      </c>
      <c r="Q653" s="118">
        <f t="shared" si="106"/>
        <v>0</v>
      </c>
      <c r="R653" s="98">
        <f t="shared" si="110"/>
        <v>8</v>
      </c>
      <c r="S653" s="119">
        <f t="shared" si="107"/>
        <v>8</v>
      </c>
    </row>
    <row r="654" spans="1:19">
      <c r="A654" s="119"/>
      <c r="E654" s="98">
        <f t="shared" si="101"/>
        <v>653</v>
      </c>
      <c r="F654" s="99"/>
      <c r="K654" s="114">
        <f t="shared" si="108"/>
        <v>31.118432203390139</v>
      </c>
      <c r="L654" s="115">
        <f t="shared" si="109"/>
        <v>31.167432203390138</v>
      </c>
      <c r="M654" s="98">
        <f t="shared" si="102"/>
        <v>31.11793220339014</v>
      </c>
      <c r="N654" s="116">
        <f t="shared" si="103"/>
        <v>31.167932203390137</v>
      </c>
      <c r="O654" s="117">
        <f t="shared" si="104"/>
        <v>31.142932203390139</v>
      </c>
      <c r="P654" s="98">
        <f t="shared" si="105"/>
        <v>0</v>
      </c>
      <c r="Q654" s="118">
        <f t="shared" si="106"/>
        <v>0</v>
      </c>
      <c r="R654" s="98">
        <f t="shared" si="110"/>
        <v>8</v>
      </c>
      <c r="S654" s="119">
        <f t="shared" si="107"/>
        <v>8</v>
      </c>
    </row>
    <row r="655" spans="1:19">
      <c r="A655" s="119"/>
      <c r="E655" s="98">
        <f t="shared" si="101"/>
        <v>654</v>
      </c>
      <c r="F655" s="99"/>
      <c r="K655" s="114">
        <f t="shared" si="108"/>
        <v>31.16843220339014</v>
      </c>
      <c r="L655" s="115">
        <f t="shared" si="109"/>
        <v>31.217432203390139</v>
      </c>
      <c r="M655" s="98">
        <f t="shared" si="102"/>
        <v>31.167932203390141</v>
      </c>
      <c r="N655" s="116">
        <f t="shared" si="103"/>
        <v>31.217932203390138</v>
      </c>
      <c r="O655" s="117">
        <f t="shared" si="104"/>
        <v>31.192932203390139</v>
      </c>
      <c r="P655" s="98">
        <f t="shared" si="105"/>
        <v>0</v>
      </c>
      <c r="Q655" s="118">
        <f t="shared" si="106"/>
        <v>0</v>
      </c>
      <c r="R655" s="98">
        <f t="shared" si="110"/>
        <v>8</v>
      </c>
      <c r="S655" s="119">
        <f t="shared" si="107"/>
        <v>8</v>
      </c>
    </row>
    <row r="656" spans="1:19">
      <c r="A656" s="119"/>
      <c r="E656" s="98">
        <f t="shared" si="101"/>
        <v>655</v>
      </c>
      <c r="F656" s="99"/>
      <c r="K656" s="114">
        <f t="shared" si="108"/>
        <v>31.21843220339014</v>
      </c>
      <c r="L656" s="115">
        <f t="shared" si="109"/>
        <v>31.26743220339014</v>
      </c>
      <c r="M656" s="98">
        <f t="shared" si="102"/>
        <v>31.217932203390141</v>
      </c>
      <c r="N656" s="116">
        <f t="shared" si="103"/>
        <v>31.267932203390139</v>
      </c>
      <c r="O656" s="117">
        <f t="shared" si="104"/>
        <v>31.24293220339014</v>
      </c>
      <c r="P656" s="98">
        <f t="shared" si="105"/>
        <v>0</v>
      </c>
      <c r="Q656" s="118">
        <f t="shared" si="106"/>
        <v>0</v>
      </c>
      <c r="R656" s="98">
        <f t="shared" si="110"/>
        <v>8</v>
      </c>
      <c r="S656" s="119">
        <f t="shared" si="107"/>
        <v>8</v>
      </c>
    </row>
    <row r="657" spans="1:19">
      <c r="A657" s="119"/>
      <c r="E657" s="98">
        <f t="shared" si="101"/>
        <v>656</v>
      </c>
      <c r="F657" s="99"/>
      <c r="K657" s="114">
        <f t="shared" si="108"/>
        <v>31.268432203390141</v>
      </c>
      <c r="L657" s="115">
        <f t="shared" si="109"/>
        <v>31.31743220339014</v>
      </c>
      <c r="M657" s="98">
        <f t="shared" si="102"/>
        <v>31.267932203390142</v>
      </c>
      <c r="N657" s="116">
        <f t="shared" si="103"/>
        <v>31.317932203390139</v>
      </c>
      <c r="O657" s="117">
        <f t="shared" si="104"/>
        <v>31.292932203390141</v>
      </c>
      <c r="P657" s="98">
        <f t="shared" si="105"/>
        <v>0</v>
      </c>
      <c r="Q657" s="118">
        <f t="shared" si="106"/>
        <v>0</v>
      </c>
      <c r="R657" s="98">
        <f t="shared" si="110"/>
        <v>8</v>
      </c>
      <c r="S657" s="119">
        <f t="shared" si="107"/>
        <v>8</v>
      </c>
    </row>
    <row r="658" spans="1:19">
      <c r="A658" s="119"/>
      <c r="E658" s="98">
        <f t="shared" si="101"/>
        <v>657</v>
      </c>
      <c r="F658" s="99"/>
      <c r="K658" s="114">
        <f t="shared" si="108"/>
        <v>31.318432203390142</v>
      </c>
      <c r="L658" s="115">
        <f t="shared" si="109"/>
        <v>31.367432203390141</v>
      </c>
      <c r="M658" s="98">
        <f t="shared" si="102"/>
        <v>31.317932203390143</v>
      </c>
      <c r="N658" s="116">
        <f t="shared" si="103"/>
        <v>31.36793220339014</v>
      </c>
      <c r="O658" s="117">
        <f t="shared" si="104"/>
        <v>31.342932203390141</v>
      </c>
      <c r="P658" s="98">
        <f t="shared" si="105"/>
        <v>0</v>
      </c>
      <c r="Q658" s="118">
        <f t="shared" si="106"/>
        <v>0</v>
      </c>
      <c r="R658" s="98">
        <f t="shared" si="110"/>
        <v>8</v>
      </c>
      <c r="S658" s="119">
        <f t="shared" si="107"/>
        <v>8</v>
      </c>
    </row>
    <row r="659" spans="1:19">
      <c r="A659" s="119"/>
      <c r="E659" s="98">
        <f t="shared" si="101"/>
        <v>658</v>
      </c>
      <c r="F659" s="99"/>
      <c r="K659" s="114">
        <f t="shared" si="108"/>
        <v>31.368432203390142</v>
      </c>
      <c r="L659" s="115">
        <f t="shared" si="109"/>
        <v>31.417432203390142</v>
      </c>
      <c r="M659" s="98">
        <f t="shared" si="102"/>
        <v>31.367932203390144</v>
      </c>
      <c r="N659" s="116">
        <f t="shared" si="103"/>
        <v>31.417932203390141</v>
      </c>
      <c r="O659" s="117">
        <f t="shared" si="104"/>
        <v>31.392932203390142</v>
      </c>
      <c r="P659" s="98">
        <f t="shared" si="105"/>
        <v>0</v>
      </c>
      <c r="Q659" s="118">
        <f t="shared" si="106"/>
        <v>0</v>
      </c>
      <c r="R659" s="98">
        <f t="shared" si="110"/>
        <v>8</v>
      </c>
      <c r="S659" s="119">
        <f t="shared" si="107"/>
        <v>8</v>
      </c>
    </row>
    <row r="660" spans="1:19">
      <c r="A660" s="119"/>
      <c r="E660" s="98">
        <f t="shared" si="101"/>
        <v>659</v>
      </c>
      <c r="F660" s="99"/>
      <c r="K660" s="114">
        <f t="shared" si="108"/>
        <v>31.418432203390143</v>
      </c>
      <c r="L660" s="115">
        <f t="shared" si="109"/>
        <v>31.467432203390143</v>
      </c>
      <c r="M660" s="98">
        <f t="shared" si="102"/>
        <v>31.417932203390144</v>
      </c>
      <c r="N660" s="116">
        <f t="shared" si="103"/>
        <v>31.467932203390141</v>
      </c>
      <c r="O660" s="117">
        <f t="shared" si="104"/>
        <v>31.442932203390143</v>
      </c>
      <c r="P660" s="98">
        <f t="shared" si="105"/>
        <v>0</v>
      </c>
      <c r="Q660" s="118">
        <f t="shared" si="106"/>
        <v>0</v>
      </c>
      <c r="R660" s="98">
        <f t="shared" si="110"/>
        <v>8</v>
      </c>
      <c r="S660" s="119">
        <f t="shared" si="107"/>
        <v>8</v>
      </c>
    </row>
    <row r="661" spans="1:19">
      <c r="A661" s="119"/>
      <c r="E661" s="98">
        <f t="shared" si="101"/>
        <v>660</v>
      </c>
      <c r="F661" s="99"/>
      <c r="K661" s="114">
        <f t="shared" si="108"/>
        <v>31.468432203390144</v>
      </c>
      <c r="L661" s="115">
        <f t="shared" si="109"/>
        <v>31.517432203390143</v>
      </c>
      <c r="M661" s="98">
        <f t="shared" si="102"/>
        <v>31.467932203390145</v>
      </c>
      <c r="N661" s="116">
        <f t="shared" si="103"/>
        <v>31.517932203390142</v>
      </c>
      <c r="O661" s="117">
        <f t="shared" si="104"/>
        <v>31.492932203390144</v>
      </c>
      <c r="P661" s="98">
        <f t="shared" si="105"/>
        <v>0</v>
      </c>
      <c r="Q661" s="118">
        <f t="shared" si="106"/>
        <v>0</v>
      </c>
      <c r="R661" s="98">
        <f t="shared" si="110"/>
        <v>8</v>
      </c>
      <c r="S661" s="119">
        <f t="shared" si="107"/>
        <v>8</v>
      </c>
    </row>
    <row r="662" spans="1:19">
      <c r="A662" s="119"/>
      <c r="E662" s="98">
        <f t="shared" si="101"/>
        <v>661</v>
      </c>
      <c r="F662" s="99"/>
      <c r="K662" s="114">
        <f t="shared" si="108"/>
        <v>31.518432203390145</v>
      </c>
      <c r="L662" s="115">
        <f t="shared" si="109"/>
        <v>31.567432203390144</v>
      </c>
      <c r="M662" s="98">
        <f t="shared" si="102"/>
        <v>31.517932203390146</v>
      </c>
      <c r="N662" s="116">
        <f t="shared" si="103"/>
        <v>31.567932203390143</v>
      </c>
      <c r="O662" s="117">
        <f t="shared" si="104"/>
        <v>31.542932203390144</v>
      </c>
      <c r="P662" s="98">
        <f t="shared" si="105"/>
        <v>0</v>
      </c>
      <c r="Q662" s="118">
        <f t="shared" si="106"/>
        <v>0</v>
      </c>
      <c r="R662" s="98">
        <f t="shared" si="110"/>
        <v>8</v>
      </c>
      <c r="S662" s="119">
        <f t="shared" si="107"/>
        <v>8</v>
      </c>
    </row>
    <row r="663" spans="1:19">
      <c r="A663" s="119"/>
      <c r="E663" s="98">
        <f t="shared" si="101"/>
        <v>662</v>
      </c>
      <c r="F663" s="99"/>
      <c r="K663" s="114">
        <f t="shared" si="108"/>
        <v>31.568432203390145</v>
      </c>
      <c r="L663" s="115">
        <f t="shared" si="109"/>
        <v>31.617432203390145</v>
      </c>
      <c r="M663" s="98">
        <f t="shared" si="102"/>
        <v>31.567932203390146</v>
      </c>
      <c r="N663" s="116">
        <f t="shared" si="103"/>
        <v>31.617932203390144</v>
      </c>
      <c r="O663" s="117">
        <f t="shared" si="104"/>
        <v>31.592932203390145</v>
      </c>
      <c r="P663" s="98">
        <f t="shared" si="105"/>
        <v>0</v>
      </c>
      <c r="Q663" s="118">
        <f t="shared" si="106"/>
        <v>0</v>
      </c>
      <c r="R663" s="98">
        <f t="shared" si="110"/>
        <v>8</v>
      </c>
      <c r="S663" s="119">
        <f t="shared" si="107"/>
        <v>8</v>
      </c>
    </row>
    <row r="664" spans="1:19">
      <c r="A664" s="119"/>
      <c r="E664" s="98">
        <f t="shared" si="101"/>
        <v>663</v>
      </c>
      <c r="F664" s="99"/>
      <c r="K664" s="114">
        <f t="shared" si="108"/>
        <v>31.618432203390146</v>
      </c>
      <c r="L664" s="115">
        <f t="shared" si="109"/>
        <v>31.667432203390145</v>
      </c>
      <c r="M664" s="98">
        <f t="shared" si="102"/>
        <v>31.617932203390147</v>
      </c>
      <c r="N664" s="116">
        <f t="shared" si="103"/>
        <v>31.667932203390144</v>
      </c>
      <c r="O664" s="117">
        <f t="shared" si="104"/>
        <v>31.642932203390146</v>
      </c>
      <c r="P664" s="98">
        <f t="shared" si="105"/>
        <v>0</v>
      </c>
      <c r="Q664" s="118">
        <f t="shared" si="106"/>
        <v>0</v>
      </c>
      <c r="R664" s="98">
        <f t="shared" si="110"/>
        <v>8</v>
      </c>
      <c r="S664" s="119">
        <f t="shared" si="107"/>
        <v>8</v>
      </c>
    </row>
    <row r="665" spans="1:19">
      <c r="A665" s="119"/>
      <c r="E665" s="98">
        <f t="shared" si="101"/>
        <v>664</v>
      </c>
      <c r="F665" s="99"/>
      <c r="K665" s="114">
        <f t="shared" si="108"/>
        <v>31.668432203390147</v>
      </c>
      <c r="L665" s="115">
        <f t="shared" si="109"/>
        <v>31.717432203390146</v>
      </c>
      <c r="M665" s="98">
        <f t="shared" si="102"/>
        <v>31.667932203390148</v>
      </c>
      <c r="N665" s="116">
        <f t="shared" si="103"/>
        <v>31.717932203390145</v>
      </c>
      <c r="O665" s="117">
        <f t="shared" si="104"/>
        <v>31.692932203390146</v>
      </c>
      <c r="P665" s="98">
        <f t="shared" si="105"/>
        <v>0</v>
      </c>
      <c r="Q665" s="118">
        <f t="shared" si="106"/>
        <v>0</v>
      </c>
      <c r="R665" s="98">
        <f t="shared" si="110"/>
        <v>8</v>
      </c>
      <c r="S665" s="119">
        <f t="shared" si="107"/>
        <v>8</v>
      </c>
    </row>
    <row r="666" spans="1:19">
      <c r="A666" s="119"/>
      <c r="E666" s="98">
        <f t="shared" si="101"/>
        <v>665</v>
      </c>
      <c r="F666" s="99"/>
      <c r="K666" s="114">
        <f t="shared" si="108"/>
        <v>31.718432203390147</v>
      </c>
      <c r="L666" s="115">
        <f t="shared" si="109"/>
        <v>31.767432203390147</v>
      </c>
      <c r="M666" s="98">
        <f t="shared" si="102"/>
        <v>31.717932203390149</v>
      </c>
      <c r="N666" s="116">
        <f t="shared" si="103"/>
        <v>31.767932203390146</v>
      </c>
      <c r="O666" s="117">
        <f t="shared" si="104"/>
        <v>31.742932203390147</v>
      </c>
      <c r="P666" s="98">
        <f t="shared" si="105"/>
        <v>0</v>
      </c>
      <c r="Q666" s="118">
        <f t="shared" si="106"/>
        <v>0</v>
      </c>
      <c r="R666" s="98">
        <f t="shared" si="110"/>
        <v>8</v>
      </c>
      <c r="S666" s="119">
        <f t="shared" si="107"/>
        <v>8</v>
      </c>
    </row>
    <row r="667" spans="1:19">
      <c r="A667" s="119"/>
      <c r="E667" s="98">
        <f t="shared" si="101"/>
        <v>666</v>
      </c>
      <c r="F667" s="99"/>
      <c r="K667" s="114">
        <f t="shared" si="108"/>
        <v>31.768432203390148</v>
      </c>
      <c r="L667" s="115">
        <f t="shared" si="109"/>
        <v>31.817432203390148</v>
      </c>
      <c r="M667" s="98">
        <f t="shared" si="102"/>
        <v>31.767932203390149</v>
      </c>
      <c r="N667" s="116">
        <f t="shared" si="103"/>
        <v>31.817932203390146</v>
      </c>
      <c r="O667" s="117">
        <f t="shared" si="104"/>
        <v>31.792932203390148</v>
      </c>
      <c r="P667" s="98">
        <f t="shared" si="105"/>
        <v>0</v>
      </c>
      <c r="Q667" s="118">
        <f t="shared" si="106"/>
        <v>0</v>
      </c>
      <c r="R667" s="98">
        <f t="shared" si="110"/>
        <v>8</v>
      </c>
      <c r="S667" s="119">
        <f t="shared" si="107"/>
        <v>8</v>
      </c>
    </row>
    <row r="668" spans="1:19">
      <c r="A668" s="119"/>
      <c r="E668" s="98">
        <f t="shared" si="101"/>
        <v>667</v>
      </c>
      <c r="F668" s="99"/>
      <c r="K668" s="114">
        <f t="shared" si="108"/>
        <v>31.818432203390149</v>
      </c>
      <c r="L668" s="115">
        <f t="shared" si="109"/>
        <v>31.867432203390148</v>
      </c>
      <c r="M668" s="98">
        <f t="shared" si="102"/>
        <v>31.81793220339015</v>
      </c>
      <c r="N668" s="116">
        <f t="shared" si="103"/>
        <v>31.867932203390147</v>
      </c>
      <c r="O668" s="117">
        <f t="shared" si="104"/>
        <v>31.842932203390149</v>
      </c>
      <c r="P668" s="98">
        <f t="shared" si="105"/>
        <v>0</v>
      </c>
      <c r="Q668" s="118">
        <f t="shared" si="106"/>
        <v>0</v>
      </c>
      <c r="R668" s="98">
        <f t="shared" si="110"/>
        <v>8</v>
      </c>
      <c r="S668" s="119">
        <f t="shared" si="107"/>
        <v>8</v>
      </c>
    </row>
    <row r="669" spans="1:19">
      <c r="A669" s="119"/>
      <c r="E669" s="98">
        <f t="shared" si="101"/>
        <v>668</v>
      </c>
      <c r="F669" s="99"/>
      <c r="K669" s="114">
        <f t="shared" si="108"/>
        <v>31.868432203390149</v>
      </c>
      <c r="L669" s="115">
        <f t="shared" si="109"/>
        <v>31.917432203390149</v>
      </c>
      <c r="M669" s="98">
        <f t="shared" si="102"/>
        <v>31.867932203390151</v>
      </c>
      <c r="N669" s="116">
        <f t="shared" si="103"/>
        <v>31.917932203390148</v>
      </c>
      <c r="O669" s="117">
        <f t="shared" si="104"/>
        <v>31.892932203390149</v>
      </c>
      <c r="P669" s="98">
        <f t="shared" si="105"/>
        <v>0</v>
      </c>
      <c r="Q669" s="118">
        <f t="shared" si="106"/>
        <v>0</v>
      </c>
      <c r="R669" s="98">
        <f t="shared" si="110"/>
        <v>8</v>
      </c>
      <c r="S669" s="119">
        <f t="shared" si="107"/>
        <v>8</v>
      </c>
    </row>
    <row r="670" spans="1:19">
      <c r="A670" s="119"/>
      <c r="E670" s="98">
        <f t="shared" si="101"/>
        <v>669</v>
      </c>
      <c r="F670" s="99"/>
      <c r="K670" s="114">
        <f t="shared" si="108"/>
        <v>31.91843220339015</v>
      </c>
      <c r="L670" s="115">
        <f t="shared" si="109"/>
        <v>31.96743220339015</v>
      </c>
      <c r="M670" s="98">
        <f t="shared" si="102"/>
        <v>31.917932203390151</v>
      </c>
      <c r="N670" s="116">
        <f t="shared" si="103"/>
        <v>31.967932203390149</v>
      </c>
      <c r="O670" s="117">
        <f t="shared" si="104"/>
        <v>31.94293220339015</v>
      </c>
      <c r="P670" s="98">
        <f t="shared" si="105"/>
        <v>0</v>
      </c>
      <c r="Q670" s="118">
        <f t="shared" si="106"/>
        <v>0</v>
      </c>
      <c r="R670" s="98">
        <f t="shared" si="110"/>
        <v>8</v>
      </c>
      <c r="S670" s="119">
        <f t="shared" si="107"/>
        <v>8</v>
      </c>
    </row>
    <row r="671" spans="1:19">
      <c r="A671" s="119"/>
      <c r="E671" s="98">
        <f t="shared" si="101"/>
        <v>670</v>
      </c>
      <c r="F671" s="99"/>
      <c r="K671" s="114">
        <f t="shared" si="108"/>
        <v>31.968432203390151</v>
      </c>
      <c r="L671" s="115">
        <f t="shared" si="109"/>
        <v>32.01743220339015</v>
      </c>
      <c r="M671" s="98">
        <f t="shared" si="102"/>
        <v>31.967932203390152</v>
      </c>
      <c r="N671" s="116">
        <f t="shared" si="103"/>
        <v>32.017932203390153</v>
      </c>
      <c r="O671" s="117">
        <f t="shared" si="104"/>
        <v>31.992932203390151</v>
      </c>
      <c r="P671" s="98">
        <f t="shared" si="105"/>
        <v>0</v>
      </c>
      <c r="Q671" s="118">
        <f t="shared" si="106"/>
        <v>0</v>
      </c>
      <c r="R671" s="98">
        <f t="shared" si="110"/>
        <v>8</v>
      </c>
      <c r="S671" s="119">
        <f t="shared" si="107"/>
        <v>8</v>
      </c>
    </row>
    <row r="672" spans="1:19">
      <c r="A672" s="119"/>
      <c r="E672" s="98">
        <f t="shared" si="101"/>
        <v>671</v>
      </c>
      <c r="F672" s="99"/>
      <c r="K672" s="114">
        <f t="shared" si="108"/>
        <v>32.018432203390148</v>
      </c>
      <c r="L672" s="115">
        <f t="shared" si="109"/>
        <v>32.067432203390148</v>
      </c>
      <c r="M672" s="98">
        <f t="shared" si="102"/>
        <v>32.017932203390146</v>
      </c>
      <c r="N672" s="116">
        <f t="shared" si="103"/>
        <v>32.06793220339015</v>
      </c>
      <c r="O672" s="117">
        <f t="shared" si="104"/>
        <v>32.042932203390151</v>
      </c>
      <c r="P672" s="98">
        <f t="shared" si="105"/>
        <v>0</v>
      </c>
      <c r="Q672" s="118">
        <f t="shared" si="106"/>
        <v>0</v>
      </c>
      <c r="R672" s="98">
        <f t="shared" si="110"/>
        <v>8</v>
      </c>
      <c r="S672" s="119">
        <f t="shared" si="107"/>
        <v>8</v>
      </c>
    </row>
    <row r="673" spans="1:19">
      <c r="A673" s="119"/>
      <c r="E673" s="98">
        <f t="shared" si="101"/>
        <v>672</v>
      </c>
      <c r="F673" s="99"/>
      <c r="K673" s="114">
        <f t="shared" si="108"/>
        <v>32.068432203390145</v>
      </c>
      <c r="L673" s="115">
        <f t="shared" si="109"/>
        <v>32.117432203390145</v>
      </c>
      <c r="M673" s="98">
        <f t="shared" si="102"/>
        <v>32.067932203390143</v>
      </c>
      <c r="N673" s="116">
        <f t="shared" si="103"/>
        <v>32.117932203390147</v>
      </c>
      <c r="O673" s="117">
        <f t="shared" si="104"/>
        <v>32.092932203390149</v>
      </c>
      <c r="P673" s="98">
        <f t="shared" si="105"/>
        <v>0</v>
      </c>
      <c r="Q673" s="118">
        <f t="shared" si="106"/>
        <v>0</v>
      </c>
      <c r="R673" s="98">
        <f t="shared" si="110"/>
        <v>8</v>
      </c>
      <c r="S673" s="119">
        <f t="shared" si="107"/>
        <v>8</v>
      </c>
    </row>
    <row r="674" spans="1:19">
      <c r="A674" s="119"/>
      <c r="E674" s="98">
        <f t="shared" si="101"/>
        <v>673</v>
      </c>
      <c r="F674" s="99"/>
      <c r="K674" s="114">
        <f t="shared" si="108"/>
        <v>32.118432203390142</v>
      </c>
      <c r="L674" s="115">
        <f t="shared" si="109"/>
        <v>32.167432203390142</v>
      </c>
      <c r="M674" s="98">
        <f t="shared" si="102"/>
        <v>32.11793220339014</v>
      </c>
      <c r="N674" s="116">
        <f t="shared" si="103"/>
        <v>32.167932203390144</v>
      </c>
      <c r="O674" s="117">
        <f t="shared" si="104"/>
        <v>32.142932203390146</v>
      </c>
      <c r="P674" s="98">
        <f t="shared" si="105"/>
        <v>0</v>
      </c>
      <c r="Q674" s="118">
        <f t="shared" si="106"/>
        <v>0</v>
      </c>
      <c r="R674" s="98">
        <f t="shared" si="110"/>
        <v>8</v>
      </c>
      <c r="S674" s="119">
        <f t="shared" si="107"/>
        <v>8</v>
      </c>
    </row>
    <row r="675" spans="1:19">
      <c r="A675" s="119"/>
      <c r="E675" s="98">
        <f t="shared" si="101"/>
        <v>674</v>
      </c>
      <c r="F675" s="99"/>
      <c r="K675" s="114">
        <f t="shared" si="108"/>
        <v>32.16843220339014</v>
      </c>
      <c r="L675" s="115">
        <f t="shared" si="109"/>
        <v>32.217432203390139</v>
      </c>
      <c r="M675" s="98">
        <f t="shared" si="102"/>
        <v>32.167932203390137</v>
      </c>
      <c r="N675" s="116">
        <f t="shared" si="103"/>
        <v>32.217932203390141</v>
      </c>
      <c r="O675" s="117">
        <f t="shared" si="104"/>
        <v>32.192932203390143</v>
      </c>
      <c r="P675" s="98">
        <f t="shared" si="105"/>
        <v>0</v>
      </c>
      <c r="Q675" s="118">
        <f t="shared" si="106"/>
        <v>0</v>
      </c>
      <c r="R675" s="98">
        <f t="shared" si="110"/>
        <v>8</v>
      </c>
      <c r="S675" s="119">
        <f t="shared" si="107"/>
        <v>8</v>
      </c>
    </row>
    <row r="676" spans="1:19">
      <c r="A676" s="119"/>
      <c r="E676" s="98">
        <f t="shared" si="101"/>
        <v>675</v>
      </c>
      <c r="F676" s="99"/>
      <c r="K676" s="114">
        <f t="shared" si="108"/>
        <v>32.218432203390137</v>
      </c>
      <c r="L676" s="115">
        <f t="shared" si="109"/>
        <v>32.267432203390136</v>
      </c>
      <c r="M676" s="98">
        <f t="shared" si="102"/>
        <v>32.217932203390134</v>
      </c>
      <c r="N676" s="116">
        <f t="shared" si="103"/>
        <v>32.267932203390139</v>
      </c>
      <c r="O676" s="117">
        <f t="shared" si="104"/>
        <v>32.24293220339014</v>
      </c>
      <c r="P676" s="98">
        <f t="shared" si="105"/>
        <v>0</v>
      </c>
      <c r="Q676" s="118">
        <f t="shared" si="106"/>
        <v>0</v>
      </c>
      <c r="R676" s="98">
        <f t="shared" si="110"/>
        <v>8</v>
      </c>
      <c r="S676" s="119">
        <f t="shared" si="107"/>
        <v>8</v>
      </c>
    </row>
    <row r="677" spans="1:19">
      <c r="A677" s="119"/>
      <c r="E677" s="98">
        <f t="shared" si="101"/>
        <v>676</v>
      </c>
      <c r="F677" s="99"/>
      <c r="K677" s="114">
        <f t="shared" si="108"/>
        <v>32.268432203390134</v>
      </c>
      <c r="L677" s="115">
        <f t="shared" si="109"/>
        <v>32.317432203390133</v>
      </c>
      <c r="M677" s="98">
        <f t="shared" si="102"/>
        <v>32.267932203390131</v>
      </c>
      <c r="N677" s="116">
        <f t="shared" si="103"/>
        <v>32.317932203390136</v>
      </c>
      <c r="O677" s="117">
        <f t="shared" si="104"/>
        <v>32.292932203390137</v>
      </c>
      <c r="P677" s="98">
        <f t="shared" si="105"/>
        <v>0</v>
      </c>
      <c r="Q677" s="118">
        <f t="shared" si="106"/>
        <v>0</v>
      </c>
      <c r="R677" s="98">
        <f t="shared" si="110"/>
        <v>8</v>
      </c>
      <c r="S677" s="119">
        <f t="shared" si="107"/>
        <v>8</v>
      </c>
    </row>
    <row r="678" spans="1:19">
      <c r="A678" s="119"/>
      <c r="E678" s="98">
        <f t="shared" si="101"/>
        <v>677</v>
      </c>
      <c r="F678" s="99"/>
      <c r="K678" s="114">
        <f t="shared" si="108"/>
        <v>32.318432203390131</v>
      </c>
      <c r="L678" s="115">
        <f t="shared" si="109"/>
        <v>32.36743220339013</v>
      </c>
      <c r="M678" s="98">
        <f t="shared" si="102"/>
        <v>32.317932203390129</v>
      </c>
      <c r="N678" s="116">
        <f t="shared" si="103"/>
        <v>32.367932203390133</v>
      </c>
      <c r="O678" s="117">
        <f t="shared" si="104"/>
        <v>32.342932203390134</v>
      </c>
      <c r="P678" s="98">
        <f t="shared" si="105"/>
        <v>0</v>
      </c>
      <c r="Q678" s="118">
        <f t="shared" si="106"/>
        <v>0</v>
      </c>
      <c r="R678" s="98">
        <f t="shared" si="110"/>
        <v>8</v>
      </c>
      <c r="S678" s="119">
        <f t="shared" si="107"/>
        <v>8</v>
      </c>
    </row>
    <row r="679" spans="1:19">
      <c r="A679" s="119"/>
      <c r="E679" s="98">
        <f t="shared" si="101"/>
        <v>678</v>
      </c>
      <c r="F679" s="99"/>
      <c r="K679" s="114">
        <f t="shared" si="108"/>
        <v>32.368432203390128</v>
      </c>
      <c r="L679" s="115">
        <f t="shared" si="109"/>
        <v>32.417432203390128</v>
      </c>
      <c r="M679" s="98">
        <f t="shared" si="102"/>
        <v>32.367932203390126</v>
      </c>
      <c r="N679" s="116">
        <f t="shared" si="103"/>
        <v>32.41793220339013</v>
      </c>
      <c r="O679" s="117">
        <f t="shared" si="104"/>
        <v>32.392932203390131</v>
      </c>
      <c r="P679" s="98">
        <f t="shared" si="105"/>
        <v>0</v>
      </c>
      <c r="Q679" s="118">
        <f t="shared" si="106"/>
        <v>0</v>
      </c>
      <c r="R679" s="98">
        <f t="shared" si="110"/>
        <v>8</v>
      </c>
      <c r="S679" s="119">
        <f t="shared" si="107"/>
        <v>8</v>
      </c>
    </row>
    <row r="680" spans="1:19">
      <c r="A680" s="119"/>
      <c r="E680" s="98">
        <f t="shared" si="101"/>
        <v>679</v>
      </c>
      <c r="F680" s="99"/>
      <c r="K680" s="114">
        <f t="shared" si="108"/>
        <v>32.418432203390125</v>
      </c>
      <c r="L680" s="115">
        <f t="shared" si="109"/>
        <v>32.467432203390125</v>
      </c>
      <c r="M680" s="98">
        <f t="shared" si="102"/>
        <v>32.417932203390123</v>
      </c>
      <c r="N680" s="116">
        <f t="shared" si="103"/>
        <v>32.467932203390127</v>
      </c>
      <c r="O680" s="117">
        <f t="shared" si="104"/>
        <v>32.442932203390129</v>
      </c>
      <c r="P680" s="98">
        <f t="shared" si="105"/>
        <v>0</v>
      </c>
      <c r="Q680" s="118">
        <f t="shared" si="106"/>
        <v>0</v>
      </c>
      <c r="R680" s="98">
        <f t="shared" si="110"/>
        <v>8</v>
      </c>
      <c r="S680" s="119">
        <f t="shared" si="107"/>
        <v>8</v>
      </c>
    </row>
    <row r="681" spans="1:19">
      <c r="A681" s="119"/>
      <c r="E681" s="98">
        <f t="shared" si="101"/>
        <v>680</v>
      </c>
      <c r="F681" s="99"/>
      <c r="K681" s="114">
        <f t="shared" si="108"/>
        <v>32.468432203390122</v>
      </c>
      <c r="L681" s="115">
        <f t="shared" si="109"/>
        <v>32.517432203390122</v>
      </c>
      <c r="M681" s="98">
        <f t="shared" si="102"/>
        <v>32.46793220339012</v>
      </c>
      <c r="N681" s="116">
        <f t="shared" si="103"/>
        <v>32.517932203390124</v>
      </c>
      <c r="O681" s="117">
        <f t="shared" si="104"/>
        <v>32.492932203390126</v>
      </c>
      <c r="P681" s="98">
        <f t="shared" si="105"/>
        <v>0</v>
      </c>
      <c r="Q681" s="118">
        <f t="shared" si="106"/>
        <v>0</v>
      </c>
      <c r="R681" s="98">
        <f t="shared" si="110"/>
        <v>8</v>
      </c>
      <c r="S681" s="119">
        <f t="shared" si="107"/>
        <v>8</v>
      </c>
    </row>
    <row r="682" spans="1:19">
      <c r="A682" s="119"/>
      <c r="E682" s="98">
        <f t="shared" si="101"/>
        <v>681</v>
      </c>
      <c r="F682" s="99"/>
      <c r="K682" s="114">
        <f t="shared" si="108"/>
        <v>32.51843220339012</v>
      </c>
      <c r="L682" s="115">
        <f t="shared" si="109"/>
        <v>32.567432203390119</v>
      </c>
      <c r="M682" s="98">
        <f t="shared" si="102"/>
        <v>32.517932203390117</v>
      </c>
      <c r="N682" s="116">
        <f t="shared" si="103"/>
        <v>32.567932203390122</v>
      </c>
      <c r="O682" s="117">
        <f t="shared" si="104"/>
        <v>32.542932203390123</v>
      </c>
      <c r="P682" s="98">
        <f t="shared" si="105"/>
        <v>0</v>
      </c>
      <c r="Q682" s="118">
        <f t="shared" si="106"/>
        <v>0</v>
      </c>
      <c r="R682" s="98">
        <f t="shared" si="110"/>
        <v>8</v>
      </c>
      <c r="S682" s="119">
        <f t="shared" si="107"/>
        <v>8</v>
      </c>
    </row>
    <row r="683" spans="1:19">
      <c r="A683" s="119"/>
      <c r="E683" s="98">
        <f t="shared" si="101"/>
        <v>682</v>
      </c>
      <c r="F683" s="99"/>
      <c r="K683" s="114">
        <f t="shared" si="108"/>
        <v>32.568432203390117</v>
      </c>
      <c r="L683" s="115">
        <f t="shared" si="109"/>
        <v>32.617432203390116</v>
      </c>
      <c r="M683" s="98">
        <f t="shared" si="102"/>
        <v>32.567932203390114</v>
      </c>
      <c r="N683" s="116">
        <f t="shared" si="103"/>
        <v>32.617932203390119</v>
      </c>
      <c r="O683" s="117">
        <f t="shared" si="104"/>
        <v>32.59293220339012</v>
      </c>
      <c r="P683" s="98">
        <f t="shared" si="105"/>
        <v>0</v>
      </c>
      <c r="Q683" s="118">
        <f t="shared" si="106"/>
        <v>0</v>
      </c>
      <c r="R683" s="98">
        <f t="shared" si="110"/>
        <v>8</v>
      </c>
      <c r="S683" s="119">
        <f t="shared" si="107"/>
        <v>8</v>
      </c>
    </row>
    <row r="684" spans="1:19">
      <c r="A684" s="119"/>
      <c r="E684" s="98">
        <f t="shared" si="101"/>
        <v>683</v>
      </c>
      <c r="F684" s="99"/>
      <c r="K684" s="114">
        <f t="shared" si="108"/>
        <v>32.618432203390114</v>
      </c>
      <c r="L684" s="115">
        <f t="shared" si="109"/>
        <v>32.667432203390113</v>
      </c>
      <c r="M684" s="98">
        <f t="shared" si="102"/>
        <v>32.617932203390112</v>
      </c>
      <c r="N684" s="116">
        <f t="shared" si="103"/>
        <v>32.667932203390116</v>
      </c>
      <c r="O684" s="117">
        <f t="shared" si="104"/>
        <v>32.642932203390117</v>
      </c>
      <c r="P684" s="98">
        <f t="shared" si="105"/>
        <v>0</v>
      </c>
      <c r="Q684" s="118">
        <f t="shared" si="106"/>
        <v>0</v>
      </c>
      <c r="R684" s="98">
        <f t="shared" si="110"/>
        <v>8</v>
      </c>
      <c r="S684" s="119">
        <f t="shared" si="107"/>
        <v>8</v>
      </c>
    </row>
    <row r="685" spans="1:19">
      <c r="A685" s="119"/>
      <c r="E685" s="98">
        <f t="shared" si="101"/>
        <v>684</v>
      </c>
      <c r="F685" s="99"/>
      <c r="K685" s="114">
        <f t="shared" si="108"/>
        <v>32.668432203390111</v>
      </c>
      <c r="L685" s="115">
        <f t="shared" si="109"/>
        <v>32.717432203390111</v>
      </c>
      <c r="M685" s="98">
        <f t="shared" si="102"/>
        <v>32.667932203390109</v>
      </c>
      <c r="N685" s="116">
        <f t="shared" si="103"/>
        <v>32.717932203390113</v>
      </c>
      <c r="O685" s="117">
        <f t="shared" si="104"/>
        <v>32.692932203390114</v>
      </c>
      <c r="P685" s="98">
        <f t="shared" si="105"/>
        <v>0</v>
      </c>
      <c r="Q685" s="118">
        <f t="shared" si="106"/>
        <v>0</v>
      </c>
      <c r="R685" s="98">
        <f t="shared" si="110"/>
        <v>8</v>
      </c>
      <c r="S685" s="119">
        <f t="shared" si="107"/>
        <v>8</v>
      </c>
    </row>
    <row r="686" spans="1:19">
      <c r="A686" s="119"/>
      <c r="E686" s="98">
        <f t="shared" si="101"/>
        <v>685</v>
      </c>
      <c r="F686" s="99"/>
      <c r="K686" s="114">
        <f t="shared" si="108"/>
        <v>32.718432203390108</v>
      </c>
      <c r="L686" s="115">
        <f t="shared" si="109"/>
        <v>32.767432203390108</v>
      </c>
      <c r="M686" s="98">
        <f t="shared" si="102"/>
        <v>32.717932203390106</v>
      </c>
      <c r="N686" s="116">
        <f t="shared" si="103"/>
        <v>32.76793220339011</v>
      </c>
      <c r="O686" s="117">
        <f t="shared" si="104"/>
        <v>32.742932203390112</v>
      </c>
      <c r="P686" s="98">
        <f t="shared" si="105"/>
        <v>0</v>
      </c>
      <c r="Q686" s="118">
        <f t="shared" si="106"/>
        <v>0</v>
      </c>
      <c r="R686" s="98">
        <f t="shared" si="110"/>
        <v>8</v>
      </c>
      <c r="S686" s="119">
        <f t="shared" si="107"/>
        <v>8</v>
      </c>
    </row>
    <row r="687" spans="1:19">
      <c r="A687" s="119"/>
      <c r="E687" s="98">
        <f t="shared" si="101"/>
        <v>686</v>
      </c>
      <c r="F687" s="99"/>
      <c r="K687" s="114">
        <f t="shared" si="108"/>
        <v>32.768432203390105</v>
      </c>
      <c r="L687" s="115">
        <f t="shared" si="109"/>
        <v>32.817432203390105</v>
      </c>
      <c r="M687" s="98">
        <f t="shared" si="102"/>
        <v>32.767932203390103</v>
      </c>
      <c r="N687" s="116">
        <f t="shared" si="103"/>
        <v>32.817932203390107</v>
      </c>
      <c r="O687" s="117">
        <f t="shared" si="104"/>
        <v>32.792932203390109</v>
      </c>
      <c r="P687" s="98">
        <f t="shared" si="105"/>
        <v>0</v>
      </c>
      <c r="Q687" s="118">
        <f t="shared" si="106"/>
        <v>0</v>
      </c>
      <c r="R687" s="98">
        <f t="shared" si="110"/>
        <v>8</v>
      </c>
      <c r="S687" s="119">
        <f t="shared" si="107"/>
        <v>8</v>
      </c>
    </row>
    <row r="688" spans="1:19">
      <c r="A688" s="119"/>
      <c r="E688" s="98">
        <f t="shared" si="101"/>
        <v>687</v>
      </c>
      <c r="F688" s="99"/>
      <c r="K688" s="114">
        <f t="shared" si="108"/>
        <v>32.818432203390103</v>
      </c>
      <c r="L688" s="115">
        <f t="shared" si="109"/>
        <v>32.867432203390102</v>
      </c>
      <c r="M688" s="98">
        <f t="shared" si="102"/>
        <v>32.8179322033901</v>
      </c>
      <c r="N688" s="116">
        <f t="shared" si="103"/>
        <v>32.867932203390104</v>
      </c>
      <c r="O688" s="117">
        <f t="shared" si="104"/>
        <v>32.842932203390106</v>
      </c>
      <c r="P688" s="98">
        <f t="shared" si="105"/>
        <v>0</v>
      </c>
      <c r="Q688" s="118">
        <f t="shared" si="106"/>
        <v>0</v>
      </c>
      <c r="R688" s="98">
        <f t="shared" si="110"/>
        <v>8</v>
      </c>
      <c r="S688" s="119">
        <f t="shared" si="107"/>
        <v>8</v>
      </c>
    </row>
    <row r="689" spans="1:19">
      <c r="A689" s="119"/>
      <c r="E689" s="98">
        <f t="shared" si="101"/>
        <v>688</v>
      </c>
      <c r="F689" s="99"/>
      <c r="K689" s="114">
        <f t="shared" si="108"/>
        <v>32.8684322033901</v>
      </c>
      <c r="L689" s="115">
        <f t="shared" si="109"/>
        <v>32.917432203390099</v>
      </c>
      <c r="M689" s="98">
        <f t="shared" si="102"/>
        <v>32.867932203390097</v>
      </c>
      <c r="N689" s="116">
        <f t="shared" si="103"/>
        <v>32.917932203390102</v>
      </c>
      <c r="O689" s="117">
        <f t="shared" si="104"/>
        <v>32.892932203390103</v>
      </c>
      <c r="P689" s="98">
        <f t="shared" si="105"/>
        <v>0</v>
      </c>
      <c r="Q689" s="118">
        <f t="shared" si="106"/>
        <v>0</v>
      </c>
      <c r="R689" s="98">
        <f t="shared" si="110"/>
        <v>8</v>
      </c>
      <c r="S689" s="119">
        <f t="shared" si="107"/>
        <v>8</v>
      </c>
    </row>
    <row r="690" spans="1:19">
      <c r="A690" s="119"/>
      <c r="E690" s="98">
        <f t="shared" si="101"/>
        <v>689</v>
      </c>
      <c r="F690" s="99"/>
      <c r="K690" s="114">
        <f t="shared" si="108"/>
        <v>32.918432203390097</v>
      </c>
      <c r="L690" s="115">
        <f t="shared" si="109"/>
        <v>32.967432203390096</v>
      </c>
      <c r="M690" s="98">
        <f t="shared" si="102"/>
        <v>32.917932203390095</v>
      </c>
      <c r="N690" s="116">
        <f t="shared" si="103"/>
        <v>32.967932203390099</v>
      </c>
      <c r="O690" s="117">
        <f t="shared" si="104"/>
        <v>32.9429322033901</v>
      </c>
      <c r="P690" s="98">
        <f t="shared" si="105"/>
        <v>0</v>
      </c>
      <c r="Q690" s="118">
        <f t="shared" si="106"/>
        <v>0</v>
      </c>
      <c r="R690" s="98">
        <f t="shared" si="110"/>
        <v>8</v>
      </c>
      <c r="S690" s="119">
        <f t="shared" si="107"/>
        <v>8</v>
      </c>
    </row>
    <row r="691" spans="1:19">
      <c r="A691" s="119"/>
      <c r="E691" s="98">
        <f t="shared" si="101"/>
        <v>690</v>
      </c>
      <c r="F691" s="99"/>
      <c r="K691" s="114">
        <f t="shared" si="108"/>
        <v>32.968432203390094</v>
      </c>
      <c r="L691" s="115">
        <f t="shared" si="109"/>
        <v>33.017432203390094</v>
      </c>
      <c r="M691" s="98">
        <f t="shared" si="102"/>
        <v>32.967932203390092</v>
      </c>
      <c r="N691" s="116">
        <f t="shared" si="103"/>
        <v>33.017932203390096</v>
      </c>
      <c r="O691" s="117">
        <f t="shared" si="104"/>
        <v>32.992932203390097</v>
      </c>
      <c r="P691" s="98">
        <f t="shared" si="105"/>
        <v>0</v>
      </c>
      <c r="Q691" s="118">
        <f t="shared" si="106"/>
        <v>0</v>
      </c>
      <c r="R691" s="98">
        <f t="shared" si="110"/>
        <v>8</v>
      </c>
      <c r="S691" s="119">
        <f t="shared" si="107"/>
        <v>8</v>
      </c>
    </row>
    <row r="692" spans="1:19">
      <c r="A692" s="119"/>
      <c r="E692" s="98">
        <f t="shared" si="101"/>
        <v>691</v>
      </c>
      <c r="F692" s="99"/>
      <c r="K692" s="114">
        <f t="shared" si="108"/>
        <v>33.018432203390091</v>
      </c>
      <c r="L692" s="115">
        <f t="shared" si="109"/>
        <v>33.067432203390091</v>
      </c>
      <c r="M692" s="98">
        <f t="shared" si="102"/>
        <v>33.017932203390089</v>
      </c>
      <c r="N692" s="116">
        <f t="shared" si="103"/>
        <v>33.067932203390093</v>
      </c>
      <c r="O692" s="117">
        <f t="shared" si="104"/>
        <v>33.042932203390095</v>
      </c>
      <c r="P692" s="98">
        <f t="shared" si="105"/>
        <v>0</v>
      </c>
      <c r="Q692" s="118">
        <f t="shared" si="106"/>
        <v>0</v>
      </c>
      <c r="R692" s="98">
        <f t="shared" si="110"/>
        <v>8</v>
      </c>
      <c r="S692" s="119">
        <f t="shared" si="107"/>
        <v>8</v>
      </c>
    </row>
    <row r="693" spans="1:19">
      <c r="A693" s="119"/>
      <c r="E693" s="98">
        <f t="shared" si="101"/>
        <v>692</v>
      </c>
      <c r="F693" s="99"/>
      <c r="K693" s="114">
        <f t="shared" si="108"/>
        <v>33.068432203390088</v>
      </c>
      <c r="L693" s="115">
        <f t="shared" si="109"/>
        <v>33.117432203390088</v>
      </c>
      <c r="M693" s="98">
        <f t="shared" si="102"/>
        <v>33.067932203390086</v>
      </c>
      <c r="N693" s="116">
        <f t="shared" si="103"/>
        <v>33.11793220339009</v>
      </c>
      <c r="O693" s="117">
        <f t="shared" si="104"/>
        <v>33.092932203390092</v>
      </c>
      <c r="P693" s="98">
        <f t="shared" si="105"/>
        <v>0</v>
      </c>
      <c r="Q693" s="118">
        <f t="shared" si="106"/>
        <v>0</v>
      </c>
      <c r="R693" s="98">
        <f t="shared" si="110"/>
        <v>8</v>
      </c>
      <c r="S693" s="119">
        <f t="shared" si="107"/>
        <v>8</v>
      </c>
    </row>
    <row r="694" spans="1:19">
      <c r="A694" s="119"/>
      <c r="E694" s="98">
        <f t="shared" si="101"/>
        <v>693</v>
      </c>
      <c r="F694" s="99"/>
      <c r="K694" s="114">
        <f t="shared" si="108"/>
        <v>33.118432203390086</v>
      </c>
      <c r="L694" s="115">
        <f t="shared" si="109"/>
        <v>33.167432203390085</v>
      </c>
      <c r="M694" s="98">
        <f t="shared" si="102"/>
        <v>33.117932203390083</v>
      </c>
      <c r="N694" s="116">
        <f t="shared" si="103"/>
        <v>33.167932203390087</v>
      </c>
      <c r="O694" s="117">
        <f t="shared" si="104"/>
        <v>33.142932203390089</v>
      </c>
      <c r="P694" s="98">
        <f t="shared" si="105"/>
        <v>0</v>
      </c>
      <c r="Q694" s="118">
        <f t="shared" si="106"/>
        <v>0</v>
      </c>
      <c r="R694" s="98">
        <f t="shared" si="110"/>
        <v>8</v>
      </c>
      <c r="S694" s="119">
        <f t="shared" si="107"/>
        <v>8</v>
      </c>
    </row>
    <row r="695" spans="1:19">
      <c r="A695" s="119"/>
      <c r="E695" s="98">
        <f t="shared" si="101"/>
        <v>694</v>
      </c>
      <c r="F695" s="99"/>
      <c r="K695" s="114">
        <f t="shared" si="108"/>
        <v>33.168432203390083</v>
      </c>
      <c r="L695" s="115">
        <f t="shared" si="109"/>
        <v>33.217432203390082</v>
      </c>
      <c r="M695" s="98">
        <f t="shared" si="102"/>
        <v>33.16793220339008</v>
      </c>
      <c r="N695" s="116">
        <f t="shared" si="103"/>
        <v>33.217932203390085</v>
      </c>
      <c r="O695" s="117">
        <f t="shared" si="104"/>
        <v>33.192932203390086</v>
      </c>
      <c r="P695" s="98">
        <f t="shared" si="105"/>
        <v>0</v>
      </c>
      <c r="Q695" s="118">
        <f t="shared" si="106"/>
        <v>0</v>
      </c>
      <c r="R695" s="98">
        <f t="shared" si="110"/>
        <v>8</v>
      </c>
      <c r="S695" s="119">
        <f t="shared" si="107"/>
        <v>8</v>
      </c>
    </row>
    <row r="696" spans="1:19">
      <c r="A696" s="119"/>
      <c r="E696" s="98">
        <f t="shared" si="101"/>
        <v>695</v>
      </c>
      <c r="F696" s="99"/>
      <c r="K696" s="114">
        <f t="shared" si="108"/>
        <v>33.21843220339008</v>
      </c>
      <c r="L696" s="115">
        <f t="shared" si="109"/>
        <v>33.267432203390079</v>
      </c>
      <c r="M696" s="98">
        <f t="shared" si="102"/>
        <v>33.217932203390077</v>
      </c>
      <c r="N696" s="116">
        <f t="shared" si="103"/>
        <v>33.267932203390082</v>
      </c>
      <c r="O696" s="117">
        <f t="shared" si="104"/>
        <v>33.242932203390083</v>
      </c>
      <c r="P696" s="98">
        <f t="shared" si="105"/>
        <v>0</v>
      </c>
      <c r="Q696" s="118">
        <f t="shared" si="106"/>
        <v>0</v>
      </c>
      <c r="R696" s="98">
        <f t="shared" si="110"/>
        <v>8</v>
      </c>
      <c r="S696" s="119">
        <f t="shared" si="107"/>
        <v>8</v>
      </c>
    </row>
    <row r="697" spans="1:19">
      <c r="A697" s="119"/>
      <c r="E697" s="98">
        <f t="shared" si="101"/>
        <v>696</v>
      </c>
      <c r="F697" s="99"/>
      <c r="K697" s="114">
        <f t="shared" si="108"/>
        <v>33.268432203390077</v>
      </c>
      <c r="L697" s="115">
        <f t="shared" si="109"/>
        <v>33.317432203390076</v>
      </c>
      <c r="M697" s="98">
        <f t="shared" si="102"/>
        <v>33.267932203390075</v>
      </c>
      <c r="N697" s="116">
        <f t="shared" si="103"/>
        <v>33.317932203390079</v>
      </c>
      <c r="O697" s="117">
        <f t="shared" si="104"/>
        <v>33.29293220339008</v>
      </c>
      <c r="P697" s="98">
        <f t="shared" si="105"/>
        <v>0</v>
      </c>
      <c r="Q697" s="118">
        <f t="shared" si="106"/>
        <v>0</v>
      </c>
      <c r="R697" s="98">
        <f t="shared" si="110"/>
        <v>8</v>
      </c>
      <c r="S697" s="119">
        <f t="shared" si="107"/>
        <v>8</v>
      </c>
    </row>
    <row r="698" spans="1:19">
      <c r="A698" s="119"/>
      <c r="E698" s="98">
        <f t="shared" si="101"/>
        <v>697</v>
      </c>
      <c r="F698" s="99"/>
      <c r="K698" s="114">
        <f t="shared" si="108"/>
        <v>33.318432203390074</v>
      </c>
      <c r="L698" s="115">
        <f t="shared" si="109"/>
        <v>33.367432203390074</v>
      </c>
      <c r="M698" s="98">
        <f t="shared" si="102"/>
        <v>33.317932203390072</v>
      </c>
      <c r="N698" s="116">
        <f t="shared" si="103"/>
        <v>33.367932203390076</v>
      </c>
      <c r="O698" s="117">
        <f t="shared" si="104"/>
        <v>33.342932203390077</v>
      </c>
      <c r="P698" s="98">
        <f t="shared" si="105"/>
        <v>0</v>
      </c>
      <c r="Q698" s="118">
        <f t="shared" si="106"/>
        <v>0</v>
      </c>
      <c r="R698" s="98">
        <f t="shared" si="110"/>
        <v>8</v>
      </c>
      <c r="S698" s="119">
        <f t="shared" si="107"/>
        <v>8</v>
      </c>
    </row>
    <row r="699" spans="1:19">
      <c r="A699" s="119"/>
      <c r="E699" s="98">
        <f t="shared" si="101"/>
        <v>698</v>
      </c>
      <c r="F699" s="99"/>
      <c r="K699" s="114">
        <f t="shared" si="108"/>
        <v>33.368432203390071</v>
      </c>
      <c r="L699" s="115">
        <f t="shared" si="109"/>
        <v>33.417432203390071</v>
      </c>
      <c r="M699" s="98">
        <f t="shared" si="102"/>
        <v>33.367932203390069</v>
      </c>
      <c r="N699" s="116">
        <f t="shared" si="103"/>
        <v>33.417932203390073</v>
      </c>
      <c r="O699" s="117">
        <f t="shared" si="104"/>
        <v>33.392932203390075</v>
      </c>
      <c r="P699" s="98">
        <f t="shared" si="105"/>
        <v>0</v>
      </c>
      <c r="Q699" s="118">
        <f t="shared" si="106"/>
        <v>0</v>
      </c>
      <c r="R699" s="98">
        <f t="shared" si="110"/>
        <v>8</v>
      </c>
      <c r="S699" s="119">
        <f t="shared" si="107"/>
        <v>8</v>
      </c>
    </row>
    <row r="700" spans="1:19">
      <c r="A700" s="119"/>
      <c r="E700" s="98">
        <f t="shared" si="101"/>
        <v>699</v>
      </c>
      <c r="F700" s="99"/>
      <c r="K700" s="114">
        <f t="shared" si="108"/>
        <v>33.418432203390068</v>
      </c>
      <c r="L700" s="115">
        <f t="shared" si="109"/>
        <v>33.467432203390068</v>
      </c>
      <c r="M700" s="98">
        <f t="shared" si="102"/>
        <v>33.417932203390066</v>
      </c>
      <c r="N700" s="116">
        <f t="shared" si="103"/>
        <v>33.46793220339007</v>
      </c>
      <c r="O700" s="117">
        <f t="shared" si="104"/>
        <v>33.442932203390072</v>
      </c>
      <c r="P700" s="98">
        <f t="shared" si="105"/>
        <v>0</v>
      </c>
      <c r="Q700" s="118">
        <f t="shared" si="106"/>
        <v>0</v>
      </c>
      <c r="R700" s="98">
        <f t="shared" si="110"/>
        <v>8</v>
      </c>
      <c r="S700" s="119">
        <f t="shared" si="107"/>
        <v>8</v>
      </c>
    </row>
    <row r="701" spans="1:19">
      <c r="A701" s="119"/>
      <c r="E701" s="98">
        <f t="shared" si="101"/>
        <v>700</v>
      </c>
      <c r="F701" s="99"/>
      <c r="K701" s="114">
        <f t="shared" si="108"/>
        <v>33.468432203390066</v>
      </c>
      <c r="L701" s="115">
        <f t="shared" si="109"/>
        <v>33.517432203390065</v>
      </c>
      <c r="M701" s="98">
        <f t="shared" si="102"/>
        <v>33.467932203390063</v>
      </c>
      <c r="N701" s="116">
        <f t="shared" si="103"/>
        <v>33.517932203390068</v>
      </c>
      <c r="O701" s="117">
        <f t="shared" si="104"/>
        <v>33.492932203390069</v>
      </c>
      <c r="P701" s="98">
        <f t="shared" si="105"/>
        <v>0</v>
      </c>
      <c r="Q701" s="118">
        <f t="shared" si="106"/>
        <v>0</v>
      </c>
      <c r="R701" s="98">
        <f t="shared" si="110"/>
        <v>8</v>
      </c>
      <c r="S701" s="119">
        <f t="shared" si="107"/>
        <v>8</v>
      </c>
    </row>
    <row r="702" spans="1:19">
      <c r="A702" s="119"/>
      <c r="E702" s="98">
        <f t="shared" si="101"/>
        <v>701</v>
      </c>
      <c r="F702" s="99"/>
      <c r="K702" s="114">
        <f t="shared" si="108"/>
        <v>33.518432203390063</v>
      </c>
      <c r="L702" s="115">
        <f t="shared" si="109"/>
        <v>33.567432203390062</v>
      </c>
      <c r="M702" s="98">
        <f t="shared" si="102"/>
        <v>33.51793220339006</v>
      </c>
      <c r="N702" s="116">
        <f t="shared" si="103"/>
        <v>33.567932203390065</v>
      </c>
      <c r="O702" s="117">
        <f t="shared" si="104"/>
        <v>33.542932203390066</v>
      </c>
      <c r="P702" s="98">
        <f t="shared" si="105"/>
        <v>0</v>
      </c>
      <c r="Q702" s="118">
        <f t="shared" si="106"/>
        <v>0</v>
      </c>
      <c r="R702" s="98">
        <f t="shared" si="110"/>
        <v>8</v>
      </c>
      <c r="S702" s="119">
        <f t="shared" si="107"/>
        <v>8</v>
      </c>
    </row>
    <row r="703" spans="1:19">
      <c r="A703" s="119"/>
      <c r="E703" s="98">
        <f t="shared" si="101"/>
        <v>702</v>
      </c>
      <c r="F703" s="99"/>
      <c r="K703" s="114">
        <f t="shared" si="108"/>
        <v>33.56843220339006</v>
      </c>
      <c r="L703" s="115">
        <f t="shared" si="109"/>
        <v>33.617432203390059</v>
      </c>
      <c r="M703" s="98">
        <f t="shared" si="102"/>
        <v>33.567932203390058</v>
      </c>
      <c r="N703" s="116">
        <f t="shared" si="103"/>
        <v>33.617932203390062</v>
      </c>
      <c r="O703" s="117">
        <f t="shared" si="104"/>
        <v>33.592932203390063</v>
      </c>
      <c r="P703" s="98">
        <f t="shared" si="105"/>
        <v>0</v>
      </c>
      <c r="Q703" s="118">
        <f t="shared" si="106"/>
        <v>0</v>
      </c>
      <c r="R703" s="98">
        <f t="shared" si="110"/>
        <v>8</v>
      </c>
      <c r="S703" s="119">
        <f t="shared" si="107"/>
        <v>8</v>
      </c>
    </row>
    <row r="704" spans="1:19">
      <c r="A704" s="119"/>
      <c r="E704" s="98">
        <f t="shared" si="101"/>
        <v>703</v>
      </c>
      <c r="F704" s="99"/>
      <c r="K704" s="114">
        <f t="shared" si="108"/>
        <v>33.618432203390057</v>
      </c>
      <c r="L704" s="115">
        <f t="shared" si="109"/>
        <v>33.667432203390057</v>
      </c>
      <c r="M704" s="98">
        <f t="shared" si="102"/>
        <v>33.617932203390055</v>
      </c>
      <c r="N704" s="116">
        <f t="shared" si="103"/>
        <v>33.667932203390059</v>
      </c>
      <c r="O704" s="117">
        <f t="shared" si="104"/>
        <v>33.64293220339006</v>
      </c>
      <c r="P704" s="98">
        <f t="shared" si="105"/>
        <v>0</v>
      </c>
      <c r="Q704" s="118">
        <f t="shared" si="106"/>
        <v>0</v>
      </c>
      <c r="R704" s="98">
        <f t="shared" si="110"/>
        <v>8</v>
      </c>
      <c r="S704" s="119">
        <f t="shared" si="107"/>
        <v>8</v>
      </c>
    </row>
    <row r="705" spans="1:19">
      <c r="A705" s="119"/>
      <c r="E705" s="98">
        <f t="shared" si="101"/>
        <v>704</v>
      </c>
      <c r="F705" s="99"/>
      <c r="K705" s="114">
        <f t="shared" si="108"/>
        <v>33.668432203390054</v>
      </c>
      <c r="L705" s="115">
        <f t="shared" si="109"/>
        <v>33.717432203390054</v>
      </c>
      <c r="M705" s="98">
        <f t="shared" si="102"/>
        <v>33.667932203390052</v>
      </c>
      <c r="N705" s="116">
        <f t="shared" si="103"/>
        <v>33.717932203390056</v>
      </c>
      <c r="O705" s="117">
        <f t="shared" si="104"/>
        <v>33.692932203390058</v>
      </c>
      <c r="P705" s="98">
        <f t="shared" si="105"/>
        <v>0</v>
      </c>
      <c r="Q705" s="118">
        <f t="shared" si="106"/>
        <v>0</v>
      </c>
      <c r="R705" s="98">
        <f t="shared" si="110"/>
        <v>8</v>
      </c>
      <c r="S705" s="119">
        <f t="shared" si="107"/>
        <v>8</v>
      </c>
    </row>
    <row r="706" spans="1:19">
      <c r="A706" s="119"/>
      <c r="E706" s="98">
        <f t="shared" si="101"/>
        <v>705</v>
      </c>
      <c r="F706" s="99"/>
      <c r="K706" s="114">
        <f t="shared" si="108"/>
        <v>33.718432203390051</v>
      </c>
      <c r="L706" s="115">
        <f t="shared" si="109"/>
        <v>33.767432203390051</v>
      </c>
      <c r="M706" s="98">
        <f t="shared" si="102"/>
        <v>33.717932203390049</v>
      </c>
      <c r="N706" s="116">
        <f t="shared" si="103"/>
        <v>33.767932203390053</v>
      </c>
      <c r="O706" s="117">
        <f t="shared" si="104"/>
        <v>33.742932203390055</v>
      </c>
      <c r="P706" s="98">
        <f t="shared" si="105"/>
        <v>0</v>
      </c>
      <c r="Q706" s="118">
        <f t="shared" si="106"/>
        <v>0</v>
      </c>
      <c r="R706" s="98">
        <f t="shared" si="110"/>
        <v>8</v>
      </c>
      <c r="S706" s="119">
        <f t="shared" si="107"/>
        <v>8</v>
      </c>
    </row>
    <row r="707" spans="1:19">
      <c r="A707" s="119"/>
      <c r="E707" s="98">
        <f t="shared" si="101"/>
        <v>706</v>
      </c>
      <c r="F707" s="99"/>
      <c r="K707" s="114">
        <f t="shared" si="108"/>
        <v>33.768432203390049</v>
      </c>
      <c r="L707" s="115">
        <f t="shared" si="109"/>
        <v>33.817432203390048</v>
      </c>
      <c r="M707" s="98">
        <f t="shared" si="102"/>
        <v>33.767932203390046</v>
      </c>
      <c r="N707" s="116">
        <f t="shared" si="103"/>
        <v>33.81793220339005</v>
      </c>
      <c r="O707" s="117">
        <f t="shared" si="104"/>
        <v>33.792932203390052</v>
      </c>
      <c r="P707" s="98">
        <f t="shared" si="105"/>
        <v>0</v>
      </c>
      <c r="Q707" s="118">
        <f t="shared" si="106"/>
        <v>0</v>
      </c>
      <c r="R707" s="98">
        <f t="shared" si="110"/>
        <v>8</v>
      </c>
      <c r="S707" s="119">
        <f t="shared" si="107"/>
        <v>8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33.818432203390046</v>
      </c>
      <c r="L708" s="115">
        <f t="shared" si="109"/>
        <v>33.867432203390045</v>
      </c>
      <c r="M708" s="98">
        <f t="shared" si="102"/>
        <v>33.817932203390043</v>
      </c>
      <c r="N708" s="116">
        <f t="shared" si="103"/>
        <v>33.867932203390048</v>
      </c>
      <c r="O708" s="117">
        <f t="shared" si="104"/>
        <v>33.842932203390049</v>
      </c>
      <c r="P708" s="98">
        <f t="shared" si="105"/>
        <v>0</v>
      </c>
      <c r="Q708" s="118">
        <f t="shared" si="106"/>
        <v>0</v>
      </c>
      <c r="R708" s="98">
        <f t="shared" si="110"/>
        <v>8</v>
      </c>
      <c r="S708" s="119">
        <f t="shared" si="107"/>
        <v>8</v>
      </c>
    </row>
    <row r="709" spans="1:19">
      <c r="A709" s="119"/>
      <c r="E709" s="98">
        <f t="shared" si="111"/>
        <v>708</v>
      </c>
      <c r="F709" s="99"/>
      <c r="K709" s="114">
        <f t="shared" si="108"/>
        <v>33.868432203390043</v>
      </c>
      <c r="L709" s="115">
        <f t="shared" si="109"/>
        <v>33.917432203390042</v>
      </c>
      <c r="M709" s="98">
        <f t="shared" ref="M709:M772" si="112">K709-5*10^-(D$2+1)</f>
        <v>33.867932203390041</v>
      </c>
      <c r="N709" s="116">
        <f t="shared" ref="N709:N772" si="113">L709+5*10^-(D$2+1)</f>
        <v>33.917932203390045</v>
      </c>
      <c r="O709" s="117">
        <f t="shared" ref="O709:O772" si="114">AVERAGE(K709,L709)</f>
        <v>33.892932203390046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8</v>
      </c>
      <c r="S709" s="119">
        <f t="shared" ref="S709:S772" si="117">COUNTIF(F$2:F$5000,"&lt;="&amp;M709)</f>
        <v>8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33.91843220339004</v>
      </c>
      <c r="L710" s="115">
        <f t="shared" ref="L710:L773" si="119">K710+$I$4-POWER(10,-$D$2)</f>
        <v>33.96743220339004</v>
      </c>
      <c r="M710" s="98">
        <f t="shared" si="112"/>
        <v>33.917932203390038</v>
      </c>
      <c r="N710" s="116">
        <f t="shared" si="113"/>
        <v>33.967932203390042</v>
      </c>
      <c r="O710" s="117">
        <f t="shared" si="114"/>
        <v>33.942932203390043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8</v>
      </c>
      <c r="S710" s="119">
        <f t="shared" si="117"/>
        <v>8</v>
      </c>
    </row>
    <row r="711" spans="1:19">
      <c r="A711" s="119"/>
      <c r="E711" s="98">
        <f t="shared" si="111"/>
        <v>710</v>
      </c>
      <c r="F711" s="99"/>
      <c r="K711" s="114">
        <f t="shared" si="118"/>
        <v>33.968432203390037</v>
      </c>
      <c r="L711" s="115">
        <f t="shared" si="119"/>
        <v>34.017432203390037</v>
      </c>
      <c r="M711" s="98">
        <f t="shared" si="112"/>
        <v>33.967932203390035</v>
      </c>
      <c r="N711" s="116">
        <f t="shared" si="113"/>
        <v>34.017932203390039</v>
      </c>
      <c r="O711" s="117">
        <f t="shared" si="114"/>
        <v>33.992932203390041</v>
      </c>
      <c r="P711" s="98">
        <f t="shared" si="115"/>
        <v>0</v>
      </c>
      <c r="Q711" s="118">
        <f t="shared" si="116"/>
        <v>0</v>
      </c>
      <c r="R711" s="98">
        <f t="shared" si="120"/>
        <v>8</v>
      </c>
      <c r="S711" s="119">
        <f t="shared" si="117"/>
        <v>8</v>
      </c>
    </row>
    <row r="712" spans="1:19">
      <c r="A712" s="119"/>
      <c r="E712" s="98">
        <f t="shared" si="111"/>
        <v>711</v>
      </c>
      <c r="F712" s="99"/>
      <c r="K712" s="114">
        <f t="shared" si="118"/>
        <v>34.018432203390034</v>
      </c>
      <c r="L712" s="115">
        <f t="shared" si="119"/>
        <v>34.067432203390034</v>
      </c>
      <c r="M712" s="98">
        <f t="shared" si="112"/>
        <v>34.017932203390032</v>
      </c>
      <c r="N712" s="116">
        <f t="shared" si="113"/>
        <v>34.067932203390036</v>
      </c>
      <c r="O712" s="117">
        <f t="shared" si="114"/>
        <v>34.042932203390038</v>
      </c>
      <c r="P712" s="98">
        <f t="shared" si="115"/>
        <v>0</v>
      </c>
      <c r="Q712" s="118">
        <f t="shared" si="116"/>
        <v>0</v>
      </c>
      <c r="R712" s="98">
        <f t="shared" si="120"/>
        <v>8</v>
      </c>
      <c r="S712" s="119">
        <f t="shared" si="117"/>
        <v>8</v>
      </c>
    </row>
    <row r="713" spans="1:19">
      <c r="A713" s="119"/>
      <c r="E713" s="98">
        <f t="shared" si="111"/>
        <v>712</v>
      </c>
      <c r="F713" s="99"/>
      <c r="K713" s="114">
        <f t="shared" si="118"/>
        <v>34.068432203390032</v>
      </c>
      <c r="L713" s="115">
        <f t="shared" si="119"/>
        <v>34.117432203390031</v>
      </c>
      <c r="M713" s="98">
        <f t="shared" si="112"/>
        <v>34.067932203390029</v>
      </c>
      <c r="N713" s="116">
        <f t="shared" si="113"/>
        <v>34.117932203390033</v>
      </c>
      <c r="O713" s="117">
        <f t="shared" si="114"/>
        <v>34.092932203390035</v>
      </c>
      <c r="P713" s="98">
        <f t="shared" si="115"/>
        <v>0</v>
      </c>
      <c r="Q713" s="118">
        <f t="shared" si="116"/>
        <v>0</v>
      </c>
      <c r="R713" s="98">
        <f t="shared" si="120"/>
        <v>8</v>
      </c>
      <c r="S713" s="119">
        <f t="shared" si="117"/>
        <v>8</v>
      </c>
    </row>
    <row r="714" spans="1:19">
      <c r="A714" s="119"/>
      <c r="E714" s="98">
        <f t="shared" si="111"/>
        <v>713</v>
      </c>
      <c r="F714" s="99"/>
      <c r="K714" s="114">
        <f t="shared" si="118"/>
        <v>34.118432203390029</v>
      </c>
      <c r="L714" s="115">
        <f t="shared" si="119"/>
        <v>34.167432203390028</v>
      </c>
      <c r="M714" s="98">
        <f t="shared" si="112"/>
        <v>34.117932203390026</v>
      </c>
      <c r="N714" s="116">
        <f t="shared" si="113"/>
        <v>34.167932203390031</v>
      </c>
      <c r="O714" s="117">
        <f t="shared" si="114"/>
        <v>34.142932203390032</v>
      </c>
      <c r="P714" s="98">
        <f t="shared" si="115"/>
        <v>0</v>
      </c>
      <c r="Q714" s="118">
        <f t="shared" si="116"/>
        <v>0</v>
      </c>
      <c r="R714" s="98">
        <f t="shared" si="120"/>
        <v>8</v>
      </c>
      <c r="S714" s="119">
        <f t="shared" si="117"/>
        <v>8</v>
      </c>
    </row>
    <row r="715" spans="1:19">
      <c r="A715" s="119"/>
      <c r="E715" s="98">
        <f t="shared" si="111"/>
        <v>714</v>
      </c>
      <c r="F715" s="99"/>
      <c r="K715" s="114">
        <f t="shared" si="118"/>
        <v>34.168432203390026</v>
      </c>
      <c r="L715" s="115">
        <f t="shared" si="119"/>
        <v>34.217432203390025</v>
      </c>
      <c r="M715" s="98">
        <f t="shared" si="112"/>
        <v>34.167932203390023</v>
      </c>
      <c r="N715" s="116">
        <f t="shared" si="113"/>
        <v>34.217932203390028</v>
      </c>
      <c r="O715" s="117">
        <f t="shared" si="114"/>
        <v>34.192932203390029</v>
      </c>
      <c r="P715" s="98">
        <f t="shared" si="115"/>
        <v>0</v>
      </c>
      <c r="Q715" s="118">
        <f t="shared" si="116"/>
        <v>0</v>
      </c>
      <c r="R715" s="98">
        <f t="shared" si="120"/>
        <v>8</v>
      </c>
      <c r="S715" s="119">
        <f t="shared" si="117"/>
        <v>8</v>
      </c>
    </row>
    <row r="716" spans="1:19">
      <c r="A716" s="119"/>
      <c r="E716" s="98">
        <f t="shared" si="111"/>
        <v>715</v>
      </c>
      <c r="F716" s="99"/>
      <c r="K716" s="114">
        <f t="shared" si="118"/>
        <v>34.218432203390023</v>
      </c>
      <c r="L716" s="115">
        <f t="shared" si="119"/>
        <v>34.267432203390022</v>
      </c>
      <c r="M716" s="98">
        <f t="shared" si="112"/>
        <v>34.217932203390021</v>
      </c>
      <c r="N716" s="116">
        <f t="shared" si="113"/>
        <v>34.267932203390025</v>
      </c>
      <c r="O716" s="117">
        <f t="shared" si="114"/>
        <v>34.242932203390026</v>
      </c>
      <c r="P716" s="98">
        <f t="shared" si="115"/>
        <v>0</v>
      </c>
      <c r="Q716" s="118">
        <f t="shared" si="116"/>
        <v>0</v>
      </c>
      <c r="R716" s="98">
        <f t="shared" si="120"/>
        <v>8</v>
      </c>
      <c r="S716" s="119">
        <f t="shared" si="117"/>
        <v>8</v>
      </c>
    </row>
    <row r="717" spans="1:19">
      <c r="A717" s="119"/>
      <c r="E717" s="98">
        <f t="shared" si="111"/>
        <v>716</v>
      </c>
      <c r="F717" s="99"/>
      <c r="K717" s="114">
        <f t="shared" si="118"/>
        <v>34.26843220339002</v>
      </c>
      <c r="L717" s="115">
        <f t="shared" si="119"/>
        <v>34.31743220339002</v>
      </c>
      <c r="M717" s="98">
        <f t="shared" si="112"/>
        <v>34.267932203390018</v>
      </c>
      <c r="N717" s="116">
        <f t="shared" si="113"/>
        <v>34.317932203390022</v>
      </c>
      <c r="O717" s="117">
        <f t="shared" si="114"/>
        <v>34.292932203390023</v>
      </c>
      <c r="P717" s="98">
        <f t="shared" si="115"/>
        <v>0</v>
      </c>
      <c r="Q717" s="118">
        <f t="shared" si="116"/>
        <v>0</v>
      </c>
      <c r="R717" s="98">
        <f t="shared" si="120"/>
        <v>8</v>
      </c>
      <c r="S717" s="119">
        <f t="shared" si="117"/>
        <v>8</v>
      </c>
    </row>
    <row r="718" spans="1:19">
      <c r="A718" s="119"/>
      <c r="E718" s="98">
        <f t="shared" si="111"/>
        <v>717</v>
      </c>
      <c r="F718" s="99"/>
      <c r="K718" s="114">
        <f t="shared" si="118"/>
        <v>34.318432203390017</v>
      </c>
      <c r="L718" s="115">
        <f t="shared" si="119"/>
        <v>34.367432203390017</v>
      </c>
      <c r="M718" s="98">
        <f t="shared" si="112"/>
        <v>34.317932203390015</v>
      </c>
      <c r="N718" s="116">
        <f t="shared" si="113"/>
        <v>34.367932203390019</v>
      </c>
      <c r="O718" s="117">
        <f t="shared" si="114"/>
        <v>34.342932203390021</v>
      </c>
      <c r="P718" s="98">
        <f t="shared" si="115"/>
        <v>0</v>
      </c>
      <c r="Q718" s="118">
        <f t="shared" si="116"/>
        <v>0</v>
      </c>
      <c r="R718" s="98">
        <f t="shared" si="120"/>
        <v>8</v>
      </c>
      <c r="S718" s="119">
        <f t="shared" si="117"/>
        <v>8</v>
      </c>
    </row>
    <row r="719" spans="1:19">
      <c r="A719" s="119"/>
      <c r="E719" s="98">
        <f t="shared" si="111"/>
        <v>718</v>
      </c>
      <c r="F719" s="99"/>
      <c r="K719" s="114">
        <f t="shared" si="118"/>
        <v>34.368432203390014</v>
      </c>
      <c r="L719" s="115">
        <f t="shared" si="119"/>
        <v>34.417432203390014</v>
      </c>
      <c r="M719" s="98">
        <f t="shared" si="112"/>
        <v>34.367932203390012</v>
      </c>
      <c r="N719" s="116">
        <f t="shared" si="113"/>
        <v>34.417932203390016</v>
      </c>
      <c r="O719" s="117">
        <f t="shared" si="114"/>
        <v>34.392932203390018</v>
      </c>
      <c r="P719" s="98">
        <f t="shared" si="115"/>
        <v>0</v>
      </c>
      <c r="Q719" s="118">
        <f t="shared" si="116"/>
        <v>0</v>
      </c>
      <c r="R719" s="98">
        <f t="shared" si="120"/>
        <v>8</v>
      </c>
      <c r="S719" s="119">
        <f t="shared" si="117"/>
        <v>8</v>
      </c>
    </row>
    <row r="720" spans="1:19">
      <c r="A720" s="119"/>
      <c r="E720" s="98">
        <f t="shared" si="111"/>
        <v>719</v>
      </c>
      <c r="F720" s="99"/>
      <c r="K720" s="114">
        <f t="shared" si="118"/>
        <v>34.418432203390012</v>
      </c>
      <c r="L720" s="115">
        <f t="shared" si="119"/>
        <v>34.467432203390011</v>
      </c>
      <c r="M720" s="98">
        <f t="shared" si="112"/>
        <v>34.417932203390009</v>
      </c>
      <c r="N720" s="116">
        <f t="shared" si="113"/>
        <v>34.467932203390014</v>
      </c>
      <c r="O720" s="117">
        <f t="shared" si="114"/>
        <v>34.442932203390015</v>
      </c>
      <c r="P720" s="98">
        <f t="shared" si="115"/>
        <v>0</v>
      </c>
      <c r="Q720" s="118">
        <f t="shared" si="116"/>
        <v>0</v>
      </c>
      <c r="R720" s="98">
        <f t="shared" si="120"/>
        <v>8</v>
      </c>
      <c r="S720" s="119">
        <f t="shared" si="117"/>
        <v>8</v>
      </c>
    </row>
    <row r="721" spans="1:19">
      <c r="A721" s="119"/>
      <c r="E721" s="98">
        <f t="shared" si="111"/>
        <v>720</v>
      </c>
      <c r="F721" s="99"/>
      <c r="K721" s="114">
        <f t="shared" si="118"/>
        <v>34.468432203390009</v>
      </c>
      <c r="L721" s="115">
        <f t="shared" si="119"/>
        <v>34.517432203390008</v>
      </c>
      <c r="M721" s="98">
        <f t="shared" si="112"/>
        <v>34.467932203390006</v>
      </c>
      <c r="N721" s="116">
        <f t="shared" si="113"/>
        <v>34.517932203390011</v>
      </c>
      <c r="O721" s="117">
        <f t="shared" si="114"/>
        <v>34.492932203390012</v>
      </c>
      <c r="P721" s="98">
        <f t="shared" si="115"/>
        <v>0</v>
      </c>
      <c r="Q721" s="118">
        <f t="shared" si="116"/>
        <v>0</v>
      </c>
      <c r="R721" s="98">
        <f t="shared" si="120"/>
        <v>8</v>
      </c>
      <c r="S721" s="119">
        <f t="shared" si="117"/>
        <v>8</v>
      </c>
    </row>
    <row r="722" spans="1:19">
      <c r="A722" s="119"/>
      <c r="E722" s="98">
        <f t="shared" si="111"/>
        <v>721</v>
      </c>
      <c r="F722" s="99"/>
      <c r="K722" s="114">
        <f t="shared" si="118"/>
        <v>34.518432203390006</v>
      </c>
      <c r="L722" s="115">
        <f t="shared" si="119"/>
        <v>34.567432203390005</v>
      </c>
      <c r="M722" s="98">
        <f t="shared" si="112"/>
        <v>34.517932203390004</v>
      </c>
      <c r="N722" s="116">
        <f t="shared" si="113"/>
        <v>34.567932203390008</v>
      </c>
      <c r="O722" s="117">
        <f t="shared" si="114"/>
        <v>34.542932203390009</v>
      </c>
      <c r="P722" s="98">
        <f t="shared" si="115"/>
        <v>0</v>
      </c>
      <c r="Q722" s="118">
        <f t="shared" si="116"/>
        <v>0</v>
      </c>
      <c r="R722" s="98">
        <f t="shared" si="120"/>
        <v>8</v>
      </c>
      <c r="S722" s="119">
        <f t="shared" si="117"/>
        <v>8</v>
      </c>
    </row>
    <row r="723" spans="1:19">
      <c r="A723" s="119"/>
      <c r="E723" s="98">
        <f t="shared" si="111"/>
        <v>722</v>
      </c>
      <c r="F723" s="99"/>
      <c r="K723" s="114">
        <f t="shared" si="118"/>
        <v>34.568432203390003</v>
      </c>
      <c r="L723" s="115">
        <f t="shared" si="119"/>
        <v>34.617432203390003</v>
      </c>
      <c r="M723" s="98">
        <f t="shared" si="112"/>
        <v>34.567932203390001</v>
      </c>
      <c r="N723" s="116">
        <f t="shared" si="113"/>
        <v>34.617932203390005</v>
      </c>
      <c r="O723" s="117">
        <f t="shared" si="114"/>
        <v>34.592932203390006</v>
      </c>
      <c r="P723" s="98">
        <f t="shared" si="115"/>
        <v>0</v>
      </c>
      <c r="Q723" s="118">
        <f t="shared" si="116"/>
        <v>0</v>
      </c>
      <c r="R723" s="98">
        <f t="shared" si="120"/>
        <v>8</v>
      </c>
      <c r="S723" s="119">
        <f t="shared" si="117"/>
        <v>8</v>
      </c>
    </row>
    <row r="724" spans="1:19">
      <c r="A724" s="119"/>
      <c r="E724" s="98">
        <f t="shared" si="111"/>
        <v>723</v>
      </c>
      <c r="F724" s="99"/>
      <c r="K724" s="114">
        <f t="shared" si="118"/>
        <v>34.61843220339</v>
      </c>
      <c r="L724" s="115">
        <f t="shared" si="119"/>
        <v>34.66743220339</v>
      </c>
      <c r="M724" s="98">
        <f t="shared" si="112"/>
        <v>34.617932203389998</v>
      </c>
      <c r="N724" s="116">
        <f t="shared" si="113"/>
        <v>34.667932203390002</v>
      </c>
      <c r="O724" s="117">
        <f t="shared" si="114"/>
        <v>34.642932203390004</v>
      </c>
      <c r="P724" s="98">
        <f t="shared" si="115"/>
        <v>0</v>
      </c>
      <c r="Q724" s="118">
        <f t="shared" si="116"/>
        <v>0</v>
      </c>
      <c r="R724" s="98">
        <f t="shared" si="120"/>
        <v>8</v>
      </c>
      <c r="S724" s="119">
        <f t="shared" si="117"/>
        <v>8</v>
      </c>
    </row>
    <row r="725" spans="1:19">
      <c r="A725" s="119"/>
      <c r="E725" s="98">
        <f t="shared" si="111"/>
        <v>724</v>
      </c>
      <c r="F725" s="99"/>
      <c r="K725" s="114">
        <f t="shared" si="118"/>
        <v>34.668432203389997</v>
      </c>
      <c r="L725" s="115">
        <f t="shared" si="119"/>
        <v>34.717432203389997</v>
      </c>
      <c r="M725" s="98">
        <f t="shared" si="112"/>
        <v>34.667932203389995</v>
      </c>
      <c r="N725" s="116">
        <f t="shared" si="113"/>
        <v>34.717932203389999</v>
      </c>
      <c r="O725" s="117">
        <f t="shared" si="114"/>
        <v>34.692932203390001</v>
      </c>
      <c r="P725" s="98">
        <f t="shared" si="115"/>
        <v>0</v>
      </c>
      <c r="Q725" s="118">
        <f t="shared" si="116"/>
        <v>0</v>
      </c>
      <c r="R725" s="98">
        <f t="shared" si="120"/>
        <v>8</v>
      </c>
      <c r="S725" s="119">
        <f t="shared" si="117"/>
        <v>8</v>
      </c>
    </row>
    <row r="726" spans="1:19">
      <c r="A726" s="119"/>
      <c r="E726" s="98">
        <f t="shared" si="111"/>
        <v>725</v>
      </c>
      <c r="F726" s="99"/>
      <c r="K726" s="114">
        <f t="shared" si="118"/>
        <v>34.718432203389995</v>
      </c>
      <c r="L726" s="115">
        <f t="shared" si="119"/>
        <v>34.767432203389994</v>
      </c>
      <c r="M726" s="98">
        <f t="shared" si="112"/>
        <v>34.717932203389992</v>
      </c>
      <c r="N726" s="116">
        <f t="shared" si="113"/>
        <v>34.767932203389996</v>
      </c>
      <c r="O726" s="117">
        <f t="shared" si="114"/>
        <v>34.742932203389998</v>
      </c>
      <c r="P726" s="98">
        <f t="shared" si="115"/>
        <v>0</v>
      </c>
      <c r="Q726" s="118">
        <f t="shared" si="116"/>
        <v>0</v>
      </c>
      <c r="R726" s="98">
        <f t="shared" si="120"/>
        <v>8</v>
      </c>
      <c r="S726" s="119">
        <f t="shared" si="117"/>
        <v>8</v>
      </c>
    </row>
    <row r="727" spans="1:19">
      <c r="A727" s="119"/>
      <c r="E727" s="98">
        <f t="shared" si="111"/>
        <v>726</v>
      </c>
      <c r="F727" s="99"/>
      <c r="K727" s="114">
        <f t="shared" si="118"/>
        <v>34.768432203389992</v>
      </c>
      <c r="L727" s="115">
        <f t="shared" si="119"/>
        <v>34.817432203389991</v>
      </c>
      <c r="M727" s="98">
        <f t="shared" si="112"/>
        <v>34.767932203389989</v>
      </c>
      <c r="N727" s="116">
        <f t="shared" si="113"/>
        <v>34.817932203389994</v>
      </c>
      <c r="O727" s="117">
        <f t="shared" si="114"/>
        <v>34.792932203389995</v>
      </c>
      <c r="P727" s="98">
        <f t="shared" si="115"/>
        <v>0</v>
      </c>
      <c r="Q727" s="118">
        <f t="shared" si="116"/>
        <v>0</v>
      </c>
      <c r="R727" s="98">
        <f t="shared" si="120"/>
        <v>8</v>
      </c>
      <c r="S727" s="119">
        <f t="shared" si="117"/>
        <v>8</v>
      </c>
    </row>
    <row r="728" spans="1:19">
      <c r="A728" s="119"/>
      <c r="E728" s="98">
        <f t="shared" si="111"/>
        <v>727</v>
      </c>
      <c r="F728" s="99"/>
      <c r="K728" s="114">
        <f t="shared" si="118"/>
        <v>34.818432203389989</v>
      </c>
      <c r="L728" s="115">
        <f t="shared" si="119"/>
        <v>34.867432203389988</v>
      </c>
      <c r="M728" s="98">
        <f t="shared" si="112"/>
        <v>34.817932203389987</v>
      </c>
      <c r="N728" s="116">
        <f t="shared" si="113"/>
        <v>34.867932203389991</v>
      </c>
      <c r="O728" s="117">
        <f t="shared" si="114"/>
        <v>34.842932203389992</v>
      </c>
      <c r="P728" s="98">
        <f t="shared" si="115"/>
        <v>0</v>
      </c>
      <c r="Q728" s="118">
        <f t="shared" si="116"/>
        <v>0</v>
      </c>
      <c r="R728" s="98">
        <f t="shared" si="120"/>
        <v>8</v>
      </c>
      <c r="S728" s="119">
        <f t="shared" si="117"/>
        <v>8</v>
      </c>
    </row>
    <row r="729" spans="1:19">
      <c r="A729" s="119"/>
      <c r="E729" s="98">
        <f t="shared" si="111"/>
        <v>728</v>
      </c>
      <c r="F729" s="99"/>
      <c r="K729" s="114">
        <f t="shared" si="118"/>
        <v>34.868432203389986</v>
      </c>
      <c r="L729" s="115">
        <f t="shared" si="119"/>
        <v>34.917432203389986</v>
      </c>
      <c r="M729" s="98">
        <f t="shared" si="112"/>
        <v>34.867932203389984</v>
      </c>
      <c r="N729" s="116">
        <f t="shared" si="113"/>
        <v>34.917932203389988</v>
      </c>
      <c r="O729" s="117">
        <f t="shared" si="114"/>
        <v>34.892932203389989</v>
      </c>
      <c r="P729" s="98">
        <f t="shared" si="115"/>
        <v>0</v>
      </c>
      <c r="Q729" s="118">
        <f t="shared" si="116"/>
        <v>0</v>
      </c>
      <c r="R729" s="98">
        <f t="shared" si="120"/>
        <v>8</v>
      </c>
      <c r="S729" s="119">
        <f t="shared" si="117"/>
        <v>8</v>
      </c>
    </row>
    <row r="730" spans="1:19">
      <c r="A730" s="119"/>
      <c r="E730" s="98">
        <f t="shared" si="111"/>
        <v>729</v>
      </c>
      <c r="F730" s="99"/>
      <c r="K730" s="114">
        <f t="shared" si="118"/>
        <v>34.918432203389983</v>
      </c>
      <c r="L730" s="115">
        <f t="shared" si="119"/>
        <v>34.967432203389983</v>
      </c>
      <c r="M730" s="98">
        <f t="shared" si="112"/>
        <v>34.917932203389981</v>
      </c>
      <c r="N730" s="116">
        <f t="shared" si="113"/>
        <v>34.967932203389985</v>
      </c>
      <c r="O730" s="117">
        <f t="shared" si="114"/>
        <v>34.942932203389987</v>
      </c>
      <c r="P730" s="98">
        <f t="shared" si="115"/>
        <v>0</v>
      </c>
      <c r="Q730" s="118">
        <f t="shared" si="116"/>
        <v>0</v>
      </c>
      <c r="R730" s="98">
        <f t="shared" si="120"/>
        <v>8</v>
      </c>
      <c r="S730" s="119">
        <f t="shared" si="117"/>
        <v>8</v>
      </c>
    </row>
    <row r="731" spans="1:19">
      <c r="A731" s="119"/>
      <c r="E731" s="98">
        <f t="shared" si="111"/>
        <v>730</v>
      </c>
      <c r="F731" s="99"/>
      <c r="K731" s="114">
        <f t="shared" si="118"/>
        <v>34.96843220338998</v>
      </c>
      <c r="L731" s="115">
        <f t="shared" si="119"/>
        <v>35.01743220338998</v>
      </c>
      <c r="M731" s="98">
        <f t="shared" si="112"/>
        <v>34.967932203389978</v>
      </c>
      <c r="N731" s="116">
        <f t="shared" si="113"/>
        <v>35.017932203389982</v>
      </c>
      <c r="O731" s="117">
        <f t="shared" si="114"/>
        <v>34.992932203389984</v>
      </c>
      <c r="P731" s="98">
        <f t="shared" si="115"/>
        <v>0</v>
      </c>
      <c r="Q731" s="118">
        <f t="shared" si="116"/>
        <v>0</v>
      </c>
      <c r="R731" s="98">
        <f t="shared" si="120"/>
        <v>8</v>
      </c>
      <c r="S731" s="119">
        <f t="shared" si="117"/>
        <v>8</v>
      </c>
    </row>
    <row r="732" spans="1:19">
      <c r="A732" s="119"/>
      <c r="E732" s="98">
        <f t="shared" si="111"/>
        <v>731</v>
      </c>
      <c r="F732" s="99"/>
      <c r="K732" s="114">
        <f t="shared" si="118"/>
        <v>35.018432203389978</v>
      </c>
      <c r="L732" s="115">
        <f t="shared" si="119"/>
        <v>35.067432203389977</v>
      </c>
      <c r="M732" s="98">
        <f t="shared" si="112"/>
        <v>35.017932203389975</v>
      </c>
      <c r="N732" s="116">
        <f t="shared" si="113"/>
        <v>35.067932203389979</v>
      </c>
      <c r="O732" s="117">
        <f t="shared" si="114"/>
        <v>35.042932203389981</v>
      </c>
      <c r="P732" s="98">
        <f t="shared" si="115"/>
        <v>0</v>
      </c>
      <c r="Q732" s="118">
        <f t="shared" si="116"/>
        <v>0</v>
      </c>
      <c r="R732" s="98">
        <f t="shared" si="120"/>
        <v>8</v>
      </c>
      <c r="S732" s="119">
        <f t="shared" si="117"/>
        <v>8</v>
      </c>
    </row>
    <row r="733" spans="1:19">
      <c r="A733" s="119"/>
      <c r="E733" s="98">
        <f t="shared" si="111"/>
        <v>732</v>
      </c>
      <c r="F733" s="99"/>
      <c r="K733" s="114">
        <f t="shared" si="118"/>
        <v>35.068432203389975</v>
      </c>
      <c r="L733" s="115">
        <f t="shared" si="119"/>
        <v>35.117432203389974</v>
      </c>
      <c r="M733" s="98">
        <f t="shared" si="112"/>
        <v>35.067932203389972</v>
      </c>
      <c r="N733" s="116">
        <f t="shared" si="113"/>
        <v>35.117932203389977</v>
      </c>
      <c r="O733" s="117">
        <f t="shared" si="114"/>
        <v>35.092932203389978</v>
      </c>
      <c r="P733" s="98">
        <f t="shared" si="115"/>
        <v>0</v>
      </c>
      <c r="Q733" s="118">
        <f t="shared" si="116"/>
        <v>0</v>
      </c>
      <c r="R733" s="98">
        <f t="shared" si="120"/>
        <v>8</v>
      </c>
      <c r="S733" s="119">
        <f t="shared" si="117"/>
        <v>8</v>
      </c>
    </row>
    <row r="734" spans="1:19">
      <c r="A734" s="119"/>
      <c r="E734" s="98">
        <f t="shared" si="111"/>
        <v>733</v>
      </c>
      <c r="F734" s="99"/>
      <c r="K734" s="114">
        <f t="shared" si="118"/>
        <v>35.118432203389972</v>
      </c>
      <c r="L734" s="115">
        <f t="shared" si="119"/>
        <v>35.167432203389971</v>
      </c>
      <c r="M734" s="98">
        <f t="shared" si="112"/>
        <v>35.117932203389969</v>
      </c>
      <c r="N734" s="116">
        <f t="shared" si="113"/>
        <v>35.167932203389974</v>
      </c>
      <c r="O734" s="117">
        <f t="shared" si="114"/>
        <v>35.142932203389975</v>
      </c>
      <c r="P734" s="98">
        <f t="shared" si="115"/>
        <v>0</v>
      </c>
      <c r="Q734" s="118">
        <f t="shared" si="116"/>
        <v>0</v>
      </c>
      <c r="R734" s="98">
        <f t="shared" si="120"/>
        <v>8</v>
      </c>
      <c r="S734" s="119">
        <f t="shared" si="117"/>
        <v>8</v>
      </c>
    </row>
    <row r="735" spans="1:19">
      <c r="A735" s="119"/>
      <c r="E735" s="98">
        <f t="shared" si="111"/>
        <v>734</v>
      </c>
      <c r="F735" s="99"/>
      <c r="K735" s="114">
        <f t="shared" si="118"/>
        <v>35.168432203389969</v>
      </c>
      <c r="L735" s="115">
        <f t="shared" si="119"/>
        <v>35.217432203389968</v>
      </c>
      <c r="M735" s="98">
        <f t="shared" si="112"/>
        <v>35.167932203389967</v>
      </c>
      <c r="N735" s="116">
        <f t="shared" si="113"/>
        <v>35.217932203389971</v>
      </c>
      <c r="O735" s="117">
        <f t="shared" si="114"/>
        <v>35.192932203389972</v>
      </c>
      <c r="P735" s="98">
        <f t="shared" si="115"/>
        <v>0</v>
      </c>
      <c r="Q735" s="118">
        <f t="shared" si="116"/>
        <v>0</v>
      </c>
      <c r="R735" s="98">
        <f t="shared" si="120"/>
        <v>8</v>
      </c>
      <c r="S735" s="119">
        <f t="shared" si="117"/>
        <v>8</v>
      </c>
    </row>
    <row r="736" spans="1:19">
      <c r="A736" s="119"/>
      <c r="E736" s="98">
        <f t="shared" si="111"/>
        <v>735</v>
      </c>
      <c r="F736" s="99"/>
      <c r="K736" s="114">
        <f t="shared" si="118"/>
        <v>35.218432203389966</v>
      </c>
      <c r="L736" s="115">
        <f t="shared" si="119"/>
        <v>35.267432203389966</v>
      </c>
      <c r="M736" s="98">
        <f t="shared" si="112"/>
        <v>35.217932203389964</v>
      </c>
      <c r="N736" s="116">
        <f t="shared" si="113"/>
        <v>35.267932203389968</v>
      </c>
      <c r="O736" s="117">
        <f t="shared" si="114"/>
        <v>35.242932203389969</v>
      </c>
      <c r="P736" s="98">
        <f t="shared" si="115"/>
        <v>0</v>
      </c>
      <c r="Q736" s="118">
        <f t="shared" si="116"/>
        <v>0</v>
      </c>
      <c r="R736" s="98">
        <f t="shared" si="120"/>
        <v>8</v>
      </c>
      <c r="S736" s="119">
        <f t="shared" si="117"/>
        <v>8</v>
      </c>
    </row>
    <row r="737" spans="1:19">
      <c r="A737" s="119"/>
      <c r="E737" s="98">
        <f t="shared" si="111"/>
        <v>736</v>
      </c>
      <c r="F737" s="99"/>
      <c r="K737" s="114">
        <f t="shared" si="118"/>
        <v>35.268432203389963</v>
      </c>
      <c r="L737" s="115">
        <f t="shared" si="119"/>
        <v>35.317432203389963</v>
      </c>
      <c r="M737" s="98">
        <f t="shared" si="112"/>
        <v>35.267932203389961</v>
      </c>
      <c r="N737" s="116">
        <f t="shared" si="113"/>
        <v>35.317932203389965</v>
      </c>
      <c r="O737" s="117">
        <f t="shared" si="114"/>
        <v>35.292932203389967</v>
      </c>
      <c r="P737" s="98">
        <f t="shared" si="115"/>
        <v>0</v>
      </c>
      <c r="Q737" s="118">
        <f t="shared" si="116"/>
        <v>0</v>
      </c>
      <c r="R737" s="98">
        <f t="shared" si="120"/>
        <v>8</v>
      </c>
      <c r="S737" s="119">
        <f t="shared" si="117"/>
        <v>8</v>
      </c>
    </row>
    <row r="738" spans="1:19">
      <c r="A738" s="119"/>
      <c r="E738" s="98">
        <f t="shared" si="111"/>
        <v>737</v>
      </c>
      <c r="F738" s="99"/>
      <c r="K738" s="114">
        <f t="shared" si="118"/>
        <v>35.31843220338996</v>
      </c>
      <c r="L738" s="115">
        <f t="shared" si="119"/>
        <v>35.36743220338996</v>
      </c>
      <c r="M738" s="98">
        <f t="shared" si="112"/>
        <v>35.317932203389958</v>
      </c>
      <c r="N738" s="116">
        <f t="shared" si="113"/>
        <v>35.367932203389962</v>
      </c>
      <c r="O738" s="117">
        <f t="shared" si="114"/>
        <v>35.342932203389964</v>
      </c>
      <c r="P738" s="98">
        <f t="shared" si="115"/>
        <v>0</v>
      </c>
      <c r="Q738" s="118">
        <f t="shared" si="116"/>
        <v>0</v>
      </c>
      <c r="R738" s="98">
        <f t="shared" si="120"/>
        <v>8</v>
      </c>
      <c r="S738" s="119">
        <f t="shared" si="117"/>
        <v>8</v>
      </c>
    </row>
    <row r="739" spans="1:19">
      <c r="A739" s="119"/>
      <c r="E739" s="98">
        <f t="shared" si="111"/>
        <v>738</v>
      </c>
      <c r="F739" s="99"/>
      <c r="K739" s="114">
        <f t="shared" si="118"/>
        <v>35.368432203389958</v>
      </c>
      <c r="L739" s="115">
        <f t="shared" si="119"/>
        <v>35.417432203389957</v>
      </c>
      <c r="M739" s="98">
        <f t="shared" si="112"/>
        <v>35.367932203389955</v>
      </c>
      <c r="N739" s="116">
        <f t="shared" si="113"/>
        <v>35.41793220338996</v>
      </c>
      <c r="O739" s="117">
        <f t="shared" si="114"/>
        <v>35.392932203389961</v>
      </c>
      <c r="P739" s="98">
        <f t="shared" si="115"/>
        <v>0</v>
      </c>
      <c r="Q739" s="118">
        <f t="shared" si="116"/>
        <v>0</v>
      </c>
      <c r="R739" s="98">
        <f t="shared" si="120"/>
        <v>8</v>
      </c>
      <c r="S739" s="119">
        <f t="shared" si="117"/>
        <v>8</v>
      </c>
    </row>
    <row r="740" spans="1:19">
      <c r="A740" s="119"/>
      <c r="E740" s="98">
        <f t="shared" si="111"/>
        <v>739</v>
      </c>
      <c r="F740" s="99"/>
      <c r="K740" s="114">
        <f t="shared" si="118"/>
        <v>35.418432203389955</v>
      </c>
      <c r="L740" s="115">
        <f t="shared" si="119"/>
        <v>35.467432203389954</v>
      </c>
      <c r="M740" s="98">
        <f t="shared" si="112"/>
        <v>35.417932203389952</v>
      </c>
      <c r="N740" s="116">
        <f t="shared" si="113"/>
        <v>35.467932203389957</v>
      </c>
      <c r="O740" s="117">
        <f t="shared" si="114"/>
        <v>35.442932203389958</v>
      </c>
      <c r="P740" s="98">
        <f t="shared" si="115"/>
        <v>0</v>
      </c>
      <c r="Q740" s="118">
        <f t="shared" si="116"/>
        <v>0</v>
      </c>
      <c r="R740" s="98">
        <f t="shared" si="120"/>
        <v>8</v>
      </c>
      <c r="S740" s="119">
        <f t="shared" si="117"/>
        <v>8</v>
      </c>
    </row>
    <row r="741" spans="1:19">
      <c r="A741" s="119"/>
      <c r="E741" s="98">
        <f t="shared" si="111"/>
        <v>740</v>
      </c>
      <c r="F741" s="99"/>
      <c r="K741" s="114">
        <f t="shared" si="118"/>
        <v>35.468432203389952</v>
      </c>
      <c r="L741" s="115">
        <f t="shared" si="119"/>
        <v>35.517432203389951</v>
      </c>
      <c r="M741" s="98">
        <f t="shared" si="112"/>
        <v>35.46793220338995</v>
      </c>
      <c r="N741" s="116">
        <f t="shared" si="113"/>
        <v>35.517932203389954</v>
      </c>
      <c r="O741" s="117">
        <f t="shared" si="114"/>
        <v>35.492932203389955</v>
      </c>
      <c r="P741" s="98">
        <f t="shared" si="115"/>
        <v>0</v>
      </c>
      <c r="Q741" s="118">
        <f t="shared" si="116"/>
        <v>0</v>
      </c>
      <c r="R741" s="98">
        <f t="shared" si="120"/>
        <v>8</v>
      </c>
      <c r="S741" s="119">
        <f t="shared" si="117"/>
        <v>8</v>
      </c>
    </row>
    <row r="742" spans="1:19">
      <c r="A742" s="119"/>
      <c r="E742" s="98">
        <f t="shared" si="111"/>
        <v>741</v>
      </c>
      <c r="F742" s="99"/>
      <c r="K742" s="114">
        <f t="shared" si="118"/>
        <v>35.518432203389949</v>
      </c>
      <c r="L742" s="115">
        <f t="shared" si="119"/>
        <v>35.567432203389949</v>
      </c>
      <c r="M742" s="98">
        <f t="shared" si="112"/>
        <v>35.517932203389947</v>
      </c>
      <c r="N742" s="116">
        <f t="shared" si="113"/>
        <v>35.567932203389951</v>
      </c>
      <c r="O742" s="117">
        <f t="shared" si="114"/>
        <v>35.542932203389952</v>
      </c>
      <c r="P742" s="98">
        <f t="shared" si="115"/>
        <v>0</v>
      </c>
      <c r="Q742" s="118">
        <f t="shared" si="116"/>
        <v>0</v>
      </c>
      <c r="R742" s="98">
        <f t="shared" si="120"/>
        <v>8</v>
      </c>
      <c r="S742" s="119">
        <f t="shared" si="117"/>
        <v>8</v>
      </c>
    </row>
    <row r="743" spans="1:19">
      <c r="A743" s="119"/>
      <c r="E743" s="98">
        <f t="shared" si="111"/>
        <v>742</v>
      </c>
      <c r="F743" s="99"/>
      <c r="K743" s="114">
        <f t="shared" si="118"/>
        <v>35.568432203389946</v>
      </c>
      <c r="L743" s="115">
        <f t="shared" si="119"/>
        <v>35.617432203389946</v>
      </c>
      <c r="M743" s="98">
        <f t="shared" si="112"/>
        <v>35.567932203389944</v>
      </c>
      <c r="N743" s="116">
        <f t="shared" si="113"/>
        <v>35.617932203389948</v>
      </c>
      <c r="O743" s="117">
        <f t="shared" si="114"/>
        <v>35.59293220338995</v>
      </c>
      <c r="P743" s="98">
        <f t="shared" si="115"/>
        <v>0</v>
      </c>
      <c r="Q743" s="118">
        <f t="shared" si="116"/>
        <v>0</v>
      </c>
      <c r="R743" s="98">
        <f t="shared" si="120"/>
        <v>8</v>
      </c>
      <c r="S743" s="119">
        <f t="shared" si="117"/>
        <v>8</v>
      </c>
    </row>
    <row r="744" spans="1:19">
      <c r="A744" s="119"/>
      <c r="E744" s="98">
        <f t="shared" si="111"/>
        <v>743</v>
      </c>
      <c r="F744" s="99"/>
      <c r="K744" s="114">
        <f t="shared" si="118"/>
        <v>35.618432203389943</v>
      </c>
      <c r="L744" s="115">
        <f t="shared" si="119"/>
        <v>35.667432203389943</v>
      </c>
      <c r="M744" s="98">
        <f t="shared" si="112"/>
        <v>35.617932203389941</v>
      </c>
      <c r="N744" s="116">
        <f t="shared" si="113"/>
        <v>35.667932203389945</v>
      </c>
      <c r="O744" s="117">
        <f t="shared" si="114"/>
        <v>35.642932203389947</v>
      </c>
      <c r="P744" s="98">
        <f t="shared" si="115"/>
        <v>0</v>
      </c>
      <c r="Q744" s="118">
        <f t="shared" si="116"/>
        <v>0</v>
      </c>
      <c r="R744" s="98">
        <f t="shared" si="120"/>
        <v>8</v>
      </c>
      <c r="S744" s="119">
        <f t="shared" si="117"/>
        <v>8</v>
      </c>
    </row>
    <row r="745" spans="1:19">
      <c r="A745" s="119"/>
      <c r="E745" s="98">
        <f t="shared" si="111"/>
        <v>744</v>
      </c>
      <c r="F745" s="99"/>
      <c r="K745" s="114">
        <f t="shared" si="118"/>
        <v>35.668432203389941</v>
      </c>
      <c r="L745" s="115">
        <f t="shared" si="119"/>
        <v>35.71743220338994</v>
      </c>
      <c r="M745" s="98">
        <f t="shared" si="112"/>
        <v>35.667932203389938</v>
      </c>
      <c r="N745" s="116">
        <f t="shared" si="113"/>
        <v>35.717932203389942</v>
      </c>
      <c r="O745" s="117">
        <f t="shared" si="114"/>
        <v>35.692932203389944</v>
      </c>
      <c r="P745" s="98">
        <f t="shared" si="115"/>
        <v>0</v>
      </c>
      <c r="Q745" s="118">
        <f t="shared" si="116"/>
        <v>0</v>
      </c>
      <c r="R745" s="98">
        <f t="shared" si="120"/>
        <v>8</v>
      </c>
      <c r="S745" s="119">
        <f t="shared" si="117"/>
        <v>8</v>
      </c>
    </row>
    <row r="746" spans="1:19">
      <c r="A746" s="119"/>
      <c r="E746" s="98">
        <f t="shared" si="111"/>
        <v>745</v>
      </c>
      <c r="F746" s="99"/>
      <c r="K746" s="114">
        <f t="shared" si="118"/>
        <v>35.718432203389938</v>
      </c>
      <c r="L746" s="115">
        <f t="shared" si="119"/>
        <v>35.767432203389937</v>
      </c>
      <c r="M746" s="98">
        <f t="shared" si="112"/>
        <v>35.717932203389935</v>
      </c>
      <c r="N746" s="116">
        <f t="shared" si="113"/>
        <v>35.76793220338994</v>
      </c>
      <c r="O746" s="117">
        <f t="shared" si="114"/>
        <v>35.742932203389941</v>
      </c>
      <c r="P746" s="98">
        <f t="shared" si="115"/>
        <v>0</v>
      </c>
      <c r="Q746" s="118">
        <f t="shared" si="116"/>
        <v>0</v>
      </c>
      <c r="R746" s="98">
        <f t="shared" si="120"/>
        <v>8</v>
      </c>
      <c r="S746" s="119">
        <f t="shared" si="117"/>
        <v>8</v>
      </c>
    </row>
    <row r="747" spans="1:19">
      <c r="A747" s="119"/>
      <c r="E747" s="98">
        <f t="shared" si="111"/>
        <v>746</v>
      </c>
      <c r="F747" s="99"/>
      <c r="K747" s="114">
        <f t="shared" si="118"/>
        <v>35.768432203389935</v>
      </c>
      <c r="L747" s="115">
        <f t="shared" si="119"/>
        <v>35.817432203389934</v>
      </c>
      <c r="M747" s="98">
        <f t="shared" si="112"/>
        <v>35.767932203389933</v>
      </c>
      <c r="N747" s="116">
        <f t="shared" si="113"/>
        <v>35.817932203389937</v>
      </c>
      <c r="O747" s="117">
        <f t="shared" si="114"/>
        <v>35.792932203389938</v>
      </c>
      <c r="P747" s="98">
        <f t="shared" si="115"/>
        <v>0</v>
      </c>
      <c r="Q747" s="118">
        <f t="shared" si="116"/>
        <v>0</v>
      </c>
      <c r="R747" s="98">
        <f t="shared" si="120"/>
        <v>8</v>
      </c>
      <c r="S747" s="119">
        <f t="shared" si="117"/>
        <v>8</v>
      </c>
    </row>
    <row r="748" spans="1:19">
      <c r="A748" s="119"/>
      <c r="E748" s="98">
        <f t="shared" si="111"/>
        <v>747</v>
      </c>
      <c r="F748" s="99"/>
      <c r="K748" s="114">
        <f t="shared" si="118"/>
        <v>35.818432203389932</v>
      </c>
      <c r="L748" s="115">
        <f t="shared" si="119"/>
        <v>35.867432203389932</v>
      </c>
      <c r="M748" s="98">
        <f t="shared" si="112"/>
        <v>35.81793220338993</v>
      </c>
      <c r="N748" s="116">
        <f t="shared" si="113"/>
        <v>35.867932203389934</v>
      </c>
      <c r="O748" s="117">
        <f t="shared" si="114"/>
        <v>35.842932203389935</v>
      </c>
      <c r="P748" s="98">
        <f t="shared" si="115"/>
        <v>0</v>
      </c>
      <c r="Q748" s="118">
        <f t="shared" si="116"/>
        <v>0</v>
      </c>
      <c r="R748" s="98">
        <f t="shared" si="120"/>
        <v>8</v>
      </c>
      <c r="S748" s="119">
        <f t="shared" si="117"/>
        <v>8</v>
      </c>
    </row>
    <row r="749" spans="1:19">
      <c r="A749" s="119"/>
      <c r="E749" s="98">
        <f t="shared" si="111"/>
        <v>748</v>
      </c>
      <c r="F749" s="99"/>
      <c r="K749" s="114">
        <f t="shared" si="118"/>
        <v>35.868432203389929</v>
      </c>
      <c r="L749" s="115">
        <f t="shared" si="119"/>
        <v>35.917432203389929</v>
      </c>
      <c r="M749" s="98">
        <f t="shared" si="112"/>
        <v>35.867932203389927</v>
      </c>
      <c r="N749" s="116">
        <f t="shared" si="113"/>
        <v>35.917932203389931</v>
      </c>
      <c r="O749" s="117">
        <f t="shared" si="114"/>
        <v>35.892932203389933</v>
      </c>
      <c r="P749" s="98">
        <f t="shared" si="115"/>
        <v>0</v>
      </c>
      <c r="Q749" s="118">
        <f t="shared" si="116"/>
        <v>0</v>
      </c>
      <c r="R749" s="98">
        <f t="shared" si="120"/>
        <v>8</v>
      </c>
      <c r="S749" s="119">
        <f t="shared" si="117"/>
        <v>8</v>
      </c>
    </row>
    <row r="750" spans="1:19">
      <c r="A750" s="119"/>
      <c r="E750" s="98">
        <f t="shared" si="111"/>
        <v>749</v>
      </c>
      <c r="F750" s="99"/>
      <c r="K750" s="114">
        <f t="shared" si="118"/>
        <v>35.918432203389926</v>
      </c>
      <c r="L750" s="115">
        <f t="shared" si="119"/>
        <v>35.967432203389926</v>
      </c>
      <c r="M750" s="98">
        <f t="shared" si="112"/>
        <v>35.917932203389924</v>
      </c>
      <c r="N750" s="116">
        <f t="shared" si="113"/>
        <v>35.967932203389928</v>
      </c>
      <c r="O750" s="117">
        <f t="shared" si="114"/>
        <v>35.94293220338993</v>
      </c>
      <c r="P750" s="98">
        <f t="shared" si="115"/>
        <v>0</v>
      </c>
      <c r="Q750" s="118">
        <f t="shared" si="116"/>
        <v>0</v>
      </c>
      <c r="R750" s="98">
        <f t="shared" si="120"/>
        <v>8</v>
      </c>
      <c r="S750" s="119">
        <f t="shared" si="117"/>
        <v>8</v>
      </c>
    </row>
    <row r="751" spans="1:19">
      <c r="A751" s="119"/>
      <c r="E751" s="98">
        <f t="shared" si="111"/>
        <v>750</v>
      </c>
      <c r="F751" s="99"/>
      <c r="K751" s="114">
        <f t="shared" si="118"/>
        <v>35.968432203389924</v>
      </c>
      <c r="L751" s="115">
        <f t="shared" si="119"/>
        <v>36.017432203389923</v>
      </c>
      <c r="M751" s="98">
        <f t="shared" si="112"/>
        <v>35.967932203389921</v>
      </c>
      <c r="N751" s="116">
        <f t="shared" si="113"/>
        <v>36.017932203389925</v>
      </c>
      <c r="O751" s="117">
        <f t="shared" si="114"/>
        <v>35.992932203389927</v>
      </c>
      <c r="P751" s="98">
        <f t="shared" si="115"/>
        <v>0</v>
      </c>
      <c r="Q751" s="118">
        <f t="shared" si="116"/>
        <v>0</v>
      </c>
      <c r="R751" s="98">
        <f t="shared" si="120"/>
        <v>8</v>
      </c>
      <c r="S751" s="119">
        <f t="shared" si="117"/>
        <v>8</v>
      </c>
    </row>
    <row r="752" spans="1:19">
      <c r="A752" s="119"/>
      <c r="E752" s="98">
        <f t="shared" si="111"/>
        <v>751</v>
      </c>
      <c r="F752" s="99"/>
      <c r="K752" s="114">
        <f t="shared" si="118"/>
        <v>36.018432203389921</v>
      </c>
      <c r="L752" s="115">
        <f t="shared" si="119"/>
        <v>36.06743220338992</v>
      </c>
      <c r="M752" s="98">
        <f t="shared" si="112"/>
        <v>36.017932203389918</v>
      </c>
      <c r="N752" s="116">
        <f t="shared" si="113"/>
        <v>36.067932203389923</v>
      </c>
      <c r="O752" s="117">
        <f t="shared" si="114"/>
        <v>36.042932203389924</v>
      </c>
      <c r="P752" s="98">
        <f t="shared" si="115"/>
        <v>0</v>
      </c>
      <c r="Q752" s="118">
        <f t="shared" si="116"/>
        <v>0</v>
      </c>
      <c r="R752" s="98">
        <f t="shared" si="120"/>
        <v>8</v>
      </c>
      <c r="S752" s="119">
        <f t="shared" si="117"/>
        <v>8</v>
      </c>
    </row>
    <row r="753" spans="1:19">
      <c r="A753" s="119"/>
      <c r="E753" s="98">
        <f t="shared" si="111"/>
        <v>752</v>
      </c>
      <c r="F753" s="99"/>
      <c r="K753" s="114">
        <f t="shared" si="118"/>
        <v>36.068432203389918</v>
      </c>
      <c r="L753" s="115">
        <f t="shared" si="119"/>
        <v>36.117432203389917</v>
      </c>
      <c r="M753" s="98">
        <f t="shared" si="112"/>
        <v>36.067932203389915</v>
      </c>
      <c r="N753" s="116">
        <f t="shared" si="113"/>
        <v>36.11793220338992</v>
      </c>
      <c r="O753" s="117">
        <f t="shared" si="114"/>
        <v>36.092932203389921</v>
      </c>
      <c r="P753" s="98">
        <f t="shared" si="115"/>
        <v>0</v>
      </c>
      <c r="Q753" s="118">
        <f t="shared" si="116"/>
        <v>0</v>
      </c>
      <c r="R753" s="98">
        <f t="shared" si="120"/>
        <v>8</v>
      </c>
      <c r="S753" s="119">
        <f t="shared" si="117"/>
        <v>8</v>
      </c>
    </row>
    <row r="754" spans="1:19">
      <c r="A754" s="119"/>
      <c r="E754" s="98">
        <f t="shared" si="111"/>
        <v>753</v>
      </c>
      <c r="F754" s="99"/>
      <c r="K754" s="114">
        <f t="shared" si="118"/>
        <v>36.118432203389915</v>
      </c>
      <c r="L754" s="115">
        <f t="shared" si="119"/>
        <v>36.167432203389914</v>
      </c>
      <c r="M754" s="98">
        <f t="shared" si="112"/>
        <v>36.117932203389913</v>
      </c>
      <c r="N754" s="116">
        <f t="shared" si="113"/>
        <v>36.167932203389917</v>
      </c>
      <c r="O754" s="117">
        <f t="shared" si="114"/>
        <v>36.142932203389918</v>
      </c>
      <c r="P754" s="98">
        <f t="shared" si="115"/>
        <v>0</v>
      </c>
      <c r="Q754" s="118">
        <f t="shared" si="116"/>
        <v>0</v>
      </c>
      <c r="R754" s="98">
        <f t="shared" si="120"/>
        <v>8</v>
      </c>
      <c r="S754" s="119">
        <f t="shared" si="117"/>
        <v>8</v>
      </c>
    </row>
    <row r="755" spans="1:19">
      <c r="A755" s="119"/>
      <c r="E755" s="98">
        <f t="shared" si="111"/>
        <v>754</v>
      </c>
      <c r="F755" s="99"/>
      <c r="K755" s="114">
        <f t="shared" si="118"/>
        <v>36.168432203389912</v>
      </c>
      <c r="L755" s="115">
        <f t="shared" si="119"/>
        <v>36.217432203389912</v>
      </c>
      <c r="M755" s="98">
        <f t="shared" si="112"/>
        <v>36.16793220338991</v>
      </c>
      <c r="N755" s="116">
        <f t="shared" si="113"/>
        <v>36.217932203389914</v>
      </c>
      <c r="O755" s="117">
        <f t="shared" si="114"/>
        <v>36.192932203389915</v>
      </c>
      <c r="P755" s="98">
        <f t="shared" si="115"/>
        <v>0</v>
      </c>
      <c r="Q755" s="118">
        <f t="shared" si="116"/>
        <v>0</v>
      </c>
      <c r="R755" s="98">
        <f t="shared" si="120"/>
        <v>8</v>
      </c>
      <c r="S755" s="119">
        <f t="shared" si="117"/>
        <v>8</v>
      </c>
    </row>
    <row r="756" spans="1:19">
      <c r="A756" s="119"/>
      <c r="E756" s="98">
        <f t="shared" si="111"/>
        <v>755</v>
      </c>
      <c r="F756" s="99"/>
      <c r="K756" s="114">
        <f t="shared" si="118"/>
        <v>36.218432203389909</v>
      </c>
      <c r="L756" s="115">
        <f t="shared" si="119"/>
        <v>36.267432203389909</v>
      </c>
      <c r="M756" s="98">
        <f t="shared" si="112"/>
        <v>36.217932203389907</v>
      </c>
      <c r="N756" s="116">
        <f t="shared" si="113"/>
        <v>36.267932203389911</v>
      </c>
      <c r="O756" s="117">
        <f t="shared" si="114"/>
        <v>36.242932203389913</v>
      </c>
      <c r="P756" s="98">
        <f t="shared" si="115"/>
        <v>0</v>
      </c>
      <c r="Q756" s="118">
        <f t="shared" si="116"/>
        <v>0</v>
      </c>
      <c r="R756" s="98">
        <f t="shared" si="120"/>
        <v>8</v>
      </c>
      <c r="S756" s="119">
        <f t="shared" si="117"/>
        <v>8</v>
      </c>
    </row>
    <row r="757" spans="1:19">
      <c r="A757" s="119"/>
      <c r="E757" s="98">
        <f t="shared" si="111"/>
        <v>756</v>
      </c>
      <c r="F757" s="99"/>
      <c r="K757" s="114">
        <f t="shared" si="118"/>
        <v>36.268432203389906</v>
      </c>
      <c r="L757" s="115">
        <f t="shared" si="119"/>
        <v>36.317432203389906</v>
      </c>
      <c r="M757" s="98">
        <f t="shared" si="112"/>
        <v>36.267932203389904</v>
      </c>
      <c r="N757" s="116">
        <f t="shared" si="113"/>
        <v>36.317932203389908</v>
      </c>
      <c r="O757" s="117">
        <f t="shared" si="114"/>
        <v>36.29293220338991</v>
      </c>
      <c r="P757" s="98">
        <f t="shared" si="115"/>
        <v>0</v>
      </c>
      <c r="Q757" s="118">
        <f t="shared" si="116"/>
        <v>0</v>
      </c>
      <c r="R757" s="98">
        <f t="shared" si="120"/>
        <v>8</v>
      </c>
      <c r="S757" s="119">
        <f t="shared" si="117"/>
        <v>8</v>
      </c>
    </row>
    <row r="758" spans="1:19">
      <c r="A758" s="119"/>
      <c r="E758" s="98">
        <f t="shared" si="111"/>
        <v>757</v>
      </c>
      <c r="F758" s="99"/>
      <c r="K758" s="114">
        <f t="shared" si="118"/>
        <v>36.318432203389904</v>
      </c>
      <c r="L758" s="115">
        <f t="shared" si="119"/>
        <v>36.367432203389903</v>
      </c>
      <c r="M758" s="98">
        <f t="shared" si="112"/>
        <v>36.317932203389901</v>
      </c>
      <c r="N758" s="116">
        <f t="shared" si="113"/>
        <v>36.367932203389906</v>
      </c>
      <c r="O758" s="117">
        <f t="shared" si="114"/>
        <v>36.342932203389907</v>
      </c>
      <c r="P758" s="98">
        <f t="shared" si="115"/>
        <v>0</v>
      </c>
      <c r="Q758" s="118">
        <f t="shared" si="116"/>
        <v>0</v>
      </c>
      <c r="R758" s="98">
        <f t="shared" si="120"/>
        <v>8</v>
      </c>
      <c r="S758" s="119">
        <f t="shared" si="117"/>
        <v>8</v>
      </c>
    </row>
    <row r="759" spans="1:19">
      <c r="A759" s="119"/>
      <c r="E759" s="98">
        <f t="shared" si="111"/>
        <v>758</v>
      </c>
      <c r="F759" s="99"/>
      <c r="K759" s="114">
        <f t="shared" si="118"/>
        <v>36.368432203389901</v>
      </c>
      <c r="L759" s="115">
        <f t="shared" si="119"/>
        <v>36.4174322033899</v>
      </c>
      <c r="M759" s="98">
        <f t="shared" si="112"/>
        <v>36.367932203389898</v>
      </c>
      <c r="N759" s="116">
        <f t="shared" si="113"/>
        <v>36.417932203389903</v>
      </c>
      <c r="O759" s="117">
        <f t="shared" si="114"/>
        <v>36.392932203389904</v>
      </c>
      <c r="P759" s="98">
        <f t="shared" si="115"/>
        <v>0</v>
      </c>
      <c r="Q759" s="118">
        <f t="shared" si="116"/>
        <v>0</v>
      </c>
      <c r="R759" s="98">
        <f t="shared" si="120"/>
        <v>8</v>
      </c>
      <c r="S759" s="119">
        <f t="shared" si="117"/>
        <v>8</v>
      </c>
    </row>
    <row r="760" spans="1:19">
      <c r="A760" s="119"/>
      <c r="E760" s="98">
        <f t="shared" si="111"/>
        <v>759</v>
      </c>
      <c r="F760" s="99"/>
      <c r="K760" s="114">
        <f t="shared" si="118"/>
        <v>36.418432203389898</v>
      </c>
      <c r="L760" s="115">
        <f t="shared" si="119"/>
        <v>36.467432203389897</v>
      </c>
      <c r="M760" s="98">
        <f t="shared" si="112"/>
        <v>36.417932203389896</v>
      </c>
      <c r="N760" s="116">
        <f t="shared" si="113"/>
        <v>36.4679322033899</v>
      </c>
      <c r="O760" s="117">
        <f t="shared" si="114"/>
        <v>36.442932203389901</v>
      </c>
      <c r="P760" s="98">
        <f t="shared" si="115"/>
        <v>0</v>
      </c>
      <c r="Q760" s="118">
        <f t="shared" si="116"/>
        <v>0</v>
      </c>
      <c r="R760" s="98">
        <f t="shared" si="120"/>
        <v>8</v>
      </c>
      <c r="S760" s="119">
        <f t="shared" si="117"/>
        <v>8</v>
      </c>
    </row>
    <row r="761" spans="1:19">
      <c r="A761" s="119"/>
      <c r="E761" s="98">
        <f t="shared" si="111"/>
        <v>760</v>
      </c>
      <c r="F761" s="99"/>
      <c r="K761" s="114">
        <f t="shared" si="118"/>
        <v>36.468432203389895</v>
      </c>
      <c r="L761" s="115">
        <f t="shared" si="119"/>
        <v>36.517432203389895</v>
      </c>
      <c r="M761" s="98">
        <f t="shared" si="112"/>
        <v>36.467932203389893</v>
      </c>
      <c r="N761" s="116">
        <f t="shared" si="113"/>
        <v>36.517932203389897</v>
      </c>
      <c r="O761" s="117">
        <f t="shared" si="114"/>
        <v>36.492932203389898</v>
      </c>
      <c r="P761" s="98">
        <f t="shared" si="115"/>
        <v>0</v>
      </c>
      <c r="Q761" s="118">
        <f t="shared" si="116"/>
        <v>0</v>
      </c>
      <c r="R761" s="98">
        <f t="shared" si="120"/>
        <v>8</v>
      </c>
      <c r="S761" s="119">
        <f t="shared" si="117"/>
        <v>8</v>
      </c>
    </row>
    <row r="762" spans="1:19">
      <c r="A762" s="119"/>
      <c r="E762" s="98">
        <f t="shared" si="111"/>
        <v>761</v>
      </c>
      <c r="F762" s="99"/>
      <c r="K762" s="114">
        <f t="shared" si="118"/>
        <v>36.518432203389892</v>
      </c>
      <c r="L762" s="115">
        <f t="shared" si="119"/>
        <v>36.567432203389892</v>
      </c>
      <c r="M762" s="98">
        <f t="shared" si="112"/>
        <v>36.51793220338989</v>
      </c>
      <c r="N762" s="116">
        <f t="shared" si="113"/>
        <v>36.567932203389894</v>
      </c>
      <c r="O762" s="117">
        <f t="shared" si="114"/>
        <v>36.542932203389896</v>
      </c>
      <c r="P762" s="98">
        <f t="shared" si="115"/>
        <v>0</v>
      </c>
      <c r="Q762" s="118">
        <f t="shared" si="116"/>
        <v>0</v>
      </c>
      <c r="R762" s="98">
        <f t="shared" si="120"/>
        <v>8</v>
      </c>
      <c r="S762" s="119">
        <f t="shared" si="117"/>
        <v>8</v>
      </c>
    </row>
    <row r="763" spans="1:19">
      <c r="A763" s="119"/>
      <c r="E763" s="98">
        <f t="shared" si="111"/>
        <v>762</v>
      </c>
      <c r="F763" s="99"/>
      <c r="K763" s="114">
        <f t="shared" si="118"/>
        <v>36.568432203389889</v>
      </c>
      <c r="L763" s="115">
        <f t="shared" si="119"/>
        <v>36.617432203389889</v>
      </c>
      <c r="M763" s="98">
        <f t="shared" si="112"/>
        <v>36.567932203389887</v>
      </c>
      <c r="N763" s="116">
        <f t="shared" si="113"/>
        <v>36.617932203389891</v>
      </c>
      <c r="O763" s="117">
        <f t="shared" si="114"/>
        <v>36.592932203389893</v>
      </c>
      <c r="P763" s="98">
        <f t="shared" si="115"/>
        <v>0</v>
      </c>
      <c r="Q763" s="118">
        <f t="shared" si="116"/>
        <v>0</v>
      </c>
      <c r="R763" s="98">
        <f t="shared" si="120"/>
        <v>8</v>
      </c>
      <c r="S763" s="119">
        <f t="shared" si="117"/>
        <v>8</v>
      </c>
    </row>
    <row r="764" spans="1:19">
      <c r="A764" s="119"/>
      <c r="E764" s="98">
        <f t="shared" si="111"/>
        <v>763</v>
      </c>
      <c r="F764" s="99"/>
      <c r="K764" s="114">
        <f t="shared" si="118"/>
        <v>36.618432203389887</v>
      </c>
      <c r="L764" s="115">
        <f t="shared" si="119"/>
        <v>36.667432203389886</v>
      </c>
      <c r="M764" s="98">
        <f t="shared" si="112"/>
        <v>36.617932203389884</v>
      </c>
      <c r="N764" s="116">
        <f t="shared" si="113"/>
        <v>36.667932203389888</v>
      </c>
      <c r="O764" s="117">
        <f t="shared" si="114"/>
        <v>36.64293220338989</v>
      </c>
      <c r="P764" s="98">
        <f t="shared" si="115"/>
        <v>0</v>
      </c>
      <c r="Q764" s="118">
        <f t="shared" si="116"/>
        <v>0</v>
      </c>
      <c r="R764" s="98">
        <f t="shared" si="120"/>
        <v>8</v>
      </c>
      <c r="S764" s="119">
        <f t="shared" si="117"/>
        <v>8</v>
      </c>
    </row>
    <row r="765" spans="1:19">
      <c r="A765" s="119"/>
      <c r="E765" s="98">
        <f t="shared" si="111"/>
        <v>764</v>
      </c>
      <c r="F765" s="99"/>
      <c r="K765" s="114">
        <f t="shared" si="118"/>
        <v>36.668432203389884</v>
      </c>
      <c r="L765" s="115">
        <f t="shared" si="119"/>
        <v>36.717432203389883</v>
      </c>
      <c r="M765" s="98">
        <f t="shared" si="112"/>
        <v>36.667932203389881</v>
      </c>
      <c r="N765" s="116">
        <f t="shared" si="113"/>
        <v>36.717932203389886</v>
      </c>
      <c r="O765" s="117">
        <f t="shared" si="114"/>
        <v>36.692932203389887</v>
      </c>
      <c r="P765" s="98">
        <f t="shared" si="115"/>
        <v>0</v>
      </c>
      <c r="Q765" s="118">
        <f t="shared" si="116"/>
        <v>0</v>
      </c>
      <c r="R765" s="98">
        <f t="shared" si="120"/>
        <v>8</v>
      </c>
      <c r="S765" s="119">
        <f t="shared" si="117"/>
        <v>8</v>
      </c>
    </row>
    <row r="766" spans="1:19">
      <c r="A766" s="119"/>
      <c r="E766" s="98">
        <f t="shared" si="111"/>
        <v>765</v>
      </c>
      <c r="F766" s="99"/>
      <c r="K766" s="114">
        <f t="shared" si="118"/>
        <v>36.718432203389881</v>
      </c>
      <c r="L766" s="115">
        <f t="shared" si="119"/>
        <v>36.76743220338988</v>
      </c>
      <c r="M766" s="98">
        <f t="shared" si="112"/>
        <v>36.717932203389879</v>
      </c>
      <c r="N766" s="116">
        <f t="shared" si="113"/>
        <v>36.767932203389883</v>
      </c>
      <c r="O766" s="117">
        <f t="shared" si="114"/>
        <v>36.742932203389884</v>
      </c>
      <c r="P766" s="98">
        <f t="shared" si="115"/>
        <v>0</v>
      </c>
      <c r="Q766" s="118">
        <f t="shared" si="116"/>
        <v>0</v>
      </c>
      <c r="R766" s="98">
        <f t="shared" si="120"/>
        <v>8</v>
      </c>
      <c r="S766" s="119">
        <f t="shared" si="117"/>
        <v>8</v>
      </c>
    </row>
    <row r="767" spans="1:19">
      <c r="A767" s="119"/>
      <c r="E767" s="98">
        <f t="shared" si="111"/>
        <v>766</v>
      </c>
      <c r="F767" s="99"/>
      <c r="K767" s="114">
        <f t="shared" si="118"/>
        <v>36.768432203389878</v>
      </c>
      <c r="L767" s="115">
        <f t="shared" si="119"/>
        <v>36.817432203389878</v>
      </c>
      <c r="M767" s="98">
        <f t="shared" si="112"/>
        <v>36.767932203389876</v>
      </c>
      <c r="N767" s="116">
        <f t="shared" si="113"/>
        <v>36.81793220338988</v>
      </c>
      <c r="O767" s="117">
        <f t="shared" si="114"/>
        <v>36.792932203389881</v>
      </c>
      <c r="P767" s="98">
        <f t="shared" si="115"/>
        <v>0</v>
      </c>
      <c r="Q767" s="118">
        <f t="shared" si="116"/>
        <v>0</v>
      </c>
      <c r="R767" s="98">
        <f t="shared" si="120"/>
        <v>8</v>
      </c>
      <c r="S767" s="119">
        <f t="shared" si="117"/>
        <v>8</v>
      </c>
    </row>
    <row r="768" spans="1:19">
      <c r="A768" s="119"/>
      <c r="E768" s="98">
        <f t="shared" si="111"/>
        <v>767</v>
      </c>
      <c r="F768" s="99"/>
      <c r="K768" s="114">
        <f t="shared" si="118"/>
        <v>36.818432203389875</v>
      </c>
      <c r="L768" s="115">
        <f t="shared" si="119"/>
        <v>36.867432203389875</v>
      </c>
      <c r="M768" s="98">
        <f t="shared" si="112"/>
        <v>36.817932203389873</v>
      </c>
      <c r="N768" s="116">
        <f t="shared" si="113"/>
        <v>36.867932203389877</v>
      </c>
      <c r="O768" s="117">
        <f t="shared" si="114"/>
        <v>36.842932203389879</v>
      </c>
      <c r="P768" s="98">
        <f t="shared" si="115"/>
        <v>0</v>
      </c>
      <c r="Q768" s="118">
        <f t="shared" si="116"/>
        <v>0</v>
      </c>
      <c r="R768" s="98">
        <f t="shared" si="120"/>
        <v>8</v>
      </c>
      <c r="S768" s="119">
        <f t="shared" si="117"/>
        <v>8</v>
      </c>
    </row>
    <row r="769" spans="1:19">
      <c r="A769" s="119"/>
      <c r="E769" s="98">
        <f t="shared" si="111"/>
        <v>768</v>
      </c>
      <c r="F769" s="99"/>
      <c r="K769" s="114">
        <f t="shared" si="118"/>
        <v>36.868432203389872</v>
      </c>
      <c r="L769" s="115">
        <f t="shared" si="119"/>
        <v>36.917432203389872</v>
      </c>
      <c r="M769" s="98">
        <f t="shared" si="112"/>
        <v>36.86793220338987</v>
      </c>
      <c r="N769" s="116">
        <f t="shared" si="113"/>
        <v>36.917932203389874</v>
      </c>
      <c r="O769" s="117">
        <f t="shared" si="114"/>
        <v>36.892932203389876</v>
      </c>
      <c r="P769" s="98">
        <f t="shared" si="115"/>
        <v>0</v>
      </c>
      <c r="Q769" s="118">
        <f t="shared" si="116"/>
        <v>0</v>
      </c>
      <c r="R769" s="98">
        <f t="shared" si="120"/>
        <v>8</v>
      </c>
      <c r="S769" s="119">
        <f t="shared" si="117"/>
        <v>8</v>
      </c>
    </row>
    <row r="770" spans="1:19">
      <c r="A770" s="119"/>
      <c r="E770" s="98">
        <f t="shared" si="111"/>
        <v>769</v>
      </c>
      <c r="F770" s="99"/>
      <c r="K770" s="114">
        <f t="shared" si="118"/>
        <v>36.91843220338987</v>
      </c>
      <c r="L770" s="115">
        <f t="shared" si="119"/>
        <v>36.967432203389869</v>
      </c>
      <c r="M770" s="98">
        <f t="shared" si="112"/>
        <v>36.917932203389867</v>
      </c>
      <c r="N770" s="116">
        <f t="shared" si="113"/>
        <v>36.967932203389871</v>
      </c>
      <c r="O770" s="117">
        <f t="shared" si="114"/>
        <v>36.942932203389873</v>
      </c>
      <c r="P770" s="98">
        <f t="shared" si="115"/>
        <v>0</v>
      </c>
      <c r="Q770" s="118">
        <f t="shared" si="116"/>
        <v>0</v>
      </c>
      <c r="R770" s="98">
        <f t="shared" si="120"/>
        <v>8</v>
      </c>
      <c r="S770" s="119">
        <f t="shared" si="117"/>
        <v>8</v>
      </c>
    </row>
    <row r="771" spans="1:19">
      <c r="A771" s="119"/>
      <c r="E771" s="98">
        <f t="shared" si="111"/>
        <v>770</v>
      </c>
      <c r="F771" s="99"/>
      <c r="K771" s="114">
        <f t="shared" si="118"/>
        <v>36.968432203389867</v>
      </c>
      <c r="L771" s="115">
        <f t="shared" si="119"/>
        <v>37.017432203389866</v>
      </c>
      <c r="M771" s="98">
        <f t="shared" si="112"/>
        <v>36.967932203389864</v>
      </c>
      <c r="N771" s="116">
        <f t="shared" si="113"/>
        <v>37.017932203389869</v>
      </c>
      <c r="O771" s="117">
        <f t="shared" si="114"/>
        <v>36.99293220338987</v>
      </c>
      <c r="P771" s="98">
        <f t="shared" si="115"/>
        <v>0</v>
      </c>
      <c r="Q771" s="118">
        <f t="shared" si="116"/>
        <v>0</v>
      </c>
      <c r="R771" s="98">
        <f t="shared" si="120"/>
        <v>8</v>
      </c>
      <c r="S771" s="119">
        <f t="shared" si="117"/>
        <v>8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37.018432203389864</v>
      </c>
      <c r="L772" s="115">
        <f t="shared" si="119"/>
        <v>37.067432203389863</v>
      </c>
      <c r="M772" s="98">
        <f t="shared" si="112"/>
        <v>37.017932203389861</v>
      </c>
      <c r="N772" s="116">
        <f t="shared" si="113"/>
        <v>37.067932203389866</v>
      </c>
      <c r="O772" s="117">
        <f t="shared" si="114"/>
        <v>37.042932203389867</v>
      </c>
      <c r="P772" s="98">
        <f t="shared" si="115"/>
        <v>0</v>
      </c>
      <c r="Q772" s="118">
        <f t="shared" si="116"/>
        <v>0</v>
      </c>
      <c r="R772" s="98">
        <f t="shared" si="120"/>
        <v>8</v>
      </c>
      <c r="S772" s="119">
        <f t="shared" si="117"/>
        <v>8</v>
      </c>
    </row>
    <row r="773" spans="1:19">
      <c r="A773" s="119"/>
      <c r="E773" s="98">
        <f t="shared" si="121"/>
        <v>772</v>
      </c>
      <c r="F773" s="99"/>
      <c r="K773" s="114">
        <f t="shared" si="118"/>
        <v>37.068432203389861</v>
      </c>
      <c r="L773" s="115">
        <f t="shared" si="119"/>
        <v>37.11743220338986</v>
      </c>
      <c r="M773" s="98">
        <f t="shared" ref="M773:M836" si="122">K773-5*10^-(D$2+1)</f>
        <v>37.067932203389859</v>
      </c>
      <c r="N773" s="116">
        <f t="shared" ref="N773:N836" si="123">L773+5*10^-(D$2+1)</f>
        <v>37.117932203389863</v>
      </c>
      <c r="O773" s="117">
        <f t="shared" ref="O773:O836" si="124">AVERAGE(K773,L773)</f>
        <v>37.092932203389864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8</v>
      </c>
      <c r="S773" s="119">
        <f t="shared" ref="S773:S836" si="127">COUNTIF(F$2:F$5000,"&lt;="&amp;M773)</f>
        <v>8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37.118432203389858</v>
      </c>
      <c r="L774" s="115">
        <f t="shared" ref="L774:L837" si="129">K774+$I$4-POWER(10,-$D$2)</f>
        <v>37.167432203389858</v>
      </c>
      <c r="M774" s="98">
        <f t="shared" si="122"/>
        <v>37.117932203389856</v>
      </c>
      <c r="N774" s="116">
        <f t="shared" si="123"/>
        <v>37.16793220338986</v>
      </c>
      <c r="O774" s="117">
        <f t="shared" si="124"/>
        <v>37.142932203389861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8</v>
      </c>
      <c r="S774" s="119">
        <f t="shared" si="127"/>
        <v>8</v>
      </c>
    </row>
    <row r="775" spans="1:19">
      <c r="A775" s="119"/>
      <c r="E775" s="98">
        <f t="shared" si="121"/>
        <v>774</v>
      </c>
      <c r="F775" s="99"/>
      <c r="K775" s="114">
        <f t="shared" si="128"/>
        <v>37.168432203389855</v>
      </c>
      <c r="L775" s="115">
        <f t="shared" si="129"/>
        <v>37.217432203389855</v>
      </c>
      <c r="M775" s="98">
        <f t="shared" si="122"/>
        <v>37.167932203389853</v>
      </c>
      <c r="N775" s="116">
        <f t="shared" si="123"/>
        <v>37.217932203389857</v>
      </c>
      <c r="O775" s="117">
        <f t="shared" si="124"/>
        <v>37.192932203389859</v>
      </c>
      <c r="P775" s="98">
        <f t="shared" si="125"/>
        <v>0</v>
      </c>
      <c r="Q775" s="118">
        <f t="shared" si="126"/>
        <v>0</v>
      </c>
      <c r="R775" s="98">
        <f t="shared" si="130"/>
        <v>8</v>
      </c>
      <c r="S775" s="119">
        <f t="shared" si="127"/>
        <v>8</v>
      </c>
    </row>
    <row r="776" spans="1:19">
      <c r="A776" s="119"/>
      <c r="E776" s="98">
        <f t="shared" si="121"/>
        <v>775</v>
      </c>
      <c r="F776" s="99"/>
      <c r="K776" s="114">
        <f t="shared" si="128"/>
        <v>37.218432203389852</v>
      </c>
      <c r="L776" s="115">
        <f t="shared" si="129"/>
        <v>37.267432203389852</v>
      </c>
      <c r="M776" s="98">
        <f t="shared" si="122"/>
        <v>37.21793220338985</v>
      </c>
      <c r="N776" s="116">
        <f t="shared" si="123"/>
        <v>37.267932203389854</v>
      </c>
      <c r="O776" s="117">
        <f t="shared" si="124"/>
        <v>37.242932203389856</v>
      </c>
      <c r="P776" s="98">
        <f t="shared" si="125"/>
        <v>0</v>
      </c>
      <c r="Q776" s="118">
        <f t="shared" si="126"/>
        <v>0</v>
      </c>
      <c r="R776" s="98">
        <f t="shared" si="130"/>
        <v>8</v>
      </c>
      <c r="S776" s="119">
        <f t="shared" si="127"/>
        <v>8</v>
      </c>
    </row>
    <row r="777" spans="1:19">
      <c r="A777" s="119"/>
      <c r="E777" s="98">
        <f t="shared" si="121"/>
        <v>776</v>
      </c>
      <c r="F777" s="99"/>
      <c r="K777" s="114">
        <f t="shared" si="128"/>
        <v>37.26843220338985</v>
      </c>
      <c r="L777" s="115">
        <f t="shared" si="129"/>
        <v>37.317432203389849</v>
      </c>
      <c r="M777" s="98">
        <f t="shared" si="122"/>
        <v>37.267932203389847</v>
      </c>
      <c r="N777" s="116">
        <f t="shared" si="123"/>
        <v>37.317932203389852</v>
      </c>
      <c r="O777" s="117">
        <f t="shared" si="124"/>
        <v>37.292932203389853</v>
      </c>
      <c r="P777" s="98">
        <f t="shared" si="125"/>
        <v>0</v>
      </c>
      <c r="Q777" s="118">
        <f t="shared" si="126"/>
        <v>0</v>
      </c>
      <c r="R777" s="98">
        <f t="shared" si="130"/>
        <v>8</v>
      </c>
      <c r="S777" s="119">
        <f t="shared" si="127"/>
        <v>8</v>
      </c>
    </row>
    <row r="778" spans="1:19">
      <c r="A778" s="119"/>
      <c r="E778" s="98">
        <f t="shared" si="121"/>
        <v>777</v>
      </c>
      <c r="F778" s="99"/>
      <c r="K778" s="114">
        <f t="shared" si="128"/>
        <v>37.318432203389847</v>
      </c>
      <c r="L778" s="115">
        <f t="shared" si="129"/>
        <v>37.367432203389846</v>
      </c>
      <c r="M778" s="98">
        <f t="shared" si="122"/>
        <v>37.317932203389844</v>
      </c>
      <c r="N778" s="116">
        <f t="shared" si="123"/>
        <v>37.367932203389849</v>
      </c>
      <c r="O778" s="117">
        <f t="shared" si="124"/>
        <v>37.34293220338985</v>
      </c>
      <c r="P778" s="98">
        <f t="shared" si="125"/>
        <v>0</v>
      </c>
      <c r="Q778" s="118">
        <f t="shared" si="126"/>
        <v>0</v>
      </c>
      <c r="R778" s="98">
        <f t="shared" si="130"/>
        <v>8</v>
      </c>
      <c r="S778" s="119">
        <f t="shared" si="127"/>
        <v>8</v>
      </c>
    </row>
    <row r="779" spans="1:19">
      <c r="A779" s="119"/>
      <c r="E779" s="98">
        <f t="shared" si="121"/>
        <v>778</v>
      </c>
      <c r="F779" s="99"/>
      <c r="K779" s="114">
        <f t="shared" si="128"/>
        <v>37.368432203389844</v>
      </c>
      <c r="L779" s="115">
        <f t="shared" si="129"/>
        <v>37.417432203389843</v>
      </c>
      <c r="M779" s="98">
        <f t="shared" si="122"/>
        <v>37.367932203389842</v>
      </c>
      <c r="N779" s="116">
        <f t="shared" si="123"/>
        <v>37.417932203389846</v>
      </c>
      <c r="O779" s="117">
        <f t="shared" si="124"/>
        <v>37.392932203389847</v>
      </c>
      <c r="P779" s="98">
        <f t="shared" si="125"/>
        <v>0</v>
      </c>
      <c r="Q779" s="118">
        <f t="shared" si="126"/>
        <v>0</v>
      </c>
      <c r="R779" s="98">
        <f t="shared" si="130"/>
        <v>8</v>
      </c>
      <c r="S779" s="119">
        <f t="shared" si="127"/>
        <v>8</v>
      </c>
    </row>
    <row r="780" spans="1:19">
      <c r="A780" s="119"/>
      <c r="E780" s="98">
        <f t="shared" si="121"/>
        <v>779</v>
      </c>
      <c r="F780" s="99"/>
      <c r="K780" s="114">
        <f t="shared" si="128"/>
        <v>37.418432203389841</v>
      </c>
      <c r="L780" s="115">
        <f t="shared" si="129"/>
        <v>37.467432203389841</v>
      </c>
      <c r="M780" s="98">
        <f t="shared" si="122"/>
        <v>37.417932203389839</v>
      </c>
      <c r="N780" s="116">
        <f t="shared" si="123"/>
        <v>37.467932203389843</v>
      </c>
      <c r="O780" s="117">
        <f t="shared" si="124"/>
        <v>37.442932203389844</v>
      </c>
      <c r="P780" s="98">
        <f t="shared" si="125"/>
        <v>0</v>
      </c>
      <c r="Q780" s="118">
        <f t="shared" si="126"/>
        <v>0</v>
      </c>
      <c r="R780" s="98">
        <f t="shared" si="130"/>
        <v>8</v>
      </c>
      <c r="S780" s="119">
        <f t="shared" si="127"/>
        <v>8</v>
      </c>
    </row>
    <row r="781" spans="1:19">
      <c r="A781" s="119"/>
      <c r="E781" s="98">
        <f t="shared" si="121"/>
        <v>780</v>
      </c>
      <c r="F781" s="99"/>
      <c r="K781" s="114">
        <f t="shared" si="128"/>
        <v>37.468432203389838</v>
      </c>
      <c r="L781" s="115">
        <f t="shared" si="129"/>
        <v>37.517432203389838</v>
      </c>
      <c r="M781" s="98">
        <f t="shared" si="122"/>
        <v>37.467932203389836</v>
      </c>
      <c r="N781" s="116">
        <f t="shared" si="123"/>
        <v>37.51793220338984</v>
      </c>
      <c r="O781" s="117">
        <f t="shared" si="124"/>
        <v>37.492932203389842</v>
      </c>
      <c r="P781" s="98">
        <f t="shared" si="125"/>
        <v>0</v>
      </c>
      <c r="Q781" s="118">
        <f t="shared" si="126"/>
        <v>0</v>
      </c>
      <c r="R781" s="98">
        <f t="shared" si="130"/>
        <v>8</v>
      </c>
      <c r="S781" s="119">
        <f t="shared" si="127"/>
        <v>8</v>
      </c>
    </row>
    <row r="782" spans="1:19">
      <c r="A782" s="119"/>
      <c r="E782" s="98">
        <f t="shared" si="121"/>
        <v>781</v>
      </c>
      <c r="F782" s="99"/>
      <c r="K782" s="114">
        <f t="shared" si="128"/>
        <v>37.518432203389835</v>
      </c>
      <c r="L782" s="115">
        <f t="shared" si="129"/>
        <v>37.567432203389835</v>
      </c>
      <c r="M782" s="98">
        <f t="shared" si="122"/>
        <v>37.517932203389833</v>
      </c>
      <c r="N782" s="116">
        <f t="shared" si="123"/>
        <v>37.567932203389837</v>
      </c>
      <c r="O782" s="117">
        <f t="shared" si="124"/>
        <v>37.542932203389839</v>
      </c>
      <c r="P782" s="98">
        <f t="shared" si="125"/>
        <v>0</v>
      </c>
      <c r="Q782" s="118">
        <f t="shared" si="126"/>
        <v>0</v>
      </c>
      <c r="R782" s="98">
        <f t="shared" si="130"/>
        <v>8</v>
      </c>
      <c r="S782" s="119">
        <f t="shared" si="127"/>
        <v>8</v>
      </c>
    </row>
    <row r="783" spans="1:19">
      <c r="A783" s="119"/>
      <c r="E783" s="98">
        <f t="shared" si="121"/>
        <v>782</v>
      </c>
      <c r="F783" s="99"/>
      <c r="K783" s="114">
        <f t="shared" si="128"/>
        <v>37.568432203389833</v>
      </c>
      <c r="L783" s="115">
        <f t="shared" si="129"/>
        <v>37.617432203389832</v>
      </c>
      <c r="M783" s="98">
        <f t="shared" si="122"/>
        <v>37.56793220338983</v>
      </c>
      <c r="N783" s="116">
        <f t="shared" si="123"/>
        <v>37.617932203389834</v>
      </c>
      <c r="O783" s="117">
        <f t="shared" si="124"/>
        <v>37.592932203389836</v>
      </c>
      <c r="P783" s="98">
        <f t="shared" si="125"/>
        <v>0</v>
      </c>
      <c r="Q783" s="118">
        <f t="shared" si="126"/>
        <v>0</v>
      </c>
      <c r="R783" s="98">
        <f t="shared" si="130"/>
        <v>8</v>
      </c>
      <c r="S783" s="119">
        <f t="shared" si="127"/>
        <v>8</v>
      </c>
    </row>
    <row r="784" spans="1:19">
      <c r="A784" s="119"/>
      <c r="E784" s="98">
        <f t="shared" si="121"/>
        <v>783</v>
      </c>
      <c r="F784" s="99"/>
      <c r="K784" s="114">
        <f t="shared" si="128"/>
        <v>37.61843220338983</v>
      </c>
      <c r="L784" s="115">
        <f t="shared" si="129"/>
        <v>37.667432203389829</v>
      </c>
      <c r="M784" s="98">
        <f t="shared" si="122"/>
        <v>37.617932203389827</v>
      </c>
      <c r="N784" s="116">
        <f t="shared" si="123"/>
        <v>37.667932203389832</v>
      </c>
      <c r="O784" s="117">
        <f t="shared" si="124"/>
        <v>37.642932203389833</v>
      </c>
      <c r="P784" s="98">
        <f t="shared" si="125"/>
        <v>0</v>
      </c>
      <c r="Q784" s="118">
        <f t="shared" si="126"/>
        <v>0</v>
      </c>
      <c r="R784" s="98">
        <f t="shared" si="130"/>
        <v>8</v>
      </c>
      <c r="S784" s="119">
        <f t="shared" si="127"/>
        <v>8</v>
      </c>
    </row>
    <row r="785" spans="1:19">
      <c r="A785" s="119"/>
      <c r="E785" s="98">
        <f t="shared" si="121"/>
        <v>784</v>
      </c>
      <c r="F785" s="99"/>
      <c r="K785" s="114">
        <f t="shared" si="128"/>
        <v>37.668432203389827</v>
      </c>
      <c r="L785" s="115">
        <f t="shared" si="129"/>
        <v>37.717432203389826</v>
      </c>
      <c r="M785" s="98">
        <f t="shared" si="122"/>
        <v>37.667932203389825</v>
      </c>
      <c r="N785" s="116">
        <f t="shared" si="123"/>
        <v>37.717932203389829</v>
      </c>
      <c r="O785" s="117">
        <f t="shared" si="124"/>
        <v>37.69293220338983</v>
      </c>
      <c r="P785" s="98">
        <f t="shared" si="125"/>
        <v>0</v>
      </c>
      <c r="Q785" s="118">
        <f t="shared" si="126"/>
        <v>0</v>
      </c>
      <c r="R785" s="98">
        <f t="shared" si="130"/>
        <v>8</v>
      </c>
      <c r="S785" s="119">
        <f t="shared" si="127"/>
        <v>8</v>
      </c>
    </row>
    <row r="786" spans="1:19">
      <c r="A786" s="119"/>
      <c r="E786" s="98">
        <f t="shared" si="121"/>
        <v>785</v>
      </c>
      <c r="F786" s="99"/>
      <c r="K786" s="114">
        <f t="shared" si="128"/>
        <v>37.718432203389824</v>
      </c>
      <c r="L786" s="115">
        <f t="shared" si="129"/>
        <v>37.767432203389824</v>
      </c>
      <c r="M786" s="98">
        <f t="shared" si="122"/>
        <v>37.717932203389822</v>
      </c>
      <c r="N786" s="116">
        <f t="shared" si="123"/>
        <v>37.767932203389826</v>
      </c>
      <c r="O786" s="117">
        <f t="shared" si="124"/>
        <v>37.742932203389827</v>
      </c>
      <c r="P786" s="98">
        <f t="shared" si="125"/>
        <v>0</v>
      </c>
      <c r="Q786" s="118">
        <f t="shared" si="126"/>
        <v>0</v>
      </c>
      <c r="R786" s="98">
        <f t="shared" si="130"/>
        <v>8</v>
      </c>
      <c r="S786" s="119">
        <f t="shared" si="127"/>
        <v>8</v>
      </c>
    </row>
    <row r="787" spans="1:19">
      <c r="A787" s="119"/>
      <c r="E787" s="98">
        <f t="shared" si="121"/>
        <v>786</v>
      </c>
      <c r="F787" s="99"/>
      <c r="K787" s="114">
        <f t="shared" si="128"/>
        <v>37.768432203389821</v>
      </c>
      <c r="L787" s="115">
        <f t="shared" si="129"/>
        <v>37.817432203389821</v>
      </c>
      <c r="M787" s="98">
        <f t="shared" si="122"/>
        <v>37.767932203389819</v>
      </c>
      <c r="N787" s="116">
        <f t="shared" si="123"/>
        <v>37.817932203389823</v>
      </c>
      <c r="O787" s="117">
        <f t="shared" si="124"/>
        <v>37.792932203389825</v>
      </c>
      <c r="P787" s="98">
        <f t="shared" si="125"/>
        <v>0</v>
      </c>
      <c r="Q787" s="118">
        <f t="shared" si="126"/>
        <v>0</v>
      </c>
      <c r="R787" s="98">
        <f t="shared" si="130"/>
        <v>8</v>
      </c>
      <c r="S787" s="119">
        <f t="shared" si="127"/>
        <v>8</v>
      </c>
    </row>
    <row r="788" spans="1:19">
      <c r="A788" s="119"/>
      <c r="E788" s="98">
        <f t="shared" si="121"/>
        <v>787</v>
      </c>
      <c r="F788" s="99"/>
      <c r="K788" s="114">
        <f t="shared" si="128"/>
        <v>37.818432203389818</v>
      </c>
      <c r="L788" s="115">
        <f t="shared" si="129"/>
        <v>37.867432203389818</v>
      </c>
      <c r="M788" s="98">
        <f t="shared" si="122"/>
        <v>37.817932203389816</v>
      </c>
      <c r="N788" s="116">
        <f t="shared" si="123"/>
        <v>37.86793220338982</v>
      </c>
      <c r="O788" s="117">
        <f t="shared" si="124"/>
        <v>37.842932203389822</v>
      </c>
      <c r="P788" s="98">
        <f t="shared" si="125"/>
        <v>0</v>
      </c>
      <c r="Q788" s="118">
        <f t="shared" si="126"/>
        <v>0</v>
      </c>
      <c r="R788" s="98">
        <f t="shared" si="130"/>
        <v>8</v>
      </c>
      <c r="S788" s="119">
        <f t="shared" si="127"/>
        <v>8</v>
      </c>
    </row>
    <row r="789" spans="1:19">
      <c r="A789" s="119"/>
      <c r="E789" s="98">
        <f t="shared" si="121"/>
        <v>788</v>
      </c>
      <c r="F789" s="99"/>
      <c r="K789" s="114">
        <f t="shared" si="128"/>
        <v>37.868432203389816</v>
      </c>
      <c r="L789" s="115">
        <f t="shared" si="129"/>
        <v>37.917432203389815</v>
      </c>
      <c r="M789" s="98">
        <f t="shared" si="122"/>
        <v>37.867932203389813</v>
      </c>
      <c r="N789" s="116">
        <f t="shared" si="123"/>
        <v>37.917932203389817</v>
      </c>
      <c r="O789" s="117">
        <f t="shared" si="124"/>
        <v>37.892932203389819</v>
      </c>
      <c r="P789" s="98">
        <f t="shared" si="125"/>
        <v>0</v>
      </c>
      <c r="Q789" s="118">
        <f t="shared" si="126"/>
        <v>0</v>
      </c>
      <c r="R789" s="98">
        <f t="shared" si="130"/>
        <v>8</v>
      </c>
      <c r="S789" s="119">
        <f t="shared" si="127"/>
        <v>8</v>
      </c>
    </row>
    <row r="790" spans="1:19">
      <c r="A790" s="119"/>
      <c r="E790" s="98">
        <f t="shared" si="121"/>
        <v>789</v>
      </c>
      <c r="F790" s="99"/>
      <c r="K790" s="114">
        <f t="shared" si="128"/>
        <v>37.918432203389813</v>
      </c>
      <c r="L790" s="115">
        <f t="shared" si="129"/>
        <v>37.967432203389812</v>
      </c>
      <c r="M790" s="98">
        <f t="shared" si="122"/>
        <v>37.91793220338981</v>
      </c>
      <c r="N790" s="116">
        <f t="shared" si="123"/>
        <v>37.967932203389815</v>
      </c>
      <c r="O790" s="117">
        <f t="shared" si="124"/>
        <v>37.942932203389816</v>
      </c>
      <c r="P790" s="98">
        <f t="shared" si="125"/>
        <v>0</v>
      </c>
      <c r="Q790" s="118">
        <f t="shared" si="126"/>
        <v>0</v>
      </c>
      <c r="R790" s="98">
        <f t="shared" si="130"/>
        <v>8</v>
      </c>
      <c r="S790" s="119">
        <f t="shared" si="127"/>
        <v>8</v>
      </c>
    </row>
    <row r="791" spans="1:19">
      <c r="A791" s="119"/>
      <c r="E791" s="98">
        <f t="shared" si="121"/>
        <v>790</v>
      </c>
      <c r="F791" s="99"/>
      <c r="K791" s="114">
        <f t="shared" si="128"/>
        <v>37.96843220338981</v>
      </c>
      <c r="L791" s="115">
        <f t="shared" si="129"/>
        <v>38.017432203389809</v>
      </c>
      <c r="M791" s="98">
        <f t="shared" si="122"/>
        <v>37.967932203389807</v>
      </c>
      <c r="N791" s="116">
        <f t="shared" si="123"/>
        <v>38.017932203389812</v>
      </c>
      <c r="O791" s="117">
        <f t="shared" si="124"/>
        <v>37.992932203389813</v>
      </c>
      <c r="P791" s="98">
        <f t="shared" si="125"/>
        <v>0</v>
      </c>
      <c r="Q791" s="118">
        <f t="shared" si="126"/>
        <v>0</v>
      </c>
      <c r="R791" s="98">
        <f t="shared" si="130"/>
        <v>8</v>
      </c>
      <c r="S791" s="119">
        <f t="shared" si="127"/>
        <v>8</v>
      </c>
    </row>
    <row r="792" spans="1:19">
      <c r="A792" s="119"/>
      <c r="E792" s="98">
        <f t="shared" si="121"/>
        <v>791</v>
      </c>
      <c r="F792" s="99"/>
      <c r="K792" s="114">
        <f t="shared" si="128"/>
        <v>38.018432203389807</v>
      </c>
      <c r="L792" s="115">
        <f t="shared" si="129"/>
        <v>38.067432203389806</v>
      </c>
      <c r="M792" s="98">
        <f t="shared" si="122"/>
        <v>38.017932203389805</v>
      </c>
      <c r="N792" s="116">
        <f t="shared" si="123"/>
        <v>38.067932203389809</v>
      </c>
      <c r="O792" s="117">
        <f t="shared" si="124"/>
        <v>38.04293220338981</v>
      </c>
      <c r="P792" s="98">
        <f t="shared" si="125"/>
        <v>0</v>
      </c>
      <c r="Q792" s="118">
        <f t="shared" si="126"/>
        <v>0</v>
      </c>
      <c r="R792" s="98">
        <f t="shared" si="130"/>
        <v>8</v>
      </c>
      <c r="S792" s="119">
        <f t="shared" si="127"/>
        <v>8</v>
      </c>
    </row>
    <row r="793" spans="1:19">
      <c r="A793" s="119"/>
      <c r="E793" s="98">
        <f t="shared" si="121"/>
        <v>792</v>
      </c>
      <c r="F793" s="99"/>
      <c r="K793" s="114">
        <f t="shared" si="128"/>
        <v>38.068432203389804</v>
      </c>
      <c r="L793" s="115">
        <f t="shared" si="129"/>
        <v>38.117432203389804</v>
      </c>
      <c r="M793" s="98">
        <f t="shared" si="122"/>
        <v>38.067932203389802</v>
      </c>
      <c r="N793" s="116">
        <f t="shared" si="123"/>
        <v>38.117932203389806</v>
      </c>
      <c r="O793" s="117">
        <f t="shared" si="124"/>
        <v>38.092932203389807</v>
      </c>
      <c r="P793" s="98">
        <f t="shared" si="125"/>
        <v>0</v>
      </c>
      <c r="Q793" s="118">
        <f t="shared" si="126"/>
        <v>0</v>
      </c>
      <c r="R793" s="98">
        <f t="shared" si="130"/>
        <v>8</v>
      </c>
      <c r="S793" s="119">
        <f t="shared" si="127"/>
        <v>8</v>
      </c>
    </row>
    <row r="794" spans="1:19">
      <c r="A794" s="119"/>
      <c r="E794" s="98">
        <f t="shared" si="121"/>
        <v>793</v>
      </c>
      <c r="F794" s="99"/>
      <c r="K794" s="114">
        <f t="shared" si="128"/>
        <v>38.118432203389801</v>
      </c>
      <c r="L794" s="115">
        <f t="shared" si="129"/>
        <v>38.167432203389801</v>
      </c>
      <c r="M794" s="98">
        <f t="shared" si="122"/>
        <v>38.117932203389799</v>
      </c>
      <c r="N794" s="116">
        <f t="shared" si="123"/>
        <v>38.167932203389803</v>
      </c>
      <c r="O794" s="117">
        <f t="shared" si="124"/>
        <v>38.142932203389805</v>
      </c>
      <c r="P794" s="98">
        <f t="shared" si="125"/>
        <v>0</v>
      </c>
      <c r="Q794" s="118">
        <f t="shared" si="126"/>
        <v>0</v>
      </c>
      <c r="R794" s="98">
        <f t="shared" si="130"/>
        <v>8</v>
      </c>
      <c r="S794" s="119">
        <f t="shared" si="127"/>
        <v>8</v>
      </c>
    </row>
    <row r="795" spans="1:19">
      <c r="A795" s="119"/>
      <c r="E795" s="98">
        <f t="shared" si="121"/>
        <v>794</v>
      </c>
      <c r="F795" s="99"/>
      <c r="K795" s="114">
        <f t="shared" si="128"/>
        <v>38.168432203389798</v>
      </c>
      <c r="L795" s="115">
        <f t="shared" si="129"/>
        <v>38.217432203389798</v>
      </c>
      <c r="M795" s="98">
        <f t="shared" si="122"/>
        <v>38.167932203389796</v>
      </c>
      <c r="N795" s="116">
        <f t="shared" si="123"/>
        <v>38.2179322033898</v>
      </c>
      <c r="O795" s="117">
        <f t="shared" si="124"/>
        <v>38.192932203389802</v>
      </c>
      <c r="P795" s="98">
        <f t="shared" si="125"/>
        <v>0</v>
      </c>
      <c r="Q795" s="118">
        <f t="shared" si="126"/>
        <v>0</v>
      </c>
      <c r="R795" s="98">
        <f t="shared" si="130"/>
        <v>8</v>
      </c>
      <c r="S795" s="119">
        <f t="shared" si="127"/>
        <v>8</v>
      </c>
    </row>
    <row r="796" spans="1:19">
      <c r="A796" s="119"/>
      <c r="E796" s="98">
        <f t="shared" si="121"/>
        <v>795</v>
      </c>
      <c r="F796" s="99"/>
      <c r="K796" s="114">
        <f t="shared" si="128"/>
        <v>38.218432203389796</v>
      </c>
      <c r="L796" s="115">
        <f t="shared" si="129"/>
        <v>38.267432203389795</v>
      </c>
      <c r="M796" s="98">
        <f t="shared" si="122"/>
        <v>38.217932203389793</v>
      </c>
      <c r="N796" s="116">
        <f t="shared" si="123"/>
        <v>38.267932203389798</v>
      </c>
      <c r="O796" s="117">
        <f t="shared" si="124"/>
        <v>38.242932203389799</v>
      </c>
      <c r="P796" s="98">
        <f t="shared" si="125"/>
        <v>0</v>
      </c>
      <c r="Q796" s="118">
        <f t="shared" si="126"/>
        <v>0</v>
      </c>
      <c r="R796" s="98">
        <f t="shared" si="130"/>
        <v>8</v>
      </c>
      <c r="S796" s="119">
        <f t="shared" si="127"/>
        <v>8</v>
      </c>
    </row>
    <row r="797" spans="1:19">
      <c r="A797" s="119"/>
      <c r="E797" s="98">
        <f t="shared" si="121"/>
        <v>796</v>
      </c>
      <c r="F797" s="99"/>
      <c r="K797" s="114">
        <f t="shared" si="128"/>
        <v>38.268432203389793</v>
      </c>
      <c r="L797" s="115">
        <f t="shared" si="129"/>
        <v>38.317432203389792</v>
      </c>
      <c r="M797" s="98">
        <f t="shared" si="122"/>
        <v>38.26793220338979</v>
      </c>
      <c r="N797" s="116">
        <f t="shared" si="123"/>
        <v>38.317932203389795</v>
      </c>
      <c r="O797" s="117">
        <f t="shared" si="124"/>
        <v>38.292932203389796</v>
      </c>
      <c r="P797" s="98">
        <f t="shared" si="125"/>
        <v>0</v>
      </c>
      <c r="Q797" s="118">
        <f t="shared" si="126"/>
        <v>0</v>
      </c>
      <c r="R797" s="98">
        <f t="shared" si="130"/>
        <v>8</v>
      </c>
      <c r="S797" s="119">
        <f t="shared" si="127"/>
        <v>8</v>
      </c>
    </row>
    <row r="798" spans="1:19">
      <c r="A798" s="119"/>
      <c r="E798" s="98">
        <f t="shared" si="121"/>
        <v>797</v>
      </c>
      <c r="F798" s="99"/>
      <c r="K798" s="114">
        <f t="shared" si="128"/>
        <v>38.31843220338979</v>
      </c>
      <c r="L798" s="115">
        <f t="shared" si="129"/>
        <v>38.367432203389789</v>
      </c>
      <c r="M798" s="98">
        <f t="shared" si="122"/>
        <v>38.317932203389788</v>
      </c>
      <c r="N798" s="116">
        <f t="shared" si="123"/>
        <v>38.367932203389792</v>
      </c>
      <c r="O798" s="117">
        <f t="shared" si="124"/>
        <v>38.342932203389793</v>
      </c>
      <c r="P798" s="98">
        <f t="shared" si="125"/>
        <v>0</v>
      </c>
      <c r="Q798" s="118">
        <f t="shared" si="126"/>
        <v>0</v>
      </c>
      <c r="R798" s="98">
        <f t="shared" si="130"/>
        <v>8</v>
      </c>
      <c r="S798" s="119">
        <f t="shared" si="127"/>
        <v>8</v>
      </c>
    </row>
    <row r="799" spans="1:19">
      <c r="A799" s="119"/>
      <c r="E799" s="98">
        <f t="shared" si="121"/>
        <v>798</v>
      </c>
      <c r="F799" s="99"/>
      <c r="K799" s="114">
        <f t="shared" si="128"/>
        <v>38.368432203389787</v>
      </c>
      <c r="L799" s="115">
        <f t="shared" si="129"/>
        <v>38.417432203389787</v>
      </c>
      <c r="M799" s="98">
        <f t="shared" si="122"/>
        <v>38.367932203389785</v>
      </c>
      <c r="N799" s="116">
        <f t="shared" si="123"/>
        <v>38.417932203389789</v>
      </c>
      <c r="O799" s="117">
        <f t="shared" si="124"/>
        <v>38.39293220338979</v>
      </c>
      <c r="P799" s="98">
        <f t="shared" si="125"/>
        <v>0</v>
      </c>
      <c r="Q799" s="118">
        <f t="shared" si="126"/>
        <v>0</v>
      </c>
      <c r="R799" s="98">
        <f t="shared" si="130"/>
        <v>8</v>
      </c>
      <c r="S799" s="119">
        <f t="shared" si="127"/>
        <v>8</v>
      </c>
    </row>
    <row r="800" spans="1:19">
      <c r="A800" s="119"/>
      <c r="E800" s="98">
        <f t="shared" si="121"/>
        <v>799</v>
      </c>
      <c r="F800" s="99"/>
      <c r="K800" s="114">
        <f t="shared" si="128"/>
        <v>38.418432203389784</v>
      </c>
      <c r="L800" s="115">
        <f t="shared" si="129"/>
        <v>38.467432203389784</v>
      </c>
      <c r="M800" s="98">
        <f t="shared" si="122"/>
        <v>38.417932203389782</v>
      </c>
      <c r="N800" s="116">
        <f t="shared" si="123"/>
        <v>38.467932203389786</v>
      </c>
      <c r="O800" s="117">
        <f t="shared" si="124"/>
        <v>38.442932203389788</v>
      </c>
      <c r="P800" s="98">
        <f t="shared" si="125"/>
        <v>0</v>
      </c>
      <c r="Q800" s="118">
        <f t="shared" si="126"/>
        <v>0</v>
      </c>
      <c r="R800" s="98">
        <f t="shared" si="130"/>
        <v>8</v>
      </c>
      <c r="S800" s="119">
        <f t="shared" si="127"/>
        <v>8</v>
      </c>
    </row>
    <row r="801" spans="1:19">
      <c r="A801" s="119"/>
      <c r="E801" s="98">
        <f t="shared" si="121"/>
        <v>800</v>
      </c>
      <c r="F801" s="99"/>
      <c r="K801" s="114">
        <f t="shared" si="128"/>
        <v>38.468432203389781</v>
      </c>
      <c r="L801" s="115">
        <f t="shared" si="129"/>
        <v>38.517432203389781</v>
      </c>
      <c r="M801" s="98">
        <f t="shared" si="122"/>
        <v>38.467932203389779</v>
      </c>
      <c r="N801" s="116">
        <f t="shared" si="123"/>
        <v>38.517932203389783</v>
      </c>
      <c r="O801" s="117">
        <f t="shared" si="124"/>
        <v>38.492932203389785</v>
      </c>
      <c r="P801" s="98">
        <f t="shared" si="125"/>
        <v>0</v>
      </c>
      <c r="Q801" s="118">
        <f t="shared" si="126"/>
        <v>0</v>
      </c>
      <c r="R801" s="98">
        <f t="shared" si="130"/>
        <v>8</v>
      </c>
      <c r="S801" s="119">
        <f t="shared" si="127"/>
        <v>8</v>
      </c>
    </row>
    <row r="802" spans="1:19">
      <c r="A802" s="119"/>
      <c r="E802" s="98">
        <f t="shared" si="121"/>
        <v>801</v>
      </c>
      <c r="F802" s="99"/>
      <c r="K802" s="114">
        <f t="shared" si="128"/>
        <v>38.518432203389779</v>
      </c>
      <c r="L802" s="115">
        <f t="shared" si="129"/>
        <v>38.567432203389778</v>
      </c>
      <c r="M802" s="98">
        <f t="shared" si="122"/>
        <v>38.517932203389776</v>
      </c>
      <c r="N802" s="116">
        <f t="shared" si="123"/>
        <v>38.56793220338978</v>
      </c>
      <c r="O802" s="117">
        <f t="shared" si="124"/>
        <v>38.542932203389782</v>
      </c>
      <c r="P802" s="98">
        <f t="shared" si="125"/>
        <v>0</v>
      </c>
      <c r="Q802" s="118">
        <f t="shared" si="126"/>
        <v>0</v>
      </c>
      <c r="R802" s="98">
        <f t="shared" si="130"/>
        <v>8</v>
      </c>
      <c r="S802" s="119">
        <f t="shared" si="127"/>
        <v>8</v>
      </c>
    </row>
    <row r="803" spans="1:19">
      <c r="A803" s="119"/>
      <c r="E803" s="98">
        <f t="shared" si="121"/>
        <v>802</v>
      </c>
      <c r="F803" s="99"/>
      <c r="K803" s="114">
        <f t="shared" si="128"/>
        <v>38.568432203389776</v>
      </c>
      <c r="L803" s="115">
        <f t="shared" si="129"/>
        <v>38.617432203389775</v>
      </c>
      <c r="M803" s="98">
        <f t="shared" si="122"/>
        <v>38.567932203389773</v>
      </c>
      <c r="N803" s="116">
        <f t="shared" si="123"/>
        <v>38.617932203389778</v>
      </c>
      <c r="O803" s="117">
        <f t="shared" si="124"/>
        <v>38.592932203389779</v>
      </c>
      <c r="P803" s="98">
        <f t="shared" si="125"/>
        <v>0</v>
      </c>
      <c r="Q803" s="118">
        <f t="shared" si="126"/>
        <v>0</v>
      </c>
      <c r="R803" s="98">
        <f t="shared" si="130"/>
        <v>8</v>
      </c>
      <c r="S803" s="119">
        <f t="shared" si="127"/>
        <v>8</v>
      </c>
    </row>
    <row r="804" spans="1:19">
      <c r="A804" s="119"/>
      <c r="E804" s="98">
        <f t="shared" si="121"/>
        <v>803</v>
      </c>
      <c r="F804" s="99"/>
      <c r="K804" s="114">
        <f t="shared" si="128"/>
        <v>38.618432203389773</v>
      </c>
      <c r="L804" s="115">
        <f t="shared" si="129"/>
        <v>38.667432203389772</v>
      </c>
      <c r="M804" s="98">
        <f t="shared" si="122"/>
        <v>38.617932203389771</v>
      </c>
      <c r="N804" s="116">
        <f t="shared" si="123"/>
        <v>38.667932203389775</v>
      </c>
      <c r="O804" s="117">
        <f t="shared" si="124"/>
        <v>38.642932203389776</v>
      </c>
      <c r="P804" s="98">
        <f t="shared" si="125"/>
        <v>0</v>
      </c>
      <c r="Q804" s="118">
        <f t="shared" si="126"/>
        <v>0</v>
      </c>
      <c r="R804" s="98">
        <f t="shared" si="130"/>
        <v>8</v>
      </c>
      <c r="S804" s="119">
        <f t="shared" si="127"/>
        <v>8</v>
      </c>
    </row>
    <row r="805" spans="1:19">
      <c r="A805" s="119"/>
      <c r="E805" s="98">
        <f t="shared" si="121"/>
        <v>804</v>
      </c>
      <c r="F805" s="99"/>
      <c r="K805" s="114">
        <f t="shared" si="128"/>
        <v>38.66843220338977</v>
      </c>
      <c r="L805" s="115">
        <f t="shared" si="129"/>
        <v>38.71743220338977</v>
      </c>
      <c r="M805" s="98">
        <f t="shared" si="122"/>
        <v>38.667932203389768</v>
      </c>
      <c r="N805" s="116">
        <f t="shared" si="123"/>
        <v>38.717932203389772</v>
      </c>
      <c r="O805" s="117">
        <f t="shared" si="124"/>
        <v>38.692932203389773</v>
      </c>
      <c r="P805" s="98">
        <f t="shared" si="125"/>
        <v>0</v>
      </c>
      <c r="Q805" s="118">
        <f t="shared" si="126"/>
        <v>0</v>
      </c>
      <c r="R805" s="98">
        <f t="shared" si="130"/>
        <v>8</v>
      </c>
      <c r="S805" s="119">
        <f t="shared" si="127"/>
        <v>8</v>
      </c>
    </row>
    <row r="806" spans="1:19">
      <c r="A806" s="119"/>
      <c r="E806" s="98">
        <f t="shared" si="121"/>
        <v>805</v>
      </c>
      <c r="F806" s="99"/>
      <c r="K806" s="114">
        <f t="shared" si="128"/>
        <v>38.718432203389767</v>
      </c>
      <c r="L806" s="115">
        <f t="shared" si="129"/>
        <v>38.767432203389767</v>
      </c>
      <c r="M806" s="98">
        <f t="shared" si="122"/>
        <v>38.717932203389765</v>
      </c>
      <c r="N806" s="116">
        <f t="shared" si="123"/>
        <v>38.767932203389769</v>
      </c>
      <c r="O806" s="117">
        <f t="shared" si="124"/>
        <v>38.742932203389771</v>
      </c>
      <c r="P806" s="98">
        <f t="shared" si="125"/>
        <v>0</v>
      </c>
      <c r="Q806" s="118">
        <f t="shared" si="126"/>
        <v>0</v>
      </c>
      <c r="R806" s="98">
        <f t="shared" si="130"/>
        <v>8</v>
      </c>
      <c r="S806" s="119">
        <f t="shared" si="127"/>
        <v>8</v>
      </c>
    </row>
    <row r="807" spans="1:19">
      <c r="A807" s="119"/>
      <c r="E807" s="98">
        <f t="shared" si="121"/>
        <v>806</v>
      </c>
      <c r="F807" s="99"/>
      <c r="K807" s="114">
        <f t="shared" si="128"/>
        <v>38.768432203389764</v>
      </c>
      <c r="L807" s="115">
        <f t="shared" si="129"/>
        <v>38.817432203389764</v>
      </c>
      <c r="M807" s="98">
        <f t="shared" si="122"/>
        <v>38.767932203389762</v>
      </c>
      <c r="N807" s="116">
        <f t="shared" si="123"/>
        <v>38.817932203389766</v>
      </c>
      <c r="O807" s="117">
        <f t="shared" si="124"/>
        <v>38.792932203389768</v>
      </c>
      <c r="P807" s="98">
        <f t="shared" si="125"/>
        <v>0</v>
      </c>
      <c r="Q807" s="118">
        <f t="shared" si="126"/>
        <v>0</v>
      </c>
      <c r="R807" s="98">
        <f t="shared" si="130"/>
        <v>8</v>
      </c>
      <c r="S807" s="119">
        <f t="shared" si="127"/>
        <v>8</v>
      </c>
    </row>
    <row r="808" spans="1:19">
      <c r="A808" s="119"/>
      <c r="E808" s="98">
        <f t="shared" si="121"/>
        <v>807</v>
      </c>
      <c r="F808" s="99"/>
      <c r="K808" s="114">
        <f t="shared" si="128"/>
        <v>38.818432203389762</v>
      </c>
      <c r="L808" s="115">
        <f t="shared" si="129"/>
        <v>38.867432203389761</v>
      </c>
      <c r="M808" s="98">
        <f t="shared" si="122"/>
        <v>38.817932203389759</v>
      </c>
      <c r="N808" s="116">
        <f t="shared" si="123"/>
        <v>38.867932203389763</v>
      </c>
      <c r="O808" s="117">
        <f t="shared" si="124"/>
        <v>38.842932203389765</v>
      </c>
      <c r="P808" s="98">
        <f t="shared" si="125"/>
        <v>0</v>
      </c>
      <c r="Q808" s="118">
        <f t="shared" si="126"/>
        <v>0</v>
      </c>
      <c r="R808" s="98">
        <f t="shared" si="130"/>
        <v>8</v>
      </c>
      <c r="S808" s="119">
        <f t="shared" si="127"/>
        <v>8</v>
      </c>
    </row>
    <row r="809" spans="1:19">
      <c r="A809" s="119"/>
      <c r="E809" s="98">
        <f t="shared" si="121"/>
        <v>808</v>
      </c>
      <c r="F809" s="99"/>
      <c r="K809" s="114">
        <f t="shared" si="128"/>
        <v>38.868432203389759</v>
      </c>
      <c r="L809" s="115">
        <f t="shared" si="129"/>
        <v>38.917432203389758</v>
      </c>
      <c r="M809" s="98">
        <f t="shared" si="122"/>
        <v>38.867932203389756</v>
      </c>
      <c r="N809" s="116">
        <f t="shared" si="123"/>
        <v>38.917932203389761</v>
      </c>
      <c r="O809" s="117">
        <f t="shared" si="124"/>
        <v>38.892932203389762</v>
      </c>
      <c r="P809" s="98">
        <f t="shared" si="125"/>
        <v>0</v>
      </c>
      <c r="Q809" s="118">
        <f t="shared" si="126"/>
        <v>0</v>
      </c>
      <c r="R809" s="98">
        <f t="shared" si="130"/>
        <v>8</v>
      </c>
      <c r="S809" s="119">
        <f t="shared" si="127"/>
        <v>8</v>
      </c>
    </row>
    <row r="810" spans="1:19">
      <c r="A810" s="119"/>
      <c r="E810" s="98">
        <f t="shared" si="121"/>
        <v>809</v>
      </c>
      <c r="F810" s="99"/>
      <c r="K810" s="114">
        <f t="shared" si="128"/>
        <v>38.918432203389756</v>
      </c>
      <c r="L810" s="115">
        <f t="shared" si="129"/>
        <v>38.967432203389755</v>
      </c>
      <c r="M810" s="98">
        <f t="shared" si="122"/>
        <v>38.917932203389753</v>
      </c>
      <c r="N810" s="116">
        <f t="shared" si="123"/>
        <v>38.967932203389758</v>
      </c>
      <c r="O810" s="117">
        <f t="shared" si="124"/>
        <v>38.942932203389759</v>
      </c>
      <c r="P810" s="98">
        <f t="shared" si="125"/>
        <v>0</v>
      </c>
      <c r="Q810" s="118">
        <f t="shared" si="126"/>
        <v>0</v>
      </c>
      <c r="R810" s="98">
        <f t="shared" si="130"/>
        <v>8</v>
      </c>
      <c r="S810" s="119">
        <f t="shared" si="127"/>
        <v>8</v>
      </c>
    </row>
    <row r="811" spans="1:19">
      <c r="A811" s="119"/>
      <c r="E811" s="98">
        <f t="shared" si="121"/>
        <v>810</v>
      </c>
      <c r="F811" s="99"/>
      <c r="K811" s="114">
        <f t="shared" si="128"/>
        <v>38.968432203389753</v>
      </c>
      <c r="L811" s="115">
        <f t="shared" si="129"/>
        <v>39.017432203389752</v>
      </c>
      <c r="M811" s="98">
        <f t="shared" si="122"/>
        <v>38.967932203389751</v>
      </c>
      <c r="N811" s="116">
        <f t="shared" si="123"/>
        <v>39.017932203389755</v>
      </c>
      <c r="O811" s="117">
        <f t="shared" si="124"/>
        <v>38.992932203389756</v>
      </c>
      <c r="P811" s="98">
        <f t="shared" si="125"/>
        <v>0</v>
      </c>
      <c r="Q811" s="118">
        <f t="shared" si="126"/>
        <v>0</v>
      </c>
      <c r="R811" s="98">
        <f t="shared" si="130"/>
        <v>8</v>
      </c>
      <c r="S811" s="119">
        <f t="shared" si="127"/>
        <v>8</v>
      </c>
    </row>
    <row r="812" spans="1:19">
      <c r="A812" s="119"/>
      <c r="E812" s="98">
        <f t="shared" si="121"/>
        <v>811</v>
      </c>
      <c r="F812" s="99"/>
      <c r="K812" s="114">
        <f t="shared" si="128"/>
        <v>39.01843220338975</v>
      </c>
      <c r="L812" s="115">
        <f t="shared" si="129"/>
        <v>39.06743220338975</v>
      </c>
      <c r="M812" s="98">
        <f t="shared" si="122"/>
        <v>39.017932203389748</v>
      </c>
      <c r="N812" s="116">
        <f t="shared" si="123"/>
        <v>39.067932203389752</v>
      </c>
      <c r="O812" s="117">
        <f t="shared" si="124"/>
        <v>39.042932203389753</v>
      </c>
      <c r="P812" s="98">
        <f t="shared" si="125"/>
        <v>0</v>
      </c>
      <c r="Q812" s="118">
        <f t="shared" si="126"/>
        <v>0</v>
      </c>
      <c r="R812" s="98">
        <f t="shared" si="130"/>
        <v>8</v>
      </c>
      <c r="S812" s="119">
        <f t="shared" si="127"/>
        <v>8</v>
      </c>
    </row>
    <row r="813" spans="1:19">
      <c r="A813" s="119"/>
      <c r="E813" s="98">
        <f t="shared" si="121"/>
        <v>812</v>
      </c>
      <c r="F813" s="99"/>
      <c r="K813" s="114">
        <f t="shared" si="128"/>
        <v>39.068432203389747</v>
      </c>
      <c r="L813" s="115">
        <f t="shared" si="129"/>
        <v>39.117432203389747</v>
      </c>
      <c r="M813" s="98">
        <f t="shared" si="122"/>
        <v>39.067932203389745</v>
      </c>
      <c r="N813" s="116">
        <f t="shared" si="123"/>
        <v>39.117932203389749</v>
      </c>
      <c r="O813" s="117">
        <f t="shared" si="124"/>
        <v>39.092932203389751</v>
      </c>
      <c r="P813" s="98">
        <f t="shared" si="125"/>
        <v>0</v>
      </c>
      <c r="Q813" s="118">
        <f t="shared" si="126"/>
        <v>0</v>
      </c>
      <c r="R813" s="98">
        <f t="shared" si="130"/>
        <v>8</v>
      </c>
      <c r="S813" s="119">
        <f t="shared" si="127"/>
        <v>8</v>
      </c>
    </row>
    <row r="814" spans="1:19">
      <c r="A814" s="119"/>
      <c r="E814" s="98">
        <f t="shared" si="121"/>
        <v>813</v>
      </c>
      <c r="F814" s="99"/>
      <c r="K814" s="114">
        <f t="shared" si="128"/>
        <v>39.118432203389744</v>
      </c>
      <c r="L814" s="115">
        <f t="shared" si="129"/>
        <v>39.167432203389744</v>
      </c>
      <c r="M814" s="98">
        <f t="shared" si="122"/>
        <v>39.117932203389742</v>
      </c>
      <c r="N814" s="116">
        <f t="shared" si="123"/>
        <v>39.167932203389746</v>
      </c>
      <c r="O814" s="117">
        <f t="shared" si="124"/>
        <v>39.142932203389748</v>
      </c>
      <c r="P814" s="98">
        <f t="shared" si="125"/>
        <v>0</v>
      </c>
      <c r="Q814" s="118">
        <f t="shared" si="126"/>
        <v>0</v>
      </c>
      <c r="R814" s="98">
        <f t="shared" si="130"/>
        <v>8</v>
      </c>
      <c r="S814" s="119">
        <f t="shared" si="127"/>
        <v>8</v>
      </c>
    </row>
    <row r="815" spans="1:19">
      <c r="A815" s="119"/>
      <c r="E815" s="98">
        <f t="shared" si="121"/>
        <v>814</v>
      </c>
      <c r="F815" s="99"/>
      <c r="K815" s="114">
        <f t="shared" si="128"/>
        <v>39.168432203389742</v>
      </c>
      <c r="L815" s="115">
        <f t="shared" si="129"/>
        <v>39.217432203389741</v>
      </c>
      <c r="M815" s="98">
        <f t="shared" si="122"/>
        <v>39.167932203389739</v>
      </c>
      <c r="N815" s="116">
        <f t="shared" si="123"/>
        <v>39.217932203389744</v>
      </c>
      <c r="O815" s="117">
        <f t="shared" si="124"/>
        <v>39.192932203389745</v>
      </c>
      <c r="P815" s="98">
        <f t="shared" si="125"/>
        <v>0</v>
      </c>
      <c r="Q815" s="118">
        <f t="shared" si="126"/>
        <v>0</v>
      </c>
      <c r="R815" s="98">
        <f t="shared" si="130"/>
        <v>8</v>
      </c>
      <c r="S815" s="119">
        <f t="shared" si="127"/>
        <v>8</v>
      </c>
    </row>
    <row r="816" spans="1:19">
      <c r="A816" s="119"/>
      <c r="E816" s="98">
        <f t="shared" si="121"/>
        <v>815</v>
      </c>
      <c r="F816" s="99"/>
      <c r="K816" s="114">
        <f t="shared" si="128"/>
        <v>39.218432203389739</v>
      </c>
      <c r="L816" s="115">
        <f t="shared" si="129"/>
        <v>39.267432203389738</v>
      </c>
      <c r="M816" s="98">
        <f t="shared" si="122"/>
        <v>39.217932203389736</v>
      </c>
      <c r="N816" s="116">
        <f t="shared" si="123"/>
        <v>39.267932203389741</v>
      </c>
      <c r="O816" s="117">
        <f t="shared" si="124"/>
        <v>39.242932203389742</v>
      </c>
      <c r="P816" s="98">
        <f t="shared" si="125"/>
        <v>0</v>
      </c>
      <c r="Q816" s="118">
        <f t="shared" si="126"/>
        <v>0</v>
      </c>
      <c r="R816" s="98">
        <f t="shared" si="130"/>
        <v>8</v>
      </c>
      <c r="S816" s="119">
        <f t="shared" si="127"/>
        <v>8</v>
      </c>
    </row>
    <row r="817" spans="1:19">
      <c r="A817" s="119"/>
      <c r="E817" s="98">
        <f t="shared" si="121"/>
        <v>816</v>
      </c>
      <c r="F817" s="99"/>
      <c r="K817" s="114">
        <f t="shared" si="128"/>
        <v>39.268432203389736</v>
      </c>
      <c r="L817" s="115">
        <f t="shared" si="129"/>
        <v>39.317432203389735</v>
      </c>
      <c r="M817" s="98">
        <f t="shared" si="122"/>
        <v>39.267932203389734</v>
      </c>
      <c r="N817" s="116">
        <f t="shared" si="123"/>
        <v>39.317932203389738</v>
      </c>
      <c r="O817" s="117">
        <f t="shared" si="124"/>
        <v>39.292932203389739</v>
      </c>
      <c r="P817" s="98">
        <f t="shared" si="125"/>
        <v>0</v>
      </c>
      <c r="Q817" s="118">
        <f t="shared" si="126"/>
        <v>0</v>
      </c>
      <c r="R817" s="98">
        <f t="shared" si="130"/>
        <v>8</v>
      </c>
      <c r="S817" s="119">
        <f t="shared" si="127"/>
        <v>8</v>
      </c>
    </row>
    <row r="818" spans="1:19">
      <c r="A818" s="119"/>
      <c r="E818" s="98">
        <f t="shared" si="121"/>
        <v>817</v>
      </c>
      <c r="F818" s="99"/>
      <c r="K818" s="114">
        <f t="shared" si="128"/>
        <v>39.318432203389733</v>
      </c>
      <c r="L818" s="115">
        <f t="shared" si="129"/>
        <v>39.367432203389733</v>
      </c>
      <c r="M818" s="98">
        <f t="shared" si="122"/>
        <v>39.317932203389731</v>
      </c>
      <c r="N818" s="116">
        <f t="shared" si="123"/>
        <v>39.367932203389735</v>
      </c>
      <c r="O818" s="117">
        <f t="shared" si="124"/>
        <v>39.342932203389736</v>
      </c>
      <c r="P818" s="98">
        <f t="shared" si="125"/>
        <v>0</v>
      </c>
      <c r="Q818" s="118">
        <f t="shared" si="126"/>
        <v>0</v>
      </c>
      <c r="R818" s="98">
        <f t="shared" si="130"/>
        <v>8</v>
      </c>
      <c r="S818" s="119">
        <f t="shared" si="127"/>
        <v>8</v>
      </c>
    </row>
    <row r="819" spans="1:19">
      <c r="A819" s="119"/>
      <c r="E819" s="98">
        <f t="shared" si="121"/>
        <v>818</v>
      </c>
      <c r="F819" s="99"/>
      <c r="K819" s="114">
        <f t="shared" si="128"/>
        <v>39.36843220338973</v>
      </c>
      <c r="L819" s="115">
        <f t="shared" si="129"/>
        <v>39.41743220338973</v>
      </c>
      <c r="M819" s="98">
        <f t="shared" si="122"/>
        <v>39.367932203389728</v>
      </c>
      <c r="N819" s="116">
        <f t="shared" si="123"/>
        <v>39.417932203389732</v>
      </c>
      <c r="O819" s="117">
        <f t="shared" si="124"/>
        <v>39.392932203389734</v>
      </c>
      <c r="P819" s="98">
        <f t="shared" si="125"/>
        <v>0</v>
      </c>
      <c r="Q819" s="118">
        <f t="shared" si="126"/>
        <v>0</v>
      </c>
      <c r="R819" s="98">
        <f t="shared" si="130"/>
        <v>8</v>
      </c>
      <c r="S819" s="119">
        <f t="shared" si="127"/>
        <v>8</v>
      </c>
    </row>
    <row r="820" spans="1:19">
      <c r="A820" s="119"/>
      <c r="E820" s="98">
        <f t="shared" si="121"/>
        <v>819</v>
      </c>
      <c r="F820" s="99"/>
      <c r="K820" s="114">
        <f t="shared" si="128"/>
        <v>39.418432203389727</v>
      </c>
      <c r="L820" s="115">
        <f t="shared" si="129"/>
        <v>39.467432203389727</v>
      </c>
      <c r="M820" s="98">
        <f t="shared" si="122"/>
        <v>39.417932203389725</v>
      </c>
      <c r="N820" s="116">
        <f t="shared" si="123"/>
        <v>39.467932203389729</v>
      </c>
      <c r="O820" s="117">
        <f t="shared" si="124"/>
        <v>39.442932203389731</v>
      </c>
      <c r="P820" s="98">
        <f t="shared" si="125"/>
        <v>0</v>
      </c>
      <c r="Q820" s="118">
        <f t="shared" si="126"/>
        <v>0</v>
      </c>
      <c r="R820" s="98">
        <f t="shared" si="130"/>
        <v>8</v>
      </c>
      <c r="S820" s="119">
        <f t="shared" si="127"/>
        <v>8</v>
      </c>
    </row>
    <row r="821" spans="1:19">
      <c r="A821" s="119"/>
      <c r="E821" s="98">
        <f t="shared" si="121"/>
        <v>820</v>
      </c>
      <c r="F821" s="99"/>
      <c r="K821" s="114">
        <f t="shared" si="128"/>
        <v>39.468432203389725</v>
      </c>
      <c r="L821" s="115">
        <f t="shared" si="129"/>
        <v>39.517432203389724</v>
      </c>
      <c r="M821" s="98">
        <f t="shared" si="122"/>
        <v>39.467932203389722</v>
      </c>
      <c r="N821" s="116">
        <f t="shared" si="123"/>
        <v>39.517932203389726</v>
      </c>
      <c r="O821" s="117">
        <f t="shared" si="124"/>
        <v>39.492932203389728</v>
      </c>
      <c r="P821" s="98">
        <f t="shared" si="125"/>
        <v>0</v>
      </c>
      <c r="Q821" s="118">
        <f t="shared" si="126"/>
        <v>0</v>
      </c>
      <c r="R821" s="98">
        <f t="shared" si="130"/>
        <v>8</v>
      </c>
      <c r="S821" s="119">
        <f t="shared" si="127"/>
        <v>8</v>
      </c>
    </row>
    <row r="822" spans="1:19">
      <c r="A822" s="119"/>
      <c r="E822" s="98">
        <f t="shared" si="121"/>
        <v>821</v>
      </c>
      <c r="F822" s="99"/>
      <c r="K822" s="114">
        <f t="shared" si="128"/>
        <v>39.518432203389722</v>
      </c>
      <c r="L822" s="115">
        <f t="shared" si="129"/>
        <v>39.567432203389721</v>
      </c>
      <c r="M822" s="98">
        <f t="shared" si="122"/>
        <v>39.517932203389719</v>
      </c>
      <c r="N822" s="116">
        <f t="shared" si="123"/>
        <v>39.567932203389724</v>
      </c>
      <c r="O822" s="117">
        <f t="shared" si="124"/>
        <v>39.542932203389725</v>
      </c>
      <c r="P822" s="98">
        <f t="shared" si="125"/>
        <v>0</v>
      </c>
      <c r="Q822" s="118">
        <f t="shared" si="126"/>
        <v>0</v>
      </c>
      <c r="R822" s="98">
        <f t="shared" si="130"/>
        <v>8</v>
      </c>
      <c r="S822" s="119">
        <f t="shared" si="127"/>
        <v>8</v>
      </c>
    </row>
    <row r="823" spans="1:19">
      <c r="A823" s="119"/>
      <c r="E823" s="98">
        <f t="shared" si="121"/>
        <v>822</v>
      </c>
      <c r="F823" s="99"/>
      <c r="K823" s="114">
        <f t="shared" si="128"/>
        <v>39.568432203389719</v>
      </c>
      <c r="L823" s="115">
        <f t="shared" si="129"/>
        <v>39.617432203389718</v>
      </c>
      <c r="M823" s="98">
        <f t="shared" si="122"/>
        <v>39.567932203389717</v>
      </c>
      <c r="N823" s="116">
        <f t="shared" si="123"/>
        <v>39.617932203389721</v>
      </c>
      <c r="O823" s="117">
        <f t="shared" si="124"/>
        <v>39.592932203389722</v>
      </c>
      <c r="P823" s="98">
        <f t="shared" si="125"/>
        <v>0</v>
      </c>
      <c r="Q823" s="118">
        <f t="shared" si="126"/>
        <v>0</v>
      </c>
      <c r="R823" s="98">
        <f t="shared" si="130"/>
        <v>8</v>
      </c>
      <c r="S823" s="119">
        <f t="shared" si="127"/>
        <v>8</v>
      </c>
    </row>
    <row r="824" spans="1:19">
      <c r="A824" s="119"/>
      <c r="E824" s="98">
        <f t="shared" si="121"/>
        <v>823</v>
      </c>
      <c r="F824" s="99"/>
      <c r="K824" s="114">
        <f t="shared" si="128"/>
        <v>39.618432203389716</v>
      </c>
      <c r="L824" s="115">
        <f t="shared" si="129"/>
        <v>39.667432203389716</v>
      </c>
      <c r="M824" s="98">
        <f t="shared" si="122"/>
        <v>39.617932203389714</v>
      </c>
      <c r="N824" s="116">
        <f t="shared" si="123"/>
        <v>39.667932203389718</v>
      </c>
      <c r="O824" s="117">
        <f t="shared" si="124"/>
        <v>39.642932203389719</v>
      </c>
      <c r="P824" s="98">
        <f t="shared" si="125"/>
        <v>0</v>
      </c>
      <c r="Q824" s="118">
        <f t="shared" si="126"/>
        <v>0</v>
      </c>
      <c r="R824" s="98">
        <f t="shared" si="130"/>
        <v>8</v>
      </c>
      <c r="S824" s="119">
        <f t="shared" si="127"/>
        <v>8</v>
      </c>
    </row>
    <row r="825" spans="1:19">
      <c r="A825" s="119"/>
      <c r="E825" s="98">
        <f t="shared" si="121"/>
        <v>824</v>
      </c>
      <c r="F825" s="99"/>
      <c r="K825" s="114">
        <f t="shared" si="128"/>
        <v>39.668432203389713</v>
      </c>
      <c r="L825" s="115">
        <f t="shared" si="129"/>
        <v>39.717432203389713</v>
      </c>
      <c r="M825" s="98">
        <f t="shared" si="122"/>
        <v>39.667932203389711</v>
      </c>
      <c r="N825" s="116">
        <f t="shared" si="123"/>
        <v>39.717932203389715</v>
      </c>
      <c r="O825" s="117">
        <f t="shared" si="124"/>
        <v>39.692932203389717</v>
      </c>
      <c r="P825" s="98">
        <f t="shared" si="125"/>
        <v>0</v>
      </c>
      <c r="Q825" s="118">
        <f t="shared" si="126"/>
        <v>0</v>
      </c>
      <c r="R825" s="98">
        <f t="shared" si="130"/>
        <v>8</v>
      </c>
      <c r="S825" s="119">
        <f t="shared" si="127"/>
        <v>8</v>
      </c>
    </row>
    <row r="826" spans="1:19">
      <c r="A826" s="119"/>
      <c r="E826" s="98">
        <f t="shared" si="121"/>
        <v>825</v>
      </c>
      <c r="F826" s="99"/>
      <c r="K826" s="114">
        <f t="shared" si="128"/>
        <v>39.71843220338971</v>
      </c>
      <c r="L826" s="115">
        <f t="shared" si="129"/>
        <v>39.76743220338971</v>
      </c>
      <c r="M826" s="98">
        <f t="shared" si="122"/>
        <v>39.717932203389708</v>
      </c>
      <c r="N826" s="116">
        <f t="shared" si="123"/>
        <v>39.767932203389712</v>
      </c>
      <c r="O826" s="117">
        <f t="shared" si="124"/>
        <v>39.742932203389714</v>
      </c>
      <c r="P826" s="98">
        <f t="shared" si="125"/>
        <v>0</v>
      </c>
      <c r="Q826" s="118">
        <f t="shared" si="126"/>
        <v>0</v>
      </c>
      <c r="R826" s="98">
        <f t="shared" si="130"/>
        <v>8</v>
      </c>
      <c r="S826" s="119">
        <f t="shared" si="127"/>
        <v>8</v>
      </c>
    </row>
    <row r="827" spans="1:19">
      <c r="A827" s="119"/>
      <c r="E827" s="98">
        <f t="shared" si="121"/>
        <v>826</v>
      </c>
      <c r="F827" s="99"/>
      <c r="K827" s="114">
        <f t="shared" si="128"/>
        <v>39.768432203389708</v>
      </c>
      <c r="L827" s="115">
        <f t="shared" si="129"/>
        <v>39.817432203389707</v>
      </c>
      <c r="M827" s="98">
        <f t="shared" si="122"/>
        <v>39.767932203389705</v>
      </c>
      <c r="N827" s="116">
        <f t="shared" si="123"/>
        <v>39.817932203389709</v>
      </c>
      <c r="O827" s="117">
        <f t="shared" si="124"/>
        <v>39.792932203389711</v>
      </c>
      <c r="P827" s="98">
        <f t="shared" si="125"/>
        <v>0</v>
      </c>
      <c r="Q827" s="118">
        <f t="shared" si="126"/>
        <v>0</v>
      </c>
      <c r="R827" s="98">
        <f t="shared" si="130"/>
        <v>8</v>
      </c>
      <c r="S827" s="119">
        <f t="shared" si="127"/>
        <v>8</v>
      </c>
    </row>
    <row r="828" spans="1:19">
      <c r="A828" s="119"/>
      <c r="E828" s="98">
        <f t="shared" si="121"/>
        <v>827</v>
      </c>
      <c r="F828" s="99"/>
      <c r="K828" s="114">
        <f t="shared" si="128"/>
        <v>39.818432203389705</v>
      </c>
      <c r="L828" s="115">
        <f t="shared" si="129"/>
        <v>39.867432203389704</v>
      </c>
      <c r="M828" s="98">
        <f t="shared" si="122"/>
        <v>39.817932203389702</v>
      </c>
      <c r="N828" s="116">
        <f t="shared" si="123"/>
        <v>39.867932203389707</v>
      </c>
      <c r="O828" s="117">
        <f t="shared" si="124"/>
        <v>39.842932203389708</v>
      </c>
      <c r="P828" s="98">
        <f t="shared" si="125"/>
        <v>0</v>
      </c>
      <c r="Q828" s="118">
        <f t="shared" si="126"/>
        <v>0</v>
      </c>
      <c r="R828" s="98">
        <f t="shared" si="130"/>
        <v>8</v>
      </c>
      <c r="S828" s="119">
        <f t="shared" si="127"/>
        <v>8</v>
      </c>
    </row>
    <row r="829" spans="1:19">
      <c r="A829" s="119"/>
      <c r="E829" s="98">
        <f t="shared" si="121"/>
        <v>828</v>
      </c>
      <c r="F829" s="99"/>
      <c r="K829" s="114">
        <f t="shared" si="128"/>
        <v>39.868432203389702</v>
      </c>
      <c r="L829" s="115">
        <f t="shared" si="129"/>
        <v>39.917432203389701</v>
      </c>
      <c r="M829" s="98">
        <f t="shared" si="122"/>
        <v>39.867932203389699</v>
      </c>
      <c r="N829" s="116">
        <f t="shared" si="123"/>
        <v>39.917932203389704</v>
      </c>
      <c r="O829" s="117">
        <f t="shared" si="124"/>
        <v>39.892932203389705</v>
      </c>
      <c r="P829" s="98">
        <f t="shared" si="125"/>
        <v>0</v>
      </c>
      <c r="Q829" s="118">
        <f t="shared" si="126"/>
        <v>0</v>
      </c>
      <c r="R829" s="98">
        <f t="shared" si="130"/>
        <v>8</v>
      </c>
      <c r="S829" s="119">
        <f t="shared" si="127"/>
        <v>8</v>
      </c>
    </row>
    <row r="830" spans="1:19">
      <c r="A830" s="119"/>
      <c r="E830" s="98">
        <f t="shared" si="121"/>
        <v>829</v>
      </c>
      <c r="F830" s="99"/>
      <c r="K830" s="114">
        <f t="shared" si="128"/>
        <v>39.918432203389699</v>
      </c>
      <c r="L830" s="115">
        <f t="shared" si="129"/>
        <v>39.967432203389698</v>
      </c>
      <c r="M830" s="98">
        <f t="shared" si="122"/>
        <v>39.917932203389697</v>
      </c>
      <c r="N830" s="116">
        <f t="shared" si="123"/>
        <v>39.967932203389701</v>
      </c>
      <c r="O830" s="117">
        <f t="shared" si="124"/>
        <v>39.942932203389702</v>
      </c>
      <c r="P830" s="98">
        <f t="shared" si="125"/>
        <v>0</v>
      </c>
      <c r="Q830" s="118">
        <f t="shared" si="126"/>
        <v>0</v>
      </c>
      <c r="R830" s="98">
        <f t="shared" si="130"/>
        <v>8</v>
      </c>
      <c r="S830" s="119">
        <f t="shared" si="127"/>
        <v>8</v>
      </c>
    </row>
    <row r="831" spans="1:19">
      <c r="A831" s="119"/>
      <c r="E831" s="98">
        <f t="shared" si="121"/>
        <v>830</v>
      </c>
      <c r="F831" s="99"/>
      <c r="K831" s="114">
        <f t="shared" si="128"/>
        <v>39.968432203389696</v>
      </c>
      <c r="L831" s="115">
        <f t="shared" si="129"/>
        <v>40.017432203389696</v>
      </c>
      <c r="M831" s="98">
        <f t="shared" si="122"/>
        <v>39.967932203389694</v>
      </c>
      <c r="N831" s="116">
        <f t="shared" si="123"/>
        <v>40.017932203389698</v>
      </c>
      <c r="O831" s="117">
        <f t="shared" si="124"/>
        <v>39.992932203389699</v>
      </c>
      <c r="P831" s="98">
        <f t="shared" si="125"/>
        <v>0</v>
      </c>
      <c r="Q831" s="118">
        <f t="shared" si="126"/>
        <v>0</v>
      </c>
      <c r="R831" s="98">
        <f t="shared" si="130"/>
        <v>8</v>
      </c>
      <c r="S831" s="119">
        <f t="shared" si="127"/>
        <v>8</v>
      </c>
    </row>
    <row r="832" spans="1:19">
      <c r="A832" s="119"/>
      <c r="E832" s="98">
        <f t="shared" si="121"/>
        <v>831</v>
      </c>
      <c r="F832" s="99"/>
      <c r="K832" s="114">
        <f t="shared" si="128"/>
        <v>40.018432203389693</v>
      </c>
      <c r="L832" s="115">
        <f t="shared" si="129"/>
        <v>40.067432203389693</v>
      </c>
      <c r="M832" s="98">
        <f t="shared" si="122"/>
        <v>40.017932203389691</v>
      </c>
      <c r="N832" s="116">
        <f t="shared" si="123"/>
        <v>40.067932203389695</v>
      </c>
      <c r="O832" s="117">
        <f t="shared" si="124"/>
        <v>40.042932203389697</v>
      </c>
      <c r="P832" s="98">
        <f t="shared" si="125"/>
        <v>0</v>
      </c>
      <c r="Q832" s="118">
        <f t="shared" si="126"/>
        <v>0</v>
      </c>
      <c r="R832" s="98">
        <f t="shared" si="130"/>
        <v>8</v>
      </c>
      <c r="S832" s="119">
        <f t="shared" si="127"/>
        <v>8</v>
      </c>
    </row>
    <row r="833" spans="1:19">
      <c r="A833" s="119"/>
      <c r="E833" s="98">
        <f t="shared" si="121"/>
        <v>832</v>
      </c>
      <c r="F833" s="99"/>
      <c r="K833" s="114">
        <f t="shared" si="128"/>
        <v>40.06843220338969</v>
      </c>
      <c r="L833" s="115">
        <f t="shared" si="129"/>
        <v>40.11743220338969</v>
      </c>
      <c r="M833" s="98">
        <f t="shared" si="122"/>
        <v>40.067932203389688</v>
      </c>
      <c r="N833" s="116">
        <f t="shared" si="123"/>
        <v>40.117932203389692</v>
      </c>
      <c r="O833" s="117">
        <f t="shared" si="124"/>
        <v>40.092932203389694</v>
      </c>
      <c r="P833" s="98">
        <f t="shared" si="125"/>
        <v>0</v>
      </c>
      <c r="Q833" s="118">
        <f t="shared" si="126"/>
        <v>0</v>
      </c>
      <c r="R833" s="98">
        <f t="shared" si="130"/>
        <v>8</v>
      </c>
      <c r="S833" s="119">
        <f t="shared" si="127"/>
        <v>8</v>
      </c>
    </row>
    <row r="834" spans="1:19">
      <c r="A834" s="119"/>
      <c r="E834" s="98">
        <f t="shared" si="121"/>
        <v>833</v>
      </c>
      <c r="F834" s="99"/>
      <c r="K834" s="114">
        <f t="shared" si="128"/>
        <v>40.118432203389688</v>
      </c>
      <c r="L834" s="115">
        <f t="shared" si="129"/>
        <v>40.167432203389687</v>
      </c>
      <c r="M834" s="98">
        <f t="shared" si="122"/>
        <v>40.117932203389685</v>
      </c>
      <c r="N834" s="116">
        <f t="shared" si="123"/>
        <v>40.16793220338969</v>
      </c>
      <c r="O834" s="117">
        <f t="shared" si="124"/>
        <v>40.142932203389691</v>
      </c>
      <c r="P834" s="98">
        <f t="shared" si="125"/>
        <v>0</v>
      </c>
      <c r="Q834" s="118">
        <f t="shared" si="126"/>
        <v>0</v>
      </c>
      <c r="R834" s="98">
        <f t="shared" si="130"/>
        <v>8</v>
      </c>
      <c r="S834" s="119">
        <f t="shared" si="127"/>
        <v>8</v>
      </c>
    </row>
    <row r="835" spans="1:19">
      <c r="A835" s="119"/>
      <c r="E835" s="98">
        <f t="shared" si="121"/>
        <v>834</v>
      </c>
      <c r="F835" s="99"/>
      <c r="K835" s="114">
        <f t="shared" si="128"/>
        <v>40.168432203389685</v>
      </c>
      <c r="L835" s="115">
        <f t="shared" si="129"/>
        <v>40.217432203389684</v>
      </c>
      <c r="M835" s="98">
        <f t="shared" si="122"/>
        <v>40.167932203389682</v>
      </c>
      <c r="N835" s="116">
        <f t="shared" si="123"/>
        <v>40.217932203389687</v>
      </c>
      <c r="O835" s="117">
        <f t="shared" si="124"/>
        <v>40.192932203389688</v>
      </c>
      <c r="P835" s="98">
        <f t="shared" si="125"/>
        <v>0</v>
      </c>
      <c r="Q835" s="118">
        <f t="shared" si="126"/>
        <v>0</v>
      </c>
      <c r="R835" s="98">
        <f t="shared" si="130"/>
        <v>8</v>
      </c>
      <c r="S835" s="119">
        <f t="shared" si="127"/>
        <v>8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40.218432203389682</v>
      </c>
      <c r="L836" s="115">
        <f t="shared" si="129"/>
        <v>40.267432203389681</v>
      </c>
      <c r="M836" s="98">
        <f t="shared" si="122"/>
        <v>40.21793220338968</v>
      </c>
      <c r="N836" s="116">
        <f t="shared" si="123"/>
        <v>40.267932203389684</v>
      </c>
      <c r="O836" s="117">
        <f t="shared" si="124"/>
        <v>40.242932203389685</v>
      </c>
      <c r="P836" s="98">
        <f t="shared" si="125"/>
        <v>0</v>
      </c>
      <c r="Q836" s="118">
        <f t="shared" si="126"/>
        <v>0</v>
      </c>
      <c r="R836" s="98">
        <f t="shared" si="130"/>
        <v>8</v>
      </c>
      <c r="S836" s="119">
        <f t="shared" si="127"/>
        <v>8</v>
      </c>
    </row>
    <row r="837" spans="1:19">
      <c r="A837" s="119"/>
      <c r="E837" s="98">
        <f t="shared" si="131"/>
        <v>836</v>
      </c>
      <c r="F837" s="99"/>
      <c r="K837" s="114">
        <f t="shared" si="128"/>
        <v>40.268432203389679</v>
      </c>
      <c r="L837" s="115">
        <f t="shared" si="129"/>
        <v>40.317432203389679</v>
      </c>
      <c r="M837" s="98">
        <f t="shared" ref="M837:M900" si="132">K837-5*10^-(D$2+1)</f>
        <v>40.267932203389677</v>
      </c>
      <c r="N837" s="116">
        <f t="shared" ref="N837:N900" si="133">L837+5*10^-(D$2+1)</f>
        <v>40.317932203389681</v>
      </c>
      <c r="O837" s="117">
        <f t="shared" ref="O837:O900" si="134">AVERAGE(K837,L837)</f>
        <v>40.292932203389682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8</v>
      </c>
      <c r="S837" s="119">
        <f t="shared" ref="S837:S900" si="137">COUNTIF(F$2:F$5000,"&lt;="&amp;M837)</f>
        <v>8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40.318432203389676</v>
      </c>
      <c r="L838" s="115">
        <f t="shared" ref="L838:L901" si="139">K838+$I$4-POWER(10,-$D$2)</f>
        <v>40.367432203389676</v>
      </c>
      <c r="M838" s="98">
        <f t="shared" si="132"/>
        <v>40.317932203389674</v>
      </c>
      <c r="N838" s="116">
        <f t="shared" si="133"/>
        <v>40.367932203389678</v>
      </c>
      <c r="O838" s="117">
        <f t="shared" si="134"/>
        <v>40.34293220338968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8</v>
      </c>
      <c r="S838" s="119">
        <f t="shared" si="137"/>
        <v>8</v>
      </c>
    </row>
    <row r="839" spans="1:19">
      <c r="A839" s="119"/>
      <c r="E839" s="98">
        <f t="shared" si="131"/>
        <v>838</v>
      </c>
      <c r="F839" s="99"/>
      <c r="K839" s="114">
        <f t="shared" si="138"/>
        <v>40.368432203389673</v>
      </c>
      <c r="L839" s="115">
        <f t="shared" si="139"/>
        <v>40.417432203389673</v>
      </c>
      <c r="M839" s="98">
        <f t="shared" si="132"/>
        <v>40.367932203389671</v>
      </c>
      <c r="N839" s="116">
        <f t="shared" si="133"/>
        <v>40.417932203389675</v>
      </c>
      <c r="O839" s="117">
        <f t="shared" si="134"/>
        <v>40.392932203389677</v>
      </c>
      <c r="P839" s="98">
        <f t="shared" si="135"/>
        <v>0</v>
      </c>
      <c r="Q839" s="118">
        <f t="shared" si="136"/>
        <v>0</v>
      </c>
      <c r="R839" s="98">
        <f t="shared" si="140"/>
        <v>8</v>
      </c>
      <c r="S839" s="119">
        <f t="shared" si="137"/>
        <v>8</v>
      </c>
    </row>
    <row r="840" spans="1:19">
      <c r="A840" s="119"/>
      <c r="E840" s="98">
        <f t="shared" si="131"/>
        <v>839</v>
      </c>
      <c r="F840" s="99"/>
      <c r="K840" s="114">
        <f t="shared" si="138"/>
        <v>40.418432203389671</v>
      </c>
      <c r="L840" s="115">
        <f t="shared" si="139"/>
        <v>40.46743220338967</v>
      </c>
      <c r="M840" s="98">
        <f t="shared" si="132"/>
        <v>40.417932203389668</v>
      </c>
      <c r="N840" s="116">
        <f t="shared" si="133"/>
        <v>40.467932203389672</v>
      </c>
      <c r="O840" s="117">
        <f t="shared" si="134"/>
        <v>40.442932203389674</v>
      </c>
      <c r="P840" s="98">
        <f t="shared" si="135"/>
        <v>0</v>
      </c>
      <c r="Q840" s="118">
        <f t="shared" si="136"/>
        <v>0</v>
      </c>
      <c r="R840" s="98">
        <f t="shared" si="140"/>
        <v>8</v>
      </c>
      <c r="S840" s="119">
        <f t="shared" si="137"/>
        <v>8</v>
      </c>
    </row>
    <row r="841" spans="1:19">
      <c r="A841" s="119"/>
      <c r="E841" s="98">
        <f t="shared" si="131"/>
        <v>840</v>
      </c>
      <c r="F841" s="99"/>
      <c r="K841" s="114">
        <f t="shared" si="138"/>
        <v>40.468432203389668</v>
      </c>
      <c r="L841" s="115">
        <f t="shared" si="139"/>
        <v>40.517432203389667</v>
      </c>
      <c r="M841" s="98">
        <f t="shared" si="132"/>
        <v>40.467932203389665</v>
      </c>
      <c r="N841" s="116">
        <f t="shared" si="133"/>
        <v>40.51793220338967</v>
      </c>
      <c r="O841" s="117">
        <f t="shared" si="134"/>
        <v>40.492932203389671</v>
      </c>
      <c r="P841" s="98">
        <f t="shared" si="135"/>
        <v>0</v>
      </c>
      <c r="Q841" s="118">
        <f t="shared" si="136"/>
        <v>0</v>
      </c>
      <c r="R841" s="98">
        <f t="shared" si="140"/>
        <v>8</v>
      </c>
      <c r="S841" s="119">
        <f t="shared" si="137"/>
        <v>8</v>
      </c>
    </row>
    <row r="842" spans="1:19">
      <c r="A842" s="119"/>
      <c r="E842" s="98">
        <f t="shared" si="131"/>
        <v>841</v>
      </c>
      <c r="F842" s="99"/>
      <c r="K842" s="114">
        <f t="shared" si="138"/>
        <v>40.518432203389665</v>
      </c>
      <c r="L842" s="115">
        <f t="shared" si="139"/>
        <v>40.567432203389664</v>
      </c>
      <c r="M842" s="98">
        <f t="shared" si="132"/>
        <v>40.517932203389663</v>
      </c>
      <c r="N842" s="116">
        <f t="shared" si="133"/>
        <v>40.567932203389667</v>
      </c>
      <c r="O842" s="117">
        <f t="shared" si="134"/>
        <v>40.542932203389668</v>
      </c>
      <c r="P842" s="98">
        <f t="shared" si="135"/>
        <v>0</v>
      </c>
      <c r="Q842" s="118">
        <f t="shared" si="136"/>
        <v>0</v>
      </c>
      <c r="R842" s="98">
        <f t="shared" si="140"/>
        <v>8</v>
      </c>
      <c r="S842" s="119">
        <f t="shared" si="137"/>
        <v>8</v>
      </c>
    </row>
    <row r="843" spans="1:19">
      <c r="A843" s="119"/>
      <c r="E843" s="98">
        <f t="shared" si="131"/>
        <v>842</v>
      </c>
      <c r="F843" s="99"/>
      <c r="K843" s="114">
        <f t="shared" si="138"/>
        <v>40.568432203389662</v>
      </c>
      <c r="L843" s="115">
        <f t="shared" si="139"/>
        <v>40.617432203389662</v>
      </c>
      <c r="M843" s="98">
        <f t="shared" si="132"/>
        <v>40.56793220338966</v>
      </c>
      <c r="N843" s="116">
        <f t="shared" si="133"/>
        <v>40.617932203389664</v>
      </c>
      <c r="O843" s="117">
        <f t="shared" si="134"/>
        <v>40.592932203389665</v>
      </c>
      <c r="P843" s="98">
        <f t="shared" si="135"/>
        <v>0</v>
      </c>
      <c r="Q843" s="118">
        <f t="shared" si="136"/>
        <v>0</v>
      </c>
      <c r="R843" s="98">
        <f t="shared" si="140"/>
        <v>8</v>
      </c>
      <c r="S843" s="119">
        <f t="shared" si="137"/>
        <v>8</v>
      </c>
    </row>
    <row r="844" spans="1:19">
      <c r="A844" s="119"/>
      <c r="E844" s="98">
        <f t="shared" si="131"/>
        <v>843</v>
      </c>
      <c r="F844" s="99"/>
      <c r="K844" s="114">
        <f t="shared" si="138"/>
        <v>40.618432203389659</v>
      </c>
      <c r="L844" s="115">
        <f t="shared" si="139"/>
        <v>40.667432203389659</v>
      </c>
      <c r="M844" s="98">
        <f t="shared" si="132"/>
        <v>40.617932203389657</v>
      </c>
      <c r="N844" s="116">
        <f t="shared" si="133"/>
        <v>40.667932203389661</v>
      </c>
      <c r="O844" s="117">
        <f t="shared" si="134"/>
        <v>40.642932203389663</v>
      </c>
      <c r="P844" s="98">
        <f t="shared" si="135"/>
        <v>0</v>
      </c>
      <c r="Q844" s="118">
        <f t="shared" si="136"/>
        <v>0</v>
      </c>
      <c r="R844" s="98">
        <f t="shared" si="140"/>
        <v>8</v>
      </c>
      <c r="S844" s="119">
        <f t="shared" si="137"/>
        <v>8</v>
      </c>
    </row>
    <row r="845" spans="1:19">
      <c r="A845" s="119"/>
      <c r="E845" s="98">
        <f t="shared" si="131"/>
        <v>844</v>
      </c>
      <c r="F845" s="99"/>
      <c r="K845" s="114">
        <f t="shared" si="138"/>
        <v>40.668432203389656</v>
      </c>
      <c r="L845" s="115">
        <f t="shared" si="139"/>
        <v>40.717432203389656</v>
      </c>
      <c r="M845" s="98">
        <f t="shared" si="132"/>
        <v>40.667932203389654</v>
      </c>
      <c r="N845" s="116">
        <f t="shared" si="133"/>
        <v>40.717932203389658</v>
      </c>
      <c r="O845" s="117">
        <f t="shared" si="134"/>
        <v>40.69293220338966</v>
      </c>
      <c r="P845" s="98">
        <f t="shared" si="135"/>
        <v>0</v>
      </c>
      <c r="Q845" s="118">
        <f t="shared" si="136"/>
        <v>0</v>
      </c>
      <c r="R845" s="98">
        <f t="shared" si="140"/>
        <v>8</v>
      </c>
      <c r="S845" s="119">
        <f t="shared" si="137"/>
        <v>8</v>
      </c>
    </row>
    <row r="846" spans="1:19">
      <c r="A846" s="119"/>
      <c r="E846" s="98">
        <f t="shared" si="131"/>
        <v>845</v>
      </c>
      <c r="F846" s="99"/>
      <c r="K846" s="114">
        <f t="shared" si="138"/>
        <v>40.718432203389654</v>
      </c>
      <c r="L846" s="115">
        <f t="shared" si="139"/>
        <v>40.767432203389653</v>
      </c>
      <c r="M846" s="98">
        <f t="shared" si="132"/>
        <v>40.717932203389651</v>
      </c>
      <c r="N846" s="116">
        <f t="shared" si="133"/>
        <v>40.767932203389655</v>
      </c>
      <c r="O846" s="117">
        <f t="shared" si="134"/>
        <v>40.742932203389657</v>
      </c>
      <c r="P846" s="98">
        <f t="shared" si="135"/>
        <v>0</v>
      </c>
      <c r="Q846" s="118">
        <f t="shared" si="136"/>
        <v>0</v>
      </c>
      <c r="R846" s="98">
        <f t="shared" si="140"/>
        <v>8</v>
      </c>
      <c r="S846" s="119">
        <f t="shared" si="137"/>
        <v>8</v>
      </c>
    </row>
    <row r="847" spans="1:19">
      <c r="A847" s="119"/>
      <c r="E847" s="98">
        <f t="shared" si="131"/>
        <v>846</v>
      </c>
      <c r="F847" s="99"/>
      <c r="K847" s="114">
        <f t="shared" si="138"/>
        <v>40.768432203389651</v>
      </c>
      <c r="L847" s="115">
        <f t="shared" si="139"/>
        <v>40.81743220338965</v>
      </c>
      <c r="M847" s="98">
        <f t="shared" si="132"/>
        <v>40.767932203389648</v>
      </c>
      <c r="N847" s="116">
        <f t="shared" si="133"/>
        <v>40.817932203389653</v>
      </c>
      <c r="O847" s="117">
        <f t="shared" si="134"/>
        <v>40.792932203389654</v>
      </c>
      <c r="P847" s="98">
        <f t="shared" si="135"/>
        <v>0</v>
      </c>
      <c r="Q847" s="118">
        <f t="shared" si="136"/>
        <v>0</v>
      </c>
      <c r="R847" s="98">
        <f t="shared" si="140"/>
        <v>8</v>
      </c>
      <c r="S847" s="119">
        <f t="shared" si="137"/>
        <v>8</v>
      </c>
    </row>
    <row r="848" spans="1:19">
      <c r="A848" s="119"/>
      <c r="E848" s="98">
        <f t="shared" si="131"/>
        <v>847</v>
      </c>
      <c r="F848" s="99"/>
      <c r="K848" s="114">
        <f t="shared" si="138"/>
        <v>40.818432203389648</v>
      </c>
      <c r="L848" s="115">
        <f t="shared" si="139"/>
        <v>40.867432203389647</v>
      </c>
      <c r="M848" s="98">
        <f t="shared" si="132"/>
        <v>40.817932203389645</v>
      </c>
      <c r="N848" s="116">
        <f t="shared" si="133"/>
        <v>40.86793220338965</v>
      </c>
      <c r="O848" s="117">
        <f t="shared" si="134"/>
        <v>40.842932203389651</v>
      </c>
      <c r="P848" s="98">
        <f t="shared" si="135"/>
        <v>0</v>
      </c>
      <c r="Q848" s="118">
        <f t="shared" si="136"/>
        <v>0</v>
      </c>
      <c r="R848" s="98">
        <f t="shared" si="140"/>
        <v>8</v>
      </c>
      <c r="S848" s="119">
        <f t="shared" si="137"/>
        <v>8</v>
      </c>
    </row>
    <row r="849" spans="1:19">
      <c r="A849" s="119"/>
      <c r="E849" s="98">
        <f t="shared" si="131"/>
        <v>848</v>
      </c>
      <c r="F849" s="99"/>
      <c r="K849" s="114">
        <f t="shared" si="138"/>
        <v>40.868432203389645</v>
      </c>
      <c r="L849" s="115">
        <f t="shared" si="139"/>
        <v>40.917432203389644</v>
      </c>
      <c r="M849" s="98">
        <f t="shared" si="132"/>
        <v>40.867932203389643</v>
      </c>
      <c r="N849" s="116">
        <f t="shared" si="133"/>
        <v>40.917932203389647</v>
      </c>
      <c r="O849" s="117">
        <f t="shared" si="134"/>
        <v>40.892932203389648</v>
      </c>
      <c r="P849" s="98">
        <f t="shared" si="135"/>
        <v>0</v>
      </c>
      <c r="Q849" s="118">
        <f t="shared" si="136"/>
        <v>0</v>
      </c>
      <c r="R849" s="98">
        <f t="shared" si="140"/>
        <v>8</v>
      </c>
      <c r="S849" s="119">
        <f t="shared" si="137"/>
        <v>8</v>
      </c>
    </row>
    <row r="850" spans="1:19">
      <c r="A850" s="119"/>
      <c r="E850" s="98">
        <f t="shared" si="131"/>
        <v>849</v>
      </c>
      <c r="F850" s="99"/>
      <c r="K850" s="114">
        <f t="shared" si="138"/>
        <v>40.918432203389642</v>
      </c>
      <c r="L850" s="115">
        <f t="shared" si="139"/>
        <v>40.967432203389642</v>
      </c>
      <c r="M850" s="98">
        <f t="shared" si="132"/>
        <v>40.91793220338964</v>
      </c>
      <c r="N850" s="116">
        <f t="shared" si="133"/>
        <v>40.967932203389644</v>
      </c>
      <c r="O850" s="117">
        <f t="shared" si="134"/>
        <v>40.942932203389645</v>
      </c>
      <c r="P850" s="98">
        <f t="shared" si="135"/>
        <v>0</v>
      </c>
      <c r="Q850" s="118">
        <f t="shared" si="136"/>
        <v>0</v>
      </c>
      <c r="R850" s="98">
        <f t="shared" si="140"/>
        <v>8</v>
      </c>
      <c r="S850" s="119">
        <f t="shared" si="137"/>
        <v>8</v>
      </c>
    </row>
    <row r="851" spans="1:19">
      <c r="A851" s="119"/>
      <c r="E851" s="98">
        <f t="shared" si="131"/>
        <v>850</v>
      </c>
      <c r="F851" s="99"/>
      <c r="K851" s="114">
        <f t="shared" si="138"/>
        <v>40.968432203389639</v>
      </c>
      <c r="L851" s="115">
        <f t="shared" si="139"/>
        <v>41.017432203389639</v>
      </c>
      <c r="M851" s="98">
        <f t="shared" si="132"/>
        <v>40.967932203389637</v>
      </c>
      <c r="N851" s="116">
        <f t="shared" si="133"/>
        <v>41.017932203389641</v>
      </c>
      <c r="O851" s="117">
        <f t="shared" si="134"/>
        <v>40.992932203389643</v>
      </c>
      <c r="P851" s="98">
        <f t="shared" si="135"/>
        <v>0</v>
      </c>
      <c r="Q851" s="118">
        <f t="shared" si="136"/>
        <v>0</v>
      </c>
      <c r="R851" s="98">
        <f t="shared" si="140"/>
        <v>8</v>
      </c>
      <c r="S851" s="119">
        <f t="shared" si="137"/>
        <v>8</v>
      </c>
    </row>
    <row r="852" spans="1:19">
      <c r="A852" s="119"/>
      <c r="E852" s="98">
        <f t="shared" si="131"/>
        <v>851</v>
      </c>
      <c r="F852" s="99"/>
      <c r="K852" s="114">
        <f t="shared" si="138"/>
        <v>41.018432203389636</v>
      </c>
      <c r="L852" s="115">
        <f t="shared" si="139"/>
        <v>41.067432203389636</v>
      </c>
      <c r="M852" s="98">
        <f t="shared" si="132"/>
        <v>41.017932203389634</v>
      </c>
      <c r="N852" s="116">
        <f t="shared" si="133"/>
        <v>41.067932203389638</v>
      </c>
      <c r="O852" s="117">
        <f t="shared" si="134"/>
        <v>41.04293220338964</v>
      </c>
      <c r="P852" s="98">
        <f t="shared" si="135"/>
        <v>0</v>
      </c>
      <c r="Q852" s="118">
        <f t="shared" si="136"/>
        <v>0</v>
      </c>
      <c r="R852" s="98">
        <f t="shared" si="140"/>
        <v>8</v>
      </c>
      <c r="S852" s="119">
        <f t="shared" si="137"/>
        <v>8</v>
      </c>
    </row>
    <row r="853" spans="1:19">
      <c r="A853" s="119"/>
      <c r="E853" s="98">
        <f t="shared" si="131"/>
        <v>852</v>
      </c>
      <c r="F853" s="99"/>
      <c r="K853" s="114">
        <f t="shared" si="138"/>
        <v>41.068432203389634</v>
      </c>
      <c r="L853" s="115">
        <f t="shared" si="139"/>
        <v>41.117432203389633</v>
      </c>
      <c r="M853" s="98">
        <f t="shared" si="132"/>
        <v>41.067932203389631</v>
      </c>
      <c r="N853" s="116">
        <f t="shared" si="133"/>
        <v>41.117932203389636</v>
      </c>
      <c r="O853" s="117">
        <f t="shared" si="134"/>
        <v>41.092932203389637</v>
      </c>
      <c r="P853" s="98">
        <f t="shared" si="135"/>
        <v>0</v>
      </c>
      <c r="Q853" s="118">
        <f t="shared" si="136"/>
        <v>0</v>
      </c>
      <c r="R853" s="98">
        <f t="shared" si="140"/>
        <v>8</v>
      </c>
      <c r="S853" s="119">
        <f t="shared" si="137"/>
        <v>8</v>
      </c>
    </row>
    <row r="854" spans="1:19">
      <c r="A854" s="119"/>
      <c r="E854" s="98">
        <f t="shared" si="131"/>
        <v>853</v>
      </c>
      <c r="F854" s="99"/>
      <c r="K854" s="114">
        <f t="shared" si="138"/>
        <v>41.118432203389631</v>
      </c>
      <c r="L854" s="115">
        <f t="shared" si="139"/>
        <v>41.16743220338963</v>
      </c>
      <c r="M854" s="98">
        <f t="shared" si="132"/>
        <v>41.117932203389628</v>
      </c>
      <c r="N854" s="116">
        <f t="shared" si="133"/>
        <v>41.167932203389633</v>
      </c>
      <c r="O854" s="117">
        <f t="shared" si="134"/>
        <v>41.142932203389634</v>
      </c>
      <c r="P854" s="98">
        <f t="shared" si="135"/>
        <v>0</v>
      </c>
      <c r="Q854" s="118">
        <f t="shared" si="136"/>
        <v>0</v>
      </c>
      <c r="R854" s="98">
        <f t="shared" si="140"/>
        <v>8</v>
      </c>
      <c r="S854" s="119">
        <f t="shared" si="137"/>
        <v>8</v>
      </c>
    </row>
    <row r="855" spans="1:19">
      <c r="A855" s="119"/>
      <c r="E855" s="98">
        <f t="shared" si="131"/>
        <v>854</v>
      </c>
      <c r="F855" s="99"/>
      <c r="K855" s="114">
        <f t="shared" si="138"/>
        <v>41.168432203389628</v>
      </c>
      <c r="L855" s="115">
        <f t="shared" si="139"/>
        <v>41.217432203389627</v>
      </c>
      <c r="M855" s="98">
        <f t="shared" si="132"/>
        <v>41.167932203389626</v>
      </c>
      <c r="N855" s="116">
        <f t="shared" si="133"/>
        <v>41.21793220338963</v>
      </c>
      <c r="O855" s="117">
        <f t="shared" si="134"/>
        <v>41.192932203389631</v>
      </c>
      <c r="P855" s="98">
        <f t="shared" si="135"/>
        <v>0</v>
      </c>
      <c r="Q855" s="118">
        <f t="shared" si="136"/>
        <v>0</v>
      </c>
      <c r="R855" s="98">
        <f t="shared" si="140"/>
        <v>8</v>
      </c>
      <c r="S855" s="119">
        <f t="shared" si="137"/>
        <v>8</v>
      </c>
    </row>
    <row r="856" spans="1:19">
      <c r="A856" s="119"/>
      <c r="E856" s="98">
        <f t="shared" si="131"/>
        <v>855</v>
      </c>
      <c r="F856" s="99"/>
      <c r="K856" s="114">
        <f t="shared" si="138"/>
        <v>41.218432203389625</v>
      </c>
      <c r="L856" s="115">
        <f t="shared" si="139"/>
        <v>41.267432203389625</v>
      </c>
      <c r="M856" s="98">
        <f t="shared" si="132"/>
        <v>41.217932203389623</v>
      </c>
      <c r="N856" s="116">
        <f t="shared" si="133"/>
        <v>41.267932203389627</v>
      </c>
      <c r="O856" s="117">
        <f t="shared" si="134"/>
        <v>41.242932203389628</v>
      </c>
      <c r="P856" s="98">
        <f t="shared" si="135"/>
        <v>0</v>
      </c>
      <c r="Q856" s="118">
        <f t="shared" si="136"/>
        <v>0</v>
      </c>
      <c r="R856" s="98">
        <f t="shared" si="140"/>
        <v>8</v>
      </c>
      <c r="S856" s="119">
        <f t="shared" si="137"/>
        <v>8</v>
      </c>
    </row>
    <row r="857" spans="1:19">
      <c r="A857" s="119"/>
      <c r="E857" s="98">
        <f t="shared" si="131"/>
        <v>856</v>
      </c>
      <c r="F857" s="99"/>
      <c r="K857" s="114">
        <f t="shared" si="138"/>
        <v>41.268432203389622</v>
      </c>
      <c r="L857" s="115">
        <f t="shared" si="139"/>
        <v>41.317432203389622</v>
      </c>
      <c r="M857" s="98">
        <f t="shared" si="132"/>
        <v>41.26793220338962</v>
      </c>
      <c r="N857" s="116">
        <f t="shared" si="133"/>
        <v>41.317932203389624</v>
      </c>
      <c r="O857" s="117">
        <f t="shared" si="134"/>
        <v>41.292932203389626</v>
      </c>
      <c r="P857" s="98">
        <f t="shared" si="135"/>
        <v>0</v>
      </c>
      <c r="Q857" s="118">
        <f t="shared" si="136"/>
        <v>0</v>
      </c>
      <c r="R857" s="98">
        <f t="shared" si="140"/>
        <v>8</v>
      </c>
      <c r="S857" s="119">
        <f t="shared" si="137"/>
        <v>8</v>
      </c>
    </row>
    <row r="858" spans="1:19">
      <c r="A858" s="119"/>
      <c r="E858" s="98">
        <f t="shared" si="131"/>
        <v>857</v>
      </c>
      <c r="F858" s="99"/>
      <c r="K858" s="114">
        <f t="shared" si="138"/>
        <v>41.318432203389619</v>
      </c>
      <c r="L858" s="115">
        <f t="shared" si="139"/>
        <v>41.367432203389619</v>
      </c>
      <c r="M858" s="98">
        <f t="shared" si="132"/>
        <v>41.317932203389617</v>
      </c>
      <c r="N858" s="116">
        <f t="shared" si="133"/>
        <v>41.367932203389621</v>
      </c>
      <c r="O858" s="117">
        <f t="shared" si="134"/>
        <v>41.342932203389623</v>
      </c>
      <c r="P858" s="98">
        <f t="shared" si="135"/>
        <v>0</v>
      </c>
      <c r="Q858" s="118">
        <f t="shared" si="136"/>
        <v>0</v>
      </c>
      <c r="R858" s="98">
        <f t="shared" si="140"/>
        <v>8</v>
      </c>
      <c r="S858" s="119">
        <f t="shared" si="137"/>
        <v>8</v>
      </c>
    </row>
    <row r="859" spans="1:19">
      <c r="A859" s="119"/>
      <c r="E859" s="98">
        <f t="shared" si="131"/>
        <v>858</v>
      </c>
      <c r="F859" s="99"/>
      <c r="K859" s="114">
        <f t="shared" si="138"/>
        <v>41.368432203389617</v>
      </c>
      <c r="L859" s="115">
        <f t="shared" si="139"/>
        <v>41.417432203389616</v>
      </c>
      <c r="M859" s="98">
        <f t="shared" si="132"/>
        <v>41.367932203389614</v>
      </c>
      <c r="N859" s="116">
        <f t="shared" si="133"/>
        <v>41.417932203389618</v>
      </c>
      <c r="O859" s="117">
        <f t="shared" si="134"/>
        <v>41.39293220338962</v>
      </c>
      <c r="P859" s="98">
        <f t="shared" si="135"/>
        <v>0</v>
      </c>
      <c r="Q859" s="118">
        <f t="shared" si="136"/>
        <v>0</v>
      </c>
      <c r="R859" s="98">
        <f t="shared" si="140"/>
        <v>8</v>
      </c>
      <c r="S859" s="119">
        <f t="shared" si="137"/>
        <v>8</v>
      </c>
    </row>
    <row r="860" spans="1:19">
      <c r="A860" s="119"/>
      <c r="E860" s="98">
        <f t="shared" si="131"/>
        <v>859</v>
      </c>
      <c r="F860" s="99"/>
      <c r="K860" s="114">
        <f t="shared" si="138"/>
        <v>41.418432203389614</v>
      </c>
      <c r="L860" s="115">
        <f t="shared" si="139"/>
        <v>41.467432203389613</v>
      </c>
      <c r="M860" s="98">
        <f t="shared" si="132"/>
        <v>41.417932203389611</v>
      </c>
      <c r="N860" s="116">
        <f t="shared" si="133"/>
        <v>41.467932203389616</v>
      </c>
      <c r="O860" s="117">
        <f t="shared" si="134"/>
        <v>41.442932203389617</v>
      </c>
      <c r="P860" s="98">
        <f t="shared" si="135"/>
        <v>0</v>
      </c>
      <c r="Q860" s="118">
        <f t="shared" si="136"/>
        <v>0</v>
      </c>
      <c r="R860" s="98">
        <f t="shared" si="140"/>
        <v>8</v>
      </c>
      <c r="S860" s="119">
        <f t="shared" si="137"/>
        <v>8</v>
      </c>
    </row>
    <row r="861" spans="1:19">
      <c r="A861" s="119"/>
      <c r="E861" s="98">
        <f t="shared" si="131"/>
        <v>860</v>
      </c>
      <c r="F861" s="99"/>
      <c r="K861" s="114">
        <f t="shared" si="138"/>
        <v>41.468432203389611</v>
      </c>
      <c r="L861" s="115">
        <f t="shared" si="139"/>
        <v>41.51743220338961</v>
      </c>
      <c r="M861" s="98">
        <f t="shared" si="132"/>
        <v>41.467932203389609</v>
      </c>
      <c r="N861" s="116">
        <f t="shared" si="133"/>
        <v>41.517932203389613</v>
      </c>
      <c r="O861" s="117">
        <f t="shared" si="134"/>
        <v>41.492932203389614</v>
      </c>
      <c r="P861" s="98">
        <f t="shared" si="135"/>
        <v>0</v>
      </c>
      <c r="Q861" s="118">
        <f t="shared" si="136"/>
        <v>0</v>
      </c>
      <c r="R861" s="98">
        <f t="shared" si="140"/>
        <v>8</v>
      </c>
      <c r="S861" s="119">
        <f t="shared" si="137"/>
        <v>8</v>
      </c>
    </row>
    <row r="862" spans="1:19">
      <c r="A862" s="119"/>
      <c r="E862" s="98">
        <f t="shared" si="131"/>
        <v>861</v>
      </c>
      <c r="F862" s="99"/>
      <c r="K862" s="114">
        <f t="shared" si="138"/>
        <v>41.518432203389608</v>
      </c>
      <c r="L862" s="115">
        <f t="shared" si="139"/>
        <v>41.567432203389608</v>
      </c>
      <c r="M862" s="98">
        <f t="shared" si="132"/>
        <v>41.517932203389606</v>
      </c>
      <c r="N862" s="116">
        <f t="shared" si="133"/>
        <v>41.56793220338961</v>
      </c>
      <c r="O862" s="117">
        <f t="shared" si="134"/>
        <v>41.542932203389611</v>
      </c>
      <c r="P862" s="98">
        <f t="shared" si="135"/>
        <v>0</v>
      </c>
      <c r="Q862" s="118">
        <f t="shared" si="136"/>
        <v>0</v>
      </c>
      <c r="R862" s="98">
        <f t="shared" si="140"/>
        <v>8</v>
      </c>
      <c r="S862" s="119">
        <f t="shared" si="137"/>
        <v>8</v>
      </c>
    </row>
    <row r="863" spans="1:19">
      <c r="A863" s="119"/>
      <c r="E863" s="98">
        <f t="shared" si="131"/>
        <v>862</v>
      </c>
      <c r="F863" s="99"/>
      <c r="K863" s="114">
        <f t="shared" si="138"/>
        <v>41.568432203389605</v>
      </c>
      <c r="L863" s="115">
        <f t="shared" si="139"/>
        <v>41.617432203389605</v>
      </c>
      <c r="M863" s="98">
        <f t="shared" si="132"/>
        <v>41.567932203389603</v>
      </c>
      <c r="N863" s="116">
        <f t="shared" si="133"/>
        <v>41.617932203389607</v>
      </c>
      <c r="O863" s="117">
        <f t="shared" si="134"/>
        <v>41.592932203389609</v>
      </c>
      <c r="P863" s="98">
        <f t="shared" si="135"/>
        <v>0</v>
      </c>
      <c r="Q863" s="118">
        <f t="shared" si="136"/>
        <v>0</v>
      </c>
      <c r="R863" s="98">
        <f t="shared" si="140"/>
        <v>8</v>
      </c>
      <c r="S863" s="119">
        <f t="shared" si="137"/>
        <v>8</v>
      </c>
    </row>
    <row r="864" spans="1:19">
      <c r="A864" s="119"/>
      <c r="E864" s="98">
        <f t="shared" si="131"/>
        <v>863</v>
      </c>
      <c r="F864" s="99"/>
      <c r="K864" s="114">
        <f t="shared" si="138"/>
        <v>41.618432203389602</v>
      </c>
      <c r="L864" s="115">
        <f t="shared" si="139"/>
        <v>41.667432203389602</v>
      </c>
      <c r="M864" s="98">
        <f t="shared" si="132"/>
        <v>41.6179322033896</v>
      </c>
      <c r="N864" s="116">
        <f t="shared" si="133"/>
        <v>41.667932203389604</v>
      </c>
      <c r="O864" s="117">
        <f t="shared" si="134"/>
        <v>41.642932203389606</v>
      </c>
      <c r="P864" s="98">
        <f t="shared" si="135"/>
        <v>0</v>
      </c>
      <c r="Q864" s="118">
        <f t="shared" si="136"/>
        <v>0</v>
      </c>
      <c r="R864" s="98">
        <f t="shared" si="140"/>
        <v>8</v>
      </c>
      <c r="S864" s="119">
        <f t="shared" si="137"/>
        <v>8</v>
      </c>
    </row>
    <row r="865" spans="1:19">
      <c r="A865" s="119"/>
      <c r="E865" s="98">
        <f t="shared" si="131"/>
        <v>864</v>
      </c>
      <c r="F865" s="99"/>
      <c r="K865" s="114">
        <f t="shared" si="138"/>
        <v>41.6684322033896</v>
      </c>
      <c r="L865" s="115">
        <f t="shared" si="139"/>
        <v>41.717432203389599</v>
      </c>
      <c r="M865" s="98">
        <f t="shared" si="132"/>
        <v>41.667932203389597</v>
      </c>
      <c r="N865" s="116">
        <f t="shared" si="133"/>
        <v>41.717932203389601</v>
      </c>
      <c r="O865" s="117">
        <f t="shared" si="134"/>
        <v>41.692932203389603</v>
      </c>
      <c r="P865" s="98">
        <f t="shared" si="135"/>
        <v>0</v>
      </c>
      <c r="Q865" s="118">
        <f t="shared" si="136"/>
        <v>0</v>
      </c>
      <c r="R865" s="98">
        <f t="shared" si="140"/>
        <v>8</v>
      </c>
      <c r="S865" s="119">
        <f t="shared" si="137"/>
        <v>8</v>
      </c>
    </row>
    <row r="866" spans="1:19">
      <c r="A866" s="119"/>
      <c r="E866" s="98">
        <f t="shared" si="131"/>
        <v>865</v>
      </c>
      <c r="F866" s="99"/>
      <c r="K866" s="114">
        <f t="shared" si="138"/>
        <v>41.718432203389597</v>
      </c>
      <c r="L866" s="115">
        <f t="shared" si="139"/>
        <v>41.767432203389596</v>
      </c>
      <c r="M866" s="98">
        <f t="shared" si="132"/>
        <v>41.717932203389594</v>
      </c>
      <c r="N866" s="116">
        <f t="shared" si="133"/>
        <v>41.767932203389599</v>
      </c>
      <c r="O866" s="117">
        <f t="shared" si="134"/>
        <v>41.7429322033896</v>
      </c>
      <c r="P866" s="98">
        <f t="shared" si="135"/>
        <v>0</v>
      </c>
      <c r="Q866" s="118">
        <f t="shared" si="136"/>
        <v>0</v>
      </c>
      <c r="R866" s="98">
        <f t="shared" si="140"/>
        <v>8</v>
      </c>
      <c r="S866" s="119">
        <f t="shared" si="137"/>
        <v>8</v>
      </c>
    </row>
    <row r="867" spans="1:19">
      <c r="A867" s="119"/>
      <c r="E867" s="98">
        <f t="shared" si="131"/>
        <v>866</v>
      </c>
      <c r="F867" s="99"/>
      <c r="K867" s="114">
        <f t="shared" si="138"/>
        <v>41.768432203389594</v>
      </c>
      <c r="L867" s="115">
        <f t="shared" si="139"/>
        <v>41.817432203389593</v>
      </c>
      <c r="M867" s="98">
        <f t="shared" si="132"/>
        <v>41.767932203389591</v>
      </c>
      <c r="N867" s="116">
        <f t="shared" si="133"/>
        <v>41.817932203389596</v>
      </c>
      <c r="O867" s="117">
        <f t="shared" si="134"/>
        <v>41.792932203389597</v>
      </c>
      <c r="P867" s="98">
        <f t="shared" si="135"/>
        <v>0</v>
      </c>
      <c r="Q867" s="118">
        <f t="shared" si="136"/>
        <v>0</v>
      </c>
      <c r="R867" s="98">
        <f t="shared" si="140"/>
        <v>8</v>
      </c>
      <c r="S867" s="119">
        <f t="shared" si="137"/>
        <v>8</v>
      </c>
    </row>
    <row r="868" spans="1:19">
      <c r="A868" s="119"/>
      <c r="E868" s="98">
        <f t="shared" si="131"/>
        <v>867</v>
      </c>
      <c r="F868" s="99"/>
      <c r="K868" s="114">
        <f t="shared" si="138"/>
        <v>41.818432203389591</v>
      </c>
      <c r="L868" s="115">
        <f t="shared" si="139"/>
        <v>41.86743220338959</v>
      </c>
      <c r="M868" s="98">
        <f t="shared" si="132"/>
        <v>41.817932203389589</v>
      </c>
      <c r="N868" s="116">
        <f t="shared" si="133"/>
        <v>41.867932203389593</v>
      </c>
      <c r="O868" s="117">
        <f t="shared" si="134"/>
        <v>41.842932203389594</v>
      </c>
      <c r="P868" s="98">
        <f t="shared" si="135"/>
        <v>0</v>
      </c>
      <c r="Q868" s="118">
        <f t="shared" si="136"/>
        <v>0</v>
      </c>
      <c r="R868" s="98">
        <f t="shared" si="140"/>
        <v>8</v>
      </c>
      <c r="S868" s="119">
        <f t="shared" si="137"/>
        <v>8</v>
      </c>
    </row>
    <row r="869" spans="1:19">
      <c r="A869" s="119"/>
      <c r="E869" s="98">
        <f t="shared" si="131"/>
        <v>868</v>
      </c>
      <c r="F869" s="99"/>
      <c r="K869" s="114">
        <f t="shared" si="138"/>
        <v>41.868432203389588</v>
      </c>
      <c r="L869" s="115">
        <f t="shared" si="139"/>
        <v>41.917432203389588</v>
      </c>
      <c r="M869" s="98">
        <f t="shared" si="132"/>
        <v>41.867932203389586</v>
      </c>
      <c r="N869" s="116">
        <f t="shared" si="133"/>
        <v>41.91793220338959</v>
      </c>
      <c r="O869" s="117">
        <f t="shared" si="134"/>
        <v>41.892932203389591</v>
      </c>
      <c r="P869" s="98">
        <f t="shared" si="135"/>
        <v>0</v>
      </c>
      <c r="Q869" s="118">
        <f t="shared" si="136"/>
        <v>0</v>
      </c>
      <c r="R869" s="98">
        <f t="shared" si="140"/>
        <v>8</v>
      </c>
      <c r="S869" s="119">
        <f t="shared" si="137"/>
        <v>8</v>
      </c>
    </row>
    <row r="870" spans="1:19">
      <c r="A870" s="119"/>
      <c r="E870" s="98">
        <f t="shared" si="131"/>
        <v>869</v>
      </c>
      <c r="F870" s="99"/>
      <c r="K870" s="114">
        <f t="shared" si="138"/>
        <v>41.918432203389585</v>
      </c>
      <c r="L870" s="115">
        <f t="shared" si="139"/>
        <v>41.967432203389585</v>
      </c>
      <c r="M870" s="98">
        <f t="shared" si="132"/>
        <v>41.917932203389583</v>
      </c>
      <c r="N870" s="116">
        <f t="shared" si="133"/>
        <v>41.967932203389587</v>
      </c>
      <c r="O870" s="117">
        <f t="shared" si="134"/>
        <v>41.942932203389589</v>
      </c>
      <c r="P870" s="98">
        <f t="shared" si="135"/>
        <v>0</v>
      </c>
      <c r="Q870" s="118">
        <f t="shared" si="136"/>
        <v>0</v>
      </c>
      <c r="R870" s="98">
        <f t="shared" si="140"/>
        <v>8</v>
      </c>
      <c r="S870" s="119">
        <f t="shared" si="137"/>
        <v>8</v>
      </c>
    </row>
    <row r="871" spans="1:19">
      <c r="A871" s="119"/>
      <c r="E871" s="98">
        <f t="shared" si="131"/>
        <v>870</v>
      </c>
      <c r="F871" s="99"/>
      <c r="K871" s="114">
        <f t="shared" si="138"/>
        <v>41.968432203389582</v>
      </c>
      <c r="L871" s="115">
        <f t="shared" si="139"/>
        <v>42.017432203389582</v>
      </c>
      <c r="M871" s="98">
        <f t="shared" si="132"/>
        <v>41.96793220338958</v>
      </c>
      <c r="N871" s="116">
        <f t="shared" si="133"/>
        <v>42.017932203389584</v>
      </c>
      <c r="O871" s="117">
        <f t="shared" si="134"/>
        <v>41.992932203389586</v>
      </c>
      <c r="P871" s="98">
        <f t="shared" si="135"/>
        <v>0</v>
      </c>
      <c r="Q871" s="118">
        <f t="shared" si="136"/>
        <v>0</v>
      </c>
      <c r="R871" s="98">
        <f t="shared" si="140"/>
        <v>8</v>
      </c>
      <c r="S871" s="119">
        <f t="shared" si="137"/>
        <v>8</v>
      </c>
    </row>
    <row r="872" spans="1:19">
      <c r="A872" s="119"/>
      <c r="E872" s="98">
        <f t="shared" si="131"/>
        <v>871</v>
      </c>
      <c r="F872" s="99"/>
      <c r="K872" s="114">
        <f t="shared" si="138"/>
        <v>42.01843220338958</v>
      </c>
      <c r="L872" s="115">
        <f t="shared" si="139"/>
        <v>42.067432203389579</v>
      </c>
      <c r="M872" s="98">
        <f t="shared" si="132"/>
        <v>42.017932203389577</v>
      </c>
      <c r="N872" s="116">
        <f t="shared" si="133"/>
        <v>42.067932203389582</v>
      </c>
      <c r="O872" s="117">
        <f t="shared" si="134"/>
        <v>42.042932203389583</v>
      </c>
      <c r="P872" s="98">
        <f t="shared" si="135"/>
        <v>0</v>
      </c>
      <c r="Q872" s="118">
        <f t="shared" si="136"/>
        <v>0</v>
      </c>
      <c r="R872" s="98">
        <f t="shared" si="140"/>
        <v>8</v>
      </c>
      <c r="S872" s="119">
        <f t="shared" si="137"/>
        <v>8</v>
      </c>
    </row>
    <row r="873" spans="1:19">
      <c r="A873" s="119"/>
      <c r="E873" s="98">
        <f t="shared" si="131"/>
        <v>872</v>
      </c>
      <c r="F873" s="99"/>
      <c r="K873" s="114">
        <f t="shared" si="138"/>
        <v>42.068432203389577</v>
      </c>
      <c r="L873" s="115">
        <f t="shared" si="139"/>
        <v>42.117432203389576</v>
      </c>
      <c r="M873" s="98">
        <f t="shared" si="132"/>
        <v>42.067932203389574</v>
      </c>
      <c r="N873" s="116">
        <f t="shared" si="133"/>
        <v>42.117932203389579</v>
      </c>
      <c r="O873" s="117">
        <f t="shared" si="134"/>
        <v>42.09293220338958</v>
      </c>
      <c r="P873" s="98">
        <f t="shared" si="135"/>
        <v>0</v>
      </c>
      <c r="Q873" s="118">
        <f t="shared" si="136"/>
        <v>0</v>
      </c>
      <c r="R873" s="98">
        <f t="shared" si="140"/>
        <v>8</v>
      </c>
      <c r="S873" s="119">
        <f t="shared" si="137"/>
        <v>8</v>
      </c>
    </row>
    <row r="874" spans="1:19">
      <c r="A874" s="119"/>
      <c r="E874" s="98">
        <f t="shared" si="131"/>
        <v>873</v>
      </c>
      <c r="F874" s="99"/>
      <c r="K874" s="114">
        <f t="shared" si="138"/>
        <v>42.118432203389574</v>
      </c>
      <c r="L874" s="115">
        <f t="shared" si="139"/>
        <v>42.167432203389573</v>
      </c>
      <c r="M874" s="98">
        <f t="shared" si="132"/>
        <v>42.117932203389572</v>
      </c>
      <c r="N874" s="116">
        <f t="shared" si="133"/>
        <v>42.167932203389576</v>
      </c>
      <c r="O874" s="117">
        <f t="shared" si="134"/>
        <v>42.142932203389577</v>
      </c>
      <c r="P874" s="98">
        <f t="shared" si="135"/>
        <v>0</v>
      </c>
      <c r="Q874" s="118">
        <f t="shared" si="136"/>
        <v>0</v>
      </c>
      <c r="R874" s="98">
        <f t="shared" si="140"/>
        <v>8</v>
      </c>
      <c r="S874" s="119">
        <f t="shared" si="137"/>
        <v>8</v>
      </c>
    </row>
    <row r="875" spans="1:19">
      <c r="A875" s="119"/>
      <c r="E875" s="98">
        <f t="shared" si="131"/>
        <v>874</v>
      </c>
      <c r="F875" s="99"/>
      <c r="K875" s="114">
        <f t="shared" si="138"/>
        <v>42.168432203389571</v>
      </c>
      <c r="L875" s="115">
        <f t="shared" si="139"/>
        <v>42.217432203389571</v>
      </c>
      <c r="M875" s="98">
        <f t="shared" si="132"/>
        <v>42.167932203389569</v>
      </c>
      <c r="N875" s="116">
        <f t="shared" si="133"/>
        <v>42.217932203389573</v>
      </c>
      <c r="O875" s="117">
        <f t="shared" si="134"/>
        <v>42.192932203389574</v>
      </c>
      <c r="P875" s="98">
        <f t="shared" si="135"/>
        <v>0</v>
      </c>
      <c r="Q875" s="118">
        <f t="shared" si="136"/>
        <v>0</v>
      </c>
      <c r="R875" s="98">
        <f t="shared" si="140"/>
        <v>8</v>
      </c>
      <c r="S875" s="119">
        <f t="shared" si="137"/>
        <v>8</v>
      </c>
    </row>
    <row r="876" spans="1:19">
      <c r="A876" s="119"/>
      <c r="E876" s="98">
        <f t="shared" si="131"/>
        <v>875</v>
      </c>
      <c r="F876" s="99"/>
      <c r="K876" s="114">
        <f t="shared" si="138"/>
        <v>42.218432203389568</v>
      </c>
      <c r="L876" s="115">
        <f t="shared" si="139"/>
        <v>42.267432203389568</v>
      </c>
      <c r="M876" s="98">
        <f t="shared" si="132"/>
        <v>42.217932203389566</v>
      </c>
      <c r="N876" s="116">
        <f t="shared" si="133"/>
        <v>42.26793220338957</v>
      </c>
      <c r="O876" s="117">
        <f t="shared" si="134"/>
        <v>42.242932203389572</v>
      </c>
      <c r="P876" s="98">
        <f t="shared" si="135"/>
        <v>0</v>
      </c>
      <c r="Q876" s="118">
        <f t="shared" si="136"/>
        <v>0</v>
      </c>
      <c r="R876" s="98">
        <f t="shared" si="140"/>
        <v>8</v>
      </c>
      <c r="S876" s="119">
        <f t="shared" si="137"/>
        <v>8</v>
      </c>
    </row>
    <row r="877" spans="1:19">
      <c r="A877" s="119"/>
      <c r="E877" s="98">
        <f t="shared" si="131"/>
        <v>876</v>
      </c>
      <c r="F877" s="99"/>
      <c r="K877" s="114">
        <f t="shared" si="138"/>
        <v>42.268432203389565</v>
      </c>
      <c r="L877" s="115">
        <f t="shared" si="139"/>
        <v>42.317432203389565</v>
      </c>
      <c r="M877" s="98">
        <f t="shared" si="132"/>
        <v>42.267932203389563</v>
      </c>
      <c r="N877" s="116">
        <f t="shared" si="133"/>
        <v>42.317932203389567</v>
      </c>
      <c r="O877" s="117">
        <f t="shared" si="134"/>
        <v>42.292932203389569</v>
      </c>
      <c r="P877" s="98">
        <f t="shared" si="135"/>
        <v>0</v>
      </c>
      <c r="Q877" s="118">
        <f t="shared" si="136"/>
        <v>0</v>
      </c>
      <c r="R877" s="98">
        <f t="shared" si="140"/>
        <v>8</v>
      </c>
      <c r="S877" s="119">
        <f t="shared" si="137"/>
        <v>8</v>
      </c>
    </row>
    <row r="878" spans="1:19">
      <c r="A878" s="119"/>
      <c r="E878" s="98">
        <f t="shared" si="131"/>
        <v>877</v>
      </c>
      <c r="F878" s="99"/>
      <c r="K878" s="114">
        <f t="shared" si="138"/>
        <v>42.318432203389563</v>
      </c>
      <c r="L878" s="115">
        <f t="shared" si="139"/>
        <v>42.367432203389562</v>
      </c>
      <c r="M878" s="98">
        <f t="shared" si="132"/>
        <v>42.31793220338956</v>
      </c>
      <c r="N878" s="116">
        <f t="shared" si="133"/>
        <v>42.367932203389564</v>
      </c>
      <c r="O878" s="117">
        <f t="shared" si="134"/>
        <v>42.342932203389566</v>
      </c>
      <c r="P878" s="98">
        <f t="shared" si="135"/>
        <v>0</v>
      </c>
      <c r="Q878" s="118">
        <f t="shared" si="136"/>
        <v>0</v>
      </c>
      <c r="R878" s="98">
        <f t="shared" si="140"/>
        <v>8</v>
      </c>
      <c r="S878" s="119">
        <f t="shared" si="137"/>
        <v>8</v>
      </c>
    </row>
    <row r="879" spans="1:19">
      <c r="A879" s="119"/>
      <c r="E879" s="98">
        <f t="shared" si="131"/>
        <v>878</v>
      </c>
      <c r="F879" s="99"/>
      <c r="K879" s="114">
        <f t="shared" si="138"/>
        <v>42.36843220338956</v>
      </c>
      <c r="L879" s="115">
        <f t="shared" si="139"/>
        <v>42.417432203389559</v>
      </c>
      <c r="M879" s="98">
        <f t="shared" si="132"/>
        <v>42.367932203389557</v>
      </c>
      <c r="N879" s="116">
        <f t="shared" si="133"/>
        <v>42.417932203389562</v>
      </c>
      <c r="O879" s="117">
        <f t="shared" si="134"/>
        <v>42.392932203389563</v>
      </c>
      <c r="P879" s="98">
        <f t="shared" si="135"/>
        <v>0</v>
      </c>
      <c r="Q879" s="118">
        <f t="shared" si="136"/>
        <v>0</v>
      </c>
      <c r="R879" s="98">
        <f t="shared" si="140"/>
        <v>8</v>
      </c>
      <c r="S879" s="119">
        <f t="shared" si="137"/>
        <v>8</v>
      </c>
    </row>
    <row r="880" spans="1:19">
      <c r="A880" s="119"/>
      <c r="E880" s="98">
        <f t="shared" si="131"/>
        <v>879</v>
      </c>
      <c r="F880" s="99"/>
      <c r="K880" s="114">
        <f t="shared" si="138"/>
        <v>42.418432203389557</v>
      </c>
      <c r="L880" s="115">
        <f t="shared" si="139"/>
        <v>42.467432203389556</v>
      </c>
      <c r="M880" s="98">
        <f t="shared" si="132"/>
        <v>42.417932203389555</v>
      </c>
      <c r="N880" s="116">
        <f t="shared" si="133"/>
        <v>42.467932203389559</v>
      </c>
      <c r="O880" s="117">
        <f t="shared" si="134"/>
        <v>42.44293220338956</v>
      </c>
      <c r="P880" s="98">
        <f t="shared" si="135"/>
        <v>0</v>
      </c>
      <c r="Q880" s="118">
        <f t="shared" si="136"/>
        <v>0</v>
      </c>
      <c r="R880" s="98">
        <f t="shared" si="140"/>
        <v>8</v>
      </c>
      <c r="S880" s="119">
        <f t="shared" si="137"/>
        <v>8</v>
      </c>
    </row>
    <row r="881" spans="1:19">
      <c r="A881" s="119"/>
      <c r="E881" s="98">
        <f t="shared" si="131"/>
        <v>880</v>
      </c>
      <c r="F881" s="99"/>
      <c r="K881" s="114">
        <f t="shared" si="138"/>
        <v>42.468432203389554</v>
      </c>
      <c r="L881" s="115">
        <f t="shared" si="139"/>
        <v>42.517432203389554</v>
      </c>
      <c r="M881" s="98">
        <f t="shared" si="132"/>
        <v>42.467932203389552</v>
      </c>
      <c r="N881" s="116">
        <f t="shared" si="133"/>
        <v>42.517932203389556</v>
      </c>
      <c r="O881" s="117">
        <f t="shared" si="134"/>
        <v>42.492932203389557</v>
      </c>
      <c r="P881" s="98">
        <f t="shared" si="135"/>
        <v>0</v>
      </c>
      <c r="Q881" s="118">
        <f t="shared" si="136"/>
        <v>0</v>
      </c>
      <c r="R881" s="98">
        <f t="shared" si="140"/>
        <v>8</v>
      </c>
      <c r="S881" s="119">
        <f t="shared" si="137"/>
        <v>8</v>
      </c>
    </row>
    <row r="882" spans="1:19">
      <c r="A882" s="119"/>
      <c r="E882" s="98">
        <f t="shared" si="131"/>
        <v>881</v>
      </c>
      <c r="F882" s="99"/>
      <c r="K882" s="114">
        <f t="shared" si="138"/>
        <v>42.518432203389551</v>
      </c>
      <c r="L882" s="115">
        <f t="shared" si="139"/>
        <v>42.567432203389551</v>
      </c>
      <c r="M882" s="98">
        <f t="shared" si="132"/>
        <v>42.517932203389549</v>
      </c>
      <c r="N882" s="116">
        <f t="shared" si="133"/>
        <v>42.567932203389553</v>
      </c>
      <c r="O882" s="117">
        <f t="shared" si="134"/>
        <v>42.542932203389555</v>
      </c>
      <c r="P882" s="98">
        <f t="shared" si="135"/>
        <v>0</v>
      </c>
      <c r="Q882" s="118">
        <f t="shared" si="136"/>
        <v>0</v>
      </c>
      <c r="R882" s="98">
        <f t="shared" si="140"/>
        <v>8</v>
      </c>
      <c r="S882" s="119">
        <f t="shared" si="137"/>
        <v>8</v>
      </c>
    </row>
    <row r="883" spans="1:19">
      <c r="A883" s="119"/>
      <c r="E883" s="98">
        <f t="shared" si="131"/>
        <v>882</v>
      </c>
      <c r="F883" s="99"/>
      <c r="K883" s="114">
        <f t="shared" si="138"/>
        <v>42.568432203389548</v>
      </c>
      <c r="L883" s="115">
        <f t="shared" si="139"/>
        <v>42.617432203389548</v>
      </c>
      <c r="M883" s="98">
        <f t="shared" si="132"/>
        <v>42.567932203389546</v>
      </c>
      <c r="N883" s="116">
        <f t="shared" si="133"/>
        <v>42.61793220338955</v>
      </c>
      <c r="O883" s="117">
        <f t="shared" si="134"/>
        <v>42.592932203389552</v>
      </c>
      <c r="P883" s="98">
        <f t="shared" si="135"/>
        <v>0</v>
      </c>
      <c r="Q883" s="118">
        <f t="shared" si="136"/>
        <v>0</v>
      </c>
      <c r="R883" s="98">
        <f t="shared" si="140"/>
        <v>8</v>
      </c>
      <c r="S883" s="119">
        <f t="shared" si="137"/>
        <v>8</v>
      </c>
    </row>
    <row r="884" spans="1:19">
      <c r="A884" s="119"/>
      <c r="E884" s="98">
        <f t="shared" si="131"/>
        <v>883</v>
      </c>
      <c r="F884" s="99"/>
      <c r="K884" s="114">
        <f t="shared" si="138"/>
        <v>42.618432203389546</v>
      </c>
      <c r="L884" s="115">
        <f t="shared" si="139"/>
        <v>42.667432203389545</v>
      </c>
      <c r="M884" s="98">
        <f t="shared" si="132"/>
        <v>42.617932203389543</v>
      </c>
      <c r="N884" s="116">
        <f t="shared" si="133"/>
        <v>42.667932203389547</v>
      </c>
      <c r="O884" s="117">
        <f t="shared" si="134"/>
        <v>42.642932203389549</v>
      </c>
      <c r="P884" s="98">
        <f t="shared" si="135"/>
        <v>0</v>
      </c>
      <c r="Q884" s="118">
        <f t="shared" si="136"/>
        <v>0</v>
      </c>
      <c r="R884" s="98">
        <f t="shared" si="140"/>
        <v>8</v>
      </c>
      <c r="S884" s="119">
        <f t="shared" si="137"/>
        <v>8</v>
      </c>
    </row>
    <row r="885" spans="1:19">
      <c r="A885" s="119"/>
      <c r="E885" s="98">
        <f t="shared" si="131"/>
        <v>884</v>
      </c>
      <c r="F885" s="99"/>
      <c r="K885" s="114">
        <f t="shared" si="138"/>
        <v>42.668432203389543</v>
      </c>
      <c r="L885" s="115">
        <f t="shared" si="139"/>
        <v>42.717432203389542</v>
      </c>
      <c r="M885" s="98">
        <f t="shared" si="132"/>
        <v>42.66793220338954</v>
      </c>
      <c r="N885" s="116">
        <f t="shared" si="133"/>
        <v>42.717932203389545</v>
      </c>
      <c r="O885" s="117">
        <f t="shared" si="134"/>
        <v>42.692932203389546</v>
      </c>
      <c r="P885" s="98">
        <f t="shared" si="135"/>
        <v>0</v>
      </c>
      <c r="Q885" s="118">
        <f t="shared" si="136"/>
        <v>0</v>
      </c>
      <c r="R885" s="98">
        <f t="shared" si="140"/>
        <v>8</v>
      </c>
      <c r="S885" s="119">
        <f t="shared" si="137"/>
        <v>8</v>
      </c>
    </row>
    <row r="886" spans="1:19">
      <c r="A886" s="119"/>
      <c r="E886" s="98">
        <f t="shared" si="131"/>
        <v>885</v>
      </c>
      <c r="F886" s="99"/>
      <c r="K886" s="114">
        <f t="shared" si="138"/>
        <v>42.71843220338954</v>
      </c>
      <c r="L886" s="115">
        <f t="shared" si="139"/>
        <v>42.767432203389539</v>
      </c>
      <c r="M886" s="98">
        <f t="shared" si="132"/>
        <v>42.717932203389537</v>
      </c>
      <c r="N886" s="116">
        <f t="shared" si="133"/>
        <v>42.767932203389542</v>
      </c>
      <c r="O886" s="117">
        <f t="shared" si="134"/>
        <v>42.742932203389543</v>
      </c>
      <c r="P886" s="98">
        <f t="shared" si="135"/>
        <v>0</v>
      </c>
      <c r="Q886" s="118">
        <f t="shared" si="136"/>
        <v>0</v>
      </c>
      <c r="R886" s="98">
        <f t="shared" si="140"/>
        <v>8</v>
      </c>
      <c r="S886" s="119">
        <f t="shared" si="137"/>
        <v>8</v>
      </c>
    </row>
    <row r="887" spans="1:19">
      <c r="A887" s="119"/>
      <c r="E887" s="98">
        <f t="shared" si="131"/>
        <v>886</v>
      </c>
      <c r="F887" s="99"/>
      <c r="K887" s="114">
        <f t="shared" si="138"/>
        <v>42.768432203389537</v>
      </c>
      <c r="L887" s="115">
        <f t="shared" si="139"/>
        <v>42.817432203389536</v>
      </c>
      <c r="M887" s="98">
        <f t="shared" si="132"/>
        <v>42.767932203389535</v>
      </c>
      <c r="N887" s="116">
        <f t="shared" si="133"/>
        <v>42.817932203389539</v>
      </c>
      <c r="O887" s="117">
        <f t="shared" si="134"/>
        <v>42.79293220338954</v>
      </c>
      <c r="P887" s="98">
        <f t="shared" si="135"/>
        <v>0</v>
      </c>
      <c r="Q887" s="118">
        <f t="shared" si="136"/>
        <v>0</v>
      </c>
      <c r="R887" s="98">
        <f t="shared" si="140"/>
        <v>8</v>
      </c>
      <c r="S887" s="119">
        <f t="shared" si="137"/>
        <v>8</v>
      </c>
    </row>
    <row r="888" spans="1:19">
      <c r="A888" s="119"/>
      <c r="E888" s="98">
        <f t="shared" si="131"/>
        <v>887</v>
      </c>
      <c r="F888" s="99"/>
      <c r="K888" s="114">
        <f t="shared" si="138"/>
        <v>42.818432203389534</v>
      </c>
      <c r="L888" s="115">
        <f t="shared" si="139"/>
        <v>42.867432203389534</v>
      </c>
      <c r="M888" s="98">
        <f t="shared" si="132"/>
        <v>42.817932203389532</v>
      </c>
      <c r="N888" s="116">
        <f t="shared" si="133"/>
        <v>42.867932203389536</v>
      </c>
      <c r="O888" s="117">
        <f t="shared" si="134"/>
        <v>42.842932203389537</v>
      </c>
      <c r="P888" s="98">
        <f t="shared" si="135"/>
        <v>0</v>
      </c>
      <c r="Q888" s="118">
        <f t="shared" si="136"/>
        <v>0</v>
      </c>
      <c r="R888" s="98">
        <f t="shared" si="140"/>
        <v>8</v>
      </c>
      <c r="S888" s="119">
        <f t="shared" si="137"/>
        <v>8</v>
      </c>
    </row>
    <row r="889" spans="1:19">
      <c r="A889" s="119"/>
      <c r="E889" s="98">
        <f t="shared" si="131"/>
        <v>888</v>
      </c>
      <c r="F889" s="99"/>
      <c r="K889" s="114">
        <f t="shared" si="138"/>
        <v>42.868432203389531</v>
      </c>
      <c r="L889" s="115">
        <f t="shared" si="139"/>
        <v>42.917432203389531</v>
      </c>
      <c r="M889" s="98">
        <f t="shared" si="132"/>
        <v>42.867932203389529</v>
      </c>
      <c r="N889" s="116">
        <f t="shared" si="133"/>
        <v>42.917932203389533</v>
      </c>
      <c r="O889" s="117">
        <f t="shared" si="134"/>
        <v>42.892932203389535</v>
      </c>
      <c r="P889" s="98">
        <f t="shared" si="135"/>
        <v>0</v>
      </c>
      <c r="Q889" s="118">
        <f t="shared" si="136"/>
        <v>0</v>
      </c>
      <c r="R889" s="98">
        <f t="shared" si="140"/>
        <v>8</v>
      </c>
      <c r="S889" s="119">
        <f t="shared" si="137"/>
        <v>8</v>
      </c>
    </row>
    <row r="890" spans="1:19">
      <c r="A890" s="119"/>
      <c r="E890" s="98">
        <f t="shared" si="131"/>
        <v>889</v>
      </c>
      <c r="F890" s="99"/>
      <c r="K890" s="114">
        <f t="shared" si="138"/>
        <v>42.918432203389528</v>
      </c>
      <c r="L890" s="115">
        <f t="shared" si="139"/>
        <v>42.967432203389528</v>
      </c>
      <c r="M890" s="98">
        <f t="shared" si="132"/>
        <v>42.917932203389526</v>
      </c>
      <c r="N890" s="116">
        <f t="shared" si="133"/>
        <v>42.96793220338953</v>
      </c>
      <c r="O890" s="117">
        <f t="shared" si="134"/>
        <v>42.942932203389532</v>
      </c>
      <c r="P890" s="98">
        <f t="shared" si="135"/>
        <v>0</v>
      </c>
      <c r="Q890" s="118">
        <f t="shared" si="136"/>
        <v>0</v>
      </c>
      <c r="R890" s="98">
        <f t="shared" si="140"/>
        <v>8</v>
      </c>
      <c r="S890" s="119">
        <f t="shared" si="137"/>
        <v>8</v>
      </c>
    </row>
    <row r="891" spans="1:19">
      <c r="A891" s="119"/>
      <c r="E891" s="98">
        <f t="shared" si="131"/>
        <v>890</v>
      </c>
      <c r="F891" s="99"/>
      <c r="K891" s="114">
        <f t="shared" si="138"/>
        <v>42.968432203389526</v>
      </c>
      <c r="L891" s="115">
        <f t="shared" si="139"/>
        <v>43.017432203389525</v>
      </c>
      <c r="M891" s="98">
        <f t="shared" si="132"/>
        <v>42.967932203389523</v>
      </c>
      <c r="N891" s="116">
        <f t="shared" si="133"/>
        <v>43.017932203389528</v>
      </c>
      <c r="O891" s="117">
        <f t="shared" si="134"/>
        <v>42.992932203389529</v>
      </c>
      <c r="P891" s="98">
        <f t="shared" si="135"/>
        <v>0</v>
      </c>
      <c r="Q891" s="118">
        <f t="shared" si="136"/>
        <v>0</v>
      </c>
      <c r="R891" s="98">
        <f t="shared" si="140"/>
        <v>8</v>
      </c>
      <c r="S891" s="119">
        <f t="shared" si="137"/>
        <v>8</v>
      </c>
    </row>
    <row r="892" spans="1:19">
      <c r="A892" s="119"/>
      <c r="E892" s="98">
        <f t="shared" si="131"/>
        <v>891</v>
      </c>
      <c r="F892" s="99"/>
      <c r="K892" s="114">
        <f t="shared" si="138"/>
        <v>43.018432203389523</v>
      </c>
      <c r="L892" s="115">
        <f t="shared" si="139"/>
        <v>43.067432203389522</v>
      </c>
      <c r="M892" s="98">
        <f t="shared" si="132"/>
        <v>43.01793220338952</v>
      </c>
      <c r="N892" s="116">
        <f t="shared" si="133"/>
        <v>43.067932203389525</v>
      </c>
      <c r="O892" s="117">
        <f t="shared" si="134"/>
        <v>43.042932203389526</v>
      </c>
      <c r="P892" s="98">
        <f t="shared" si="135"/>
        <v>0</v>
      </c>
      <c r="Q892" s="118">
        <f t="shared" si="136"/>
        <v>0</v>
      </c>
      <c r="R892" s="98">
        <f t="shared" si="140"/>
        <v>8</v>
      </c>
      <c r="S892" s="119">
        <f t="shared" si="137"/>
        <v>8</v>
      </c>
    </row>
    <row r="893" spans="1:19">
      <c r="A893" s="119"/>
      <c r="E893" s="98">
        <f t="shared" si="131"/>
        <v>892</v>
      </c>
      <c r="F893" s="99"/>
      <c r="K893" s="114">
        <f t="shared" si="138"/>
        <v>43.06843220338952</v>
      </c>
      <c r="L893" s="115">
        <f t="shared" si="139"/>
        <v>43.117432203389519</v>
      </c>
      <c r="M893" s="98">
        <f t="shared" si="132"/>
        <v>43.067932203389518</v>
      </c>
      <c r="N893" s="116">
        <f t="shared" si="133"/>
        <v>43.117932203389522</v>
      </c>
      <c r="O893" s="117">
        <f t="shared" si="134"/>
        <v>43.092932203389523</v>
      </c>
      <c r="P893" s="98">
        <f t="shared" si="135"/>
        <v>0</v>
      </c>
      <c r="Q893" s="118">
        <f t="shared" si="136"/>
        <v>0</v>
      </c>
      <c r="R893" s="98">
        <f t="shared" si="140"/>
        <v>8</v>
      </c>
      <c r="S893" s="119">
        <f t="shared" si="137"/>
        <v>8</v>
      </c>
    </row>
    <row r="894" spans="1:19">
      <c r="A894" s="119"/>
      <c r="E894" s="98">
        <f t="shared" si="131"/>
        <v>893</v>
      </c>
      <c r="F894" s="99"/>
      <c r="K894" s="114">
        <f t="shared" si="138"/>
        <v>43.118432203389517</v>
      </c>
      <c r="L894" s="115">
        <f t="shared" si="139"/>
        <v>43.167432203389517</v>
      </c>
      <c r="M894" s="98">
        <f t="shared" si="132"/>
        <v>43.117932203389515</v>
      </c>
      <c r="N894" s="116">
        <f t="shared" si="133"/>
        <v>43.167932203389519</v>
      </c>
      <c r="O894" s="117">
        <f t="shared" si="134"/>
        <v>43.14293220338952</v>
      </c>
      <c r="P894" s="98">
        <f t="shared" si="135"/>
        <v>0</v>
      </c>
      <c r="Q894" s="118">
        <f t="shared" si="136"/>
        <v>0</v>
      </c>
      <c r="R894" s="98">
        <f t="shared" si="140"/>
        <v>8</v>
      </c>
      <c r="S894" s="119">
        <f t="shared" si="137"/>
        <v>8</v>
      </c>
    </row>
    <row r="895" spans="1:19">
      <c r="A895" s="119"/>
      <c r="E895" s="98">
        <f t="shared" si="131"/>
        <v>894</v>
      </c>
      <c r="F895" s="99"/>
      <c r="K895" s="114">
        <f t="shared" si="138"/>
        <v>43.168432203389514</v>
      </c>
      <c r="L895" s="115">
        <f t="shared" si="139"/>
        <v>43.217432203389514</v>
      </c>
      <c r="M895" s="98">
        <f t="shared" si="132"/>
        <v>43.167932203389512</v>
      </c>
      <c r="N895" s="116">
        <f t="shared" si="133"/>
        <v>43.217932203389516</v>
      </c>
      <c r="O895" s="117">
        <f t="shared" si="134"/>
        <v>43.192932203389518</v>
      </c>
      <c r="P895" s="98">
        <f t="shared" si="135"/>
        <v>0</v>
      </c>
      <c r="Q895" s="118">
        <f t="shared" si="136"/>
        <v>0</v>
      </c>
      <c r="R895" s="98">
        <f t="shared" si="140"/>
        <v>8</v>
      </c>
      <c r="S895" s="119">
        <f t="shared" si="137"/>
        <v>8</v>
      </c>
    </row>
    <row r="896" spans="1:19">
      <c r="A896" s="119"/>
      <c r="E896" s="98">
        <f t="shared" si="131"/>
        <v>895</v>
      </c>
      <c r="F896" s="99"/>
      <c r="K896" s="114">
        <f t="shared" si="138"/>
        <v>43.218432203389511</v>
      </c>
      <c r="L896" s="115">
        <f t="shared" si="139"/>
        <v>43.267432203389511</v>
      </c>
      <c r="M896" s="98">
        <f t="shared" si="132"/>
        <v>43.217932203389509</v>
      </c>
      <c r="N896" s="116">
        <f t="shared" si="133"/>
        <v>43.267932203389513</v>
      </c>
      <c r="O896" s="117">
        <f t="shared" si="134"/>
        <v>43.242932203389515</v>
      </c>
      <c r="P896" s="98">
        <f t="shared" si="135"/>
        <v>0</v>
      </c>
      <c r="Q896" s="118">
        <f t="shared" si="136"/>
        <v>0</v>
      </c>
      <c r="R896" s="98">
        <f t="shared" si="140"/>
        <v>8</v>
      </c>
      <c r="S896" s="119">
        <f t="shared" si="137"/>
        <v>8</v>
      </c>
    </row>
    <row r="897" spans="1:19">
      <c r="A897" s="119"/>
      <c r="E897" s="98">
        <f t="shared" si="131"/>
        <v>896</v>
      </c>
      <c r="F897" s="99"/>
      <c r="K897" s="114">
        <f t="shared" si="138"/>
        <v>43.268432203389509</v>
      </c>
      <c r="L897" s="115">
        <f t="shared" si="139"/>
        <v>43.317432203389508</v>
      </c>
      <c r="M897" s="98">
        <f t="shared" si="132"/>
        <v>43.267932203389506</v>
      </c>
      <c r="N897" s="116">
        <f t="shared" si="133"/>
        <v>43.31793220338951</v>
      </c>
      <c r="O897" s="117">
        <f t="shared" si="134"/>
        <v>43.292932203389512</v>
      </c>
      <c r="P897" s="98">
        <f t="shared" si="135"/>
        <v>0</v>
      </c>
      <c r="Q897" s="118">
        <f t="shared" si="136"/>
        <v>0</v>
      </c>
      <c r="R897" s="98">
        <f t="shared" si="140"/>
        <v>8</v>
      </c>
      <c r="S897" s="119">
        <f t="shared" si="137"/>
        <v>8</v>
      </c>
    </row>
    <row r="898" spans="1:19">
      <c r="A898" s="119"/>
      <c r="E898" s="98">
        <f t="shared" si="131"/>
        <v>897</v>
      </c>
      <c r="F898" s="99"/>
      <c r="K898" s="114">
        <f t="shared" si="138"/>
        <v>43.318432203389506</v>
      </c>
      <c r="L898" s="115">
        <f t="shared" si="139"/>
        <v>43.367432203389505</v>
      </c>
      <c r="M898" s="98">
        <f t="shared" si="132"/>
        <v>43.317932203389503</v>
      </c>
      <c r="N898" s="116">
        <f t="shared" si="133"/>
        <v>43.367932203389508</v>
      </c>
      <c r="O898" s="117">
        <f t="shared" si="134"/>
        <v>43.342932203389509</v>
      </c>
      <c r="P898" s="98">
        <f t="shared" si="135"/>
        <v>0</v>
      </c>
      <c r="Q898" s="118">
        <f t="shared" si="136"/>
        <v>0</v>
      </c>
      <c r="R898" s="98">
        <f t="shared" si="140"/>
        <v>8</v>
      </c>
      <c r="S898" s="119">
        <f t="shared" si="137"/>
        <v>8</v>
      </c>
    </row>
    <row r="899" spans="1:19">
      <c r="A899" s="119"/>
      <c r="E899" s="98">
        <f t="shared" si="131"/>
        <v>898</v>
      </c>
      <c r="F899" s="99"/>
      <c r="K899" s="114">
        <f t="shared" si="138"/>
        <v>43.368432203389503</v>
      </c>
      <c r="L899" s="115">
        <f t="shared" si="139"/>
        <v>43.417432203389502</v>
      </c>
      <c r="M899" s="98">
        <f t="shared" si="132"/>
        <v>43.367932203389501</v>
      </c>
      <c r="N899" s="116">
        <f t="shared" si="133"/>
        <v>43.417932203389505</v>
      </c>
      <c r="O899" s="117">
        <f t="shared" si="134"/>
        <v>43.392932203389506</v>
      </c>
      <c r="P899" s="98">
        <f t="shared" si="135"/>
        <v>0</v>
      </c>
      <c r="Q899" s="118">
        <f t="shared" si="136"/>
        <v>0</v>
      </c>
      <c r="R899" s="98">
        <f t="shared" si="140"/>
        <v>8</v>
      </c>
      <c r="S899" s="119">
        <f t="shared" si="137"/>
        <v>8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43.4184322033895</v>
      </c>
      <c r="L900" s="115">
        <f t="shared" si="139"/>
        <v>43.4674322033895</v>
      </c>
      <c r="M900" s="98">
        <f t="shared" si="132"/>
        <v>43.417932203389498</v>
      </c>
      <c r="N900" s="116">
        <f t="shared" si="133"/>
        <v>43.467932203389502</v>
      </c>
      <c r="O900" s="117">
        <f t="shared" si="134"/>
        <v>43.442932203389503</v>
      </c>
      <c r="P900" s="98">
        <f t="shared" si="135"/>
        <v>0</v>
      </c>
      <c r="Q900" s="118">
        <f t="shared" si="136"/>
        <v>0</v>
      </c>
      <c r="R900" s="98">
        <f t="shared" si="140"/>
        <v>8</v>
      </c>
      <c r="S900" s="119">
        <f t="shared" si="137"/>
        <v>8</v>
      </c>
    </row>
    <row r="901" spans="1:19">
      <c r="A901" s="119"/>
      <c r="E901" s="98">
        <f t="shared" si="141"/>
        <v>900</v>
      </c>
      <c r="F901" s="99"/>
      <c r="K901" s="114">
        <f t="shared" si="138"/>
        <v>43.468432203389497</v>
      </c>
      <c r="L901" s="115">
        <f t="shared" si="139"/>
        <v>43.517432203389497</v>
      </c>
      <c r="M901" s="98">
        <f t="shared" ref="M901:M964" si="142">K901-5*10^-(D$2+1)</f>
        <v>43.467932203389495</v>
      </c>
      <c r="N901" s="116">
        <f t="shared" ref="N901:N964" si="143">L901+5*10^-(D$2+1)</f>
        <v>43.517932203389499</v>
      </c>
      <c r="O901" s="117">
        <f t="shared" ref="O901:O964" si="144">AVERAGE(K901,L901)</f>
        <v>43.492932203389501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8</v>
      </c>
      <c r="S901" s="119">
        <f t="shared" ref="S901:S964" si="147">COUNTIF(F$2:F$5000,"&lt;="&amp;M901)</f>
        <v>8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43.518432203389494</v>
      </c>
      <c r="L902" s="115">
        <f t="shared" ref="L902:L965" si="149">K902+$I$4-POWER(10,-$D$2)</f>
        <v>43.567432203389494</v>
      </c>
      <c r="M902" s="98">
        <f t="shared" si="142"/>
        <v>43.517932203389492</v>
      </c>
      <c r="N902" s="116">
        <f t="shared" si="143"/>
        <v>43.567932203389496</v>
      </c>
      <c r="O902" s="117">
        <f t="shared" si="144"/>
        <v>43.542932203389498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8</v>
      </c>
      <c r="S902" s="119">
        <f t="shared" si="147"/>
        <v>8</v>
      </c>
    </row>
    <row r="903" spans="1:19">
      <c r="A903" s="119"/>
      <c r="E903" s="98">
        <f t="shared" si="141"/>
        <v>902</v>
      </c>
      <c r="F903" s="99"/>
      <c r="K903" s="114">
        <f t="shared" si="148"/>
        <v>43.568432203389492</v>
      </c>
      <c r="L903" s="115">
        <f t="shared" si="149"/>
        <v>43.617432203389491</v>
      </c>
      <c r="M903" s="98">
        <f t="shared" si="142"/>
        <v>43.567932203389489</v>
      </c>
      <c r="N903" s="116">
        <f t="shared" si="143"/>
        <v>43.617932203389493</v>
      </c>
      <c r="O903" s="117">
        <f t="shared" si="144"/>
        <v>43.592932203389495</v>
      </c>
      <c r="P903" s="98">
        <f t="shared" si="145"/>
        <v>0</v>
      </c>
      <c r="Q903" s="118">
        <f t="shared" si="146"/>
        <v>0</v>
      </c>
      <c r="R903" s="98">
        <f t="shared" si="150"/>
        <v>8</v>
      </c>
      <c r="S903" s="119">
        <f t="shared" si="147"/>
        <v>8</v>
      </c>
    </row>
    <row r="904" spans="1:19">
      <c r="A904" s="119"/>
      <c r="E904" s="98">
        <f t="shared" si="141"/>
        <v>903</v>
      </c>
      <c r="F904" s="99"/>
      <c r="K904" s="114">
        <f t="shared" si="148"/>
        <v>43.618432203389489</v>
      </c>
      <c r="L904" s="115">
        <f t="shared" si="149"/>
        <v>43.667432203389488</v>
      </c>
      <c r="M904" s="98">
        <f t="shared" si="142"/>
        <v>43.617932203389486</v>
      </c>
      <c r="N904" s="116">
        <f t="shared" si="143"/>
        <v>43.667932203389491</v>
      </c>
      <c r="O904" s="117">
        <f t="shared" si="144"/>
        <v>43.642932203389492</v>
      </c>
      <c r="P904" s="98">
        <f t="shared" si="145"/>
        <v>0</v>
      </c>
      <c r="Q904" s="118">
        <f t="shared" si="146"/>
        <v>0</v>
      </c>
      <c r="R904" s="98">
        <f t="shared" si="150"/>
        <v>8</v>
      </c>
      <c r="S904" s="119">
        <f t="shared" si="147"/>
        <v>8</v>
      </c>
    </row>
    <row r="905" spans="1:19">
      <c r="A905" s="119"/>
      <c r="E905" s="98">
        <f t="shared" si="141"/>
        <v>904</v>
      </c>
      <c r="F905" s="99"/>
      <c r="K905" s="114">
        <f t="shared" si="148"/>
        <v>43.668432203389486</v>
      </c>
      <c r="L905" s="115">
        <f t="shared" si="149"/>
        <v>43.717432203389485</v>
      </c>
      <c r="M905" s="98">
        <f t="shared" si="142"/>
        <v>43.667932203389483</v>
      </c>
      <c r="N905" s="116">
        <f t="shared" si="143"/>
        <v>43.717932203389488</v>
      </c>
      <c r="O905" s="117">
        <f t="shared" si="144"/>
        <v>43.692932203389489</v>
      </c>
      <c r="P905" s="98">
        <f t="shared" si="145"/>
        <v>0</v>
      </c>
      <c r="Q905" s="118">
        <f t="shared" si="146"/>
        <v>0</v>
      </c>
      <c r="R905" s="98">
        <f t="shared" si="150"/>
        <v>8</v>
      </c>
      <c r="S905" s="119">
        <f t="shared" si="147"/>
        <v>8</v>
      </c>
    </row>
    <row r="906" spans="1:19">
      <c r="A906" s="119"/>
      <c r="E906" s="98">
        <f t="shared" si="141"/>
        <v>905</v>
      </c>
      <c r="F906" s="99"/>
      <c r="K906" s="114">
        <f t="shared" si="148"/>
        <v>43.718432203389483</v>
      </c>
      <c r="L906" s="115">
        <f t="shared" si="149"/>
        <v>43.767432203389482</v>
      </c>
      <c r="M906" s="98">
        <f t="shared" si="142"/>
        <v>43.717932203389481</v>
      </c>
      <c r="N906" s="116">
        <f t="shared" si="143"/>
        <v>43.767932203389485</v>
      </c>
      <c r="O906" s="117">
        <f t="shared" si="144"/>
        <v>43.742932203389486</v>
      </c>
      <c r="P906" s="98">
        <f t="shared" si="145"/>
        <v>0</v>
      </c>
      <c r="Q906" s="118">
        <f t="shared" si="146"/>
        <v>0</v>
      </c>
      <c r="R906" s="98">
        <f t="shared" si="150"/>
        <v>8</v>
      </c>
      <c r="S906" s="119">
        <f t="shared" si="147"/>
        <v>8</v>
      </c>
    </row>
    <row r="907" spans="1:19">
      <c r="A907" s="119"/>
      <c r="E907" s="98">
        <f t="shared" si="141"/>
        <v>906</v>
      </c>
      <c r="F907" s="99"/>
      <c r="K907" s="114">
        <f t="shared" si="148"/>
        <v>43.76843220338948</v>
      </c>
      <c r="L907" s="115">
        <f t="shared" si="149"/>
        <v>43.81743220338948</v>
      </c>
      <c r="M907" s="98">
        <f t="shared" si="142"/>
        <v>43.767932203389478</v>
      </c>
      <c r="N907" s="116">
        <f t="shared" si="143"/>
        <v>43.817932203389482</v>
      </c>
      <c r="O907" s="117">
        <f t="shared" si="144"/>
        <v>43.792932203389483</v>
      </c>
      <c r="P907" s="98">
        <f t="shared" si="145"/>
        <v>0</v>
      </c>
      <c r="Q907" s="118">
        <f t="shared" si="146"/>
        <v>0</v>
      </c>
      <c r="R907" s="98">
        <f t="shared" si="150"/>
        <v>8</v>
      </c>
      <c r="S907" s="119">
        <f t="shared" si="147"/>
        <v>8</v>
      </c>
    </row>
    <row r="908" spans="1:19">
      <c r="A908" s="119"/>
      <c r="E908" s="98">
        <f t="shared" si="141"/>
        <v>907</v>
      </c>
      <c r="F908" s="99"/>
      <c r="K908" s="114">
        <f t="shared" si="148"/>
        <v>43.818432203389477</v>
      </c>
      <c r="L908" s="115">
        <f t="shared" si="149"/>
        <v>43.867432203389477</v>
      </c>
      <c r="M908" s="98">
        <f t="shared" si="142"/>
        <v>43.817932203389475</v>
      </c>
      <c r="N908" s="116">
        <f t="shared" si="143"/>
        <v>43.867932203389479</v>
      </c>
      <c r="O908" s="117">
        <f t="shared" si="144"/>
        <v>43.842932203389481</v>
      </c>
      <c r="P908" s="98">
        <f t="shared" si="145"/>
        <v>0</v>
      </c>
      <c r="Q908" s="118">
        <f t="shared" si="146"/>
        <v>0</v>
      </c>
      <c r="R908" s="98">
        <f t="shared" si="150"/>
        <v>8</v>
      </c>
      <c r="S908" s="119">
        <f t="shared" si="147"/>
        <v>8</v>
      </c>
    </row>
    <row r="909" spans="1:19">
      <c r="A909" s="119"/>
      <c r="E909" s="98">
        <f t="shared" si="141"/>
        <v>908</v>
      </c>
      <c r="F909" s="99"/>
      <c r="K909" s="114">
        <f t="shared" si="148"/>
        <v>43.868432203389474</v>
      </c>
      <c r="L909" s="115">
        <f t="shared" si="149"/>
        <v>43.917432203389474</v>
      </c>
      <c r="M909" s="98">
        <f t="shared" si="142"/>
        <v>43.867932203389472</v>
      </c>
      <c r="N909" s="116">
        <f t="shared" si="143"/>
        <v>43.917932203389476</v>
      </c>
      <c r="O909" s="117">
        <f t="shared" si="144"/>
        <v>43.892932203389478</v>
      </c>
      <c r="P909" s="98">
        <f t="shared" si="145"/>
        <v>0</v>
      </c>
      <c r="Q909" s="118">
        <f t="shared" si="146"/>
        <v>0</v>
      </c>
      <c r="R909" s="98">
        <f t="shared" si="150"/>
        <v>8</v>
      </c>
      <c r="S909" s="119">
        <f t="shared" si="147"/>
        <v>8</v>
      </c>
    </row>
    <row r="910" spans="1:19">
      <c r="A910" s="119"/>
      <c r="E910" s="98">
        <f t="shared" si="141"/>
        <v>909</v>
      </c>
      <c r="F910" s="99"/>
      <c r="K910" s="114">
        <f t="shared" si="148"/>
        <v>43.918432203389472</v>
      </c>
      <c r="L910" s="115">
        <f t="shared" si="149"/>
        <v>43.967432203389471</v>
      </c>
      <c r="M910" s="98">
        <f t="shared" si="142"/>
        <v>43.917932203389469</v>
      </c>
      <c r="N910" s="116">
        <f t="shared" si="143"/>
        <v>43.967932203389474</v>
      </c>
      <c r="O910" s="117">
        <f t="shared" si="144"/>
        <v>43.942932203389475</v>
      </c>
      <c r="P910" s="98">
        <f t="shared" si="145"/>
        <v>0</v>
      </c>
      <c r="Q910" s="118">
        <f t="shared" si="146"/>
        <v>0</v>
      </c>
      <c r="R910" s="98">
        <f t="shared" si="150"/>
        <v>8</v>
      </c>
      <c r="S910" s="119">
        <f t="shared" si="147"/>
        <v>8</v>
      </c>
    </row>
    <row r="911" spans="1:19">
      <c r="A911" s="119"/>
      <c r="E911" s="98">
        <f t="shared" si="141"/>
        <v>910</v>
      </c>
      <c r="F911" s="99"/>
      <c r="K911" s="114">
        <f t="shared" si="148"/>
        <v>43.968432203389469</v>
      </c>
      <c r="L911" s="115">
        <f t="shared" si="149"/>
        <v>44.017432203389468</v>
      </c>
      <c r="M911" s="98">
        <f t="shared" si="142"/>
        <v>43.967932203389466</v>
      </c>
      <c r="N911" s="116">
        <f t="shared" si="143"/>
        <v>44.017932203389471</v>
      </c>
      <c r="O911" s="117">
        <f t="shared" si="144"/>
        <v>43.992932203389472</v>
      </c>
      <c r="P911" s="98">
        <f t="shared" si="145"/>
        <v>0</v>
      </c>
      <c r="Q911" s="118">
        <f t="shared" si="146"/>
        <v>0</v>
      </c>
      <c r="R911" s="98">
        <f t="shared" si="150"/>
        <v>8</v>
      </c>
      <c r="S911" s="119">
        <f t="shared" si="147"/>
        <v>8</v>
      </c>
    </row>
    <row r="912" spans="1:19">
      <c r="A912" s="119"/>
      <c r="E912" s="98">
        <f t="shared" si="141"/>
        <v>911</v>
      </c>
      <c r="F912" s="99"/>
      <c r="K912" s="114">
        <f t="shared" si="148"/>
        <v>44.018432203389466</v>
      </c>
      <c r="L912" s="115">
        <f t="shared" si="149"/>
        <v>44.067432203389465</v>
      </c>
      <c r="M912" s="98">
        <f t="shared" si="142"/>
        <v>44.017932203389464</v>
      </c>
      <c r="N912" s="116">
        <f t="shared" si="143"/>
        <v>44.067932203389468</v>
      </c>
      <c r="O912" s="117">
        <f t="shared" si="144"/>
        <v>44.042932203389469</v>
      </c>
      <c r="P912" s="98">
        <f t="shared" si="145"/>
        <v>0</v>
      </c>
      <c r="Q912" s="118">
        <f t="shared" si="146"/>
        <v>0</v>
      </c>
      <c r="R912" s="98">
        <f t="shared" si="150"/>
        <v>8</v>
      </c>
      <c r="S912" s="119">
        <f t="shared" si="147"/>
        <v>8</v>
      </c>
    </row>
    <row r="913" spans="1:19">
      <c r="A913" s="119"/>
      <c r="E913" s="98">
        <f t="shared" si="141"/>
        <v>912</v>
      </c>
      <c r="F913" s="99"/>
      <c r="K913" s="114">
        <f t="shared" si="148"/>
        <v>44.068432203389463</v>
      </c>
      <c r="L913" s="115">
        <f t="shared" si="149"/>
        <v>44.117432203389463</v>
      </c>
      <c r="M913" s="98">
        <f t="shared" si="142"/>
        <v>44.067932203389461</v>
      </c>
      <c r="N913" s="116">
        <f t="shared" si="143"/>
        <v>44.117932203389465</v>
      </c>
      <c r="O913" s="117">
        <f t="shared" si="144"/>
        <v>44.092932203389466</v>
      </c>
      <c r="P913" s="98">
        <f t="shared" si="145"/>
        <v>0</v>
      </c>
      <c r="Q913" s="118">
        <f t="shared" si="146"/>
        <v>0</v>
      </c>
      <c r="R913" s="98">
        <f t="shared" si="150"/>
        <v>8</v>
      </c>
      <c r="S913" s="119">
        <f t="shared" si="147"/>
        <v>8</v>
      </c>
    </row>
    <row r="914" spans="1:19">
      <c r="A914" s="119"/>
      <c r="E914" s="98">
        <f t="shared" si="141"/>
        <v>913</v>
      </c>
      <c r="F914" s="99"/>
      <c r="K914" s="114">
        <f t="shared" si="148"/>
        <v>44.11843220338946</v>
      </c>
      <c r="L914" s="115">
        <f t="shared" si="149"/>
        <v>44.16743220338946</v>
      </c>
      <c r="M914" s="98">
        <f t="shared" si="142"/>
        <v>44.117932203389458</v>
      </c>
      <c r="N914" s="116">
        <f t="shared" si="143"/>
        <v>44.167932203389462</v>
      </c>
      <c r="O914" s="117">
        <f t="shared" si="144"/>
        <v>44.142932203389464</v>
      </c>
      <c r="P914" s="98">
        <f t="shared" si="145"/>
        <v>0</v>
      </c>
      <c r="Q914" s="118">
        <f t="shared" si="146"/>
        <v>0</v>
      </c>
      <c r="R914" s="98">
        <f t="shared" si="150"/>
        <v>8</v>
      </c>
      <c r="S914" s="119">
        <f t="shared" si="147"/>
        <v>8</v>
      </c>
    </row>
    <row r="915" spans="1:19">
      <c r="A915" s="119"/>
      <c r="E915" s="98">
        <f t="shared" si="141"/>
        <v>914</v>
      </c>
      <c r="F915" s="99"/>
      <c r="K915" s="114">
        <f t="shared" si="148"/>
        <v>44.168432203389457</v>
      </c>
      <c r="L915" s="115">
        <f t="shared" si="149"/>
        <v>44.217432203389457</v>
      </c>
      <c r="M915" s="98">
        <f t="shared" si="142"/>
        <v>44.167932203389455</v>
      </c>
      <c r="N915" s="116">
        <f t="shared" si="143"/>
        <v>44.217932203389459</v>
      </c>
      <c r="O915" s="117">
        <f t="shared" si="144"/>
        <v>44.192932203389461</v>
      </c>
      <c r="P915" s="98">
        <f t="shared" si="145"/>
        <v>0</v>
      </c>
      <c r="Q915" s="118">
        <f t="shared" si="146"/>
        <v>0</v>
      </c>
      <c r="R915" s="98">
        <f t="shared" si="150"/>
        <v>8</v>
      </c>
      <c r="S915" s="119">
        <f t="shared" si="147"/>
        <v>8</v>
      </c>
    </row>
    <row r="916" spans="1:19">
      <c r="A916" s="119"/>
      <c r="E916" s="98">
        <f t="shared" si="141"/>
        <v>915</v>
      </c>
      <c r="F916" s="99"/>
      <c r="K916" s="114">
        <f t="shared" si="148"/>
        <v>44.218432203389455</v>
      </c>
      <c r="L916" s="115">
        <f t="shared" si="149"/>
        <v>44.267432203389454</v>
      </c>
      <c r="M916" s="98">
        <f t="shared" si="142"/>
        <v>44.217932203389452</v>
      </c>
      <c r="N916" s="116">
        <f t="shared" si="143"/>
        <v>44.267932203389456</v>
      </c>
      <c r="O916" s="117">
        <f t="shared" si="144"/>
        <v>44.242932203389458</v>
      </c>
      <c r="P916" s="98">
        <f t="shared" si="145"/>
        <v>0</v>
      </c>
      <c r="Q916" s="118">
        <f t="shared" si="146"/>
        <v>0</v>
      </c>
      <c r="R916" s="98">
        <f t="shared" si="150"/>
        <v>8</v>
      </c>
      <c r="S916" s="119">
        <f t="shared" si="147"/>
        <v>8</v>
      </c>
    </row>
    <row r="917" spans="1:19">
      <c r="A917" s="119"/>
      <c r="E917" s="98">
        <f t="shared" si="141"/>
        <v>916</v>
      </c>
      <c r="F917" s="99"/>
      <c r="K917" s="114">
        <f t="shared" si="148"/>
        <v>44.268432203389452</v>
      </c>
      <c r="L917" s="115">
        <f t="shared" si="149"/>
        <v>44.317432203389451</v>
      </c>
      <c r="M917" s="98">
        <f t="shared" si="142"/>
        <v>44.267932203389449</v>
      </c>
      <c r="N917" s="116">
        <f t="shared" si="143"/>
        <v>44.317932203389454</v>
      </c>
      <c r="O917" s="117">
        <f t="shared" si="144"/>
        <v>44.292932203389455</v>
      </c>
      <c r="P917" s="98">
        <f t="shared" si="145"/>
        <v>0</v>
      </c>
      <c r="Q917" s="118">
        <f t="shared" si="146"/>
        <v>0</v>
      </c>
      <c r="R917" s="98">
        <f t="shared" si="150"/>
        <v>8</v>
      </c>
      <c r="S917" s="119">
        <f t="shared" si="147"/>
        <v>8</v>
      </c>
    </row>
    <row r="918" spans="1:19">
      <c r="A918" s="119"/>
      <c r="E918" s="98">
        <f t="shared" si="141"/>
        <v>917</v>
      </c>
      <c r="F918" s="99"/>
      <c r="K918" s="114">
        <f t="shared" si="148"/>
        <v>44.318432203389449</v>
      </c>
      <c r="L918" s="115">
        <f t="shared" si="149"/>
        <v>44.367432203389448</v>
      </c>
      <c r="M918" s="98">
        <f t="shared" si="142"/>
        <v>44.317932203389446</v>
      </c>
      <c r="N918" s="116">
        <f t="shared" si="143"/>
        <v>44.367932203389451</v>
      </c>
      <c r="O918" s="117">
        <f t="shared" si="144"/>
        <v>44.342932203389452</v>
      </c>
      <c r="P918" s="98">
        <f t="shared" si="145"/>
        <v>0</v>
      </c>
      <c r="Q918" s="118">
        <f t="shared" si="146"/>
        <v>0</v>
      </c>
      <c r="R918" s="98">
        <f t="shared" si="150"/>
        <v>8</v>
      </c>
      <c r="S918" s="119">
        <f t="shared" si="147"/>
        <v>8</v>
      </c>
    </row>
    <row r="919" spans="1:19">
      <c r="A919" s="119"/>
      <c r="E919" s="98">
        <f t="shared" si="141"/>
        <v>918</v>
      </c>
      <c r="F919" s="99"/>
      <c r="K919" s="114">
        <f t="shared" si="148"/>
        <v>44.368432203389446</v>
      </c>
      <c r="L919" s="115">
        <f t="shared" si="149"/>
        <v>44.417432203389446</v>
      </c>
      <c r="M919" s="98">
        <f t="shared" si="142"/>
        <v>44.367932203389444</v>
      </c>
      <c r="N919" s="116">
        <f t="shared" si="143"/>
        <v>44.417932203389448</v>
      </c>
      <c r="O919" s="117">
        <f t="shared" si="144"/>
        <v>44.392932203389449</v>
      </c>
      <c r="P919" s="98">
        <f t="shared" si="145"/>
        <v>0</v>
      </c>
      <c r="Q919" s="118">
        <f t="shared" si="146"/>
        <v>0</v>
      </c>
      <c r="R919" s="98">
        <f t="shared" si="150"/>
        <v>8</v>
      </c>
      <c r="S919" s="119">
        <f t="shared" si="147"/>
        <v>8</v>
      </c>
    </row>
    <row r="920" spans="1:19">
      <c r="A920" s="119"/>
      <c r="E920" s="98">
        <f t="shared" si="141"/>
        <v>919</v>
      </c>
      <c r="F920" s="99"/>
      <c r="K920" s="114">
        <f t="shared" si="148"/>
        <v>44.418432203389443</v>
      </c>
      <c r="L920" s="115">
        <f t="shared" si="149"/>
        <v>44.467432203389443</v>
      </c>
      <c r="M920" s="98">
        <f t="shared" si="142"/>
        <v>44.417932203389441</v>
      </c>
      <c r="N920" s="116">
        <f t="shared" si="143"/>
        <v>44.467932203389445</v>
      </c>
      <c r="O920" s="117">
        <f t="shared" si="144"/>
        <v>44.442932203389446</v>
      </c>
      <c r="P920" s="98">
        <f t="shared" si="145"/>
        <v>0</v>
      </c>
      <c r="Q920" s="118">
        <f t="shared" si="146"/>
        <v>0</v>
      </c>
      <c r="R920" s="98">
        <f t="shared" si="150"/>
        <v>8</v>
      </c>
      <c r="S920" s="119">
        <f t="shared" si="147"/>
        <v>8</v>
      </c>
    </row>
    <row r="921" spans="1:19">
      <c r="A921" s="119"/>
      <c r="E921" s="98">
        <f t="shared" si="141"/>
        <v>920</v>
      </c>
      <c r="F921" s="99"/>
      <c r="K921" s="114">
        <f t="shared" si="148"/>
        <v>44.46843220338944</v>
      </c>
      <c r="L921" s="115">
        <f t="shared" si="149"/>
        <v>44.51743220338944</v>
      </c>
      <c r="M921" s="98">
        <f t="shared" si="142"/>
        <v>44.467932203389438</v>
      </c>
      <c r="N921" s="116">
        <f t="shared" si="143"/>
        <v>44.517932203389442</v>
      </c>
      <c r="O921" s="117">
        <f t="shared" si="144"/>
        <v>44.492932203389444</v>
      </c>
      <c r="P921" s="98">
        <f t="shared" si="145"/>
        <v>0</v>
      </c>
      <c r="Q921" s="118">
        <f t="shared" si="146"/>
        <v>0</v>
      </c>
      <c r="R921" s="98">
        <f t="shared" si="150"/>
        <v>8</v>
      </c>
      <c r="S921" s="119">
        <f t="shared" si="147"/>
        <v>8</v>
      </c>
    </row>
    <row r="922" spans="1:19">
      <c r="A922" s="119"/>
      <c r="E922" s="98">
        <f t="shared" si="141"/>
        <v>921</v>
      </c>
      <c r="F922" s="99"/>
      <c r="K922" s="114">
        <f t="shared" si="148"/>
        <v>44.518432203389438</v>
      </c>
      <c r="L922" s="115">
        <f t="shared" si="149"/>
        <v>44.567432203389437</v>
      </c>
      <c r="M922" s="98">
        <f t="shared" si="142"/>
        <v>44.517932203389435</v>
      </c>
      <c r="N922" s="116">
        <f t="shared" si="143"/>
        <v>44.567932203389439</v>
      </c>
      <c r="O922" s="117">
        <f t="shared" si="144"/>
        <v>44.542932203389441</v>
      </c>
      <c r="P922" s="98">
        <f t="shared" si="145"/>
        <v>0</v>
      </c>
      <c r="Q922" s="118">
        <f t="shared" si="146"/>
        <v>0</v>
      </c>
      <c r="R922" s="98">
        <f t="shared" si="150"/>
        <v>8</v>
      </c>
      <c r="S922" s="119">
        <f t="shared" si="147"/>
        <v>8</v>
      </c>
    </row>
    <row r="923" spans="1:19">
      <c r="A923" s="119"/>
      <c r="E923" s="98">
        <f t="shared" si="141"/>
        <v>922</v>
      </c>
      <c r="F923" s="99"/>
      <c r="K923" s="114">
        <f t="shared" si="148"/>
        <v>44.568432203389435</v>
      </c>
      <c r="L923" s="115">
        <f t="shared" si="149"/>
        <v>44.617432203389434</v>
      </c>
      <c r="M923" s="98">
        <f t="shared" si="142"/>
        <v>44.567932203389432</v>
      </c>
      <c r="N923" s="116">
        <f t="shared" si="143"/>
        <v>44.617932203389437</v>
      </c>
      <c r="O923" s="117">
        <f t="shared" si="144"/>
        <v>44.592932203389438</v>
      </c>
      <c r="P923" s="98">
        <f t="shared" si="145"/>
        <v>0</v>
      </c>
      <c r="Q923" s="118">
        <f t="shared" si="146"/>
        <v>0</v>
      </c>
      <c r="R923" s="98">
        <f t="shared" si="150"/>
        <v>8</v>
      </c>
      <c r="S923" s="119">
        <f t="shared" si="147"/>
        <v>8</v>
      </c>
    </row>
    <row r="924" spans="1:19">
      <c r="A924" s="119"/>
      <c r="E924" s="98">
        <f t="shared" si="141"/>
        <v>923</v>
      </c>
      <c r="F924" s="99"/>
      <c r="K924" s="114">
        <f t="shared" si="148"/>
        <v>44.618432203389432</v>
      </c>
      <c r="L924" s="115">
        <f t="shared" si="149"/>
        <v>44.667432203389431</v>
      </c>
      <c r="M924" s="98">
        <f t="shared" si="142"/>
        <v>44.617932203389429</v>
      </c>
      <c r="N924" s="116">
        <f t="shared" si="143"/>
        <v>44.667932203389434</v>
      </c>
      <c r="O924" s="117">
        <f t="shared" si="144"/>
        <v>44.642932203389435</v>
      </c>
      <c r="P924" s="98">
        <f t="shared" si="145"/>
        <v>0</v>
      </c>
      <c r="Q924" s="118">
        <f t="shared" si="146"/>
        <v>0</v>
      </c>
      <c r="R924" s="98">
        <f t="shared" si="150"/>
        <v>8</v>
      </c>
      <c r="S924" s="119">
        <f t="shared" si="147"/>
        <v>8</v>
      </c>
    </row>
    <row r="925" spans="1:19">
      <c r="A925" s="119"/>
      <c r="E925" s="98">
        <f t="shared" si="141"/>
        <v>924</v>
      </c>
      <c r="F925" s="99"/>
      <c r="K925" s="114">
        <f t="shared" si="148"/>
        <v>44.668432203389429</v>
      </c>
      <c r="L925" s="115">
        <f t="shared" si="149"/>
        <v>44.717432203389428</v>
      </c>
      <c r="M925" s="98">
        <f t="shared" si="142"/>
        <v>44.667932203389427</v>
      </c>
      <c r="N925" s="116">
        <f t="shared" si="143"/>
        <v>44.717932203389431</v>
      </c>
      <c r="O925" s="117">
        <f t="shared" si="144"/>
        <v>44.692932203389432</v>
      </c>
      <c r="P925" s="98">
        <f t="shared" si="145"/>
        <v>0</v>
      </c>
      <c r="Q925" s="118">
        <f t="shared" si="146"/>
        <v>0</v>
      </c>
      <c r="R925" s="98">
        <f t="shared" si="150"/>
        <v>8</v>
      </c>
      <c r="S925" s="119">
        <f t="shared" si="147"/>
        <v>8</v>
      </c>
    </row>
    <row r="926" spans="1:19">
      <c r="A926" s="119"/>
      <c r="E926" s="98">
        <f t="shared" si="141"/>
        <v>925</v>
      </c>
      <c r="F926" s="99"/>
      <c r="K926" s="114">
        <f t="shared" si="148"/>
        <v>44.718432203389426</v>
      </c>
      <c r="L926" s="115">
        <f t="shared" si="149"/>
        <v>44.767432203389426</v>
      </c>
      <c r="M926" s="98">
        <f t="shared" si="142"/>
        <v>44.717932203389424</v>
      </c>
      <c r="N926" s="116">
        <f t="shared" si="143"/>
        <v>44.767932203389428</v>
      </c>
      <c r="O926" s="117">
        <f t="shared" si="144"/>
        <v>44.742932203389429</v>
      </c>
      <c r="P926" s="98">
        <f t="shared" si="145"/>
        <v>0</v>
      </c>
      <c r="Q926" s="118">
        <f t="shared" si="146"/>
        <v>0</v>
      </c>
      <c r="R926" s="98">
        <f t="shared" si="150"/>
        <v>8</v>
      </c>
      <c r="S926" s="119">
        <f t="shared" si="147"/>
        <v>8</v>
      </c>
    </row>
    <row r="927" spans="1:19">
      <c r="A927" s="119"/>
      <c r="E927" s="98">
        <f t="shared" si="141"/>
        <v>926</v>
      </c>
      <c r="F927" s="99"/>
      <c r="K927" s="114">
        <f t="shared" si="148"/>
        <v>44.768432203389423</v>
      </c>
      <c r="L927" s="115">
        <f t="shared" si="149"/>
        <v>44.817432203389423</v>
      </c>
      <c r="M927" s="98">
        <f t="shared" si="142"/>
        <v>44.767932203389421</v>
      </c>
      <c r="N927" s="116">
        <f t="shared" si="143"/>
        <v>44.817932203389425</v>
      </c>
      <c r="O927" s="117">
        <f t="shared" si="144"/>
        <v>44.792932203389427</v>
      </c>
      <c r="P927" s="98">
        <f t="shared" si="145"/>
        <v>0</v>
      </c>
      <c r="Q927" s="118">
        <f t="shared" si="146"/>
        <v>0</v>
      </c>
      <c r="R927" s="98">
        <f t="shared" si="150"/>
        <v>8</v>
      </c>
      <c r="S927" s="119">
        <f t="shared" si="147"/>
        <v>8</v>
      </c>
    </row>
    <row r="928" spans="1:19">
      <c r="A928" s="119"/>
      <c r="E928" s="98">
        <f t="shared" si="141"/>
        <v>927</v>
      </c>
      <c r="F928" s="99"/>
      <c r="K928" s="114">
        <f t="shared" si="148"/>
        <v>44.81843220338942</v>
      </c>
      <c r="L928" s="115">
        <f t="shared" si="149"/>
        <v>44.86743220338942</v>
      </c>
      <c r="M928" s="98">
        <f t="shared" si="142"/>
        <v>44.817932203389418</v>
      </c>
      <c r="N928" s="116">
        <f t="shared" si="143"/>
        <v>44.867932203389422</v>
      </c>
      <c r="O928" s="117">
        <f t="shared" si="144"/>
        <v>44.842932203389424</v>
      </c>
      <c r="P928" s="98">
        <f t="shared" si="145"/>
        <v>0</v>
      </c>
      <c r="Q928" s="118">
        <f t="shared" si="146"/>
        <v>0</v>
      </c>
      <c r="R928" s="98">
        <f t="shared" si="150"/>
        <v>8</v>
      </c>
      <c r="S928" s="119">
        <f t="shared" si="147"/>
        <v>8</v>
      </c>
    </row>
    <row r="929" spans="1:19">
      <c r="A929" s="119"/>
      <c r="E929" s="98">
        <f t="shared" si="141"/>
        <v>928</v>
      </c>
      <c r="F929" s="99"/>
      <c r="K929" s="114">
        <f t="shared" si="148"/>
        <v>44.868432203389418</v>
      </c>
      <c r="L929" s="115">
        <f t="shared" si="149"/>
        <v>44.917432203389417</v>
      </c>
      <c r="M929" s="98">
        <f t="shared" si="142"/>
        <v>44.867932203389415</v>
      </c>
      <c r="N929" s="116">
        <f t="shared" si="143"/>
        <v>44.917932203389419</v>
      </c>
      <c r="O929" s="117">
        <f t="shared" si="144"/>
        <v>44.892932203389421</v>
      </c>
      <c r="P929" s="98">
        <f t="shared" si="145"/>
        <v>0</v>
      </c>
      <c r="Q929" s="118">
        <f t="shared" si="146"/>
        <v>0</v>
      </c>
      <c r="R929" s="98">
        <f t="shared" si="150"/>
        <v>8</v>
      </c>
      <c r="S929" s="119">
        <f t="shared" si="147"/>
        <v>8</v>
      </c>
    </row>
    <row r="930" spans="1:19">
      <c r="A930" s="119"/>
      <c r="E930" s="98">
        <f t="shared" si="141"/>
        <v>929</v>
      </c>
      <c r="F930" s="99"/>
      <c r="K930" s="114">
        <f t="shared" si="148"/>
        <v>44.918432203389415</v>
      </c>
      <c r="L930" s="115">
        <f t="shared" si="149"/>
        <v>44.967432203389414</v>
      </c>
      <c r="M930" s="98">
        <f t="shared" si="142"/>
        <v>44.917932203389412</v>
      </c>
      <c r="N930" s="116">
        <f t="shared" si="143"/>
        <v>44.967932203389417</v>
      </c>
      <c r="O930" s="117">
        <f t="shared" si="144"/>
        <v>44.942932203389418</v>
      </c>
      <c r="P930" s="98">
        <f t="shared" si="145"/>
        <v>0</v>
      </c>
      <c r="Q930" s="118">
        <f t="shared" si="146"/>
        <v>0</v>
      </c>
      <c r="R930" s="98">
        <f t="shared" si="150"/>
        <v>8</v>
      </c>
      <c r="S930" s="119">
        <f t="shared" si="147"/>
        <v>8</v>
      </c>
    </row>
    <row r="931" spans="1:19">
      <c r="A931" s="119"/>
      <c r="E931" s="98">
        <f t="shared" si="141"/>
        <v>930</v>
      </c>
      <c r="F931" s="99"/>
      <c r="K931" s="114">
        <f t="shared" si="148"/>
        <v>44.968432203389412</v>
      </c>
      <c r="L931" s="115">
        <f t="shared" si="149"/>
        <v>45.017432203389411</v>
      </c>
      <c r="M931" s="98">
        <f t="shared" si="142"/>
        <v>44.96793220338941</v>
      </c>
      <c r="N931" s="116">
        <f t="shared" si="143"/>
        <v>45.017932203389414</v>
      </c>
      <c r="O931" s="117">
        <f t="shared" si="144"/>
        <v>44.992932203389415</v>
      </c>
      <c r="P931" s="98">
        <f t="shared" si="145"/>
        <v>0</v>
      </c>
      <c r="Q931" s="118">
        <f t="shared" si="146"/>
        <v>0</v>
      </c>
      <c r="R931" s="98">
        <f t="shared" si="150"/>
        <v>8</v>
      </c>
      <c r="S931" s="119">
        <f t="shared" si="147"/>
        <v>8</v>
      </c>
    </row>
    <row r="932" spans="1:19">
      <c r="A932" s="119"/>
      <c r="E932" s="98">
        <f t="shared" si="141"/>
        <v>931</v>
      </c>
      <c r="F932" s="99"/>
      <c r="K932" s="114">
        <f t="shared" si="148"/>
        <v>45.018432203389409</v>
      </c>
      <c r="L932" s="115">
        <f t="shared" si="149"/>
        <v>45.067432203389409</v>
      </c>
      <c r="M932" s="98">
        <f t="shared" si="142"/>
        <v>45.017932203389407</v>
      </c>
      <c r="N932" s="116">
        <f t="shared" si="143"/>
        <v>45.067932203389411</v>
      </c>
      <c r="O932" s="117">
        <f t="shared" si="144"/>
        <v>45.042932203389412</v>
      </c>
      <c r="P932" s="98">
        <f t="shared" si="145"/>
        <v>0</v>
      </c>
      <c r="Q932" s="118">
        <f t="shared" si="146"/>
        <v>0</v>
      </c>
      <c r="R932" s="98">
        <f t="shared" si="150"/>
        <v>8</v>
      </c>
      <c r="S932" s="119">
        <f t="shared" si="147"/>
        <v>8</v>
      </c>
    </row>
    <row r="933" spans="1:19">
      <c r="A933" s="119"/>
      <c r="E933" s="98">
        <f t="shared" si="141"/>
        <v>932</v>
      </c>
      <c r="F933" s="99"/>
      <c r="K933" s="114">
        <f t="shared" si="148"/>
        <v>45.068432203389406</v>
      </c>
      <c r="L933" s="115">
        <f t="shared" si="149"/>
        <v>45.117432203389406</v>
      </c>
      <c r="M933" s="98">
        <f t="shared" si="142"/>
        <v>45.067932203389404</v>
      </c>
      <c r="N933" s="116">
        <f t="shared" si="143"/>
        <v>45.117932203389408</v>
      </c>
      <c r="O933" s="117">
        <f t="shared" si="144"/>
        <v>45.09293220338941</v>
      </c>
      <c r="P933" s="98">
        <f t="shared" si="145"/>
        <v>0</v>
      </c>
      <c r="Q933" s="118">
        <f t="shared" si="146"/>
        <v>0</v>
      </c>
      <c r="R933" s="98">
        <f t="shared" si="150"/>
        <v>8</v>
      </c>
      <c r="S933" s="119">
        <f t="shared" si="147"/>
        <v>8</v>
      </c>
    </row>
    <row r="934" spans="1:19">
      <c r="A934" s="119"/>
      <c r="E934" s="98">
        <f t="shared" si="141"/>
        <v>933</v>
      </c>
      <c r="F934" s="99"/>
      <c r="K934" s="114">
        <f t="shared" si="148"/>
        <v>45.118432203389403</v>
      </c>
      <c r="L934" s="115">
        <f t="shared" si="149"/>
        <v>45.167432203389403</v>
      </c>
      <c r="M934" s="98">
        <f t="shared" si="142"/>
        <v>45.117932203389401</v>
      </c>
      <c r="N934" s="116">
        <f t="shared" si="143"/>
        <v>45.167932203389405</v>
      </c>
      <c r="O934" s="117">
        <f t="shared" si="144"/>
        <v>45.142932203389407</v>
      </c>
      <c r="P934" s="98">
        <f t="shared" si="145"/>
        <v>0</v>
      </c>
      <c r="Q934" s="118">
        <f t="shared" si="146"/>
        <v>0</v>
      </c>
      <c r="R934" s="98">
        <f t="shared" si="150"/>
        <v>8</v>
      </c>
      <c r="S934" s="119">
        <f t="shared" si="147"/>
        <v>8</v>
      </c>
    </row>
    <row r="935" spans="1:19">
      <c r="A935" s="119"/>
      <c r="E935" s="98">
        <f t="shared" si="141"/>
        <v>934</v>
      </c>
      <c r="F935" s="99"/>
      <c r="K935" s="114">
        <f t="shared" si="148"/>
        <v>45.168432203389401</v>
      </c>
      <c r="L935" s="115">
        <f t="shared" si="149"/>
        <v>45.2174322033894</v>
      </c>
      <c r="M935" s="98">
        <f t="shared" si="142"/>
        <v>45.167932203389398</v>
      </c>
      <c r="N935" s="116">
        <f t="shared" si="143"/>
        <v>45.217932203389402</v>
      </c>
      <c r="O935" s="117">
        <f t="shared" si="144"/>
        <v>45.192932203389404</v>
      </c>
      <c r="P935" s="98">
        <f t="shared" si="145"/>
        <v>0</v>
      </c>
      <c r="Q935" s="118">
        <f t="shared" si="146"/>
        <v>0</v>
      </c>
      <c r="R935" s="98">
        <f t="shared" si="150"/>
        <v>8</v>
      </c>
      <c r="S935" s="119">
        <f t="shared" si="147"/>
        <v>8</v>
      </c>
    </row>
    <row r="936" spans="1:19">
      <c r="A936" s="119"/>
      <c r="E936" s="98">
        <f t="shared" si="141"/>
        <v>935</v>
      </c>
      <c r="F936" s="99"/>
      <c r="K936" s="114">
        <f t="shared" si="148"/>
        <v>45.218432203389398</v>
      </c>
      <c r="L936" s="115">
        <f t="shared" si="149"/>
        <v>45.267432203389397</v>
      </c>
      <c r="M936" s="98">
        <f t="shared" si="142"/>
        <v>45.217932203389395</v>
      </c>
      <c r="N936" s="116">
        <f t="shared" si="143"/>
        <v>45.2679322033894</v>
      </c>
      <c r="O936" s="117">
        <f t="shared" si="144"/>
        <v>45.242932203389401</v>
      </c>
      <c r="P936" s="98">
        <f t="shared" si="145"/>
        <v>0</v>
      </c>
      <c r="Q936" s="118">
        <f t="shared" si="146"/>
        <v>0</v>
      </c>
      <c r="R936" s="98">
        <f t="shared" si="150"/>
        <v>8</v>
      </c>
      <c r="S936" s="119">
        <f t="shared" si="147"/>
        <v>8</v>
      </c>
    </row>
    <row r="937" spans="1:19">
      <c r="A937" s="119"/>
      <c r="E937" s="98">
        <f t="shared" si="141"/>
        <v>936</v>
      </c>
      <c r="F937" s="99"/>
      <c r="K937" s="114">
        <f t="shared" si="148"/>
        <v>45.268432203389395</v>
      </c>
      <c r="L937" s="115">
        <f t="shared" si="149"/>
        <v>45.317432203389394</v>
      </c>
      <c r="M937" s="98">
        <f t="shared" si="142"/>
        <v>45.267932203389392</v>
      </c>
      <c r="N937" s="116">
        <f t="shared" si="143"/>
        <v>45.317932203389397</v>
      </c>
      <c r="O937" s="117">
        <f t="shared" si="144"/>
        <v>45.292932203389398</v>
      </c>
      <c r="P937" s="98">
        <f t="shared" si="145"/>
        <v>0</v>
      </c>
      <c r="Q937" s="118">
        <f t="shared" si="146"/>
        <v>0</v>
      </c>
      <c r="R937" s="98">
        <f t="shared" si="150"/>
        <v>8</v>
      </c>
      <c r="S937" s="119">
        <f t="shared" si="147"/>
        <v>8</v>
      </c>
    </row>
    <row r="938" spans="1:19">
      <c r="A938" s="119"/>
      <c r="E938" s="98">
        <f t="shared" si="141"/>
        <v>937</v>
      </c>
      <c r="F938" s="99"/>
      <c r="K938" s="114">
        <f t="shared" si="148"/>
        <v>45.318432203389392</v>
      </c>
      <c r="L938" s="115">
        <f t="shared" si="149"/>
        <v>45.367432203389392</v>
      </c>
      <c r="M938" s="98">
        <f t="shared" si="142"/>
        <v>45.31793220338939</v>
      </c>
      <c r="N938" s="116">
        <f t="shared" si="143"/>
        <v>45.367932203389394</v>
      </c>
      <c r="O938" s="117">
        <f t="shared" si="144"/>
        <v>45.342932203389395</v>
      </c>
      <c r="P938" s="98">
        <f t="shared" si="145"/>
        <v>0</v>
      </c>
      <c r="Q938" s="118">
        <f t="shared" si="146"/>
        <v>0</v>
      </c>
      <c r="R938" s="98">
        <f t="shared" si="150"/>
        <v>8</v>
      </c>
      <c r="S938" s="119">
        <f t="shared" si="147"/>
        <v>8</v>
      </c>
    </row>
    <row r="939" spans="1:19">
      <c r="A939" s="119"/>
      <c r="E939" s="98">
        <f t="shared" si="141"/>
        <v>938</v>
      </c>
      <c r="F939" s="99"/>
      <c r="K939" s="114">
        <f t="shared" si="148"/>
        <v>45.368432203389389</v>
      </c>
      <c r="L939" s="115">
        <f t="shared" si="149"/>
        <v>45.417432203389389</v>
      </c>
      <c r="M939" s="98">
        <f t="shared" si="142"/>
        <v>45.367932203389387</v>
      </c>
      <c r="N939" s="116">
        <f t="shared" si="143"/>
        <v>45.417932203389391</v>
      </c>
      <c r="O939" s="117">
        <f t="shared" si="144"/>
        <v>45.392932203389392</v>
      </c>
      <c r="P939" s="98">
        <f t="shared" si="145"/>
        <v>0</v>
      </c>
      <c r="Q939" s="118">
        <f t="shared" si="146"/>
        <v>0</v>
      </c>
      <c r="R939" s="98">
        <f t="shared" si="150"/>
        <v>8</v>
      </c>
      <c r="S939" s="119">
        <f t="shared" si="147"/>
        <v>8</v>
      </c>
    </row>
    <row r="940" spans="1:19">
      <c r="A940" s="119"/>
      <c r="E940" s="98">
        <f t="shared" si="141"/>
        <v>939</v>
      </c>
      <c r="F940" s="99"/>
      <c r="K940" s="114">
        <f t="shared" si="148"/>
        <v>45.418432203389386</v>
      </c>
      <c r="L940" s="115">
        <f t="shared" si="149"/>
        <v>45.467432203389386</v>
      </c>
      <c r="M940" s="98">
        <f t="shared" si="142"/>
        <v>45.417932203389384</v>
      </c>
      <c r="N940" s="116">
        <f t="shared" si="143"/>
        <v>45.467932203389388</v>
      </c>
      <c r="O940" s="117">
        <f t="shared" si="144"/>
        <v>45.44293220338939</v>
      </c>
      <c r="P940" s="98">
        <f t="shared" si="145"/>
        <v>0</v>
      </c>
      <c r="Q940" s="118">
        <f t="shared" si="146"/>
        <v>0</v>
      </c>
      <c r="R940" s="98">
        <f t="shared" si="150"/>
        <v>8</v>
      </c>
      <c r="S940" s="119">
        <f t="shared" si="147"/>
        <v>8</v>
      </c>
    </row>
    <row r="941" spans="1:19">
      <c r="A941" s="119"/>
      <c r="E941" s="98">
        <f t="shared" si="141"/>
        <v>940</v>
      </c>
      <c r="F941" s="99"/>
      <c r="K941" s="114">
        <f t="shared" si="148"/>
        <v>45.468432203389384</v>
      </c>
      <c r="L941" s="115">
        <f t="shared" si="149"/>
        <v>45.517432203389383</v>
      </c>
      <c r="M941" s="98">
        <f t="shared" si="142"/>
        <v>45.467932203389381</v>
      </c>
      <c r="N941" s="116">
        <f t="shared" si="143"/>
        <v>45.517932203389385</v>
      </c>
      <c r="O941" s="117">
        <f t="shared" si="144"/>
        <v>45.492932203389387</v>
      </c>
      <c r="P941" s="98">
        <f t="shared" si="145"/>
        <v>0</v>
      </c>
      <c r="Q941" s="118">
        <f t="shared" si="146"/>
        <v>0</v>
      </c>
      <c r="R941" s="98">
        <f t="shared" si="150"/>
        <v>8</v>
      </c>
      <c r="S941" s="119">
        <f t="shared" si="147"/>
        <v>8</v>
      </c>
    </row>
    <row r="942" spans="1:19">
      <c r="A942" s="119"/>
      <c r="E942" s="98">
        <f t="shared" si="141"/>
        <v>941</v>
      </c>
      <c r="F942" s="99"/>
      <c r="K942" s="114">
        <f t="shared" si="148"/>
        <v>45.518432203389381</v>
      </c>
      <c r="L942" s="115">
        <f t="shared" si="149"/>
        <v>45.56743220338938</v>
      </c>
      <c r="M942" s="98">
        <f t="shared" si="142"/>
        <v>45.517932203389378</v>
      </c>
      <c r="N942" s="116">
        <f t="shared" si="143"/>
        <v>45.567932203389383</v>
      </c>
      <c r="O942" s="117">
        <f t="shared" si="144"/>
        <v>45.542932203389384</v>
      </c>
      <c r="P942" s="98">
        <f t="shared" si="145"/>
        <v>0</v>
      </c>
      <c r="Q942" s="118">
        <f t="shared" si="146"/>
        <v>0</v>
      </c>
      <c r="R942" s="98">
        <f t="shared" si="150"/>
        <v>8</v>
      </c>
      <c r="S942" s="119">
        <f t="shared" si="147"/>
        <v>8</v>
      </c>
    </row>
    <row r="943" spans="1:19">
      <c r="A943" s="119"/>
      <c r="E943" s="98">
        <f t="shared" si="141"/>
        <v>942</v>
      </c>
      <c r="F943" s="99"/>
      <c r="K943" s="114">
        <f t="shared" si="148"/>
        <v>45.568432203389378</v>
      </c>
      <c r="L943" s="115">
        <f t="shared" si="149"/>
        <v>45.617432203389377</v>
      </c>
      <c r="M943" s="98">
        <f t="shared" si="142"/>
        <v>45.567932203389375</v>
      </c>
      <c r="N943" s="116">
        <f t="shared" si="143"/>
        <v>45.61793220338938</v>
      </c>
      <c r="O943" s="117">
        <f t="shared" si="144"/>
        <v>45.592932203389381</v>
      </c>
      <c r="P943" s="98">
        <f t="shared" si="145"/>
        <v>0</v>
      </c>
      <c r="Q943" s="118">
        <f t="shared" si="146"/>
        <v>0</v>
      </c>
      <c r="R943" s="98">
        <f t="shared" si="150"/>
        <v>8</v>
      </c>
      <c r="S943" s="119">
        <f t="shared" si="147"/>
        <v>8</v>
      </c>
    </row>
    <row r="944" spans="1:19">
      <c r="A944" s="119"/>
      <c r="E944" s="98">
        <f t="shared" si="141"/>
        <v>943</v>
      </c>
      <c r="F944" s="99"/>
      <c r="K944" s="114">
        <f t="shared" si="148"/>
        <v>45.618432203389375</v>
      </c>
      <c r="L944" s="115">
        <f t="shared" si="149"/>
        <v>45.667432203389374</v>
      </c>
      <c r="M944" s="98">
        <f t="shared" si="142"/>
        <v>45.617932203389373</v>
      </c>
      <c r="N944" s="116">
        <f t="shared" si="143"/>
        <v>45.667932203389377</v>
      </c>
      <c r="O944" s="117">
        <f t="shared" si="144"/>
        <v>45.642932203389378</v>
      </c>
      <c r="P944" s="98">
        <f t="shared" si="145"/>
        <v>0</v>
      </c>
      <c r="Q944" s="118">
        <f t="shared" si="146"/>
        <v>0</v>
      </c>
      <c r="R944" s="98">
        <f t="shared" si="150"/>
        <v>8</v>
      </c>
      <c r="S944" s="119">
        <f t="shared" si="147"/>
        <v>8</v>
      </c>
    </row>
    <row r="945" spans="1:19">
      <c r="A945" s="119"/>
      <c r="E945" s="98">
        <f t="shared" si="141"/>
        <v>944</v>
      </c>
      <c r="F945" s="99"/>
      <c r="K945" s="114">
        <f t="shared" si="148"/>
        <v>45.668432203389372</v>
      </c>
      <c r="L945" s="115">
        <f t="shared" si="149"/>
        <v>45.717432203389372</v>
      </c>
      <c r="M945" s="98">
        <f t="shared" si="142"/>
        <v>45.66793220338937</v>
      </c>
      <c r="N945" s="116">
        <f t="shared" si="143"/>
        <v>45.717932203389374</v>
      </c>
      <c r="O945" s="117">
        <f t="shared" si="144"/>
        <v>45.692932203389375</v>
      </c>
      <c r="P945" s="98">
        <f t="shared" si="145"/>
        <v>0</v>
      </c>
      <c r="Q945" s="118">
        <f t="shared" si="146"/>
        <v>0</v>
      </c>
      <c r="R945" s="98">
        <f t="shared" si="150"/>
        <v>8</v>
      </c>
      <c r="S945" s="119">
        <f t="shared" si="147"/>
        <v>8</v>
      </c>
    </row>
    <row r="946" spans="1:19">
      <c r="A946" s="119"/>
      <c r="E946" s="98">
        <f t="shared" si="141"/>
        <v>945</v>
      </c>
      <c r="F946" s="99"/>
      <c r="K946" s="114">
        <f t="shared" si="148"/>
        <v>45.718432203389369</v>
      </c>
      <c r="L946" s="115">
        <f t="shared" si="149"/>
        <v>45.767432203389369</v>
      </c>
      <c r="M946" s="98">
        <f t="shared" si="142"/>
        <v>45.717932203389367</v>
      </c>
      <c r="N946" s="116">
        <f t="shared" si="143"/>
        <v>45.767932203389371</v>
      </c>
      <c r="O946" s="117">
        <f t="shared" si="144"/>
        <v>45.742932203389373</v>
      </c>
      <c r="P946" s="98">
        <f t="shared" si="145"/>
        <v>0</v>
      </c>
      <c r="Q946" s="118">
        <f t="shared" si="146"/>
        <v>0</v>
      </c>
      <c r="R946" s="98">
        <f t="shared" si="150"/>
        <v>8</v>
      </c>
      <c r="S946" s="119">
        <f t="shared" si="147"/>
        <v>8</v>
      </c>
    </row>
    <row r="947" spans="1:19">
      <c r="A947" s="119"/>
      <c r="E947" s="98">
        <f t="shared" si="141"/>
        <v>946</v>
      </c>
      <c r="F947" s="99"/>
      <c r="K947" s="114">
        <f t="shared" si="148"/>
        <v>45.768432203389366</v>
      </c>
      <c r="L947" s="115">
        <f t="shared" si="149"/>
        <v>45.817432203389366</v>
      </c>
      <c r="M947" s="98">
        <f t="shared" si="142"/>
        <v>45.767932203389364</v>
      </c>
      <c r="N947" s="116">
        <f t="shared" si="143"/>
        <v>45.817932203389368</v>
      </c>
      <c r="O947" s="117">
        <f t="shared" si="144"/>
        <v>45.79293220338937</v>
      </c>
      <c r="P947" s="98">
        <f t="shared" si="145"/>
        <v>0</v>
      </c>
      <c r="Q947" s="118">
        <f t="shared" si="146"/>
        <v>0</v>
      </c>
      <c r="R947" s="98">
        <f t="shared" si="150"/>
        <v>8</v>
      </c>
      <c r="S947" s="119">
        <f t="shared" si="147"/>
        <v>8</v>
      </c>
    </row>
    <row r="948" spans="1:19">
      <c r="A948" s="119"/>
      <c r="E948" s="98">
        <f t="shared" si="141"/>
        <v>947</v>
      </c>
      <c r="F948" s="99"/>
      <c r="K948" s="114">
        <f t="shared" si="148"/>
        <v>45.818432203389364</v>
      </c>
      <c r="L948" s="115">
        <f t="shared" si="149"/>
        <v>45.867432203389363</v>
      </c>
      <c r="M948" s="98">
        <f t="shared" si="142"/>
        <v>45.817932203389361</v>
      </c>
      <c r="N948" s="116">
        <f t="shared" si="143"/>
        <v>45.867932203389365</v>
      </c>
      <c r="O948" s="117">
        <f t="shared" si="144"/>
        <v>45.842932203389367</v>
      </c>
      <c r="P948" s="98">
        <f t="shared" si="145"/>
        <v>0</v>
      </c>
      <c r="Q948" s="118">
        <f t="shared" si="146"/>
        <v>0</v>
      </c>
      <c r="R948" s="98">
        <f t="shared" si="150"/>
        <v>8</v>
      </c>
      <c r="S948" s="119">
        <f t="shared" si="147"/>
        <v>8</v>
      </c>
    </row>
    <row r="949" spans="1:19">
      <c r="A949" s="119"/>
      <c r="E949" s="98">
        <f t="shared" si="141"/>
        <v>948</v>
      </c>
      <c r="F949" s="99"/>
      <c r="K949" s="114">
        <f t="shared" si="148"/>
        <v>45.868432203389361</v>
      </c>
      <c r="L949" s="115">
        <f t="shared" si="149"/>
        <v>45.91743220338936</v>
      </c>
      <c r="M949" s="98">
        <f t="shared" si="142"/>
        <v>45.867932203389358</v>
      </c>
      <c r="N949" s="116">
        <f t="shared" si="143"/>
        <v>45.917932203389363</v>
      </c>
      <c r="O949" s="117">
        <f t="shared" si="144"/>
        <v>45.892932203389364</v>
      </c>
      <c r="P949" s="98">
        <f t="shared" si="145"/>
        <v>0</v>
      </c>
      <c r="Q949" s="118">
        <f t="shared" si="146"/>
        <v>0</v>
      </c>
      <c r="R949" s="98">
        <f t="shared" si="150"/>
        <v>8</v>
      </c>
      <c r="S949" s="119">
        <f t="shared" si="147"/>
        <v>8</v>
      </c>
    </row>
    <row r="950" spans="1:19">
      <c r="A950" s="119"/>
      <c r="E950" s="98">
        <f t="shared" si="141"/>
        <v>949</v>
      </c>
      <c r="F950" s="99"/>
      <c r="K950" s="114">
        <f t="shared" si="148"/>
        <v>45.918432203389358</v>
      </c>
      <c r="L950" s="115">
        <f t="shared" si="149"/>
        <v>45.967432203389357</v>
      </c>
      <c r="M950" s="98">
        <f t="shared" si="142"/>
        <v>45.917932203389356</v>
      </c>
      <c r="N950" s="116">
        <f t="shared" si="143"/>
        <v>45.96793220338936</v>
      </c>
      <c r="O950" s="117">
        <f t="shared" si="144"/>
        <v>45.942932203389361</v>
      </c>
      <c r="P950" s="98">
        <f t="shared" si="145"/>
        <v>0</v>
      </c>
      <c r="Q950" s="118">
        <f t="shared" si="146"/>
        <v>0</v>
      </c>
      <c r="R950" s="98">
        <f t="shared" si="150"/>
        <v>8</v>
      </c>
      <c r="S950" s="119">
        <f t="shared" si="147"/>
        <v>8</v>
      </c>
    </row>
    <row r="951" spans="1:19">
      <c r="A951" s="119"/>
      <c r="E951" s="98">
        <f t="shared" si="141"/>
        <v>950</v>
      </c>
      <c r="F951" s="99"/>
      <c r="K951" s="114">
        <f t="shared" si="148"/>
        <v>45.968432203389355</v>
      </c>
      <c r="L951" s="115">
        <f t="shared" si="149"/>
        <v>46.017432203389355</v>
      </c>
      <c r="M951" s="98">
        <f t="shared" si="142"/>
        <v>45.967932203389353</v>
      </c>
      <c r="N951" s="116">
        <f t="shared" si="143"/>
        <v>46.017932203389357</v>
      </c>
      <c r="O951" s="117">
        <f t="shared" si="144"/>
        <v>45.992932203389358</v>
      </c>
      <c r="P951" s="98">
        <f t="shared" si="145"/>
        <v>0</v>
      </c>
      <c r="Q951" s="118">
        <f t="shared" si="146"/>
        <v>0</v>
      </c>
      <c r="R951" s="98">
        <f t="shared" si="150"/>
        <v>8</v>
      </c>
      <c r="S951" s="119">
        <f t="shared" si="147"/>
        <v>8</v>
      </c>
    </row>
    <row r="952" spans="1:19">
      <c r="A952" s="119"/>
      <c r="E952" s="98">
        <f t="shared" si="141"/>
        <v>951</v>
      </c>
      <c r="F952" s="99"/>
      <c r="K952" s="114">
        <f t="shared" si="148"/>
        <v>46.018432203389352</v>
      </c>
      <c r="L952" s="115">
        <f t="shared" si="149"/>
        <v>46.067432203389352</v>
      </c>
      <c r="M952" s="98">
        <f t="shared" si="142"/>
        <v>46.01793220338935</v>
      </c>
      <c r="N952" s="116">
        <f t="shared" si="143"/>
        <v>46.067932203389354</v>
      </c>
      <c r="O952" s="117">
        <f t="shared" si="144"/>
        <v>46.042932203389356</v>
      </c>
      <c r="P952" s="98">
        <f t="shared" si="145"/>
        <v>0</v>
      </c>
      <c r="Q952" s="118">
        <f t="shared" si="146"/>
        <v>0</v>
      </c>
      <c r="R952" s="98">
        <f t="shared" si="150"/>
        <v>8</v>
      </c>
      <c r="S952" s="119">
        <f t="shared" si="147"/>
        <v>8</v>
      </c>
    </row>
    <row r="953" spans="1:19">
      <c r="A953" s="119"/>
      <c r="E953" s="98">
        <f t="shared" si="141"/>
        <v>952</v>
      </c>
      <c r="F953" s="99"/>
      <c r="K953" s="114">
        <f t="shared" si="148"/>
        <v>46.068432203389349</v>
      </c>
      <c r="L953" s="115">
        <f t="shared" si="149"/>
        <v>46.117432203389349</v>
      </c>
      <c r="M953" s="98">
        <f t="shared" si="142"/>
        <v>46.067932203389347</v>
      </c>
      <c r="N953" s="116">
        <f t="shared" si="143"/>
        <v>46.117932203389351</v>
      </c>
      <c r="O953" s="117">
        <f t="shared" si="144"/>
        <v>46.092932203389353</v>
      </c>
      <c r="P953" s="98">
        <f t="shared" si="145"/>
        <v>0</v>
      </c>
      <c r="Q953" s="118">
        <f t="shared" si="146"/>
        <v>0</v>
      </c>
      <c r="R953" s="98">
        <f t="shared" si="150"/>
        <v>8</v>
      </c>
      <c r="S953" s="119">
        <f t="shared" si="147"/>
        <v>8</v>
      </c>
    </row>
    <row r="954" spans="1:19">
      <c r="A954" s="119"/>
      <c r="E954" s="98">
        <f t="shared" si="141"/>
        <v>953</v>
      </c>
      <c r="F954" s="99"/>
      <c r="K954" s="114">
        <f t="shared" si="148"/>
        <v>46.118432203389347</v>
      </c>
      <c r="L954" s="115">
        <f t="shared" si="149"/>
        <v>46.167432203389346</v>
      </c>
      <c r="M954" s="98">
        <f t="shared" si="142"/>
        <v>46.117932203389344</v>
      </c>
      <c r="N954" s="116">
        <f t="shared" si="143"/>
        <v>46.167932203389348</v>
      </c>
      <c r="O954" s="117">
        <f t="shared" si="144"/>
        <v>46.14293220338935</v>
      </c>
      <c r="P954" s="98">
        <f t="shared" si="145"/>
        <v>0</v>
      </c>
      <c r="Q954" s="118">
        <f t="shared" si="146"/>
        <v>0</v>
      </c>
      <c r="R954" s="98">
        <f t="shared" si="150"/>
        <v>8</v>
      </c>
      <c r="S954" s="119">
        <f t="shared" si="147"/>
        <v>8</v>
      </c>
    </row>
    <row r="955" spans="1:19">
      <c r="A955" s="119"/>
      <c r="E955" s="98">
        <f t="shared" si="141"/>
        <v>954</v>
      </c>
      <c r="F955" s="99"/>
      <c r="K955" s="114">
        <f t="shared" si="148"/>
        <v>46.168432203389344</v>
      </c>
      <c r="L955" s="115">
        <f t="shared" si="149"/>
        <v>46.217432203389343</v>
      </c>
      <c r="M955" s="98">
        <f t="shared" si="142"/>
        <v>46.167932203389341</v>
      </c>
      <c r="N955" s="116">
        <f t="shared" si="143"/>
        <v>46.217932203389346</v>
      </c>
      <c r="O955" s="117">
        <f t="shared" si="144"/>
        <v>46.192932203389347</v>
      </c>
      <c r="P955" s="98">
        <f t="shared" si="145"/>
        <v>0</v>
      </c>
      <c r="Q955" s="118">
        <f t="shared" si="146"/>
        <v>0</v>
      </c>
      <c r="R955" s="98">
        <f t="shared" si="150"/>
        <v>8</v>
      </c>
      <c r="S955" s="119">
        <f t="shared" si="147"/>
        <v>8</v>
      </c>
    </row>
    <row r="956" spans="1:19">
      <c r="A956" s="119"/>
      <c r="E956" s="98">
        <f t="shared" si="141"/>
        <v>955</v>
      </c>
      <c r="F956" s="99"/>
      <c r="K956" s="114">
        <f t="shared" si="148"/>
        <v>46.218432203389341</v>
      </c>
      <c r="L956" s="115">
        <f t="shared" si="149"/>
        <v>46.26743220338934</v>
      </c>
      <c r="M956" s="98">
        <f t="shared" si="142"/>
        <v>46.217932203389338</v>
      </c>
      <c r="N956" s="116">
        <f t="shared" si="143"/>
        <v>46.267932203389343</v>
      </c>
      <c r="O956" s="117">
        <f t="shared" si="144"/>
        <v>46.242932203389344</v>
      </c>
      <c r="P956" s="98">
        <f t="shared" si="145"/>
        <v>0</v>
      </c>
      <c r="Q956" s="118">
        <f t="shared" si="146"/>
        <v>0</v>
      </c>
      <c r="R956" s="98">
        <f t="shared" si="150"/>
        <v>8</v>
      </c>
      <c r="S956" s="119">
        <f t="shared" si="147"/>
        <v>8</v>
      </c>
    </row>
    <row r="957" spans="1:19">
      <c r="A957" s="119"/>
      <c r="E957" s="98">
        <f t="shared" si="141"/>
        <v>956</v>
      </c>
      <c r="F957" s="99"/>
      <c r="K957" s="114">
        <f t="shared" si="148"/>
        <v>46.268432203389338</v>
      </c>
      <c r="L957" s="115">
        <f t="shared" si="149"/>
        <v>46.317432203389338</v>
      </c>
      <c r="M957" s="98">
        <f t="shared" si="142"/>
        <v>46.267932203389336</v>
      </c>
      <c r="N957" s="116">
        <f t="shared" si="143"/>
        <v>46.31793220338934</v>
      </c>
      <c r="O957" s="117">
        <f t="shared" si="144"/>
        <v>46.292932203389341</v>
      </c>
      <c r="P957" s="98">
        <f t="shared" si="145"/>
        <v>0</v>
      </c>
      <c r="Q957" s="118">
        <f t="shared" si="146"/>
        <v>0</v>
      </c>
      <c r="R957" s="98">
        <f t="shared" si="150"/>
        <v>8</v>
      </c>
      <c r="S957" s="119">
        <f t="shared" si="147"/>
        <v>8</v>
      </c>
    </row>
    <row r="958" spans="1:19">
      <c r="A958" s="119"/>
      <c r="E958" s="98">
        <f t="shared" si="141"/>
        <v>957</v>
      </c>
      <c r="F958" s="99"/>
      <c r="K958" s="114">
        <f t="shared" si="148"/>
        <v>46.318432203389335</v>
      </c>
      <c r="L958" s="115">
        <f t="shared" si="149"/>
        <v>46.367432203389335</v>
      </c>
      <c r="M958" s="98">
        <f t="shared" si="142"/>
        <v>46.317932203389333</v>
      </c>
      <c r="N958" s="116">
        <f t="shared" si="143"/>
        <v>46.367932203389337</v>
      </c>
      <c r="O958" s="117">
        <f t="shared" si="144"/>
        <v>46.342932203389338</v>
      </c>
      <c r="P958" s="98">
        <f t="shared" si="145"/>
        <v>0</v>
      </c>
      <c r="Q958" s="118">
        <f t="shared" si="146"/>
        <v>0</v>
      </c>
      <c r="R958" s="98">
        <f t="shared" si="150"/>
        <v>8</v>
      </c>
      <c r="S958" s="119">
        <f t="shared" si="147"/>
        <v>8</v>
      </c>
    </row>
    <row r="959" spans="1:19">
      <c r="A959" s="119"/>
      <c r="E959" s="98">
        <f t="shared" si="141"/>
        <v>958</v>
      </c>
      <c r="F959" s="99"/>
      <c r="K959" s="114">
        <f t="shared" si="148"/>
        <v>46.368432203389332</v>
      </c>
      <c r="L959" s="115">
        <f t="shared" si="149"/>
        <v>46.417432203389332</v>
      </c>
      <c r="M959" s="98">
        <f t="shared" si="142"/>
        <v>46.36793220338933</v>
      </c>
      <c r="N959" s="116">
        <f t="shared" si="143"/>
        <v>46.417932203389334</v>
      </c>
      <c r="O959" s="117">
        <f t="shared" si="144"/>
        <v>46.392932203389336</v>
      </c>
      <c r="P959" s="98">
        <f t="shared" si="145"/>
        <v>0</v>
      </c>
      <c r="Q959" s="118">
        <f t="shared" si="146"/>
        <v>0</v>
      </c>
      <c r="R959" s="98">
        <f t="shared" si="150"/>
        <v>8</v>
      </c>
      <c r="S959" s="119">
        <f t="shared" si="147"/>
        <v>8</v>
      </c>
    </row>
    <row r="960" spans="1:19">
      <c r="A960" s="119"/>
      <c r="E960" s="98">
        <f t="shared" si="141"/>
        <v>959</v>
      </c>
      <c r="F960" s="99"/>
      <c r="K960" s="114">
        <f t="shared" si="148"/>
        <v>46.41843220338933</v>
      </c>
      <c r="L960" s="115">
        <f t="shared" si="149"/>
        <v>46.467432203389329</v>
      </c>
      <c r="M960" s="98">
        <f t="shared" si="142"/>
        <v>46.417932203389327</v>
      </c>
      <c r="N960" s="116">
        <f t="shared" si="143"/>
        <v>46.467932203389331</v>
      </c>
      <c r="O960" s="117">
        <f t="shared" si="144"/>
        <v>46.442932203389333</v>
      </c>
      <c r="P960" s="98">
        <f t="shared" si="145"/>
        <v>0</v>
      </c>
      <c r="Q960" s="118">
        <f t="shared" si="146"/>
        <v>0</v>
      </c>
      <c r="R960" s="98">
        <f t="shared" si="150"/>
        <v>8</v>
      </c>
      <c r="S960" s="119">
        <f t="shared" si="147"/>
        <v>8</v>
      </c>
    </row>
    <row r="961" spans="1:19">
      <c r="A961" s="119"/>
      <c r="E961" s="98">
        <f t="shared" si="141"/>
        <v>960</v>
      </c>
      <c r="F961" s="99"/>
      <c r="K961" s="114">
        <f t="shared" si="148"/>
        <v>46.468432203389327</v>
      </c>
      <c r="L961" s="115">
        <f t="shared" si="149"/>
        <v>46.517432203389326</v>
      </c>
      <c r="M961" s="98">
        <f t="shared" si="142"/>
        <v>46.467932203389324</v>
      </c>
      <c r="N961" s="116">
        <f t="shared" si="143"/>
        <v>46.517932203389329</v>
      </c>
      <c r="O961" s="117">
        <f t="shared" si="144"/>
        <v>46.49293220338933</v>
      </c>
      <c r="P961" s="98">
        <f t="shared" si="145"/>
        <v>0</v>
      </c>
      <c r="Q961" s="118">
        <f t="shared" si="146"/>
        <v>0</v>
      </c>
      <c r="R961" s="98">
        <f t="shared" si="150"/>
        <v>8</v>
      </c>
      <c r="S961" s="119">
        <f t="shared" si="147"/>
        <v>8</v>
      </c>
    </row>
    <row r="962" spans="1:19">
      <c r="A962" s="119"/>
      <c r="E962" s="98">
        <f t="shared" si="141"/>
        <v>961</v>
      </c>
      <c r="F962" s="99"/>
      <c r="K962" s="114">
        <f t="shared" si="148"/>
        <v>46.518432203389324</v>
      </c>
      <c r="L962" s="115">
        <f t="shared" si="149"/>
        <v>46.567432203389323</v>
      </c>
      <c r="M962" s="98">
        <f t="shared" si="142"/>
        <v>46.517932203389321</v>
      </c>
      <c r="N962" s="116">
        <f t="shared" si="143"/>
        <v>46.567932203389326</v>
      </c>
      <c r="O962" s="117">
        <f t="shared" si="144"/>
        <v>46.542932203389327</v>
      </c>
      <c r="P962" s="98">
        <f t="shared" si="145"/>
        <v>0</v>
      </c>
      <c r="Q962" s="118">
        <f t="shared" si="146"/>
        <v>0</v>
      </c>
      <c r="R962" s="98">
        <f t="shared" si="150"/>
        <v>8</v>
      </c>
      <c r="S962" s="119">
        <f t="shared" si="147"/>
        <v>8</v>
      </c>
    </row>
    <row r="963" spans="1:19">
      <c r="A963" s="119"/>
      <c r="E963" s="98">
        <f t="shared" si="141"/>
        <v>962</v>
      </c>
      <c r="F963" s="99"/>
      <c r="K963" s="114">
        <f t="shared" si="148"/>
        <v>46.568432203389321</v>
      </c>
      <c r="L963" s="115">
        <f t="shared" si="149"/>
        <v>46.61743220338932</v>
      </c>
      <c r="M963" s="98">
        <f t="shared" si="142"/>
        <v>46.567932203389319</v>
      </c>
      <c r="N963" s="116">
        <f t="shared" si="143"/>
        <v>46.617932203389323</v>
      </c>
      <c r="O963" s="117">
        <f t="shared" si="144"/>
        <v>46.592932203389324</v>
      </c>
      <c r="P963" s="98">
        <f t="shared" si="145"/>
        <v>0</v>
      </c>
      <c r="Q963" s="118">
        <f t="shared" si="146"/>
        <v>0</v>
      </c>
      <c r="R963" s="98">
        <f t="shared" si="150"/>
        <v>8</v>
      </c>
      <c r="S963" s="119">
        <f t="shared" si="147"/>
        <v>8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46.618432203389318</v>
      </c>
      <c r="L964" s="115">
        <f t="shared" si="149"/>
        <v>46.667432203389318</v>
      </c>
      <c r="M964" s="98">
        <f t="shared" si="142"/>
        <v>46.617932203389316</v>
      </c>
      <c r="N964" s="116">
        <f t="shared" si="143"/>
        <v>46.66793220338932</v>
      </c>
      <c r="O964" s="117">
        <f t="shared" si="144"/>
        <v>46.642932203389321</v>
      </c>
      <c r="P964" s="98">
        <f t="shared" si="145"/>
        <v>0</v>
      </c>
      <c r="Q964" s="118">
        <f t="shared" si="146"/>
        <v>0</v>
      </c>
      <c r="R964" s="98">
        <f t="shared" si="150"/>
        <v>8</v>
      </c>
      <c r="S964" s="119">
        <f t="shared" si="147"/>
        <v>8</v>
      </c>
    </row>
    <row r="965" spans="1:19">
      <c r="A965" s="119"/>
      <c r="E965" s="98">
        <f t="shared" si="151"/>
        <v>964</v>
      </c>
      <c r="F965" s="99"/>
      <c r="K965" s="114">
        <f t="shared" si="148"/>
        <v>46.668432203389315</v>
      </c>
      <c r="L965" s="115">
        <f t="shared" si="149"/>
        <v>46.717432203389315</v>
      </c>
      <c r="M965" s="98">
        <f t="shared" ref="M965:M1001" si="152">K965-5*10^-(D$2+1)</f>
        <v>46.667932203389313</v>
      </c>
      <c r="N965" s="116">
        <f t="shared" ref="N965:N1001" si="153">L965+5*10^-(D$2+1)</f>
        <v>46.717932203389317</v>
      </c>
      <c r="O965" s="117">
        <f t="shared" ref="O965:O1001" si="154">AVERAGE(K965,L965)</f>
        <v>46.692932203389319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8</v>
      </c>
      <c r="S965" s="119">
        <f t="shared" ref="S965:S1001" si="157">COUNTIF(F$2:F$5000,"&lt;="&amp;M965)</f>
        <v>8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46.718432203389312</v>
      </c>
      <c r="L966" s="115">
        <f t="shared" ref="L966:L1001" si="159">K966+$I$4-POWER(10,-$D$2)</f>
        <v>46.767432203389312</v>
      </c>
      <c r="M966" s="98">
        <f t="shared" si="152"/>
        <v>46.71793220338931</v>
      </c>
      <c r="N966" s="116">
        <f t="shared" si="153"/>
        <v>46.767932203389314</v>
      </c>
      <c r="O966" s="117">
        <f t="shared" si="154"/>
        <v>46.742932203389316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8</v>
      </c>
      <c r="S966" s="119">
        <f t="shared" si="157"/>
        <v>8</v>
      </c>
    </row>
    <row r="967" spans="1:19">
      <c r="A967" s="119"/>
      <c r="E967" s="98">
        <f t="shared" si="151"/>
        <v>966</v>
      </c>
      <c r="F967" s="99"/>
      <c r="K967" s="114">
        <f t="shared" si="158"/>
        <v>46.76843220338931</v>
      </c>
      <c r="L967" s="115">
        <f t="shared" si="159"/>
        <v>46.817432203389309</v>
      </c>
      <c r="M967" s="98">
        <f t="shared" si="152"/>
        <v>46.767932203389307</v>
      </c>
      <c r="N967" s="116">
        <f t="shared" si="153"/>
        <v>46.817932203389311</v>
      </c>
      <c r="O967" s="117">
        <f t="shared" si="154"/>
        <v>46.792932203389313</v>
      </c>
      <c r="P967" s="98">
        <f t="shared" si="155"/>
        <v>0</v>
      </c>
      <c r="Q967" s="118">
        <f t="shared" si="156"/>
        <v>0</v>
      </c>
      <c r="R967" s="98">
        <f t="shared" si="160"/>
        <v>8</v>
      </c>
      <c r="S967" s="119">
        <f t="shared" si="157"/>
        <v>8</v>
      </c>
    </row>
    <row r="968" spans="1:19">
      <c r="A968" s="119"/>
      <c r="E968" s="98">
        <f t="shared" si="151"/>
        <v>967</v>
      </c>
      <c r="F968" s="99"/>
      <c r="K968" s="114">
        <f t="shared" si="158"/>
        <v>46.818432203389307</v>
      </c>
      <c r="L968" s="115">
        <f t="shared" si="159"/>
        <v>46.867432203389306</v>
      </c>
      <c r="M968" s="98">
        <f t="shared" si="152"/>
        <v>46.817932203389304</v>
      </c>
      <c r="N968" s="116">
        <f t="shared" si="153"/>
        <v>46.867932203389309</v>
      </c>
      <c r="O968" s="117">
        <f t="shared" si="154"/>
        <v>46.84293220338931</v>
      </c>
      <c r="P968" s="98">
        <f t="shared" si="155"/>
        <v>0</v>
      </c>
      <c r="Q968" s="118">
        <f t="shared" si="156"/>
        <v>0</v>
      </c>
      <c r="R968" s="98">
        <f t="shared" si="160"/>
        <v>8</v>
      </c>
      <c r="S968" s="119">
        <f t="shared" si="157"/>
        <v>8</v>
      </c>
    </row>
    <row r="969" spans="1:19">
      <c r="A969" s="119"/>
      <c r="E969" s="98">
        <f t="shared" si="151"/>
        <v>968</v>
      </c>
      <c r="F969" s="99"/>
      <c r="K969" s="114">
        <f t="shared" si="158"/>
        <v>46.868432203389304</v>
      </c>
      <c r="L969" s="115">
        <f t="shared" si="159"/>
        <v>46.917432203389303</v>
      </c>
      <c r="M969" s="98">
        <f t="shared" si="152"/>
        <v>46.867932203389302</v>
      </c>
      <c r="N969" s="116">
        <f t="shared" si="153"/>
        <v>46.917932203389306</v>
      </c>
      <c r="O969" s="117">
        <f t="shared" si="154"/>
        <v>46.892932203389307</v>
      </c>
      <c r="P969" s="98">
        <f t="shared" si="155"/>
        <v>0</v>
      </c>
      <c r="Q969" s="118">
        <f t="shared" si="156"/>
        <v>0</v>
      </c>
      <c r="R969" s="98">
        <f t="shared" si="160"/>
        <v>8</v>
      </c>
      <c r="S969" s="119">
        <f t="shared" si="157"/>
        <v>8</v>
      </c>
    </row>
    <row r="970" spans="1:19">
      <c r="A970" s="119"/>
      <c r="E970" s="98">
        <f t="shared" si="151"/>
        <v>969</v>
      </c>
      <c r="F970" s="99"/>
      <c r="K970" s="114">
        <f t="shared" si="158"/>
        <v>46.918432203389301</v>
      </c>
      <c r="L970" s="115">
        <f t="shared" si="159"/>
        <v>46.967432203389301</v>
      </c>
      <c r="M970" s="98">
        <f t="shared" si="152"/>
        <v>46.917932203389299</v>
      </c>
      <c r="N970" s="116">
        <f t="shared" si="153"/>
        <v>46.967932203389303</v>
      </c>
      <c r="O970" s="117">
        <f t="shared" si="154"/>
        <v>46.942932203389304</v>
      </c>
      <c r="P970" s="98">
        <f t="shared" si="155"/>
        <v>0</v>
      </c>
      <c r="Q970" s="118">
        <f t="shared" si="156"/>
        <v>0</v>
      </c>
      <c r="R970" s="98">
        <f t="shared" si="160"/>
        <v>8</v>
      </c>
      <c r="S970" s="119">
        <f t="shared" si="157"/>
        <v>8</v>
      </c>
    </row>
    <row r="971" spans="1:19">
      <c r="A971" s="119"/>
      <c r="E971" s="98">
        <f t="shared" si="151"/>
        <v>970</v>
      </c>
      <c r="F971" s="99"/>
      <c r="K971" s="114">
        <f t="shared" si="158"/>
        <v>46.968432203389298</v>
      </c>
      <c r="L971" s="115">
        <f t="shared" si="159"/>
        <v>47.017432203389298</v>
      </c>
      <c r="M971" s="98">
        <f t="shared" si="152"/>
        <v>46.967932203389296</v>
      </c>
      <c r="N971" s="116">
        <f t="shared" si="153"/>
        <v>47.0179322033893</v>
      </c>
      <c r="O971" s="117">
        <f t="shared" si="154"/>
        <v>46.992932203389302</v>
      </c>
      <c r="P971" s="98">
        <f t="shared" si="155"/>
        <v>0</v>
      </c>
      <c r="Q971" s="118">
        <f t="shared" si="156"/>
        <v>0</v>
      </c>
      <c r="R971" s="98">
        <f t="shared" si="160"/>
        <v>8</v>
      </c>
      <c r="S971" s="119">
        <f t="shared" si="157"/>
        <v>8</v>
      </c>
    </row>
    <row r="972" spans="1:19">
      <c r="A972" s="119"/>
      <c r="E972" s="98">
        <f t="shared" si="151"/>
        <v>971</v>
      </c>
      <c r="F972" s="99"/>
      <c r="K972" s="114">
        <f t="shared" si="158"/>
        <v>47.018432203389295</v>
      </c>
      <c r="L972" s="115">
        <f t="shared" si="159"/>
        <v>47.067432203389295</v>
      </c>
      <c r="M972" s="98">
        <f t="shared" si="152"/>
        <v>47.017932203389293</v>
      </c>
      <c r="N972" s="116">
        <f t="shared" si="153"/>
        <v>47.067932203389297</v>
      </c>
      <c r="O972" s="117">
        <f t="shared" si="154"/>
        <v>47.042932203389299</v>
      </c>
      <c r="P972" s="98">
        <f t="shared" si="155"/>
        <v>0</v>
      </c>
      <c r="Q972" s="118">
        <f t="shared" si="156"/>
        <v>0</v>
      </c>
      <c r="R972" s="98">
        <f t="shared" si="160"/>
        <v>8</v>
      </c>
      <c r="S972" s="119">
        <f t="shared" si="157"/>
        <v>8</v>
      </c>
    </row>
    <row r="973" spans="1:19">
      <c r="A973" s="119"/>
      <c r="E973" s="98">
        <f t="shared" si="151"/>
        <v>972</v>
      </c>
      <c r="F973" s="99"/>
      <c r="K973" s="114">
        <f t="shared" si="158"/>
        <v>47.068432203389293</v>
      </c>
      <c r="L973" s="115">
        <f t="shared" si="159"/>
        <v>47.117432203389292</v>
      </c>
      <c r="M973" s="98">
        <f t="shared" si="152"/>
        <v>47.06793220338929</v>
      </c>
      <c r="N973" s="116">
        <f t="shared" si="153"/>
        <v>47.117932203389294</v>
      </c>
      <c r="O973" s="117">
        <f t="shared" si="154"/>
        <v>47.092932203389296</v>
      </c>
      <c r="P973" s="98">
        <f t="shared" si="155"/>
        <v>0</v>
      </c>
      <c r="Q973" s="118">
        <f t="shared" si="156"/>
        <v>0</v>
      </c>
      <c r="R973" s="98">
        <f t="shared" si="160"/>
        <v>8</v>
      </c>
      <c r="S973" s="119">
        <f t="shared" si="157"/>
        <v>8</v>
      </c>
    </row>
    <row r="974" spans="1:19">
      <c r="A974" s="119"/>
      <c r="E974" s="98">
        <f t="shared" si="151"/>
        <v>973</v>
      </c>
      <c r="F974" s="99"/>
      <c r="K974" s="114">
        <f t="shared" si="158"/>
        <v>47.11843220338929</v>
      </c>
      <c r="L974" s="115">
        <f t="shared" si="159"/>
        <v>47.167432203389289</v>
      </c>
      <c r="M974" s="98">
        <f t="shared" si="152"/>
        <v>47.117932203389287</v>
      </c>
      <c r="N974" s="116">
        <f t="shared" si="153"/>
        <v>47.167932203389292</v>
      </c>
      <c r="O974" s="117">
        <f t="shared" si="154"/>
        <v>47.142932203389293</v>
      </c>
      <c r="P974" s="98">
        <f t="shared" si="155"/>
        <v>0</v>
      </c>
      <c r="Q974" s="118">
        <f t="shared" si="156"/>
        <v>0</v>
      </c>
      <c r="R974" s="98">
        <f t="shared" si="160"/>
        <v>8</v>
      </c>
      <c r="S974" s="119">
        <f t="shared" si="157"/>
        <v>8</v>
      </c>
    </row>
    <row r="975" spans="1:19">
      <c r="A975" s="119"/>
      <c r="E975" s="98">
        <f t="shared" si="151"/>
        <v>974</v>
      </c>
      <c r="F975" s="99"/>
      <c r="K975" s="114">
        <f t="shared" si="158"/>
        <v>47.168432203389287</v>
      </c>
      <c r="L975" s="115">
        <f t="shared" si="159"/>
        <v>47.217432203389286</v>
      </c>
      <c r="M975" s="98">
        <f t="shared" si="152"/>
        <v>47.167932203389284</v>
      </c>
      <c r="N975" s="116">
        <f t="shared" si="153"/>
        <v>47.217932203389289</v>
      </c>
      <c r="O975" s="117">
        <f t="shared" si="154"/>
        <v>47.19293220338929</v>
      </c>
      <c r="P975" s="98">
        <f t="shared" si="155"/>
        <v>0</v>
      </c>
      <c r="Q975" s="118">
        <f t="shared" si="156"/>
        <v>0</v>
      </c>
      <c r="R975" s="98">
        <f t="shared" si="160"/>
        <v>8</v>
      </c>
      <c r="S975" s="119">
        <f t="shared" si="157"/>
        <v>8</v>
      </c>
    </row>
    <row r="976" spans="1:19">
      <c r="A976" s="119"/>
      <c r="E976" s="98">
        <f t="shared" si="151"/>
        <v>975</v>
      </c>
      <c r="F976" s="99"/>
      <c r="K976" s="114">
        <f t="shared" si="158"/>
        <v>47.218432203389284</v>
      </c>
      <c r="L976" s="115">
        <f t="shared" si="159"/>
        <v>47.267432203389284</v>
      </c>
      <c r="M976" s="98">
        <f t="shared" si="152"/>
        <v>47.217932203389282</v>
      </c>
      <c r="N976" s="116">
        <f t="shared" si="153"/>
        <v>47.267932203389286</v>
      </c>
      <c r="O976" s="117">
        <f t="shared" si="154"/>
        <v>47.242932203389287</v>
      </c>
      <c r="P976" s="98">
        <f t="shared" si="155"/>
        <v>0</v>
      </c>
      <c r="Q976" s="118">
        <f t="shared" si="156"/>
        <v>0</v>
      </c>
      <c r="R976" s="98">
        <f t="shared" si="160"/>
        <v>8</v>
      </c>
      <c r="S976" s="119">
        <f t="shared" si="157"/>
        <v>8</v>
      </c>
    </row>
    <row r="977" spans="1:19">
      <c r="A977" s="119"/>
      <c r="E977" s="98">
        <f t="shared" si="151"/>
        <v>976</v>
      </c>
      <c r="F977" s="99"/>
      <c r="K977" s="114">
        <f t="shared" si="158"/>
        <v>47.268432203389281</v>
      </c>
      <c r="L977" s="115">
        <f t="shared" si="159"/>
        <v>47.317432203389281</v>
      </c>
      <c r="M977" s="98">
        <f t="shared" si="152"/>
        <v>47.267932203389279</v>
      </c>
      <c r="N977" s="116">
        <f t="shared" si="153"/>
        <v>47.317932203389283</v>
      </c>
      <c r="O977" s="117">
        <f t="shared" si="154"/>
        <v>47.292932203389284</v>
      </c>
      <c r="P977" s="98">
        <f t="shared" si="155"/>
        <v>0</v>
      </c>
      <c r="Q977" s="118">
        <f t="shared" si="156"/>
        <v>0</v>
      </c>
      <c r="R977" s="98">
        <f t="shared" si="160"/>
        <v>8</v>
      </c>
      <c r="S977" s="119">
        <f t="shared" si="157"/>
        <v>8</v>
      </c>
    </row>
    <row r="978" spans="1:19">
      <c r="A978" s="119"/>
      <c r="E978" s="98">
        <f t="shared" si="151"/>
        <v>977</v>
      </c>
      <c r="F978" s="99"/>
      <c r="K978" s="114">
        <f t="shared" si="158"/>
        <v>47.318432203389278</v>
      </c>
      <c r="L978" s="115">
        <f t="shared" si="159"/>
        <v>47.367432203389278</v>
      </c>
      <c r="M978" s="98">
        <f t="shared" si="152"/>
        <v>47.317932203389276</v>
      </c>
      <c r="N978" s="116">
        <f t="shared" si="153"/>
        <v>47.36793220338928</v>
      </c>
      <c r="O978" s="117">
        <f t="shared" si="154"/>
        <v>47.342932203389282</v>
      </c>
      <c r="P978" s="98">
        <f t="shared" si="155"/>
        <v>0</v>
      </c>
      <c r="Q978" s="118">
        <f t="shared" si="156"/>
        <v>0</v>
      </c>
      <c r="R978" s="98">
        <f t="shared" si="160"/>
        <v>8</v>
      </c>
      <c r="S978" s="119">
        <f t="shared" si="157"/>
        <v>8</v>
      </c>
    </row>
    <row r="979" spans="1:19">
      <c r="A979" s="119"/>
      <c r="E979" s="98">
        <f t="shared" si="151"/>
        <v>978</v>
      </c>
      <c r="F979" s="99"/>
      <c r="K979" s="114">
        <f t="shared" si="158"/>
        <v>47.368432203389276</v>
      </c>
      <c r="L979" s="115">
        <f t="shared" si="159"/>
        <v>47.417432203389275</v>
      </c>
      <c r="M979" s="98">
        <f t="shared" si="152"/>
        <v>47.367932203389273</v>
      </c>
      <c r="N979" s="116">
        <f t="shared" si="153"/>
        <v>47.417932203389277</v>
      </c>
      <c r="O979" s="117">
        <f t="shared" si="154"/>
        <v>47.392932203389279</v>
      </c>
      <c r="P979" s="98">
        <f t="shared" si="155"/>
        <v>0</v>
      </c>
      <c r="Q979" s="118">
        <f t="shared" si="156"/>
        <v>0</v>
      </c>
      <c r="R979" s="98">
        <f t="shared" si="160"/>
        <v>8</v>
      </c>
      <c r="S979" s="119">
        <f t="shared" si="157"/>
        <v>8</v>
      </c>
    </row>
    <row r="980" spans="1:19">
      <c r="A980" s="119"/>
      <c r="E980" s="98">
        <f t="shared" si="151"/>
        <v>979</v>
      </c>
      <c r="F980" s="99"/>
      <c r="K980" s="114">
        <f t="shared" si="158"/>
        <v>47.418432203389273</v>
      </c>
      <c r="L980" s="115">
        <f t="shared" si="159"/>
        <v>47.467432203389272</v>
      </c>
      <c r="M980" s="98">
        <f t="shared" si="152"/>
        <v>47.41793220338927</v>
      </c>
      <c r="N980" s="116">
        <f t="shared" si="153"/>
        <v>47.467932203389275</v>
      </c>
      <c r="O980" s="117">
        <f t="shared" si="154"/>
        <v>47.442932203389276</v>
      </c>
      <c r="P980" s="98">
        <f t="shared" si="155"/>
        <v>0</v>
      </c>
      <c r="Q980" s="118">
        <f t="shared" si="156"/>
        <v>0</v>
      </c>
      <c r="R980" s="98">
        <f t="shared" si="160"/>
        <v>8</v>
      </c>
      <c r="S980" s="119">
        <f t="shared" si="157"/>
        <v>8</v>
      </c>
    </row>
    <row r="981" spans="1:19">
      <c r="A981" s="119"/>
      <c r="E981" s="98">
        <f t="shared" si="151"/>
        <v>980</v>
      </c>
      <c r="F981" s="99"/>
      <c r="K981" s="114">
        <f t="shared" si="158"/>
        <v>47.46843220338927</v>
      </c>
      <c r="L981" s="115">
        <f t="shared" si="159"/>
        <v>47.517432203389269</v>
      </c>
      <c r="M981" s="98">
        <f t="shared" si="152"/>
        <v>47.467932203389267</v>
      </c>
      <c r="N981" s="116">
        <f t="shared" si="153"/>
        <v>47.517932203389272</v>
      </c>
      <c r="O981" s="117">
        <f t="shared" si="154"/>
        <v>47.492932203389273</v>
      </c>
      <c r="P981" s="98">
        <f t="shared" si="155"/>
        <v>0</v>
      </c>
      <c r="Q981" s="118">
        <f t="shared" si="156"/>
        <v>0</v>
      </c>
      <c r="R981" s="98">
        <f t="shared" si="160"/>
        <v>8</v>
      </c>
      <c r="S981" s="119">
        <f t="shared" si="157"/>
        <v>8</v>
      </c>
    </row>
    <row r="982" spans="1:19">
      <c r="A982" s="119"/>
      <c r="E982" s="98">
        <f t="shared" si="151"/>
        <v>981</v>
      </c>
      <c r="F982" s="99"/>
      <c r="K982" s="114">
        <f t="shared" si="158"/>
        <v>47.518432203389267</v>
      </c>
      <c r="L982" s="115">
        <f t="shared" si="159"/>
        <v>47.567432203389266</v>
      </c>
      <c r="M982" s="98">
        <f t="shared" si="152"/>
        <v>47.517932203389265</v>
      </c>
      <c r="N982" s="116">
        <f t="shared" si="153"/>
        <v>47.567932203389269</v>
      </c>
      <c r="O982" s="117">
        <f t="shared" si="154"/>
        <v>47.54293220338927</v>
      </c>
      <c r="P982" s="98">
        <f t="shared" si="155"/>
        <v>0</v>
      </c>
      <c r="Q982" s="118">
        <f t="shared" si="156"/>
        <v>0</v>
      </c>
      <c r="R982" s="98">
        <f t="shared" si="160"/>
        <v>8</v>
      </c>
      <c r="S982" s="119">
        <f t="shared" si="157"/>
        <v>8</v>
      </c>
    </row>
    <row r="983" spans="1:19">
      <c r="A983" s="119"/>
      <c r="E983" s="98">
        <f t="shared" si="151"/>
        <v>982</v>
      </c>
      <c r="F983" s="99"/>
      <c r="K983" s="114">
        <f t="shared" si="158"/>
        <v>47.568432203389264</v>
      </c>
      <c r="L983" s="115">
        <f t="shared" si="159"/>
        <v>47.617432203389264</v>
      </c>
      <c r="M983" s="98">
        <f t="shared" si="152"/>
        <v>47.567932203389262</v>
      </c>
      <c r="N983" s="116">
        <f t="shared" si="153"/>
        <v>47.617932203389266</v>
      </c>
      <c r="O983" s="117">
        <f t="shared" si="154"/>
        <v>47.592932203389267</v>
      </c>
      <c r="P983" s="98">
        <f t="shared" si="155"/>
        <v>0</v>
      </c>
      <c r="Q983" s="118">
        <f t="shared" si="156"/>
        <v>0</v>
      </c>
      <c r="R983" s="98">
        <f t="shared" si="160"/>
        <v>8</v>
      </c>
      <c r="S983" s="119">
        <f t="shared" si="157"/>
        <v>8</v>
      </c>
    </row>
    <row r="984" spans="1:19">
      <c r="A984" s="119"/>
      <c r="E984" s="98">
        <f t="shared" si="151"/>
        <v>983</v>
      </c>
      <c r="F984" s="99"/>
      <c r="K984" s="114">
        <f t="shared" si="158"/>
        <v>47.618432203389261</v>
      </c>
      <c r="L984" s="115">
        <f t="shared" si="159"/>
        <v>47.667432203389261</v>
      </c>
      <c r="M984" s="98">
        <f t="shared" si="152"/>
        <v>47.617932203389259</v>
      </c>
      <c r="N984" s="116">
        <f t="shared" si="153"/>
        <v>47.667932203389263</v>
      </c>
      <c r="O984" s="117">
        <f t="shared" si="154"/>
        <v>47.642932203389265</v>
      </c>
      <c r="P984" s="98">
        <f t="shared" si="155"/>
        <v>0</v>
      </c>
      <c r="Q984" s="118">
        <f t="shared" si="156"/>
        <v>0</v>
      </c>
      <c r="R984" s="98">
        <f t="shared" si="160"/>
        <v>8</v>
      </c>
      <c r="S984" s="119">
        <f t="shared" si="157"/>
        <v>8</v>
      </c>
    </row>
    <row r="985" spans="1:19">
      <c r="A985" s="119"/>
      <c r="E985" s="98">
        <f t="shared" si="151"/>
        <v>984</v>
      </c>
      <c r="F985" s="99"/>
      <c r="K985" s="114">
        <f t="shared" si="158"/>
        <v>47.668432203389258</v>
      </c>
      <c r="L985" s="115">
        <f t="shared" si="159"/>
        <v>47.717432203389258</v>
      </c>
      <c r="M985" s="98">
        <f t="shared" si="152"/>
        <v>47.667932203389256</v>
      </c>
      <c r="N985" s="116">
        <f t="shared" si="153"/>
        <v>47.71793220338926</v>
      </c>
      <c r="O985" s="117">
        <f t="shared" si="154"/>
        <v>47.692932203389262</v>
      </c>
      <c r="P985" s="98">
        <f t="shared" si="155"/>
        <v>0</v>
      </c>
      <c r="Q985" s="118">
        <f t="shared" si="156"/>
        <v>0</v>
      </c>
      <c r="R985" s="98">
        <f t="shared" si="160"/>
        <v>8</v>
      </c>
      <c r="S985" s="119">
        <f t="shared" si="157"/>
        <v>8</v>
      </c>
    </row>
    <row r="986" spans="1:19">
      <c r="A986" s="119"/>
      <c r="E986" s="98">
        <f t="shared" si="151"/>
        <v>985</v>
      </c>
      <c r="F986" s="99"/>
      <c r="K986" s="114">
        <f t="shared" si="158"/>
        <v>47.718432203389256</v>
      </c>
      <c r="L986" s="115">
        <f t="shared" si="159"/>
        <v>47.767432203389255</v>
      </c>
      <c r="M986" s="98">
        <f t="shared" si="152"/>
        <v>47.717932203389253</v>
      </c>
      <c r="N986" s="116">
        <f t="shared" si="153"/>
        <v>47.767932203389257</v>
      </c>
      <c r="O986" s="117">
        <f t="shared" si="154"/>
        <v>47.742932203389259</v>
      </c>
      <c r="P986" s="98">
        <f t="shared" si="155"/>
        <v>0</v>
      </c>
      <c r="Q986" s="118">
        <f t="shared" si="156"/>
        <v>0</v>
      </c>
      <c r="R986" s="98">
        <f t="shared" si="160"/>
        <v>8</v>
      </c>
      <c r="S986" s="119">
        <f t="shared" si="157"/>
        <v>8</v>
      </c>
    </row>
    <row r="987" spans="1:19">
      <c r="A987" s="119"/>
      <c r="E987" s="98">
        <f t="shared" si="151"/>
        <v>986</v>
      </c>
      <c r="F987" s="99"/>
      <c r="K987" s="114">
        <f t="shared" si="158"/>
        <v>47.768432203389253</v>
      </c>
      <c r="L987" s="115">
        <f t="shared" si="159"/>
        <v>47.817432203389252</v>
      </c>
      <c r="M987" s="98">
        <f t="shared" si="152"/>
        <v>47.76793220338925</v>
      </c>
      <c r="N987" s="116">
        <f t="shared" si="153"/>
        <v>47.817932203389255</v>
      </c>
      <c r="O987" s="117">
        <f t="shared" si="154"/>
        <v>47.792932203389256</v>
      </c>
      <c r="P987" s="98">
        <f t="shared" si="155"/>
        <v>0</v>
      </c>
      <c r="Q987" s="118">
        <f t="shared" si="156"/>
        <v>0</v>
      </c>
      <c r="R987" s="98">
        <f t="shared" si="160"/>
        <v>8</v>
      </c>
      <c r="S987" s="119">
        <f t="shared" si="157"/>
        <v>8</v>
      </c>
    </row>
    <row r="988" spans="1:19">
      <c r="A988" s="119"/>
      <c r="E988" s="98">
        <f t="shared" si="151"/>
        <v>987</v>
      </c>
      <c r="F988" s="99"/>
      <c r="K988" s="114">
        <f t="shared" si="158"/>
        <v>47.81843220338925</v>
      </c>
      <c r="L988" s="115">
        <f t="shared" si="159"/>
        <v>47.867432203389249</v>
      </c>
      <c r="M988" s="98">
        <f t="shared" si="152"/>
        <v>47.817932203389248</v>
      </c>
      <c r="N988" s="116">
        <f t="shared" si="153"/>
        <v>47.867932203389252</v>
      </c>
      <c r="O988" s="117">
        <f t="shared" si="154"/>
        <v>47.842932203389253</v>
      </c>
      <c r="P988" s="98">
        <f t="shared" si="155"/>
        <v>0</v>
      </c>
      <c r="Q988" s="118">
        <f t="shared" si="156"/>
        <v>0</v>
      </c>
      <c r="R988" s="98">
        <f t="shared" si="160"/>
        <v>8</v>
      </c>
      <c r="S988" s="119">
        <f t="shared" si="157"/>
        <v>8</v>
      </c>
    </row>
    <row r="989" spans="1:19">
      <c r="A989" s="119"/>
      <c r="E989" s="98">
        <f t="shared" si="151"/>
        <v>988</v>
      </c>
      <c r="F989" s="99"/>
      <c r="K989" s="114">
        <f t="shared" si="158"/>
        <v>47.868432203389247</v>
      </c>
      <c r="L989" s="115">
        <f t="shared" si="159"/>
        <v>47.917432203389247</v>
      </c>
      <c r="M989" s="98">
        <f t="shared" si="152"/>
        <v>47.867932203389245</v>
      </c>
      <c r="N989" s="116">
        <f t="shared" si="153"/>
        <v>47.917932203389249</v>
      </c>
      <c r="O989" s="117">
        <f t="shared" si="154"/>
        <v>47.89293220338925</v>
      </c>
      <c r="P989" s="98">
        <f t="shared" si="155"/>
        <v>0</v>
      </c>
      <c r="Q989" s="118">
        <f t="shared" si="156"/>
        <v>0</v>
      </c>
      <c r="R989" s="98">
        <f t="shared" si="160"/>
        <v>8</v>
      </c>
      <c r="S989" s="119">
        <f t="shared" si="157"/>
        <v>8</v>
      </c>
    </row>
    <row r="990" spans="1:19">
      <c r="A990" s="119"/>
      <c r="E990" s="98">
        <f t="shared" si="151"/>
        <v>989</v>
      </c>
      <c r="F990" s="99"/>
      <c r="K990" s="114">
        <f t="shared" si="158"/>
        <v>47.918432203389244</v>
      </c>
      <c r="L990" s="115">
        <f t="shared" si="159"/>
        <v>47.967432203389244</v>
      </c>
      <c r="M990" s="98">
        <f t="shared" si="152"/>
        <v>47.917932203389242</v>
      </c>
      <c r="N990" s="116">
        <f t="shared" si="153"/>
        <v>47.967932203389246</v>
      </c>
      <c r="O990" s="117">
        <f t="shared" si="154"/>
        <v>47.942932203389248</v>
      </c>
      <c r="P990" s="98">
        <f t="shared" si="155"/>
        <v>0</v>
      </c>
      <c r="Q990" s="118">
        <f t="shared" si="156"/>
        <v>0</v>
      </c>
      <c r="R990" s="98">
        <f t="shared" si="160"/>
        <v>8</v>
      </c>
      <c r="S990" s="119">
        <f t="shared" si="157"/>
        <v>8</v>
      </c>
    </row>
    <row r="991" spans="1:19">
      <c r="A991" s="119"/>
      <c r="E991" s="98">
        <f t="shared" si="151"/>
        <v>990</v>
      </c>
      <c r="F991" s="99"/>
      <c r="K991" s="114">
        <f t="shared" si="158"/>
        <v>47.968432203389241</v>
      </c>
      <c r="L991" s="115">
        <f t="shared" si="159"/>
        <v>48.017432203389241</v>
      </c>
      <c r="M991" s="98">
        <f t="shared" si="152"/>
        <v>47.967932203389239</v>
      </c>
      <c r="N991" s="116">
        <f t="shared" si="153"/>
        <v>48.017932203389243</v>
      </c>
      <c r="O991" s="117">
        <f t="shared" si="154"/>
        <v>47.992932203389245</v>
      </c>
      <c r="P991" s="98">
        <f t="shared" si="155"/>
        <v>0</v>
      </c>
      <c r="Q991" s="118">
        <f t="shared" si="156"/>
        <v>0</v>
      </c>
      <c r="R991" s="98">
        <f t="shared" si="160"/>
        <v>8</v>
      </c>
      <c r="S991" s="119">
        <f t="shared" si="157"/>
        <v>8</v>
      </c>
    </row>
    <row r="992" spans="1:19">
      <c r="A992" s="119"/>
      <c r="E992" s="98">
        <f t="shared" si="151"/>
        <v>991</v>
      </c>
      <c r="F992" s="99"/>
      <c r="K992" s="114">
        <f t="shared" si="158"/>
        <v>48.018432203389239</v>
      </c>
      <c r="L992" s="115">
        <f t="shared" si="159"/>
        <v>48.067432203389238</v>
      </c>
      <c r="M992" s="98">
        <f t="shared" si="152"/>
        <v>48.017932203389236</v>
      </c>
      <c r="N992" s="116">
        <f t="shared" si="153"/>
        <v>48.06793220338924</v>
      </c>
      <c r="O992" s="117">
        <f t="shared" si="154"/>
        <v>48.042932203389242</v>
      </c>
      <c r="P992" s="98">
        <f t="shared" si="155"/>
        <v>0</v>
      </c>
      <c r="Q992" s="118">
        <f t="shared" si="156"/>
        <v>0</v>
      </c>
      <c r="R992" s="98">
        <f t="shared" si="160"/>
        <v>8</v>
      </c>
      <c r="S992" s="119">
        <f t="shared" si="157"/>
        <v>8</v>
      </c>
    </row>
    <row r="993" spans="1:19">
      <c r="A993" s="119"/>
      <c r="E993" s="98">
        <f t="shared" si="151"/>
        <v>992</v>
      </c>
      <c r="F993" s="99"/>
      <c r="K993" s="114">
        <f t="shared" si="158"/>
        <v>48.068432203389236</v>
      </c>
      <c r="L993" s="115">
        <f t="shared" si="159"/>
        <v>48.117432203389235</v>
      </c>
      <c r="M993" s="98">
        <f t="shared" si="152"/>
        <v>48.067932203389233</v>
      </c>
      <c r="N993" s="116">
        <f t="shared" si="153"/>
        <v>48.117932203389238</v>
      </c>
      <c r="O993" s="117">
        <f t="shared" si="154"/>
        <v>48.092932203389239</v>
      </c>
      <c r="P993" s="98">
        <f t="shared" si="155"/>
        <v>0</v>
      </c>
      <c r="Q993" s="118">
        <f t="shared" si="156"/>
        <v>0</v>
      </c>
      <c r="R993" s="98">
        <f t="shared" si="160"/>
        <v>8</v>
      </c>
      <c r="S993" s="119">
        <f t="shared" si="157"/>
        <v>8</v>
      </c>
    </row>
    <row r="994" spans="1:19">
      <c r="A994" s="119"/>
      <c r="E994" s="98">
        <f t="shared" si="151"/>
        <v>993</v>
      </c>
      <c r="F994" s="99"/>
      <c r="K994" s="114">
        <f t="shared" si="158"/>
        <v>48.118432203389233</v>
      </c>
      <c r="L994" s="115">
        <f t="shared" si="159"/>
        <v>48.167432203389232</v>
      </c>
      <c r="M994" s="98">
        <f t="shared" si="152"/>
        <v>48.11793220338923</v>
      </c>
      <c r="N994" s="116">
        <f t="shared" si="153"/>
        <v>48.167932203389235</v>
      </c>
      <c r="O994" s="117">
        <f t="shared" si="154"/>
        <v>48.142932203389236</v>
      </c>
      <c r="P994" s="98">
        <f t="shared" si="155"/>
        <v>0</v>
      </c>
      <c r="Q994" s="118">
        <f t="shared" si="156"/>
        <v>0</v>
      </c>
      <c r="R994" s="98">
        <f t="shared" si="160"/>
        <v>8</v>
      </c>
      <c r="S994" s="119">
        <f t="shared" si="157"/>
        <v>8</v>
      </c>
    </row>
    <row r="995" spans="1:19">
      <c r="A995" s="119"/>
      <c r="E995" s="98">
        <f t="shared" si="151"/>
        <v>994</v>
      </c>
      <c r="F995" s="99"/>
      <c r="K995" s="114">
        <f t="shared" si="158"/>
        <v>48.16843220338923</v>
      </c>
      <c r="L995" s="115">
        <f t="shared" si="159"/>
        <v>48.21743220338923</v>
      </c>
      <c r="M995" s="98">
        <f t="shared" si="152"/>
        <v>48.167932203389228</v>
      </c>
      <c r="N995" s="116">
        <f t="shared" si="153"/>
        <v>48.217932203389232</v>
      </c>
      <c r="O995" s="117">
        <f t="shared" si="154"/>
        <v>48.192932203389233</v>
      </c>
      <c r="P995" s="98">
        <f t="shared" si="155"/>
        <v>0</v>
      </c>
      <c r="Q995" s="118">
        <f t="shared" si="156"/>
        <v>0</v>
      </c>
      <c r="R995" s="98">
        <f t="shared" si="160"/>
        <v>8</v>
      </c>
      <c r="S995" s="119">
        <f t="shared" si="157"/>
        <v>8</v>
      </c>
    </row>
    <row r="996" spans="1:19">
      <c r="A996" s="119"/>
      <c r="E996" s="98">
        <f t="shared" si="151"/>
        <v>995</v>
      </c>
      <c r="F996" s="99"/>
      <c r="K996" s="114">
        <f t="shared" si="158"/>
        <v>48.218432203389227</v>
      </c>
      <c r="L996" s="115">
        <f t="shared" si="159"/>
        <v>48.267432203389227</v>
      </c>
      <c r="M996" s="98">
        <f t="shared" si="152"/>
        <v>48.217932203389225</v>
      </c>
      <c r="N996" s="116">
        <f t="shared" si="153"/>
        <v>48.267932203389229</v>
      </c>
      <c r="O996" s="117">
        <f t="shared" si="154"/>
        <v>48.24293220338923</v>
      </c>
      <c r="P996" s="98">
        <f t="shared" si="155"/>
        <v>0</v>
      </c>
      <c r="Q996" s="118">
        <f t="shared" si="156"/>
        <v>0</v>
      </c>
      <c r="R996" s="98">
        <f t="shared" si="160"/>
        <v>8</v>
      </c>
      <c r="S996" s="119">
        <f t="shared" si="157"/>
        <v>8</v>
      </c>
    </row>
    <row r="997" spans="1:19">
      <c r="A997" s="119"/>
      <c r="E997" s="98">
        <f t="shared" si="151"/>
        <v>996</v>
      </c>
      <c r="F997" s="99"/>
      <c r="K997" s="114">
        <f t="shared" si="158"/>
        <v>48.268432203389224</v>
      </c>
      <c r="L997" s="115">
        <f t="shared" si="159"/>
        <v>48.317432203389224</v>
      </c>
      <c r="M997" s="98">
        <f t="shared" si="152"/>
        <v>48.267932203389222</v>
      </c>
      <c r="N997" s="116">
        <f t="shared" si="153"/>
        <v>48.317932203389226</v>
      </c>
      <c r="O997" s="117">
        <f t="shared" si="154"/>
        <v>48.292932203389228</v>
      </c>
      <c r="P997" s="98">
        <f t="shared" si="155"/>
        <v>0</v>
      </c>
      <c r="Q997" s="118">
        <f t="shared" si="156"/>
        <v>0</v>
      </c>
      <c r="R997" s="98">
        <f t="shared" si="160"/>
        <v>8</v>
      </c>
      <c r="S997" s="119">
        <f t="shared" si="157"/>
        <v>8</v>
      </c>
    </row>
    <row r="998" spans="1:19">
      <c r="A998" s="119"/>
      <c r="E998" s="98">
        <f t="shared" si="151"/>
        <v>997</v>
      </c>
      <c r="F998" s="99"/>
      <c r="K998" s="114">
        <f t="shared" si="158"/>
        <v>48.318432203389222</v>
      </c>
      <c r="L998" s="115">
        <f t="shared" si="159"/>
        <v>48.367432203389221</v>
      </c>
      <c r="M998" s="98">
        <f t="shared" si="152"/>
        <v>48.317932203389219</v>
      </c>
      <c r="N998" s="116">
        <f t="shared" si="153"/>
        <v>48.367932203389223</v>
      </c>
      <c r="O998" s="117">
        <f t="shared" si="154"/>
        <v>48.342932203389225</v>
      </c>
      <c r="P998" s="98">
        <f t="shared" si="155"/>
        <v>0</v>
      </c>
      <c r="Q998" s="118">
        <f t="shared" si="156"/>
        <v>0</v>
      </c>
      <c r="R998" s="98">
        <f t="shared" si="160"/>
        <v>8</v>
      </c>
      <c r="S998" s="119">
        <f t="shared" si="157"/>
        <v>8</v>
      </c>
    </row>
    <row r="999" spans="1:19">
      <c r="A999" s="119"/>
      <c r="E999" s="98">
        <f t="shared" si="151"/>
        <v>998</v>
      </c>
      <c r="F999" s="99"/>
      <c r="K999" s="114">
        <f t="shared" si="158"/>
        <v>48.368432203389219</v>
      </c>
      <c r="L999" s="115">
        <f t="shared" si="159"/>
        <v>48.417432203389218</v>
      </c>
      <c r="M999" s="98">
        <f t="shared" si="152"/>
        <v>48.367932203389216</v>
      </c>
      <c r="N999" s="116">
        <f t="shared" si="153"/>
        <v>48.417932203389221</v>
      </c>
      <c r="O999" s="117">
        <f t="shared" si="154"/>
        <v>48.392932203389222</v>
      </c>
      <c r="P999" s="98">
        <f t="shared" si="155"/>
        <v>0</v>
      </c>
      <c r="Q999" s="118">
        <f t="shared" si="156"/>
        <v>0</v>
      </c>
      <c r="R999" s="98">
        <f t="shared" si="160"/>
        <v>8</v>
      </c>
      <c r="S999" s="119">
        <f t="shared" si="157"/>
        <v>8</v>
      </c>
    </row>
    <row r="1000" spans="1:19">
      <c r="A1000" s="119"/>
      <c r="E1000" s="98">
        <f t="shared" si="151"/>
        <v>999</v>
      </c>
      <c r="F1000" s="99"/>
      <c r="K1000" s="114">
        <f t="shared" si="158"/>
        <v>48.418432203389216</v>
      </c>
      <c r="L1000" s="115">
        <f t="shared" si="159"/>
        <v>48.467432203389215</v>
      </c>
      <c r="M1000" s="98">
        <f t="shared" si="152"/>
        <v>48.417932203389213</v>
      </c>
      <c r="N1000" s="116">
        <f t="shared" si="153"/>
        <v>48.467932203389218</v>
      </c>
      <c r="O1000" s="117">
        <f t="shared" si="154"/>
        <v>48.442932203389219</v>
      </c>
      <c r="P1000" s="98">
        <f t="shared" si="155"/>
        <v>0</v>
      </c>
      <c r="Q1000" s="118">
        <f t="shared" si="156"/>
        <v>0</v>
      </c>
      <c r="R1000" s="98">
        <f t="shared" si="160"/>
        <v>8</v>
      </c>
      <c r="S1000" s="119">
        <f t="shared" si="157"/>
        <v>8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48.468432203389213</v>
      </c>
      <c r="L1001" s="115">
        <f t="shared" si="159"/>
        <v>48.517432203389212</v>
      </c>
      <c r="M1001" s="98">
        <f t="shared" si="152"/>
        <v>48.467932203389211</v>
      </c>
      <c r="N1001" s="116">
        <f t="shared" si="153"/>
        <v>48.517932203389215</v>
      </c>
      <c r="O1001" s="117">
        <f t="shared" si="154"/>
        <v>48.492932203389216</v>
      </c>
      <c r="P1001" s="98">
        <f t="shared" si="155"/>
        <v>0</v>
      </c>
      <c r="Q1001" s="118">
        <f t="shared" si="156"/>
        <v>0</v>
      </c>
      <c r="R1001" s="98">
        <f t="shared" si="160"/>
        <v>8</v>
      </c>
      <c r="S1001" s="119">
        <f t="shared" si="157"/>
        <v>8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83" priority="7" operator="greaterThan">
      <formula>$I$1</formula>
    </cfRule>
  </conditionalFormatting>
  <conditionalFormatting sqref="O1 O4:O40 O1002:O1048576">
    <cfRule type="cellIs" dxfId="82" priority="6" operator="greaterThan">
      <formula>$I$1</formula>
    </cfRule>
  </conditionalFormatting>
  <conditionalFormatting sqref="P1">
    <cfRule type="cellIs" dxfId="81" priority="5" operator="greaterThan">
      <formula>$I$1</formula>
    </cfRule>
  </conditionalFormatting>
  <conditionalFormatting sqref="L606:L1001">
    <cfRule type="cellIs" dxfId="80" priority="4" operator="greaterThan">
      <formula>$I$1</formula>
    </cfRule>
  </conditionalFormatting>
  <conditionalFormatting sqref="O606:O1001">
    <cfRule type="cellIs" dxfId="79" priority="3" operator="greaterThan">
      <formula>$I$1</formula>
    </cfRule>
  </conditionalFormatting>
  <conditionalFormatting sqref="L41:L605">
    <cfRule type="cellIs" dxfId="78" priority="2" operator="greaterThan">
      <formula>$I$1</formula>
    </cfRule>
  </conditionalFormatting>
  <conditionalFormatting sqref="O41:O605">
    <cfRule type="cellIs" dxfId="77" priority="1" operator="greaterThan">
      <formula>$I$1</formula>
    </cfRule>
  </conditionalFormatting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Hoja3"/>
  <dimension ref="A1:W30"/>
  <sheetViews>
    <sheetView workbookViewId="0">
      <selection activeCell="S7" sqref="S7"/>
    </sheetView>
  </sheetViews>
  <sheetFormatPr baseColWidth="10" defaultRowHeight="15"/>
  <cols>
    <col min="3" max="3" width="9.28515625" customWidth="1"/>
    <col min="4" max="4" width="12.28515625" customWidth="1"/>
    <col min="5" max="5" width="12.5703125" bestFit="1" customWidth="1"/>
    <col min="9" max="9" width="12" bestFit="1" customWidth="1"/>
    <col min="13" max="13" width="11.42578125" customWidth="1"/>
    <col min="14" max="14" width="10.5703125" bestFit="1" customWidth="1"/>
    <col min="15" max="15" width="12.5703125" bestFit="1" customWidth="1"/>
    <col min="16" max="16" width="13.28515625" customWidth="1"/>
    <col min="20" max="20" width="11.42578125" customWidth="1"/>
    <col min="21" max="21" width="12.42578125" customWidth="1"/>
  </cols>
  <sheetData>
    <row r="1" spans="1:23" ht="26.25">
      <c r="A1" s="135" t="s">
        <v>60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</row>
    <row r="2" spans="1:23" ht="15.75">
      <c r="G2" s="34">
        <f>U5/T5</f>
        <v>0.6370019437861324</v>
      </c>
      <c r="H2" t="s">
        <v>4</v>
      </c>
      <c r="O2" s="8">
        <f>AVERAGE(P7:P18)</f>
        <v>8.8181818181818183</v>
      </c>
    </row>
    <row r="3" spans="1:23" ht="15.75">
      <c r="G3" t="s">
        <v>5</v>
      </c>
      <c r="L3" s="8">
        <f>COUNT('INGRESO DE DATOS'!A4:A1000)</f>
        <v>11</v>
      </c>
      <c r="O3" s="8">
        <f>AVERAGE(S7:S498)</f>
        <v>8.8181818181818183</v>
      </c>
    </row>
    <row r="4" spans="1:23" ht="15.75" thickBot="1">
      <c r="E4" s="76">
        <f>$R$5</f>
        <v>401968</v>
      </c>
      <c r="F4" s="9">
        <f>$N$5</f>
        <v>2820151</v>
      </c>
      <c r="G4" s="9">
        <f>$M$5</f>
        <v>43515</v>
      </c>
    </row>
    <row r="5" spans="1:23">
      <c r="C5" t="s">
        <v>1</v>
      </c>
      <c r="D5" s="2"/>
      <c r="E5" s="76">
        <f>$Q$5</f>
        <v>6184</v>
      </c>
      <c r="F5" s="6">
        <f>$M$5</f>
        <v>43515</v>
      </c>
      <c r="G5" s="6">
        <f>$L$5</f>
        <v>685</v>
      </c>
      <c r="L5" s="65">
        <f>SUM('INGRESO DE DATOS'!A4:A1000)</f>
        <v>685</v>
      </c>
      <c r="M5" s="65">
        <f>SUM(M7:M98)</f>
        <v>43515</v>
      </c>
      <c r="N5" s="65">
        <f>SUM(N7:N98)</f>
        <v>2820151</v>
      </c>
      <c r="O5" s="65">
        <f>SUM(O7:O98)</f>
        <v>186368535</v>
      </c>
      <c r="P5" s="65">
        <f>SUM(P7:P98)</f>
        <v>97</v>
      </c>
      <c r="Q5" s="65">
        <f>SUM(Q7:Q98)</f>
        <v>6184</v>
      </c>
      <c r="R5" s="65">
        <f>SUM(R7:R18)</f>
        <v>401968</v>
      </c>
      <c r="S5" s="65">
        <f>SUM(S7:S98)</f>
        <v>97</v>
      </c>
      <c r="T5" s="65">
        <f>SUM(T7:T98)</f>
        <v>39.636363636363633</v>
      </c>
      <c r="U5" s="65">
        <f>SUM(U7:U98)</f>
        <v>25.248440680977609</v>
      </c>
      <c r="V5" s="65">
        <f>SUM(V7:V98)</f>
        <v>-7.1054273576010019E-15</v>
      </c>
      <c r="W5" s="65">
        <f>SUM(W7:W98)</f>
        <v>14.38792295538609</v>
      </c>
    </row>
    <row r="6" spans="1:23" ht="15" customHeight="1" thickBot="1">
      <c r="E6" s="78">
        <f>$P$5</f>
        <v>97</v>
      </c>
      <c r="F6" s="67">
        <f>$L$5</f>
        <v>685</v>
      </c>
      <c r="G6" s="67">
        <f>$L$3</f>
        <v>11</v>
      </c>
      <c r="H6" s="16">
        <f>[1]!xMatDet(E4:G6)/[1]!xMatDet(E7:G9)</f>
        <v>-5.7950167454684093E-3</v>
      </c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</row>
    <row r="7" spans="1:23">
      <c r="E7" s="77">
        <f>$O$5</f>
        <v>186368535</v>
      </c>
      <c r="F7" s="77">
        <f>$N$5</f>
        <v>2820151</v>
      </c>
      <c r="G7" s="77">
        <f>$M$5</f>
        <v>43515</v>
      </c>
      <c r="I7" s="24"/>
      <c r="L7">
        <f>'INGRESO DE DATOS'!A4</f>
        <v>64</v>
      </c>
      <c r="M7">
        <f>POWER(L7,2)</f>
        <v>4096</v>
      </c>
      <c r="N7">
        <f>POWER(L7,3)</f>
        <v>262144</v>
      </c>
      <c r="O7">
        <f>POWER(L7,4)</f>
        <v>16777216</v>
      </c>
      <c r="P7">
        <f>'INGRESO DE DATOS'!B4</f>
        <v>8</v>
      </c>
      <c r="Q7">
        <f>L7*P7</f>
        <v>512</v>
      </c>
      <c r="R7">
        <f>M7*P7</f>
        <v>32768</v>
      </c>
      <c r="S7">
        <f>$H$6*M7+$H$16*L7+$H$25</f>
        <v>9.5823956456828299</v>
      </c>
      <c r="T7">
        <f t="shared" ref="T7:T14" si="0">POWER(P7-$O$2,2)</f>
        <v>0.669421487603306</v>
      </c>
      <c r="U7">
        <f t="shared" ref="U7:U14" si="1">POWER(S7-$O$3,2)</f>
        <v>0.58402277414374582</v>
      </c>
      <c r="V7">
        <f>+P7-S7</f>
        <v>-1.5823956456828299</v>
      </c>
      <c r="W7">
        <f>POWER(V7,2)</f>
        <v>2.5039759794759799</v>
      </c>
    </row>
    <row r="8" spans="1:23">
      <c r="E8" s="77">
        <f>$N$5</f>
        <v>2820151</v>
      </c>
      <c r="F8" s="6">
        <f>$M$5</f>
        <v>43515</v>
      </c>
      <c r="G8" s="6">
        <f>$L$5</f>
        <v>685</v>
      </c>
      <c r="L8">
        <f>'INGRESO DE DATOS'!A5</f>
        <v>71</v>
      </c>
      <c r="M8">
        <f t="shared" ref="M8:M13" si="2">POWER(L8,2)</f>
        <v>5041</v>
      </c>
      <c r="N8">
        <f t="shared" ref="N8:N13" si="3">POWER(L8,3)</f>
        <v>357911</v>
      </c>
      <c r="O8">
        <f t="shared" ref="O8:O13" si="4">POWER(L8,4)</f>
        <v>25411681</v>
      </c>
      <c r="P8">
        <f>'INGRESO DE DATOS'!B5</f>
        <v>10</v>
      </c>
      <c r="Q8">
        <f t="shared" ref="Q8:Q13" si="5">L8*P8</f>
        <v>710</v>
      </c>
      <c r="R8">
        <f t="shared" ref="R8:R13" si="6">M8*P8</f>
        <v>50410</v>
      </c>
      <c r="S8">
        <f t="shared" ref="S8:S14" si="7">$H$6*M8+$H$16*L8+$H$25</f>
        <v>10.49322641863337</v>
      </c>
      <c r="T8">
        <f t="shared" si="0"/>
        <v>1.3966942148760326</v>
      </c>
      <c r="U8">
        <f t="shared" si="1"/>
        <v>2.8057744135018972</v>
      </c>
      <c r="V8">
        <f t="shared" ref="V8:V14" si="8">+P8-S8</f>
        <v>-0.49322641863336969</v>
      </c>
      <c r="W8">
        <f t="shared" ref="W8:W14" si="9">POWER(V8,2)</f>
        <v>0.24327230003790004</v>
      </c>
    </row>
    <row r="9" spans="1:23">
      <c r="E9" s="12">
        <f>$M$5</f>
        <v>43515</v>
      </c>
      <c r="F9" s="6">
        <f>$L$5</f>
        <v>685</v>
      </c>
      <c r="G9" s="6">
        <f>$L$3</f>
        <v>11</v>
      </c>
      <c r="H9" s="6"/>
      <c r="L9">
        <f>'INGRESO DE DATOS'!A6</f>
        <v>53</v>
      </c>
      <c r="M9">
        <f t="shared" si="2"/>
        <v>2809</v>
      </c>
      <c r="N9">
        <f t="shared" si="3"/>
        <v>148877</v>
      </c>
      <c r="O9">
        <f t="shared" si="4"/>
        <v>7890481</v>
      </c>
      <c r="P9">
        <f>'INGRESO DE DATOS'!B6</f>
        <v>6</v>
      </c>
      <c r="Q9">
        <f t="shared" si="5"/>
        <v>318</v>
      </c>
      <c r="R9">
        <f t="shared" si="6"/>
        <v>16854</v>
      </c>
      <c r="S9">
        <f t="shared" si="7"/>
        <v>7.0036768297292369</v>
      </c>
      <c r="T9">
        <f t="shared" si="0"/>
        <v>7.9421487603305794</v>
      </c>
      <c r="U9">
        <f t="shared" si="1"/>
        <v>3.2924283531193028</v>
      </c>
      <c r="V9">
        <f t="shared" si="8"/>
        <v>-1.0036768297292369</v>
      </c>
      <c r="W9">
        <f t="shared" si="9"/>
        <v>1.0073671785353315</v>
      </c>
    </row>
    <row r="10" spans="1:23">
      <c r="L10">
        <f>'INGRESO DE DATOS'!A7</f>
        <v>67</v>
      </c>
      <c r="M10">
        <f t="shared" si="2"/>
        <v>4489</v>
      </c>
      <c r="N10">
        <f t="shared" si="3"/>
        <v>300763</v>
      </c>
      <c r="O10">
        <f t="shared" si="4"/>
        <v>20151121</v>
      </c>
      <c r="P10">
        <f>'INGRESO DE DATOS'!B7</f>
        <v>11</v>
      </c>
      <c r="Q10">
        <f t="shared" si="5"/>
        <v>737</v>
      </c>
      <c r="R10">
        <f t="shared" si="6"/>
        <v>49379</v>
      </c>
      <c r="S10">
        <f t="shared" si="7"/>
        <v>10.042291892178675</v>
      </c>
      <c r="T10">
        <f t="shared" si="0"/>
        <v>4.7603305785123959</v>
      </c>
      <c r="U10">
        <f t="shared" si="1"/>
        <v>1.4984454732605887</v>
      </c>
      <c r="V10">
        <f t="shared" si="8"/>
        <v>0.95770810782132543</v>
      </c>
      <c r="W10">
        <f t="shared" si="9"/>
        <v>0.91720481978670354</v>
      </c>
    </row>
    <row r="11" spans="1:23">
      <c r="L11">
        <f>'INGRESO DE DATOS'!A8</f>
        <v>55</v>
      </c>
      <c r="M11">
        <f t="shared" si="2"/>
        <v>3025</v>
      </c>
      <c r="N11">
        <f t="shared" si="3"/>
        <v>166375</v>
      </c>
      <c r="O11">
        <f t="shared" si="4"/>
        <v>9150625</v>
      </c>
      <c r="P11">
        <f>'INGRESO DE DATOS'!B8</f>
        <v>8</v>
      </c>
      <c r="Q11">
        <f t="shared" si="5"/>
        <v>440</v>
      </c>
      <c r="R11">
        <f t="shared" si="6"/>
        <v>24200</v>
      </c>
      <c r="S11">
        <f t="shared" si="7"/>
        <v>7.5768450976846893</v>
      </c>
      <c r="T11">
        <f t="shared" si="0"/>
        <v>0.669421487603306</v>
      </c>
      <c r="U11">
        <f t="shared" si="1"/>
        <v>1.5409168536545674</v>
      </c>
      <c r="V11">
        <f t="shared" si="8"/>
        <v>0.42315490231531072</v>
      </c>
      <c r="W11">
        <f t="shared" si="9"/>
        <v>0.17906007135348015</v>
      </c>
    </row>
    <row r="12" spans="1:23">
      <c r="L12">
        <f>'INGRESO DE DATOS'!A9</f>
        <v>58</v>
      </c>
      <c r="M12">
        <f t="shared" si="2"/>
        <v>3364</v>
      </c>
      <c r="N12">
        <f t="shared" si="3"/>
        <v>195112</v>
      </c>
      <c r="O12">
        <f t="shared" si="4"/>
        <v>11316496</v>
      </c>
      <c r="P12">
        <f>'INGRESO DE DATOS'!B9</f>
        <v>7</v>
      </c>
      <c r="Q12">
        <f t="shared" si="5"/>
        <v>406</v>
      </c>
      <c r="R12">
        <f t="shared" si="6"/>
        <v>23548</v>
      </c>
      <c r="S12">
        <f t="shared" si="7"/>
        <v>8.3496722484358301</v>
      </c>
      <c r="T12">
        <f t="shared" si="0"/>
        <v>3.3057851239669427</v>
      </c>
      <c r="U12">
        <f t="shared" si="1"/>
        <v>0.219501216943571</v>
      </c>
      <c r="V12">
        <f t="shared" si="8"/>
        <v>-1.3496722484358301</v>
      </c>
      <c r="W12">
        <f t="shared" si="9"/>
        <v>1.8216151781978291</v>
      </c>
    </row>
    <row r="13" spans="1:23">
      <c r="L13">
        <f>'INGRESO DE DATOS'!A10</f>
        <v>77</v>
      </c>
      <c r="M13">
        <f t="shared" si="2"/>
        <v>5929</v>
      </c>
      <c r="N13">
        <f t="shared" si="3"/>
        <v>456533</v>
      </c>
      <c r="O13">
        <f t="shared" si="4"/>
        <v>35153041</v>
      </c>
      <c r="P13">
        <f>'INGRESO DE DATOS'!B10</f>
        <v>10</v>
      </c>
      <c r="Q13">
        <f t="shared" si="5"/>
        <v>770</v>
      </c>
      <c r="R13">
        <f t="shared" si="6"/>
        <v>59290</v>
      </c>
      <c r="S13">
        <f t="shared" si="7"/>
        <v>10.821927203587293</v>
      </c>
      <c r="T13">
        <f t="shared" si="0"/>
        <v>1.3966942148760326</v>
      </c>
      <c r="U13">
        <f t="shared" si="1"/>
        <v>4.0149955695337356</v>
      </c>
      <c r="V13">
        <f t="shared" si="8"/>
        <v>-0.82192720358729332</v>
      </c>
      <c r="W13">
        <f t="shared" si="9"/>
        <v>0.67556432799682797</v>
      </c>
    </row>
    <row r="14" spans="1:23">
      <c r="E14" s="77">
        <f>$O$5</f>
        <v>186368535</v>
      </c>
      <c r="F14" s="76">
        <f>$R$5</f>
        <v>401968</v>
      </c>
      <c r="G14" s="77">
        <f>$M$5</f>
        <v>43515</v>
      </c>
      <c r="L14">
        <f>'INGRESO DE DATOS'!A11</f>
        <v>57</v>
      </c>
      <c r="M14">
        <f>POWER(L14,2)</f>
        <v>3249</v>
      </c>
      <c r="N14">
        <f>POWER(L14,3)</f>
        <v>185193</v>
      </c>
      <c r="O14">
        <f>POWER(L14,4)</f>
        <v>10556001</v>
      </c>
      <c r="P14">
        <f>'INGRESO DE DATOS'!B11</f>
        <v>9</v>
      </c>
      <c r="Q14">
        <f>L14*P14</f>
        <v>513</v>
      </c>
      <c r="R14">
        <f>M14*P14</f>
        <v>29241</v>
      </c>
      <c r="S14">
        <f t="shared" si="7"/>
        <v>8.1036532316763825</v>
      </c>
      <c r="T14">
        <f t="shared" si="0"/>
        <v>3.305785123966936E-2</v>
      </c>
      <c r="U14">
        <f t="shared" si="1"/>
        <v>0.51055110093345613</v>
      </c>
      <c r="V14">
        <f t="shared" si="8"/>
        <v>0.89634676832361748</v>
      </c>
      <c r="W14">
        <f t="shared" si="9"/>
        <v>0.80343752908419275</v>
      </c>
    </row>
    <row r="15" spans="1:23">
      <c r="E15" s="77">
        <f>$N$5</f>
        <v>2820151</v>
      </c>
      <c r="F15" s="76">
        <f>$Q$5</f>
        <v>6184</v>
      </c>
      <c r="G15" s="6">
        <f>$L$5</f>
        <v>685</v>
      </c>
      <c r="L15">
        <f>'INGRESO DE DATOS'!A12</f>
        <v>56</v>
      </c>
      <c r="M15">
        <f>POWER(L15,2)</f>
        <v>3136</v>
      </c>
      <c r="N15">
        <f>POWER(L15,3)</f>
        <v>175616</v>
      </c>
      <c r="O15">
        <f>POWER(L15,4)</f>
        <v>9834496</v>
      </c>
      <c r="P15">
        <f>'INGRESO DE DATOS'!B12</f>
        <v>10</v>
      </c>
      <c r="Q15">
        <f>L15*P15</f>
        <v>560</v>
      </c>
      <c r="R15">
        <f>M15*P15</f>
        <v>31360</v>
      </c>
      <c r="S15">
        <f>$H$6*M15+$H$16*L15+$H$25</f>
        <v>7.8460441814260022</v>
      </c>
      <c r="T15">
        <f>POWER(P15-$O$2,2)</f>
        <v>1.3966942148760326</v>
      </c>
      <c r="U15">
        <f>POWER(S15-$O$3,2)</f>
        <v>0.9450515847971831</v>
      </c>
      <c r="V15">
        <f>+P15-S15</f>
        <v>2.1539558185739978</v>
      </c>
      <c r="W15">
        <f>POWER(V15,2)</f>
        <v>4.6395256683687807</v>
      </c>
    </row>
    <row r="16" spans="1:23" ht="15.75" thickBot="1">
      <c r="E16" s="79">
        <f>$M$5</f>
        <v>43515</v>
      </c>
      <c r="F16" s="78">
        <f>$P$5</f>
        <v>97</v>
      </c>
      <c r="G16" s="67">
        <f>$L$3</f>
        <v>11</v>
      </c>
      <c r="H16" s="16">
        <f>[1]!xMatDet(E14:G16)/[1]!xMatDet(E17:G19)</f>
        <v>0.91244594248831201</v>
      </c>
      <c r="L16">
        <f>'INGRESO DE DATOS'!A13</f>
        <v>51</v>
      </c>
      <c r="M16">
        <f>POWER(L16,2)</f>
        <v>2601</v>
      </c>
      <c r="N16">
        <f>POWER(L16,3)</f>
        <v>132651</v>
      </c>
      <c r="O16">
        <f>POWER(L16,4)</f>
        <v>6765201</v>
      </c>
      <c r="P16">
        <f>'INGRESO DE DATOS'!B13</f>
        <v>6</v>
      </c>
      <c r="Q16">
        <f>L16*P16</f>
        <v>306</v>
      </c>
      <c r="R16">
        <f>M16*P16</f>
        <v>15606</v>
      </c>
      <c r="S16">
        <f>$H$6*M16+$H$16*L16+$H$25</f>
        <v>6.3841484278100467</v>
      </c>
      <c r="T16">
        <f>POWER(P16-$O$2,2)</f>
        <v>7.9421487603305794</v>
      </c>
      <c r="U16">
        <f>POWER(S16-$O$3,2)</f>
        <v>5.9245185454447018</v>
      </c>
      <c r="V16">
        <f>+P16-S16</f>
        <v>-0.38414842781004666</v>
      </c>
      <c r="W16">
        <f>POWER(V16,2)</f>
        <v>0.14757001458893063</v>
      </c>
    </row>
    <row r="17" spans="2:23">
      <c r="E17" s="77">
        <f>$O$5</f>
        <v>186368535</v>
      </c>
      <c r="F17" s="77">
        <f>$N$5</f>
        <v>2820151</v>
      </c>
      <c r="G17" s="77">
        <f>$M$5</f>
        <v>43515</v>
      </c>
      <c r="I17" s="24"/>
      <c r="L17">
        <f>'INGRESO DE DATOS'!A14</f>
        <v>76</v>
      </c>
      <c r="M17">
        <f>POWER(L17,2)</f>
        <v>5776</v>
      </c>
      <c r="N17">
        <f>POWER(L17,3)</f>
        <v>438976</v>
      </c>
      <c r="O17">
        <f>POWER(L17,4)</f>
        <v>33362176</v>
      </c>
      <c r="P17">
        <f>'INGRESO DE DATOS'!B14</f>
        <v>12</v>
      </c>
      <c r="Q17">
        <f>L17*P17</f>
        <v>912</v>
      </c>
      <c r="R17">
        <f>M17*P17</f>
        <v>69312</v>
      </c>
      <c r="S17">
        <f>$H$6*M17+$H$16*L17+$H$25</f>
        <v>10.796118823155652</v>
      </c>
      <c r="T17">
        <f>POWER(P17-$O$2,2)</f>
        <v>10.12396694214876</v>
      </c>
      <c r="U17">
        <f>POWER(S17-$O$3,2)</f>
        <v>3.9122347956448591</v>
      </c>
      <c r="V17">
        <f>+P17-S17</f>
        <v>1.203881176844348</v>
      </c>
      <c r="W17">
        <f>POWER(V17,2)</f>
        <v>1.4493298879601324</v>
      </c>
    </row>
    <row r="18" spans="2:23">
      <c r="E18" s="77">
        <f>$N$5</f>
        <v>2820151</v>
      </c>
      <c r="F18" s="6">
        <f>$M$5</f>
        <v>43515</v>
      </c>
      <c r="G18" s="6">
        <f>$L$5</f>
        <v>685</v>
      </c>
    </row>
    <row r="19" spans="2:23">
      <c r="E19" s="12">
        <f>$M$5</f>
        <v>43515</v>
      </c>
      <c r="F19" s="6">
        <f>$L$5</f>
        <v>685</v>
      </c>
      <c r="G19" s="6">
        <f>$L$3</f>
        <v>11</v>
      </c>
      <c r="H19" s="6"/>
    </row>
    <row r="20" spans="2:23">
      <c r="B20" s="13"/>
    </row>
    <row r="21" spans="2:23">
      <c r="B21" s="13"/>
    </row>
    <row r="22" spans="2:23">
      <c r="B22" s="14"/>
    </row>
    <row r="23" spans="2:23">
      <c r="E23" s="77">
        <f>$O$5</f>
        <v>186368535</v>
      </c>
      <c r="F23" s="77">
        <f>$N$5</f>
        <v>2820151</v>
      </c>
      <c r="G23" s="76">
        <f>$R$5</f>
        <v>401968</v>
      </c>
    </row>
    <row r="24" spans="2:23">
      <c r="C24" s="9"/>
      <c r="E24" s="77">
        <f>$N$5</f>
        <v>2820151</v>
      </c>
      <c r="F24" s="6">
        <f>$M$5</f>
        <v>43515</v>
      </c>
      <c r="G24" s="76">
        <f>$Q$5</f>
        <v>6184</v>
      </c>
    </row>
    <row r="25" spans="2:23" ht="15.75" thickBot="1">
      <c r="C25" s="9"/>
      <c r="E25" s="79">
        <f>$M$5</f>
        <v>43515</v>
      </c>
      <c r="F25" s="67">
        <f>$L$5</f>
        <v>685</v>
      </c>
      <c r="G25" s="78">
        <f>$P$5</f>
        <v>97</v>
      </c>
      <c r="H25" s="16">
        <f>[1]!xMatDet(E23:G25)/[1]!xMatDet(E26:G28)</f>
        <v>-25.077756084130534</v>
      </c>
    </row>
    <row r="26" spans="2:23">
      <c r="C26" s="12"/>
      <c r="E26" s="77">
        <f>$O$5</f>
        <v>186368535</v>
      </c>
      <c r="F26" s="77">
        <f>$N$5</f>
        <v>2820151</v>
      </c>
      <c r="G26" s="77">
        <f>$M$5</f>
        <v>43515</v>
      </c>
      <c r="I26" s="24"/>
    </row>
    <row r="27" spans="2:23">
      <c r="E27" s="77">
        <f>$N$5</f>
        <v>2820151</v>
      </c>
      <c r="F27" s="6">
        <f>$M$5</f>
        <v>43515</v>
      </c>
      <c r="G27" s="6">
        <f>$L$5</f>
        <v>685</v>
      </c>
    </row>
    <row r="28" spans="2:23">
      <c r="E28" s="12">
        <f>$M$5</f>
        <v>43515</v>
      </c>
      <c r="F28" s="6">
        <f>$L$5</f>
        <v>685</v>
      </c>
      <c r="G28" s="6">
        <f>$L$3</f>
        <v>11</v>
      </c>
      <c r="H28" s="6"/>
    </row>
    <row r="30" spans="2:23">
      <c r="E30" s="12"/>
      <c r="F30" s="6"/>
      <c r="G30" s="6"/>
    </row>
  </sheetData>
  <mergeCells count="1">
    <mergeCell ref="A1:U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sheetPr codeName="Hoja29"/>
  <dimension ref="A1:AO1001"/>
  <sheetViews>
    <sheetView topLeftCell="AB1" workbookViewId="0">
      <selection activeCell="AK9" sqref="AK9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2.1539558185739978</v>
      </c>
      <c r="O1" s="85" t="s">
        <v>86</v>
      </c>
      <c r="P1" s="86">
        <f>SUM(P4:P5000)</f>
        <v>11</v>
      </c>
      <c r="Q1" s="87">
        <f>SUM(Q4:Q5000)</f>
        <v>1.0000000000000002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2'!V7</f>
        <v>-1.5823956456828299</v>
      </c>
      <c r="C2" s="89" t="s">
        <v>88</v>
      </c>
      <c r="D2" s="90">
        <v>3</v>
      </c>
      <c r="E2" s="91">
        <v>1</v>
      </c>
      <c r="F2" s="86">
        <f>SMALL(A$2:A$5000,E2)</f>
        <v>-1.5823956456828299</v>
      </c>
      <c r="H2" s="92" t="s">
        <v>89</v>
      </c>
      <c r="I2" s="93">
        <f>SMALL(A1:A5000,E2)</f>
        <v>-1.5823956456828299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2'!V8</f>
        <v>-0.49322641863336969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-1.3496722484358301</v>
      </c>
      <c r="H3" s="100"/>
      <c r="I3" s="93">
        <f>+I1-I2</f>
        <v>3.7363514642568276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0.37170482013765666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2'!V9</f>
        <v>-1.0036768297292369</v>
      </c>
      <c r="E4" s="98">
        <f t="shared" ref="E4:E67" si="1">E3+1</f>
        <v>3</v>
      </c>
      <c r="F4" s="99">
        <f t="shared" si="0"/>
        <v>-1.0036768297292369</v>
      </c>
      <c r="H4" s="106"/>
      <c r="I4" s="107">
        <v>0.05</v>
      </c>
      <c r="K4" s="108">
        <f>$I$2-POWER(10,-$D$2)</f>
        <v>-1.5833956456828298</v>
      </c>
      <c r="L4" s="109">
        <f>K4+$I$4-POWER(10,-$D$3)</f>
        <v>-1.6333956456828298</v>
      </c>
      <c r="M4" s="91">
        <f>K4-5*10^-(D$2+1)</f>
        <v>-1.5838956456828297</v>
      </c>
      <c r="N4" s="110">
        <f>L4+5*10^-(D$2+1)</f>
        <v>-1.6328956456828299</v>
      </c>
      <c r="O4" s="111">
        <f>AVERAGE(K4,L4)</f>
        <v>-1.6083956456828297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-6.459479416000911E-16</v>
      </c>
      <c r="AF4" s="92" t="s">
        <v>108</v>
      </c>
      <c r="AG4" s="105">
        <f>KURT(A2:A5000)</f>
        <v>-0.95321898652956838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2'!V10</f>
        <v>0.95770810782132543</v>
      </c>
      <c r="E5" s="98">
        <f t="shared" si="1"/>
        <v>4</v>
      </c>
      <c r="F5" s="99">
        <f t="shared" si="0"/>
        <v>-0.82192720358729332</v>
      </c>
      <c r="K5" s="114">
        <f>L4+10^(-$D$2)</f>
        <v>-1.6323956456828299</v>
      </c>
      <c r="L5" s="115">
        <f>K5+$I$4-POWER(10,-$D$2)</f>
        <v>-1.5833956456828298</v>
      </c>
      <c r="M5" s="98">
        <f t="shared" ref="M5:M68" si="2">K5-5*10^-(D$2+1)</f>
        <v>-1.6328956456828299</v>
      </c>
      <c r="N5" s="116">
        <f t="shared" ref="N5:N68" si="3">L5+5*10^-(D$2+1)</f>
        <v>-1.5828956456828298</v>
      </c>
      <c r="O5" s="117">
        <f t="shared" ref="O5:O68" si="4">AVERAGE(K5,L5)</f>
        <v>-1.6078956456828299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-0.38414842781004666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2'!V11</f>
        <v>0.42315490231531072</v>
      </c>
      <c r="E6" s="98">
        <f t="shared" si="1"/>
        <v>5</v>
      </c>
      <c r="F6" s="99">
        <f t="shared" si="0"/>
        <v>-0.49322641863336969</v>
      </c>
      <c r="H6" s="139" t="s">
        <v>110</v>
      </c>
      <c r="I6" s="140"/>
      <c r="K6" s="114">
        <f t="shared" ref="K6:K69" si="8">L5+10^(-$D$2)</f>
        <v>-1.5823956456828299</v>
      </c>
      <c r="L6" s="115">
        <f t="shared" ref="L6:L69" si="9">K6+$I$4-POWER(10,-$D$2)</f>
        <v>-1.5333956456828297</v>
      </c>
      <c r="M6" s="98">
        <f t="shared" si="2"/>
        <v>-1.5828956456828298</v>
      </c>
      <c r="N6" s="116">
        <f t="shared" si="3"/>
        <v>-1.5328956456828298</v>
      </c>
      <c r="O6" s="117">
        <f t="shared" si="4"/>
        <v>-1.5578956456828297</v>
      </c>
      <c r="P6" s="98">
        <f t="shared" si="5"/>
        <v>1</v>
      </c>
      <c r="Q6" s="118">
        <f t="shared" si="6"/>
        <v>9.0909090909090912E-2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2'!V12</f>
        <v>-1.3496722484358301</v>
      </c>
      <c r="E7" s="98">
        <f t="shared" si="1"/>
        <v>6</v>
      </c>
      <c r="F7" s="99">
        <f t="shared" si="0"/>
        <v>-0.38414842781004666</v>
      </c>
      <c r="H7" s="141">
        <f>+N7-M7</f>
        <v>5.0000000000000044E-2</v>
      </c>
      <c r="I7" s="142"/>
      <c r="K7" s="114">
        <f t="shared" si="8"/>
        <v>-1.5323956456828298</v>
      </c>
      <c r="L7" s="115">
        <f t="shared" si="9"/>
        <v>-1.4833956456828297</v>
      </c>
      <c r="M7" s="98">
        <f t="shared" si="2"/>
        <v>-1.5328956456828298</v>
      </c>
      <c r="N7" s="116">
        <f t="shared" si="3"/>
        <v>-1.4828956456828297</v>
      </c>
      <c r="O7" s="117">
        <f t="shared" si="4"/>
        <v>-1.5078956456828299</v>
      </c>
      <c r="P7" s="98">
        <f t="shared" si="5"/>
        <v>0</v>
      </c>
      <c r="Q7" s="118">
        <f t="shared" si="6"/>
        <v>0</v>
      </c>
      <c r="R7" s="98">
        <f t="shared" si="10"/>
        <v>1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7.4161075306597297</v>
      </c>
      <c r="AL7" s="39"/>
      <c r="AM7" s="39"/>
      <c r="AN7" s="39"/>
      <c r="AO7" s="104"/>
    </row>
    <row r="8" spans="1:41">
      <c r="A8" s="119">
        <f>+'MODELO 2'!V13</f>
        <v>-0.82192720358729332</v>
      </c>
      <c r="E8" s="98">
        <f t="shared" si="1"/>
        <v>7</v>
      </c>
      <c r="F8" s="99">
        <f t="shared" si="0"/>
        <v>0.42315490231531072</v>
      </c>
      <c r="K8" s="114">
        <f t="shared" si="8"/>
        <v>-1.4823956456828298</v>
      </c>
      <c r="L8" s="115">
        <f t="shared" si="9"/>
        <v>-1.4333956456828296</v>
      </c>
      <c r="M8" s="98">
        <f t="shared" si="2"/>
        <v>-1.4828956456828297</v>
      </c>
      <c r="N8" s="116">
        <f t="shared" si="3"/>
        <v>-1.4328956456828297</v>
      </c>
      <c r="O8" s="117">
        <f t="shared" si="4"/>
        <v>-1.4578956456828296</v>
      </c>
      <c r="P8" s="98">
        <f t="shared" si="5"/>
        <v>0</v>
      </c>
      <c r="Q8" s="118">
        <f t="shared" si="6"/>
        <v>0</v>
      </c>
      <c r="R8" s="98">
        <f t="shared" si="10"/>
        <v>1</v>
      </c>
      <c r="S8" s="119">
        <f t="shared" si="7"/>
        <v>1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2'!V14</f>
        <v>0.89634676832361748</v>
      </c>
      <c r="E9" s="98">
        <f t="shared" si="1"/>
        <v>8</v>
      </c>
      <c r="F9" s="99">
        <f t="shared" si="0"/>
        <v>0.89634676832361748</v>
      </c>
      <c r="K9" s="114">
        <f t="shared" si="8"/>
        <v>-1.4323956456828297</v>
      </c>
      <c r="L9" s="115">
        <f t="shared" si="9"/>
        <v>-1.3833956456828296</v>
      </c>
      <c r="M9" s="98">
        <f t="shared" si="2"/>
        <v>-1.4328956456828297</v>
      </c>
      <c r="N9" s="116">
        <f t="shared" si="3"/>
        <v>-1.3828956456828296</v>
      </c>
      <c r="O9" s="117">
        <f t="shared" si="4"/>
        <v>-1.4078956456828298</v>
      </c>
      <c r="P9" s="98">
        <f t="shared" si="5"/>
        <v>0</v>
      </c>
      <c r="Q9" s="118">
        <f t="shared" si="6"/>
        <v>0</v>
      </c>
      <c r="R9" s="98">
        <f t="shared" si="10"/>
        <v>1</v>
      </c>
      <c r="S9" s="119">
        <f t="shared" si="7"/>
        <v>1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2'!V15</f>
        <v>2.1539558185739978</v>
      </c>
      <c r="E10" s="98">
        <f t="shared" si="1"/>
        <v>9</v>
      </c>
      <c r="F10" s="99">
        <f t="shared" si="0"/>
        <v>0.95770810782132543</v>
      </c>
      <c r="K10" s="114">
        <f t="shared" si="8"/>
        <v>-1.3823956456828297</v>
      </c>
      <c r="L10" s="115">
        <f t="shared" si="9"/>
        <v>-1.3333956456828295</v>
      </c>
      <c r="M10" s="98">
        <f t="shared" si="2"/>
        <v>-1.3828956456828296</v>
      </c>
      <c r="N10" s="116">
        <f t="shared" si="3"/>
        <v>-1.3328956456828296</v>
      </c>
      <c r="O10" s="117">
        <f t="shared" si="4"/>
        <v>-1.3578956456828295</v>
      </c>
      <c r="P10" s="98">
        <f t="shared" si="5"/>
        <v>1</v>
      </c>
      <c r="Q10" s="118">
        <f t="shared" si="6"/>
        <v>9.0909090909090912E-2</v>
      </c>
      <c r="R10" s="98">
        <f t="shared" si="10"/>
        <v>2</v>
      </c>
      <c r="S10" s="119">
        <f t="shared" si="7"/>
        <v>1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2'!V16</f>
        <v>-0.38414842781004666</v>
      </c>
      <c r="E11" s="98">
        <f t="shared" si="1"/>
        <v>10</v>
      </c>
      <c r="F11" s="99">
        <f t="shared" si="0"/>
        <v>1.203881176844348</v>
      </c>
      <c r="K11" s="114">
        <f t="shared" si="8"/>
        <v>-1.3323956456828296</v>
      </c>
      <c r="L11" s="115">
        <f t="shared" si="9"/>
        <v>-1.2833956456828295</v>
      </c>
      <c r="M11" s="98">
        <f t="shared" si="2"/>
        <v>-1.3328956456828296</v>
      </c>
      <c r="N11" s="116">
        <f t="shared" si="3"/>
        <v>-1.2828956456828295</v>
      </c>
      <c r="O11" s="117">
        <f t="shared" si="4"/>
        <v>-1.3078956456828297</v>
      </c>
      <c r="P11" s="98">
        <f t="shared" si="5"/>
        <v>0</v>
      </c>
      <c r="Q11" s="118">
        <f t="shared" si="6"/>
        <v>0</v>
      </c>
      <c r="R11" s="98">
        <f t="shared" si="10"/>
        <v>2</v>
      </c>
      <c r="S11" s="119">
        <f t="shared" si="7"/>
        <v>2</v>
      </c>
      <c r="AJ11" s="120"/>
      <c r="AK11" s="39"/>
      <c r="AL11" s="39"/>
      <c r="AM11" s="39"/>
      <c r="AN11" s="39"/>
      <c r="AO11" s="104"/>
    </row>
    <row r="12" spans="1:41">
      <c r="A12" s="119">
        <f>+'MODELO 2'!V17</f>
        <v>1.203881176844348</v>
      </c>
      <c r="E12" s="98">
        <f t="shared" si="1"/>
        <v>11</v>
      </c>
      <c r="F12" s="99">
        <f t="shared" si="0"/>
        <v>2.1539558185739978</v>
      </c>
      <c r="K12" s="114">
        <f t="shared" si="8"/>
        <v>-1.2823956456828296</v>
      </c>
      <c r="L12" s="115">
        <f t="shared" si="9"/>
        <v>-1.2333956456828294</v>
      </c>
      <c r="M12" s="98">
        <f t="shared" si="2"/>
        <v>-1.2828956456828295</v>
      </c>
      <c r="N12" s="116">
        <f t="shared" si="3"/>
        <v>-1.2328956456828295</v>
      </c>
      <c r="O12" s="117">
        <f t="shared" si="4"/>
        <v>-1.2578956456828294</v>
      </c>
      <c r="P12" s="98">
        <f t="shared" si="5"/>
        <v>0</v>
      </c>
      <c r="Q12" s="118">
        <f t="shared" si="6"/>
        <v>0</v>
      </c>
      <c r="R12" s="98">
        <f t="shared" si="10"/>
        <v>2</v>
      </c>
      <c r="S12" s="119">
        <f t="shared" si="7"/>
        <v>2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-1.2323956456828296</v>
      </c>
      <c r="L13" s="115">
        <f t="shared" si="9"/>
        <v>-1.1833956456828294</v>
      </c>
      <c r="M13" s="98">
        <f t="shared" si="2"/>
        <v>-1.2328956456828295</v>
      </c>
      <c r="N13" s="116">
        <f t="shared" si="3"/>
        <v>-1.1828956456828295</v>
      </c>
      <c r="O13" s="117">
        <f t="shared" si="4"/>
        <v>-1.2078956456828296</v>
      </c>
      <c r="P13" s="98">
        <f t="shared" si="5"/>
        <v>0</v>
      </c>
      <c r="Q13" s="118">
        <f t="shared" si="6"/>
        <v>0</v>
      </c>
      <c r="R13" s="98">
        <f t="shared" si="10"/>
        <v>2</v>
      </c>
      <c r="S13" s="119">
        <f t="shared" si="7"/>
        <v>2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-1.1823956456828295</v>
      </c>
      <c r="L14" s="115">
        <f t="shared" si="9"/>
        <v>-1.1333956456828294</v>
      </c>
      <c r="M14" s="98">
        <f t="shared" si="2"/>
        <v>-1.1828956456828295</v>
      </c>
      <c r="N14" s="116">
        <f t="shared" si="3"/>
        <v>-1.1328956456828294</v>
      </c>
      <c r="O14" s="117">
        <f t="shared" si="4"/>
        <v>-1.1578956456828293</v>
      </c>
      <c r="P14" s="98">
        <f t="shared" si="5"/>
        <v>0</v>
      </c>
      <c r="Q14" s="118">
        <f t="shared" si="6"/>
        <v>0</v>
      </c>
      <c r="R14" s="98">
        <f t="shared" si="10"/>
        <v>2</v>
      </c>
      <c r="S14" s="119">
        <f t="shared" si="7"/>
        <v>2</v>
      </c>
    </row>
    <row r="15" spans="1:41">
      <c r="A15" s="119"/>
      <c r="E15" s="98">
        <f t="shared" si="1"/>
        <v>14</v>
      </c>
      <c r="F15" s="99"/>
      <c r="K15" s="114">
        <f t="shared" si="8"/>
        <v>-1.1323956456828295</v>
      </c>
      <c r="L15" s="115">
        <f t="shared" si="9"/>
        <v>-1.0833956456828293</v>
      </c>
      <c r="M15" s="98">
        <f t="shared" si="2"/>
        <v>-1.1328956456828294</v>
      </c>
      <c r="N15" s="116">
        <f t="shared" si="3"/>
        <v>-1.0828956456828294</v>
      </c>
      <c r="O15" s="117">
        <f t="shared" si="4"/>
        <v>-1.1078956456828295</v>
      </c>
      <c r="P15" s="98">
        <f t="shared" si="5"/>
        <v>0</v>
      </c>
      <c r="Q15" s="118">
        <f t="shared" si="6"/>
        <v>0</v>
      </c>
      <c r="R15" s="98">
        <f t="shared" si="10"/>
        <v>2</v>
      </c>
      <c r="S15" s="119">
        <f t="shared" si="7"/>
        <v>2</v>
      </c>
    </row>
    <row r="16" spans="1:41">
      <c r="A16" s="119"/>
      <c r="E16" s="98">
        <f t="shared" si="1"/>
        <v>15</v>
      </c>
      <c r="F16" s="99"/>
      <c r="K16" s="114">
        <f t="shared" si="8"/>
        <v>-1.0823956456828294</v>
      </c>
      <c r="L16" s="115">
        <f t="shared" si="9"/>
        <v>-1.0333956456828293</v>
      </c>
      <c r="M16" s="98">
        <f t="shared" si="2"/>
        <v>-1.0828956456828294</v>
      </c>
      <c r="N16" s="116">
        <f t="shared" si="3"/>
        <v>-1.0328956456828293</v>
      </c>
      <c r="O16" s="117">
        <f t="shared" si="4"/>
        <v>-1.0578956456828292</v>
      </c>
      <c r="P16" s="98">
        <f t="shared" si="5"/>
        <v>0</v>
      </c>
      <c r="Q16" s="118">
        <f t="shared" si="6"/>
        <v>0</v>
      </c>
      <c r="R16" s="98">
        <f t="shared" si="10"/>
        <v>2</v>
      </c>
      <c r="S16" s="119">
        <f t="shared" si="7"/>
        <v>2</v>
      </c>
    </row>
    <row r="17" spans="1:19">
      <c r="A17" s="119"/>
      <c r="E17" s="98">
        <f t="shared" si="1"/>
        <v>16</v>
      </c>
      <c r="F17" s="99"/>
      <c r="K17" s="114">
        <f t="shared" si="8"/>
        <v>-1.0323956456828294</v>
      </c>
      <c r="L17" s="115">
        <f t="shared" si="9"/>
        <v>-0.98339564568282933</v>
      </c>
      <c r="M17" s="98">
        <f t="shared" si="2"/>
        <v>-1.0328956456828293</v>
      </c>
      <c r="N17" s="116">
        <f t="shared" si="3"/>
        <v>-0.98289564568282939</v>
      </c>
      <c r="O17" s="117">
        <f t="shared" si="4"/>
        <v>-1.0078956456828294</v>
      </c>
      <c r="P17" s="98">
        <f t="shared" si="5"/>
        <v>1</v>
      </c>
      <c r="Q17" s="118">
        <f t="shared" si="6"/>
        <v>9.0909090909090912E-2</v>
      </c>
      <c r="R17" s="98">
        <f t="shared" si="10"/>
        <v>3</v>
      </c>
      <c r="S17" s="119">
        <f t="shared" si="7"/>
        <v>2</v>
      </c>
    </row>
    <row r="18" spans="1:19">
      <c r="A18" s="119"/>
      <c r="E18" s="98">
        <f t="shared" si="1"/>
        <v>17</v>
      </c>
      <c r="F18" s="99"/>
      <c r="K18" s="114">
        <f t="shared" si="8"/>
        <v>-0.98239564568282933</v>
      </c>
      <c r="L18" s="115">
        <f t="shared" si="9"/>
        <v>-0.93339564568282929</v>
      </c>
      <c r="M18" s="98">
        <f t="shared" si="2"/>
        <v>-0.98289564568282928</v>
      </c>
      <c r="N18" s="116">
        <f t="shared" si="3"/>
        <v>-0.93289564568282934</v>
      </c>
      <c r="O18" s="117">
        <f t="shared" si="4"/>
        <v>-0.95789564568282937</v>
      </c>
      <c r="P18" s="98">
        <f t="shared" si="5"/>
        <v>0</v>
      </c>
      <c r="Q18" s="118">
        <f t="shared" si="6"/>
        <v>0</v>
      </c>
      <c r="R18" s="98">
        <f t="shared" si="10"/>
        <v>3</v>
      </c>
      <c r="S18" s="119">
        <f t="shared" si="7"/>
        <v>3</v>
      </c>
    </row>
    <row r="19" spans="1:19">
      <c r="A19" s="119"/>
      <c r="E19" s="98">
        <f t="shared" si="1"/>
        <v>18</v>
      </c>
      <c r="F19" s="99"/>
      <c r="K19" s="114">
        <f t="shared" si="8"/>
        <v>-0.93239564568282929</v>
      </c>
      <c r="L19" s="115">
        <f t="shared" si="9"/>
        <v>-0.88339564568282924</v>
      </c>
      <c r="M19" s="98">
        <f t="shared" si="2"/>
        <v>-0.93289564568282923</v>
      </c>
      <c r="N19" s="116">
        <f t="shared" si="3"/>
        <v>-0.8828956456828293</v>
      </c>
      <c r="O19" s="117">
        <f t="shared" si="4"/>
        <v>-0.90789564568282932</v>
      </c>
      <c r="P19" s="98">
        <f t="shared" si="5"/>
        <v>0</v>
      </c>
      <c r="Q19" s="118">
        <f t="shared" si="6"/>
        <v>0</v>
      </c>
      <c r="R19" s="98">
        <f t="shared" si="10"/>
        <v>3</v>
      </c>
      <c r="S19" s="119">
        <f t="shared" si="7"/>
        <v>3</v>
      </c>
    </row>
    <row r="20" spans="1:19">
      <c r="A20" s="119"/>
      <c r="E20" s="98">
        <f t="shared" si="1"/>
        <v>19</v>
      </c>
      <c r="F20" s="99"/>
      <c r="K20" s="114">
        <f t="shared" si="8"/>
        <v>-0.88239564568282924</v>
      </c>
      <c r="L20" s="115">
        <f t="shared" si="9"/>
        <v>-0.8333956456828292</v>
      </c>
      <c r="M20" s="98">
        <f t="shared" si="2"/>
        <v>-0.88289564568282919</v>
      </c>
      <c r="N20" s="116">
        <f t="shared" si="3"/>
        <v>-0.83289564568282926</v>
      </c>
      <c r="O20" s="117">
        <f t="shared" si="4"/>
        <v>-0.85789564568282928</v>
      </c>
      <c r="P20" s="98">
        <f t="shared" si="5"/>
        <v>0</v>
      </c>
      <c r="Q20" s="118">
        <f t="shared" si="6"/>
        <v>0</v>
      </c>
      <c r="R20" s="98">
        <f t="shared" si="10"/>
        <v>3</v>
      </c>
      <c r="S20" s="119">
        <f t="shared" si="7"/>
        <v>3</v>
      </c>
    </row>
    <row r="21" spans="1:19">
      <c r="A21" s="119"/>
      <c r="E21" s="98">
        <f t="shared" si="1"/>
        <v>20</v>
      </c>
      <c r="F21" s="99"/>
      <c r="K21" s="114">
        <f t="shared" si="8"/>
        <v>-0.8323956456828292</v>
      </c>
      <c r="L21" s="115">
        <f t="shared" si="9"/>
        <v>-0.78339564568282916</v>
      </c>
      <c r="M21" s="98">
        <f t="shared" si="2"/>
        <v>-0.83289564568282914</v>
      </c>
      <c r="N21" s="116">
        <f t="shared" si="3"/>
        <v>-0.78289564568282921</v>
      </c>
      <c r="O21" s="117">
        <f t="shared" si="4"/>
        <v>-0.80789564568282923</v>
      </c>
      <c r="P21" s="98">
        <f t="shared" si="5"/>
        <v>1</v>
      </c>
      <c r="Q21" s="118">
        <f t="shared" si="6"/>
        <v>9.0909090909090912E-2</v>
      </c>
      <c r="R21" s="98">
        <f t="shared" si="10"/>
        <v>4</v>
      </c>
      <c r="S21" s="119">
        <f t="shared" si="7"/>
        <v>3</v>
      </c>
    </row>
    <row r="22" spans="1:19">
      <c r="A22" s="119"/>
      <c r="E22" s="98">
        <f t="shared" si="1"/>
        <v>21</v>
      </c>
      <c r="F22" s="99"/>
      <c r="K22" s="114">
        <f t="shared" si="8"/>
        <v>-0.78239564568282916</v>
      </c>
      <c r="L22" s="115">
        <f t="shared" si="9"/>
        <v>-0.73339564568282911</v>
      </c>
      <c r="M22" s="98">
        <f t="shared" si="2"/>
        <v>-0.7828956456828291</v>
      </c>
      <c r="N22" s="116">
        <f t="shared" si="3"/>
        <v>-0.73289564568282917</v>
      </c>
      <c r="O22" s="117">
        <f t="shared" si="4"/>
        <v>-0.75789564568282919</v>
      </c>
      <c r="P22" s="98">
        <f t="shared" si="5"/>
        <v>0</v>
      </c>
      <c r="Q22" s="118">
        <f t="shared" si="6"/>
        <v>0</v>
      </c>
      <c r="R22" s="98">
        <f t="shared" si="10"/>
        <v>4</v>
      </c>
      <c r="S22" s="119">
        <f t="shared" si="7"/>
        <v>4</v>
      </c>
    </row>
    <row r="23" spans="1:19">
      <c r="A23" s="119"/>
      <c r="E23" s="98">
        <f t="shared" si="1"/>
        <v>22</v>
      </c>
      <c r="F23" s="99"/>
      <c r="K23" s="114">
        <f t="shared" si="8"/>
        <v>-0.73239564568282911</v>
      </c>
      <c r="L23" s="115">
        <f t="shared" si="9"/>
        <v>-0.68339564568282907</v>
      </c>
      <c r="M23" s="98">
        <f t="shared" si="2"/>
        <v>-0.73289564568282906</v>
      </c>
      <c r="N23" s="116">
        <f t="shared" si="3"/>
        <v>-0.68289564568282912</v>
      </c>
      <c r="O23" s="117">
        <f t="shared" si="4"/>
        <v>-0.70789564568282914</v>
      </c>
      <c r="P23" s="98">
        <f t="shared" si="5"/>
        <v>0</v>
      </c>
      <c r="Q23" s="118">
        <f t="shared" si="6"/>
        <v>0</v>
      </c>
      <c r="R23" s="98">
        <f t="shared" si="10"/>
        <v>4</v>
      </c>
      <c r="S23" s="119">
        <f t="shared" si="7"/>
        <v>4</v>
      </c>
    </row>
    <row r="24" spans="1:19">
      <c r="A24" s="119"/>
      <c r="E24" s="98">
        <f t="shared" si="1"/>
        <v>23</v>
      </c>
      <c r="F24" s="99"/>
      <c r="K24" s="114">
        <f t="shared" si="8"/>
        <v>-0.68239564568282907</v>
      </c>
      <c r="L24" s="115">
        <f t="shared" si="9"/>
        <v>-0.63339564568282902</v>
      </c>
      <c r="M24" s="98">
        <f t="shared" si="2"/>
        <v>-0.68289564568282901</v>
      </c>
      <c r="N24" s="116">
        <f t="shared" si="3"/>
        <v>-0.63289564568282908</v>
      </c>
      <c r="O24" s="117">
        <f t="shared" si="4"/>
        <v>-0.6578956456828291</v>
      </c>
      <c r="P24" s="98">
        <f t="shared" si="5"/>
        <v>0</v>
      </c>
      <c r="Q24" s="118">
        <f t="shared" si="6"/>
        <v>0</v>
      </c>
      <c r="R24" s="98">
        <f t="shared" si="10"/>
        <v>4</v>
      </c>
      <c r="S24" s="119">
        <f t="shared" si="7"/>
        <v>4</v>
      </c>
    </row>
    <row r="25" spans="1:19">
      <c r="A25" s="119"/>
      <c r="E25" s="98">
        <f t="shared" si="1"/>
        <v>24</v>
      </c>
      <c r="F25" s="99"/>
      <c r="K25" s="114">
        <f t="shared" si="8"/>
        <v>-0.63239564568282902</v>
      </c>
      <c r="L25" s="115">
        <f t="shared" si="9"/>
        <v>-0.58339564568282898</v>
      </c>
      <c r="M25" s="98">
        <f t="shared" si="2"/>
        <v>-0.63289564568282897</v>
      </c>
      <c r="N25" s="116">
        <f t="shared" si="3"/>
        <v>-0.58289564568282903</v>
      </c>
      <c r="O25" s="117">
        <f t="shared" si="4"/>
        <v>-0.60789564568282906</v>
      </c>
      <c r="P25" s="98">
        <f t="shared" si="5"/>
        <v>0</v>
      </c>
      <c r="Q25" s="118">
        <f t="shared" si="6"/>
        <v>0</v>
      </c>
      <c r="R25" s="98">
        <f t="shared" si="10"/>
        <v>4</v>
      </c>
      <c r="S25" s="119">
        <f t="shared" si="7"/>
        <v>4</v>
      </c>
    </row>
    <row r="26" spans="1:19">
      <c r="A26" s="119"/>
      <c r="E26" s="98">
        <f t="shared" si="1"/>
        <v>25</v>
      </c>
      <c r="F26" s="99"/>
      <c r="K26" s="114">
        <f t="shared" si="8"/>
        <v>-0.58239564568282898</v>
      </c>
      <c r="L26" s="115">
        <f t="shared" si="9"/>
        <v>-0.53339564568282893</v>
      </c>
      <c r="M26" s="98">
        <f t="shared" si="2"/>
        <v>-0.58289564568282892</v>
      </c>
      <c r="N26" s="116">
        <f t="shared" si="3"/>
        <v>-0.53289564568282899</v>
      </c>
      <c r="O26" s="117">
        <f t="shared" si="4"/>
        <v>-0.55789564568282901</v>
      </c>
      <c r="P26" s="98">
        <f t="shared" si="5"/>
        <v>0</v>
      </c>
      <c r="Q26" s="118">
        <f t="shared" si="6"/>
        <v>0</v>
      </c>
      <c r="R26" s="98">
        <f t="shared" si="10"/>
        <v>4</v>
      </c>
      <c r="S26" s="119">
        <f t="shared" si="7"/>
        <v>4</v>
      </c>
    </row>
    <row r="27" spans="1:19">
      <c r="A27" s="119"/>
      <c r="E27" s="98">
        <f t="shared" si="1"/>
        <v>26</v>
      </c>
      <c r="F27" s="99"/>
      <c r="K27" s="114">
        <f t="shared" si="8"/>
        <v>-0.53239564568282893</v>
      </c>
      <c r="L27" s="115">
        <f t="shared" si="9"/>
        <v>-0.48339564568282894</v>
      </c>
      <c r="M27" s="98">
        <f t="shared" si="2"/>
        <v>-0.53289564568282888</v>
      </c>
      <c r="N27" s="116">
        <f t="shared" si="3"/>
        <v>-0.48289564568282894</v>
      </c>
      <c r="O27" s="117">
        <f t="shared" si="4"/>
        <v>-0.50789564568282897</v>
      </c>
      <c r="P27" s="98">
        <f t="shared" si="5"/>
        <v>1</v>
      </c>
      <c r="Q27" s="118">
        <f t="shared" si="6"/>
        <v>9.0909090909090912E-2</v>
      </c>
      <c r="R27" s="98">
        <f t="shared" si="10"/>
        <v>5</v>
      </c>
      <c r="S27" s="119">
        <f t="shared" si="7"/>
        <v>4</v>
      </c>
    </row>
    <row r="28" spans="1:19">
      <c r="A28" s="119"/>
      <c r="E28" s="98">
        <f t="shared" si="1"/>
        <v>27</v>
      </c>
      <c r="F28" s="99"/>
      <c r="K28" s="114">
        <f t="shared" si="8"/>
        <v>-0.48239564568282894</v>
      </c>
      <c r="L28" s="115">
        <f t="shared" si="9"/>
        <v>-0.43339564568282896</v>
      </c>
      <c r="M28" s="98">
        <f t="shared" si="2"/>
        <v>-0.48289564568282894</v>
      </c>
      <c r="N28" s="116">
        <f t="shared" si="3"/>
        <v>-0.43289564568282896</v>
      </c>
      <c r="O28" s="117">
        <f t="shared" si="4"/>
        <v>-0.45789564568282892</v>
      </c>
      <c r="P28" s="98">
        <f t="shared" si="5"/>
        <v>0</v>
      </c>
      <c r="Q28" s="118">
        <f t="shared" si="6"/>
        <v>0</v>
      </c>
      <c r="R28" s="98">
        <f t="shared" si="10"/>
        <v>5</v>
      </c>
      <c r="S28" s="119">
        <f t="shared" si="7"/>
        <v>5</v>
      </c>
    </row>
    <row r="29" spans="1:19">
      <c r="A29" s="119"/>
      <c r="E29" s="98">
        <f t="shared" si="1"/>
        <v>28</v>
      </c>
      <c r="F29" s="99"/>
      <c r="K29" s="114">
        <f t="shared" si="8"/>
        <v>-0.43239564568282896</v>
      </c>
      <c r="L29" s="115">
        <f t="shared" si="9"/>
        <v>-0.38339564568282897</v>
      </c>
      <c r="M29" s="98">
        <f t="shared" si="2"/>
        <v>-0.43289564568282896</v>
      </c>
      <c r="N29" s="116">
        <f t="shared" si="3"/>
        <v>-0.38289564568282897</v>
      </c>
      <c r="O29" s="117">
        <f t="shared" si="4"/>
        <v>-0.40789564568282899</v>
      </c>
      <c r="P29" s="98">
        <f t="shared" si="5"/>
        <v>1</v>
      </c>
      <c r="Q29" s="118">
        <f t="shared" si="6"/>
        <v>9.0909090909090912E-2</v>
      </c>
      <c r="R29" s="98">
        <f t="shared" si="10"/>
        <v>6</v>
      </c>
      <c r="S29" s="119">
        <f t="shared" si="7"/>
        <v>5</v>
      </c>
    </row>
    <row r="30" spans="1:19">
      <c r="A30" s="119"/>
      <c r="E30" s="98">
        <f t="shared" si="1"/>
        <v>29</v>
      </c>
      <c r="F30" s="99"/>
      <c r="K30" s="114">
        <f t="shared" si="8"/>
        <v>-0.38239564568282897</v>
      </c>
      <c r="L30" s="115">
        <f t="shared" si="9"/>
        <v>-0.33339564568282898</v>
      </c>
      <c r="M30" s="98">
        <f t="shared" si="2"/>
        <v>-0.38289564568282897</v>
      </c>
      <c r="N30" s="116">
        <f t="shared" si="3"/>
        <v>-0.33289564568282898</v>
      </c>
      <c r="O30" s="117">
        <f t="shared" si="4"/>
        <v>-0.35789564568282894</v>
      </c>
      <c r="P30" s="98">
        <f t="shared" si="5"/>
        <v>0</v>
      </c>
      <c r="Q30" s="118">
        <f t="shared" si="6"/>
        <v>0</v>
      </c>
      <c r="R30" s="98">
        <f t="shared" si="10"/>
        <v>6</v>
      </c>
      <c r="S30" s="119">
        <f t="shared" si="7"/>
        <v>6</v>
      </c>
    </row>
    <row r="31" spans="1:19">
      <c r="A31" s="119"/>
      <c r="E31" s="98">
        <f t="shared" si="1"/>
        <v>30</v>
      </c>
      <c r="F31" s="99"/>
      <c r="K31" s="114">
        <f t="shared" si="8"/>
        <v>-0.33239564568282898</v>
      </c>
      <c r="L31" s="115">
        <f t="shared" si="9"/>
        <v>-0.28339564568282899</v>
      </c>
      <c r="M31" s="98">
        <f t="shared" si="2"/>
        <v>-0.33289564568282898</v>
      </c>
      <c r="N31" s="116">
        <f t="shared" si="3"/>
        <v>-0.28289564568282899</v>
      </c>
      <c r="O31" s="117">
        <f t="shared" si="4"/>
        <v>-0.30789564568282901</v>
      </c>
      <c r="P31" s="98">
        <f t="shared" si="5"/>
        <v>0</v>
      </c>
      <c r="Q31" s="118">
        <f t="shared" si="6"/>
        <v>0</v>
      </c>
      <c r="R31" s="98">
        <f t="shared" si="10"/>
        <v>6</v>
      </c>
      <c r="S31" s="119">
        <f t="shared" si="7"/>
        <v>6</v>
      </c>
    </row>
    <row r="32" spans="1:19">
      <c r="A32" s="119"/>
      <c r="E32" s="98">
        <f t="shared" si="1"/>
        <v>31</v>
      </c>
      <c r="F32" s="99"/>
      <c r="K32" s="114">
        <f t="shared" si="8"/>
        <v>-0.28239564568282899</v>
      </c>
      <c r="L32" s="115">
        <f t="shared" si="9"/>
        <v>-0.233395645682829</v>
      </c>
      <c r="M32" s="98">
        <f t="shared" si="2"/>
        <v>-0.28289564568282899</v>
      </c>
      <c r="N32" s="116">
        <f t="shared" si="3"/>
        <v>-0.232895645682829</v>
      </c>
      <c r="O32" s="117">
        <f t="shared" si="4"/>
        <v>-0.25789564568282897</v>
      </c>
      <c r="P32" s="98">
        <f t="shared" si="5"/>
        <v>0</v>
      </c>
      <c r="Q32" s="118">
        <f t="shared" si="6"/>
        <v>0</v>
      </c>
      <c r="R32" s="98">
        <f t="shared" si="10"/>
        <v>6</v>
      </c>
      <c r="S32" s="119">
        <f t="shared" si="7"/>
        <v>6</v>
      </c>
    </row>
    <row r="33" spans="1:19">
      <c r="A33" s="119"/>
      <c r="E33" s="98">
        <f t="shared" si="1"/>
        <v>32</v>
      </c>
      <c r="F33" s="99"/>
      <c r="K33" s="114">
        <f t="shared" si="8"/>
        <v>-0.232395645682829</v>
      </c>
      <c r="L33" s="115">
        <f t="shared" si="9"/>
        <v>-0.18339564568282901</v>
      </c>
      <c r="M33" s="98">
        <f t="shared" si="2"/>
        <v>-0.232895645682829</v>
      </c>
      <c r="N33" s="116">
        <f t="shared" si="3"/>
        <v>-0.18289564568282901</v>
      </c>
      <c r="O33" s="117">
        <f t="shared" si="4"/>
        <v>-0.20789564568282901</v>
      </c>
      <c r="P33" s="98">
        <f t="shared" si="5"/>
        <v>0</v>
      </c>
      <c r="Q33" s="118">
        <f t="shared" si="6"/>
        <v>0</v>
      </c>
      <c r="R33" s="98">
        <f t="shared" si="10"/>
        <v>6</v>
      </c>
      <c r="S33" s="119">
        <f t="shared" si="7"/>
        <v>6</v>
      </c>
    </row>
    <row r="34" spans="1:19">
      <c r="A34" s="119"/>
      <c r="E34" s="98">
        <f t="shared" si="1"/>
        <v>33</v>
      </c>
      <c r="F34" s="99"/>
      <c r="K34" s="114">
        <f t="shared" si="8"/>
        <v>-0.18239564568282901</v>
      </c>
      <c r="L34" s="115">
        <f t="shared" si="9"/>
        <v>-0.13339564568282902</v>
      </c>
      <c r="M34" s="98">
        <f t="shared" si="2"/>
        <v>-0.18289564568282901</v>
      </c>
      <c r="N34" s="116">
        <f t="shared" si="3"/>
        <v>-0.13289564568282902</v>
      </c>
      <c r="O34" s="117">
        <f t="shared" si="4"/>
        <v>-0.15789564568282902</v>
      </c>
      <c r="P34" s="98">
        <f t="shared" si="5"/>
        <v>0</v>
      </c>
      <c r="Q34" s="118">
        <f t="shared" si="6"/>
        <v>0</v>
      </c>
      <c r="R34" s="98">
        <f t="shared" si="10"/>
        <v>6</v>
      </c>
      <c r="S34" s="119">
        <f t="shared" si="7"/>
        <v>6</v>
      </c>
    </row>
    <row r="35" spans="1:19">
      <c r="A35" s="119"/>
      <c r="E35" s="98">
        <f t="shared" si="1"/>
        <v>34</v>
      </c>
      <c r="F35" s="99"/>
      <c r="K35" s="114">
        <f t="shared" si="8"/>
        <v>-0.13239564568282902</v>
      </c>
      <c r="L35" s="115">
        <f t="shared" si="9"/>
        <v>-8.339564568282902E-2</v>
      </c>
      <c r="M35" s="98">
        <f t="shared" si="2"/>
        <v>-0.13289564568282902</v>
      </c>
      <c r="N35" s="116">
        <f t="shared" si="3"/>
        <v>-8.2895645682829019E-2</v>
      </c>
      <c r="O35" s="117">
        <f t="shared" si="4"/>
        <v>-0.10789564568282903</v>
      </c>
      <c r="P35" s="98">
        <f t="shared" si="5"/>
        <v>0</v>
      </c>
      <c r="Q35" s="118">
        <f t="shared" si="6"/>
        <v>0</v>
      </c>
      <c r="R35" s="98">
        <f t="shared" si="10"/>
        <v>6</v>
      </c>
      <c r="S35" s="119">
        <f t="shared" si="7"/>
        <v>6</v>
      </c>
    </row>
    <row r="36" spans="1:19">
      <c r="A36" s="119"/>
      <c r="E36" s="98">
        <f t="shared" si="1"/>
        <v>35</v>
      </c>
      <c r="F36" s="99"/>
      <c r="K36" s="114">
        <f t="shared" si="8"/>
        <v>-8.2395645682829019E-2</v>
      </c>
      <c r="L36" s="115">
        <f t="shared" si="9"/>
        <v>-3.3395645682829017E-2</v>
      </c>
      <c r="M36" s="98">
        <f t="shared" si="2"/>
        <v>-8.2895645682829019E-2</v>
      </c>
      <c r="N36" s="116">
        <f t="shared" si="3"/>
        <v>-3.2895645682829017E-2</v>
      </c>
      <c r="O36" s="117">
        <f t="shared" si="4"/>
        <v>-5.7895645682829018E-2</v>
      </c>
      <c r="P36" s="98">
        <f t="shared" si="5"/>
        <v>0</v>
      </c>
      <c r="Q36" s="118">
        <f t="shared" si="6"/>
        <v>0</v>
      </c>
      <c r="R36" s="98">
        <f t="shared" si="10"/>
        <v>6</v>
      </c>
      <c r="S36" s="119">
        <f t="shared" si="7"/>
        <v>6</v>
      </c>
    </row>
    <row r="37" spans="1:19">
      <c r="A37" s="119"/>
      <c r="E37" s="98">
        <f t="shared" si="1"/>
        <v>36</v>
      </c>
      <c r="F37" s="99"/>
      <c r="K37" s="114">
        <f t="shared" si="8"/>
        <v>-3.2395645682829016E-2</v>
      </c>
      <c r="L37" s="115">
        <f t="shared" si="9"/>
        <v>1.6604354317170986E-2</v>
      </c>
      <c r="M37" s="98">
        <f t="shared" si="2"/>
        <v>-3.2895645682829017E-2</v>
      </c>
      <c r="N37" s="116">
        <f t="shared" si="3"/>
        <v>1.7104354317170986E-2</v>
      </c>
      <c r="O37" s="117">
        <f t="shared" si="4"/>
        <v>-7.8956456828290153E-3</v>
      </c>
      <c r="P37" s="98">
        <f t="shared" si="5"/>
        <v>0</v>
      </c>
      <c r="Q37" s="118">
        <f t="shared" si="6"/>
        <v>0</v>
      </c>
      <c r="R37" s="98">
        <f t="shared" si="10"/>
        <v>6</v>
      </c>
      <c r="S37" s="119">
        <f t="shared" si="7"/>
        <v>6</v>
      </c>
    </row>
    <row r="38" spans="1:19">
      <c r="A38" s="119"/>
      <c r="E38" s="98">
        <f t="shared" si="1"/>
        <v>37</v>
      </c>
      <c r="F38" s="99"/>
      <c r="K38" s="114">
        <f t="shared" si="8"/>
        <v>1.7604354317170987E-2</v>
      </c>
      <c r="L38" s="115">
        <f t="shared" si="9"/>
        <v>6.6604354317170988E-2</v>
      </c>
      <c r="M38" s="98">
        <f t="shared" si="2"/>
        <v>1.7104354317170986E-2</v>
      </c>
      <c r="N38" s="116">
        <f t="shared" si="3"/>
        <v>6.7104354317170989E-2</v>
      </c>
      <c r="O38" s="117">
        <f t="shared" si="4"/>
        <v>4.2104354317170987E-2</v>
      </c>
      <c r="P38" s="98">
        <f t="shared" si="5"/>
        <v>0</v>
      </c>
      <c r="Q38" s="118">
        <f t="shared" si="6"/>
        <v>0</v>
      </c>
      <c r="R38" s="98">
        <f t="shared" si="10"/>
        <v>6</v>
      </c>
      <c r="S38" s="119">
        <f t="shared" si="7"/>
        <v>6</v>
      </c>
    </row>
    <row r="39" spans="1:19">
      <c r="A39" s="119"/>
      <c r="E39" s="98">
        <f t="shared" si="1"/>
        <v>38</v>
      </c>
      <c r="F39" s="99"/>
      <c r="K39" s="114">
        <f t="shared" si="8"/>
        <v>6.7604354317170989E-2</v>
      </c>
      <c r="L39" s="115">
        <f t="shared" si="9"/>
        <v>0.11660435431717099</v>
      </c>
      <c r="M39" s="98">
        <f t="shared" si="2"/>
        <v>6.7104354317170989E-2</v>
      </c>
      <c r="N39" s="116">
        <f t="shared" si="3"/>
        <v>0.11710435431717099</v>
      </c>
      <c r="O39" s="117">
        <f t="shared" si="4"/>
        <v>9.2104354317170983E-2</v>
      </c>
      <c r="P39" s="98">
        <f t="shared" si="5"/>
        <v>0</v>
      </c>
      <c r="Q39" s="118">
        <f t="shared" si="6"/>
        <v>0</v>
      </c>
      <c r="R39" s="98">
        <f t="shared" si="10"/>
        <v>6</v>
      </c>
      <c r="S39" s="119">
        <f t="shared" si="7"/>
        <v>6</v>
      </c>
    </row>
    <row r="40" spans="1:19">
      <c r="A40" s="119"/>
      <c r="E40" s="98">
        <f t="shared" si="1"/>
        <v>39</v>
      </c>
      <c r="F40" s="99"/>
      <c r="K40" s="114">
        <f t="shared" si="8"/>
        <v>0.11760435431717099</v>
      </c>
      <c r="L40" s="115">
        <f t="shared" si="9"/>
        <v>0.16660435431717099</v>
      </c>
      <c r="M40" s="98">
        <f t="shared" si="2"/>
        <v>0.11710435431717099</v>
      </c>
      <c r="N40" s="116">
        <f t="shared" si="3"/>
        <v>0.16710435431717099</v>
      </c>
      <c r="O40" s="117">
        <f t="shared" si="4"/>
        <v>0.142104354317171</v>
      </c>
      <c r="P40" s="98">
        <f t="shared" si="5"/>
        <v>0</v>
      </c>
      <c r="Q40" s="118">
        <f t="shared" si="6"/>
        <v>0</v>
      </c>
      <c r="R40" s="98">
        <f t="shared" si="10"/>
        <v>6</v>
      </c>
      <c r="S40" s="119">
        <f t="shared" si="7"/>
        <v>6</v>
      </c>
    </row>
    <row r="41" spans="1:19">
      <c r="A41" s="119"/>
      <c r="E41" s="98">
        <f t="shared" si="1"/>
        <v>40</v>
      </c>
      <c r="F41" s="99"/>
      <c r="K41" s="114">
        <f t="shared" si="8"/>
        <v>0.16760435431717099</v>
      </c>
      <c r="L41" s="115">
        <f t="shared" si="9"/>
        <v>0.21660435431717101</v>
      </c>
      <c r="M41" s="98">
        <f t="shared" si="2"/>
        <v>0.16710435431717099</v>
      </c>
      <c r="N41" s="116">
        <f t="shared" si="3"/>
        <v>0.21710435431717101</v>
      </c>
      <c r="O41" s="117">
        <f t="shared" si="4"/>
        <v>0.19210435431717099</v>
      </c>
      <c r="P41" s="98">
        <f t="shared" si="5"/>
        <v>0</v>
      </c>
      <c r="Q41" s="118">
        <f t="shared" si="6"/>
        <v>0</v>
      </c>
      <c r="R41" s="98">
        <f t="shared" si="10"/>
        <v>6</v>
      </c>
      <c r="S41" s="119">
        <f t="shared" si="7"/>
        <v>6</v>
      </c>
    </row>
    <row r="42" spans="1:19">
      <c r="A42" s="119"/>
      <c r="E42" s="98">
        <f t="shared" si="1"/>
        <v>41</v>
      </c>
      <c r="F42" s="99"/>
      <c r="K42" s="114">
        <f t="shared" si="8"/>
        <v>0.21760435431717101</v>
      </c>
      <c r="L42" s="115">
        <f t="shared" si="9"/>
        <v>0.266604354317171</v>
      </c>
      <c r="M42" s="98">
        <f t="shared" si="2"/>
        <v>0.21710435431717101</v>
      </c>
      <c r="N42" s="116">
        <f t="shared" si="3"/>
        <v>0.267104354317171</v>
      </c>
      <c r="O42" s="117">
        <f t="shared" si="4"/>
        <v>0.24210435431717101</v>
      </c>
      <c r="P42" s="98">
        <f t="shared" si="5"/>
        <v>0</v>
      </c>
      <c r="Q42" s="118">
        <f t="shared" si="6"/>
        <v>0</v>
      </c>
      <c r="R42" s="98">
        <f t="shared" si="10"/>
        <v>6</v>
      </c>
      <c r="S42" s="119">
        <f t="shared" si="7"/>
        <v>6</v>
      </c>
    </row>
    <row r="43" spans="1:19">
      <c r="A43" s="119"/>
      <c r="E43" s="98">
        <f t="shared" si="1"/>
        <v>42</v>
      </c>
      <c r="F43" s="99"/>
      <c r="K43" s="114">
        <f t="shared" si="8"/>
        <v>0.267604354317171</v>
      </c>
      <c r="L43" s="115">
        <f t="shared" si="9"/>
        <v>0.31660435431717099</v>
      </c>
      <c r="M43" s="98">
        <f t="shared" si="2"/>
        <v>0.267104354317171</v>
      </c>
      <c r="N43" s="116">
        <f t="shared" si="3"/>
        <v>0.31710435431717099</v>
      </c>
      <c r="O43" s="117">
        <f t="shared" si="4"/>
        <v>0.29210435431717097</v>
      </c>
      <c r="P43" s="98">
        <f t="shared" si="5"/>
        <v>0</v>
      </c>
      <c r="Q43" s="118">
        <f t="shared" si="6"/>
        <v>0</v>
      </c>
      <c r="R43" s="98">
        <f t="shared" si="10"/>
        <v>6</v>
      </c>
      <c r="S43" s="119">
        <f t="shared" si="7"/>
        <v>6</v>
      </c>
    </row>
    <row r="44" spans="1:19">
      <c r="A44" s="119"/>
      <c r="E44" s="98">
        <f t="shared" si="1"/>
        <v>43</v>
      </c>
      <c r="F44" s="99"/>
      <c r="K44" s="114">
        <f t="shared" si="8"/>
        <v>0.31760435431717099</v>
      </c>
      <c r="L44" s="115">
        <f t="shared" si="9"/>
        <v>0.36660435431717098</v>
      </c>
      <c r="M44" s="98">
        <f t="shared" si="2"/>
        <v>0.31710435431717099</v>
      </c>
      <c r="N44" s="116">
        <f t="shared" si="3"/>
        <v>0.36710435431717098</v>
      </c>
      <c r="O44" s="117">
        <f t="shared" si="4"/>
        <v>0.34210435431717101</v>
      </c>
      <c r="P44" s="98">
        <f t="shared" si="5"/>
        <v>0</v>
      </c>
      <c r="Q44" s="118">
        <f t="shared" si="6"/>
        <v>0</v>
      </c>
      <c r="R44" s="98">
        <f t="shared" si="10"/>
        <v>6</v>
      </c>
      <c r="S44" s="119">
        <f t="shared" si="7"/>
        <v>6</v>
      </c>
    </row>
    <row r="45" spans="1:19">
      <c r="A45" s="119"/>
      <c r="E45" s="98">
        <f t="shared" si="1"/>
        <v>44</v>
      </c>
      <c r="F45" s="99"/>
      <c r="K45" s="114">
        <f t="shared" si="8"/>
        <v>0.36760435431717098</v>
      </c>
      <c r="L45" s="115">
        <f t="shared" si="9"/>
        <v>0.41660435431717097</v>
      </c>
      <c r="M45" s="98">
        <f t="shared" si="2"/>
        <v>0.36710435431717098</v>
      </c>
      <c r="N45" s="116">
        <f t="shared" si="3"/>
        <v>0.41710435431717097</v>
      </c>
      <c r="O45" s="117">
        <f t="shared" si="4"/>
        <v>0.39210435431717094</v>
      </c>
      <c r="P45" s="98">
        <f t="shared" si="5"/>
        <v>0</v>
      </c>
      <c r="Q45" s="118">
        <f t="shared" si="6"/>
        <v>0</v>
      </c>
      <c r="R45" s="98">
        <f t="shared" si="10"/>
        <v>6</v>
      </c>
      <c r="S45" s="119">
        <f t="shared" si="7"/>
        <v>6</v>
      </c>
    </row>
    <row r="46" spans="1:19">
      <c r="A46" s="119"/>
      <c r="E46" s="98">
        <f t="shared" si="1"/>
        <v>45</v>
      </c>
      <c r="F46" s="99"/>
      <c r="K46" s="114">
        <f t="shared" si="8"/>
        <v>0.41760435431717097</v>
      </c>
      <c r="L46" s="115">
        <f t="shared" si="9"/>
        <v>0.46660435431717096</v>
      </c>
      <c r="M46" s="98">
        <f t="shared" si="2"/>
        <v>0.41710435431717097</v>
      </c>
      <c r="N46" s="116">
        <f t="shared" si="3"/>
        <v>0.46710435431717096</v>
      </c>
      <c r="O46" s="117">
        <f t="shared" si="4"/>
        <v>0.44210435431717099</v>
      </c>
      <c r="P46" s="98">
        <f t="shared" si="5"/>
        <v>1</v>
      </c>
      <c r="Q46" s="118">
        <f t="shared" si="6"/>
        <v>9.0909090909090912E-2</v>
      </c>
      <c r="R46" s="98">
        <f t="shared" si="10"/>
        <v>7</v>
      </c>
      <c r="S46" s="119">
        <f t="shared" si="7"/>
        <v>6</v>
      </c>
    </row>
    <row r="47" spans="1:19">
      <c r="A47" s="119"/>
      <c r="E47" s="98">
        <f t="shared" si="1"/>
        <v>46</v>
      </c>
      <c r="F47" s="99"/>
      <c r="K47" s="114">
        <f t="shared" si="8"/>
        <v>0.46760435431717096</v>
      </c>
      <c r="L47" s="115">
        <f t="shared" si="9"/>
        <v>0.516604354317171</v>
      </c>
      <c r="M47" s="98">
        <f t="shared" si="2"/>
        <v>0.46710435431717096</v>
      </c>
      <c r="N47" s="116">
        <f t="shared" si="3"/>
        <v>0.51710435431717094</v>
      </c>
      <c r="O47" s="117">
        <f t="shared" si="4"/>
        <v>0.49210435431717098</v>
      </c>
      <c r="P47" s="98">
        <f t="shared" si="5"/>
        <v>0</v>
      </c>
      <c r="Q47" s="118">
        <f t="shared" si="6"/>
        <v>0</v>
      </c>
      <c r="R47" s="98">
        <f t="shared" si="10"/>
        <v>7</v>
      </c>
      <c r="S47" s="119">
        <f t="shared" si="7"/>
        <v>7</v>
      </c>
    </row>
    <row r="48" spans="1:19">
      <c r="A48" s="119"/>
      <c r="E48" s="98">
        <f t="shared" si="1"/>
        <v>47</v>
      </c>
      <c r="F48" s="99"/>
      <c r="K48" s="114">
        <f t="shared" si="8"/>
        <v>0.517604354317171</v>
      </c>
      <c r="L48" s="115">
        <f t="shared" si="9"/>
        <v>0.56660435431717104</v>
      </c>
      <c r="M48" s="98">
        <f t="shared" si="2"/>
        <v>0.51710435431717106</v>
      </c>
      <c r="N48" s="116">
        <f t="shared" si="3"/>
        <v>0.56710435431717099</v>
      </c>
      <c r="O48" s="117">
        <f t="shared" si="4"/>
        <v>0.54210435431717108</v>
      </c>
      <c r="P48" s="98">
        <f t="shared" si="5"/>
        <v>0</v>
      </c>
      <c r="Q48" s="118">
        <f t="shared" si="6"/>
        <v>0</v>
      </c>
      <c r="R48" s="98">
        <f t="shared" si="10"/>
        <v>7</v>
      </c>
      <c r="S48" s="119">
        <f t="shared" si="7"/>
        <v>7</v>
      </c>
    </row>
    <row r="49" spans="1:19">
      <c r="A49" s="119"/>
      <c r="E49" s="98">
        <f t="shared" si="1"/>
        <v>48</v>
      </c>
      <c r="F49" s="99"/>
      <c r="K49" s="114">
        <f t="shared" si="8"/>
        <v>0.56760435431717104</v>
      </c>
      <c r="L49" s="115">
        <f t="shared" si="9"/>
        <v>0.61660435431717109</v>
      </c>
      <c r="M49" s="98">
        <f t="shared" si="2"/>
        <v>0.5671043543171711</v>
      </c>
      <c r="N49" s="116">
        <f t="shared" si="3"/>
        <v>0.61710435431717103</v>
      </c>
      <c r="O49" s="117">
        <f t="shared" si="4"/>
        <v>0.59210435431717112</v>
      </c>
      <c r="P49" s="98">
        <f t="shared" si="5"/>
        <v>0</v>
      </c>
      <c r="Q49" s="118">
        <f t="shared" si="6"/>
        <v>0</v>
      </c>
      <c r="R49" s="98">
        <f t="shared" si="10"/>
        <v>7</v>
      </c>
      <c r="S49" s="119">
        <f t="shared" si="7"/>
        <v>7</v>
      </c>
    </row>
    <row r="50" spans="1:19">
      <c r="A50" s="119"/>
      <c r="E50" s="98">
        <f t="shared" si="1"/>
        <v>49</v>
      </c>
      <c r="F50" s="99"/>
      <c r="K50" s="114">
        <f t="shared" si="8"/>
        <v>0.61760435431717109</v>
      </c>
      <c r="L50" s="115">
        <f t="shared" si="9"/>
        <v>0.66660435431717113</v>
      </c>
      <c r="M50" s="98">
        <f t="shared" si="2"/>
        <v>0.61710435431717114</v>
      </c>
      <c r="N50" s="116">
        <f t="shared" si="3"/>
        <v>0.66710435431717108</v>
      </c>
      <c r="O50" s="117">
        <f t="shared" si="4"/>
        <v>0.64210435431717117</v>
      </c>
      <c r="P50" s="98">
        <f t="shared" si="5"/>
        <v>0</v>
      </c>
      <c r="Q50" s="118">
        <f t="shared" si="6"/>
        <v>0</v>
      </c>
      <c r="R50" s="98">
        <f t="shared" si="10"/>
        <v>7</v>
      </c>
      <c r="S50" s="119">
        <f t="shared" si="7"/>
        <v>7</v>
      </c>
    </row>
    <row r="51" spans="1:19">
      <c r="A51" s="119"/>
      <c r="E51" s="98">
        <f t="shared" si="1"/>
        <v>50</v>
      </c>
      <c r="F51" s="99"/>
      <c r="K51" s="114">
        <f t="shared" si="8"/>
        <v>0.66760435431717113</v>
      </c>
      <c r="L51" s="115">
        <f t="shared" si="9"/>
        <v>0.71660435431717118</v>
      </c>
      <c r="M51" s="98">
        <f t="shared" si="2"/>
        <v>0.66710435431717119</v>
      </c>
      <c r="N51" s="116">
        <f t="shared" si="3"/>
        <v>0.71710435431717112</v>
      </c>
      <c r="O51" s="117">
        <f t="shared" si="4"/>
        <v>0.69210435431717121</v>
      </c>
      <c r="P51" s="98">
        <f t="shared" si="5"/>
        <v>0</v>
      </c>
      <c r="Q51" s="118">
        <f t="shared" si="6"/>
        <v>0</v>
      </c>
      <c r="R51" s="98">
        <f t="shared" si="10"/>
        <v>7</v>
      </c>
      <c r="S51" s="119">
        <f t="shared" si="7"/>
        <v>7</v>
      </c>
    </row>
    <row r="52" spans="1:19">
      <c r="A52" s="119"/>
      <c r="E52" s="98">
        <f t="shared" si="1"/>
        <v>51</v>
      </c>
      <c r="F52" s="99"/>
      <c r="K52" s="114">
        <f t="shared" si="8"/>
        <v>0.71760435431717118</v>
      </c>
      <c r="L52" s="115">
        <f t="shared" si="9"/>
        <v>0.76660435431717122</v>
      </c>
      <c r="M52" s="98">
        <f t="shared" si="2"/>
        <v>0.71710435431717123</v>
      </c>
      <c r="N52" s="116">
        <f t="shared" si="3"/>
        <v>0.76710435431717117</v>
      </c>
      <c r="O52" s="117">
        <f t="shared" si="4"/>
        <v>0.74210435431717126</v>
      </c>
      <c r="P52" s="98">
        <f t="shared" si="5"/>
        <v>0</v>
      </c>
      <c r="Q52" s="118">
        <f t="shared" si="6"/>
        <v>0</v>
      </c>
      <c r="R52" s="98">
        <f t="shared" si="10"/>
        <v>7</v>
      </c>
      <c r="S52" s="119">
        <f t="shared" si="7"/>
        <v>7</v>
      </c>
    </row>
    <row r="53" spans="1:19">
      <c r="A53" s="119"/>
      <c r="E53" s="98">
        <f t="shared" si="1"/>
        <v>52</v>
      </c>
      <c r="F53" s="99"/>
      <c r="K53" s="114">
        <f t="shared" si="8"/>
        <v>0.76760435431717122</v>
      </c>
      <c r="L53" s="115">
        <f t="shared" si="9"/>
        <v>0.81660435431717127</v>
      </c>
      <c r="M53" s="98">
        <f t="shared" si="2"/>
        <v>0.76710435431717128</v>
      </c>
      <c r="N53" s="116">
        <f t="shared" si="3"/>
        <v>0.81710435431717121</v>
      </c>
      <c r="O53" s="117">
        <f t="shared" si="4"/>
        <v>0.7921043543171713</v>
      </c>
      <c r="P53" s="98">
        <f t="shared" si="5"/>
        <v>0</v>
      </c>
      <c r="Q53" s="118">
        <f t="shared" si="6"/>
        <v>0</v>
      </c>
      <c r="R53" s="98">
        <f t="shared" si="10"/>
        <v>7</v>
      </c>
      <c r="S53" s="119">
        <f t="shared" si="7"/>
        <v>7</v>
      </c>
    </row>
    <row r="54" spans="1:19">
      <c r="A54" s="119"/>
      <c r="E54" s="98">
        <f t="shared" si="1"/>
        <v>53</v>
      </c>
      <c r="F54" s="99"/>
      <c r="K54" s="114">
        <f t="shared" si="8"/>
        <v>0.81760435431717127</v>
      </c>
      <c r="L54" s="115">
        <f t="shared" si="9"/>
        <v>0.86660435431717131</v>
      </c>
      <c r="M54" s="98">
        <f t="shared" si="2"/>
        <v>0.81710435431717132</v>
      </c>
      <c r="N54" s="116">
        <f t="shared" si="3"/>
        <v>0.86710435431717126</v>
      </c>
      <c r="O54" s="117">
        <f t="shared" si="4"/>
        <v>0.84210435431717134</v>
      </c>
      <c r="P54" s="98">
        <f t="shared" si="5"/>
        <v>0</v>
      </c>
      <c r="Q54" s="118">
        <f t="shared" si="6"/>
        <v>0</v>
      </c>
      <c r="R54" s="98">
        <f t="shared" si="10"/>
        <v>7</v>
      </c>
      <c r="S54" s="119">
        <f t="shared" si="7"/>
        <v>7</v>
      </c>
    </row>
    <row r="55" spans="1:19">
      <c r="A55" s="119"/>
      <c r="E55" s="98">
        <f t="shared" si="1"/>
        <v>54</v>
      </c>
      <c r="F55" s="99"/>
      <c r="K55" s="114">
        <f t="shared" si="8"/>
        <v>0.86760435431717131</v>
      </c>
      <c r="L55" s="115">
        <f t="shared" si="9"/>
        <v>0.91660435431717135</v>
      </c>
      <c r="M55" s="98">
        <f t="shared" si="2"/>
        <v>0.86710435431717137</v>
      </c>
      <c r="N55" s="116">
        <f t="shared" si="3"/>
        <v>0.9171043543171713</v>
      </c>
      <c r="O55" s="117">
        <f t="shared" si="4"/>
        <v>0.89210435431717139</v>
      </c>
      <c r="P55" s="98">
        <f t="shared" si="5"/>
        <v>1</v>
      </c>
      <c r="Q55" s="118">
        <f t="shared" si="6"/>
        <v>9.0909090909090912E-2</v>
      </c>
      <c r="R55" s="98">
        <f t="shared" si="10"/>
        <v>8</v>
      </c>
      <c r="S55" s="119">
        <f t="shared" si="7"/>
        <v>7</v>
      </c>
    </row>
    <row r="56" spans="1:19">
      <c r="A56" s="119"/>
      <c r="E56" s="98">
        <f t="shared" si="1"/>
        <v>55</v>
      </c>
      <c r="F56" s="99"/>
      <c r="K56" s="114">
        <f t="shared" si="8"/>
        <v>0.91760435431717136</v>
      </c>
      <c r="L56" s="115">
        <f t="shared" si="9"/>
        <v>0.9666043543171714</v>
      </c>
      <c r="M56" s="98">
        <f t="shared" si="2"/>
        <v>0.91710435431717141</v>
      </c>
      <c r="N56" s="116">
        <f t="shared" si="3"/>
        <v>0.96710435431717134</v>
      </c>
      <c r="O56" s="117">
        <f t="shared" si="4"/>
        <v>0.94210435431717143</v>
      </c>
      <c r="P56" s="98">
        <f t="shared" si="5"/>
        <v>1</v>
      </c>
      <c r="Q56" s="118">
        <f t="shared" si="6"/>
        <v>9.0909090909090912E-2</v>
      </c>
      <c r="R56" s="98">
        <f t="shared" si="10"/>
        <v>9</v>
      </c>
      <c r="S56" s="119">
        <f t="shared" si="7"/>
        <v>8</v>
      </c>
    </row>
    <row r="57" spans="1:19">
      <c r="A57" s="119"/>
      <c r="E57" s="98">
        <f t="shared" si="1"/>
        <v>56</v>
      </c>
      <c r="F57" s="99"/>
      <c r="K57" s="114">
        <f t="shared" si="8"/>
        <v>0.9676043543171714</v>
      </c>
      <c r="L57" s="115">
        <f t="shared" si="9"/>
        <v>1.0166043543171714</v>
      </c>
      <c r="M57" s="98">
        <f t="shared" si="2"/>
        <v>0.96710435431717146</v>
      </c>
      <c r="N57" s="116">
        <f t="shared" si="3"/>
        <v>1.0171043543171714</v>
      </c>
      <c r="O57" s="117">
        <f t="shared" si="4"/>
        <v>0.99210435431717148</v>
      </c>
      <c r="P57" s="98">
        <f t="shared" si="5"/>
        <v>0</v>
      </c>
      <c r="Q57" s="118">
        <f t="shared" si="6"/>
        <v>0</v>
      </c>
      <c r="R57" s="98">
        <f t="shared" si="10"/>
        <v>9</v>
      </c>
      <c r="S57" s="119">
        <f t="shared" si="7"/>
        <v>9</v>
      </c>
    </row>
    <row r="58" spans="1:19">
      <c r="A58" s="119"/>
      <c r="E58" s="98">
        <f t="shared" si="1"/>
        <v>57</v>
      </c>
      <c r="F58" s="99"/>
      <c r="K58" s="114">
        <f t="shared" si="8"/>
        <v>1.0176043543171713</v>
      </c>
      <c r="L58" s="115">
        <f t="shared" si="9"/>
        <v>1.0666043543171715</v>
      </c>
      <c r="M58" s="98">
        <f t="shared" si="2"/>
        <v>1.0171043543171714</v>
      </c>
      <c r="N58" s="116">
        <f t="shared" si="3"/>
        <v>1.0671043543171714</v>
      </c>
      <c r="O58" s="117">
        <f t="shared" si="4"/>
        <v>1.0421043543171713</v>
      </c>
      <c r="P58" s="98">
        <f t="shared" si="5"/>
        <v>0</v>
      </c>
      <c r="Q58" s="118">
        <f t="shared" si="6"/>
        <v>0</v>
      </c>
      <c r="R58" s="98">
        <f t="shared" si="10"/>
        <v>9</v>
      </c>
      <c r="S58" s="119">
        <f t="shared" si="7"/>
        <v>9</v>
      </c>
    </row>
    <row r="59" spans="1:19">
      <c r="A59" s="119"/>
      <c r="E59" s="98">
        <f t="shared" si="1"/>
        <v>58</v>
      </c>
      <c r="F59" s="99"/>
      <c r="K59" s="114">
        <f t="shared" si="8"/>
        <v>1.0676043543171714</v>
      </c>
      <c r="L59" s="115">
        <f t="shared" si="9"/>
        <v>1.1166043543171715</v>
      </c>
      <c r="M59" s="98">
        <f t="shared" si="2"/>
        <v>1.0671043543171714</v>
      </c>
      <c r="N59" s="116">
        <f t="shared" si="3"/>
        <v>1.1171043543171715</v>
      </c>
      <c r="O59" s="117">
        <f t="shared" si="4"/>
        <v>1.0921043543171716</v>
      </c>
      <c r="P59" s="98">
        <f t="shared" si="5"/>
        <v>0</v>
      </c>
      <c r="Q59" s="118">
        <f t="shared" si="6"/>
        <v>0</v>
      </c>
      <c r="R59" s="98">
        <f t="shared" si="10"/>
        <v>9</v>
      </c>
      <c r="S59" s="119">
        <f t="shared" si="7"/>
        <v>9</v>
      </c>
    </row>
    <row r="60" spans="1:19">
      <c r="A60" s="119"/>
      <c r="E60" s="98">
        <f t="shared" si="1"/>
        <v>59</v>
      </c>
      <c r="F60" s="99"/>
      <c r="K60" s="114">
        <f t="shared" si="8"/>
        <v>1.1176043543171714</v>
      </c>
      <c r="L60" s="115">
        <f t="shared" si="9"/>
        <v>1.1666043543171716</v>
      </c>
      <c r="M60" s="98">
        <f t="shared" si="2"/>
        <v>1.1171043543171715</v>
      </c>
      <c r="N60" s="116">
        <f t="shared" si="3"/>
        <v>1.1671043543171715</v>
      </c>
      <c r="O60" s="117">
        <f t="shared" si="4"/>
        <v>1.1421043543171714</v>
      </c>
      <c r="P60" s="98">
        <f t="shared" si="5"/>
        <v>0</v>
      </c>
      <c r="Q60" s="118">
        <f t="shared" si="6"/>
        <v>0</v>
      </c>
      <c r="R60" s="98">
        <f t="shared" si="10"/>
        <v>9</v>
      </c>
      <c r="S60" s="119">
        <f t="shared" si="7"/>
        <v>9</v>
      </c>
    </row>
    <row r="61" spans="1:19">
      <c r="A61" s="119"/>
      <c r="E61" s="98">
        <f t="shared" si="1"/>
        <v>60</v>
      </c>
      <c r="F61" s="99"/>
      <c r="K61" s="114">
        <f t="shared" si="8"/>
        <v>1.1676043543171715</v>
      </c>
      <c r="L61" s="115">
        <f t="shared" si="9"/>
        <v>1.2166043543171716</v>
      </c>
      <c r="M61" s="98">
        <f t="shared" si="2"/>
        <v>1.1671043543171715</v>
      </c>
      <c r="N61" s="116">
        <f t="shared" si="3"/>
        <v>1.2171043543171716</v>
      </c>
      <c r="O61" s="117">
        <f t="shared" si="4"/>
        <v>1.1921043543171717</v>
      </c>
      <c r="P61" s="98">
        <f t="shared" si="5"/>
        <v>1</v>
      </c>
      <c r="Q61" s="118">
        <f t="shared" si="6"/>
        <v>9.0909090909090912E-2</v>
      </c>
      <c r="R61" s="98">
        <f t="shared" si="10"/>
        <v>10</v>
      </c>
      <c r="S61" s="119">
        <f t="shared" si="7"/>
        <v>9</v>
      </c>
    </row>
    <row r="62" spans="1:19">
      <c r="A62" s="119"/>
      <c r="E62" s="98">
        <f t="shared" si="1"/>
        <v>61</v>
      </c>
      <c r="F62" s="99"/>
      <c r="K62" s="114">
        <f t="shared" si="8"/>
        <v>1.2176043543171715</v>
      </c>
      <c r="L62" s="115">
        <f t="shared" si="9"/>
        <v>1.2666043543171717</v>
      </c>
      <c r="M62" s="98">
        <f t="shared" si="2"/>
        <v>1.2171043543171716</v>
      </c>
      <c r="N62" s="116">
        <f t="shared" si="3"/>
        <v>1.2671043543171716</v>
      </c>
      <c r="O62" s="117">
        <f t="shared" si="4"/>
        <v>1.2421043543171715</v>
      </c>
      <c r="P62" s="98">
        <f t="shared" si="5"/>
        <v>0</v>
      </c>
      <c r="Q62" s="118">
        <f t="shared" si="6"/>
        <v>0</v>
      </c>
      <c r="R62" s="98">
        <f t="shared" si="10"/>
        <v>10</v>
      </c>
      <c r="S62" s="119">
        <f t="shared" si="7"/>
        <v>10</v>
      </c>
    </row>
    <row r="63" spans="1:19">
      <c r="A63" s="119"/>
      <c r="E63" s="98">
        <f t="shared" si="1"/>
        <v>62</v>
      </c>
      <c r="F63" s="99"/>
      <c r="K63" s="114">
        <f t="shared" si="8"/>
        <v>1.2676043543171716</v>
      </c>
      <c r="L63" s="115">
        <f t="shared" si="9"/>
        <v>1.3166043543171717</v>
      </c>
      <c r="M63" s="98">
        <f t="shared" si="2"/>
        <v>1.2671043543171716</v>
      </c>
      <c r="N63" s="116">
        <f t="shared" si="3"/>
        <v>1.3171043543171717</v>
      </c>
      <c r="O63" s="117">
        <f t="shared" si="4"/>
        <v>1.2921043543171717</v>
      </c>
      <c r="P63" s="98">
        <f t="shared" si="5"/>
        <v>0</v>
      </c>
      <c r="Q63" s="118">
        <f t="shared" si="6"/>
        <v>0</v>
      </c>
      <c r="R63" s="98">
        <f t="shared" si="10"/>
        <v>10</v>
      </c>
      <c r="S63" s="119">
        <f t="shared" si="7"/>
        <v>10</v>
      </c>
    </row>
    <row r="64" spans="1:19">
      <c r="A64" s="119"/>
      <c r="E64" s="98">
        <f t="shared" si="1"/>
        <v>63</v>
      </c>
      <c r="F64" s="99"/>
      <c r="K64" s="114">
        <f t="shared" si="8"/>
        <v>1.3176043543171716</v>
      </c>
      <c r="L64" s="115">
        <f t="shared" si="9"/>
        <v>1.3666043543171718</v>
      </c>
      <c r="M64" s="98">
        <f t="shared" si="2"/>
        <v>1.3171043543171717</v>
      </c>
      <c r="N64" s="116">
        <f t="shared" si="3"/>
        <v>1.3671043543171717</v>
      </c>
      <c r="O64" s="117">
        <f t="shared" si="4"/>
        <v>1.3421043543171716</v>
      </c>
      <c r="P64" s="98">
        <f t="shared" si="5"/>
        <v>0</v>
      </c>
      <c r="Q64" s="118">
        <f t="shared" si="6"/>
        <v>0</v>
      </c>
      <c r="R64" s="98">
        <f t="shared" si="10"/>
        <v>10</v>
      </c>
      <c r="S64" s="119">
        <f t="shared" si="7"/>
        <v>10</v>
      </c>
    </row>
    <row r="65" spans="1:19">
      <c r="A65" s="119"/>
      <c r="E65" s="98">
        <f t="shared" si="1"/>
        <v>64</v>
      </c>
      <c r="F65" s="99"/>
      <c r="K65" s="114">
        <f t="shared" si="8"/>
        <v>1.3676043543171716</v>
      </c>
      <c r="L65" s="115">
        <f t="shared" si="9"/>
        <v>1.4166043543171718</v>
      </c>
      <c r="M65" s="98">
        <f t="shared" si="2"/>
        <v>1.3671043543171717</v>
      </c>
      <c r="N65" s="116">
        <f t="shared" si="3"/>
        <v>1.4171043543171717</v>
      </c>
      <c r="O65" s="117">
        <f t="shared" si="4"/>
        <v>1.3921043543171718</v>
      </c>
      <c r="P65" s="98">
        <f t="shared" si="5"/>
        <v>0</v>
      </c>
      <c r="Q65" s="118">
        <f t="shared" si="6"/>
        <v>0</v>
      </c>
      <c r="R65" s="98">
        <f t="shared" si="10"/>
        <v>10</v>
      </c>
      <c r="S65" s="119">
        <f t="shared" si="7"/>
        <v>10</v>
      </c>
    </row>
    <row r="66" spans="1:19">
      <c r="A66" s="119"/>
      <c r="E66" s="98">
        <f t="shared" si="1"/>
        <v>65</v>
      </c>
      <c r="F66" s="99"/>
      <c r="K66" s="114">
        <f t="shared" si="8"/>
        <v>1.4176043543171717</v>
      </c>
      <c r="L66" s="115">
        <f t="shared" si="9"/>
        <v>1.4666043543171718</v>
      </c>
      <c r="M66" s="98">
        <f t="shared" si="2"/>
        <v>1.4171043543171717</v>
      </c>
      <c r="N66" s="116">
        <f t="shared" si="3"/>
        <v>1.4671043543171718</v>
      </c>
      <c r="O66" s="117">
        <f t="shared" si="4"/>
        <v>1.4421043543171717</v>
      </c>
      <c r="P66" s="98">
        <f t="shared" si="5"/>
        <v>0</v>
      </c>
      <c r="Q66" s="118">
        <f t="shared" si="6"/>
        <v>0</v>
      </c>
      <c r="R66" s="98">
        <f t="shared" si="10"/>
        <v>10</v>
      </c>
      <c r="S66" s="119">
        <f t="shared" si="7"/>
        <v>10</v>
      </c>
    </row>
    <row r="67" spans="1:19">
      <c r="A67" s="119"/>
      <c r="E67" s="98">
        <f t="shared" si="1"/>
        <v>66</v>
      </c>
      <c r="F67" s="99"/>
      <c r="K67" s="114">
        <f t="shared" si="8"/>
        <v>1.4676043543171717</v>
      </c>
      <c r="L67" s="115">
        <f t="shared" si="9"/>
        <v>1.5166043543171719</v>
      </c>
      <c r="M67" s="98">
        <f t="shared" si="2"/>
        <v>1.4671043543171718</v>
      </c>
      <c r="N67" s="116">
        <f t="shared" si="3"/>
        <v>1.5171043543171718</v>
      </c>
      <c r="O67" s="117">
        <f t="shared" si="4"/>
        <v>1.4921043543171719</v>
      </c>
      <c r="P67" s="98">
        <f t="shared" si="5"/>
        <v>0</v>
      </c>
      <c r="Q67" s="118">
        <f t="shared" si="6"/>
        <v>0</v>
      </c>
      <c r="R67" s="98">
        <f t="shared" si="10"/>
        <v>10</v>
      </c>
      <c r="S67" s="119">
        <f t="shared" si="7"/>
        <v>10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1.5176043543171718</v>
      </c>
      <c r="L68" s="115">
        <f t="shared" si="9"/>
        <v>1.5666043543171719</v>
      </c>
      <c r="M68" s="98">
        <f t="shared" si="2"/>
        <v>1.5171043543171718</v>
      </c>
      <c r="N68" s="116">
        <f t="shared" si="3"/>
        <v>1.5671043543171719</v>
      </c>
      <c r="O68" s="117">
        <f t="shared" si="4"/>
        <v>1.5421043543171717</v>
      </c>
      <c r="P68" s="98">
        <f t="shared" si="5"/>
        <v>0</v>
      </c>
      <c r="Q68" s="118">
        <f t="shared" si="6"/>
        <v>0</v>
      </c>
      <c r="R68" s="98">
        <f t="shared" si="10"/>
        <v>10</v>
      </c>
      <c r="S68" s="119">
        <f t="shared" si="7"/>
        <v>10</v>
      </c>
    </row>
    <row r="69" spans="1:19">
      <c r="A69" s="119"/>
      <c r="E69" s="98">
        <f t="shared" si="11"/>
        <v>68</v>
      </c>
      <c r="F69" s="99"/>
      <c r="K69" s="114">
        <f t="shared" si="8"/>
        <v>1.5676043543171718</v>
      </c>
      <c r="L69" s="115">
        <f t="shared" si="9"/>
        <v>1.616604354317172</v>
      </c>
      <c r="M69" s="98">
        <f t="shared" ref="M69:M132" si="12">K69-5*10^-(D$2+1)</f>
        <v>1.5671043543171719</v>
      </c>
      <c r="N69" s="116">
        <f t="shared" ref="N69:N132" si="13">L69+5*10^-(D$2+1)</f>
        <v>1.6171043543171719</v>
      </c>
      <c r="O69" s="117">
        <f t="shared" ref="O69:O132" si="14">AVERAGE(K69,L69)</f>
        <v>1.592104354317172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10</v>
      </c>
      <c r="S69" s="119">
        <f t="shared" ref="S69:S132" si="17">COUNTIF(F$2:F$5000,"&lt;="&amp;M69)</f>
        <v>10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1.6176043543171719</v>
      </c>
      <c r="L70" s="115">
        <f t="shared" ref="L70:L133" si="19">K70+$I$4-POWER(10,-$D$2)</f>
        <v>1.666604354317172</v>
      </c>
      <c r="M70" s="98">
        <f t="shared" si="12"/>
        <v>1.6171043543171719</v>
      </c>
      <c r="N70" s="116">
        <f t="shared" si="13"/>
        <v>1.667104354317172</v>
      </c>
      <c r="O70" s="117">
        <f t="shared" si="14"/>
        <v>1.6421043543171718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10</v>
      </c>
      <c r="S70" s="119">
        <f t="shared" si="17"/>
        <v>10</v>
      </c>
    </row>
    <row r="71" spans="1:19">
      <c r="A71" s="119"/>
      <c r="E71" s="98">
        <f t="shared" si="11"/>
        <v>70</v>
      </c>
      <c r="F71" s="99"/>
      <c r="K71" s="114">
        <f t="shared" si="18"/>
        <v>1.6676043543171719</v>
      </c>
      <c r="L71" s="115">
        <f t="shared" si="19"/>
        <v>1.7166043543171721</v>
      </c>
      <c r="M71" s="98">
        <f t="shared" si="12"/>
        <v>1.667104354317172</v>
      </c>
      <c r="N71" s="116">
        <f t="shared" si="13"/>
        <v>1.717104354317172</v>
      </c>
      <c r="O71" s="117">
        <f t="shared" si="14"/>
        <v>1.6921043543171721</v>
      </c>
      <c r="P71" s="98">
        <f t="shared" si="15"/>
        <v>0</v>
      </c>
      <c r="Q71" s="118">
        <f t="shared" si="16"/>
        <v>0</v>
      </c>
      <c r="R71" s="98">
        <f t="shared" si="20"/>
        <v>10</v>
      </c>
      <c r="S71" s="119">
        <f t="shared" si="17"/>
        <v>10</v>
      </c>
    </row>
    <row r="72" spans="1:19">
      <c r="A72" s="119"/>
      <c r="E72" s="98">
        <f t="shared" si="11"/>
        <v>71</v>
      </c>
      <c r="F72" s="99"/>
      <c r="K72" s="114">
        <f t="shared" si="18"/>
        <v>1.717604354317172</v>
      </c>
      <c r="L72" s="115">
        <f t="shared" si="19"/>
        <v>1.7666043543171721</v>
      </c>
      <c r="M72" s="98">
        <f t="shared" si="12"/>
        <v>1.717104354317172</v>
      </c>
      <c r="N72" s="116">
        <f t="shared" si="13"/>
        <v>1.7671043543171721</v>
      </c>
      <c r="O72" s="117">
        <f t="shared" si="14"/>
        <v>1.7421043543171719</v>
      </c>
      <c r="P72" s="98">
        <f t="shared" si="15"/>
        <v>0</v>
      </c>
      <c r="Q72" s="118">
        <f t="shared" si="16"/>
        <v>0</v>
      </c>
      <c r="R72" s="98">
        <f t="shared" si="20"/>
        <v>10</v>
      </c>
      <c r="S72" s="119">
        <f t="shared" si="17"/>
        <v>10</v>
      </c>
    </row>
    <row r="73" spans="1:19">
      <c r="A73" s="119"/>
      <c r="E73" s="98">
        <f t="shared" si="11"/>
        <v>72</v>
      </c>
      <c r="F73" s="99"/>
      <c r="K73" s="114">
        <f t="shared" si="18"/>
        <v>1.767604354317172</v>
      </c>
      <c r="L73" s="115">
        <f t="shared" si="19"/>
        <v>1.8166043543171722</v>
      </c>
      <c r="M73" s="98">
        <f t="shared" si="12"/>
        <v>1.7671043543171721</v>
      </c>
      <c r="N73" s="116">
        <f t="shared" si="13"/>
        <v>1.8171043543171721</v>
      </c>
      <c r="O73" s="117">
        <f t="shared" si="14"/>
        <v>1.7921043543171722</v>
      </c>
      <c r="P73" s="98">
        <f t="shared" si="15"/>
        <v>0</v>
      </c>
      <c r="Q73" s="118">
        <f t="shared" si="16"/>
        <v>0</v>
      </c>
      <c r="R73" s="98">
        <f t="shared" si="20"/>
        <v>10</v>
      </c>
      <c r="S73" s="119">
        <f t="shared" si="17"/>
        <v>10</v>
      </c>
    </row>
    <row r="74" spans="1:19">
      <c r="A74" s="119"/>
      <c r="E74" s="98">
        <f t="shared" si="11"/>
        <v>73</v>
      </c>
      <c r="F74" s="99"/>
      <c r="K74" s="114">
        <f t="shared" si="18"/>
        <v>1.817604354317172</v>
      </c>
      <c r="L74" s="115">
        <f t="shared" si="19"/>
        <v>1.8666043543171722</v>
      </c>
      <c r="M74" s="98">
        <f t="shared" si="12"/>
        <v>1.8171043543171721</v>
      </c>
      <c r="N74" s="116">
        <f t="shared" si="13"/>
        <v>1.8671043543171721</v>
      </c>
      <c r="O74" s="117">
        <f t="shared" si="14"/>
        <v>1.842104354317172</v>
      </c>
      <c r="P74" s="98">
        <f t="shared" si="15"/>
        <v>0</v>
      </c>
      <c r="Q74" s="118">
        <f t="shared" si="16"/>
        <v>0</v>
      </c>
      <c r="R74" s="98">
        <f t="shared" si="20"/>
        <v>10</v>
      </c>
      <c r="S74" s="119">
        <f t="shared" si="17"/>
        <v>10</v>
      </c>
    </row>
    <row r="75" spans="1:19">
      <c r="A75" s="119"/>
      <c r="E75" s="98">
        <f t="shared" si="11"/>
        <v>74</v>
      </c>
      <c r="F75" s="99"/>
      <c r="K75" s="114">
        <f t="shared" si="18"/>
        <v>1.8676043543171721</v>
      </c>
      <c r="L75" s="115">
        <f t="shared" si="19"/>
        <v>1.9166043543171722</v>
      </c>
      <c r="M75" s="98">
        <f t="shared" si="12"/>
        <v>1.8671043543171721</v>
      </c>
      <c r="N75" s="116">
        <f t="shared" si="13"/>
        <v>1.9171043543171722</v>
      </c>
      <c r="O75" s="117">
        <f t="shared" si="14"/>
        <v>1.8921043543171723</v>
      </c>
      <c r="P75" s="98">
        <f t="shared" si="15"/>
        <v>0</v>
      </c>
      <c r="Q75" s="118">
        <f t="shared" si="16"/>
        <v>0</v>
      </c>
      <c r="R75" s="98">
        <f t="shared" si="20"/>
        <v>10</v>
      </c>
      <c r="S75" s="119">
        <f t="shared" si="17"/>
        <v>10</v>
      </c>
    </row>
    <row r="76" spans="1:19">
      <c r="A76" s="119"/>
      <c r="E76" s="98">
        <f t="shared" si="11"/>
        <v>75</v>
      </c>
      <c r="F76" s="99"/>
      <c r="K76" s="114">
        <f t="shared" si="18"/>
        <v>1.9176043543171721</v>
      </c>
      <c r="L76" s="115">
        <f t="shared" si="19"/>
        <v>1.9666043543171723</v>
      </c>
      <c r="M76" s="98">
        <f t="shared" si="12"/>
        <v>1.9171043543171722</v>
      </c>
      <c r="N76" s="116">
        <f t="shared" si="13"/>
        <v>1.9671043543171722</v>
      </c>
      <c r="O76" s="117">
        <f t="shared" si="14"/>
        <v>1.9421043543171721</v>
      </c>
      <c r="P76" s="98">
        <f t="shared" si="15"/>
        <v>0</v>
      </c>
      <c r="Q76" s="118">
        <f t="shared" si="16"/>
        <v>0</v>
      </c>
      <c r="R76" s="98">
        <f t="shared" si="20"/>
        <v>10</v>
      </c>
      <c r="S76" s="119">
        <f t="shared" si="17"/>
        <v>10</v>
      </c>
    </row>
    <row r="77" spans="1:19">
      <c r="A77" s="119"/>
      <c r="E77" s="98">
        <f t="shared" si="11"/>
        <v>76</v>
      </c>
      <c r="F77" s="99"/>
      <c r="K77" s="114">
        <f t="shared" si="18"/>
        <v>1.9676043543171722</v>
      </c>
      <c r="L77" s="115">
        <f t="shared" si="19"/>
        <v>2.0166043543171721</v>
      </c>
      <c r="M77" s="98">
        <f t="shared" si="12"/>
        <v>1.9671043543171722</v>
      </c>
      <c r="N77" s="116">
        <f t="shared" si="13"/>
        <v>2.0171043543171723</v>
      </c>
      <c r="O77" s="117">
        <f t="shared" si="14"/>
        <v>1.9921043543171721</v>
      </c>
      <c r="P77" s="98">
        <f t="shared" si="15"/>
        <v>0</v>
      </c>
      <c r="Q77" s="118">
        <f t="shared" si="16"/>
        <v>0</v>
      </c>
      <c r="R77" s="98">
        <f t="shared" si="20"/>
        <v>10</v>
      </c>
      <c r="S77" s="119">
        <f t="shared" si="17"/>
        <v>10</v>
      </c>
    </row>
    <row r="78" spans="1:19">
      <c r="A78" s="119"/>
      <c r="E78" s="98">
        <f t="shared" si="11"/>
        <v>77</v>
      </c>
      <c r="F78" s="99"/>
      <c r="K78" s="114">
        <f t="shared" si="18"/>
        <v>2.017604354317172</v>
      </c>
      <c r="L78" s="115">
        <f t="shared" si="19"/>
        <v>2.0666043543171719</v>
      </c>
      <c r="M78" s="98">
        <f t="shared" si="12"/>
        <v>2.0171043543171718</v>
      </c>
      <c r="N78" s="116">
        <f t="shared" si="13"/>
        <v>2.0671043543171721</v>
      </c>
      <c r="O78" s="117">
        <f t="shared" si="14"/>
        <v>2.0421043543171722</v>
      </c>
      <c r="P78" s="98">
        <f t="shared" si="15"/>
        <v>0</v>
      </c>
      <c r="Q78" s="118">
        <f t="shared" si="16"/>
        <v>0</v>
      </c>
      <c r="R78" s="98">
        <f t="shared" si="20"/>
        <v>10</v>
      </c>
      <c r="S78" s="119">
        <f t="shared" si="17"/>
        <v>10</v>
      </c>
    </row>
    <row r="79" spans="1:19">
      <c r="A79" s="119"/>
      <c r="E79" s="98">
        <f t="shared" si="11"/>
        <v>78</v>
      </c>
      <c r="F79" s="99"/>
      <c r="K79" s="114">
        <f t="shared" si="18"/>
        <v>2.0676043543171718</v>
      </c>
      <c r="L79" s="115">
        <f t="shared" si="19"/>
        <v>2.1166043543171718</v>
      </c>
      <c r="M79" s="98">
        <f t="shared" si="12"/>
        <v>2.0671043543171717</v>
      </c>
      <c r="N79" s="116">
        <f t="shared" si="13"/>
        <v>2.1171043543171719</v>
      </c>
      <c r="O79" s="117">
        <f t="shared" si="14"/>
        <v>2.092104354317172</v>
      </c>
      <c r="P79" s="98">
        <f t="shared" si="15"/>
        <v>0</v>
      </c>
      <c r="Q79" s="118">
        <f t="shared" si="16"/>
        <v>0</v>
      </c>
      <c r="R79" s="98">
        <f t="shared" si="20"/>
        <v>10</v>
      </c>
      <c r="S79" s="119">
        <f t="shared" si="17"/>
        <v>10</v>
      </c>
    </row>
    <row r="80" spans="1:19">
      <c r="A80" s="119"/>
      <c r="E80" s="98">
        <f t="shared" si="11"/>
        <v>79</v>
      </c>
      <c r="F80" s="99"/>
      <c r="K80" s="114">
        <f t="shared" si="18"/>
        <v>2.1176043543171716</v>
      </c>
      <c r="L80" s="115">
        <f t="shared" si="19"/>
        <v>2.1666043543171716</v>
      </c>
      <c r="M80" s="98">
        <f t="shared" si="12"/>
        <v>2.1171043543171715</v>
      </c>
      <c r="N80" s="116">
        <f t="shared" si="13"/>
        <v>2.1671043543171717</v>
      </c>
      <c r="O80" s="117">
        <f t="shared" si="14"/>
        <v>2.1421043543171718</v>
      </c>
      <c r="P80" s="98">
        <f t="shared" si="15"/>
        <v>1</v>
      </c>
      <c r="Q80" s="118">
        <f t="shared" si="16"/>
        <v>9.0909090909090912E-2</v>
      </c>
      <c r="R80" s="98">
        <f t="shared" si="20"/>
        <v>11</v>
      </c>
      <c r="S80" s="119">
        <f t="shared" si="17"/>
        <v>10</v>
      </c>
    </row>
    <row r="81" spans="1:19">
      <c r="A81" s="119"/>
      <c r="E81" s="98">
        <f t="shared" si="11"/>
        <v>80</v>
      </c>
      <c r="F81" s="99"/>
      <c r="K81" s="114">
        <f t="shared" si="18"/>
        <v>2.1676043543171715</v>
      </c>
      <c r="L81" s="115">
        <f t="shared" si="19"/>
        <v>2.2166043543171714</v>
      </c>
      <c r="M81" s="98">
        <f t="shared" si="12"/>
        <v>2.1671043543171713</v>
      </c>
      <c r="N81" s="116">
        <f t="shared" si="13"/>
        <v>2.2171043543171716</v>
      </c>
      <c r="O81" s="117">
        <f t="shared" si="14"/>
        <v>2.1921043543171717</v>
      </c>
      <c r="P81" s="98">
        <f t="shared" si="15"/>
        <v>0</v>
      </c>
      <c r="Q81" s="118">
        <f t="shared" si="16"/>
        <v>0</v>
      </c>
      <c r="R81" s="98">
        <f t="shared" si="20"/>
        <v>11</v>
      </c>
      <c r="S81" s="119">
        <f t="shared" si="17"/>
        <v>11</v>
      </c>
    </row>
    <row r="82" spans="1:19">
      <c r="A82" s="119"/>
      <c r="E82" s="98">
        <f t="shared" si="11"/>
        <v>81</v>
      </c>
      <c r="F82" s="99"/>
      <c r="K82" s="114">
        <f t="shared" si="18"/>
        <v>2.2176043543171713</v>
      </c>
      <c r="L82" s="115">
        <f t="shared" si="19"/>
        <v>2.2666043543171712</v>
      </c>
      <c r="M82" s="98">
        <f t="shared" si="12"/>
        <v>2.2171043543171711</v>
      </c>
      <c r="N82" s="116">
        <f t="shared" si="13"/>
        <v>2.2671043543171714</v>
      </c>
      <c r="O82" s="117">
        <f t="shared" si="14"/>
        <v>2.2421043543171715</v>
      </c>
      <c r="P82" s="98">
        <f t="shared" si="15"/>
        <v>0</v>
      </c>
      <c r="Q82" s="118">
        <f t="shared" si="16"/>
        <v>0</v>
      </c>
      <c r="R82" s="98">
        <f t="shared" si="20"/>
        <v>11</v>
      </c>
      <c r="S82" s="119">
        <f t="shared" si="17"/>
        <v>11</v>
      </c>
    </row>
    <row r="83" spans="1:19">
      <c r="A83" s="119"/>
      <c r="E83" s="98">
        <f t="shared" si="11"/>
        <v>82</v>
      </c>
      <c r="F83" s="99"/>
      <c r="K83" s="114">
        <f t="shared" si="18"/>
        <v>2.2676043543171711</v>
      </c>
      <c r="L83" s="115">
        <f t="shared" si="19"/>
        <v>2.316604354317171</v>
      </c>
      <c r="M83" s="98">
        <f t="shared" si="12"/>
        <v>2.2671043543171709</v>
      </c>
      <c r="N83" s="116">
        <f t="shared" si="13"/>
        <v>2.3171043543171712</v>
      </c>
      <c r="O83" s="117">
        <f t="shared" si="14"/>
        <v>2.2921043543171713</v>
      </c>
      <c r="P83" s="98">
        <f t="shared" si="15"/>
        <v>0</v>
      </c>
      <c r="Q83" s="118">
        <f t="shared" si="16"/>
        <v>0</v>
      </c>
      <c r="R83" s="98">
        <f t="shared" si="20"/>
        <v>11</v>
      </c>
      <c r="S83" s="119">
        <f t="shared" si="17"/>
        <v>11</v>
      </c>
    </row>
    <row r="84" spans="1:19">
      <c r="A84" s="119"/>
      <c r="E84" s="98">
        <f t="shared" si="11"/>
        <v>83</v>
      </c>
      <c r="F84" s="99"/>
      <c r="K84" s="114">
        <f t="shared" si="18"/>
        <v>2.3176043543171709</v>
      </c>
      <c r="L84" s="115">
        <f t="shared" si="19"/>
        <v>2.3666043543171709</v>
      </c>
      <c r="M84" s="98">
        <f t="shared" si="12"/>
        <v>2.3171043543171708</v>
      </c>
      <c r="N84" s="116">
        <f t="shared" si="13"/>
        <v>2.367104354317171</v>
      </c>
      <c r="O84" s="117">
        <f t="shared" si="14"/>
        <v>2.3421043543171711</v>
      </c>
      <c r="P84" s="98">
        <f t="shared" si="15"/>
        <v>0</v>
      </c>
      <c r="Q84" s="118">
        <f t="shared" si="16"/>
        <v>0</v>
      </c>
      <c r="R84" s="98">
        <f t="shared" si="20"/>
        <v>11</v>
      </c>
      <c r="S84" s="119">
        <f t="shared" si="17"/>
        <v>11</v>
      </c>
    </row>
    <row r="85" spans="1:19">
      <c r="A85" s="119"/>
      <c r="E85" s="98">
        <f t="shared" si="11"/>
        <v>84</v>
      </c>
      <c r="F85" s="99"/>
      <c r="K85" s="114">
        <f t="shared" si="18"/>
        <v>2.3676043543171708</v>
      </c>
      <c r="L85" s="115">
        <f t="shared" si="19"/>
        <v>2.4166043543171707</v>
      </c>
      <c r="M85" s="98">
        <f t="shared" si="12"/>
        <v>2.3671043543171706</v>
      </c>
      <c r="N85" s="116">
        <f t="shared" si="13"/>
        <v>2.4171043543171709</v>
      </c>
      <c r="O85" s="117">
        <f t="shared" si="14"/>
        <v>2.3921043543171709</v>
      </c>
      <c r="P85" s="98">
        <f t="shared" si="15"/>
        <v>0</v>
      </c>
      <c r="Q85" s="118">
        <f t="shared" si="16"/>
        <v>0</v>
      </c>
      <c r="R85" s="98">
        <f t="shared" si="20"/>
        <v>11</v>
      </c>
      <c r="S85" s="119">
        <f t="shared" si="17"/>
        <v>11</v>
      </c>
    </row>
    <row r="86" spans="1:19">
      <c r="A86" s="119"/>
      <c r="E86" s="98">
        <f t="shared" si="11"/>
        <v>85</v>
      </c>
      <c r="F86" s="99"/>
      <c r="K86" s="114">
        <f t="shared" si="18"/>
        <v>2.4176043543171706</v>
      </c>
      <c r="L86" s="115">
        <f t="shared" si="19"/>
        <v>2.4666043543171705</v>
      </c>
      <c r="M86" s="98">
        <f t="shared" si="12"/>
        <v>2.4171043543171704</v>
      </c>
      <c r="N86" s="116">
        <f t="shared" si="13"/>
        <v>2.4671043543171707</v>
      </c>
      <c r="O86" s="117">
        <f t="shared" si="14"/>
        <v>2.4421043543171708</v>
      </c>
      <c r="P86" s="98">
        <f t="shared" si="15"/>
        <v>0</v>
      </c>
      <c r="Q86" s="118">
        <f t="shared" si="16"/>
        <v>0</v>
      </c>
      <c r="R86" s="98">
        <f t="shared" si="20"/>
        <v>11</v>
      </c>
      <c r="S86" s="119">
        <f t="shared" si="17"/>
        <v>11</v>
      </c>
    </row>
    <row r="87" spans="1:19">
      <c r="A87" s="119"/>
      <c r="E87" s="98">
        <f t="shared" si="11"/>
        <v>86</v>
      </c>
      <c r="F87" s="99"/>
      <c r="K87" s="114">
        <f t="shared" si="18"/>
        <v>2.4676043543171704</v>
      </c>
      <c r="L87" s="115">
        <f t="shared" si="19"/>
        <v>2.5166043543171703</v>
      </c>
      <c r="M87" s="98">
        <f t="shared" si="12"/>
        <v>2.4671043543171702</v>
      </c>
      <c r="N87" s="116">
        <f t="shared" si="13"/>
        <v>2.5171043543171705</v>
      </c>
      <c r="O87" s="117">
        <f t="shared" si="14"/>
        <v>2.4921043543171706</v>
      </c>
      <c r="P87" s="98">
        <f t="shared" si="15"/>
        <v>0</v>
      </c>
      <c r="Q87" s="118">
        <f t="shared" si="16"/>
        <v>0</v>
      </c>
      <c r="R87" s="98">
        <f t="shared" si="20"/>
        <v>11</v>
      </c>
      <c r="S87" s="119">
        <f t="shared" si="17"/>
        <v>11</v>
      </c>
    </row>
    <row r="88" spans="1:19">
      <c r="A88" s="119"/>
      <c r="E88" s="98">
        <f t="shared" si="11"/>
        <v>87</v>
      </c>
      <c r="F88" s="99"/>
      <c r="K88" s="114">
        <f t="shared" si="18"/>
        <v>2.5176043543171702</v>
      </c>
      <c r="L88" s="115">
        <f t="shared" si="19"/>
        <v>2.5666043543171702</v>
      </c>
      <c r="M88" s="98">
        <f t="shared" si="12"/>
        <v>2.5171043543171701</v>
      </c>
      <c r="N88" s="116">
        <f t="shared" si="13"/>
        <v>2.5671043543171703</v>
      </c>
      <c r="O88" s="117">
        <f t="shared" si="14"/>
        <v>2.5421043543171704</v>
      </c>
      <c r="P88" s="98">
        <f t="shared" si="15"/>
        <v>0</v>
      </c>
      <c r="Q88" s="118">
        <f t="shared" si="16"/>
        <v>0</v>
      </c>
      <c r="R88" s="98">
        <f t="shared" si="20"/>
        <v>11</v>
      </c>
      <c r="S88" s="119">
        <f t="shared" si="17"/>
        <v>11</v>
      </c>
    </row>
    <row r="89" spans="1:19">
      <c r="A89" s="119"/>
      <c r="E89" s="98">
        <f t="shared" si="11"/>
        <v>88</v>
      </c>
      <c r="F89" s="99"/>
      <c r="K89" s="114">
        <f t="shared" si="18"/>
        <v>2.56760435431717</v>
      </c>
      <c r="L89" s="115">
        <f t="shared" si="19"/>
        <v>2.61660435431717</v>
      </c>
      <c r="M89" s="98">
        <f t="shared" si="12"/>
        <v>2.5671043543171699</v>
      </c>
      <c r="N89" s="116">
        <f t="shared" si="13"/>
        <v>2.6171043543171701</v>
      </c>
      <c r="O89" s="117">
        <f t="shared" si="14"/>
        <v>2.5921043543171702</v>
      </c>
      <c r="P89" s="98">
        <f t="shared" si="15"/>
        <v>0</v>
      </c>
      <c r="Q89" s="118">
        <f t="shared" si="16"/>
        <v>0</v>
      </c>
      <c r="R89" s="98">
        <f t="shared" si="20"/>
        <v>11</v>
      </c>
      <c r="S89" s="119">
        <f t="shared" si="17"/>
        <v>11</v>
      </c>
    </row>
    <row r="90" spans="1:19">
      <c r="A90" s="119"/>
      <c r="E90" s="98">
        <f t="shared" si="11"/>
        <v>89</v>
      </c>
      <c r="F90" s="99"/>
      <c r="K90" s="114">
        <f t="shared" si="18"/>
        <v>2.6176043543171699</v>
      </c>
      <c r="L90" s="115">
        <f t="shared" si="19"/>
        <v>2.6666043543171698</v>
      </c>
      <c r="M90" s="98">
        <f t="shared" si="12"/>
        <v>2.6171043543171697</v>
      </c>
      <c r="N90" s="116">
        <f t="shared" si="13"/>
        <v>2.66710435431717</v>
      </c>
      <c r="O90" s="117">
        <f t="shared" si="14"/>
        <v>2.6421043543171701</v>
      </c>
      <c r="P90" s="98">
        <f t="shared" si="15"/>
        <v>0</v>
      </c>
      <c r="Q90" s="118">
        <f t="shared" si="16"/>
        <v>0</v>
      </c>
      <c r="R90" s="98">
        <f t="shared" si="20"/>
        <v>11</v>
      </c>
      <c r="S90" s="119">
        <f t="shared" si="17"/>
        <v>11</v>
      </c>
    </row>
    <row r="91" spans="1:19">
      <c r="A91" s="119"/>
      <c r="E91" s="98">
        <f t="shared" si="11"/>
        <v>90</v>
      </c>
      <c r="F91" s="99"/>
      <c r="K91" s="114">
        <f t="shared" si="18"/>
        <v>2.6676043543171697</v>
      </c>
      <c r="L91" s="115">
        <f t="shared" si="19"/>
        <v>2.7166043543171696</v>
      </c>
      <c r="M91" s="98">
        <f t="shared" si="12"/>
        <v>2.6671043543171695</v>
      </c>
      <c r="N91" s="116">
        <f t="shared" si="13"/>
        <v>2.7171043543171698</v>
      </c>
      <c r="O91" s="117">
        <f t="shared" si="14"/>
        <v>2.6921043543171699</v>
      </c>
      <c r="P91" s="98">
        <f t="shared" si="15"/>
        <v>0</v>
      </c>
      <c r="Q91" s="118">
        <f t="shared" si="16"/>
        <v>0</v>
      </c>
      <c r="R91" s="98">
        <f t="shared" si="20"/>
        <v>11</v>
      </c>
      <c r="S91" s="119">
        <f t="shared" si="17"/>
        <v>11</v>
      </c>
    </row>
    <row r="92" spans="1:19">
      <c r="A92" s="119"/>
      <c r="E92" s="98">
        <f t="shared" si="11"/>
        <v>91</v>
      </c>
      <c r="F92" s="99"/>
      <c r="K92" s="114">
        <f t="shared" si="18"/>
        <v>2.7176043543171695</v>
      </c>
      <c r="L92" s="115">
        <f t="shared" si="19"/>
        <v>2.7666043543171694</v>
      </c>
      <c r="M92" s="98">
        <f t="shared" si="12"/>
        <v>2.7171043543171693</v>
      </c>
      <c r="N92" s="116">
        <f t="shared" si="13"/>
        <v>2.7671043543171696</v>
      </c>
      <c r="O92" s="117">
        <f t="shared" si="14"/>
        <v>2.7421043543171697</v>
      </c>
      <c r="P92" s="98">
        <f t="shared" si="15"/>
        <v>0</v>
      </c>
      <c r="Q92" s="118">
        <f t="shared" si="16"/>
        <v>0</v>
      </c>
      <c r="R92" s="98">
        <f t="shared" si="20"/>
        <v>11</v>
      </c>
      <c r="S92" s="119">
        <f t="shared" si="17"/>
        <v>11</v>
      </c>
    </row>
    <row r="93" spans="1:19">
      <c r="A93" s="119"/>
      <c r="E93" s="98">
        <f t="shared" si="11"/>
        <v>92</v>
      </c>
      <c r="F93" s="99"/>
      <c r="K93" s="114">
        <f t="shared" si="18"/>
        <v>2.7676043543171693</v>
      </c>
      <c r="L93" s="115">
        <f t="shared" si="19"/>
        <v>2.8166043543171693</v>
      </c>
      <c r="M93" s="98">
        <f t="shared" si="12"/>
        <v>2.7671043543171692</v>
      </c>
      <c r="N93" s="116">
        <f t="shared" si="13"/>
        <v>2.8171043543171694</v>
      </c>
      <c r="O93" s="117">
        <f t="shared" si="14"/>
        <v>2.7921043543171695</v>
      </c>
      <c r="P93" s="98">
        <f t="shared" si="15"/>
        <v>0</v>
      </c>
      <c r="Q93" s="118">
        <f t="shared" si="16"/>
        <v>0</v>
      </c>
      <c r="R93" s="98">
        <f t="shared" si="20"/>
        <v>11</v>
      </c>
      <c r="S93" s="119">
        <f t="shared" si="17"/>
        <v>11</v>
      </c>
    </row>
    <row r="94" spans="1:19">
      <c r="A94" s="119"/>
      <c r="E94" s="98">
        <f t="shared" si="11"/>
        <v>93</v>
      </c>
      <c r="F94" s="99"/>
      <c r="K94" s="114">
        <f t="shared" si="18"/>
        <v>2.8176043543171692</v>
      </c>
      <c r="L94" s="115">
        <f t="shared" si="19"/>
        <v>2.8666043543171691</v>
      </c>
      <c r="M94" s="98">
        <f t="shared" si="12"/>
        <v>2.817104354317169</v>
      </c>
      <c r="N94" s="116">
        <f t="shared" si="13"/>
        <v>2.8671043543171693</v>
      </c>
      <c r="O94" s="117">
        <f t="shared" si="14"/>
        <v>2.8421043543171693</v>
      </c>
      <c r="P94" s="98">
        <f t="shared" si="15"/>
        <v>0</v>
      </c>
      <c r="Q94" s="118">
        <f t="shared" si="16"/>
        <v>0</v>
      </c>
      <c r="R94" s="98">
        <f t="shared" si="20"/>
        <v>11</v>
      </c>
      <c r="S94" s="119">
        <f t="shared" si="17"/>
        <v>11</v>
      </c>
    </row>
    <row r="95" spans="1:19">
      <c r="A95" s="119"/>
      <c r="E95" s="98">
        <f t="shared" si="11"/>
        <v>94</v>
      </c>
      <c r="F95" s="99"/>
      <c r="K95" s="114">
        <f t="shared" si="18"/>
        <v>2.867604354317169</v>
      </c>
      <c r="L95" s="115">
        <f t="shared" si="19"/>
        <v>2.9166043543171689</v>
      </c>
      <c r="M95" s="98">
        <f t="shared" si="12"/>
        <v>2.8671043543171688</v>
      </c>
      <c r="N95" s="116">
        <f t="shared" si="13"/>
        <v>2.9171043543171691</v>
      </c>
      <c r="O95" s="117">
        <f t="shared" si="14"/>
        <v>2.8921043543171692</v>
      </c>
      <c r="P95" s="98">
        <f t="shared" si="15"/>
        <v>0</v>
      </c>
      <c r="Q95" s="118">
        <f t="shared" si="16"/>
        <v>0</v>
      </c>
      <c r="R95" s="98">
        <f t="shared" si="20"/>
        <v>11</v>
      </c>
      <c r="S95" s="119">
        <f t="shared" si="17"/>
        <v>11</v>
      </c>
    </row>
    <row r="96" spans="1:19">
      <c r="A96" s="119"/>
      <c r="E96" s="98">
        <f t="shared" si="11"/>
        <v>95</v>
      </c>
      <c r="F96" s="99"/>
      <c r="K96" s="114">
        <f t="shared" si="18"/>
        <v>2.9176043543171688</v>
      </c>
      <c r="L96" s="115">
        <f t="shared" si="19"/>
        <v>2.9666043543171687</v>
      </c>
      <c r="M96" s="98">
        <f t="shared" si="12"/>
        <v>2.9171043543171686</v>
      </c>
      <c r="N96" s="116">
        <f t="shared" si="13"/>
        <v>2.9671043543171689</v>
      </c>
      <c r="O96" s="117">
        <f t="shared" si="14"/>
        <v>2.942104354317169</v>
      </c>
      <c r="P96" s="98">
        <f t="shared" si="15"/>
        <v>0</v>
      </c>
      <c r="Q96" s="118">
        <f t="shared" si="16"/>
        <v>0</v>
      </c>
      <c r="R96" s="98">
        <f t="shared" si="20"/>
        <v>11</v>
      </c>
      <c r="S96" s="119">
        <f t="shared" si="17"/>
        <v>11</v>
      </c>
    </row>
    <row r="97" spans="1:19">
      <c r="A97" s="119"/>
      <c r="E97" s="98">
        <f t="shared" si="11"/>
        <v>96</v>
      </c>
      <c r="F97" s="99"/>
      <c r="K97" s="114">
        <f t="shared" si="18"/>
        <v>2.9676043543171686</v>
      </c>
      <c r="L97" s="115">
        <f t="shared" si="19"/>
        <v>3.0166043543171686</v>
      </c>
      <c r="M97" s="98">
        <f t="shared" si="12"/>
        <v>2.9671043543171685</v>
      </c>
      <c r="N97" s="116">
        <f t="shared" si="13"/>
        <v>3.0171043543171687</v>
      </c>
      <c r="O97" s="117">
        <f t="shared" si="14"/>
        <v>2.9921043543171688</v>
      </c>
      <c r="P97" s="98">
        <f t="shared" si="15"/>
        <v>0</v>
      </c>
      <c r="Q97" s="118">
        <f t="shared" si="16"/>
        <v>0</v>
      </c>
      <c r="R97" s="98">
        <f t="shared" si="20"/>
        <v>11</v>
      </c>
      <c r="S97" s="119">
        <f t="shared" si="17"/>
        <v>11</v>
      </c>
    </row>
    <row r="98" spans="1:19">
      <c r="A98" s="119"/>
      <c r="E98" s="98">
        <f t="shared" si="11"/>
        <v>97</v>
      </c>
      <c r="F98" s="99"/>
      <c r="K98" s="114">
        <f t="shared" si="18"/>
        <v>3.0176043543171684</v>
      </c>
      <c r="L98" s="115">
        <f t="shared" si="19"/>
        <v>3.0666043543171684</v>
      </c>
      <c r="M98" s="98">
        <f t="shared" si="12"/>
        <v>3.0171043543171683</v>
      </c>
      <c r="N98" s="116">
        <f t="shared" si="13"/>
        <v>3.0671043543171685</v>
      </c>
      <c r="O98" s="117">
        <f t="shared" si="14"/>
        <v>3.0421043543171686</v>
      </c>
      <c r="P98" s="98">
        <f t="shared" si="15"/>
        <v>0</v>
      </c>
      <c r="Q98" s="118">
        <f t="shared" si="16"/>
        <v>0</v>
      </c>
      <c r="R98" s="98">
        <f t="shared" si="20"/>
        <v>11</v>
      </c>
      <c r="S98" s="119">
        <f t="shared" si="17"/>
        <v>11</v>
      </c>
    </row>
    <row r="99" spans="1:19">
      <c r="A99" s="119"/>
      <c r="E99" s="98">
        <f t="shared" si="11"/>
        <v>98</v>
      </c>
      <c r="F99" s="99"/>
      <c r="K99" s="114">
        <f t="shared" si="18"/>
        <v>3.0676043543171683</v>
      </c>
      <c r="L99" s="115">
        <f t="shared" si="19"/>
        <v>3.1166043543171682</v>
      </c>
      <c r="M99" s="98">
        <f t="shared" si="12"/>
        <v>3.0671043543171681</v>
      </c>
      <c r="N99" s="116">
        <f t="shared" si="13"/>
        <v>3.1171043543171684</v>
      </c>
      <c r="O99" s="117">
        <f t="shared" si="14"/>
        <v>3.0921043543171685</v>
      </c>
      <c r="P99" s="98">
        <f t="shared" si="15"/>
        <v>0</v>
      </c>
      <c r="Q99" s="118">
        <f t="shared" si="16"/>
        <v>0</v>
      </c>
      <c r="R99" s="98">
        <f t="shared" si="20"/>
        <v>11</v>
      </c>
      <c r="S99" s="119">
        <f t="shared" si="17"/>
        <v>11</v>
      </c>
    </row>
    <row r="100" spans="1:19">
      <c r="A100" s="119"/>
      <c r="E100" s="98">
        <f t="shared" si="11"/>
        <v>99</v>
      </c>
      <c r="F100" s="99"/>
      <c r="K100" s="114">
        <f t="shared" si="18"/>
        <v>3.1176043543171681</v>
      </c>
      <c r="L100" s="115">
        <f t="shared" si="19"/>
        <v>3.166604354317168</v>
      </c>
      <c r="M100" s="98">
        <f t="shared" si="12"/>
        <v>3.1171043543171679</v>
      </c>
      <c r="N100" s="116">
        <f t="shared" si="13"/>
        <v>3.1671043543171682</v>
      </c>
      <c r="O100" s="117">
        <f t="shared" si="14"/>
        <v>3.1421043543171683</v>
      </c>
      <c r="P100" s="98">
        <f t="shared" si="15"/>
        <v>0</v>
      </c>
      <c r="Q100" s="118">
        <f t="shared" si="16"/>
        <v>0</v>
      </c>
      <c r="R100" s="98">
        <f t="shared" si="20"/>
        <v>11</v>
      </c>
      <c r="S100" s="119">
        <f t="shared" si="17"/>
        <v>11</v>
      </c>
    </row>
    <row r="101" spans="1:19">
      <c r="A101" s="119"/>
      <c r="E101" s="98">
        <f t="shared" si="11"/>
        <v>100</v>
      </c>
      <c r="F101" s="99"/>
      <c r="K101" s="114">
        <f t="shared" si="18"/>
        <v>3.1676043543171679</v>
      </c>
      <c r="L101" s="115">
        <f t="shared" si="19"/>
        <v>3.2166043543171678</v>
      </c>
      <c r="M101" s="98">
        <f t="shared" si="12"/>
        <v>3.1671043543171677</v>
      </c>
      <c r="N101" s="116">
        <f t="shared" si="13"/>
        <v>3.217104354317168</v>
      </c>
      <c r="O101" s="117">
        <f t="shared" si="14"/>
        <v>3.1921043543171681</v>
      </c>
      <c r="P101" s="98">
        <f t="shared" si="15"/>
        <v>0</v>
      </c>
      <c r="Q101" s="118">
        <f t="shared" si="16"/>
        <v>0</v>
      </c>
      <c r="R101" s="98">
        <f t="shared" si="20"/>
        <v>11</v>
      </c>
      <c r="S101" s="119">
        <f t="shared" si="17"/>
        <v>11</v>
      </c>
    </row>
    <row r="102" spans="1:19">
      <c r="A102" s="119"/>
      <c r="E102" s="98">
        <f t="shared" si="11"/>
        <v>101</v>
      </c>
      <c r="F102" s="99"/>
      <c r="K102" s="114">
        <f t="shared" si="18"/>
        <v>3.2176043543171677</v>
      </c>
      <c r="L102" s="115">
        <f t="shared" si="19"/>
        <v>3.2666043543171677</v>
      </c>
      <c r="M102" s="98">
        <f t="shared" si="12"/>
        <v>3.2171043543171676</v>
      </c>
      <c r="N102" s="116">
        <f t="shared" si="13"/>
        <v>3.2671043543171678</v>
      </c>
      <c r="O102" s="117">
        <f t="shared" si="14"/>
        <v>3.2421043543171679</v>
      </c>
      <c r="P102" s="98">
        <f t="shared" si="15"/>
        <v>0</v>
      </c>
      <c r="Q102" s="118">
        <f t="shared" si="16"/>
        <v>0</v>
      </c>
      <c r="R102" s="98">
        <f t="shared" si="20"/>
        <v>11</v>
      </c>
      <c r="S102" s="119">
        <f t="shared" si="17"/>
        <v>11</v>
      </c>
    </row>
    <row r="103" spans="1:19">
      <c r="A103" s="119"/>
      <c r="E103" s="98">
        <f t="shared" si="11"/>
        <v>102</v>
      </c>
      <c r="F103" s="99"/>
      <c r="K103" s="114">
        <f t="shared" si="18"/>
        <v>3.2676043543171676</v>
      </c>
      <c r="L103" s="115">
        <f t="shared" si="19"/>
        <v>3.3166043543171675</v>
      </c>
      <c r="M103" s="98">
        <f t="shared" si="12"/>
        <v>3.2671043543171674</v>
      </c>
      <c r="N103" s="116">
        <f t="shared" si="13"/>
        <v>3.3171043543171677</v>
      </c>
      <c r="O103" s="117">
        <f t="shared" si="14"/>
        <v>3.2921043543171677</v>
      </c>
      <c r="P103" s="98">
        <f t="shared" si="15"/>
        <v>0</v>
      </c>
      <c r="Q103" s="118">
        <f t="shared" si="16"/>
        <v>0</v>
      </c>
      <c r="R103" s="98">
        <f t="shared" si="20"/>
        <v>11</v>
      </c>
      <c r="S103" s="119">
        <f t="shared" si="17"/>
        <v>11</v>
      </c>
    </row>
    <row r="104" spans="1:19">
      <c r="A104" s="119"/>
      <c r="E104" s="98">
        <f t="shared" si="11"/>
        <v>103</v>
      </c>
      <c r="F104" s="99"/>
      <c r="K104" s="114">
        <f t="shared" si="18"/>
        <v>3.3176043543171674</v>
      </c>
      <c r="L104" s="115">
        <f t="shared" si="19"/>
        <v>3.3666043543171673</v>
      </c>
      <c r="M104" s="98">
        <f t="shared" si="12"/>
        <v>3.3171043543171672</v>
      </c>
      <c r="N104" s="116">
        <f t="shared" si="13"/>
        <v>3.3671043543171675</v>
      </c>
      <c r="O104" s="117">
        <f t="shared" si="14"/>
        <v>3.3421043543171676</v>
      </c>
      <c r="P104" s="98">
        <f t="shared" si="15"/>
        <v>0</v>
      </c>
      <c r="Q104" s="118">
        <f t="shared" si="16"/>
        <v>0</v>
      </c>
      <c r="R104" s="98">
        <f t="shared" si="20"/>
        <v>11</v>
      </c>
      <c r="S104" s="119">
        <f t="shared" si="17"/>
        <v>11</v>
      </c>
    </row>
    <row r="105" spans="1:19">
      <c r="A105" s="119"/>
      <c r="E105" s="98">
        <f t="shared" si="11"/>
        <v>104</v>
      </c>
      <c r="F105" s="99"/>
      <c r="K105" s="114">
        <f t="shared" si="18"/>
        <v>3.3676043543171672</v>
      </c>
      <c r="L105" s="115">
        <f t="shared" si="19"/>
        <v>3.4166043543171671</v>
      </c>
      <c r="M105" s="98">
        <f t="shared" si="12"/>
        <v>3.367104354317167</v>
      </c>
      <c r="N105" s="116">
        <f t="shared" si="13"/>
        <v>3.4171043543171673</v>
      </c>
      <c r="O105" s="117">
        <f t="shared" si="14"/>
        <v>3.3921043543171674</v>
      </c>
      <c r="P105" s="98">
        <f t="shared" si="15"/>
        <v>0</v>
      </c>
      <c r="Q105" s="118">
        <f t="shared" si="16"/>
        <v>0</v>
      </c>
      <c r="R105" s="98">
        <f t="shared" si="20"/>
        <v>11</v>
      </c>
      <c r="S105" s="119">
        <f t="shared" si="17"/>
        <v>11</v>
      </c>
    </row>
    <row r="106" spans="1:19">
      <c r="A106" s="119"/>
      <c r="E106" s="98">
        <f t="shared" si="11"/>
        <v>105</v>
      </c>
      <c r="F106" s="99"/>
      <c r="K106" s="114">
        <f t="shared" si="18"/>
        <v>3.417604354317167</v>
      </c>
      <c r="L106" s="115">
        <f t="shared" si="19"/>
        <v>3.466604354317167</v>
      </c>
      <c r="M106" s="98">
        <f t="shared" si="12"/>
        <v>3.4171043543171669</v>
      </c>
      <c r="N106" s="116">
        <f t="shared" si="13"/>
        <v>3.4671043543171671</v>
      </c>
      <c r="O106" s="117">
        <f t="shared" si="14"/>
        <v>3.4421043543171672</v>
      </c>
      <c r="P106" s="98">
        <f t="shared" si="15"/>
        <v>0</v>
      </c>
      <c r="Q106" s="118">
        <f t="shared" si="16"/>
        <v>0</v>
      </c>
      <c r="R106" s="98">
        <f t="shared" si="20"/>
        <v>11</v>
      </c>
      <c r="S106" s="119">
        <f t="shared" si="17"/>
        <v>11</v>
      </c>
    </row>
    <row r="107" spans="1:19">
      <c r="A107" s="119"/>
      <c r="E107" s="98">
        <f t="shared" si="11"/>
        <v>106</v>
      </c>
      <c r="F107" s="99"/>
      <c r="K107" s="114">
        <f t="shared" si="18"/>
        <v>3.4676043543171668</v>
      </c>
      <c r="L107" s="115">
        <f t="shared" si="19"/>
        <v>3.5166043543171668</v>
      </c>
      <c r="M107" s="98">
        <f t="shared" si="12"/>
        <v>3.4671043543171667</v>
      </c>
      <c r="N107" s="116">
        <f t="shared" si="13"/>
        <v>3.5171043543171669</v>
      </c>
      <c r="O107" s="117">
        <f t="shared" si="14"/>
        <v>3.492104354317167</v>
      </c>
      <c r="P107" s="98">
        <f t="shared" si="15"/>
        <v>0</v>
      </c>
      <c r="Q107" s="118">
        <f t="shared" si="16"/>
        <v>0</v>
      </c>
      <c r="R107" s="98">
        <f t="shared" si="20"/>
        <v>11</v>
      </c>
      <c r="S107" s="119">
        <f t="shared" si="17"/>
        <v>11</v>
      </c>
    </row>
    <row r="108" spans="1:19">
      <c r="A108" s="119"/>
      <c r="E108" s="98">
        <f t="shared" si="11"/>
        <v>107</v>
      </c>
      <c r="F108" s="99"/>
      <c r="K108" s="114">
        <f t="shared" si="18"/>
        <v>3.5176043543171667</v>
      </c>
      <c r="L108" s="115">
        <f t="shared" si="19"/>
        <v>3.5666043543171666</v>
      </c>
      <c r="M108" s="98">
        <f t="shared" si="12"/>
        <v>3.5171043543171665</v>
      </c>
      <c r="N108" s="116">
        <f t="shared" si="13"/>
        <v>3.5671043543171668</v>
      </c>
      <c r="O108" s="117">
        <f t="shared" si="14"/>
        <v>3.5421043543171669</v>
      </c>
      <c r="P108" s="98">
        <f t="shared" si="15"/>
        <v>0</v>
      </c>
      <c r="Q108" s="118">
        <f t="shared" si="16"/>
        <v>0</v>
      </c>
      <c r="R108" s="98">
        <f t="shared" si="20"/>
        <v>11</v>
      </c>
      <c r="S108" s="119">
        <f t="shared" si="17"/>
        <v>11</v>
      </c>
    </row>
    <row r="109" spans="1:19">
      <c r="A109" s="119"/>
      <c r="E109" s="98">
        <f t="shared" si="11"/>
        <v>108</v>
      </c>
      <c r="F109" s="99"/>
      <c r="K109" s="114">
        <f t="shared" si="18"/>
        <v>3.5676043543171665</v>
      </c>
      <c r="L109" s="115">
        <f t="shared" si="19"/>
        <v>3.6166043543171664</v>
      </c>
      <c r="M109" s="98">
        <f t="shared" si="12"/>
        <v>3.5671043543171663</v>
      </c>
      <c r="N109" s="116">
        <f t="shared" si="13"/>
        <v>3.6171043543171666</v>
      </c>
      <c r="O109" s="117">
        <f t="shared" si="14"/>
        <v>3.5921043543171667</v>
      </c>
      <c r="P109" s="98">
        <f t="shared" si="15"/>
        <v>0</v>
      </c>
      <c r="Q109" s="118">
        <f t="shared" si="16"/>
        <v>0</v>
      </c>
      <c r="R109" s="98">
        <f t="shared" si="20"/>
        <v>11</v>
      </c>
      <c r="S109" s="119">
        <f t="shared" si="17"/>
        <v>11</v>
      </c>
    </row>
    <row r="110" spans="1:19">
      <c r="A110" s="119"/>
      <c r="E110" s="98">
        <f t="shared" si="11"/>
        <v>109</v>
      </c>
      <c r="F110" s="99"/>
      <c r="K110" s="114">
        <f t="shared" si="18"/>
        <v>3.6176043543171663</v>
      </c>
      <c r="L110" s="115">
        <f t="shared" si="19"/>
        <v>3.6666043543171662</v>
      </c>
      <c r="M110" s="98">
        <f t="shared" si="12"/>
        <v>3.6171043543171661</v>
      </c>
      <c r="N110" s="116">
        <f t="shared" si="13"/>
        <v>3.6671043543171664</v>
      </c>
      <c r="O110" s="117">
        <f t="shared" si="14"/>
        <v>3.6421043543171665</v>
      </c>
      <c r="P110" s="98">
        <f t="shared" si="15"/>
        <v>0</v>
      </c>
      <c r="Q110" s="118">
        <f t="shared" si="16"/>
        <v>0</v>
      </c>
      <c r="R110" s="98">
        <f t="shared" si="20"/>
        <v>11</v>
      </c>
      <c r="S110" s="119">
        <f t="shared" si="17"/>
        <v>11</v>
      </c>
    </row>
    <row r="111" spans="1:19">
      <c r="A111" s="119"/>
      <c r="E111" s="98">
        <f t="shared" si="11"/>
        <v>110</v>
      </c>
      <c r="F111" s="99"/>
      <c r="K111" s="114">
        <f t="shared" si="18"/>
        <v>3.6676043543171661</v>
      </c>
      <c r="L111" s="115">
        <f t="shared" si="19"/>
        <v>3.7166043543171661</v>
      </c>
      <c r="M111" s="98">
        <f t="shared" si="12"/>
        <v>3.667104354317166</v>
      </c>
      <c r="N111" s="116">
        <f t="shared" si="13"/>
        <v>3.7171043543171662</v>
      </c>
      <c r="O111" s="117">
        <f t="shared" si="14"/>
        <v>3.6921043543171663</v>
      </c>
      <c r="P111" s="98">
        <f t="shared" si="15"/>
        <v>0</v>
      </c>
      <c r="Q111" s="118">
        <f t="shared" si="16"/>
        <v>0</v>
      </c>
      <c r="R111" s="98">
        <f t="shared" si="20"/>
        <v>11</v>
      </c>
      <c r="S111" s="119">
        <f t="shared" si="17"/>
        <v>11</v>
      </c>
    </row>
    <row r="112" spans="1:19">
      <c r="A112" s="119"/>
      <c r="E112" s="98">
        <f t="shared" si="11"/>
        <v>111</v>
      </c>
      <c r="F112" s="99"/>
      <c r="K112" s="114">
        <f t="shared" si="18"/>
        <v>3.717604354317166</v>
      </c>
      <c r="L112" s="115">
        <f t="shared" si="19"/>
        <v>3.7666043543171659</v>
      </c>
      <c r="M112" s="98">
        <f t="shared" si="12"/>
        <v>3.7171043543171658</v>
      </c>
      <c r="N112" s="116">
        <f t="shared" si="13"/>
        <v>3.7671043543171661</v>
      </c>
      <c r="O112" s="117">
        <f t="shared" si="14"/>
        <v>3.7421043543171661</v>
      </c>
      <c r="P112" s="98">
        <f t="shared" si="15"/>
        <v>0</v>
      </c>
      <c r="Q112" s="118">
        <f t="shared" si="16"/>
        <v>0</v>
      </c>
      <c r="R112" s="98">
        <f t="shared" si="20"/>
        <v>11</v>
      </c>
      <c r="S112" s="119">
        <f t="shared" si="17"/>
        <v>11</v>
      </c>
    </row>
    <row r="113" spans="1:19">
      <c r="A113" s="119"/>
      <c r="E113" s="98">
        <f t="shared" si="11"/>
        <v>112</v>
      </c>
      <c r="F113" s="99"/>
      <c r="K113" s="114">
        <f t="shared" si="18"/>
        <v>3.7676043543171658</v>
      </c>
      <c r="L113" s="115">
        <f t="shared" si="19"/>
        <v>3.8166043543171657</v>
      </c>
      <c r="M113" s="98">
        <f t="shared" si="12"/>
        <v>3.7671043543171656</v>
      </c>
      <c r="N113" s="116">
        <f t="shared" si="13"/>
        <v>3.8171043543171659</v>
      </c>
      <c r="O113" s="117">
        <f t="shared" si="14"/>
        <v>3.792104354317166</v>
      </c>
      <c r="P113" s="98">
        <f t="shared" si="15"/>
        <v>0</v>
      </c>
      <c r="Q113" s="118">
        <f t="shared" si="16"/>
        <v>0</v>
      </c>
      <c r="R113" s="98">
        <f t="shared" si="20"/>
        <v>11</v>
      </c>
      <c r="S113" s="119">
        <f t="shared" si="17"/>
        <v>11</v>
      </c>
    </row>
    <row r="114" spans="1:19">
      <c r="A114" s="119"/>
      <c r="E114" s="98">
        <f t="shared" si="11"/>
        <v>113</v>
      </c>
      <c r="F114" s="99"/>
      <c r="K114" s="114">
        <f t="shared" si="18"/>
        <v>3.8176043543171656</v>
      </c>
      <c r="L114" s="115">
        <f t="shared" si="19"/>
        <v>3.8666043543171655</v>
      </c>
      <c r="M114" s="98">
        <f t="shared" si="12"/>
        <v>3.8171043543171654</v>
      </c>
      <c r="N114" s="116">
        <f t="shared" si="13"/>
        <v>3.8671043543171657</v>
      </c>
      <c r="O114" s="117">
        <f t="shared" si="14"/>
        <v>3.8421043543171658</v>
      </c>
      <c r="P114" s="98">
        <f t="shared" si="15"/>
        <v>0</v>
      </c>
      <c r="Q114" s="118">
        <f t="shared" si="16"/>
        <v>0</v>
      </c>
      <c r="R114" s="98">
        <f t="shared" si="20"/>
        <v>11</v>
      </c>
      <c r="S114" s="119">
        <f t="shared" si="17"/>
        <v>11</v>
      </c>
    </row>
    <row r="115" spans="1:19">
      <c r="A115" s="119"/>
      <c r="E115" s="98">
        <f t="shared" si="11"/>
        <v>114</v>
      </c>
      <c r="F115" s="99"/>
      <c r="K115" s="114">
        <f t="shared" si="18"/>
        <v>3.8676043543171654</v>
      </c>
      <c r="L115" s="115">
        <f t="shared" si="19"/>
        <v>3.9166043543171654</v>
      </c>
      <c r="M115" s="98">
        <f t="shared" si="12"/>
        <v>3.8671043543171653</v>
      </c>
      <c r="N115" s="116">
        <f t="shared" si="13"/>
        <v>3.9171043543171655</v>
      </c>
      <c r="O115" s="117">
        <f t="shared" si="14"/>
        <v>3.8921043543171656</v>
      </c>
      <c r="P115" s="98">
        <f t="shared" si="15"/>
        <v>0</v>
      </c>
      <c r="Q115" s="118">
        <f t="shared" si="16"/>
        <v>0</v>
      </c>
      <c r="R115" s="98">
        <f t="shared" si="20"/>
        <v>11</v>
      </c>
      <c r="S115" s="119">
        <f t="shared" si="17"/>
        <v>11</v>
      </c>
    </row>
    <row r="116" spans="1:19">
      <c r="A116" s="119"/>
      <c r="E116" s="98">
        <f t="shared" si="11"/>
        <v>115</v>
      </c>
      <c r="F116" s="99"/>
      <c r="K116" s="114">
        <f t="shared" si="18"/>
        <v>3.9176043543171652</v>
      </c>
      <c r="L116" s="115">
        <f t="shared" si="19"/>
        <v>3.9666043543171652</v>
      </c>
      <c r="M116" s="98">
        <f t="shared" si="12"/>
        <v>3.9171043543171651</v>
      </c>
      <c r="N116" s="116">
        <f t="shared" si="13"/>
        <v>3.9671043543171653</v>
      </c>
      <c r="O116" s="117">
        <f t="shared" si="14"/>
        <v>3.9421043543171654</v>
      </c>
      <c r="P116" s="98">
        <f t="shared" si="15"/>
        <v>0</v>
      </c>
      <c r="Q116" s="118">
        <f t="shared" si="16"/>
        <v>0</v>
      </c>
      <c r="R116" s="98">
        <f t="shared" si="20"/>
        <v>11</v>
      </c>
      <c r="S116" s="119">
        <f t="shared" si="17"/>
        <v>11</v>
      </c>
    </row>
    <row r="117" spans="1:19">
      <c r="A117" s="119"/>
      <c r="E117" s="98">
        <f t="shared" si="11"/>
        <v>116</v>
      </c>
      <c r="F117" s="99"/>
      <c r="K117" s="114">
        <f t="shared" si="18"/>
        <v>3.9676043543171651</v>
      </c>
      <c r="L117" s="115">
        <f t="shared" si="19"/>
        <v>4.016604354317165</v>
      </c>
      <c r="M117" s="98">
        <f t="shared" si="12"/>
        <v>3.9671043543171649</v>
      </c>
      <c r="N117" s="116">
        <f t="shared" si="13"/>
        <v>4.0171043543171647</v>
      </c>
      <c r="O117" s="117">
        <f t="shared" si="14"/>
        <v>3.9921043543171653</v>
      </c>
      <c r="P117" s="98">
        <f t="shared" si="15"/>
        <v>0</v>
      </c>
      <c r="Q117" s="118">
        <f t="shared" si="16"/>
        <v>0</v>
      </c>
      <c r="R117" s="98">
        <f t="shared" si="20"/>
        <v>11</v>
      </c>
      <c r="S117" s="119">
        <f t="shared" si="17"/>
        <v>11</v>
      </c>
    </row>
    <row r="118" spans="1:19">
      <c r="A118" s="119"/>
      <c r="E118" s="98">
        <f t="shared" si="11"/>
        <v>117</v>
      </c>
      <c r="F118" s="99"/>
      <c r="K118" s="114">
        <f t="shared" si="18"/>
        <v>4.0176043543171653</v>
      </c>
      <c r="L118" s="115">
        <f t="shared" si="19"/>
        <v>4.0666043543171648</v>
      </c>
      <c r="M118" s="98">
        <f t="shared" si="12"/>
        <v>4.0171043543171656</v>
      </c>
      <c r="N118" s="116">
        <f t="shared" si="13"/>
        <v>4.0671043543171645</v>
      </c>
      <c r="O118" s="117">
        <f t="shared" si="14"/>
        <v>4.0421043543171651</v>
      </c>
      <c r="P118" s="98">
        <f t="shared" si="15"/>
        <v>0</v>
      </c>
      <c r="Q118" s="118">
        <f t="shared" si="16"/>
        <v>0</v>
      </c>
      <c r="R118" s="98">
        <f t="shared" si="20"/>
        <v>11</v>
      </c>
      <c r="S118" s="119">
        <f t="shared" si="17"/>
        <v>11</v>
      </c>
    </row>
    <row r="119" spans="1:19">
      <c r="A119" s="119"/>
      <c r="E119" s="98">
        <f t="shared" si="11"/>
        <v>118</v>
      </c>
      <c r="F119" s="99"/>
      <c r="K119" s="114">
        <f t="shared" si="18"/>
        <v>4.0676043543171652</v>
      </c>
      <c r="L119" s="115">
        <f t="shared" si="19"/>
        <v>4.1166043543171646</v>
      </c>
      <c r="M119" s="98">
        <f t="shared" si="12"/>
        <v>4.0671043543171654</v>
      </c>
      <c r="N119" s="116">
        <f t="shared" si="13"/>
        <v>4.1171043543171644</v>
      </c>
      <c r="O119" s="117">
        <f t="shared" si="14"/>
        <v>4.0921043543171649</v>
      </c>
      <c r="P119" s="98">
        <f t="shared" si="15"/>
        <v>0</v>
      </c>
      <c r="Q119" s="118">
        <f t="shared" si="16"/>
        <v>0</v>
      </c>
      <c r="R119" s="98">
        <f t="shared" si="20"/>
        <v>11</v>
      </c>
      <c r="S119" s="119">
        <f t="shared" si="17"/>
        <v>11</v>
      </c>
    </row>
    <row r="120" spans="1:19">
      <c r="A120" s="119"/>
      <c r="E120" s="98">
        <f t="shared" si="11"/>
        <v>119</v>
      </c>
      <c r="F120" s="99"/>
      <c r="K120" s="114">
        <f t="shared" si="18"/>
        <v>4.117604354317165</v>
      </c>
      <c r="L120" s="115">
        <f t="shared" si="19"/>
        <v>4.1666043543171645</v>
      </c>
      <c r="M120" s="98">
        <f t="shared" si="12"/>
        <v>4.1171043543171653</v>
      </c>
      <c r="N120" s="116">
        <f t="shared" si="13"/>
        <v>4.1671043543171642</v>
      </c>
      <c r="O120" s="117">
        <f t="shared" si="14"/>
        <v>4.1421043543171647</v>
      </c>
      <c r="P120" s="98">
        <f t="shared" si="15"/>
        <v>0</v>
      </c>
      <c r="Q120" s="118">
        <f t="shared" si="16"/>
        <v>0</v>
      </c>
      <c r="R120" s="98">
        <f t="shared" si="20"/>
        <v>11</v>
      </c>
      <c r="S120" s="119">
        <f t="shared" si="17"/>
        <v>11</v>
      </c>
    </row>
    <row r="121" spans="1:19">
      <c r="A121" s="119"/>
      <c r="E121" s="98">
        <f t="shared" si="11"/>
        <v>120</v>
      </c>
      <c r="F121" s="99"/>
      <c r="K121" s="114">
        <f t="shared" si="18"/>
        <v>4.1676043543171648</v>
      </c>
      <c r="L121" s="115">
        <f t="shared" si="19"/>
        <v>4.2166043543171643</v>
      </c>
      <c r="M121" s="98">
        <f t="shared" si="12"/>
        <v>4.1671043543171651</v>
      </c>
      <c r="N121" s="116">
        <f t="shared" si="13"/>
        <v>4.217104354317164</v>
      </c>
      <c r="O121" s="117">
        <f t="shared" si="14"/>
        <v>4.1921043543171645</v>
      </c>
      <c r="P121" s="98">
        <f t="shared" si="15"/>
        <v>0</v>
      </c>
      <c r="Q121" s="118">
        <f t="shared" si="16"/>
        <v>0</v>
      </c>
      <c r="R121" s="98">
        <f t="shared" si="20"/>
        <v>11</v>
      </c>
      <c r="S121" s="119">
        <f t="shared" si="17"/>
        <v>11</v>
      </c>
    </row>
    <row r="122" spans="1:19">
      <c r="A122" s="119"/>
      <c r="E122" s="98">
        <f t="shared" si="11"/>
        <v>121</v>
      </c>
      <c r="F122" s="99"/>
      <c r="K122" s="114">
        <f t="shared" si="18"/>
        <v>4.2176043543171646</v>
      </c>
      <c r="L122" s="115">
        <f t="shared" si="19"/>
        <v>4.2666043543171641</v>
      </c>
      <c r="M122" s="98">
        <f t="shared" si="12"/>
        <v>4.2171043543171649</v>
      </c>
      <c r="N122" s="116">
        <f t="shared" si="13"/>
        <v>4.2671043543171638</v>
      </c>
      <c r="O122" s="117">
        <f t="shared" si="14"/>
        <v>4.2421043543171644</v>
      </c>
      <c r="P122" s="98">
        <f t="shared" si="15"/>
        <v>0</v>
      </c>
      <c r="Q122" s="118">
        <f t="shared" si="16"/>
        <v>0</v>
      </c>
      <c r="R122" s="98">
        <f t="shared" si="20"/>
        <v>11</v>
      </c>
      <c r="S122" s="119">
        <f t="shared" si="17"/>
        <v>11</v>
      </c>
    </row>
    <row r="123" spans="1:19">
      <c r="A123" s="119"/>
      <c r="E123" s="98">
        <f t="shared" si="11"/>
        <v>122</v>
      </c>
      <c r="F123" s="99"/>
      <c r="K123" s="114">
        <f t="shared" si="18"/>
        <v>4.2676043543171645</v>
      </c>
      <c r="L123" s="115">
        <f t="shared" si="19"/>
        <v>4.3166043543171639</v>
      </c>
      <c r="M123" s="98">
        <f t="shared" si="12"/>
        <v>4.2671043543171647</v>
      </c>
      <c r="N123" s="116">
        <f t="shared" si="13"/>
        <v>4.3171043543171637</v>
      </c>
      <c r="O123" s="117">
        <f t="shared" si="14"/>
        <v>4.2921043543171642</v>
      </c>
      <c r="P123" s="98">
        <f t="shared" si="15"/>
        <v>0</v>
      </c>
      <c r="Q123" s="118">
        <f t="shared" si="16"/>
        <v>0</v>
      </c>
      <c r="R123" s="98">
        <f t="shared" si="20"/>
        <v>11</v>
      </c>
      <c r="S123" s="119">
        <f t="shared" si="17"/>
        <v>11</v>
      </c>
    </row>
    <row r="124" spans="1:19">
      <c r="A124" s="119"/>
      <c r="E124" s="98">
        <f t="shared" si="11"/>
        <v>123</v>
      </c>
      <c r="F124" s="99"/>
      <c r="K124" s="114">
        <f t="shared" si="18"/>
        <v>4.3176043543171643</v>
      </c>
      <c r="L124" s="115">
        <f t="shared" si="19"/>
        <v>4.3666043543171638</v>
      </c>
      <c r="M124" s="98">
        <f t="shared" si="12"/>
        <v>4.3171043543171645</v>
      </c>
      <c r="N124" s="116">
        <f t="shared" si="13"/>
        <v>4.3671043543171635</v>
      </c>
      <c r="O124" s="117">
        <f t="shared" si="14"/>
        <v>4.342104354317164</v>
      </c>
      <c r="P124" s="98">
        <f t="shared" si="15"/>
        <v>0</v>
      </c>
      <c r="Q124" s="118">
        <f t="shared" si="16"/>
        <v>0</v>
      </c>
      <c r="R124" s="98">
        <f t="shared" si="20"/>
        <v>11</v>
      </c>
      <c r="S124" s="119">
        <f t="shared" si="17"/>
        <v>11</v>
      </c>
    </row>
    <row r="125" spans="1:19">
      <c r="A125" s="119"/>
      <c r="E125" s="98">
        <f t="shared" si="11"/>
        <v>124</v>
      </c>
      <c r="F125" s="99"/>
      <c r="K125" s="114">
        <f t="shared" si="18"/>
        <v>4.3676043543171641</v>
      </c>
      <c r="L125" s="115">
        <f t="shared" si="19"/>
        <v>4.4166043543171636</v>
      </c>
      <c r="M125" s="98">
        <f t="shared" si="12"/>
        <v>4.3671043543171644</v>
      </c>
      <c r="N125" s="116">
        <f t="shared" si="13"/>
        <v>4.4171043543171633</v>
      </c>
      <c r="O125" s="117">
        <f t="shared" si="14"/>
        <v>4.3921043543171638</v>
      </c>
      <c r="P125" s="98">
        <f t="shared" si="15"/>
        <v>0</v>
      </c>
      <c r="Q125" s="118">
        <f t="shared" si="16"/>
        <v>0</v>
      </c>
      <c r="R125" s="98">
        <f t="shared" si="20"/>
        <v>11</v>
      </c>
      <c r="S125" s="119">
        <f t="shared" si="17"/>
        <v>11</v>
      </c>
    </row>
    <row r="126" spans="1:19">
      <c r="A126" s="119"/>
      <c r="E126" s="98">
        <f t="shared" si="11"/>
        <v>125</v>
      </c>
      <c r="F126" s="99"/>
      <c r="K126" s="114">
        <f t="shared" si="18"/>
        <v>4.4176043543171639</v>
      </c>
      <c r="L126" s="115">
        <f t="shared" si="19"/>
        <v>4.4666043543171634</v>
      </c>
      <c r="M126" s="98">
        <f t="shared" si="12"/>
        <v>4.4171043543171642</v>
      </c>
      <c r="N126" s="116">
        <f t="shared" si="13"/>
        <v>4.4671043543171631</v>
      </c>
      <c r="O126" s="117">
        <f t="shared" si="14"/>
        <v>4.4421043543171637</v>
      </c>
      <c r="P126" s="98">
        <f t="shared" si="15"/>
        <v>0</v>
      </c>
      <c r="Q126" s="118">
        <f t="shared" si="16"/>
        <v>0</v>
      </c>
      <c r="R126" s="98">
        <f t="shared" si="20"/>
        <v>11</v>
      </c>
      <c r="S126" s="119">
        <f t="shared" si="17"/>
        <v>11</v>
      </c>
    </row>
    <row r="127" spans="1:19">
      <c r="A127" s="119"/>
      <c r="E127" s="98">
        <f t="shared" si="11"/>
        <v>126</v>
      </c>
      <c r="F127" s="99"/>
      <c r="K127" s="114">
        <f t="shared" si="18"/>
        <v>4.4676043543171637</v>
      </c>
      <c r="L127" s="115">
        <f t="shared" si="19"/>
        <v>4.5166043543171632</v>
      </c>
      <c r="M127" s="98">
        <f t="shared" si="12"/>
        <v>4.467104354317164</v>
      </c>
      <c r="N127" s="116">
        <f t="shared" si="13"/>
        <v>4.517104354317163</v>
      </c>
      <c r="O127" s="117">
        <f t="shared" si="14"/>
        <v>4.4921043543171635</v>
      </c>
      <c r="P127" s="98">
        <f t="shared" si="15"/>
        <v>0</v>
      </c>
      <c r="Q127" s="118">
        <f t="shared" si="16"/>
        <v>0</v>
      </c>
      <c r="R127" s="98">
        <f t="shared" si="20"/>
        <v>11</v>
      </c>
      <c r="S127" s="119">
        <f t="shared" si="17"/>
        <v>11</v>
      </c>
    </row>
    <row r="128" spans="1:19">
      <c r="A128" s="119"/>
      <c r="E128" s="98">
        <f t="shared" si="11"/>
        <v>127</v>
      </c>
      <c r="F128" s="99"/>
      <c r="K128" s="114">
        <f t="shared" si="18"/>
        <v>4.5176043543171636</v>
      </c>
      <c r="L128" s="115">
        <f t="shared" si="19"/>
        <v>4.5666043543171631</v>
      </c>
      <c r="M128" s="98">
        <f t="shared" si="12"/>
        <v>4.5171043543171638</v>
      </c>
      <c r="N128" s="116">
        <f t="shared" si="13"/>
        <v>4.5671043543171628</v>
      </c>
      <c r="O128" s="117">
        <f t="shared" si="14"/>
        <v>4.5421043543171633</v>
      </c>
      <c r="P128" s="98">
        <f t="shared" si="15"/>
        <v>0</v>
      </c>
      <c r="Q128" s="118">
        <f t="shared" si="16"/>
        <v>0</v>
      </c>
      <c r="R128" s="98">
        <f t="shared" si="20"/>
        <v>11</v>
      </c>
      <c r="S128" s="119">
        <f t="shared" si="17"/>
        <v>11</v>
      </c>
    </row>
    <row r="129" spans="1:19">
      <c r="A129" s="119"/>
      <c r="E129" s="98">
        <f t="shared" si="11"/>
        <v>128</v>
      </c>
      <c r="F129" s="99"/>
      <c r="K129" s="114">
        <f t="shared" si="18"/>
        <v>4.5676043543171634</v>
      </c>
      <c r="L129" s="115">
        <f t="shared" si="19"/>
        <v>4.6166043543171629</v>
      </c>
      <c r="M129" s="98">
        <f t="shared" si="12"/>
        <v>4.5671043543171637</v>
      </c>
      <c r="N129" s="116">
        <f t="shared" si="13"/>
        <v>4.6171043543171626</v>
      </c>
      <c r="O129" s="117">
        <f t="shared" si="14"/>
        <v>4.5921043543171631</v>
      </c>
      <c r="P129" s="98">
        <f t="shared" si="15"/>
        <v>0</v>
      </c>
      <c r="Q129" s="118">
        <f t="shared" si="16"/>
        <v>0</v>
      </c>
      <c r="R129" s="98">
        <f t="shared" si="20"/>
        <v>11</v>
      </c>
      <c r="S129" s="119">
        <f t="shared" si="17"/>
        <v>11</v>
      </c>
    </row>
    <row r="130" spans="1:19">
      <c r="A130" s="119"/>
      <c r="E130" s="98">
        <f t="shared" si="11"/>
        <v>129</v>
      </c>
      <c r="F130" s="99"/>
      <c r="K130" s="114">
        <f t="shared" si="18"/>
        <v>4.6176043543171632</v>
      </c>
      <c r="L130" s="115">
        <f t="shared" si="19"/>
        <v>4.6666043543171627</v>
      </c>
      <c r="M130" s="98">
        <f t="shared" si="12"/>
        <v>4.6171043543171635</v>
      </c>
      <c r="N130" s="116">
        <f t="shared" si="13"/>
        <v>4.6671043543171624</v>
      </c>
      <c r="O130" s="117">
        <f t="shared" si="14"/>
        <v>4.642104354317163</v>
      </c>
      <c r="P130" s="98">
        <f t="shared" si="15"/>
        <v>0</v>
      </c>
      <c r="Q130" s="118">
        <f t="shared" si="16"/>
        <v>0</v>
      </c>
      <c r="R130" s="98">
        <f t="shared" si="20"/>
        <v>11</v>
      </c>
      <c r="S130" s="119">
        <f t="shared" si="17"/>
        <v>11</v>
      </c>
    </row>
    <row r="131" spans="1:19">
      <c r="A131" s="119"/>
      <c r="E131" s="98">
        <f t="shared" si="11"/>
        <v>130</v>
      </c>
      <c r="F131" s="99"/>
      <c r="K131" s="114">
        <f t="shared" si="18"/>
        <v>4.667604354317163</v>
      </c>
      <c r="L131" s="115">
        <f t="shared" si="19"/>
        <v>4.7166043543171625</v>
      </c>
      <c r="M131" s="98">
        <f t="shared" si="12"/>
        <v>4.6671043543171633</v>
      </c>
      <c r="N131" s="116">
        <f t="shared" si="13"/>
        <v>4.7171043543171622</v>
      </c>
      <c r="O131" s="117">
        <f t="shared" si="14"/>
        <v>4.6921043543171628</v>
      </c>
      <c r="P131" s="98">
        <f t="shared" si="15"/>
        <v>0</v>
      </c>
      <c r="Q131" s="118">
        <f t="shared" si="16"/>
        <v>0</v>
      </c>
      <c r="R131" s="98">
        <f t="shared" si="20"/>
        <v>11</v>
      </c>
      <c r="S131" s="119">
        <f t="shared" si="17"/>
        <v>11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4.7176043543171629</v>
      </c>
      <c r="L132" s="115">
        <f t="shared" si="19"/>
        <v>4.7666043543171623</v>
      </c>
      <c r="M132" s="98">
        <f t="shared" si="12"/>
        <v>4.7171043543171631</v>
      </c>
      <c r="N132" s="116">
        <f t="shared" si="13"/>
        <v>4.7671043543171621</v>
      </c>
      <c r="O132" s="117">
        <f t="shared" si="14"/>
        <v>4.7421043543171626</v>
      </c>
      <c r="P132" s="98">
        <f t="shared" si="15"/>
        <v>0</v>
      </c>
      <c r="Q132" s="118">
        <f t="shared" si="16"/>
        <v>0</v>
      </c>
      <c r="R132" s="98">
        <f t="shared" si="20"/>
        <v>11</v>
      </c>
      <c r="S132" s="119">
        <f t="shared" si="17"/>
        <v>11</v>
      </c>
    </row>
    <row r="133" spans="1:19">
      <c r="A133" s="119"/>
      <c r="E133" s="98">
        <f t="shared" si="21"/>
        <v>132</v>
      </c>
      <c r="F133" s="99"/>
      <c r="K133" s="114">
        <f t="shared" si="18"/>
        <v>4.7676043543171627</v>
      </c>
      <c r="L133" s="115">
        <f t="shared" si="19"/>
        <v>4.8166043543171622</v>
      </c>
      <c r="M133" s="98">
        <f t="shared" ref="M133:M196" si="22">K133-5*10^-(D$2+1)</f>
        <v>4.767104354317163</v>
      </c>
      <c r="N133" s="116">
        <f t="shared" ref="N133:N196" si="23">L133+5*10^-(D$2+1)</f>
        <v>4.8171043543171619</v>
      </c>
      <c r="O133" s="117">
        <f t="shared" ref="O133:O196" si="24">AVERAGE(K133,L133)</f>
        <v>4.7921043543171624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11</v>
      </c>
      <c r="S133" s="119">
        <f t="shared" ref="S133:S196" si="27">COUNTIF(F$2:F$5000,"&lt;="&amp;M133)</f>
        <v>11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4.8176043543171625</v>
      </c>
      <c r="L134" s="115">
        <f t="shared" ref="L134:L197" si="29">K134+$I$4-POWER(10,-$D$2)</f>
        <v>4.866604354317162</v>
      </c>
      <c r="M134" s="98">
        <f t="shared" si="22"/>
        <v>4.8171043543171628</v>
      </c>
      <c r="N134" s="116">
        <f t="shared" si="23"/>
        <v>4.8671043543171617</v>
      </c>
      <c r="O134" s="117">
        <f t="shared" si="24"/>
        <v>4.8421043543171622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11</v>
      </c>
      <c r="S134" s="119">
        <f t="shared" si="27"/>
        <v>11</v>
      </c>
    </row>
    <row r="135" spans="1:19">
      <c r="A135" s="119"/>
      <c r="E135" s="98">
        <f t="shared" si="21"/>
        <v>134</v>
      </c>
      <c r="F135" s="99"/>
      <c r="K135" s="114">
        <f t="shared" si="28"/>
        <v>4.8676043543171623</v>
      </c>
      <c r="L135" s="115">
        <f t="shared" si="29"/>
        <v>4.9166043543171618</v>
      </c>
      <c r="M135" s="98">
        <f t="shared" si="22"/>
        <v>4.8671043543171626</v>
      </c>
      <c r="N135" s="116">
        <f t="shared" si="23"/>
        <v>4.9171043543171615</v>
      </c>
      <c r="O135" s="117">
        <f t="shared" si="24"/>
        <v>4.8921043543171621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4.9176043543171621</v>
      </c>
      <c r="L136" s="115">
        <f t="shared" si="29"/>
        <v>4.9666043543171616</v>
      </c>
      <c r="M136" s="98">
        <f t="shared" si="22"/>
        <v>4.9171043543171624</v>
      </c>
      <c r="N136" s="116">
        <f t="shared" si="23"/>
        <v>4.9671043543171614</v>
      </c>
      <c r="O136" s="117">
        <f t="shared" si="24"/>
        <v>4.9421043543171619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4.967604354317162</v>
      </c>
      <c r="L137" s="115">
        <f t="shared" si="29"/>
        <v>5.0166043543171615</v>
      </c>
      <c r="M137" s="98">
        <f t="shared" si="22"/>
        <v>4.9671043543171622</v>
      </c>
      <c r="N137" s="116">
        <f t="shared" si="23"/>
        <v>5.0171043543171612</v>
      </c>
      <c r="O137" s="117">
        <f t="shared" si="24"/>
        <v>4.9921043543171617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5.0176043543171618</v>
      </c>
      <c r="L138" s="115">
        <f t="shared" si="29"/>
        <v>5.0666043543171613</v>
      </c>
      <c r="M138" s="98">
        <f t="shared" si="22"/>
        <v>5.0171043543171621</v>
      </c>
      <c r="N138" s="116">
        <f t="shared" si="23"/>
        <v>5.067104354317161</v>
      </c>
      <c r="O138" s="117">
        <f t="shared" si="24"/>
        <v>5.0421043543171615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5.0676043543171616</v>
      </c>
      <c r="L139" s="115">
        <f t="shared" si="29"/>
        <v>5.1166043543171611</v>
      </c>
      <c r="M139" s="98">
        <f t="shared" si="22"/>
        <v>5.0671043543171619</v>
      </c>
      <c r="N139" s="116">
        <f t="shared" si="23"/>
        <v>5.1171043543171608</v>
      </c>
      <c r="O139" s="117">
        <f t="shared" si="24"/>
        <v>5.0921043543171614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5.1176043543171614</v>
      </c>
      <c r="L140" s="115">
        <f t="shared" si="29"/>
        <v>5.1666043543171609</v>
      </c>
      <c r="M140" s="98">
        <f t="shared" si="22"/>
        <v>5.1171043543171617</v>
      </c>
      <c r="N140" s="116">
        <f t="shared" si="23"/>
        <v>5.1671043543171606</v>
      </c>
      <c r="O140" s="117">
        <f t="shared" si="24"/>
        <v>5.1421043543171612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5.1676043543171613</v>
      </c>
      <c r="L141" s="115">
        <f t="shared" si="29"/>
        <v>5.2166043543171607</v>
      </c>
      <c r="M141" s="98">
        <f t="shared" si="22"/>
        <v>5.1671043543171615</v>
      </c>
      <c r="N141" s="116">
        <f t="shared" si="23"/>
        <v>5.2171043543171605</v>
      </c>
      <c r="O141" s="117">
        <f t="shared" si="24"/>
        <v>5.192104354317161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5.2176043543171611</v>
      </c>
      <c r="L142" s="115">
        <f t="shared" si="29"/>
        <v>5.2666043543171606</v>
      </c>
      <c r="M142" s="98">
        <f t="shared" si="22"/>
        <v>5.2171043543171614</v>
      </c>
      <c r="N142" s="116">
        <f t="shared" si="23"/>
        <v>5.2671043543171603</v>
      </c>
      <c r="O142" s="117">
        <f t="shared" si="24"/>
        <v>5.2421043543171608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5.2676043543171609</v>
      </c>
      <c r="L143" s="115">
        <f t="shared" si="29"/>
        <v>5.3166043543171604</v>
      </c>
      <c r="M143" s="98">
        <f t="shared" si="22"/>
        <v>5.2671043543171612</v>
      </c>
      <c r="N143" s="116">
        <f t="shared" si="23"/>
        <v>5.3171043543171601</v>
      </c>
      <c r="O143" s="117">
        <f t="shared" si="24"/>
        <v>5.2921043543171606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5.3176043543171607</v>
      </c>
      <c r="L144" s="115">
        <f t="shared" si="29"/>
        <v>5.3666043543171602</v>
      </c>
      <c r="M144" s="98">
        <f t="shared" si="22"/>
        <v>5.317104354317161</v>
      </c>
      <c r="N144" s="116">
        <f t="shared" si="23"/>
        <v>5.3671043543171599</v>
      </c>
      <c r="O144" s="117">
        <f t="shared" si="24"/>
        <v>5.3421043543171605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5.3676043543171605</v>
      </c>
      <c r="L145" s="115">
        <f t="shared" si="29"/>
        <v>5.41660435431716</v>
      </c>
      <c r="M145" s="98">
        <f t="shared" si="22"/>
        <v>5.3671043543171608</v>
      </c>
      <c r="N145" s="116">
        <f t="shared" si="23"/>
        <v>5.4171043543171598</v>
      </c>
      <c r="O145" s="117">
        <f t="shared" si="24"/>
        <v>5.3921043543171603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5.4176043543171604</v>
      </c>
      <c r="L146" s="115">
        <f t="shared" si="29"/>
        <v>5.4666043543171599</v>
      </c>
      <c r="M146" s="98">
        <f t="shared" si="22"/>
        <v>5.4171043543171606</v>
      </c>
      <c r="N146" s="116">
        <f t="shared" si="23"/>
        <v>5.4671043543171596</v>
      </c>
      <c r="O146" s="117">
        <f t="shared" si="24"/>
        <v>5.4421043543171601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5.4676043543171602</v>
      </c>
      <c r="L147" s="115">
        <f t="shared" si="29"/>
        <v>5.5166043543171597</v>
      </c>
      <c r="M147" s="98">
        <f t="shared" si="22"/>
        <v>5.4671043543171605</v>
      </c>
      <c r="N147" s="116">
        <f t="shared" si="23"/>
        <v>5.5171043543171594</v>
      </c>
      <c r="O147" s="117">
        <f t="shared" si="24"/>
        <v>5.4921043543171599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5.51760435431716</v>
      </c>
      <c r="L148" s="115">
        <f t="shared" si="29"/>
        <v>5.5666043543171595</v>
      </c>
      <c r="M148" s="98">
        <f t="shared" si="22"/>
        <v>5.5171043543171603</v>
      </c>
      <c r="N148" s="116">
        <f t="shared" si="23"/>
        <v>5.5671043543171592</v>
      </c>
      <c r="O148" s="117">
        <f t="shared" si="24"/>
        <v>5.5421043543171598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5.5676043543171598</v>
      </c>
      <c r="L149" s="115">
        <f t="shared" si="29"/>
        <v>5.6166043543171593</v>
      </c>
      <c r="M149" s="98">
        <f t="shared" si="22"/>
        <v>5.5671043543171601</v>
      </c>
      <c r="N149" s="116">
        <f t="shared" si="23"/>
        <v>5.617104354317159</v>
      </c>
      <c r="O149" s="117">
        <f t="shared" si="24"/>
        <v>5.5921043543171596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5.6176043543171597</v>
      </c>
      <c r="L150" s="115">
        <f t="shared" si="29"/>
        <v>5.6666043543171591</v>
      </c>
      <c r="M150" s="98">
        <f t="shared" si="22"/>
        <v>5.6171043543171599</v>
      </c>
      <c r="N150" s="116">
        <f t="shared" si="23"/>
        <v>5.6671043543171589</v>
      </c>
      <c r="O150" s="117">
        <f t="shared" si="24"/>
        <v>5.6421043543171594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5.6676043543171595</v>
      </c>
      <c r="L151" s="115">
        <f t="shared" si="29"/>
        <v>5.716604354317159</v>
      </c>
      <c r="M151" s="98">
        <f t="shared" si="22"/>
        <v>5.6671043543171598</v>
      </c>
      <c r="N151" s="116">
        <f t="shared" si="23"/>
        <v>5.7171043543171587</v>
      </c>
      <c r="O151" s="117">
        <f t="shared" si="24"/>
        <v>5.6921043543171592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5.7176043543171593</v>
      </c>
      <c r="L152" s="115">
        <f t="shared" si="29"/>
        <v>5.7666043543171588</v>
      </c>
      <c r="M152" s="98">
        <f t="shared" si="22"/>
        <v>5.7171043543171596</v>
      </c>
      <c r="N152" s="116">
        <f t="shared" si="23"/>
        <v>5.7671043543171585</v>
      </c>
      <c r="O152" s="117">
        <f t="shared" si="24"/>
        <v>5.742104354317159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5.7676043543171591</v>
      </c>
      <c r="L153" s="115">
        <f t="shared" si="29"/>
        <v>5.8166043543171586</v>
      </c>
      <c r="M153" s="98">
        <f t="shared" si="22"/>
        <v>5.7671043543171594</v>
      </c>
      <c r="N153" s="116">
        <f t="shared" si="23"/>
        <v>5.8171043543171583</v>
      </c>
      <c r="O153" s="117">
        <f t="shared" si="24"/>
        <v>5.7921043543171589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5.8176043543171589</v>
      </c>
      <c r="L154" s="115">
        <f t="shared" si="29"/>
        <v>5.8666043543171584</v>
      </c>
      <c r="M154" s="98">
        <f t="shared" si="22"/>
        <v>5.8171043543171592</v>
      </c>
      <c r="N154" s="116">
        <f t="shared" si="23"/>
        <v>5.8671043543171582</v>
      </c>
      <c r="O154" s="117">
        <f t="shared" si="24"/>
        <v>5.8421043543171587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5.8676043543171588</v>
      </c>
      <c r="L155" s="115">
        <f t="shared" si="29"/>
        <v>5.9166043543171583</v>
      </c>
      <c r="M155" s="98">
        <f t="shared" si="22"/>
        <v>5.867104354317159</v>
      </c>
      <c r="N155" s="116">
        <f t="shared" si="23"/>
        <v>5.917104354317158</v>
      </c>
      <c r="O155" s="117">
        <f t="shared" si="24"/>
        <v>5.8921043543171585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5.9176043543171586</v>
      </c>
      <c r="L156" s="115">
        <f t="shared" si="29"/>
        <v>5.9666043543171581</v>
      </c>
      <c r="M156" s="98">
        <f t="shared" si="22"/>
        <v>5.9171043543171589</v>
      </c>
      <c r="N156" s="116">
        <f t="shared" si="23"/>
        <v>5.9671043543171578</v>
      </c>
      <c r="O156" s="117">
        <f t="shared" si="24"/>
        <v>5.9421043543171583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5.9676043543171584</v>
      </c>
      <c r="L157" s="115">
        <f t="shared" si="29"/>
        <v>6.0166043543171579</v>
      </c>
      <c r="M157" s="98">
        <f t="shared" si="22"/>
        <v>5.9671043543171587</v>
      </c>
      <c r="N157" s="116">
        <f t="shared" si="23"/>
        <v>6.0171043543171576</v>
      </c>
      <c r="O157" s="117">
        <f t="shared" si="24"/>
        <v>5.9921043543171582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6.0176043543171582</v>
      </c>
      <c r="L158" s="115">
        <f t="shared" si="29"/>
        <v>6.0666043543171577</v>
      </c>
      <c r="M158" s="98">
        <f t="shared" si="22"/>
        <v>6.0171043543171585</v>
      </c>
      <c r="N158" s="116">
        <f t="shared" si="23"/>
        <v>6.0671043543171574</v>
      </c>
      <c r="O158" s="117">
        <f t="shared" si="24"/>
        <v>6.042104354317158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6.0676043543171581</v>
      </c>
      <c r="L159" s="115">
        <f t="shared" si="29"/>
        <v>6.1166043543171575</v>
      </c>
      <c r="M159" s="98">
        <f t="shared" si="22"/>
        <v>6.0671043543171583</v>
      </c>
      <c r="N159" s="116">
        <f t="shared" si="23"/>
        <v>6.1171043543171573</v>
      </c>
      <c r="O159" s="117">
        <f t="shared" si="24"/>
        <v>6.0921043543171578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6.1176043543171579</v>
      </c>
      <c r="L160" s="115">
        <f t="shared" si="29"/>
        <v>6.1666043543171574</v>
      </c>
      <c r="M160" s="98">
        <f t="shared" si="22"/>
        <v>6.1171043543171582</v>
      </c>
      <c r="N160" s="116">
        <f t="shared" si="23"/>
        <v>6.1671043543171571</v>
      </c>
      <c r="O160" s="117">
        <f t="shared" si="24"/>
        <v>6.1421043543171576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6.1676043543171577</v>
      </c>
      <c r="L161" s="115">
        <f t="shared" si="29"/>
        <v>6.2166043543171572</v>
      </c>
      <c r="M161" s="98">
        <f t="shared" si="22"/>
        <v>6.167104354317158</v>
      </c>
      <c r="N161" s="116">
        <f t="shared" si="23"/>
        <v>6.2171043543171569</v>
      </c>
      <c r="O161" s="117">
        <f t="shared" si="24"/>
        <v>6.1921043543171574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6.2176043543171575</v>
      </c>
      <c r="L162" s="115">
        <f t="shared" si="29"/>
        <v>6.266604354317157</v>
      </c>
      <c r="M162" s="98">
        <f t="shared" si="22"/>
        <v>6.2171043543171578</v>
      </c>
      <c r="N162" s="116">
        <f t="shared" si="23"/>
        <v>6.2671043543171567</v>
      </c>
      <c r="O162" s="117">
        <f t="shared" si="24"/>
        <v>6.2421043543171573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6.2676043543171573</v>
      </c>
      <c r="L163" s="115">
        <f t="shared" si="29"/>
        <v>6.3166043543171568</v>
      </c>
      <c r="M163" s="98">
        <f t="shared" si="22"/>
        <v>6.2671043543171576</v>
      </c>
      <c r="N163" s="116">
        <f t="shared" si="23"/>
        <v>6.3171043543171566</v>
      </c>
      <c r="O163" s="117">
        <f t="shared" si="24"/>
        <v>6.2921043543171571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6.3176043543171572</v>
      </c>
      <c r="L164" s="115">
        <f t="shared" si="29"/>
        <v>6.3666043543171567</v>
      </c>
      <c r="M164" s="98">
        <f t="shared" si="22"/>
        <v>6.3171043543171574</v>
      </c>
      <c r="N164" s="116">
        <f t="shared" si="23"/>
        <v>6.3671043543171564</v>
      </c>
      <c r="O164" s="117">
        <f t="shared" si="24"/>
        <v>6.3421043543171569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6.367604354317157</v>
      </c>
      <c r="L165" s="115">
        <f t="shared" si="29"/>
        <v>6.4166043543171565</v>
      </c>
      <c r="M165" s="98">
        <f t="shared" si="22"/>
        <v>6.3671043543171573</v>
      </c>
      <c r="N165" s="116">
        <f t="shared" si="23"/>
        <v>6.4171043543171562</v>
      </c>
      <c r="O165" s="117">
        <f t="shared" si="24"/>
        <v>6.3921043543171567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6.4176043543171568</v>
      </c>
      <c r="L166" s="115">
        <f t="shared" si="29"/>
        <v>6.4666043543171563</v>
      </c>
      <c r="M166" s="98">
        <f t="shared" si="22"/>
        <v>6.4171043543171571</v>
      </c>
      <c r="N166" s="116">
        <f t="shared" si="23"/>
        <v>6.467104354317156</v>
      </c>
      <c r="O166" s="117">
        <f t="shared" si="24"/>
        <v>6.4421043543171566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6.4676043543171566</v>
      </c>
      <c r="L167" s="115">
        <f t="shared" si="29"/>
        <v>6.5166043543171561</v>
      </c>
      <c r="M167" s="98">
        <f t="shared" si="22"/>
        <v>6.4671043543171569</v>
      </c>
      <c r="N167" s="116">
        <f t="shared" si="23"/>
        <v>6.5171043543171558</v>
      </c>
      <c r="O167" s="117">
        <f t="shared" si="24"/>
        <v>6.4921043543171564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6.5176043543171565</v>
      </c>
      <c r="L168" s="115">
        <f t="shared" si="29"/>
        <v>6.5666043543171559</v>
      </c>
      <c r="M168" s="98">
        <f t="shared" si="22"/>
        <v>6.5171043543171567</v>
      </c>
      <c r="N168" s="116">
        <f t="shared" si="23"/>
        <v>6.5671043543171557</v>
      </c>
      <c r="O168" s="117">
        <f t="shared" si="24"/>
        <v>6.5421043543171562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6.5676043543171563</v>
      </c>
      <c r="L169" s="115">
        <f t="shared" si="29"/>
        <v>6.6166043543171558</v>
      </c>
      <c r="M169" s="98">
        <f t="shared" si="22"/>
        <v>6.5671043543171566</v>
      </c>
      <c r="N169" s="116">
        <f t="shared" si="23"/>
        <v>6.6171043543171555</v>
      </c>
      <c r="O169" s="117">
        <f t="shared" si="24"/>
        <v>6.592104354317156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6.6176043543171561</v>
      </c>
      <c r="L170" s="115">
        <f t="shared" si="29"/>
        <v>6.6666043543171556</v>
      </c>
      <c r="M170" s="98">
        <f t="shared" si="22"/>
        <v>6.6171043543171564</v>
      </c>
      <c r="N170" s="116">
        <f t="shared" si="23"/>
        <v>6.6671043543171553</v>
      </c>
      <c r="O170" s="117">
        <f t="shared" si="24"/>
        <v>6.6421043543171558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6.6676043543171559</v>
      </c>
      <c r="L171" s="115">
        <f t="shared" si="29"/>
        <v>6.7166043543171554</v>
      </c>
      <c r="M171" s="98">
        <f t="shared" si="22"/>
        <v>6.6671043543171562</v>
      </c>
      <c r="N171" s="116">
        <f t="shared" si="23"/>
        <v>6.7171043543171551</v>
      </c>
      <c r="O171" s="117">
        <f t="shared" si="24"/>
        <v>6.6921043543171557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6.7176043543171557</v>
      </c>
      <c r="L172" s="115">
        <f t="shared" si="29"/>
        <v>6.7666043543171552</v>
      </c>
      <c r="M172" s="98">
        <f t="shared" si="22"/>
        <v>6.717104354317156</v>
      </c>
      <c r="N172" s="116">
        <f t="shared" si="23"/>
        <v>6.767104354317155</v>
      </c>
      <c r="O172" s="117">
        <f t="shared" si="24"/>
        <v>6.7421043543171555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6.7676043543171556</v>
      </c>
      <c r="L173" s="115">
        <f t="shared" si="29"/>
        <v>6.8166043543171551</v>
      </c>
      <c r="M173" s="98">
        <f t="shared" si="22"/>
        <v>6.7671043543171558</v>
      </c>
      <c r="N173" s="116">
        <f t="shared" si="23"/>
        <v>6.8171043543171548</v>
      </c>
      <c r="O173" s="117">
        <f t="shared" si="24"/>
        <v>6.7921043543171553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6.8176043543171554</v>
      </c>
      <c r="L174" s="115">
        <f t="shared" si="29"/>
        <v>6.8666043543171549</v>
      </c>
      <c r="M174" s="98">
        <f t="shared" si="22"/>
        <v>6.8171043543171557</v>
      </c>
      <c r="N174" s="116">
        <f t="shared" si="23"/>
        <v>6.8671043543171546</v>
      </c>
      <c r="O174" s="117">
        <f t="shared" si="24"/>
        <v>6.8421043543171551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6.8676043543171552</v>
      </c>
      <c r="L175" s="115">
        <f t="shared" si="29"/>
        <v>6.9166043543171547</v>
      </c>
      <c r="M175" s="98">
        <f t="shared" si="22"/>
        <v>6.8671043543171555</v>
      </c>
      <c r="N175" s="116">
        <f t="shared" si="23"/>
        <v>6.9171043543171544</v>
      </c>
      <c r="O175" s="117">
        <f t="shared" si="24"/>
        <v>6.892104354317155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6.917604354317155</v>
      </c>
      <c r="L176" s="115">
        <f t="shared" si="29"/>
        <v>6.9666043543171545</v>
      </c>
      <c r="M176" s="98">
        <f t="shared" si="22"/>
        <v>6.9171043543171553</v>
      </c>
      <c r="N176" s="116">
        <f t="shared" si="23"/>
        <v>6.9671043543171542</v>
      </c>
      <c r="O176" s="117">
        <f t="shared" si="24"/>
        <v>6.9421043543171548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6.9676043543171549</v>
      </c>
      <c r="L177" s="115">
        <f t="shared" si="29"/>
        <v>7.0166043543171543</v>
      </c>
      <c r="M177" s="98">
        <f t="shared" si="22"/>
        <v>6.9671043543171551</v>
      </c>
      <c r="N177" s="116">
        <f t="shared" si="23"/>
        <v>7.0171043543171541</v>
      </c>
      <c r="O177" s="117">
        <f t="shared" si="24"/>
        <v>6.9921043543171546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7.0176043543171547</v>
      </c>
      <c r="L178" s="115">
        <f t="shared" si="29"/>
        <v>7.0666043543171542</v>
      </c>
      <c r="M178" s="98">
        <f t="shared" si="22"/>
        <v>7.017104354317155</v>
      </c>
      <c r="N178" s="116">
        <f t="shared" si="23"/>
        <v>7.0671043543171539</v>
      </c>
      <c r="O178" s="117">
        <f t="shared" si="24"/>
        <v>7.0421043543171544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7.0676043543171545</v>
      </c>
      <c r="L179" s="115">
        <f t="shared" si="29"/>
        <v>7.116604354317154</v>
      </c>
      <c r="M179" s="98">
        <f t="shared" si="22"/>
        <v>7.0671043543171548</v>
      </c>
      <c r="N179" s="116">
        <f t="shared" si="23"/>
        <v>7.1171043543171537</v>
      </c>
      <c r="O179" s="117">
        <f t="shared" si="24"/>
        <v>7.0921043543171542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7.1176043543171543</v>
      </c>
      <c r="L180" s="115">
        <f t="shared" si="29"/>
        <v>7.1666043543171538</v>
      </c>
      <c r="M180" s="98">
        <f t="shared" si="22"/>
        <v>7.1171043543171546</v>
      </c>
      <c r="N180" s="116">
        <f t="shared" si="23"/>
        <v>7.1671043543171535</v>
      </c>
      <c r="O180" s="117">
        <f t="shared" si="24"/>
        <v>7.1421043543171541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7.1676043543171541</v>
      </c>
      <c r="L181" s="115">
        <f t="shared" si="29"/>
        <v>7.2166043543171536</v>
      </c>
      <c r="M181" s="98">
        <f t="shared" si="22"/>
        <v>7.1671043543171544</v>
      </c>
      <c r="N181" s="116">
        <f t="shared" si="23"/>
        <v>7.2171043543171534</v>
      </c>
      <c r="O181" s="117">
        <f t="shared" si="24"/>
        <v>7.1921043543171539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7.217604354317154</v>
      </c>
      <c r="L182" s="115">
        <f t="shared" si="29"/>
        <v>7.2666043543171535</v>
      </c>
      <c r="M182" s="98">
        <f t="shared" si="22"/>
        <v>7.2171043543171542</v>
      </c>
      <c r="N182" s="116">
        <f t="shared" si="23"/>
        <v>7.2671043543171532</v>
      </c>
      <c r="O182" s="117">
        <f t="shared" si="24"/>
        <v>7.2421043543171537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7.2676043543171538</v>
      </c>
      <c r="L183" s="115">
        <f t="shared" si="29"/>
        <v>7.3166043543171533</v>
      </c>
      <c r="M183" s="98">
        <f t="shared" si="22"/>
        <v>7.2671043543171541</v>
      </c>
      <c r="N183" s="116">
        <f t="shared" si="23"/>
        <v>7.317104354317153</v>
      </c>
      <c r="O183" s="117">
        <f t="shared" si="24"/>
        <v>7.2921043543171535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7.3176043543171536</v>
      </c>
      <c r="L184" s="115">
        <f t="shared" si="29"/>
        <v>7.3666043543171531</v>
      </c>
      <c r="M184" s="98">
        <f t="shared" si="22"/>
        <v>7.3171043543171539</v>
      </c>
      <c r="N184" s="116">
        <f t="shared" si="23"/>
        <v>7.3671043543171528</v>
      </c>
      <c r="O184" s="117">
        <f t="shared" si="24"/>
        <v>7.3421043543171534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7.3676043543171534</v>
      </c>
      <c r="L185" s="115">
        <f t="shared" si="29"/>
        <v>7.4166043543171529</v>
      </c>
      <c r="M185" s="98">
        <f t="shared" si="22"/>
        <v>7.3671043543171537</v>
      </c>
      <c r="N185" s="116">
        <f t="shared" si="23"/>
        <v>7.4171043543171526</v>
      </c>
      <c r="O185" s="117">
        <f t="shared" si="24"/>
        <v>7.3921043543171532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7.4176043543171533</v>
      </c>
      <c r="L186" s="115">
        <f t="shared" si="29"/>
        <v>7.4666043543171527</v>
      </c>
      <c r="M186" s="98">
        <f t="shared" si="22"/>
        <v>7.4171043543171535</v>
      </c>
      <c r="N186" s="116">
        <f t="shared" si="23"/>
        <v>7.4671043543171525</v>
      </c>
      <c r="O186" s="117">
        <f t="shared" si="24"/>
        <v>7.442104354317153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7.4676043543171531</v>
      </c>
      <c r="L187" s="115">
        <f t="shared" si="29"/>
        <v>7.5166043543171526</v>
      </c>
      <c r="M187" s="98">
        <f t="shared" si="22"/>
        <v>7.4671043543171534</v>
      </c>
      <c r="N187" s="116">
        <f t="shared" si="23"/>
        <v>7.5171043543171523</v>
      </c>
      <c r="O187" s="117">
        <f t="shared" si="24"/>
        <v>7.4921043543171528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7.5176043543171529</v>
      </c>
      <c r="L188" s="115">
        <f t="shared" si="29"/>
        <v>7.5666043543171524</v>
      </c>
      <c r="M188" s="98">
        <f t="shared" si="22"/>
        <v>7.5171043543171532</v>
      </c>
      <c r="N188" s="116">
        <f t="shared" si="23"/>
        <v>7.5671043543171521</v>
      </c>
      <c r="O188" s="117">
        <f t="shared" si="24"/>
        <v>7.5421043543171526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7.5676043543171527</v>
      </c>
      <c r="L189" s="115">
        <f t="shared" si="29"/>
        <v>7.6166043543171522</v>
      </c>
      <c r="M189" s="98">
        <f t="shared" si="22"/>
        <v>7.567104354317153</v>
      </c>
      <c r="N189" s="116">
        <f t="shared" si="23"/>
        <v>7.6171043543171519</v>
      </c>
      <c r="O189" s="117">
        <f t="shared" si="24"/>
        <v>7.5921043543171525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7.6176043543171525</v>
      </c>
      <c r="L190" s="115">
        <f t="shared" si="29"/>
        <v>7.666604354317152</v>
      </c>
      <c r="M190" s="98">
        <f t="shared" si="22"/>
        <v>7.6171043543171528</v>
      </c>
      <c r="N190" s="116">
        <f t="shared" si="23"/>
        <v>7.6671043543171518</v>
      </c>
      <c r="O190" s="117">
        <f t="shared" si="24"/>
        <v>7.6421043543171523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7.6676043543171524</v>
      </c>
      <c r="L191" s="115">
        <f t="shared" si="29"/>
        <v>7.7166043543171519</v>
      </c>
      <c r="M191" s="98">
        <f t="shared" si="22"/>
        <v>7.6671043543171526</v>
      </c>
      <c r="N191" s="116">
        <f t="shared" si="23"/>
        <v>7.7171043543171516</v>
      </c>
      <c r="O191" s="117">
        <f t="shared" si="24"/>
        <v>7.6921043543171521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7.7176043543171522</v>
      </c>
      <c r="L192" s="115">
        <f t="shared" si="29"/>
        <v>7.7666043543171517</v>
      </c>
      <c r="M192" s="98">
        <f t="shared" si="22"/>
        <v>7.7171043543171525</v>
      </c>
      <c r="N192" s="116">
        <f t="shared" si="23"/>
        <v>7.7671043543171514</v>
      </c>
      <c r="O192" s="117">
        <f t="shared" si="24"/>
        <v>7.7421043543171519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7.767604354317152</v>
      </c>
      <c r="L193" s="115">
        <f t="shared" si="29"/>
        <v>7.8166043543171515</v>
      </c>
      <c r="M193" s="98">
        <f t="shared" si="22"/>
        <v>7.7671043543171523</v>
      </c>
      <c r="N193" s="116">
        <f t="shared" si="23"/>
        <v>7.8171043543171512</v>
      </c>
      <c r="O193" s="117">
        <f t="shared" si="24"/>
        <v>7.7921043543171518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7.8176043543171518</v>
      </c>
      <c r="L194" s="115">
        <f t="shared" si="29"/>
        <v>7.8666043543171513</v>
      </c>
      <c r="M194" s="98">
        <f t="shared" si="22"/>
        <v>7.8171043543171521</v>
      </c>
      <c r="N194" s="116">
        <f t="shared" si="23"/>
        <v>7.867104354317151</v>
      </c>
      <c r="O194" s="117">
        <f t="shared" si="24"/>
        <v>7.8421043543171516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7.8676043543171517</v>
      </c>
      <c r="L195" s="115">
        <f t="shared" si="29"/>
        <v>7.9166043543171511</v>
      </c>
      <c r="M195" s="98">
        <f t="shared" si="22"/>
        <v>7.8671043543171519</v>
      </c>
      <c r="N195" s="116">
        <f t="shared" si="23"/>
        <v>7.9171043543171509</v>
      </c>
      <c r="O195" s="117">
        <f t="shared" si="24"/>
        <v>7.8921043543171514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7.9176043543171515</v>
      </c>
      <c r="L196" s="115">
        <f t="shared" si="29"/>
        <v>7.966604354317151</v>
      </c>
      <c r="M196" s="98">
        <f t="shared" si="22"/>
        <v>7.9171043543171518</v>
      </c>
      <c r="N196" s="116">
        <f t="shared" si="23"/>
        <v>7.9671043543171507</v>
      </c>
      <c r="O196" s="117">
        <f t="shared" si="24"/>
        <v>7.9421043543171512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7.9676043543171513</v>
      </c>
      <c r="L197" s="115">
        <f t="shared" si="29"/>
        <v>8.0166043543171526</v>
      </c>
      <c r="M197" s="98">
        <f t="shared" ref="M197:M260" si="32">K197-5*10^-(D$2+1)</f>
        <v>7.9671043543171516</v>
      </c>
      <c r="N197" s="116">
        <f t="shared" ref="N197:N260" si="33">L197+5*10^-(D$2+1)</f>
        <v>8.0171043543171532</v>
      </c>
      <c r="O197" s="117">
        <f t="shared" ref="O197:O260" si="34">AVERAGE(K197,L197)</f>
        <v>7.9921043543171519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8.017604354317152</v>
      </c>
      <c r="L198" s="115">
        <f t="shared" ref="L198:L261" si="39">K198+$I$4-POWER(10,-$D$2)</f>
        <v>8.0666043543171533</v>
      </c>
      <c r="M198" s="98">
        <f t="shared" si="32"/>
        <v>8.0171043543171514</v>
      </c>
      <c r="N198" s="116">
        <f t="shared" si="33"/>
        <v>8.0671043543171539</v>
      </c>
      <c r="O198" s="117">
        <f t="shared" si="34"/>
        <v>8.0421043543171535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8.0676043543171527</v>
      </c>
      <c r="L199" s="115">
        <f t="shared" si="39"/>
        <v>8.116604354317154</v>
      </c>
      <c r="M199" s="98">
        <f t="shared" si="32"/>
        <v>8.0671043543171521</v>
      </c>
      <c r="N199" s="116">
        <f t="shared" si="33"/>
        <v>8.1171043543171546</v>
      </c>
      <c r="O199" s="117">
        <f t="shared" si="34"/>
        <v>8.0921043543171542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8.1176043543171534</v>
      </c>
      <c r="L200" s="115">
        <f t="shared" si="39"/>
        <v>8.1666043543171547</v>
      </c>
      <c r="M200" s="98">
        <f t="shared" si="32"/>
        <v>8.1171043543171528</v>
      </c>
      <c r="N200" s="116">
        <f t="shared" si="33"/>
        <v>8.1671043543171553</v>
      </c>
      <c r="O200" s="117">
        <f t="shared" si="34"/>
        <v>8.142104354317155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8.1676043543171541</v>
      </c>
      <c r="L201" s="115">
        <f t="shared" si="39"/>
        <v>8.2166043543171554</v>
      </c>
      <c r="M201" s="98">
        <f t="shared" si="32"/>
        <v>8.1671043543171535</v>
      </c>
      <c r="N201" s="116">
        <f t="shared" si="33"/>
        <v>8.217104354317156</v>
      </c>
      <c r="O201" s="117">
        <f t="shared" si="34"/>
        <v>8.1921043543171557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8.2176043543171549</v>
      </c>
      <c r="L202" s="115">
        <f t="shared" si="39"/>
        <v>8.2666043543171561</v>
      </c>
      <c r="M202" s="98">
        <f t="shared" si="32"/>
        <v>8.2171043543171542</v>
      </c>
      <c r="N202" s="116">
        <f t="shared" si="33"/>
        <v>8.2671043543171567</v>
      </c>
      <c r="O202" s="117">
        <f t="shared" si="34"/>
        <v>8.2421043543171564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8.2676043543171556</v>
      </c>
      <c r="L203" s="115">
        <f t="shared" si="39"/>
        <v>8.3166043543171568</v>
      </c>
      <c r="M203" s="98">
        <f t="shared" si="32"/>
        <v>8.267104354317155</v>
      </c>
      <c r="N203" s="116">
        <f t="shared" si="33"/>
        <v>8.3171043543171574</v>
      </c>
      <c r="O203" s="117">
        <f t="shared" si="34"/>
        <v>8.2921043543171571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8.3176043543171563</v>
      </c>
      <c r="L204" s="115">
        <f t="shared" si="39"/>
        <v>8.3666043543171575</v>
      </c>
      <c r="M204" s="98">
        <f t="shared" si="32"/>
        <v>8.3171043543171557</v>
      </c>
      <c r="N204" s="116">
        <f t="shared" si="33"/>
        <v>8.3671043543171582</v>
      </c>
      <c r="O204" s="117">
        <f t="shared" si="34"/>
        <v>8.3421043543171578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8.367604354317157</v>
      </c>
      <c r="L205" s="115">
        <f t="shared" si="39"/>
        <v>8.4166043543171583</v>
      </c>
      <c r="M205" s="98">
        <f t="shared" si="32"/>
        <v>8.3671043543171564</v>
      </c>
      <c r="N205" s="116">
        <f t="shared" si="33"/>
        <v>8.4171043543171589</v>
      </c>
      <c r="O205" s="117">
        <f t="shared" si="34"/>
        <v>8.3921043543171585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8.4176043543171577</v>
      </c>
      <c r="L206" s="115">
        <f t="shared" si="39"/>
        <v>8.466604354317159</v>
      </c>
      <c r="M206" s="98">
        <f t="shared" si="32"/>
        <v>8.4171043543171571</v>
      </c>
      <c r="N206" s="116">
        <f t="shared" si="33"/>
        <v>8.4671043543171596</v>
      </c>
      <c r="O206" s="117">
        <f t="shared" si="34"/>
        <v>8.4421043543171592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8.4676043543171584</v>
      </c>
      <c r="L207" s="115">
        <f t="shared" si="39"/>
        <v>8.5166043543171597</v>
      </c>
      <c r="M207" s="98">
        <f t="shared" si="32"/>
        <v>8.4671043543171578</v>
      </c>
      <c r="N207" s="116">
        <f t="shared" si="33"/>
        <v>8.5171043543171603</v>
      </c>
      <c r="O207" s="117">
        <f t="shared" si="34"/>
        <v>8.4921043543171599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8.5176043543171591</v>
      </c>
      <c r="L208" s="115">
        <f t="shared" si="39"/>
        <v>8.5666043543171604</v>
      </c>
      <c r="M208" s="98">
        <f t="shared" si="32"/>
        <v>8.5171043543171585</v>
      </c>
      <c r="N208" s="116">
        <f t="shared" si="33"/>
        <v>8.567104354317161</v>
      </c>
      <c r="O208" s="117">
        <f t="shared" si="34"/>
        <v>8.5421043543171606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8.5676043543171598</v>
      </c>
      <c r="L209" s="115">
        <f t="shared" si="39"/>
        <v>8.6166043543171611</v>
      </c>
      <c r="M209" s="98">
        <f t="shared" si="32"/>
        <v>8.5671043543171592</v>
      </c>
      <c r="N209" s="116">
        <f t="shared" si="33"/>
        <v>8.6171043543171617</v>
      </c>
      <c r="O209" s="117">
        <f t="shared" si="34"/>
        <v>8.5921043543171614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8.6176043543171605</v>
      </c>
      <c r="L210" s="115">
        <f t="shared" si="39"/>
        <v>8.6666043543171618</v>
      </c>
      <c r="M210" s="98">
        <f t="shared" si="32"/>
        <v>8.6171043543171599</v>
      </c>
      <c r="N210" s="116">
        <f t="shared" si="33"/>
        <v>8.6671043543171624</v>
      </c>
      <c r="O210" s="117">
        <f t="shared" si="34"/>
        <v>8.6421043543171621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8.6676043543171613</v>
      </c>
      <c r="L211" s="115">
        <f t="shared" si="39"/>
        <v>8.7166043543171625</v>
      </c>
      <c r="M211" s="98">
        <f t="shared" si="32"/>
        <v>8.6671043543171606</v>
      </c>
      <c r="N211" s="116">
        <f t="shared" si="33"/>
        <v>8.7171043543171631</v>
      </c>
      <c r="O211" s="117">
        <f t="shared" si="34"/>
        <v>8.6921043543171628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8.717604354317162</v>
      </c>
      <c r="L212" s="115">
        <f t="shared" si="39"/>
        <v>8.7666043543171632</v>
      </c>
      <c r="M212" s="98">
        <f t="shared" si="32"/>
        <v>8.7171043543171614</v>
      </c>
      <c r="N212" s="116">
        <f t="shared" si="33"/>
        <v>8.7671043543171638</v>
      </c>
      <c r="O212" s="117">
        <f t="shared" si="34"/>
        <v>8.7421043543171635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8.7676043543171627</v>
      </c>
      <c r="L213" s="115">
        <f t="shared" si="39"/>
        <v>8.8166043543171639</v>
      </c>
      <c r="M213" s="98">
        <f t="shared" si="32"/>
        <v>8.7671043543171621</v>
      </c>
      <c r="N213" s="116">
        <f t="shared" si="33"/>
        <v>8.8171043543171645</v>
      </c>
      <c r="O213" s="117">
        <f t="shared" si="34"/>
        <v>8.7921043543171642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8.8176043543171634</v>
      </c>
      <c r="L214" s="115">
        <f t="shared" si="39"/>
        <v>8.8666043543171646</v>
      </c>
      <c r="M214" s="98">
        <f t="shared" si="32"/>
        <v>8.8171043543171628</v>
      </c>
      <c r="N214" s="116">
        <f t="shared" si="33"/>
        <v>8.8671043543171653</v>
      </c>
      <c r="O214" s="117">
        <f t="shared" si="34"/>
        <v>8.8421043543171649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8.8676043543171641</v>
      </c>
      <c r="L215" s="115">
        <f t="shared" si="39"/>
        <v>8.9166043543171654</v>
      </c>
      <c r="M215" s="98">
        <f t="shared" si="32"/>
        <v>8.8671043543171635</v>
      </c>
      <c r="N215" s="116">
        <f t="shared" si="33"/>
        <v>8.917104354317166</v>
      </c>
      <c r="O215" s="117">
        <f t="shared" si="34"/>
        <v>8.8921043543171656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8.9176043543171648</v>
      </c>
      <c r="L216" s="115">
        <f t="shared" si="39"/>
        <v>8.9666043543171661</v>
      </c>
      <c r="M216" s="98">
        <f t="shared" si="32"/>
        <v>8.9171043543171642</v>
      </c>
      <c r="N216" s="116">
        <f t="shared" si="33"/>
        <v>8.9671043543171667</v>
      </c>
      <c r="O216" s="117">
        <f t="shared" si="34"/>
        <v>8.9421043543171663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8.9676043543171655</v>
      </c>
      <c r="L217" s="115">
        <f t="shared" si="39"/>
        <v>9.0166043543171668</v>
      </c>
      <c r="M217" s="98">
        <f t="shared" si="32"/>
        <v>8.9671043543171649</v>
      </c>
      <c r="N217" s="116">
        <f t="shared" si="33"/>
        <v>9.0171043543171674</v>
      </c>
      <c r="O217" s="117">
        <f t="shared" si="34"/>
        <v>8.992104354317167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9.0176043543171662</v>
      </c>
      <c r="L218" s="115">
        <f t="shared" si="39"/>
        <v>9.0666043543171675</v>
      </c>
      <c r="M218" s="98">
        <f t="shared" si="32"/>
        <v>9.0171043543171656</v>
      </c>
      <c r="N218" s="116">
        <f t="shared" si="33"/>
        <v>9.0671043543171681</v>
      </c>
      <c r="O218" s="117">
        <f t="shared" si="34"/>
        <v>9.0421043543171677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9.0676043543171669</v>
      </c>
      <c r="L219" s="115">
        <f t="shared" si="39"/>
        <v>9.1166043543171682</v>
      </c>
      <c r="M219" s="98">
        <f t="shared" si="32"/>
        <v>9.0671043543171663</v>
      </c>
      <c r="N219" s="116">
        <f t="shared" si="33"/>
        <v>9.1171043543171688</v>
      </c>
      <c r="O219" s="117">
        <f t="shared" si="34"/>
        <v>9.0921043543171685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9.1176043543171676</v>
      </c>
      <c r="L220" s="115">
        <f t="shared" si="39"/>
        <v>9.1666043543171689</v>
      </c>
      <c r="M220" s="98">
        <f t="shared" si="32"/>
        <v>9.117104354317167</v>
      </c>
      <c r="N220" s="116">
        <f t="shared" si="33"/>
        <v>9.1671043543171695</v>
      </c>
      <c r="O220" s="117">
        <f t="shared" si="34"/>
        <v>9.1421043543171692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9.1676043543171684</v>
      </c>
      <c r="L221" s="115">
        <f t="shared" si="39"/>
        <v>9.2166043543171696</v>
      </c>
      <c r="M221" s="98">
        <f t="shared" si="32"/>
        <v>9.1671043543171677</v>
      </c>
      <c r="N221" s="116">
        <f t="shared" si="33"/>
        <v>9.2171043543171702</v>
      </c>
      <c r="O221" s="117">
        <f t="shared" si="34"/>
        <v>9.1921043543171699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9.2176043543171691</v>
      </c>
      <c r="L222" s="115">
        <f t="shared" si="39"/>
        <v>9.2666043543171703</v>
      </c>
      <c r="M222" s="98">
        <f t="shared" si="32"/>
        <v>9.2171043543171685</v>
      </c>
      <c r="N222" s="116">
        <f t="shared" si="33"/>
        <v>9.2671043543171709</v>
      </c>
      <c r="O222" s="117">
        <f t="shared" si="34"/>
        <v>9.2421043543171706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9.2676043543171698</v>
      </c>
      <c r="L223" s="115">
        <f t="shared" si="39"/>
        <v>9.316604354317171</v>
      </c>
      <c r="M223" s="98">
        <f t="shared" si="32"/>
        <v>9.2671043543171692</v>
      </c>
      <c r="N223" s="116">
        <f t="shared" si="33"/>
        <v>9.3171043543171717</v>
      </c>
      <c r="O223" s="117">
        <f t="shared" si="34"/>
        <v>9.2921043543171713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9.3176043543171705</v>
      </c>
      <c r="L224" s="115">
        <f t="shared" si="39"/>
        <v>9.3666043543171718</v>
      </c>
      <c r="M224" s="98">
        <f t="shared" si="32"/>
        <v>9.3171043543171699</v>
      </c>
      <c r="N224" s="116">
        <f t="shared" si="33"/>
        <v>9.3671043543171724</v>
      </c>
      <c r="O224" s="117">
        <f t="shared" si="34"/>
        <v>9.342104354317172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9.3676043543171712</v>
      </c>
      <c r="L225" s="115">
        <f t="shared" si="39"/>
        <v>9.4166043543171725</v>
      </c>
      <c r="M225" s="98">
        <f t="shared" si="32"/>
        <v>9.3671043543171706</v>
      </c>
      <c r="N225" s="116">
        <f t="shared" si="33"/>
        <v>9.4171043543171731</v>
      </c>
      <c r="O225" s="117">
        <f t="shared" si="34"/>
        <v>9.3921043543171727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9.4176043543171719</v>
      </c>
      <c r="L226" s="115">
        <f t="shared" si="39"/>
        <v>9.4666043543171732</v>
      </c>
      <c r="M226" s="98">
        <f t="shared" si="32"/>
        <v>9.4171043543171713</v>
      </c>
      <c r="N226" s="116">
        <f t="shared" si="33"/>
        <v>9.4671043543171738</v>
      </c>
      <c r="O226" s="117">
        <f t="shared" si="34"/>
        <v>9.4421043543171734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9.4676043543171726</v>
      </c>
      <c r="L227" s="115">
        <f t="shared" si="39"/>
        <v>9.5166043543171739</v>
      </c>
      <c r="M227" s="98">
        <f t="shared" si="32"/>
        <v>9.467104354317172</v>
      </c>
      <c r="N227" s="116">
        <f t="shared" si="33"/>
        <v>9.5171043543171745</v>
      </c>
      <c r="O227" s="117">
        <f t="shared" si="34"/>
        <v>9.4921043543171741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9.5176043543171733</v>
      </c>
      <c r="L228" s="115">
        <f t="shared" si="39"/>
        <v>9.5666043543171746</v>
      </c>
      <c r="M228" s="98">
        <f t="shared" si="32"/>
        <v>9.5171043543171727</v>
      </c>
      <c r="N228" s="116">
        <f t="shared" si="33"/>
        <v>9.5671043543171752</v>
      </c>
      <c r="O228" s="117">
        <f t="shared" si="34"/>
        <v>9.5421043543171749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9.567604354317174</v>
      </c>
      <c r="L229" s="115">
        <f t="shared" si="39"/>
        <v>9.6166043543171753</v>
      </c>
      <c r="M229" s="98">
        <f t="shared" si="32"/>
        <v>9.5671043543171734</v>
      </c>
      <c r="N229" s="116">
        <f t="shared" si="33"/>
        <v>9.6171043543171759</v>
      </c>
      <c r="O229" s="117">
        <f t="shared" si="34"/>
        <v>9.5921043543171756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9.6176043543171748</v>
      </c>
      <c r="L230" s="115">
        <f t="shared" si="39"/>
        <v>9.666604354317176</v>
      </c>
      <c r="M230" s="98">
        <f t="shared" si="32"/>
        <v>9.6171043543171741</v>
      </c>
      <c r="N230" s="116">
        <f t="shared" si="33"/>
        <v>9.6671043543171766</v>
      </c>
      <c r="O230" s="117">
        <f t="shared" si="34"/>
        <v>9.6421043543171763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9.6676043543171755</v>
      </c>
      <c r="L231" s="115">
        <f t="shared" si="39"/>
        <v>9.7166043543171767</v>
      </c>
      <c r="M231" s="98">
        <f t="shared" si="32"/>
        <v>9.6671043543171749</v>
      </c>
      <c r="N231" s="116">
        <f t="shared" si="33"/>
        <v>9.7171043543171773</v>
      </c>
      <c r="O231" s="117">
        <f t="shared" si="34"/>
        <v>9.692104354317177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9.7176043543171762</v>
      </c>
      <c r="L232" s="115">
        <f t="shared" si="39"/>
        <v>9.7666043543171774</v>
      </c>
      <c r="M232" s="98">
        <f t="shared" si="32"/>
        <v>9.7171043543171756</v>
      </c>
      <c r="N232" s="116">
        <f t="shared" si="33"/>
        <v>9.767104354317178</v>
      </c>
      <c r="O232" s="117">
        <f t="shared" si="34"/>
        <v>9.7421043543171777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9.7676043543171769</v>
      </c>
      <c r="L233" s="115">
        <f t="shared" si="39"/>
        <v>9.8166043543171781</v>
      </c>
      <c r="M233" s="98">
        <f t="shared" si="32"/>
        <v>9.7671043543171763</v>
      </c>
      <c r="N233" s="116">
        <f t="shared" si="33"/>
        <v>9.8171043543171788</v>
      </c>
      <c r="O233" s="117">
        <f t="shared" si="34"/>
        <v>9.7921043543171784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9.8176043543171776</v>
      </c>
      <c r="L234" s="115">
        <f t="shared" si="39"/>
        <v>9.8666043543171789</v>
      </c>
      <c r="M234" s="98">
        <f t="shared" si="32"/>
        <v>9.817104354317177</v>
      </c>
      <c r="N234" s="116">
        <f t="shared" si="33"/>
        <v>9.8671043543171795</v>
      </c>
      <c r="O234" s="117">
        <f t="shared" si="34"/>
        <v>9.8421043543171791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9.8676043543171783</v>
      </c>
      <c r="L235" s="115">
        <f t="shared" si="39"/>
        <v>9.9166043543171796</v>
      </c>
      <c r="M235" s="98">
        <f t="shared" si="32"/>
        <v>9.8671043543171777</v>
      </c>
      <c r="N235" s="116">
        <f t="shared" si="33"/>
        <v>9.9171043543171802</v>
      </c>
      <c r="O235" s="117">
        <f t="shared" si="34"/>
        <v>9.8921043543171798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9.917604354317179</v>
      </c>
      <c r="L236" s="115">
        <f t="shared" si="39"/>
        <v>9.9666043543171803</v>
      </c>
      <c r="M236" s="98">
        <f t="shared" si="32"/>
        <v>9.9171043543171784</v>
      </c>
      <c r="N236" s="116">
        <f t="shared" si="33"/>
        <v>9.9671043543171809</v>
      </c>
      <c r="O236" s="117">
        <f t="shared" si="34"/>
        <v>9.9421043543171805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9.9676043543171797</v>
      </c>
      <c r="L237" s="115">
        <f t="shared" si="39"/>
        <v>10.016604354317181</v>
      </c>
      <c r="M237" s="98">
        <f t="shared" si="32"/>
        <v>9.9671043543171791</v>
      </c>
      <c r="N237" s="116">
        <f t="shared" si="33"/>
        <v>10.017104354317182</v>
      </c>
      <c r="O237" s="117">
        <f t="shared" si="34"/>
        <v>9.9921043543171812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10.01760435431718</v>
      </c>
      <c r="L238" s="115">
        <f t="shared" si="39"/>
        <v>10.066604354317182</v>
      </c>
      <c r="M238" s="98">
        <f t="shared" si="32"/>
        <v>10.01710435431718</v>
      </c>
      <c r="N238" s="116">
        <f t="shared" si="33"/>
        <v>10.067104354317182</v>
      </c>
      <c r="O238" s="117">
        <f t="shared" si="34"/>
        <v>10.042104354317182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10.067604354317181</v>
      </c>
      <c r="L239" s="115">
        <f t="shared" si="39"/>
        <v>10.116604354317182</v>
      </c>
      <c r="M239" s="98">
        <f t="shared" si="32"/>
        <v>10.067104354317181</v>
      </c>
      <c r="N239" s="116">
        <f t="shared" si="33"/>
        <v>10.117104354317183</v>
      </c>
      <c r="O239" s="117">
        <f t="shared" si="34"/>
        <v>10.092104354317183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10.117604354317182</v>
      </c>
      <c r="L240" s="115">
        <f t="shared" si="39"/>
        <v>10.166604354317183</v>
      </c>
      <c r="M240" s="98">
        <f t="shared" si="32"/>
        <v>10.117104354317181</v>
      </c>
      <c r="N240" s="116">
        <f t="shared" si="33"/>
        <v>10.167104354317184</v>
      </c>
      <c r="O240" s="117">
        <f t="shared" si="34"/>
        <v>10.142104354317183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10.167604354317183</v>
      </c>
      <c r="L241" s="115">
        <f t="shared" si="39"/>
        <v>10.216604354317184</v>
      </c>
      <c r="M241" s="98">
        <f t="shared" si="32"/>
        <v>10.167104354317182</v>
      </c>
      <c r="N241" s="116">
        <f t="shared" si="33"/>
        <v>10.217104354317184</v>
      </c>
      <c r="O241" s="117">
        <f t="shared" si="34"/>
        <v>10.192104354317184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10.217604354317183</v>
      </c>
      <c r="L242" s="115">
        <f t="shared" si="39"/>
        <v>10.266604354317185</v>
      </c>
      <c r="M242" s="98">
        <f t="shared" si="32"/>
        <v>10.217104354317183</v>
      </c>
      <c r="N242" s="116">
        <f t="shared" si="33"/>
        <v>10.267104354317185</v>
      </c>
      <c r="O242" s="117">
        <f t="shared" si="34"/>
        <v>10.242104354317185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10.267604354317184</v>
      </c>
      <c r="L243" s="115">
        <f t="shared" si="39"/>
        <v>10.316604354317185</v>
      </c>
      <c r="M243" s="98">
        <f t="shared" si="32"/>
        <v>10.267104354317183</v>
      </c>
      <c r="N243" s="116">
        <f t="shared" si="33"/>
        <v>10.317104354317186</v>
      </c>
      <c r="O243" s="117">
        <f t="shared" si="34"/>
        <v>10.292104354317186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10.317604354317185</v>
      </c>
      <c r="L244" s="115">
        <f t="shared" si="39"/>
        <v>10.366604354317186</v>
      </c>
      <c r="M244" s="98">
        <f t="shared" si="32"/>
        <v>10.317104354317184</v>
      </c>
      <c r="N244" s="116">
        <f t="shared" si="33"/>
        <v>10.367104354317187</v>
      </c>
      <c r="O244" s="117">
        <f t="shared" si="34"/>
        <v>10.342104354317186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10.367604354317185</v>
      </c>
      <c r="L245" s="115">
        <f t="shared" si="39"/>
        <v>10.416604354317187</v>
      </c>
      <c r="M245" s="98">
        <f t="shared" si="32"/>
        <v>10.367104354317185</v>
      </c>
      <c r="N245" s="116">
        <f t="shared" si="33"/>
        <v>10.417104354317187</v>
      </c>
      <c r="O245" s="117">
        <f t="shared" si="34"/>
        <v>10.392104354317187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10.417604354317186</v>
      </c>
      <c r="L246" s="115">
        <f t="shared" si="39"/>
        <v>10.466604354317187</v>
      </c>
      <c r="M246" s="98">
        <f t="shared" si="32"/>
        <v>10.417104354317186</v>
      </c>
      <c r="N246" s="116">
        <f t="shared" si="33"/>
        <v>10.467104354317188</v>
      </c>
      <c r="O246" s="117">
        <f t="shared" si="34"/>
        <v>10.442104354317188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10.467604354317187</v>
      </c>
      <c r="L247" s="115">
        <f t="shared" si="39"/>
        <v>10.516604354317188</v>
      </c>
      <c r="M247" s="98">
        <f t="shared" si="32"/>
        <v>10.467104354317186</v>
      </c>
      <c r="N247" s="116">
        <f t="shared" si="33"/>
        <v>10.517104354317189</v>
      </c>
      <c r="O247" s="117">
        <f t="shared" si="34"/>
        <v>10.492104354317188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10.517604354317188</v>
      </c>
      <c r="L248" s="115">
        <f t="shared" si="39"/>
        <v>10.566604354317189</v>
      </c>
      <c r="M248" s="98">
        <f t="shared" si="32"/>
        <v>10.517104354317187</v>
      </c>
      <c r="N248" s="116">
        <f t="shared" si="33"/>
        <v>10.567104354317189</v>
      </c>
      <c r="O248" s="117">
        <f t="shared" si="34"/>
        <v>10.542104354317189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10.567604354317188</v>
      </c>
      <c r="L249" s="115">
        <f t="shared" si="39"/>
        <v>10.61660435431719</v>
      </c>
      <c r="M249" s="98">
        <f t="shared" si="32"/>
        <v>10.567104354317188</v>
      </c>
      <c r="N249" s="116">
        <f t="shared" si="33"/>
        <v>10.61710435431719</v>
      </c>
      <c r="O249" s="117">
        <f t="shared" si="34"/>
        <v>10.59210435431719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10.617604354317189</v>
      </c>
      <c r="L250" s="115">
        <f t="shared" si="39"/>
        <v>10.66660435431719</v>
      </c>
      <c r="M250" s="98">
        <f t="shared" si="32"/>
        <v>10.617104354317188</v>
      </c>
      <c r="N250" s="116">
        <f t="shared" si="33"/>
        <v>10.667104354317191</v>
      </c>
      <c r="O250" s="117">
        <f t="shared" si="34"/>
        <v>10.64210435431719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10.66760435431719</v>
      </c>
      <c r="L251" s="115">
        <f t="shared" si="39"/>
        <v>10.716604354317191</v>
      </c>
      <c r="M251" s="98">
        <f t="shared" si="32"/>
        <v>10.667104354317189</v>
      </c>
      <c r="N251" s="116">
        <f t="shared" si="33"/>
        <v>10.717104354317192</v>
      </c>
      <c r="O251" s="117">
        <f t="shared" si="34"/>
        <v>10.692104354317191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10.71760435431719</v>
      </c>
      <c r="L252" s="115">
        <f t="shared" si="39"/>
        <v>10.766604354317192</v>
      </c>
      <c r="M252" s="98">
        <f t="shared" si="32"/>
        <v>10.71710435431719</v>
      </c>
      <c r="N252" s="116">
        <f t="shared" si="33"/>
        <v>10.767104354317192</v>
      </c>
      <c r="O252" s="117">
        <f t="shared" si="34"/>
        <v>10.742104354317192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10.767604354317191</v>
      </c>
      <c r="L253" s="115">
        <f t="shared" si="39"/>
        <v>10.816604354317192</v>
      </c>
      <c r="M253" s="98">
        <f t="shared" si="32"/>
        <v>10.76710435431719</v>
      </c>
      <c r="N253" s="116">
        <f t="shared" si="33"/>
        <v>10.817104354317193</v>
      </c>
      <c r="O253" s="117">
        <f t="shared" si="34"/>
        <v>10.792104354317193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10.817604354317192</v>
      </c>
      <c r="L254" s="115">
        <f t="shared" si="39"/>
        <v>10.866604354317193</v>
      </c>
      <c r="M254" s="98">
        <f t="shared" si="32"/>
        <v>10.817104354317191</v>
      </c>
      <c r="N254" s="116">
        <f t="shared" si="33"/>
        <v>10.867104354317194</v>
      </c>
      <c r="O254" s="117">
        <f t="shared" si="34"/>
        <v>10.842104354317193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10.867604354317193</v>
      </c>
      <c r="L255" s="115">
        <f t="shared" si="39"/>
        <v>10.916604354317194</v>
      </c>
      <c r="M255" s="98">
        <f t="shared" si="32"/>
        <v>10.867104354317192</v>
      </c>
      <c r="N255" s="116">
        <f t="shared" si="33"/>
        <v>10.917104354317194</v>
      </c>
      <c r="O255" s="117">
        <f t="shared" si="34"/>
        <v>10.892104354317194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10.917604354317193</v>
      </c>
      <c r="L256" s="115">
        <f t="shared" si="39"/>
        <v>10.966604354317194</v>
      </c>
      <c r="M256" s="98">
        <f t="shared" si="32"/>
        <v>10.917104354317193</v>
      </c>
      <c r="N256" s="116">
        <f t="shared" si="33"/>
        <v>10.967104354317195</v>
      </c>
      <c r="O256" s="117">
        <f t="shared" si="34"/>
        <v>10.942104354317195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10.967604354317194</v>
      </c>
      <c r="L257" s="115">
        <f t="shared" si="39"/>
        <v>11.016604354317195</v>
      </c>
      <c r="M257" s="98">
        <f t="shared" si="32"/>
        <v>10.967104354317193</v>
      </c>
      <c r="N257" s="116">
        <f t="shared" si="33"/>
        <v>11.017104354317196</v>
      </c>
      <c r="O257" s="117">
        <f t="shared" si="34"/>
        <v>10.992104354317195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11.017604354317195</v>
      </c>
      <c r="L258" s="115">
        <f t="shared" si="39"/>
        <v>11.066604354317196</v>
      </c>
      <c r="M258" s="98">
        <f t="shared" si="32"/>
        <v>11.017104354317194</v>
      </c>
      <c r="N258" s="116">
        <f t="shared" si="33"/>
        <v>11.067104354317197</v>
      </c>
      <c r="O258" s="117">
        <f t="shared" si="34"/>
        <v>11.042104354317196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11.067604354317195</v>
      </c>
      <c r="L259" s="115">
        <f t="shared" si="39"/>
        <v>11.116604354317197</v>
      </c>
      <c r="M259" s="98">
        <f t="shared" si="32"/>
        <v>11.067104354317195</v>
      </c>
      <c r="N259" s="116">
        <f t="shared" si="33"/>
        <v>11.117104354317197</v>
      </c>
      <c r="O259" s="117">
        <f t="shared" si="34"/>
        <v>11.092104354317197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11.117604354317196</v>
      </c>
      <c r="L260" s="115">
        <f t="shared" si="39"/>
        <v>11.166604354317197</v>
      </c>
      <c r="M260" s="98">
        <f t="shared" si="32"/>
        <v>11.117104354317195</v>
      </c>
      <c r="N260" s="116">
        <f t="shared" si="33"/>
        <v>11.167104354317198</v>
      </c>
      <c r="O260" s="117">
        <f t="shared" si="34"/>
        <v>11.142104354317198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11.167604354317197</v>
      </c>
      <c r="L261" s="115">
        <f t="shared" si="39"/>
        <v>11.216604354317198</v>
      </c>
      <c r="M261" s="98">
        <f t="shared" ref="M261:M324" si="42">K261-5*10^-(D$2+1)</f>
        <v>11.167104354317196</v>
      </c>
      <c r="N261" s="116">
        <f t="shared" ref="N261:N324" si="43">L261+5*10^-(D$2+1)</f>
        <v>11.217104354317199</v>
      </c>
      <c r="O261" s="117">
        <f t="shared" ref="O261:O324" si="44">AVERAGE(K261,L261)</f>
        <v>11.192104354317198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11.217604354317197</v>
      </c>
      <c r="L262" s="115">
        <f t="shared" ref="L262:L325" si="49">K262+$I$4-POWER(10,-$D$2)</f>
        <v>11.266604354317199</v>
      </c>
      <c r="M262" s="98">
        <f t="shared" si="42"/>
        <v>11.217104354317197</v>
      </c>
      <c r="N262" s="116">
        <f t="shared" si="43"/>
        <v>11.267104354317199</v>
      </c>
      <c r="O262" s="117">
        <f t="shared" si="44"/>
        <v>11.242104354317199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11.267604354317198</v>
      </c>
      <c r="L263" s="115">
        <f t="shared" si="49"/>
        <v>11.316604354317199</v>
      </c>
      <c r="M263" s="98">
        <f t="shared" si="42"/>
        <v>11.267104354317198</v>
      </c>
      <c r="N263" s="116">
        <f t="shared" si="43"/>
        <v>11.3171043543172</v>
      </c>
      <c r="O263" s="117">
        <f t="shared" si="44"/>
        <v>11.2921043543172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11.317604354317199</v>
      </c>
      <c r="L264" s="115">
        <f t="shared" si="49"/>
        <v>11.3666043543172</v>
      </c>
      <c r="M264" s="98">
        <f t="shared" si="42"/>
        <v>11.317104354317198</v>
      </c>
      <c r="N264" s="116">
        <f t="shared" si="43"/>
        <v>11.367104354317201</v>
      </c>
      <c r="O264" s="117">
        <f t="shared" si="44"/>
        <v>11.3421043543172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11.3676043543172</v>
      </c>
      <c r="L265" s="115">
        <f t="shared" si="49"/>
        <v>11.416604354317201</v>
      </c>
      <c r="M265" s="98">
        <f t="shared" si="42"/>
        <v>11.367104354317199</v>
      </c>
      <c r="N265" s="116">
        <f t="shared" si="43"/>
        <v>11.417104354317201</v>
      </c>
      <c r="O265" s="117">
        <f t="shared" si="44"/>
        <v>11.392104354317201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11.4176043543172</v>
      </c>
      <c r="L266" s="115">
        <f t="shared" si="49"/>
        <v>11.466604354317202</v>
      </c>
      <c r="M266" s="98">
        <f t="shared" si="42"/>
        <v>11.4171043543172</v>
      </c>
      <c r="N266" s="116">
        <f t="shared" si="43"/>
        <v>11.467104354317202</v>
      </c>
      <c r="O266" s="117">
        <f t="shared" si="44"/>
        <v>11.442104354317202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11.467604354317201</v>
      </c>
      <c r="L267" s="115">
        <f t="shared" si="49"/>
        <v>11.516604354317202</v>
      </c>
      <c r="M267" s="98">
        <f t="shared" si="42"/>
        <v>11.4671043543172</v>
      </c>
      <c r="N267" s="116">
        <f t="shared" si="43"/>
        <v>11.517104354317203</v>
      </c>
      <c r="O267" s="117">
        <f t="shared" si="44"/>
        <v>11.492104354317203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11.517604354317202</v>
      </c>
      <c r="L268" s="115">
        <f t="shared" si="49"/>
        <v>11.566604354317203</v>
      </c>
      <c r="M268" s="98">
        <f t="shared" si="42"/>
        <v>11.517104354317201</v>
      </c>
      <c r="N268" s="116">
        <f t="shared" si="43"/>
        <v>11.567104354317204</v>
      </c>
      <c r="O268" s="117">
        <f t="shared" si="44"/>
        <v>11.542104354317203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11.567604354317202</v>
      </c>
      <c r="L269" s="115">
        <f t="shared" si="49"/>
        <v>11.616604354317204</v>
      </c>
      <c r="M269" s="98">
        <f t="shared" si="42"/>
        <v>11.567104354317202</v>
      </c>
      <c r="N269" s="116">
        <f t="shared" si="43"/>
        <v>11.617104354317204</v>
      </c>
      <c r="O269" s="117">
        <f t="shared" si="44"/>
        <v>11.592104354317204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11.617604354317203</v>
      </c>
      <c r="L270" s="115">
        <f t="shared" si="49"/>
        <v>11.666604354317204</v>
      </c>
      <c r="M270" s="98">
        <f t="shared" si="42"/>
        <v>11.617104354317203</v>
      </c>
      <c r="N270" s="116">
        <f t="shared" si="43"/>
        <v>11.667104354317205</v>
      </c>
      <c r="O270" s="117">
        <f t="shared" si="44"/>
        <v>11.642104354317205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11.667604354317204</v>
      </c>
      <c r="L271" s="115">
        <f t="shared" si="49"/>
        <v>11.716604354317205</v>
      </c>
      <c r="M271" s="98">
        <f t="shared" si="42"/>
        <v>11.667104354317203</v>
      </c>
      <c r="N271" s="116">
        <f t="shared" si="43"/>
        <v>11.717104354317206</v>
      </c>
      <c r="O271" s="117">
        <f t="shared" si="44"/>
        <v>11.692104354317205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11.717604354317205</v>
      </c>
      <c r="L272" s="115">
        <f t="shared" si="49"/>
        <v>11.766604354317206</v>
      </c>
      <c r="M272" s="98">
        <f t="shared" si="42"/>
        <v>11.717104354317204</v>
      </c>
      <c r="N272" s="116">
        <f t="shared" si="43"/>
        <v>11.767104354317206</v>
      </c>
      <c r="O272" s="117">
        <f t="shared" si="44"/>
        <v>11.742104354317206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11.767604354317205</v>
      </c>
      <c r="L273" s="115">
        <f t="shared" si="49"/>
        <v>11.816604354317207</v>
      </c>
      <c r="M273" s="98">
        <f t="shared" si="42"/>
        <v>11.767104354317205</v>
      </c>
      <c r="N273" s="116">
        <f t="shared" si="43"/>
        <v>11.817104354317207</v>
      </c>
      <c r="O273" s="117">
        <f t="shared" si="44"/>
        <v>11.792104354317207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11.817604354317206</v>
      </c>
      <c r="L274" s="115">
        <f t="shared" si="49"/>
        <v>11.866604354317207</v>
      </c>
      <c r="M274" s="98">
        <f t="shared" si="42"/>
        <v>11.817104354317205</v>
      </c>
      <c r="N274" s="116">
        <f t="shared" si="43"/>
        <v>11.867104354317208</v>
      </c>
      <c r="O274" s="117">
        <f t="shared" si="44"/>
        <v>11.842104354317208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11.867604354317207</v>
      </c>
      <c r="L275" s="115">
        <f t="shared" si="49"/>
        <v>11.916604354317208</v>
      </c>
      <c r="M275" s="98">
        <f t="shared" si="42"/>
        <v>11.867104354317206</v>
      </c>
      <c r="N275" s="116">
        <f t="shared" si="43"/>
        <v>11.917104354317209</v>
      </c>
      <c r="O275" s="117">
        <f t="shared" si="44"/>
        <v>11.892104354317208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11.917604354317207</v>
      </c>
      <c r="L276" s="115">
        <f t="shared" si="49"/>
        <v>11.966604354317209</v>
      </c>
      <c r="M276" s="98">
        <f t="shared" si="42"/>
        <v>11.917104354317207</v>
      </c>
      <c r="N276" s="116">
        <f t="shared" si="43"/>
        <v>11.967104354317209</v>
      </c>
      <c r="O276" s="117">
        <f t="shared" si="44"/>
        <v>11.942104354317209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11.967604354317208</v>
      </c>
      <c r="L277" s="115">
        <f t="shared" si="49"/>
        <v>12.016604354317209</v>
      </c>
      <c r="M277" s="98">
        <f t="shared" si="42"/>
        <v>11.967104354317208</v>
      </c>
      <c r="N277" s="116">
        <f t="shared" si="43"/>
        <v>12.01710435431721</v>
      </c>
      <c r="O277" s="117">
        <f t="shared" si="44"/>
        <v>11.99210435431721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12.017604354317209</v>
      </c>
      <c r="L278" s="115">
        <f t="shared" si="49"/>
        <v>12.06660435431721</v>
      </c>
      <c r="M278" s="98">
        <f t="shared" si="42"/>
        <v>12.017104354317208</v>
      </c>
      <c r="N278" s="116">
        <f t="shared" si="43"/>
        <v>12.067104354317211</v>
      </c>
      <c r="O278" s="117">
        <f t="shared" si="44"/>
        <v>12.04210435431721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12.06760435431721</v>
      </c>
      <c r="L279" s="115">
        <f t="shared" si="49"/>
        <v>12.116604354317211</v>
      </c>
      <c r="M279" s="98">
        <f t="shared" si="42"/>
        <v>12.067104354317209</v>
      </c>
      <c r="N279" s="116">
        <f t="shared" si="43"/>
        <v>12.117104354317211</v>
      </c>
      <c r="O279" s="117">
        <f t="shared" si="44"/>
        <v>12.092104354317211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12.11760435431721</v>
      </c>
      <c r="L280" s="115">
        <f t="shared" si="49"/>
        <v>12.166604354317212</v>
      </c>
      <c r="M280" s="98">
        <f t="shared" si="42"/>
        <v>12.11710435431721</v>
      </c>
      <c r="N280" s="116">
        <f t="shared" si="43"/>
        <v>12.167104354317212</v>
      </c>
      <c r="O280" s="117">
        <f t="shared" si="44"/>
        <v>12.142104354317212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12.167604354317211</v>
      </c>
      <c r="L281" s="115">
        <f t="shared" si="49"/>
        <v>12.216604354317212</v>
      </c>
      <c r="M281" s="98">
        <f t="shared" si="42"/>
        <v>12.16710435431721</v>
      </c>
      <c r="N281" s="116">
        <f t="shared" si="43"/>
        <v>12.217104354317213</v>
      </c>
      <c r="O281" s="117">
        <f t="shared" si="44"/>
        <v>12.192104354317213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12.217604354317212</v>
      </c>
      <c r="L282" s="115">
        <f t="shared" si="49"/>
        <v>12.266604354317213</v>
      </c>
      <c r="M282" s="98">
        <f t="shared" si="42"/>
        <v>12.217104354317211</v>
      </c>
      <c r="N282" s="116">
        <f t="shared" si="43"/>
        <v>12.267104354317214</v>
      </c>
      <c r="O282" s="117">
        <f t="shared" si="44"/>
        <v>12.242104354317213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12.267604354317212</v>
      </c>
      <c r="L283" s="115">
        <f t="shared" si="49"/>
        <v>12.316604354317214</v>
      </c>
      <c r="M283" s="98">
        <f t="shared" si="42"/>
        <v>12.267104354317212</v>
      </c>
      <c r="N283" s="116">
        <f t="shared" si="43"/>
        <v>12.317104354317214</v>
      </c>
      <c r="O283" s="117">
        <f t="shared" si="44"/>
        <v>12.292104354317214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12.317604354317213</v>
      </c>
      <c r="L284" s="115">
        <f t="shared" si="49"/>
        <v>12.366604354317214</v>
      </c>
      <c r="M284" s="98">
        <f t="shared" si="42"/>
        <v>12.317104354317213</v>
      </c>
      <c r="N284" s="116">
        <f t="shared" si="43"/>
        <v>12.367104354317215</v>
      </c>
      <c r="O284" s="117">
        <f t="shared" si="44"/>
        <v>12.342104354317215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12.367604354317214</v>
      </c>
      <c r="L285" s="115">
        <f t="shared" si="49"/>
        <v>12.416604354317215</v>
      </c>
      <c r="M285" s="98">
        <f t="shared" si="42"/>
        <v>12.367104354317213</v>
      </c>
      <c r="N285" s="116">
        <f t="shared" si="43"/>
        <v>12.417104354317216</v>
      </c>
      <c r="O285" s="117">
        <f t="shared" si="44"/>
        <v>12.392104354317215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12.417604354317215</v>
      </c>
      <c r="L286" s="115">
        <f t="shared" si="49"/>
        <v>12.466604354317216</v>
      </c>
      <c r="M286" s="98">
        <f t="shared" si="42"/>
        <v>12.417104354317214</v>
      </c>
      <c r="N286" s="116">
        <f t="shared" si="43"/>
        <v>12.467104354317216</v>
      </c>
      <c r="O286" s="117">
        <f t="shared" si="44"/>
        <v>12.442104354317216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12.467604354317215</v>
      </c>
      <c r="L287" s="115">
        <f t="shared" si="49"/>
        <v>12.516604354317217</v>
      </c>
      <c r="M287" s="98">
        <f t="shared" si="42"/>
        <v>12.467104354317215</v>
      </c>
      <c r="N287" s="116">
        <f t="shared" si="43"/>
        <v>12.517104354317217</v>
      </c>
      <c r="O287" s="117">
        <f t="shared" si="44"/>
        <v>12.492104354317217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12.517604354317216</v>
      </c>
      <c r="L288" s="115">
        <f t="shared" si="49"/>
        <v>12.566604354317217</v>
      </c>
      <c r="M288" s="98">
        <f t="shared" si="42"/>
        <v>12.517104354317215</v>
      </c>
      <c r="N288" s="116">
        <f t="shared" si="43"/>
        <v>12.567104354317218</v>
      </c>
      <c r="O288" s="117">
        <f t="shared" si="44"/>
        <v>12.542104354317217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12.567604354317217</v>
      </c>
      <c r="L289" s="115">
        <f t="shared" si="49"/>
        <v>12.616604354317218</v>
      </c>
      <c r="M289" s="98">
        <f t="shared" si="42"/>
        <v>12.567104354317216</v>
      </c>
      <c r="N289" s="116">
        <f t="shared" si="43"/>
        <v>12.617104354317219</v>
      </c>
      <c r="O289" s="117">
        <f t="shared" si="44"/>
        <v>12.592104354317218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12.617604354317217</v>
      </c>
      <c r="L290" s="115">
        <f t="shared" si="49"/>
        <v>12.666604354317219</v>
      </c>
      <c r="M290" s="98">
        <f t="shared" si="42"/>
        <v>12.617104354317217</v>
      </c>
      <c r="N290" s="116">
        <f t="shared" si="43"/>
        <v>12.667104354317219</v>
      </c>
      <c r="O290" s="117">
        <f t="shared" si="44"/>
        <v>12.642104354317219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12.667604354317218</v>
      </c>
      <c r="L291" s="115">
        <f t="shared" si="49"/>
        <v>12.716604354317219</v>
      </c>
      <c r="M291" s="98">
        <f t="shared" si="42"/>
        <v>12.667104354317217</v>
      </c>
      <c r="N291" s="116">
        <f t="shared" si="43"/>
        <v>12.71710435431722</v>
      </c>
      <c r="O291" s="117">
        <f t="shared" si="44"/>
        <v>12.69210435431722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12.717604354317219</v>
      </c>
      <c r="L292" s="115">
        <f t="shared" si="49"/>
        <v>12.76660435431722</v>
      </c>
      <c r="M292" s="98">
        <f t="shared" si="42"/>
        <v>12.717104354317218</v>
      </c>
      <c r="N292" s="116">
        <f t="shared" si="43"/>
        <v>12.767104354317221</v>
      </c>
      <c r="O292" s="117">
        <f t="shared" si="44"/>
        <v>12.74210435431722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12.76760435431722</v>
      </c>
      <c r="L293" s="115">
        <f t="shared" si="49"/>
        <v>12.816604354317221</v>
      </c>
      <c r="M293" s="98">
        <f t="shared" si="42"/>
        <v>12.767104354317219</v>
      </c>
      <c r="N293" s="116">
        <f t="shared" si="43"/>
        <v>12.817104354317221</v>
      </c>
      <c r="O293" s="117">
        <f t="shared" si="44"/>
        <v>12.792104354317221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12.81760435431722</v>
      </c>
      <c r="L294" s="115">
        <f t="shared" si="49"/>
        <v>12.866604354317221</v>
      </c>
      <c r="M294" s="98">
        <f t="shared" si="42"/>
        <v>12.81710435431722</v>
      </c>
      <c r="N294" s="116">
        <f t="shared" si="43"/>
        <v>12.867104354317222</v>
      </c>
      <c r="O294" s="117">
        <f t="shared" si="44"/>
        <v>12.842104354317222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12.867604354317221</v>
      </c>
      <c r="L295" s="115">
        <f t="shared" si="49"/>
        <v>12.916604354317222</v>
      </c>
      <c r="M295" s="98">
        <f t="shared" si="42"/>
        <v>12.86710435431722</v>
      </c>
      <c r="N295" s="116">
        <f t="shared" si="43"/>
        <v>12.917104354317223</v>
      </c>
      <c r="O295" s="117">
        <f t="shared" si="44"/>
        <v>12.892104354317222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12.917604354317222</v>
      </c>
      <c r="L296" s="115">
        <f t="shared" si="49"/>
        <v>12.966604354317223</v>
      </c>
      <c r="M296" s="98">
        <f t="shared" si="42"/>
        <v>12.917104354317221</v>
      </c>
      <c r="N296" s="116">
        <f t="shared" si="43"/>
        <v>12.967104354317224</v>
      </c>
      <c r="O296" s="117">
        <f t="shared" si="44"/>
        <v>12.942104354317223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12.967604354317222</v>
      </c>
      <c r="L297" s="115">
        <f t="shared" si="49"/>
        <v>13.016604354317224</v>
      </c>
      <c r="M297" s="98">
        <f t="shared" si="42"/>
        <v>12.967104354317222</v>
      </c>
      <c r="N297" s="116">
        <f t="shared" si="43"/>
        <v>13.017104354317224</v>
      </c>
      <c r="O297" s="117">
        <f t="shared" si="44"/>
        <v>12.992104354317224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13.017604354317223</v>
      </c>
      <c r="L298" s="115">
        <f t="shared" si="49"/>
        <v>13.066604354317224</v>
      </c>
      <c r="M298" s="98">
        <f t="shared" si="42"/>
        <v>13.017104354317222</v>
      </c>
      <c r="N298" s="116">
        <f t="shared" si="43"/>
        <v>13.067104354317225</v>
      </c>
      <c r="O298" s="117">
        <f t="shared" si="44"/>
        <v>13.042104354317225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13.067604354317224</v>
      </c>
      <c r="L299" s="115">
        <f t="shared" si="49"/>
        <v>13.116604354317225</v>
      </c>
      <c r="M299" s="98">
        <f t="shared" si="42"/>
        <v>13.067104354317223</v>
      </c>
      <c r="N299" s="116">
        <f t="shared" si="43"/>
        <v>13.117104354317226</v>
      </c>
      <c r="O299" s="117">
        <f t="shared" si="44"/>
        <v>13.092104354317225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13.117604354317224</v>
      </c>
      <c r="L300" s="115">
        <f t="shared" si="49"/>
        <v>13.166604354317226</v>
      </c>
      <c r="M300" s="98">
        <f t="shared" si="42"/>
        <v>13.117104354317224</v>
      </c>
      <c r="N300" s="116">
        <f t="shared" si="43"/>
        <v>13.167104354317226</v>
      </c>
      <c r="O300" s="117">
        <f t="shared" si="44"/>
        <v>13.142104354317226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13.167604354317225</v>
      </c>
      <c r="L301" s="115">
        <f t="shared" si="49"/>
        <v>13.216604354317226</v>
      </c>
      <c r="M301" s="98">
        <f t="shared" si="42"/>
        <v>13.167104354317225</v>
      </c>
      <c r="N301" s="116">
        <f t="shared" si="43"/>
        <v>13.217104354317227</v>
      </c>
      <c r="O301" s="117">
        <f t="shared" si="44"/>
        <v>13.192104354317227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13.217604354317226</v>
      </c>
      <c r="L302" s="115">
        <f t="shared" si="49"/>
        <v>13.266604354317227</v>
      </c>
      <c r="M302" s="98">
        <f t="shared" si="42"/>
        <v>13.217104354317225</v>
      </c>
      <c r="N302" s="116">
        <f t="shared" si="43"/>
        <v>13.267104354317228</v>
      </c>
      <c r="O302" s="117">
        <f t="shared" si="44"/>
        <v>13.242104354317227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13.267604354317227</v>
      </c>
      <c r="L303" s="115">
        <f t="shared" si="49"/>
        <v>13.316604354317228</v>
      </c>
      <c r="M303" s="98">
        <f t="shared" si="42"/>
        <v>13.267104354317226</v>
      </c>
      <c r="N303" s="116">
        <f t="shared" si="43"/>
        <v>13.317104354317228</v>
      </c>
      <c r="O303" s="117">
        <f t="shared" si="44"/>
        <v>13.292104354317228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13.317604354317227</v>
      </c>
      <c r="L304" s="115">
        <f t="shared" si="49"/>
        <v>13.366604354317229</v>
      </c>
      <c r="M304" s="98">
        <f t="shared" si="42"/>
        <v>13.317104354317227</v>
      </c>
      <c r="N304" s="116">
        <f t="shared" si="43"/>
        <v>13.367104354317229</v>
      </c>
      <c r="O304" s="117">
        <f t="shared" si="44"/>
        <v>13.342104354317229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13.367604354317228</v>
      </c>
      <c r="L305" s="115">
        <f t="shared" si="49"/>
        <v>13.416604354317229</v>
      </c>
      <c r="M305" s="98">
        <f t="shared" si="42"/>
        <v>13.367104354317227</v>
      </c>
      <c r="N305" s="116">
        <f t="shared" si="43"/>
        <v>13.41710435431723</v>
      </c>
      <c r="O305" s="117">
        <f t="shared" si="44"/>
        <v>13.39210435431723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13.417604354317229</v>
      </c>
      <c r="L306" s="115">
        <f t="shared" si="49"/>
        <v>13.46660435431723</v>
      </c>
      <c r="M306" s="98">
        <f t="shared" si="42"/>
        <v>13.417104354317228</v>
      </c>
      <c r="N306" s="116">
        <f t="shared" si="43"/>
        <v>13.467104354317231</v>
      </c>
      <c r="O306" s="117">
        <f t="shared" si="44"/>
        <v>13.44210435431723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13.467604354317229</v>
      </c>
      <c r="L307" s="115">
        <f t="shared" si="49"/>
        <v>13.516604354317231</v>
      </c>
      <c r="M307" s="98">
        <f t="shared" si="42"/>
        <v>13.467104354317229</v>
      </c>
      <c r="N307" s="116">
        <f t="shared" si="43"/>
        <v>13.517104354317231</v>
      </c>
      <c r="O307" s="117">
        <f t="shared" si="44"/>
        <v>13.492104354317231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13.51760435431723</v>
      </c>
      <c r="L308" s="115">
        <f t="shared" si="49"/>
        <v>13.566604354317231</v>
      </c>
      <c r="M308" s="98">
        <f t="shared" si="42"/>
        <v>13.51710435431723</v>
      </c>
      <c r="N308" s="116">
        <f t="shared" si="43"/>
        <v>13.567104354317232</v>
      </c>
      <c r="O308" s="117">
        <f t="shared" si="44"/>
        <v>13.542104354317232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13.567604354317231</v>
      </c>
      <c r="L309" s="115">
        <f t="shared" si="49"/>
        <v>13.616604354317232</v>
      </c>
      <c r="M309" s="98">
        <f t="shared" si="42"/>
        <v>13.56710435431723</v>
      </c>
      <c r="N309" s="116">
        <f t="shared" si="43"/>
        <v>13.617104354317233</v>
      </c>
      <c r="O309" s="117">
        <f t="shared" si="44"/>
        <v>13.592104354317232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13.617604354317232</v>
      </c>
      <c r="L310" s="115">
        <f t="shared" si="49"/>
        <v>13.666604354317233</v>
      </c>
      <c r="M310" s="98">
        <f t="shared" si="42"/>
        <v>13.617104354317231</v>
      </c>
      <c r="N310" s="116">
        <f t="shared" si="43"/>
        <v>13.667104354317233</v>
      </c>
      <c r="O310" s="117">
        <f t="shared" si="44"/>
        <v>13.642104354317233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13.667604354317232</v>
      </c>
      <c r="L311" s="115">
        <f t="shared" si="49"/>
        <v>13.716604354317234</v>
      </c>
      <c r="M311" s="98">
        <f t="shared" si="42"/>
        <v>13.667104354317232</v>
      </c>
      <c r="N311" s="116">
        <f t="shared" si="43"/>
        <v>13.717104354317234</v>
      </c>
      <c r="O311" s="117">
        <f t="shared" si="44"/>
        <v>13.692104354317234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13.717604354317233</v>
      </c>
      <c r="L312" s="115">
        <f t="shared" si="49"/>
        <v>13.766604354317234</v>
      </c>
      <c r="M312" s="98">
        <f t="shared" si="42"/>
        <v>13.717104354317232</v>
      </c>
      <c r="N312" s="116">
        <f t="shared" si="43"/>
        <v>13.767104354317235</v>
      </c>
      <c r="O312" s="117">
        <f t="shared" si="44"/>
        <v>13.742104354317235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13.767604354317234</v>
      </c>
      <c r="L313" s="115">
        <f t="shared" si="49"/>
        <v>13.816604354317235</v>
      </c>
      <c r="M313" s="98">
        <f t="shared" si="42"/>
        <v>13.767104354317233</v>
      </c>
      <c r="N313" s="116">
        <f t="shared" si="43"/>
        <v>13.817104354317236</v>
      </c>
      <c r="O313" s="117">
        <f t="shared" si="44"/>
        <v>13.792104354317235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13.817604354317234</v>
      </c>
      <c r="L314" s="115">
        <f t="shared" si="49"/>
        <v>13.866604354317236</v>
      </c>
      <c r="M314" s="98">
        <f t="shared" si="42"/>
        <v>13.817104354317234</v>
      </c>
      <c r="N314" s="116">
        <f t="shared" si="43"/>
        <v>13.867104354317236</v>
      </c>
      <c r="O314" s="117">
        <f t="shared" si="44"/>
        <v>13.842104354317236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13.867604354317235</v>
      </c>
      <c r="L315" s="115">
        <f t="shared" si="49"/>
        <v>13.916604354317236</v>
      </c>
      <c r="M315" s="98">
        <f t="shared" si="42"/>
        <v>13.867104354317235</v>
      </c>
      <c r="N315" s="116">
        <f t="shared" si="43"/>
        <v>13.917104354317237</v>
      </c>
      <c r="O315" s="117">
        <f t="shared" si="44"/>
        <v>13.892104354317237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13.917604354317236</v>
      </c>
      <c r="L316" s="115">
        <f t="shared" si="49"/>
        <v>13.966604354317237</v>
      </c>
      <c r="M316" s="98">
        <f t="shared" si="42"/>
        <v>13.917104354317235</v>
      </c>
      <c r="N316" s="116">
        <f t="shared" si="43"/>
        <v>13.967104354317238</v>
      </c>
      <c r="O316" s="117">
        <f t="shared" si="44"/>
        <v>13.942104354317237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13.967604354317237</v>
      </c>
      <c r="L317" s="115">
        <f t="shared" si="49"/>
        <v>14.016604354317238</v>
      </c>
      <c r="M317" s="98">
        <f t="shared" si="42"/>
        <v>13.967104354317236</v>
      </c>
      <c r="N317" s="116">
        <f t="shared" si="43"/>
        <v>14.017104354317238</v>
      </c>
      <c r="O317" s="117">
        <f t="shared" si="44"/>
        <v>13.992104354317238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14.017604354317237</v>
      </c>
      <c r="L318" s="115">
        <f t="shared" si="49"/>
        <v>14.066604354317239</v>
      </c>
      <c r="M318" s="98">
        <f t="shared" si="42"/>
        <v>14.017104354317237</v>
      </c>
      <c r="N318" s="116">
        <f t="shared" si="43"/>
        <v>14.067104354317239</v>
      </c>
      <c r="O318" s="117">
        <f t="shared" si="44"/>
        <v>14.042104354317239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14.067604354317238</v>
      </c>
      <c r="L319" s="115">
        <f t="shared" si="49"/>
        <v>14.116604354317239</v>
      </c>
      <c r="M319" s="98">
        <f t="shared" si="42"/>
        <v>14.067104354317237</v>
      </c>
      <c r="N319" s="116">
        <f t="shared" si="43"/>
        <v>14.11710435431724</v>
      </c>
      <c r="O319" s="117">
        <f t="shared" si="44"/>
        <v>14.09210435431724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14.117604354317239</v>
      </c>
      <c r="L320" s="115">
        <f t="shared" si="49"/>
        <v>14.16660435431724</v>
      </c>
      <c r="M320" s="98">
        <f t="shared" si="42"/>
        <v>14.117104354317238</v>
      </c>
      <c r="N320" s="116">
        <f t="shared" si="43"/>
        <v>14.167104354317241</v>
      </c>
      <c r="O320" s="117">
        <f t="shared" si="44"/>
        <v>14.14210435431724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14.167604354317239</v>
      </c>
      <c r="L321" s="115">
        <f t="shared" si="49"/>
        <v>14.216604354317241</v>
      </c>
      <c r="M321" s="98">
        <f t="shared" si="42"/>
        <v>14.167104354317239</v>
      </c>
      <c r="N321" s="116">
        <f t="shared" si="43"/>
        <v>14.217104354317241</v>
      </c>
      <c r="O321" s="117">
        <f t="shared" si="44"/>
        <v>14.192104354317241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14.21760435431724</v>
      </c>
      <c r="L322" s="115">
        <f t="shared" si="49"/>
        <v>14.266604354317241</v>
      </c>
      <c r="M322" s="98">
        <f t="shared" si="42"/>
        <v>14.21710435431724</v>
      </c>
      <c r="N322" s="116">
        <f t="shared" si="43"/>
        <v>14.267104354317242</v>
      </c>
      <c r="O322" s="117">
        <f t="shared" si="44"/>
        <v>14.242104354317242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14.267604354317241</v>
      </c>
      <c r="L323" s="115">
        <f t="shared" si="49"/>
        <v>14.316604354317242</v>
      </c>
      <c r="M323" s="98">
        <f t="shared" si="42"/>
        <v>14.26710435431724</v>
      </c>
      <c r="N323" s="116">
        <f t="shared" si="43"/>
        <v>14.317104354317243</v>
      </c>
      <c r="O323" s="117">
        <f t="shared" si="44"/>
        <v>14.292104354317242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14.317604354317242</v>
      </c>
      <c r="L324" s="115">
        <f t="shared" si="49"/>
        <v>14.366604354317243</v>
      </c>
      <c r="M324" s="98">
        <f t="shared" si="42"/>
        <v>14.317104354317241</v>
      </c>
      <c r="N324" s="116">
        <f t="shared" si="43"/>
        <v>14.367104354317243</v>
      </c>
      <c r="O324" s="117">
        <f t="shared" si="44"/>
        <v>14.342104354317243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14.367604354317242</v>
      </c>
      <c r="L325" s="115">
        <f t="shared" si="49"/>
        <v>14.416604354317244</v>
      </c>
      <c r="M325" s="98">
        <f t="shared" ref="M325:M388" si="52">K325-5*10^-(D$2+1)</f>
        <v>14.367104354317242</v>
      </c>
      <c r="N325" s="116">
        <f t="shared" ref="N325:N388" si="53">L325+5*10^-(D$2+1)</f>
        <v>14.417104354317244</v>
      </c>
      <c r="O325" s="117">
        <f t="shared" ref="O325:O388" si="54">AVERAGE(K325,L325)</f>
        <v>14.392104354317244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14.417604354317243</v>
      </c>
      <c r="L326" s="115">
        <f t="shared" ref="L326:L389" si="59">K326+$I$4-POWER(10,-$D$2)</f>
        <v>14.466604354317244</v>
      </c>
      <c r="M326" s="98">
        <f t="shared" si="52"/>
        <v>14.417104354317242</v>
      </c>
      <c r="N326" s="116">
        <f t="shared" si="53"/>
        <v>14.467104354317245</v>
      </c>
      <c r="O326" s="117">
        <f t="shared" si="54"/>
        <v>14.442104354317244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14.467604354317244</v>
      </c>
      <c r="L327" s="115">
        <f t="shared" si="59"/>
        <v>14.516604354317245</v>
      </c>
      <c r="M327" s="98">
        <f t="shared" si="52"/>
        <v>14.467104354317243</v>
      </c>
      <c r="N327" s="116">
        <f t="shared" si="53"/>
        <v>14.517104354317246</v>
      </c>
      <c r="O327" s="117">
        <f t="shared" si="54"/>
        <v>14.492104354317245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14.517604354317244</v>
      </c>
      <c r="L328" s="115">
        <f t="shared" si="59"/>
        <v>14.566604354317246</v>
      </c>
      <c r="M328" s="98">
        <f t="shared" si="52"/>
        <v>14.517104354317244</v>
      </c>
      <c r="N328" s="116">
        <f t="shared" si="53"/>
        <v>14.567104354317246</v>
      </c>
      <c r="O328" s="117">
        <f t="shared" si="54"/>
        <v>14.542104354317246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14.567604354317245</v>
      </c>
      <c r="L329" s="115">
        <f t="shared" si="59"/>
        <v>14.616604354317246</v>
      </c>
      <c r="M329" s="98">
        <f t="shared" si="52"/>
        <v>14.567104354317244</v>
      </c>
      <c r="N329" s="116">
        <f t="shared" si="53"/>
        <v>14.617104354317247</v>
      </c>
      <c r="O329" s="117">
        <f t="shared" si="54"/>
        <v>14.592104354317247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14.617604354317246</v>
      </c>
      <c r="L330" s="115">
        <f t="shared" si="59"/>
        <v>14.666604354317247</v>
      </c>
      <c r="M330" s="98">
        <f t="shared" si="52"/>
        <v>14.617104354317245</v>
      </c>
      <c r="N330" s="116">
        <f t="shared" si="53"/>
        <v>14.667104354317248</v>
      </c>
      <c r="O330" s="117">
        <f t="shared" si="54"/>
        <v>14.642104354317247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14.667604354317247</v>
      </c>
      <c r="L331" s="115">
        <f t="shared" si="59"/>
        <v>14.716604354317248</v>
      </c>
      <c r="M331" s="98">
        <f t="shared" si="52"/>
        <v>14.667104354317246</v>
      </c>
      <c r="N331" s="116">
        <f t="shared" si="53"/>
        <v>14.717104354317248</v>
      </c>
      <c r="O331" s="117">
        <f t="shared" si="54"/>
        <v>14.692104354317248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14.717604354317247</v>
      </c>
      <c r="L332" s="115">
        <f t="shared" si="59"/>
        <v>14.766604354317248</v>
      </c>
      <c r="M332" s="98">
        <f t="shared" si="52"/>
        <v>14.717104354317247</v>
      </c>
      <c r="N332" s="116">
        <f t="shared" si="53"/>
        <v>14.767104354317249</v>
      </c>
      <c r="O332" s="117">
        <f t="shared" si="54"/>
        <v>14.742104354317249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14.767604354317248</v>
      </c>
      <c r="L333" s="115">
        <f t="shared" si="59"/>
        <v>14.816604354317249</v>
      </c>
      <c r="M333" s="98">
        <f t="shared" si="52"/>
        <v>14.767104354317247</v>
      </c>
      <c r="N333" s="116">
        <f t="shared" si="53"/>
        <v>14.81710435431725</v>
      </c>
      <c r="O333" s="117">
        <f t="shared" si="54"/>
        <v>14.792104354317249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14.817604354317249</v>
      </c>
      <c r="L334" s="115">
        <f t="shared" si="59"/>
        <v>14.86660435431725</v>
      </c>
      <c r="M334" s="98">
        <f t="shared" si="52"/>
        <v>14.817104354317248</v>
      </c>
      <c r="N334" s="116">
        <f t="shared" si="53"/>
        <v>14.867104354317251</v>
      </c>
      <c r="O334" s="117">
        <f t="shared" si="54"/>
        <v>14.84210435431725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14.867604354317249</v>
      </c>
      <c r="L335" s="115">
        <f t="shared" si="59"/>
        <v>14.916604354317251</v>
      </c>
      <c r="M335" s="98">
        <f t="shared" si="52"/>
        <v>14.867104354317249</v>
      </c>
      <c r="N335" s="116">
        <f t="shared" si="53"/>
        <v>14.917104354317251</v>
      </c>
      <c r="O335" s="117">
        <f t="shared" si="54"/>
        <v>14.892104354317251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14.91760435431725</v>
      </c>
      <c r="L336" s="115">
        <f t="shared" si="59"/>
        <v>14.966604354317251</v>
      </c>
      <c r="M336" s="98">
        <f t="shared" si="52"/>
        <v>14.917104354317249</v>
      </c>
      <c r="N336" s="116">
        <f t="shared" si="53"/>
        <v>14.967104354317252</v>
      </c>
      <c r="O336" s="117">
        <f t="shared" si="54"/>
        <v>14.942104354317252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14.967604354317251</v>
      </c>
      <c r="L337" s="115">
        <f t="shared" si="59"/>
        <v>15.016604354317252</v>
      </c>
      <c r="M337" s="98">
        <f t="shared" si="52"/>
        <v>14.96710435431725</v>
      </c>
      <c r="N337" s="116">
        <f t="shared" si="53"/>
        <v>15.017104354317253</v>
      </c>
      <c r="O337" s="117">
        <f t="shared" si="54"/>
        <v>14.992104354317252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15.017604354317251</v>
      </c>
      <c r="L338" s="115">
        <f t="shared" si="59"/>
        <v>15.066604354317253</v>
      </c>
      <c r="M338" s="98">
        <f t="shared" si="52"/>
        <v>15.017104354317251</v>
      </c>
      <c r="N338" s="116">
        <f t="shared" si="53"/>
        <v>15.067104354317253</v>
      </c>
      <c r="O338" s="117">
        <f t="shared" si="54"/>
        <v>15.042104354317253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15.067604354317252</v>
      </c>
      <c r="L339" s="115">
        <f t="shared" si="59"/>
        <v>15.116604354317253</v>
      </c>
      <c r="M339" s="98">
        <f t="shared" si="52"/>
        <v>15.067104354317252</v>
      </c>
      <c r="N339" s="116">
        <f t="shared" si="53"/>
        <v>15.117104354317254</v>
      </c>
      <c r="O339" s="117">
        <f t="shared" si="54"/>
        <v>15.092104354317254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15.117604354317253</v>
      </c>
      <c r="L340" s="115">
        <f t="shared" si="59"/>
        <v>15.166604354317254</v>
      </c>
      <c r="M340" s="98">
        <f t="shared" si="52"/>
        <v>15.117104354317252</v>
      </c>
      <c r="N340" s="116">
        <f t="shared" si="53"/>
        <v>15.167104354317255</v>
      </c>
      <c r="O340" s="117">
        <f t="shared" si="54"/>
        <v>15.142104354317254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15.167604354317254</v>
      </c>
      <c r="L341" s="115">
        <f t="shared" si="59"/>
        <v>15.216604354317255</v>
      </c>
      <c r="M341" s="98">
        <f t="shared" si="52"/>
        <v>15.167104354317253</v>
      </c>
      <c r="N341" s="116">
        <f t="shared" si="53"/>
        <v>15.217104354317255</v>
      </c>
      <c r="O341" s="117">
        <f t="shared" si="54"/>
        <v>15.192104354317255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15.217604354317254</v>
      </c>
      <c r="L342" s="115">
        <f t="shared" si="59"/>
        <v>15.266604354317256</v>
      </c>
      <c r="M342" s="98">
        <f t="shared" si="52"/>
        <v>15.217104354317254</v>
      </c>
      <c r="N342" s="116">
        <f t="shared" si="53"/>
        <v>15.267104354317256</v>
      </c>
      <c r="O342" s="117">
        <f t="shared" si="54"/>
        <v>15.242104354317256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15.267604354317255</v>
      </c>
      <c r="L343" s="115">
        <f t="shared" si="59"/>
        <v>15.316604354317256</v>
      </c>
      <c r="M343" s="98">
        <f t="shared" si="52"/>
        <v>15.267104354317254</v>
      </c>
      <c r="N343" s="116">
        <f t="shared" si="53"/>
        <v>15.317104354317257</v>
      </c>
      <c r="O343" s="117">
        <f t="shared" si="54"/>
        <v>15.292104354317257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15.317604354317256</v>
      </c>
      <c r="L344" s="115">
        <f t="shared" si="59"/>
        <v>15.366604354317257</v>
      </c>
      <c r="M344" s="98">
        <f t="shared" si="52"/>
        <v>15.317104354317255</v>
      </c>
      <c r="N344" s="116">
        <f t="shared" si="53"/>
        <v>15.367104354317258</v>
      </c>
      <c r="O344" s="117">
        <f t="shared" si="54"/>
        <v>15.342104354317257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15.367604354317256</v>
      </c>
      <c r="L345" s="115">
        <f t="shared" si="59"/>
        <v>15.416604354317258</v>
      </c>
      <c r="M345" s="98">
        <f t="shared" si="52"/>
        <v>15.367104354317256</v>
      </c>
      <c r="N345" s="116">
        <f t="shared" si="53"/>
        <v>15.417104354317258</v>
      </c>
      <c r="O345" s="117">
        <f t="shared" si="54"/>
        <v>15.392104354317258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15.417604354317257</v>
      </c>
      <c r="L346" s="115">
        <f t="shared" si="59"/>
        <v>15.466604354317258</v>
      </c>
      <c r="M346" s="98">
        <f t="shared" si="52"/>
        <v>15.417104354317257</v>
      </c>
      <c r="N346" s="116">
        <f t="shared" si="53"/>
        <v>15.467104354317259</v>
      </c>
      <c r="O346" s="117">
        <f t="shared" si="54"/>
        <v>15.442104354317259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15.467604354317258</v>
      </c>
      <c r="L347" s="115">
        <f t="shared" si="59"/>
        <v>15.516604354317259</v>
      </c>
      <c r="M347" s="98">
        <f t="shared" si="52"/>
        <v>15.467104354317257</v>
      </c>
      <c r="N347" s="116">
        <f t="shared" si="53"/>
        <v>15.51710435431726</v>
      </c>
      <c r="O347" s="117">
        <f t="shared" si="54"/>
        <v>15.492104354317259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15.517604354317259</v>
      </c>
      <c r="L348" s="115">
        <f t="shared" si="59"/>
        <v>15.56660435431726</v>
      </c>
      <c r="M348" s="98">
        <f t="shared" si="52"/>
        <v>15.517104354317258</v>
      </c>
      <c r="N348" s="116">
        <f t="shared" si="53"/>
        <v>15.56710435431726</v>
      </c>
      <c r="O348" s="117">
        <f t="shared" si="54"/>
        <v>15.54210435431726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15.567604354317259</v>
      </c>
      <c r="L349" s="115">
        <f t="shared" si="59"/>
        <v>15.616604354317261</v>
      </c>
      <c r="M349" s="98">
        <f t="shared" si="52"/>
        <v>15.567104354317259</v>
      </c>
      <c r="N349" s="116">
        <f t="shared" si="53"/>
        <v>15.617104354317261</v>
      </c>
      <c r="O349" s="117">
        <f t="shared" si="54"/>
        <v>15.592104354317261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15.61760435431726</v>
      </c>
      <c r="L350" s="115">
        <f t="shared" si="59"/>
        <v>15.666604354317261</v>
      </c>
      <c r="M350" s="98">
        <f t="shared" si="52"/>
        <v>15.617104354317259</v>
      </c>
      <c r="N350" s="116">
        <f t="shared" si="53"/>
        <v>15.667104354317262</v>
      </c>
      <c r="O350" s="117">
        <f t="shared" si="54"/>
        <v>15.642104354317262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15.667604354317261</v>
      </c>
      <c r="L351" s="115">
        <f t="shared" si="59"/>
        <v>15.716604354317262</v>
      </c>
      <c r="M351" s="98">
        <f t="shared" si="52"/>
        <v>15.66710435431726</v>
      </c>
      <c r="N351" s="116">
        <f t="shared" si="53"/>
        <v>15.717104354317263</v>
      </c>
      <c r="O351" s="117">
        <f t="shared" si="54"/>
        <v>15.692104354317262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15.717604354317261</v>
      </c>
      <c r="L352" s="115">
        <f t="shared" si="59"/>
        <v>15.766604354317263</v>
      </c>
      <c r="M352" s="98">
        <f t="shared" si="52"/>
        <v>15.717104354317261</v>
      </c>
      <c r="N352" s="116">
        <f t="shared" si="53"/>
        <v>15.767104354317263</v>
      </c>
      <c r="O352" s="117">
        <f t="shared" si="54"/>
        <v>15.742104354317263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15.767604354317262</v>
      </c>
      <c r="L353" s="115">
        <f t="shared" si="59"/>
        <v>15.816604354317263</v>
      </c>
      <c r="M353" s="98">
        <f t="shared" si="52"/>
        <v>15.767104354317262</v>
      </c>
      <c r="N353" s="116">
        <f t="shared" si="53"/>
        <v>15.817104354317264</v>
      </c>
      <c r="O353" s="117">
        <f t="shared" si="54"/>
        <v>15.792104354317264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15.817604354317263</v>
      </c>
      <c r="L354" s="115">
        <f t="shared" si="59"/>
        <v>15.866604354317264</v>
      </c>
      <c r="M354" s="98">
        <f t="shared" si="52"/>
        <v>15.817104354317262</v>
      </c>
      <c r="N354" s="116">
        <f t="shared" si="53"/>
        <v>15.867104354317265</v>
      </c>
      <c r="O354" s="117">
        <f t="shared" si="54"/>
        <v>15.842104354317264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15.867604354317264</v>
      </c>
      <c r="L355" s="115">
        <f t="shared" si="59"/>
        <v>15.916604354317265</v>
      </c>
      <c r="M355" s="98">
        <f t="shared" si="52"/>
        <v>15.867104354317263</v>
      </c>
      <c r="N355" s="116">
        <f t="shared" si="53"/>
        <v>15.917104354317265</v>
      </c>
      <c r="O355" s="117">
        <f t="shared" si="54"/>
        <v>15.892104354317265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15.917604354317264</v>
      </c>
      <c r="L356" s="115">
        <f t="shared" si="59"/>
        <v>15.966604354317266</v>
      </c>
      <c r="M356" s="98">
        <f t="shared" si="52"/>
        <v>15.917104354317264</v>
      </c>
      <c r="N356" s="116">
        <f t="shared" si="53"/>
        <v>15.967104354317266</v>
      </c>
      <c r="O356" s="117">
        <f t="shared" si="54"/>
        <v>15.942104354317266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15.967604354317265</v>
      </c>
      <c r="L357" s="115">
        <f t="shared" si="59"/>
        <v>16.016604354317263</v>
      </c>
      <c r="M357" s="98">
        <f t="shared" si="52"/>
        <v>15.967104354317264</v>
      </c>
      <c r="N357" s="116">
        <f t="shared" si="53"/>
        <v>16.017104354317262</v>
      </c>
      <c r="O357" s="117">
        <f t="shared" si="54"/>
        <v>15.992104354317263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16.017604354317264</v>
      </c>
      <c r="L358" s="115">
        <f t="shared" si="59"/>
        <v>16.066604354317263</v>
      </c>
      <c r="M358" s="98">
        <f t="shared" si="52"/>
        <v>16.017104354317265</v>
      </c>
      <c r="N358" s="116">
        <f t="shared" si="53"/>
        <v>16.067104354317262</v>
      </c>
      <c r="O358" s="117">
        <f t="shared" si="54"/>
        <v>16.042104354317264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16.067604354317265</v>
      </c>
      <c r="L359" s="115">
        <f t="shared" si="59"/>
        <v>16.116604354317264</v>
      </c>
      <c r="M359" s="98">
        <f t="shared" si="52"/>
        <v>16.067104354317266</v>
      </c>
      <c r="N359" s="116">
        <f t="shared" si="53"/>
        <v>16.117104354317263</v>
      </c>
      <c r="O359" s="117">
        <f t="shared" si="54"/>
        <v>16.092104354317264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16.117604354317265</v>
      </c>
      <c r="L360" s="115">
        <f t="shared" si="59"/>
        <v>16.166604354317265</v>
      </c>
      <c r="M360" s="98">
        <f t="shared" si="52"/>
        <v>16.117104354317267</v>
      </c>
      <c r="N360" s="116">
        <f t="shared" si="53"/>
        <v>16.167104354317264</v>
      </c>
      <c r="O360" s="117">
        <f t="shared" si="54"/>
        <v>16.142104354317265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16.167604354317266</v>
      </c>
      <c r="L361" s="115">
        <f t="shared" si="59"/>
        <v>16.216604354317266</v>
      </c>
      <c r="M361" s="98">
        <f t="shared" si="52"/>
        <v>16.167104354317267</v>
      </c>
      <c r="N361" s="116">
        <f t="shared" si="53"/>
        <v>16.217104354317264</v>
      </c>
      <c r="O361" s="117">
        <f t="shared" si="54"/>
        <v>16.192104354317266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16.217604354317267</v>
      </c>
      <c r="L362" s="115">
        <f t="shared" si="59"/>
        <v>16.266604354317266</v>
      </c>
      <c r="M362" s="98">
        <f t="shared" si="52"/>
        <v>16.217104354317268</v>
      </c>
      <c r="N362" s="116">
        <f t="shared" si="53"/>
        <v>16.267104354317265</v>
      </c>
      <c r="O362" s="117">
        <f t="shared" si="54"/>
        <v>16.242104354317267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16.267604354317267</v>
      </c>
      <c r="L363" s="115">
        <f t="shared" si="59"/>
        <v>16.316604354317267</v>
      </c>
      <c r="M363" s="98">
        <f t="shared" si="52"/>
        <v>16.267104354317269</v>
      </c>
      <c r="N363" s="116">
        <f t="shared" si="53"/>
        <v>16.317104354317266</v>
      </c>
      <c r="O363" s="117">
        <f t="shared" si="54"/>
        <v>16.292104354317267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16.317604354317268</v>
      </c>
      <c r="L364" s="115">
        <f t="shared" si="59"/>
        <v>16.366604354317268</v>
      </c>
      <c r="M364" s="98">
        <f t="shared" si="52"/>
        <v>16.317104354317269</v>
      </c>
      <c r="N364" s="116">
        <f t="shared" si="53"/>
        <v>16.367104354317267</v>
      </c>
      <c r="O364" s="117">
        <f t="shared" si="54"/>
        <v>16.342104354317268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16.367604354317269</v>
      </c>
      <c r="L365" s="115">
        <f t="shared" si="59"/>
        <v>16.416604354317268</v>
      </c>
      <c r="M365" s="98">
        <f t="shared" si="52"/>
        <v>16.36710435431727</v>
      </c>
      <c r="N365" s="116">
        <f t="shared" si="53"/>
        <v>16.417104354317267</v>
      </c>
      <c r="O365" s="117">
        <f t="shared" si="54"/>
        <v>16.392104354317269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16.41760435431727</v>
      </c>
      <c r="L366" s="115">
        <f t="shared" si="59"/>
        <v>16.466604354317269</v>
      </c>
      <c r="M366" s="98">
        <f t="shared" si="52"/>
        <v>16.417104354317271</v>
      </c>
      <c r="N366" s="116">
        <f t="shared" si="53"/>
        <v>16.467104354317268</v>
      </c>
      <c r="O366" s="117">
        <f t="shared" si="54"/>
        <v>16.442104354317269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16.46760435431727</v>
      </c>
      <c r="L367" s="115">
        <f t="shared" si="59"/>
        <v>16.51660435431727</v>
      </c>
      <c r="M367" s="98">
        <f t="shared" si="52"/>
        <v>16.467104354317271</v>
      </c>
      <c r="N367" s="116">
        <f t="shared" si="53"/>
        <v>16.517104354317269</v>
      </c>
      <c r="O367" s="117">
        <f t="shared" si="54"/>
        <v>16.49210435431727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16.517604354317271</v>
      </c>
      <c r="L368" s="115">
        <f t="shared" si="59"/>
        <v>16.566604354317271</v>
      </c>
      <c r="M368" s="98">
        <f t="shared" si="52"/>
        <v>16.517104354317272</v>
      </c>
      <c r="N368" s="116">
        <f t="shared" si="53"/>
        <v>16.567104354317269</v>
      </c>
      <c r="O368" s="117">
        <f t="shared" si="54"/>
        <v>16.542104354317271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16.567604354317272</v>
      </c>
      <c r="L369" s="115">
        <f t="shared" si="59"/>
        <v>16.616604354317271</v>
      </c>
      <c r="M369" s="98">
        <f t="shared" si="52"/>
        <v>16.567104354317273</v>
      </c>
      <c r="N369" s="116">
        <f t="shared" si="53"/>
        <v>16.61710435431727</v>
      </c>
      <c r="O369" s="117">
        <f t="shared" si="54"/>
        <v>16.592104354317271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16.617604354317272</v>
      </c>
      <c r="L370" s="115">
        <f t="shared" si="59"/>
        <v>16.666604354317272</v>
      </c>
      <c r="M370" s="98">
        <f t="shared" si="52"/>
        <v>16.617104354317274</v>
      </c>
      <c r="N370" s="116">
        <f t="shared" si="53"/>
        <v>16.667104354317271</v>
      </c>
      <c r="O370" s="117">
        <f t="shared" si="54"/>
        <v>16.642104354317272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16.667604354317273</v>
      </c>
      <c r="L371" s="115">
        <f t="shared" si="59"/>
        <v>16.716604354317273</v>
      </c>
      <c r="M371" s="98">
        <f t="shared" si="52"/>
        <v>16.667104354317274</v>
      </c>
      <c r="N371" s="116">
        <f t="shared" si="53"/>
        <v>16.717104354317271</v>
      </c>
      <c r="O371" s="117">
        <f t="shared" si="54"/>
        <v>16.692104354317273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16.717604354317274</v>
      </c>
      <c r="L372" s="115">
        <f t="shared" si="59"/>
        <v>16.766604354317273</v>
      </c>
      <c r="M372" s="98">
        <f t="shared" si="52"/>
        <v>16.717104354317275</v>
      </c>
      <c r="N372" s="116">
        <f t="shared" si="53"/>
        <v>16.767104354317272</v>
      </c>
      <c r="O372" s="117">
        <f t="shared" si="54"/>
        <v>16.742104354317274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16.767604354317275</v>
      </c>
      <c r="L373" s="115">
        <f t="shared" si="59"/>
        <v>16.816604354317274</v>
      </c>
      <c r="M373" s="98">
        <f t="shared" si="52"/>
        <v>16.767104354317276</v>
      </c>
      <c r="N373" s="116">
        <f t="shared" si="53"/>
        <v>16.817104354317273</v>
      </c>
      <c r="O373" s="117">
        <f t="shared" si="54"/>
        <v>16.792104354317274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16.817604354317275</v>
      </c>
      <c r="L374" s="115">
        <f t="shared" si="59"/>
        <v>16.866604354317275</v>
      </c>
      <c r="M374" s="98">
        <f t="shared" si="52"/>
        <v>16.817104354317276</v>
      </c>
      <c r="N374" s="116">
        <f t="shared" si="53"/>
        <v>16.867104354317274</v>
      </c>
      <c r="O374" s="117">
        <f t="shared" si="54"/>
        <v>16.842104354317275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16.867604354317276</v>
      </c>
      <c r="L375" s="115">
        <f t="shared" si="59"/>
        <v>16.916604354317275</v>
      </c>
      <c r="M375" s="98">
        <f t="shared" si="52"/>
        <v>16.867104354317277</v>
      </c>
      <c r="N375" s="116">
        <f t="shared" si="53"/>
        <v>16.917104354317274</v>
      </c>
      <c r="O375" s="117">
        <f t="shared" si="54"/>
        <v>16.892104354317276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16.917604354317277</v>
      </c>
      <c r="L376" s="115">
        <f t="shared" si="59"/>
        <v>16.966604354317276</v>
      </c>
      <c r="M376" s="98">
        <f t="shared" si="52"/>
        <v>16.917104354317278</v>
      </c>
      <c r="N376" s="116">
        <f t="shared" si="53"/>
        <v>16.967104354317275</v>
      </c>
      <c r="O376" s="117">
        <f t="shared" si="54"/>
        <v>16.942104354317276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16.967604354317277</v>
      </c>
      <c r="L377" s="115">
        <f t="shared" si="59"/>
        <v>17.016604354317277</v>
      </c>
      <c r="M377" s="98">
        <f t="shared" si="52"/>
        <v>16.967104354317279</v>
      </c>
      <c r="N377" s="116">
        <f t="shared" si="53"/>
        <v>17.017104354317276</v>
      </c>
      <c r="O377" s="117">
        <f t="shared" si="54"/>
        <v>16.992104354317277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17.017604354317278</v>
      </c>
      <c r="L378" s="115">
        <f t="shared" si="59"/>
        <v>17.066604354317278</v>
      </c>
      <c r="M378" s="98">
        <f t="shared" si="52"/>
        <v>17.017104354317279</v>
      </c>
      <c r="N378" s="116">
        <f t="shared" si="53"/>
        <v>17.067104354317276</v>
      </c>
      <c r="O378" s="117">
        <f t="shared" si="54"/>
        <v>17.042104354317278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17.067604354317279</v>
      </c>
      <c r="L379" s="115">
        <f t="shared" si="59"/>
        <v>17.116604354317278</v>
      </c>
      <c r="M379" s="98">
        <f t="shared" si="52"/>
        <v>17.06710435431728</v>
      </c>
      <c r="N379" s="116">
        <f t="shared" si="53"/>
        <v>17.117104354317277</v>
      </c>
      <c r="O379" s="117">
        <f t="shared" si="54"/>
        <v>17.092104354317279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17.11760435431728</v>
      </c>
      <c r="L380" s="115">
        <f t="shared" si="59"/>
        <v>17.166604354317279</v>
      </c>
      <c r="M380" s="98">
        <f t="shared" si="52"/>
        <v>17.117104354317281</v>
      </c>
      <c r="N380" s="116">
        <f t="shared" si="53"/>
        <v>17.167104354317278</v>
      </c>
      <c r="O380" s="117">
        <f t="shared" si="54"/>
        <v>17.142104354317279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17.16760435431728</v>
      </c>
      <c r="L381" s="115">
        <f t="shared" si="59"/>
        <v>17.21660435431728</v>
      </c>
      <c r="M381" s="98">
        <f t="shared" si="52"/>
        <v>17.167104354317281</v>
      </c>
      <c r="N381" s="116">
        <f t="shared" si="53"/>
        <v>17.217104354317279</v>
      </c>
      <c r="O381" s="117">
        <f t="shared" si="54"/>
        <v>17.19210435431728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17.217604354317281</v>
      </c>
      <c r="L382" s="115">
        <f t="shared" si="59"/>
        <v>17.26660435431728</v>
      </c>
      <c r="M382" s="98">
        <f t="shared" si="52"/>
        <v>17.217104354317282</v>
      </c>
      <c r="N382" s="116">
        <f t="shared" si="53"/>
        <v>17.267104354317279</v>
      </c>
      <c r="O382" s="117">
        <f t="shared" si="54"/>
        <v>17.242104354317281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17.267604354317282</v>
      </c>
      <c r="L383" s="115">
        <f t="shared" si="59"/>
        <v>17.316604354317281</v>
      </c>
      <c r="M383" s="98">
        <f t="shared" si="52"/>
        <v>17.267104354317283</v>
      </c>
      <c r="N383" s="116">
        <f t="shared" si="53"/>
        <v>17.31710435431728</v>
      </c>
      <c r="O383" s="117">
        <f t="shared" si="54"/>
        <v>17.292104354317281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17.317604354317282</v>
      </c>
      <c r="L384" s="115">
        <f t="shared" si="59"/>
        <v>17.366604354317282</v>
      </c>
      <c r="M384" s="98">
        <f t="shared" si="52"/>
        <v>17.317104354317284</v>
      </c>
      <c r="N384" s="116">
        <f t="shared" si="53"/>
        <v>17.367104354317281</v>
      </c>
      <c r="O384" s="117">
        <f t="shared" si="54"/>
        <v>17.342104354317282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17.367604354317283</v>
      </c>
      <c r="L385" s="115">
        <f t="shared" si="59"/>
        <v>17.416604354317283</v>
      </c>
      <c r="M385" s="98">
        <f t="shared" si="52"/>
        <v>17.367104354317284</v>
      </c>
      <c r="N385" s="116">
        <f t="shared" si="53"/>
        <v>17.417104354317281</v>
      </c>
      <c r="O385" s="117">
        <f t="shared" si="54"/>
        <v>17.392104354317283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17.417604354317284</v>
      </c>
      <c r="L386" s="115">
        <f t="shared" si="59"/>
        <v>17.466604354317283</v>
      </c>
      <c r="M386" s="98">
        <f t="shared" si="52"/>
        <v>17.417104354317285</v>
      </c>
      <c r="N386" s="116">
        <f t="shared" si="53"/>
        <v>17.467104354317282</v>
      </c>
      <c r="O386" s="117">
        <f t="shared" si="54"/>
        <v>17.442104354317284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17.467604354317285</v>
      </c>
      <c r="L387" s="115">
        <f t="shared" si="59"/>
        <v>17.516604354317284</v>
      </c>
      <c r="M387" s="98">
        <f t="shared" si="52"/>
        <v>17.467104354317286</v>
      </c>
      <c r="N387" s="116">
        <f t="shared" si="53"/>
        <v>17.517104354317283</v>
      </c>
      <c r="O387" s="117">
        <f t="shared" si="54"/>
        <v>17.492104354317284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17.517604354317285</v>
      </c>
      <c r="L388" s="115">
        <f t="shared" si="59"/>
        <v>17.566604354317285</v>
      </c>
      <c r="M388" s="98">
        <f t="shared" si="52"/>
        <v>17.517104354317286</v>
      </c>
      <c r="N388" s="116">
        <f t="shared" si="53"/>
        <v>17.567104354317284</v>
      </c>
      <c r="O388" s="117">
        <f t="shared" si="54"/>
        <v>17.542104354317285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17.567604354317286</v>
      </c>
      <c r="L389" s="115">
        <f t="shared" si="59"/>
        <v>17.616604354317285</v>
      </c>
      <c r="M389" s="98">
        <f t="shared" ref="M389:M452" si="62">K389-5*10^-(D$2+1)</f>
        <v>17.567104354317287</v>
      </c>
      <c r="N389" s="116">
        <f t="shared" ref="N389:N452" si="63">L389+5*10^-(D$2+1)</f>
        <v>17.617104354317284</v>
      </c>
      <c r="O389" s="117">
        <f t="shared" ref="O389:O452" si="64">AVERAGE(K389,L389)</f>
        <v>17.592104354317286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17.617604354317287</v>
      </c>
      <c r="L390" s="115">
        <f t="shared" ref="L390:L453" si="69">K390+$I$4-POWER(10,-$D$2)</f>
        <v>17.666604354317286</v>
      </c>
      <c r="M390" s="98">
        <f t="shared" si="62"/>
        <v>17.617104354317288</v>
      </c>
      <c r="N390" s="116">
        <f t="shared" si="63"/>
        <v>17.667104354317285</v>
      </c>
      <c r="O390" s="117">
        <f t="shared" si="64"/>
        <v>17.642104354317286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17.667604354317287</v>
      </c>
      <c r="L391" s="115">
        <f t="shared" si="69"/>
        <v>17.716604354317287</v>
      </c>
      <c r="M391" s="98">
        <f t="shared" si="62"/>
        <v>17.667104354317289</v>
      </c>
      <c r="N391" s="116">
        <f t="shared" si="63"/>
        <v>17.717104354317286</v>
      </c>
      <c r="O391" s="117">
        <f t="shared" si="64"/>
        <v>17.692104354317287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17.717604354317288</v>
      </c>
      <c r="L392" s="115">
        <f t="shared" si="69"/>
        <v>17.766604354317288</v>
      </c>
      <c r="M392" s="98">
        <f t="shared" si="62"/>
        <v>17.717104354317289</v>
      </c>
      <c r="N392" s="116">
        <f t="shared" si="63"/>
        <v>17.767104354317286</v>
      </c>
      <c r="O392" s="117">
        <f t="shared" si="64"/>
        <v>17.742104354317288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17.767604354317289</v>
      </c>
      <c r="L393" s="115">
        <f t="shared" si="69"/>
        <v>17.816604354317288</v>
      </c>
      <c r="M393" s="98">
        <f t="shared" si="62"/>
        <v>17.76710435431729</v>
      </c>
      <c r="N393" s="116">
        <f t="shared" si="63"/>
        <v>17.817104354317287</v>
      </c>
      <c r="O393" s="117">
        <f t="shared" si="64"/>
        <v>17.792104354317289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17.81760435431729</v>
      </c>
      <c r="L394" s="115">
        <f t="shared" si="69"/>
        <v>17.866604354317289</v>
      </c>
      <c r="M394" s="98">
        <f t="shared" si="62"/>
        <v>17.817104354317291</v>
      </c>
      <c r="N394" s="116">
        <f t="shared" si="63"/>
        <v>17.867104354317288</v>
      </c>
      <c r="O394" s="117">
        <f t="shared" si="64"/>
        <v>17.842104354317289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17.86760435431729</v>
      </c>
      <c r="L395" s="115">
        <f t="shared" si="69"/>
        <v>17.91660435431729</v>
      </c>
      <c r="M395" s="98">
        <f t="shared" si="62"/>
        <v>17.867104354317291</v>
      </c>
      <c r="N395" s="116">
        <f t="shared" si="63"/>
        <v>17.917104354317289</v>
      </c>
      <c r="O395" s="117">
        <f t="shared" si="64"/>
        <v>17.89210435431729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17.917604354317291</v>
      </c>
      <c r="L396" s="115">
        <f t="shared" si="69"/>
        <v>17.96660435431729</v>
      </c>
      <c r="M396" s="98">
        <f t="shared" si="62"/>
        <v>17.917104354317292</v>
      </c>
      <c r="N396" s="116">
        <f t="shared" si="63"/>
        <v>17.967104354317289</v>
      </c>
      <c r="O396" s="117">
        <f t="shared" si="64"/>
        <v>17.942104354317291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17.967604354317292</v>
      </c>
      <c r="L397" s="115">
        <f t="shared" si="69"/>
        <v>18.016604354317291</v>
      </c>
      <c r="M397" s="98">
        <f t="shared" si="62"/>
        <v>17.967104354317293</v>
      </c>
      <c r="N397" s="116">
        <f t="shared" si="63"/>
        <v>18.01710435431729</v>
      </c>
      <c r="O397" s="117">
        <f t="shared" si="64"/>
        <v>17.992104354317291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18.017604354317292</v>
      </c>
      <c r="L398" s="115">
        <f t="shared" si="69"/>
        <v>18.066604354317292</v>
      </c>
      <c r="M398" s="98">
        <f t="shared" si="62"/>
        <v>18.017104354317294</v>
      </c>
      <c r="N398" s="116">
        <f t="shared" si="63"/>
        <v>18.067104354317291</v>
      </c>
      <c r="O398" s="117">
        <f t="shared" si="64"/>
        <v>18.042104354317292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18.067604354317293</v>
      </c>
      <c r="L399" s="115">
        <f t="shared" si="69"/>
        <v>18.116604354317293</v>
      </c>
      <c r="M399" s="98">
        <f t="shared" si="62"/>
        <v>18.067104354317294</v>
      </c>
      <c r="N399" s="116">
        <f t="shared" si="63"/>
        <v>18.117104354317291</v>
      </c>
      <c r="O399" s="117">
        <f t="shared" si="64"/>
        <v>18.092104354317293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18.117604354317294</v>
      </c>
      <c r="L400" s="115">
        <f t="shared" si="69"/>
        <v>18.166604354317293</v>
      </c>
      <c r="M400" s="98">
        <f t="shared" si="62"/>
        <v>18.117104354317295</v>
      </c>
      <c r="N400" s="116">
        <f t="shared" si="63"/>
        <v>18.167104354317292</v>
      </c>
      <c r="O400" s="117">
        <f t="shared" si="64"/>
        <v>18.142104354317294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18.167604354317294</v>
      </c>
      <c r="L401" s="115">
        <f t="shared" si="69"/>
        <v>18.216604354317294</v>
      </c>
      <c r="M401" s="98">
        <f t="shared" si="62"/>
        <v>18.167104354317296</v>
      </c>
      <c r="N401" s="116">
        <f t="shared" si="63"/>
        <v>18.217104354317293</v>
      </c>
      <c r="O401" s="117">
        <f t="shared" si="64"/>
        <v>18.192104354317294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18.217604354317295</v>
      </c>
      <c r="L402" s="115">
        <f t="shared" si="69"/>
        <v>18.266604354317295</v>
      </c>
      <c r="M402" s="98">
        <f t="shared" si="62"/>
        <v>18.217104354317296</v>
      </c>
      <c r="N402" s="116">
        <f t="shared" si="63"/>
        <v>18.267104354317294</v>
      </c>
      <c r="O402" s="117">
        <f t="shared" si="64"/>
        <v>18.242104354317295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18.267604354317296</v>
      </c>
      <c r="L403" s="115">
        <f t="shared" si="69"/>
        <v>18.316604354317295</v>
      </c>
      <c r="M403" s="98">
        <f t="shared" si="62"/>
        <v>18.267104354317297</v>
      </c>
      <c r="N403" s="116">
        <f t="shared" si="63"/>
        <v>18.317104354317294</v>
      </c>
      <c r="O403" s="117">
        <f t="shared" si="64"/>
        <v>18.292104354317296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18.317604354317297</v>
      </c>
      <c r="L404" s="115">
        <f t="shared" si="69"/>
        <v>18.366604354317296</v>
      </c>
      <c r="M404" s="98">
        <f t="shared" si="62"/>
        <v>18.317104354317298</v>
      </c>
      <c r="N404" s="116">
        <f t="shared" si="63"/>
        <v>18.367104354317295</v>
      </c>
      <c r="O404" s="117">
        <f t="shared" si="64"/>
        <v>18.342104354317296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18.367604354317297</v>
      </c>
      <c r="L405" s="115">
        <f t="shared" si="69"/>
        <v>18.416604354317297</v>
      </c>
      <c r="M405" s="98">
        <f t="shared" si="62"/>
        <v>18.367104354317298</v>
      </c>
      <c r="N405" s="116">
        <f t="shared" si="63"/>
        <v>18.417104354317296</v>
      </c>
      <c r="O405" s="117">
        <f t="shared" si="64"/>
        <v>18.392104354317297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18.417604354317298</v>
      </c>
      <c r="L406" s="115">
        <f t="shared" si="69"/>
        <v>18.466604354317298</v>
      </c>
      <c r="M406" s="98">
        <f t="shared" si="62"/>
        <v>18.417104354317299</v>
      </c>
      <c r="N406" s="116">
        <f t="shared" si="63"/>
        <v>18.467104354317296</v>
      </c>
      <c r="O406" s="117">
        <f t="shared" si="64"/>
        <v>18.442104354317298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18.467604354317299</v>
      </c>
      <c r="L407" s="115">
        <f t="shared" si="69"/>
        <v>18.516604354317298</v>
      </c>
      <c r="M407" s="98">
        <f t="shared" si="62"/>
        <v>18.4671043543173</v>
      </c>
      <c r="N407" s="116">
        <f t="shared" si="63"/>
        <v>18.517104354317297</v>
      </c>
      <c r="O407" s="117">
        <f t="shared" si="64"/>
        <v>18.492104354317298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18.517604354317299</v>
      </c>
      <c r="L408" s="115">
        <f t="shared" si="69"/>
        <v>18.566604354317299</v>
      </c>
      <c r="M408" s="98">
        <f t="shared" si="62"/>
        <v>18.517104354317301</v>
      </c>
      <c r="N408" s="116">
        <f t="shared" si="63"/>
        <v>18.567104354317298</v>
      </c>
      <c r="O408" s="117">
        <f t="shared" si="64"/>
        <v>18.542104354317299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18.5676043543173</v>
      </c>
      <c r="L409" s="115">
        <f t="shared" si="69"/>
        <v>18.6166043543173</v>
      </c>
      <c r="M409" s="98">
        <f t="shared" si="62"/>
        <v>18.567104354317301</v>
      </c>
      <c r="N409" s="116">
        <f t="shared" si="63"/>
        <v>18.617104354317298</v>
      </c>
      <c r="O409" s="117">
        <f t="shared" si="64"/>
        <v>18.5921043543173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18.617604354317301</v>
      </c>
      <c r="L410" s="115">
        <f t="shared" si="69"/>
        <v>18.6666043543173</v>
      </c>
      <c r="M410" s="98">
        <f t="shared" si="62"/>
        <v>18.617104354317302</v>
      </c>
      <c r="N410" s="116">
        <f t="shared" si="63"/>
        <v>18.667104354317299</v>
      </c>
      <c r="O410" s="117">
        <f t="shared" si="64"/>
        <v>18.642104354317301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18.667604354317302</v>
      </c>
      <c r="L411" s="115">
        <f t="shared" si="69"/>
        <v>18.716604354317301</v>
      </c>
      <c r="M411" s="98">
        <f t="shared" si="62"/>
        <v>18.667104354317303</v>
      </c>
      <c r="N411" s="116">
        <f t="shared" si="63"/>
        <v>18.7171043543173</v>
      </c>
      <c r="O411" s="117">
        <f t="shared" si="64"/>
        <v>18.692104354317301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18.717604354317302</v>
      </c>
      <c r="L412" s="115">
        <f t="shared" si="69"/>
        <v>18.766604354317302</v>
      </c>
      <c r="M412" s="98">
        <f t="shared" si="62"/>
        <v>18.717104354317303</v>
      </c>
      <c r="N412" s="116">
        <f t="shared" si="63"/>
        <v>18.767104354317301</v>
      </c>
      <c r="O412" s="117">
        <f t="shared" si="64"/>
        <v>18.742104354317302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18.767604354317303</v>
      </c>
      <c r="L413" s="115">
        <f t="shared" si="69"/>
        <v>18.816604354317302</v>
      </c>
      <c r="M413" s="98">
        <f t="shared" si="62"/>
        <v>18.767104354317304</v>
      </c>
      <c r="N413" s="116">
        <f t="shared" si="63"/>
        <v>18.817104354317301</v>
      </c>
      <c r="O413" s="117">
        <f t="shared" si="64"/>
        <v>18.792104354317303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18.817604354317304</v>
      </c>
      <c r="L414" s="115">
        <f t="shared" si="69"/>
        <v>18.866604354317303</v>
      </c>
      <c r="M414" s="98">
        <f t="shared" si="62"/>
        <v>18.817104354317305</v>
      </c>
      <c r="N414" s="116">
        <f t="shared" si="63"/>
        <v>18.867104354317302</v>
      </c>
      <c r="O414" s="117">
        <f t="shared" si="64"/>
        <v>18.842104354317303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18.867604354317304</v>
      </c>
      <c r="L415" s="115">
        <f t="shared" si="69"/>
        <v>18.916604354317304</v>
      </c>
      <c r="M415" s="98">
        <f t="shared" si="62"/>
        <v>18.867104354317306</v>
      </c>
      <c r="N415" s="116">
        <f t="shared" si="63"/>
        <v>18.917104354317303</v>
      </c>
      <c r="O415" s="117">
        <f t="shared" si="64"/>
        <v>18.892104354317304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18.917604354317305</v>
      </c>
      <c r="L416" s="115">
        <f t="shared" si="69"/>
        <v>18.966604354317305</v>
      </c>
      <c r="M416" s="98">
        <f t="shared" si="62"/>
        <v>18.917104354317306</v>
      </c>
      <c r="N416" s="116">
        <f t="shared" si="63"/>
        <v>18.967104354317303</v>
      </c>
      <c r="O416" s="117">
        <f t="shared" si="64"/>
        <v>18.942104354317305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18.967604354317306</v>
      </c>
      <c r="L417" s="115">
        <f t="shared" si="69"/>
        <v>19.016604354317305</v>
      </c>
      <c r="M417" s="98">
        <f t="shared" si="62"/>
        <v>18.967104354317307</v>
      </c>
      <c r="N417" s="116">
        <f t="shared" si="63"/>
        <v>19.017104354317304</v>
      </c>
      <c r="O417" s="117">
        <f t="shared" si="64"/>
        <v>18.992104354317306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19.017604354317307</v>
      </c>
      <c r="L418" s="115">
        <f t="shared" si="69"/>
        <v>19.066604354317306</v>
      </c>
      <c r="M418" s="98">
        <f t="shared" si="62"/>
        <v>19.017104354317308</v>
      </c>
      <c r="N418" s="116">
        <f t="shared" si="63"/>
        <v>19.067104354317305</v>
      </c>
      <c r="O418" s="117">
        <f t="shared" si="64"/>
        <v>19.042104354317306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19.067604354317307</v>
      </c>
      <c r="L419" s="115">
        <f t="shared" si="69"/>
        <v>19.116604354317307</v>
      </c>
      <c r="M419" s="98">
        <f t="shared" si="62"/>
        <v>19.067104354317308</v>
      </c>
      <c r="N419" s="116">
        <f t="shared" si="63"/>
        <v>19.117104354317306</v>
      </c>
      <c r="O419" s="117">
        <f t="shared" si="64"/>
        <v>19.092104354317307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19.117604354317308</v>
      </c>
      <c r="L420" s="115">
        <f t="shared" si="69"/>
        <v>19.166604354317307</v>
      </c>
      <c r="M420" s="98">
        <f t="shared" si="62"/>
        <v>19.117104354317309</v>
      </c>
      <c r="N420" s="116">
        <f t="shared" si="63"/>
        <v>19.167104354317306</v>
      </c>
      <c r="O420" s="117">
        <f t="shared" si="64"/>
        <v>19.142104354317308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19.167604354317309</v>
      </c>
      <c r="L421" s="115">
        <f t="shared" si="69"/>
        <v>19.216604354317308</v>
      </c>
      <c r="M421" s="98">
        <f t="shared" si="62"/>
        <v>19.16710435431731</v>
      </c>
      <c r="N421" s="116">
        <f t="shared" si="63"/>
        <v>19.217104354317307</v>
      </c>
      <c r="O421" s="117">
        <f t="shared" si="64"/>
        <v>19.192104354317308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19.217604354317309</v>
      </c>
      <c r="L422" s="115">
        <f t="shared" si="69"/>
        <v>19.266604354317309</v>
      </c>
      <c r="M422" s="98">
        <f t="shared" si="62"/>
        <v>19.217104354317311</v>
      </c>
      <c r="N422" s="116">
        <f t="shared" si="63"/>
        <v>19.267104354317308</v>
      </c>
      <c r="O422" s="117">
        <f t="shared" si="64"/>
        <v>19.242104354317309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19.26760435431731</v>
      </c>
      <c r="L423" s="115">
        <f t="shared" si="69"/>
        <v>19.31660435431731</v>
      </c>
      <c r="M423" s="98">
        <f t="shared" si="62"/>
        <v>19.267104354317311</v>
      </c>
      <c r="N423" s="116">
        <f t="shared" si="63"/>
        <v>19.317104354317308</v>
      </c>
      <c r="O423" s="117">
        <f t="shared" si="64"/>
        <v>19.29210435431731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19.317604354317311</v>
      </c>
      <c r="L424" s="115">
        <f t="shared" si="69"/>
        <v>19.36660435431731</v>
      </c>
      <c r="M424" s="98">
        <f t="shared" si="62"/>
        <v>19.317104354317312</v>
      </c>
      <c r="N424" s="116">
        <f t="shared" si="63"/>
        <v>19.367104354317309</v>
      </c>
      <c r="O424" s="117">
        <f t="shared" si="64"/>
        <v>19.342104354317311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19.367604354317312</v>
      </c>
      <c r="L425" s="115">
        <f t="shared" si="69"/>
        <v>19.416604354317311</v>
      </c>
      <c r="M425" s="98">
        <f t="shared" si="62"/>
        <v>19.367104354317313</v>
      </c>
      <c r="N425" s="116">
        <f t="shared" si="63"/>
        <v>19.41710435431731</v>
      </c>
      <c r="O425" s="117">
        <f t="shared" si="64"/>
        <v>19.392104354317311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19.417604354317312</v>
      </c>
      <c r="L426" s="115">
        <f t="shared" si="69"/>
        <v>19.466604354317312</v>
      </c>
      <c r="M426" s="98">
        <f t="shared" si="62"/>
        <v>19.417104354317313</v>
      </c>
      <c r="N426" s="116">
        <f t="shared" si="63"/>
        <v>19.467104354317311</v>
      </c>
      <c r="O426" s="117">
        <f t="shared" si="64"/>
        <v>19.442104354317312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19.467604354317313</v>
      </c>
      <c r="L427" s="115">
        <f t="shared" si="69"/>
        <v>19.516604354317312</v>
      </c>
      <c r="M427" s="98">
        <f t="shared" si="62"/>
        <v>19.467104354317314</v>
      </c>
      <c r="N427" s="116">
        <f t="shared" si="63"/>
        <v>19.517104354317311</v>
      </c>
      <c r="O427" s="117">
        <f t="shared" si="64"/>
        <v>19.492104354317313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19.517604354317314</v>
      </c>
      <c r="L428" s="115">
        <f t="shared" si="69"/>
        <v>19.566604354317313</v>
      </c>
      <c r="M428" s="98">
        <f t="shared" si="62"/>
        <v>19.517104354317315</v>
      </c>
      <c r="N428" s="116">
        <f t="shared" si="63"/>
        <v>19.567104354317312</v>
      </c>
      <c r="O428" s="117">
        <f t="shared" si="64"/>
        <v>19.542104354317313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19.567604354317314</v>
      </c>
      <c r="L429" s="115">
        <f t="shared" si="69"/>
        <v>19.616604354317314</v>
      </c>
      <c r="M429" s="98">
        <f t="shared" si="62"/>
        <v>19.567104354317316</v>
      </c>
      <c r="N429" s="116">
        <f t="shared" si="63"/>
        <v>19.617104354317313</v>
      </c>
      <c r="O429" s="117">
        <f t="shared" si="64"/>
        <v>19.592104354317314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19.617604354317315</v>
      </c>
      <c r="L430" s="115">
        <f t="shared" si="69"/>
        <v>19.666604354317315</v>
      </c>
      <c r="M430" s="98">
        <f t="shared" si="62"/>
        <v>19.617104354317316</v>
      </c>
      <c r="N430" s="116">
        <f t="shared" si="63"/>
        <v>19.667104354317313</v>
      </c>
      <c r="O430" s="117">
        <f t="shared" si="64"/>
        <v>19.642104354317315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19.667604354317316</v>
      </c>
      <c r="L431" s="115">
        <f t="shared" si="69"/>
        <v>19.716604354317315</v>
      </c>
      <c r="M431" s="98">
        <f t="shared" si="62"/>
        <v>19.667104354317317</v>
      </c>
      <c r="N431" s="116">
        <f t="shared" si="63"/>
        <v>19.717104354317314</v>
      </c>
      <c r="O431" s="117">
        <f t="shared" si="64"/>
        <v>19.692104354317316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19.717604354317317</v>
      </c>
      <c r="L432" s="115">
        <f t="shared" si="69"/>
        <v>19.766604354317316</v>
      </c>
      <c r="M432" s="98">
        <f t="shared" si="62"/>
        <v>19.717104354317318</v>
      </c>
      <c r="N432" s="116">
        <f t="shared" si="63"/>
        <v>19.767104354317315</v>
      </c>
      <c r="O432" s="117">
        <f t="shared" si="64"/>
        <v>19.742104354317316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19.767604354317317</v>
      </c>
      <c r="L433" s="115">
        <f t="shared" si="69"/>
        <v>19.816604354317317</v>
      </c>
      <c r="M433" s="98">
        <f t="shared" si="62"/>
        <v>19.767104354317318</v>
      </c>
      <c r="N433" s="116">
        <f t="shared" si="63"/>
        <v>19.817104354317316</v>
      </c>
      <c r="O433" s="117">
        <f t="shared" si="64"/>
        <v>19.792104354317317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19.817604354317318</v>
      </c>
      <c r="L434" s="115">
        <f t="shared" si="69"/>
        <v>19.866604354317317</v>
      </c>
      <c r="M434" s="98">
        <f t="shared" si="62"/>
        <v>19.817104354317319</v>
      </c>
      <c r="N434" s="116">
        <f t="shared" si="63"/>
        <v>19.867104354317316</v>
      </c>
      <c r="O434" s="117">
        <f t="shared" si="64"/>
        <v>19.842104354317318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19.867604354317319</v>
      </c>
      <c r="L435" s="115">
        <f t="shared" si="69"/>
        <v>19.916604354317318</v>
      </c>
      <c r="M435" s="98">
        <f t="shared" si="62"/>
        <v>19.86710435431732</v>
      </c>
      <c r="N435" s="116">
        <f t="shared" si="63"/>
        <v>19.917104354317317</v>
      </c>
      <c r="O435" s="117">
        <f t="shared" si="64"/>
        <v>19.892104354317318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19.917604354317319</v>
      </c>
      <c r="L436" s="115">
        <f t="shared" si="69"/>
        <v>19.966604354317319</v>
      </c>
      <c r="M436" s="98">
        <f t="shared" si="62"/>
        <v>19.917104354317321</v>
      </c>
      <c r="N436" s="116">
        <f t="shared" si="63"/>
        <v>19.967104354317318</v>
      </c>
      <c r="O436" s="117">
        <f t="shared" si="64"/>
        <v>19.942104354317319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19.96760435431732</v>
      </c>
      <c r="L437" s="115">
        <f t="shared" si="69"/>
        <v>20.01660435431732</v>
      </c>
      <c r="M437" s="98">
        <f t="shared" si="62"/>
        <v>19.967104354317321</v>
      </c>
      <c r="N437" s="116">
        <f t="shared" si="63"/>
        <v>20.017104354317318</v>
      </c>
      <c r="O437" s="117">
        <f t="shared" si="64"/>
        <v>19.99210435431732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20.017604354317321</v>
      </c>
      <c r="L438" s="115">
        <f t="shared" si="69"/>
        <v>20.06660435431732</v>
      </c>
      <c r="M438" s="98">
        <f t="shared" si="62"/>
        <v>20.017104354317322</v>
      </c>
      <c r="N438" s="116">
        <f t="shared" si="63"/>
        <v>20.067104354317319</v>
      </c>
      <c r="O438" s="117">
        <f t="shared" si="64"/>
        <v>20.042104354317321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20.067604354317321</v>
      </c>
      <c r="L439" s="115">
        <f t="shared" si="69"/>
        <v>20.116604354317321</v>
      </c>
      <c r="M439" s="98">
        <f t="shared" si="62"/>
        <v>20.067104354317323</v>
      </c>
      <c r="N439" s="116">
        <f t="shared" si="63"/>
        <v>20.11710435431732</v>
      </c>
      <c r="O439" s="117">
        <f t="shared" si="64"/>
        <v>20.092104354317321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20.117604354317322</v>
      </c>
      <c r="L440" s="115">
        <f t="shared" si="69"/>
        <v>20.166604354317322</v>
      </c>
      <c r="M440" s="98">
        <f t="shared" si="62"/>
        <v>20.117104354317323</v>
      </c>
      <c r="N440" s="116">
        <f t="shared" si="63"/>
        <v>20.167104354317321</v>
      </c>
      <c r="O440" s="117">
        <f t="shared" si="64"/>
        <v>20.142104354317322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20.167604354317323</v>
      </c>
      <c r="L441" s="115">
        <f t="shared" si="69"/>
        <v>20.216604354317322</v>
      </c>
      <c r="M441" s="98">
        <f t="shared" si="62"/>
        <v>20.167104354317324</v>
      </c>
      <c r="N441" s="116">
        <f t="shared" si="63"/>
        <v>20.217104354317321</v>
      </c>
      <c r="O441" s="117">
        <f t="shared" si="64"/>
        <v>20.192104354317323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20.217604354317324</v>
      </c>
      <c r="L442" s="115">
        <f t="shared" si="69"/>
        <v>20.266604354317323</v>
      </c>
      <c r="M442" s="98">
        <f t="shared" si="62"/>
        <v>20.217104354317325</v>
      </c>
      <c r="N442" s="116">
        <f t="shared" si="63"/>
        <v>20.267104354317322</v>
      </c>
      <c r="O442" s="117">
        <f t="shared" si="64"/>
        <v>20.242104354317323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20.267604354317324</v>
      </c>
      <c r="L443" s="115">
        <f t="shared" si="69"/>
        <v>20.316604354317324</v>
      </c>
      <c r="M443" s="98">
        <f t="shared" si="62"/>
        <v>20.267104354317325</v>
      </c>
      <c r="N443" s="116">
        <f t="shared" si="63"/>
        <v>20.317104354317323</v>
      </c>
      <c r="O443" s="117">
        <f t="shared" si="64"/>
        <v>20.292104354317324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20.317604354317325</v>
      </c>
      <c r="L444" s="115">
        <f t="shared" si="69"/>
        <v>20.366604354317325</v>
      </c>
      <c r="M444" s="98">
        <f t="shared" si="62"/>
        <v>20.317104354317326</v>
      </c>
      <c r="N444" s="116">
        <f t="shared" si="63"/>
        <v>20.367104354317323</v>
      </c>
      <c r="O444" s="117">
        <f t="shared" si="64"/>
        <v>20.342104354317325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20.367604354317326</v>
      </c>
      <c r="L445" s="115">
        <f t="shared" si="69"/>
        <v>20.416604354317325</v>
      </c>
      <c r="M445" s="98">
        <f t="shared" si="62"/>
        <v>20.367104354317327</v>
      </c>
      <c r="N445" s="116">
        <f t="shared" si="63"/>
        <v>20.417104354317324</v>
      </c>
      <c r="O445" s="117">
        <f t="shared" si="64"/>
        <v>20.392104354317325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20.417604354317326</v>
      </c>
      <c r="L446" s="115">
        <f t="shared" si="69"/>
        <v>20.466604354317326</v>
      </c>
      <c r="M446" s="98">
        <f t="shared" si="62"/>
        <v>20.417104354317328</v>
      </c>
      <c r="N446" s="116">
        <f t="shared" si="63"/>
        <v>20.467104354317325</v>
      </c>
      <c r="O446" s="117">
        <f t="shared" si="64"/>
        <v>20.442104354317326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20.467604354317327</v>
      </c>
      <c r="L447" s="115">
        <f t="shared" si="69"/>
        <v>20.516604354317327</v>
      </c>
      <c r="M447" s="98">
        <f t="shared" si="62"/>
        <v>20.467104354317328</v>
      </c>
      <c r="N447" s="116">
        <f t="shared" si="63"/>
        <v>20.517104354317325</v>
      </c>
      <c r="O447" s="117">
        <f t="shared" si="64"/>
        <v>20.492104354317327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20.517604354317328</v>
      </c>
      <c r="L448" s="115">
        <f t="shared" si="69"/>
        <v>20.566604354317327</v>
      </c>
      <c r="M448" s="98">
        <f t="shared" si="62"/>
        <v>20.517104354317329</v>
      </c>
      <c r="N448" s="116">
        <f t="shared" si="63"/>
        <v>20.567104354317326</v>
      </c>
      <c r="O448" s="117">
        <f t="shared" si="64"/>
        <v>20.542104354317328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20.567604354317329</v>
      </c>
      <c r="L449" s="115">
        <f t="shared" si="69"/>
        <v>20.616604354317328</v>
      </c>
      <c r="M449" s="98">
        <f t="shared" si="62"/>
        <v>20.56710435431733</v>
      </c>
      <c r="N449" s="116">
        <f t="shared" si="63"/>
        <v>20.617104354317327</v>
      </c>
      <c r="O449" s="117">
        <f t="shared" si="64"/>
        <v>20.592104354317328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20.617604354317329</v>
      </c>
      <c r="L450" s="115">
        <f t="shared" si="69"/>
        <v>20.666604354317329</v>
      </c>
      <c r="M450" s="98">
        <f t="shared" si="62"/>
        <v>20.61710435431733</v>
      </c>
      <c r="N450" s="116">
        <f t="shared" si="63"/>
        <v>20.667104354317328</v>
      </c>
      <c r="O450" s="117">
        <f t="shared" si="64"/>
        <v>20.642104354317329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20.66760435431733</v>
      </c>
      <c r="L451" s="115">
        <f t="shared" si="69"/>
        <v>20.716604354317329</v>
      </c>
      <c r="M451" s="98">
        <f t="shared" si="62"/>
        <v>20.667104354317331</v>
      </c>
      <c r="N451" s="116">
        <f t="shared" si="63"/>
        <v>20.717104354317328</v>
      </c>
      <c r="O451" s="117">
        <f t="shared" si="64"/>
        <v>20.69210435431733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20.717604354317331</v>
      </c>
      <c r="L452" s="115">
        <f t="shared" si="69"/>
        <v>20.76660435431733</v>
      </c>
      <c r="M452" s="98">
        <f t="shared" si="62"/>
        <v>20.717104354317332</v>
      </c>
      <c r="N452" s="116">
        <f t="shared" si="63"/>
        <v>20.767104354317329</v>
      </c>
      <c r="O452" s="117">
        <f t="shared" si="64"/>
        <v>20.74210435431733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20.767604354317331</v>
      </c>
      <c r="L453" s="115">
        <f t="shared" si="69"/>
        <v>20.816604354317331</v>
      </c>
      <c r="M453" s="98">
        <f t="shared" ref="M453:M516" si="72">K453-5*10^-(D$2+1)</f>
        <v>20.767104354317333</v>
      </c>
      <c r="N453" s="116">
        <f t="shared" ref="N453:N516" si="73">L453+5*10^-(D$2+1)</f>
        <v>20.81710435431733</v>
      </c>
      <c r="O453" s="117">
        <f t="shared" ref="O453:O516" si="74">AVERAGE(K453,L453)</f>
        <v>20.792104354317331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20.817604354317332</v>
      </c>
      <c r="L454" s="115">
        <f t="shared" ref="L454:L517" si="79">K454+$I$4-POWER(10,-$D$2)</f>
        <v>20.866604354317332</v>
      </c>
      <c r="M454" s="98">
        <f t="shared" si="72"/>
        <v>20.817104354317333</v>
      </c>
      <c r="N454" s="116">
        <f t="shared" si="73"/>
        <v>20.86710435431733</v>
      </c>
      <c r="O454" s="117">
        <f t="shared" si="74"/>
        <v>20.842104354317332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20.867604354317333</v>
      </c>
      <c r="L455" s="115">
        <f t="shared" si="79"/>
        <v>20.916604354317332</v>
      </c>
      <c r="M455" s="98">
        <f t="shared" si="72"/>
        <v>20.867104354317334</v>
      </c>
      <c r="N455" s="116">
        <f t="shared" si="73"/>
        <v>20.917104354317331</v>
      </c>
      <c r="O455" s="117">
        <f t="shared" si="74"/>
        <v>20.892104354317333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20.917604354317334</v>
      </c>
      <c r="L456" s="115">
        <f t="shared" si="79"/>
        <v>20.966604354317333</v>
      </c>
      <c r="M456" s="98">
        <f t="shared" si="72"/>
        <v>20.917104354317335</v>
      </c>
      <c r="N456" s="116">
        <f t="shared" si="73"/>
        <v>20.967104354317332</v>
      </c>
      <c r="O456" s="117">
        <f t="shared" si="74"/>
        <v>20.942104354317333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20.967604354317334</v>
      </c>
      <c r="L457" s="115">
        <f t="shared" si="79"/>
        <v>21.016604354317334</v>
      </c>
      <c r="M457" s="98">
        <f t="shared" si="72"/>
        <v>20.967104354317335</v>
      </c>
      <c r="N457" s="116">
        <f t="shared" si="73"/>
        <v>21.017104354317333</v>
      </c>
      <c r="O457" s="117">
        <f t="shared" si="74"/>
        <v>20.992104354317334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21.017604354317335</v>
      </c>
      <c r="L458" s="115">
        <f t="shared" si="79"/>
        <v>21.066604354317334</v>
      </c>
      <c r="M458" s="98">
        <f t="shared" si="72"/>
        <v>21.017104354317336</v>
      </c>
      <c r="N458" s="116">
        <f t="shared" si="73"/>
        <v>21.067104354317333</v>
      </c>
      <c r="O458" s="117">
        <f t="shared" si="74"/>
        <v>21.042104354317335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21.067604354317336</v>
      </c>
      <c r="L459" s="115">
        <f t="shared" si="79"/>
        <v>21.116604354317335</v>
      </c>
      <c r="M459" s="98">
        <f t="shared" si="72"/>
        <v>21.067104354317337</v>
      </c>
      <c r="N459" s="116">
        <f t="shared" si="73"/>
        <v>21.117104354317334</v>
      </c>
      <c r="O459" s="117">
        <f t="shared" si="74"/>
        <v>21.092104354317335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21.117604354317336</v>
      </c>
      <c r="L460" s="115">
        <f t="shared" si="79"/>
        <v>21.166604354317336</v>
      </c>
      <c r="M460" s="98">
        <f t="shared" si="72"/>
        <v>21.117104354317338</v>
      </c>
      <c r="N460" s="116">
        <f t="shared" si="73"/>
        <v>21.167104354317335</v>
      </c>
      <c r="O460" s="117">
        <f t="shared" si="74"/>
        <v>21.142104354317336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21.167604354317337</v>
      </c>
      <c r="L461" s="115">
        <f t="shared" si="79"/>
        <v>21.216604354317337</v>
      </c>
      <c r="M461" s="98">
        <f t="shared" si="72"/>
        <v>21.167104354317338</v>
      </c>
      <c r="N461" s="116">
        <f t="shared" si="73"/>
        <v>21.217104354317335</v>
      </c>
      <c r="O461" s="117">
        <f t="shared" si="74"/>
        <v>21.192104354317337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21.217604354317338</v>
      </c>
      <c r="L462" s="115">
        <f t="shared" si="79"/>
        <v>21.266604354317337</v>
      </c>
      <c r="M462" s="98">
        <f t="shared" si="72"/>
        <v>21.217104354317339</v>
      </c>
      <c r="N462" s="116">
        <f t="shared" si="73"/>
        <v>21.267104354317336</v>
      </c>
      <c r="O462" s="117">
        <f t="shared" si="74"/>
        <v>21.242104354317338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21.267604354317339</v>
      </c>
      <c r="L463" s="115">
        <f t="shared" si="79"/>
        <v>21.316604354317338</v>
      </c>
      <c r="M463" s="98">
        <f t="shared" si="72"/>
        <v>21.26710435431734</v>
      </c>
      <c r="N463" s="116">
        <f t="shared" si="73"/>
        <v>21.317104354317337</v>
      </c>
      <c r="O463" s="117">
        <f t="shared" si="74"/>
        <v>21.292104354317338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21.317604354317339</v>
      </c>
      <c r="L464" s="115">
        <f t="shared" si="79"/>
        <v>21.366604354317339</v>
      </c>
      <c r="M464" s="98">
        <f t="shared" si="72"/>
        <v>21.31710435431734</v>
      </c>
      <c r="N464" s="116">
        <f t="shared" si="73"/>
        <v>21.367104354317338</v>
      </c>
      <c r="O464" s="117">
        <f t="shared" si="74"/>
        <v>21.342104354317339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21.36760435431734</v>
      </c>
      <c r="L465" s="115">
        <f t="shared" si="79"/>
        <v>21.416604354317339</v>
      </c>
      <c r="M465" s="98">
        <f t="shared" si="72"/>
        <v>21.367104354317341</v>
      </c>
      <c r="N465" s="116">
        <f t="shared" si="73"/>
        <v>21.417104354317338</v>
      </c>
      <c r="O465" s="117">
        <f t="shared" si="74"/>
        <v>21.39210435431734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21.417604354317341</v>
      </c>
      <c r="L466" s="115">
        <f t="shared" si="79"/>
        <v>21.46660435431734</v>
      </c>
      <c r="M466" s="98">
        <f t="shared" si="72"/>
        <v>21.417104354317342</v>
      </c>
      <c r="N466" s="116">
        <f t="shared" si="73"/>
        <v>21.467104354317339</v>
      </c>
      <c r="O466" s="117">
        <f t="shared" si="74"/>
        <v>21.44210435431734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21.467604354317341</v>
      </c>
      <c r="L467" s="115">
        <f t="shared" si="79"/>
        <v>21.516604354317341</v>
      </c>
      <c r="M467" s="98">
        <f t="shared" si="72"/>
        <v>21.467104354317343</v>
      </c>
      <c r="N467" s="116">
        <f t="shared" si="73"/>
        <v>21.51710435431734</v>
      </c>
      <c r="O467" s="117">
        <f t="shared" si="74"/>
        <v>21.492104354317341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21.517604354317342</v>
      </c>
      <c r="L468" s="115">
        <f t="shared" si="79"/>
        <v>21.566604354317342</v>
      </c>
      <c r="M468" s="98">
        <f t="shared" si="72"/>
        <v>21.517104354317343</v>
      </c>
      <c r="N468" s="116">
        <f t="shared" si="73"/>
        <v>21.56710435431734</v>
      </c>
      <c r="O468" s="117">
        <f t="shared" si="74"/>
        <v>21.542104354317342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21.567604354317343</v>
      </c>
      <c r="L469" s="115">
        <f t="shared" si="79"/>
        <v>21.616604354317342</v>
      </c>
      <c r="M469" s="98">
        <f t="shared" si="72"/>
        <v>21.567104354317344</v>
      </c>
      <c r="N469" s="116">
        <f t="shared" si="73"/>
        <v>21.617104354317341</v>
      </c>
      <c r="O469" s="117">
        <f t="shared" si="74"/>
        <v>21.592104354317343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21.617604354317344</v>
      </c>
      <c r="L470" s="115">
        <f t="shared" si="79"/>
        <v>21.666604354317343</v>
      </c>
      <c r="M470" s="98">
        <f t="shared" si="72"/>
        <v>21.617104354317345</v>
      </c>
      <c r="N470" s="116">
        <f t="shared" si="73"/>
        <v>21.667104354317342</v>
      </c>
      <c r="O470" s="117">
        <f t="shared" si="74"/>
        <v>21.642104354317343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21.667604354317344</v>
      </c>
      <c r="L471" s="115">
        <f t="shared" si="79"/>
        <v>21.716604354317344</v>
      </c>
      <c r="M471" s="98">
        <f t="shared" si="72"/>
        <v>21.667104354317345</v>
      </c>
      <c r="N471" s="116">
        <f t="shared" si="73"/>
        <v>21.717104354317343</v>
      </c>
      <c r="O471" s="117">
        <f t="shared" si="74"/>
        <v>21.692104354317344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21.717604354317345</v>
      </c>
      <c r="L472" s="115">
        <f t="shared" si="79"/>
        <v>21.766604354317344</v>
      </c>
      <c r="M472" s="98">
        <f t="shared" si="72"/>
        <v>21.717104354317346</v>
      </c>
      <c r="N472" s="116">
        <f t="shared" si="73"/>
        <v>21.767104354317343</v>
      </c>
      <c r="O472" s="117">
        <f t="shared" si="74"/>
        <v>21.742104354317345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21.767604354317346</v>
      </c>
      <c r="L473" s="115">
        <f t="shared" si="79"/>
        <v>21.816604354317345</v>
      </c>
      <c r="M473" s="98">
        <f t="shared" si="72"/>
        <v>21.767104354317347</v>
      </c>
      <c r="N473" s="116">
        <f t="shared" si="73"/>
        <v>21.817104354317344</v>
      </c>
      <c r="O473" s="117">
        <f t="shared" si="74"/>
        <v>21.792104354317345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21.817604354317346</v>
      </c>
      <c r="L474" s="115">
        <f t="shared" si="79"/>
        <v>21.866604354317346</v>
      </c>
      <c r="M474" s="98">
        <f t="shared" si="72"/>
        <v>21.817104354317348</v>
      </c>
      <c r="N474" s="116">
        <f t="shared" si="73"/>
        <v>21.867104354317345</v>
      </c>
      <c r="O474" s="117">
        <f t="shared" si="74"/>
        <v>21.842104354317346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21.867604354317347</v>
      </c>
      <c r="L475" s="115">
        <f t="shared" si="79"/>
        <v>21.916604354317347</v>
      </c>
      <c r="M475" s="98">
        <f t="shared" si="72"/>
        <v>21.867104354317348</v>
      </c>
      <c r="N475" s="116">
        <f t="shared" si="73"/>
        <v>21.917104354317345</v>
      </c>
      <c r="O475" s="117">
        <f t="shared" si="74"/>
        <v>21.892104354317347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21.917604354317348</v>
      </c>
      <c r="L476" s="115">
        <f t="shared" si="79"/>
        <v>21.966604354317347</v>
      </c>
      <c r="M476" s="98">
        <f t="shared" si="72"/>
        <v>21.917104354317349</v>
      </c>
      <c r="N476" s="116">
        <f t="shared" si="73"/>
        <v>21.967104354317346</v>
      </c>
      <c r="O476" s="117">
        <f t="shared" si="74"/>
        <v>21.942104354317348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21.967604354317348</v>
      </c>
      <c r="L477" s="115">
        <f t="shared" si="79"/>
        <v>22.016604354317348</v>
      </c>
      <c r="M477" s="98">
        <f t="shared" si="72"/>
        <v>21.96710435431735</v>
      </c>
      <c r="N477" s="116">
        <f t="shared" si="73"/>
        <v>22.017104354317347</v>
      </c>
      <c r="O477" s="117">
        <f t="shared" si="74"/>
        <v>21.992104354317348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22.017604354317349</v>
      </c>
      <c r="L478" s="115">
        <f t="shared" si="79"/>
        <v>22.066604354317349</v>
      </c>
      <c r="M478" s="98">
        <f t="shared" si="72"/>
        <v>22.01710435431735</v>
      </c>
      <c r="N478" s="116">
        <f t="shared" si="73"/>
        <v>22.067104354317348</v>
      </c>
      <c r="O478" s="117">
        <f t="shared" si="74"/>
        <v>22.042104354317349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22.06760435431735</v>
      </c>
      <c r="L479" s="115">
        <f t="shared" si="79"/>
        <v>22.116604354317349</v>
      </c>
      <c r="M479" s="98">
        <f t="shared" si="72"/>
        <v>22.067104354317351</v>
      </c>
      <c r="N479" s="116">
        <f t="shared" si="73"/>
        <v>22.117104354317348</v>
      </c>
      <c r="O479" s="117">
        <f t="shared" si="74"/>
        <v>22.09210435431735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22.117604354317351</v>
      </c>
      <c r="L480" s="115">
        <f t="shared" si="79"/>
        <v>22.16660435431735</v>
      </c>
      <c r="M480" s="98">
        <f t="shared" si="72"/>
        <v>22.117104354317352</v>
      </c>
      <c r="N480" s="116">
        <f t="shared" si="73"/>
        <v>22.167104354317349</v>
      </c>
      <c r="O480" s="117">
        <f t="shared" si="74"/>
        <v>22.14210435431735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22.167604354317351</v>
      </c>
      <c r="L481" s="115">
        <f t="shared" si="79"/>
        <v>22.216604354317351</v>
      </c>
      <c r="M481" s="98">
        <f t="shared" si="72"/>
        <v>22.167104354317352</v>
      </c>
      <c r="N481" s="116">
        <f t="shared" si="73"/>
        <v>22.21710435431735</v>
      </c>
      <c r="O481" s="117">
        <f t="shared" si="74"/>
        <v>22.192104354317351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22.217604354317352</v>
      </c>
      <c r="L482" s="115">
        <f t="shared" si="79"/>
        <v>22.266604354317352</v>
      </c>
      <c r="M482" s="98">
        <f t="shared" si="72"/>
        <v>22.217104354317353</v>
      </c>
      <c r="N482" s="116">
        <f t="shared" si="73"/>
        <v>22.26710435431735</v>
      </c>
      <c r="O482" s="117">
        <f t="shared" si="74"/>
        <v>22.242104354317352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22.267604354317353</v>
      </c>
      <c r="L483" s="115">
        <f t="shared" si="79"/>
        <v>22.316604354317352</v>
      </c>
      <c r="M483" s="98">
        <f t="shared" si="72"/>
        <v>22.267104354317354</v>
      </c>
      <c r="N483" s="116">
        <f t="shared" si="73"/>
        <v>22.317104354317351</v>
      </c>
      <c r="O483" s="117">
        <f t="shared" si="74"/>
        <v>22.292104354317352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22.317604354317353</v>
      </c>
      <c r="L484" s="115">
        <f t="shared" si="79"/>
        <v>22.366604354317353</v>
      </c>
      <c r="M484" s="98">
        <f t="shared" si="72"/>
        <v>22.317104354317355</v>
      </c>
      <c r="N484" s="116">
        <f t="shared" si="73"/>
        <v>22.367104354317352</v>
      </c>
      <c r="O484" s="117">
        <f t="shared" si="74"/>
        <v>22.342104354317353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22.367604354317354</v>
      </c>
      <c r="L485" s="115">
        <f t="shared" si="79"/>
        <v>22.416604354317354</v>
      </c>
      <c r="M485" s="98">
        <f t="shared" si="72"/>
        <v>22.367104354317355</v>
      </c>
      <c r="N485" s="116">
        <f t="shared" si="73"/>
        <v>22.417104354317352</v>
      </c>
      <c r="O485" s="117">
        <f t="shared" si="74"/>
        <v>22.392104354317354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22.417604354317355</v>
      </c>
      <c r="L486" s="115">
        <f t="shared" si="79"/>
        <v>22.466604354317354</v>
      </c>
      <c r="M486" s="98">
        <f t="shared" si="72"/>
        <v>22.417104354317356</v>
      </c>
      <c r="N486" s="116">
        <f t="shared" si="73"/>
        <v>22.467104354317353</v>
      </c>
      <c r="O486" s="117">
        <f t="shared" si="74"/>
        <v>22.442104354317355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22.467604354317356</v>
      </c>
      <c r="L487" s="115">
        <f t="shared" si="79"/>
        <v>22.516604354317355</v>
      </c>
      <c r="M487" s="98">
        <f t="shared" si="72"/>
        <v>22.467104354317357</v>
      </c>
      <c r="N487" s="116">
        <f t="shared" si="73"/>
        <v>22.517104354317354</v>
      </c>
      <c r="O487" s="117">
        <f t="shared" si="74"/>
        <v>22.492104354317355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22.517604354317356</v>
      </c>
      <c r="L488" s="115">
        <f t="shared" si="79"/>
        <v>22.566604354317356</v>
      </c>
      <c r="M488" s="98">
        <f t="shared" si="72"/>
        <v>22.517104354317357</v>
      </c>
      <c r="N488" s="116">
        <f t="shared" si="73"/>
        <v>22.567104354317355</v>
      </c>
      <c r="O488" s="117">
        <f t="shared" si="74"/>
        <v>22.542104354317356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22.567604354317357</v>
      </c>
      <c r="L489" s="115">
        <f t="shared" si="79"/>
        <v>22.616604354317356</v>
      </c>
      <c r="M489" s="98">
        <f t="shared" si="72"/>
        <v>22.567104354317358</v>
      </c>
      <c r="N489" s="116">
        <f t="shared" si="73"/>
        <v>22.617104354317355</v>
      </c>
      <c r="O489" s="117">
        <f t="shared" si="74"/>
        <v>22.592104354317357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22.617604354317358</v>
      </c>
      <c r="L490" s="115">
        <f t="shared" si="79"/>
        <v>22.666604354317357</v>
      </c>
      <c r="M490" s="98">
        <f t="shared" si="72"/>
        <v>22.617104354317359</v>
      </c>
      <c r="N490" s="116">
        <f t="shared" si="73"/>
        <v>22.667104354317356</v>
      </c>
      <c r="O490" s="117">
        <f t="shared" si="74"/>
        <v>22.642104354317357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22.667604354317358</v>
      </c>
      <c r="L491" s="115">
        <f t="shared" si="79"/>
        <v>22.716604354317358</v>
      </c>
      <c r="M491" s="98">
        <f t="shared" si="72"/>
        <v>22.66710435431736</v>
      </c>
      <c r="N491" s="116">
        <f t="shared" si="73"/>
        <v>22.717104354317357</v>
      </c>
      <c r="O491" s="117">
        <f t="shared" si="74"/>
        <v>22.692104354317358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22.717604354317359</v>
      </c>
      <c r="L492" s="115">
        <f t="shared" si="79"/>
        <v>22.766604354317359</v>
      </c>
      <c r="M492" s="98">
        <f t="shared" si="72"/>
        <v>22.71710435431736</v>
      </c>
      <c r="N492" s="116">
        <f t="shared" si="73"/>
        <v>22.767104354317357</v>
      </c>
      <c r="O492" s="117">
        <f t="shared" si="74"/>
        <v>22.742104354317359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22.76760435431736</v>
      </c>
      <c r="L493" s="115">
        <f t="shared" si="79"/>
        <v>22.816604354317359</v>
      </c>
      <c r="M493" s="98">
        <f t="shared" si="72"/>
        <v>22.767104354317361</v>
      </c>
      <c r="N493" s="116">
        <f t="shared" si="73"/>
        <v>22.817104354317358</v>
      </c>
      <c r="O493" s="117">
        <f t="shared" si="74"/>
        <v>22.79210435431736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22.817604354317361</v>
      </c>
      <c r="L494" s="115">
        <f t="shared" si="79"/>
        <v>22.86660435431736</v>
      </c>
      <c r="M494" s="98">
        <f t="shared" si="72"/>
        <v>22.817104354317362</v>
      </c>
      <c r="N494" s="116">
        <f t="shared" si="73"/>
        <v>22.867104354317359</v>
      </c>
      <c r="O494" s="117">
        <f t="shared" si="74"/>
        <v>22.84210435431736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22.867604354317361</v>
      </c>
      <c r="L495" s="115">
        <f t="shared" si="79"/>
        <v>22.916604354317361</v>
      </c>
      <c r="M495" s="98">
        <f t="shared" si="72"/>
        <v>22.867104354317362</v>
      </c>
      <c r="N495" s="116">
        <f t="shared" si="73"/>
        <v>22.91710435431736</v>
      </c>
      <c r="O495" s="117">
        <f t="shared" si="74"/>
        <v>22.892104354317361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22.917604354317362</v>
      </c>
      <c r="L496" s="115">
        <f t="shared" si="79"/>
        <v>22.966604354317361</v>
      </c>
      <c r="M496" s="98">
        <f t="shared" si="72"/>
        <v>22.917104354317363</v>
      </c>
      <c r="N496" s="116">
        <f t="shared" si="73"/>
        <v>22.96710435431736</v>
      </c>
      <c r="O496" s="117">
        <f t="shared" si="74"/>
        <v>22.942104354317362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22.967604354317363</v>
      </c>
      <c r="L497" s="115">
        <f t="shared" si="79"/>
        <v>23.016604354317362</v>
      </c>
      <c r="M497" s="98">
        <f t="shared" si="72"/>
        <v>22.967104354317364</v>
      </c>
      <c r="N497" s="116">
        <f t="shared" si="73"/>
        <v>23.017104354317361</v>
      </c>
      <c r="O497" s="117">
        <f t="shared" si="74"/>
        <v>22.992104354317362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23.017604354317363</v>
      </c>
      <c r="L498" s="115">
        <f t="shared" si="79"/>
        <v>23.066604354317363</v>
      </c>
      <c r="M498" s="98">
        <f t="shared" si="72"/>
        <v>23.017104354317365</v>
      </c>
      <c r="N498" s="116">
        <f t="shared" si="73"/>
        <v>23.067104354317362</v>
      </c>
      <c r="O498" s="117">
        <f t="shared" si="74"/>
        <v>23.042104354317363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23.067604354317364</v>
      </c>
      <c r="L499" s="115">
        <f t="shared" si="79"/>
        <v>23.116604354317364</v>
      </c>
      <c r="M499" s="98">
        <f t="shared" si="72"/>
        <v>23.067104354317365</v>
      </c>
      <c r="N499" s="116">
        <f t="shared" si="73"/>
        <v>23.117104354317362</v>
      </c>
      <c r="O499" s="117">
        <f t="shared" si="74"/>
        <v>23.092104354317364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23.117604354317365</v>
      </c>
      <c r="L500" s="115">
        <f t="shared" si="79"/>
        <v>23.166604354317364</v>
      </c>
      <c r="M500" s="98">
        <f t="shared" si="72"/>
        <v>23.117104354317366</v>
      </c>
      <c r="N500" s="116">
        <f t="shared" si="73"/>
        <v>23.167104354317363</v>
      </c>
      <c r="O500" s="117">
        <f t="shared" si="74"/>
        <v>23.142104354317365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23.167604354317366</v>
      </c>
      <c r="L501" s="115">
        <f t="shared" si="79"/>
        <v>23.216604354317365</v>
      </c>
      <c r="M501" s="98">
        <f t="shared" si="72"/>
        <v>23.167104354317367</v>
      </c>
      <c r="N501" s="116">
        <f t="shared" si="73"/>
        <v>23.217104354317364</v>
      </c>
      <c r="O501" s="117">
        <f t="shared" si="74"/>
        <v>23.192104354317365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23.217604354317366</v>
      </c>
      <c r="L502" s="115">
        <f t="shared" si="79"/>
        <v>23.266604354317366</v>
      </c>
      <c r="M502" s="98">
        <f t="shared" si="72"/>
        <v>23.217104354317367</v>
      </c>
      <c r="N502" s="116">
        <f t="shared" si="73"/>
        <v>23.267104354317365</v>
      </c>
      <c r="O502" s="117">
        <f t="shared" si="74"/>
        <v>23.242104354317366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23.267604354317367</v>
      </c>
      <c r="L503" s="115">
        <f t="shared" si="79"/>
        <v>23.316604354317366</v>
      </c>
      <c r="M503" s="98">
        <f t="shared" si="72"/>
        <v>23.267104354317368</v>
      </c>
      <c r="N503" s="116">
        <f t="shared" si="73"/>
        <v>23.317104354317365</v>
      </c>
      <c r="O503" s="117">
        <f t="shared" si="74"/>
        <v>23.292104354317367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23.317604354317368</v>
      </c>
      <c r="L504" s="115">
        <f t="shared" si="79"/>
        <v>23.366604354317367</v>
      </c>
      <c r="M504" s="98">
        <f t="shared" si="72"/>
        <v>23.317104354317369</v>
      </c>
      <c r="N504" s="116">
        <f t="shared" si="73"/>
        <v>23.367104354317366</v>
      </c>
      <c r="O504" s="117">
        <f t="shared" si="74"/>
        <v>23.342104354317367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23.367604354317368</v>
      </c>
      <c r="L505" s="115">
        <f t="shared" si="79"/>
        <v>23.416604354317368</v>
      </c>
      <c r="M505" s="98">
        <f t="shared" si="72"/>
        <v>23.36710435431737</v>
      </c>
      <c r="N505" s="116">
        <f t="shared" si="73"/>
        <v>23.417104354317367</v>
      </c>
      <c r="O505" s="117">
        <f t="shared" si="74"/>
        <v>23.392104354317368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23.417604354317369</v>
      </c>
      <c r="L506" s="115">
        <f t="shared" si="79"/>
        <v>23.466604354317369</v>
      </c>
      <c r="M506" s="98">
        <f t="shared" si="72"/>
        <v>23.41710435431737</v>
      </c>
      <c r="N506" s="116">
        <f t="shared" si="73"/>
        <v>23.467104354317367</v>
      </c>
      <c r="O506" s="117">
        <f t="shared" si="74"/>
        <v>23.442104354317369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23.46760435431737</v>
      </c>
      <c r="L507" s="115">
        <f t="shared" si="79"/>
        <v>23.516604354317369</v>
      </c>
      <c r="M507" s="98">
        <f t="shared" si="72"/>
        <v>23.467104354317371</v>
      </c>
      <c r="N507" s="116">
        <f t="shared" si="73"/>
        <v>23.517104354317368</v>
      </c>
      <c r="O507" s="117">
        <f t="shared" si="74"/>
        <v>23.49210435431737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23.517604354317371</v>
      </c>
      <c r="L508" s="115">
        <f t="shared" si="79"/>
        <v>23.56660435431737</v>
      </c>
      <c r="M508" s="98">
        <f t="shared" si="72"/>
        <v>23.517104354317372</v>
      </c>
      <c r="N508" s="116">
        <f t="shared" si="73"/>
        <v>23.567104354317369</v>
      </c>
      <c r="O508" s="117">
        <f t="shared" si="74"/>
        <v>23.54210435431737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23.567604354317371</v>
      </c>
      <c r="L509" s="115">
        <f t="shared" si="79"/>
        <v>23.616604354317371</v>
      </c>
      <c r="M509" s="98">
        <f t="shared" si="72"/>
        <v>23.567104354317372</v>
      </c>
      <c r="N509" s="116">
        <f t="shared" si="73"/>
        <v>23.61710435431737</v>
      </c>
      <c r="O509" s="117">
        <f t="shared" si="74"/>
        <v>23.592104354317371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23.617604354317372</v>
      </c>
      <c r="L510" s="115">
        <f t="shared" si="79"/>
        <v>23.666604354317371</v>
      </c>
      <c r="M510" s="98">
        <f t="shared" si="72"/>
        <v>23.617104354317373</v>
      </c>
      <c r="N510" s="116">
        <f t="shared" si="73"/>
        <v>23.66710435431737</v>
      </c>
      <c r="O510" s="117">
        <f t="shared" si="74"/>
        <v>23.642104354317372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23.667604354317373</v>
      </c>
      <c r="L511" s="115">
        <f t="shared" si="79"/>
        <v>23.716604354317372</v>
      </c>
      <c r="M511" s="98">
        <f t="shared" si="72"/>
        <v>23.667104354317374</v>
      </c>
      <c r="N511" s="116">
        <f t="shared" si="73"/>
        <v>23.717104354317371</v>
      </c>
      <c r="O511" s="117">
        <f t="shared" si="74"/>
        <v>23.692104354317372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23.717604354317373</v>
      </c>
      <c r="L512" s="115">
        <f t="shared" si="79"/>
        <v>23.766604354317373</v>
      </c>
      <c r="M512" s="98">
        <f t="shared" si="72"/>
        <v>23.717104354317375</v>
      </c>
      <c r="N512" s="116">
        <f t="shared" si="73"/>
        <v>23.767104354317372</v>
      </c>
      <c r="O512" s="117">
        <f t="shared" si="74"/>
        <v>23.742104354317373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23.767604354317374</v>
      </c>
      <c r="L513" s="115">
        <f t="shared" si="79"/>
        <v>23.816604354317374</v>
      </c>
      <c r="M513" s="98">
        <f t="shared" si="72"/>
        <v>23.767104354317375</v>
      </c>
      <c r="N513" s="116">
        <f t="shared" si="73"/>
        <v>23.817104354317372</v>
      </c>
      <c r="O513" s="117">
        <f t="shared" si="74"/>
        <v>23.792104354317374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23.817604354317375</v>
      </c>
      <c r="L514" s="115">
        <f t="shared" si="79"/>
        <v>23.866604354317374</v>
      </c>
      <c r="M514" s="98">
        <f t="shared" si="72"/>
        <v>23.817104354317376</v>
      </c>
      <c r="N514" s="116">
        <f t="shared" si="73"/>
        <v>23.867104354317373</v>
      </c>
      <c r="O514" s="117">
        <f t="shared" si="74"/>
        <v>23.842104354317375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23.867604354317375</v>
      </c>
      <c r="L515" s="115">
        <f t="shared" si="79"/>
        <v>23.916604354317375</v>
      </c>
      <c r="M515" s="98">
        <f t="shared" si="72"/>
        <v>23.867104354317377</v>
      </c>
      <c r="N515" s="116">
        <f t="shared" si="73"/>
        <v>23.917104354317374</v>
      </c>
      <c r="O515" s="117">
        <f t="shared" si="74"/>
        <v>23.892104354317375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23.917604354317376</v>
      </c>
      <c r="L516" s="115">
        <f t="shared" si="79"/>
        <v>23.966604354317376</v>
      </c>
      <c r="M516" s="98">
        <f t="shared" si="72"/>
        <v>23.917104354317377</v>
      </c>
      <c r="N516" s="116">
        <f t="shared" si="73"/>
        <v>23.967104354317375</v>
      </c>
      <c r="O516" s="117">
        <f t="shared" si="74"/>
        <v>23.942104354317376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23.967604354317377</v>
      </c>
      <c r="L517" s="115">
        <f t="shared" si="79"/>
        <v>24.016604354317376</v>
      </c>
      <c r="M517" s="98">
        <f t="shared" ref="M517:M580" si="82">K517-5*10^-(D$2+1)</f>
        <v>23.967104354317378</v>
      </c>
      <c r="N517" s="116">
        <f t="shared" ref="N517:N580" si="83">L517+5*10^-(D$2+1)</f>
        <v>24.017104354317375</v>
      </c>
      <c r="O517" s="117">
        <f t="shared" ref="O517:O580" si="84">AVERAGE(K517,L517)</f>
        <v>23.992104354317377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24.017604354317378</v>
      </c>
      <c r="L518" s="115">
        <f t="shared" ref="L518:L581" si="89">K518+$I$4-POWER(10,-$D$2)</f>
        <v>24.066604354317377</v>
      </c>
      <c r="M518" s="98">
        <f t="shared" si="82"/>
        <v>24.017104354317379</v>
      </c>
      <c r="N518" s="116">
        <f t="shared" si="83"/>
        <v>24.067104354317376</v>
      </c>
      <c r="O518" s="117">
        <f t="shared" si="84"/>
        <v>24.042104354317377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24.067604354317378</v>
      </c>
      <c r="L519" s="115">
        <f t="shared" si="89"/>
        <v>24.116604354317378</v>
      </c>
      <c r="M519" s="98">
        <f t="shared" si="82"/>
        <v>24.067104354317379</v>
      </c>
      <c r="N519" s="116">
        <f t="shared" si="83"/>
        <v>24.117104354317377</v>
      </c>
      <c r="O519" s="117">
        <f t="shared" si="84"/>
        <v>24.092104354317378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24.117604354317379</v>
      </c>
      <c r="L520" s="115">
        <f t="shared" si="89"/>
        <v>24.166604354317379</v>
      </c>
      <c r="M520" s="98">
        <f t="shared" si="82"/>
        <v>24.11710435431738</v>
      </c>
      <c r="N520" s="116">
        <f t="shared" si="83"/>
        <v>24.167104354317377</v>
      </c>
      <c r="O520" s="117">
        <f t="shared" si="84"/>
        <v>24.142104354317379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24.16760435431738</v>
      </c>
      <c r="L521" s="115">
        <f t="shared" si="89"/>
        <v>24.216604354317379</v>
      </c>
      <c r="M521" s="98">
        <f t="shared" si="82"/>
        <v>24.167104354317381</v>
      </c>
      <c r="N521" s="116">
        <f t="shared" si="83"/>
        <v>24.217104354317378</v>
      </c>
      <c r="O521" s="117">
        <f t="shared" si="84"/>
        <v>24.192104354317379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24.21760435431738</v>
      </c>
      <c r="L522" s="115">
        <f t="shared" si="89"/>
        <v>24.26660435431738</v>
      </c>
      <c r="M522" s="98">
        <f t="shared" si="82"/>
        <v>24.217104354317382</v>
      </c>
      <c r="N522" s="116">
        <f t="shared" si="83"/>
        <v>24.267104354317379</v>
      </c>
      <c r="O522" s="117">
        <f t="shared" si="84"/>
        <v>24.24210435431738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24.267604354317381</v>
      </c>
      <c r="L523" s="115">
        <f t="shared" si="89"/>
        <v>24.316604354317381</v>
      </c>
      <c r="M523" s="98">
        <f t="shared" si="82"/>
        <v>24.267104354317382</v>
      </c>
      <c r="N523" s="116">
        <f t="shared" si="83"/>
        <v>24.317104354317379</v>
      </c>
      <c r="O523" s="117">
        <f t="shared" si="84"/>
        <v>24.292104354317381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24.317604354317382</v>
      </c>
      <c r="L524" s="115">
        <f t="shared" si="89"/>
        <v>24.366604354317381</v>
      </c>
      <c r="M524" s="98">
        <f t="shared" si="82"/>
        <v>24.317104354317383</v>
      </c>
      <c r="N524" s="116">
        <f t="shared" si="83"/>
        <v>24.36710435431738</v>
      </c>
      <c r="O524" s="117">
        <f t="shared" si="84"/>
        <v>24.342104354317382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24.367604354317383</v>
      </c>
      <c r="L525" s="115">
        <f t="shared" si="89"/>
        <v>24.416604354317382</v>
      </c>
      <c r="M525" s="98">
        <f t="shared" si="82"/>
        <v>24.367104354317384</v>
      </c>
      <c r="N525" s="116">
        <f t="shared" si="83"/>
        <v>24.417104354317381</v>
      </c>
      <c r="O525" s="117">
        <f t="shared" si="84"/>
        <v>24.392104354317382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24.417604354317383</v>
      </c>
      <c r="L526" s="115">
        <f t="shared" si="89"/>
        <v>24.466604354317383</v>
      </c>
      <c r="M526" s="98">
        <f t="shared" si="82"/>
        <v>24.417104354317384</v>
      </c>
      <c r="N526" s="116">
        <f t="shared" si="83"/>
        <v>24.467104354317382</v>
      </c>
      <c r="O526" s="117">
        <f t="shared" si="84"/>
        <v>24.442104354317383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24.467604354317384</v>
      </c>
      <c r="L527" s="115">
        <f t="shared" si="89"/>
        <v>24.516604354317383</v>
      </c>
      <c r="M527" s="98">
        <f t="shared" si="82"/>
        <v>24.467104354317385</v>
      </c>
      <c r="N527" s="116">
        <f t="shared" si="83"/>
        <v>24.517104354317382</v>
      </c>
      <c r="O527" s="117">
        <f t="shared" si="84"/>
        <v>24.492104354317384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24.517604354317385</v>
      </c>
      <c r="L528" s="115">
        <f t="shared" si="89"/>
        <v>24.566604354317384</v>
      </c>
      <c r="M528" s="98">
        <f t="shared" si="82"/>
        <v>24.517104354317386</v>
      </c>
      <c r="N528" s="116">
        <f t="shared" si="83"/>
        <v>24.567104354317383</v>
      </c>
      <c r="O528" s="117">
        <f t="shared" si="84"/>
        <v>24.542104354317384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24.567604354317385</v>
      </c>
      <c r="L529" s="115">
        <f t="shared" si="89"/>
        <v>24.616604354317385</v>
      </c>
      <c r="M529" s="98">
        <f t="shared" si="82"/>
        <v>24.567104354317387</v>
      </c>
      <c r="N529" s="116">
        <f t="shared" si="83"/>
        <v>24.617104354317384</v>
      </c>
      <c r="O529" s="117">
        <f t="shared" si="84"/>
        <v>24.592104354317385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24.617604354317386</v>
      </c>
      <c r="L530" s="115">
        <f t="shared" si="89"/>
        <v>24.666604354317386</v>
      </c>
      <c r="M530" s="98">
        <f t="shared" si="82"/>
        <v>24.617104354317387</v>
      </c>
      <c r="N530" s="116">
        <f t="shared" si="83"/>
        <v>24.667104354317384</v>
      </c>
      <c r="O530" s="117">
        <f t="shared" si="84"/>
        <v>24.642104354317386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24.667604354317387</v>
      </c>
      <c r="L531" s="115">
        <f t="shared" si="89"/>
        <v>24.716604354317386</v>
      </c>
      <c r="M531" s="98">
        <f t="shared" si="82"/>
        <v>24.667104354317388</v>
      </c>
      <c r="N531" s="116">
        <f t="shared" si="83"/>
        <v>24.717104354317385</v>
      </c>
      <c r="O531" s="117">
        <f t="shared" si="84"/>
        <v>24.692104354317387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24.717604354317388</v>
      </c>
      <c r="L532" s="115">
        <f t="shared" si="89"/>
        <v>24.766604354317387</v>
      </c>
      <c r="M532" s="98">
        <f t="shared" si="82"/>
        <v>24.717104354317389</v>
      </c>
      <c r="N532" s="116">
        <f t="shared" si="83"/>
        <v>24.767104354317386</v>
      </c>
      <c r="O532" s="117">
        <f t="shared" si="84"/>
        <v>24.742104354317387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24.767604354317388</v>
      </c>
      <c r="L533" s="115">
        <f t="shared" si="89"/>
        <v>24.816604354317388</v>
      </c>
      <c r="M533" s="98">
        <f t="shared" si="82"/>
        <v>24.767104354317389</v>
      </c>
      <c r="N533" s="116">
        <f t="shared" si="83"/>
        <v>24.817104354317387</v>
      </c>
      <c r="O533" s="117">
        <f t="shared" si="84"/>
        <v>24.792104354317388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24.817604354317389</v>
      </c>
      <c r="L534" s="115">
        <f t="shared" si="89"/>
        <v>24.866604354317388</v>
      </c>
      <c r="M534" s="98">
        <f t="shared" si="82"/>
        <v>24.81710435431739</v>
      </c>
      <c r="N534" s="116">
        <f t="shared" si="83"/>
        <v>24.867104354317387</v>
      </c>
      <c r="O534" s="117">
        <f t="shared" si="84"/>
        <v>24.842104354317389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24.86760435431739</v>
      </c>
      <c r="L535" s="115">
        <f t="shared" si="89"/>
        <v>24.916604354317389</v>
      </c>
      <c r="M535" s="98">
        <f t="shared" si="82"/>
        <v>24.867104354317391</v>
      </c>
      <c r="N535" s="116">
        <f t="shared" si="83"/>
        <v>24.917104354317388</v>
      </c>
      <c r="O535" s="117">
        <f t="shared" si="84"/>
        <v>24.892104354317389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24.91760435431739</v>
      </c>
      <c r="L536" s="115">
        <f t="shared" si="89"/>
        <v>24.96660435431739</v>
      </c>
      <c r="M536" s="98">
        <f t="shared" si="82"/>
        <v>24.917104354317392</v>
      </c>
      <c r="N536" s="116">
        <f t="shared" si="83"/>
        <v>24.967104354317389</v>
      </c>
      <c r="O536" s="117">
        <f t="shared" si="84"/>
        <v>24.94210435431739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24.967604354317391</v>
      </c>
      <c r="L537" s="115">
        <f t="shared" si="89"/>
        <v>25.016604354317391</v>
      </c>
      <c r="M537" s="98">
        <f t="shared" si="82"/>
        <v>24.967104354317392</v>
      </c>
      <c r="N537" s="116">
        <f t="shared" si="83"/>
        <v>25.017104354317389</v>
      </c>
      <c r="O537" s="117">
        <f t="shared" si="84"/>
        <v>24.992104354317391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25.017604354317392</v>
      </c>
      <c r="L538" s="115">
        <f t="shared" si="89"/>
        <v>25.066604354317391</v>
      </c>
      <c r="M538" s="98">
        <f t="shared" si="82"/>
        <v>25.017104354317393</v>
      </c>
      <c r="N538" s="116">
        <f t="shared" si="83"/>
        <v>25.06710435431739</v>
      </c>
      <c r="O538" s="117">
        <f t="shared" si="84"/>
        <v>25.042104354317392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25.067604354317393</v>
      </c>
      <c r="L539" s="115">
        <f t="shared" si="89"/>
        <v>25.116604354317392</v>
      </c>
      <c r="M539" s="98">
        <f t="shared" si="82"/>
        <v>25.067104354317394</v>
      </c>
      <c r="N539" s="116">
        <f t="shared" si="83"/>
        <v>25.117104354317391</v>
      </c>
      <c r="O539" s="117">
        <f t="shared" si="84"/>
        <v>25.092104354317392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25.117604354317393</v>
      </c>
      <c r="L540" s="115">
        <f t="shared" si="89"/>
        <v>25.166604354317393</v>
      </c>
      <c r="M540" s="98">
        <f t="shared" si="82"/>
        <v>25.117104354317394</v>
      </c>
      <c r="N540" s="116">
        <f t="shared" si="83"/>
        <v>25.167104354317392</v>
      </c>
      <c r="O540" s="117">
        <f t="shared" si="84"/>
        <v>25.142104354317393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25.167604354317394</v>
      </c>
      <c r="L541" s="115">
        <f t="shared" si="89"/>
        <v>25.216604354317393</v>
      </c>
      <c r="M541" s="98">
        <f t="shared" si="82"/>
        <v>25.167104354317395</v>
      </c>
      <c r="N541" s="116">
        <f t="shared" si="83"/>
        <v>25.217104354317392</v>
      </c>
      <c r="O541" s="117">
        <f t="shared" si="84"/>
        <v>25.192104354317394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25.217604354317395</v>
      </c>
      <c r="L542" s="115">
        <f t="shared" si="89"/>
        <v>25.266604354317394</v>
      </c>
      <c r="M542" s="98">
        <f t="shared" si="82"/>
        <v>25.217104354317396</v>
      </c>
      <c r="N542" s="116">
        <f t="shared" si="83"/>
        <v>25.267104354317393</v>
      </c>
      <c r="O542" s="117">
        <f t="shared" si="84"/>
        <v>25.242104354317394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25.267604354317395</v>
      </c>
      <c r="L543" s="115">
        <f t="shared" si="89"/>
        <v>25.316604354317395</v>
      </c>
      <c r="M543" s="98">
        <f t="shared" si="82"/>
        <v>25.267104354317397</v>
      </c>
      <c r="N543" s="116">
        <f t="shared" si="83"/>
        <v>25.317104354317394</v>
      </c>
      <c r="O543" s="117">
        <f t="shared" si="84"/>
        <v>25.292104354317395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25.317604354317396</v>
      </c>
      <c r="L544" s="115">
        <f t="shared" si="89"/>
        <v>25.366604354317396</v>
      </c>
      <c r="M544" s="98">
        <f t="shared" si="82"/>
        <v>25.317104354317397</v>
      </c>
      <c r="N544" s="116">
        <f t="shared" si="83"/>
        <v>25.367104354317394</v>
      </c>
      <c r="O544" s="117">
        <f t="shared" si="84"/>
        <v>25.342104354317396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25.367604354317397</v>
      </c>
      <c r="L545" s="115">
        <f t="shared" si="89"/>
        <v>25.416604354317396</v>
      </c>
      <c r="M545" s="98">
        <f t="shared" si="82"/>
        <v>25.367104354317398</v>
      </c>
      <c r="N545" s="116">
        <f t="shared" si="83"/>
        <v>25.417104354317395</v>
      </c>
      <c r="O545" s="117">
        <f t="shared" si="84"/>
        <v>25.392104354317397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25.417604354317398</v>
      </c>
      <c r="L546" s="115">
        <f t="shared" si="89"/>
        <v>25.466604354317397</v>
      </c>
      <c r="M546" s="98">
        <f t="shared" si="82"/>
        <v>25.417104354317399</v>
      </c>
      <c r="N546" s="116">
        <f t="shared" si="83"/>
        <v>25.467104354317396</v>
      </c>
      <c r="O546" s="117">
        <f t="shared" si="84"/>
        <v>25.442104354317397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25.467604354317398</v>
      </c>
      <c r="L547" s="115">
        <f t="shared" si="89"/>
        <v>25.516604354317398</v>
      </c>
      <c r="M547" s="98">
        <f t="shared" si="82"/>
        <v>25.467104354317399</v>
      </c>
      <c r="N547" s="116">
        <f t="shared" si="83"/>
        <v>25.517104354317397</v>
      </c>
      <c r="O547" s="117">
        <f t="shared" si="84"/>
        <v>25.492104354317398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25.517604354317399</v>
      </c>
      <c r="L548" s="115">
        <f t="shared" si="89"/>
        <v>25.566604354317398</v>
      </c>
      <c r="M548" s="98">
        <f t="shared" si="82"/>
        <v>25.5171043543174</v>
      </c>
      <c r="N548" s="116">
        <f t="shared" si="83"/>
        <v>25.567104354317397</v>
      </c>
      <c r="O548" s="117">
        <f t="shared" si="84"/>
        <v>25.542104354317399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25.5676043543174</v>
      </c>
      <c r="L549" s="115">
        <f t="shared" si="89"/>
        <v>25.616604354317399</v>
      </c>
      <c r="M549" s="98">
        <f t="shared" si="82"/>
        <v>25.567104354317401</v>
      </c>
      <c r="N549" s="116">
        <f t="shared" si="83"/>
        <v>25.617104354317398</v>
      </c>
      <c r="O549" s="117">
        <f t="shared" si="84"/>
        <v>25.592104354317399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25.6176043543174</v>
      </c>
      <c r="L550" s="115">
        <f t="shared" si="89"/>
        <v>25.6666043543174</v>
      </c>
      <c r="M550" s="98">
        <f t="shared" si="82"/>
        <v>25.617104354317402</v>
      </c>
      <c r="N550" s="116">
        <f t="shared" si="83"/>
        <v>25.667104354317399</v>
      </c>
      <c r="O550" s="117">
        <f t="shared" si="84"/>
        <v>25.6421043543174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25.667604354317401</v>
      </c>
      <c r="L551" s="115">
        <f t="shared" si="89"/>
        <v>25.716604354317401</v>
      </c>
      <c r="M551" s="98">
        <f t="shared" si="82"/>
        <v>25.667104354317402</v>
      </c>
      <c r="N551" s="116">
        <f t="shared" si="83"/>
        <v>25.717104354317399</v>
      </c>
      <c r="O551" s="117">
        <f t="shared" si="84"/>
        <v>25.692104354317401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25.717604354317402</v>
      </c>
      <c r="L552" s="115">
        <f t="shared" si="89"/>
        <v>25.766604354317401</v>
      </c>
      <c r="M552" s="98">
        <f t="shared" si="82"/>
        <v>25.717104354317403</v>
      </c>
      <c r="N552" s="116">
        <f t="shared" si="83"/>
        <v>25.7671043543174</v>
      </c>
      <c r="O552" s="117">
        <f t="shared" si="84"/>
        <v>25.742104354317402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25.767604354317402</v>
      </c>
      <c r="L553" s="115">
        <f t="shared" si="89"/>
        <v>25.816604354317402</v>
      </c>
      <c r="M553" s="98">
        <f t="shared" si="82"/>
        <v>25.767104354317404</v>
      </c>
      <c r="N553" s="116">
        <f t="shared" si="83"/>
        <v>25.817104354317401</v>
      </c>
      <c r="O553" s="117">
        <f t="shared" si="84"/>
        <v>25.792104354317402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25.817604354317403</v>
      </c>
      <c r="L554" s="115">
        <f t="shared" si="89"/>
        <v>25.866604354317403</v>
      </c>
      <c r="M554" s="98">
        <f t="shared" si="82"/>
        <v>25.817104354317404</v>
      </c>
      <c r="N554" s="116">
        <f t="shared" si="83"/>
        <v>25.867104354317402</v>
      </c>
      <c r="O554" s="117">
        <f t="shared" si="84"/>
        <v>25.842104354317403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25.867604354317404</v>
      </c>
      <c r="L555" s="115">
        <f t="shared" si="89"/>
        <v>25.916604354317403</v>
      </c>
      <c r="M555" s="98">
        <f t="shared" si="82"/>
        <v>25.867104354317405</v>
      </c>
      <c r="N555" s="116">
        <f t="shared" si="83"/>
        <v>25.917104354317402</v>
      </c>
      <c r="O555" s="117">
        <f t="shared" si="84"/>
        <v>25.892104354317404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25.917604354317405</v>
      </c>
      <c r="L556" s="115">
        <f t="shared" si="89"/>
        <v>25.966604354317404</v>
      </c>
      <c r="M556" s="98">
        <f t="shared" si="82"/>
        <v>25.917104354317406</v>
      </c>
      <c r="N556" s="116">
        <f t="shared" si="83"/>
        <v>25.967104354317403</v>
      </c>
      <c r="O556" s="117">
        <f t="shared" si="84"/>
        <v>25.942104354317404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25.967604354317405</v>
      </c>
      <c r="L557" s="115">
        <f t="shared" si="89"/>
        <v>26.016604354317405</v>
      </c>
      <c r="M557" s="98">
        <f t="shared" si="82"/>
        <v>25.967104354317406</v>
      </c>
      <c r="N557" s="116">
        <f t="shared" si="83"/>
        <v>26.017104354317404</v>
      </c>
      <c r="O557" s="117">
        <f t="shared" si="84"/>
        <v>25.992104354317405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26.017604354317406</v>
      </c>
      <c r="L558" s="115">
        <f t="shared" si="89"/>
        <v>26.066604354317406</v>
      </c>
      <c r="M558" s="98">
        <f t="shared" si="82"/>
        <v>26.017104354317407</v>
      </c>
      <c r="N558" s="116">
        <f t="shared" si="83"/>
        <v>26.067104354317404</v>
      </c>
      <c r="O558" s="117">
        <f t="shared" si="84"/>
        <v>26.042104354317406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26.067604354317407</v>
      </c>
      <c r="L559" s="115">
        <f t="shared" si="89"/>
        <v>26.116604354317406</v>
      </c>
      <c r="M559" s="98">
        <f t="shared" si="82"/>
        <v>26.067104354317408</v>
      </c>
      <c r="N559" s="116">
        <f t="shared" si="83"/>
        <v>26.117104354317405</v>
      </c>
      <c r="O559" s="117">
        <f t="shared" si="84"/>
        <v>26.092104354317406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26.117604354317407</v>
      </c>
      <c r="L560" s="115">
        <f t="shared" si="89"/>
        <v>26.166604354317407</v>
      </c>
      <c r="M560" s="98">
        <f t="shared" si="82"/>
        <v>26.117104354317409</v>
      </c>
      <c r="N560" s="116">
        <f t="shared" si="83"/>
        <v>26.167104354317406</v>
      </c>
      <c r="O560" s="117">
        <f t="shared" si="84"/>
        <v>26.142104354317407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26.167604354317408</v>
      </c>
      <c r="L561" s="115">
        <f t="shared" si="89"/>
        <v>26.216604354317408</v>
      </c>
      <c r="M561" s="98">
        <f t="shared" si="82"/>
        <v>26.167104354317409</v>
      </c>
      <c r="N561" s="116">
        <f t="shared" si="83"/>
        <v>26.217104354317406</v>
      </c>
      <c r="O561" s="117">
        <f t="shared" si="84"/>
        <v>26.192104354317408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26.217604354317409</v>
      </c>
      <c r="L562" s="115">
        <f t="shared" si="89"/>
        <v>26.266604354317408</v>
      </c>
      <c r="M562" s="98">
        <f t="shared" si="82"/>
        <v>26.21710435431741</v>
      </c>
      <c r="N562" s="116">
        <f t="shared" si="83"/>
        <v>26.267104354317407</v>
      </c>
      <c r="O562" s="117">
        <f t="shared" si="84"/>
        <v>26.242104354317409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26.26760435431741</v>
      </c>
      <c r="L563" s="115">
        <f t="shared" si="89"/>
        <v>26.316604354317409</v>
      </c>
      <c r="M563" s="98">
        <f t="shared" si="82"/>
        <v>26.267104354317411</v>
      </c>
      <c r="N563" s="116">
        <f t="shared" si="83"/>
        <v>26.317104354317408</v>
      </c>
      <c r="O563" s="117">
        <f t="shared" si="84"/>
        <v>26.292104354317409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26.31760435431741</v>
      </c>
      <c r="L564" s="115">
        <f t="shared" si="89"/>
        <v>26.36660435431741</v>
      </c>
      <c r="M564" s="98">
        <f t="shared" si="82"/>
        <v>26.317104354317411</v>
      </c>
      <c r="N564" s="116">
        <f t="shared" si="83"/>
        <v>26.367104354317409</v>
      </c>
      <c r="O564" s="117">
        <f t="shared" si="84"/>
        <v>26.34210435431741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26.367604354317411</v>
      </c>
      <c r="L565" s="115">
        <f t="shared" si="89"/>
        <v>26.41660435431741</v>
      </c>
      <c r="M565" s="98">
        <f t="shared" si="82"/>
        <v>26.367104354317412</v>
      </c>
      <c r="N565" s="116">
        <f t="shared" si="83"/>
        <v>26.417104354317409</v>
      </c>
      <c r="O565" s="117">
        <f t="shared" si="84"/>
        <v>26.392104354317411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26.417604354317412</v>
      </c>
      <c r="L566" s="115">
        <f t="shared" si="89"/>
        <v>26.466604354317411</v>
      </c>
      <c r="M566" s="98">
        <f t="shared" si="82"/>
        <v>26.417104354317413</v>
      </c>
      <c r="N566" s="116">
        <f t="shared" si="83"/>
        <v>26.46710435431741</v>
      </c>
      <c r="O566" s="117">
        <f t="shared" si="84"/>
        <v>26.442104354317411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26.467604354317412</v>
      </c>
      <c r="L567" s="115">
        <f t="shared" si="89"/>
        <v>26.516604354317412</v>
      </c>
      <c r="M567" s="98">
        <f t="shared" si="82"/>
        <v>26.467104354317414</v>
      </c>
      <c r="N567" s="116">
        <f t="shared" si="83"/>
        <v>26.517104354317411</v>
      </c>
      <c r="O567" s="117">
        <f t="shared" si="84"/>
        <v>26.492104354317412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26.517604354317413</v>
      </c>
      <c r="L568" s="115">
        <f t="shared" si="89"/>
        <v>26.566604354317413</v>
      </c>
      <c r="M568" s="98">
        <f t="shared" si="82"/>
        <v>26.517104354317414</v>
      </c>
      <c r="N568" s="116">
        <f t="shared" si="83"/>
        <v>26.567104354317411</v>
      </c>
      <c r="O568" s="117">
        <f t="shared" si="84"/>
        <v>26.542104354317413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26.567604354317414</v>
      </c>
      <c r="L569" s="115">
        <f t="shared" si="89"/>
        <v>26.616604354317413</v>
      </c>
      <c r="M569" s="98">
        <f t="shared" si="82"/>
        <v>26.567104354317415</v>
      </c>
      <c r="N569" s="116">
        <f t="shared" si="83"/>
        <v>26.617104354317412</v>
      </c>
      <c r="O569" s="117">
        <f t="shared" si="84"/>
        <v>26.592104354317414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26.617604354317415</v>
      </c>
      <c r="L570" s="115">
        <f t="shared" si="89"/>
        <v>26.666604354317414</v>
      </c>
      <c r="M570" s="98">
        <f t="shared" si="82"/>
        <v>26.617104354317416</v>
      </c>
      <c r="N570" s="116">
        <f t="shared" si="83"/>
        <v>26.667104354317413</v>
      </c>
      <c r="O570" s="117">
        <f t="shared" si="84"/>
        <v>26.642104354317414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26.667604354317415</v>
      </c>
      <c r="L571" s="115">
        <f t="shared" si="89"/>
        <v>26.716604354317415</v>
      </c>
      <c r="M571" s="98">
        <f t="shared" si="82"/>
        <v>26.667104354317416</v>
      </c>
      <c r="N571" s="116">
        <f t="shared" si="83"/>
        <v>26.717104354317414</v>
      </c>
      <c r="O571" s="117">
        <f t="shared" si="84"/>
        <v>26.692104354317415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26.717604354317416</v>
      </c>
      <c r="L572" s="115">
        <f t="shared" si="89"/>
        <v>26.766604354317415</v>
      </c>
      <c r="M572" s="98">
        <f t="shared" si="82"/>
        <v>26.717104354317417</v>
      </c>
      <c r="N572" s="116">
        <f t="shared" si="83"/>
        <v>26.767104354317414</v>
      </c>
      <c r="O572" s="117">
        <f t="shared" si="84"/>
        <v>26.742104354317416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26.767604354317417</v>
      </c>
      <c r="L573" s="115">
        <f t="shared" si="89"/>
        <v>26.816604354317416</v>
      </c>
      <c r="M573" s="98">
        <f t="shared" si="82"/>
        <v>26.767104354317418</v>
      </c>
      <c r="N573" s="116">
        <f t="shared" si="83"/>
        <v>26.817104354317415</v>
      </c>
      <c r="O573" s="117">
        <f t="shared" si="84"/>
        <v>26.792104354317416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26.817604354317417</v>
      </c>
      <c r="L574" s="115">
        <f t="shared" si="89"/>
        <v>26.866604354317417</v>
      </c>
      <c r="M574" s="98">
        <f t="shared" si="82"/>
        <v>26.817104354317419</v>
      </c>
      <c r="N574" s="116">
        <f t="shared" si="83"/>
        <v>26.867104354317416</v>
      </c>
      <c r="O574" s="117">
        <f t="shared" si="84"/>
        <v>26.842104354317417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26.867604354317418</v>
      </c>
      <c r="L575" s="115">
        <f t="shared" si="89"/>
        <v>26.916604354317418</v>
      </c>
      <c r="M575" s="98">
        <f t="shared" si="82"/>
        <v>26.867104354317419</v>
      </c>
      <c r="N575" s="116">
        <f t="shared" si="83"/>
        <v>26.917104354317416</v>
      </c>
      <c r="O575" s="117">
        <f t="shared" si="84"/>
        <v>26.892104354317418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26.917604354317419</v>
      </c>
      <c r="L576" s="115">
        <f t="shared" si="89"/>
        <v>26.966604354317418</v>
      </c>
      <c r="M576" s="98">
        <f t="shared" si="82"/>
        <v>26.91710435431742</v>
      </c>
      <c r="N576" s="116">
        <f t="shared" si="83"/>
        <v>26.967104354317417</v>
      </c>
      <c r="O576" s="117">
        <f t="shared" si="84"/>
        <v>26.942104354317419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26.96760435431742</v>
      </c>
      <c r="L577" s="115">
        <f t="shared" si="89"/>
        <v>27.016604354317419</v>
      </c>
      <c r="M577" s="98">
        <f t="shared" si="82"/>
        <v>26.967104354317421</v>
      </c>
      <c r="N577" s="116">
        <f t="shared" si="83"/>
        <v>27.017104354317418</v>
      </c>
      <c r="O577" s="117">
        <f t="shared" si="84"/>
        <v>26.992104354317419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27.01760435431742</v>
      </c>
      <c r="L578" s="115">
        <f t="shared" si="89"/>
        <v>27.06660435431742</v>
      </c>
      <c r="M578" s="98">
        <f t="shared" si="82"/>
        <v>27.017104354317421</v>
      </c>
      <c r="N578" s="116">
        <f t="shared" si="83"/>
        <v>27.067104354317419</v>
      </c>
      <c r="O578" s="117">
        <f t="shared" si="84"/>
        <v>27.04210435431742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27.067604354317421</v>
      </c>
      <c r="L579" s="115">
        <f t="shared" si="89"/>
        <v>27.11660435431742</v>
      </c>
      <c r="M579" s="98">
        <f t="shared" si="82"/>
        <v>27.067104354317422</v>
      </c>
      <c r="N579" s="116">
        <f t="shared" si="83"/>
        <v>27.117104354317419</v>
      </c>
      <c r="O579" s="117">
        <f t="shared" si="84"/>
        <v>27.092104354317421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27.117604354317422</v>
      </c>
      <c r="L580" s="115">
        <f t="shared" si="89"/>
        <v>27.166604354317421</v>
      </c>
      <c r="M580" s="98">
        <f t="shared" si="82"/>
        <v>27.117104354317423</v>
      </c>
      <c r="N580" s="116">
        <f t="shared" si="83"/>
        <v>27.16710435431742</v>
      </c>
      <c r="O580" s="117">
        <f t="shared" si="84"/>
        <v>27.142104354317421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27.167604354317422</v>
      </c>
      <c r="L581" s="115">
        <f t="shared" si="89"/>
        <v>27.216604354317422</v>
      </c>
      <c r="M581" s="98">
        <f t="shared" ref="M581:M644" si="92">K581-5*10^-(D$2+1)</f>
        <v>27.167104354317424</v>
      </c>
      <c r="N581" s="116">
        <f t="shared" ref="N581:N644" si="93">L581+5*10^-(D$2+1)</f>
        <v>27.217104354317421</v>
      </c>
      <c r="O581" s="117">
        <f t="shared" ref="O581:O644" si="94">AVERAGE(K581,L581)</f>
        <v>27.192104354317422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27.217604354317423</v>
      </c>
      <c r="L582" s="115">
        <f t="shared" ref="L582:L645" si="99">K582+$I$4-POWER(10,-$D$2)</f>
        <v>27.266604354317423</v>
      </c>
      <c r="M582" s="98">
        <f t="shared" si="92"/>
        <v>27.217104354317424</v>
      </c>
      <c r="N582" s="116">
        <f t="shared" si="93"/>
        <v>27.267104354317421</v>
      </c>
      <c r="O582" s="117">
        <f t="shared" si="94"/>
        <v>27.242104354317423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27.267604354317424</v>
      </c>
      <c r="L583" s="115">
        <f t="shared" si="99"/>
        <v>27.316604354317423</v>
      </c>
      <c r="M583" s="98">
        <f t="shared" si="92"/>
        <v>27.267104354317425</v>
      </c>
      <c r="N583" s="116">
        <f t="shared" si="93"/>
        <v>27.317104354317422</v>
      </c>
      <c r="O583" s="117">
        <f t="shared" si="94"/>
        <v>27.292104354317424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27.317604354317425</v>
      </c>
      <c r="L584" s="115">
        <f t="shared" si="99"/>
        <v>27.366604354317424</v>
      </c>
      <c r="M584" s="98">
        <f t="shared" si="92"/>
        <v>27.317104354317426</v>
      </c>
      <c r="N584" s="116">
        <f t="shared" si="93"/>
        <v>27.367104354317423</v>
      </c>
      <c r="O584" s="117">
        <f t="shared" si="94"/>
        <v>27.342104354317424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27.367604354317425</v>
      </c>
      <c r="L585" s="115">
        <f t="shared" si="99"/>
        <v>27.416604354317425</v>
      </c>
      <c r="M585" s="98">
        <f t="shared" si="92"/>
        <v>27.367104354317426</v>
      </c>
      <c r="N585" s="116">
        <f t="shared" si="93"/>
        <v>27.417104354317424</v>
      </c>
      <c r="O585" s="117">
        <f t="shared" si="94"/>
        <v>27.392104354317425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27.417604354317426</v>
      </c>
      <c r="L586" s="115">
        <f t="shared" si="99"/>
        <v>27.466604354317425</v>
      </c>
      <c r="M586" s="98">
        <f t="shared" si="92"/>
        <v>27.417104354317427</v>
      </c>
      <c r="N586" s="116">
        <f t="shared" si="93"/>
        <v>27.467104354317424</v>
      </c>
      <c r="O586" s="117">
        <f t="shared" si="94"/>
        <v>27.442104354317426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27.467604354317427</v>
      </c>
      <c r="L587" s="115">
        <f t="shared" si="99"/>
        <v>27.516604354317426</v>
      </c>
      <c r="M587" s="98">
        <f t="shared" si="92"/>
        <v>27.467104354317428</v>
      </c>
      <c r="N587" s="116">
        <f t="shared" si="93"/>
        <v>27.517104354317425</v>
      </c>
      <c r="O587" s="117">
        <f t="shared" si="94"/>
        <v>27.492104354317426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27.517604354317427</v>
      </c>
      <c r="L588" s="115">
        <f t="shared" si="99"/>
        <v>27.566604354317427</v>
      </c>
      <c r="M588" s="98">
        <f t="shared" si="92"/>
        <v>27.517104354317429</v>
      </c>
      <c r="N588" s="116">
        <f t="shared" si="93"/>
        <v>27.567104354317426</v>
      </c>
      <c r="O588" s="117">
        <f t="shared" si="94"/>
        <v>27.542104354317427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27.567604354317428</v>
      </c>
      <c r="L589" s="115">
        <f t="shared" si="99"/>
        <v>27.616604354317428</v>
      </c>
      <c r="M589" s="98">
        <f t="shared" si="92"/>
        <v>27.567104354317429</v>
      </c>
      <c r="N589" s="116">
        <f t="shared" si="93"/>
        <v>27.617104354317426</v>
      </c>
      <c r="O589" s="117">
        <f t="shared" si="94"/>
        <v>27.592104354317428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27.617604354317429</v>
      </c>
      <c r="L590" s="115">
        <f t="shared" si="99"/>
        <v>27.666604354317428</v>
      </c>
      <c r="M590" s="98">
        <f t="shared" si="92"/>
        <v>27.61710435431743</v>
      </c>
      <c r="N590" s="116">
        <f t="shared" si="93"/>
        <v>27.667104354317427</v>
      </c>
      <c r="O590" s="117">
        <f t="shared" si="94"/>
        <v>27.642104354317429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27.667604354317429</v>
      </c>
      <c r="L591" s="115">
        <f t="shared" si="99"/>
        <v>27.716604354317429</v>
      </c>
      <c r="M591" s="98">
        <f t="shared" si="92"/>
        <v>27.667104354317431</v>
      </c>
      <c r="N591" s="116">
        <f t="shared" si="93"/>
        <v>27.717104354317428</v>
      </c>
      <c r="O591" s="117">
        <f t="shared" si="94"/>
        <v>27.692104354317429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27.71760435431743</v>
      </c>
      <c r="L592" s="115">
        <f t="shared" si="99"/>
        <v>27.76660435431743</v>
      </c>
      <c r="M592" s="98">
        <f t="shared" si="92"/>
        <v>27.717104354317431</v>
      </c>
      <c r="N592" s="116">
        <f t="shared" si="93"/>
        <v>27.767104354317429</v>
      </c>
      <c r="O592" s="117">
        <f t="shared" si="94"/>
        <v>27.74210435431743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27.767604354317431</v>
      </c>
      <c r="L593" s="115">
        <f t="shared" si="99"/>
        <v>27.81660435431743</v>
      </c>
      <c r="M593" s="98">
        <f t="shared" si="92"/>
        <v>27.767104354317432</v>
      </c>
      <c r="N593" s="116">
        <f t="shared" si="93"/>
        <v>27.817104354317429</v>
      </c>
      <c r="O593" s="117">
        <f t="shared" si="94"/>
        <v>27.792104354317431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27.817604354317432</v>
      </c>
      <c r="L594" s="115">
        <f t="shared" si="99"/>
        <v>27.866604354317431</v>
      </c>
      <c r="M594" s="98">
        <f t="shared" si="92"/>
        <v>27.817104354317433</v>
      </c>
      <c r="N594" s="116">
        <f t="shared" si="93"/>
        <v>27.86710435431743</v>
      </c>
      <c r="O594" s="117">
        <f t="shared" si="94"/>
        <v>27.842104354317431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27.867604354317432</v>
      </c>
      <c r="L595" s="115">
        <f t="shared" si="99"/>
        <v>27.916604354317432</v>
      </c>
      <c r="M595" s="98">
        <f t="shared" si="92"/>
        <v>27.867104354317433</v>
      </c>
      <c r="N595" s="116">
        <f t="shared" si="93"/>
        <v>27.917104354317431</v>
      </c>
      <c r="O595" s="117">
        <f t="shared" si="94"/>
        <v>27.892104354317432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27.917604354317433</v>
      </c>
      <c r="L596" s="115">
        <f t="shared" si="99"/>
        <v>27.966604354317433</v>
      </c>
      <c r="M596" s="98">
        <f t="shared" si="92"/>
        <v>27.917104354317434</v>
      </c>
      <c r="N596" s="116">
        <f t="shared" si="93"/>
        <v>27.967104354317431</v>
      </c>
      <c r="O596" s="117">
        <f t="shared" si="94"/>
        <v>27.942104354317433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27.967604354317434</v>
      </c>
      <c r="L597" s="115">
        <f t="shared" si="99"/>
        <v>28.016604354317433</v>
      </c>
      <c r="M597" s="98">
        <f t="shared" si="92"/>
        <v>27.967104354317435</v>
      </c>
      <c r="N597" s="116">
        <f t="shared" si="93"/>
        <v>28.017104354317432</v>
      </c>
      <c r="O597" s="117">
        <f t="shared" si="94"/>
        <v>27.992104354317433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28.017604354317434</v>
      </c>
      <c r="L598" s="115">
        <f t="shared" si="99"/>
        <v>28.066604354317434</v>
      </c>
      <c r="M598" s="98">
        <f t="shared" si="92"/>
        <v>28.017104354317436</v>
      </c>
      <c r="N598" s="116">
        <f t="shared" si="93"/>
        <v>28.067104354317433</v>
      </c>
      <c r="O598" s="117">
        <f t="shared" si="94"/>
        <v>28.042104354317434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28.067604354317435</v>
      </c>
      <c r="L599" s="115">
        <f t="shared" si="99"/>
        <v>28.116604354317435</v>
      </c>
      <c r="M599" s="98">
        <f t="shared" si="92"/>
        <v>28.067104354317436</v>
      </c>
      <c r="N599" s="116">
        <f t="shared" si="93"/>
        <v>28.117104354317433</v>
      </c>
      <c r="O599" s="117">
        <f t="shared" si="94"/>
        <v>28.092104354317435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28.117604354317436</v>
      </c>
      <c r="L600" s="115">
        <f t="shared" si="99"/>
        <v>28.166604354317435</v>
      </c>
      <c r="M600" s="98">
        <f t="shared" si="92"/>
        <v>28.117104354317437</v>
      </c>
      <c r="N600" s="116">
        <f t="shared" si="93"/>
        <v>28.167104354317434</v>
      </c>
      <c r="O600" s="117">
        <f t="shared" si="94"/>
        <v>28.142104354317436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28.167604354317437</v>
      </c>
      <c r="L601" s="115">
        <f t="shared" si="99"/>
        <v>28.216604354317436</v>
      </c>
      <c r="M601" s="98">
        <f t="shared" si="92"/>
        <v>28.167104354317438</v>
      </c>
      <c r="N601" s="116">
        <f t="shared" si="93"/>
        <v>28.217104354317435</v>
      </c>
      <c r="O601" s="117">
        <f t="shared" si="94"/>
        <v>28.192104354317436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28.217604354317437</v>
      </c>
      <c r="L602" s="115">
        <f t="shared" si="99"/>
        <v>28.266604354317437</v>
      </c>
      <c r="M602" s="98">
        <f t="shared" si="92"/>
        <v>28.217104354317438</v>
      </c>
      <c r="N602" s="116">
        <f t="shared" si="93"/>
        <v>28.267104354317436</v>
      </c>
      <c r="O602" s="117">
        <f t="shared" si="94"/>
        <v>28.242104354317437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28.267604354317438</v>
      </c>
      <c r="L603" s="115">
        <f t="shared" si="99"/>
        <v>28.316604354317437</v>
      </c>
      <c r="M603" s="98">
        <f t="shared" si="92"/>
        <v>28.267104354317439</v>
      </c>
      <c r="N603" s="116">
        <f t="shared" si="93"/>
        <v>28.317104354317436</v>
      </c>
      <c r="O603" s="117">
        <f t="shared" si="94"/>
        <v>28.292104354317438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28.317604354317439</v>
      </c>
      <c r="L604" s="115">
        <f t="shared" si="99"/>
        <v>28.366604354317438</v>
      </c>
      <c r="M604" s="98">
        <f t="shared" si="92"/>
        <v>28.31710435431744</v>
      </c>
      <c r="N604" s="116">
        <f t="shared" si="93"/>
        <v>28.367104354317437</v>
      </c>
      <c r="O604" s="117">
        <f t="shared" si="94"/>
        <v>28.342104354317438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28.367604354317439</v>
      </c>
      <c r="L605" s="115">
        <f t="shared" si="99"/>
        <v>28.416604354317439</v>
      </c>
      <c r="M605" s="98">
        <f t="shared" si="92"/>
        <v>28.367104354317441</v>
      </c>
      <c r="N605" s="116">
        <f t="shared" si="93"/>
        <v>28.417104354317438</v>
      </c>
      <c r="O605" s="117">
        <f t="shared" si="94"/>
        <v>28.392104354317439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28.41760435431744</v>
      </c>
      <c r="L606" s="115">
        <f t="shared" si="99"/>
        <v>28.46660435431744</v>
      </c>
      <c r="M606" s="98">
        <f t="shared" si="92"/>
        <v>28.417104354317441</v>
      </c>
      <c r="N606" s="116">
        <f t="shared" si="93"/>
        <v>28.467104354317438</v>
      </c>
      <c r="O606" s="117">
        <f t="shared" si="94"/>
        <v>28.44210435431744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28.467604354317441</v>
      </c>
      <c r="L607" s="115">
        <f t="shared" si="99"/>
        <v>28.51660435431744</v>
      </c>
      <c r="M607" s="98">
        <f t="shared" si="92"/>
        <v>28.467104354317442</v>
      </c>
      <c r="N607" s="116">
        <f t="shared" si="93"/>
        <v>28.517104354317439</v>
      </c>
      <c r="O607" s="117">
        <f t="shared" si="94"/>
        <v>28.492104354317441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28.517604354317442</v>
      </c>
      <c r="L608" s="115">
        <f t="shared" si="99"/>
        <v>28.566604354317441</v>
      </c>
      <c r="M608" s="98">
        <f t="shared" si="92"/>
        <v>28.517104354317443</v>
      </c>
      <c r="N608" s="116">
        <f t="shared" si="93"/>
        <v>28.56710435431744</v>
      </c>
      <c r="O608" s="117">
        <f t="shared" si="94"/>
        <v>28.542104354317441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28.567604354317442</v>
      </c>
      <c r="L609" s="115">
        <f t="shared" si="99"/>
        <v>28.616604354317442</v>
      </c>
      <c r="M609" s="98">
        <f t="shared" si="92"/>
        <v>28.567104354317443</v>
      </c>
      <c r="N609" s="116">
        <f t="shared" si="93"/>
        <v>28.617104354317441</v>
      </c>
      <c r="O609" s="117">
        <f t="shared" si="94"/>
        <v>28.592104354317442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28.617604354317443</v>
      </c>
      <c r="L610" s="115">
        <f t="shared" si="99"/>
        <v>28.666604354317442</v>
      </c>
      <c r="M610" s="98">
        <f t="shared" si="92"/>
        <v>28.617104354317444</v>
      </c>
      <c r="N610" s="116">
        <f t="shared" si="93"/>
        <v>28.667104354317441</v>
      </c>
      <c r="O610" s="117">
        <f t="shared" si="94"/>
        <v>28.642104354317443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28.667604354317444</v>
      </c>
      <c r="L611" s="115">
        <f t="shared" si="99"/>
        <v>28.716604354317443</v>
      </c>
      <c r="M611" s="98">
        <f t="shared" si="92"/>
        <v>28.667104354317445</v>
      </c>
      <c r="N611" s="116">
        <f t="shared" si="93"/>
        <v>28.717104354317442</v>
      </c>
      <c r="O611" s="117">
        <f t="shared" si="94"/>
        <v>28.692104354317443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28.717604354317444</v>
      </c>
      <c r="L612" s="115">
        <f t="shared" si="99"/>
        <v>28.766604354317444</v>
      </c>
      <c r="M612" s="98">
        <f t="shared" si="92"/>
        <v>28.717104354317446</v>
      </c>
      <c r="N612" s="116">
        <f t="shared" si="93"/>
        <v>28.767104354317443</v>
      </c>
      <c r="O612" s="117">
        <f t="shared" si="94"/>
        <v>28.742104354317444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28.767604354317445</v>
      </c>
      <c r="L613" s="115">
        <f t="shared" si="99"/>
        <v>28.816604354317445</v>
      </c>
      <c r="M613" s="98">
        <f t="shared" si="92"/>
        <v>28.767104354317446</v>
      </c>
      <c r="N613" s="116">
        <f t="shared" si="93"/>
        <v>28.817104354317443</v>
      </c>
      <c r="O613" s="117">
        <f t="shared" si="94"/>
        <v>28.792104354317445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28.817604354317446</v>
      </c>
      <c r="L614" s="115">
        <f t="shared" si="99"/>
        <v>28.866604354317445</v>
      </c>
      <c r="M614" s="98">
        <f t="shared" si="92"/>
        <v>28.817104354317447</v>
      </c>
      <c r="N614" s="116">
        <f t="shared" si="93"/>
        <v>28.867104354317444</v>
      </c>
      <c r="O614" s="117">
        <f t="shared" si="94"/>
        <v>28.842104354317446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28.867604354317447</v>
      </c>
      <c r="L615" s="115">
        <f t="shared" si="99"/>
        <v>28.916604354317446</v>
      </c>
      <c r="M615" s="98">
        <f t="shared" si="92"/>
        <v>28.867104354317448</v>
      </c>
      <c r="N615" s="116">
        <f t="shared" si="93"/>
        <v>28.917104354317445</v>
      </c>
      <c r="O615" s="117">
        <f t="shared" si="94"/>
        <v>28.892104354317446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28.917604354317447</v>
      </c>
      <c r="L616" s="115">
        <f t="shared" si="99"/>
        <v>28.966604354317447</v>
      </c>
      <c r="M616" s="98">
        <f t="shared" si="92"/>
        <v>28.917104354317448</v>
      </c>
      <c r="N616" s="116">
        <f t="shared" si="93"/>
        <v>28.967104354317446</v>
      </c>
      <c r="O616" s="117">
        <f t="shared" si="94"/>
        <v>28.942104354317447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28.967604354317448</v>
      </c>
      <c r="L617" s="115">
        <f t="shared" si="99"/>
        <v>29.016604354317447</v>
      </c>
      <c r="M617" s="98">
        <f t="shared" si="92"/>
        <v>28.967104354317449</v>
      </c>
      <c r="N617" s="116">
        <f t="shared" si="93"/>
        <v>29.017104354317446</v>
      </c>
      <c r="O617" s="117">
        <f t="shared" si="94"/>
        <v>28.992104354317448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29.017604354317449</v>
      </c>
      <c r="L618" s="115">
        <f t="shared" si="99"/>
        <v>29.066604354317448</v>
      </c>
      <c r="M618" s="98">
        <f t="shared" si="92"/>
        <v>29.01710435431745</v>
      </c>
      <c r="N618" s="116">
        <f t="shared" si="93"/>
        <v>29.067104354317447</v>
      </c>
      <c r="O618" s="117">
        <f t="shared" si="94"/>
        <v>29.042104354317448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29.067604354317449</v>
      </c>
      <c r="L619" s="115">
        <f t="shared" si="99"/>
        <v>29.116604354317449</v>
      </c>
      <c r="M619" s="98">
        <f t="shared" si="92"/>
        <v>29.067104354317451</v>
      </c>
      <c r="N619" s="116">
        <f t="shared" si="93"/>
        <v>29.117104354317448</v>
      </c>
      <c r="O619" s="117">
        <f t="shared" si="94"/>
        <v>29.092104354317449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29.11760435431745</v>
      </c>
      <c r="L620" s="115">
        <f t="shared" si="99"/>
        <v>29.16660435431745</v>
      </c>
      <c r="M620" s="98">
        <f t="shared" si="92"/>
        <v>29.117104354317451</v>
      </c>
      <c r="N620" s="116">
        <f t="shared" si="93"/>
        <v>29.167104354317448</v>
      </c>
      <c r="O620" s="117">
        <f t="shared" si="94"/>
        <v>29.14210435431745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29.167604354317451</v>
      </c>
      <c r="L621" s="115">
        <f t="shared" si="99"/>
        <v>29.21660435431745</v>
      </c>
      <c r="M621" s="98">
        <f t="shared" si="92"/>
        <v>29.167104354317452</v>
      </c>
      <c r="N621" s="116">
        <f t="shared" si="93"/>
        <v>29.217104354317449</v>
      </c>
      <c r="O621" s="117">
        <f t="shared" si="94"/>
        <v>29.192104354317451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29.217604354317452</v>
      </c>
      <c r="L622" s="115">
        <f t="shared" si="99"/>
        <v>29.266604354317451</v>
      </c>
      <c r="M622" s="98">
        <f t="shared" si="92"/>
        <v>29.217104354317453</v>
      </c>
      <c r="N622" s="116">
        <f t="shared" si="93"/>
        <v>29.26710435431745</v>
      </c>
      <c r="O622" s="117">
        <f t="shared" si="94"/>
        <v>29.242104354317451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29.267604354317452</v>
      </c>
      <c r="L623" s="115">
        <f t="shared" si="99"/>
        <v>29.316604354317452</v>
      </c>
      <c r="M623" s="98">
        <f t="shared" si="92"/>
        <v>29.267104354317453</v>
      </c>
      <c r="N623" s="116">
        <f t="shared" si="93"/>
        <v>29.317104354317451</v>
      </c>
      <c r="O623" s="117">
        <f t="shared" si="94"/>
        <v>29.292104354317452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29.317604354317453</v>
      </c>
      <c r="L624" s="115">
        <f t="shared" si="99"/>
        <v>29.366604354317452</v>
      </c>
      <c r="M624" s="98">
        <f t="shared" si="92"/>
        <v>29.317104354317454</v>
      </c>
      <c r="N624" s="116">
        <f t="shared" si="93"/>
        <v>29.367104354317451</v>
      </c>
      <c r="O624" s="117">
        <f t="shared" si="94"/>
        <v>29.342104354317453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29.367604354317454</v>
      </c>
      <c r="L625" s="115">
        <f t="shared" si="99"/>
        <v>29.416604354317453</v>
      </c>
      <c r="M625" s="98">
        <f t="shared" si="92"/>
        <v>29.367104354317455</v>
      </c>
      <c r="N625" s="116">
        <f t="shared" si="93"/>
        <v>29.417104354317452</v>
      </c>
      <c r="O625" s="117">
        <f t="shared" si="94"/>
        <v>29.392104354317453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29.417604354317454</v>
      </c>
      <c r="L626" s="115">
        <f t="shared" si="99"/>
        <v>29.466604354317454</v>
      </c>
      <c r="M626" s="98">
        <f t="shared" si="92"/>
        <v>29.417104354317456</v>
      </c>
      <c r="N626" s="116">
        <f t="shared" si="93"/>
        <v>29.467104354317453</v>
      </c>
      <c r="O626" s="117">
        <f t="shared" si="94"/>
        <v>29.442104354317454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29.467604354317455</v>
      </c>
      <c r="L627" s="115">
        <f t="shared" si="99"/>
        <v>29.516604354317455</v>
      </c>
      <c r="M627" s="98">
        <f t="shared" si="92"/>
        <v>29.467104354317456</v>
      </c>
      <c r="N627" s="116">
        <f t="shared" si="93"/>
        <v>29.517104354317453</v>
      </c>
      <c r="O627" s="117">
        <f t="shared" si="94"/>
        <v>29.492104354317455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29.517604354317456</v>
      </c>
      <c r="L628" s="115">
        <f t="shared" si="99"/>
        <v>29.566604354317455</v>
      </c>
      <c r="M628" s="98">
        <f t="shared" si="92"/>
        <v>29.517104354317457</v>
      </c>
      <c r="N628" s="116">
        <f t="shared" si="93"/>
        <v>29.567104354317454</v>
      </c>
      <c r="O628" s="117">
        <f t="shared" si="94"/>
        <v>29.542104354317456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29.567604354317456</v>
      </c>
      <c r="L629" s="115">
        <f t="shared" si="99"/>
        <v>29.616604354317456</v>
      </c>
      <c r="M629" s="98">
        <f t="shared" si="92"/>
        <v>29.567104354317458</v>
      </c>
      <c r="N629" s="116">
        <f t="shared" si="93"/>
        <v>29.617104354317455</v>
      </c>
      <c r="O629" s="117">
        <f t="shared" si="94"/>
        <v>29.592104354317456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29.617604354317457</v>
      </c>
      <c r="L630" s="115">
        <f t="shared" si="99"/>
        <v>29.666604354317457</v>
      </c>
      <c r="M630" s="98">
        <f t="shared" si="92"/>
        <v>29.617104354317458</v>
      </c>
      <c r="N630" s="116">
        <f t="shared" si="93"/>
        <v>29.667104354317456</v>
      </c>
      <c r="O630" s="117">
        <f t="shared" si="94"/>
        <v>29.642104354317457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29.667604354317458</v>
      </c>
      <c r="L631" s="115">
        <f t="shared" si="99"/>
        <v>29.716604354317457</v>
      </c>
      <c r="M631" s="98">
        <f t="shared" si="92"/>
        <v>29.667104354317459</v>
      </c>
      <c r="N631" s="116">
        <f t="shared" si="93"/>
        <v>29.717104354317456</v>
      </c>
      <c r="O631" s="117">
        <f t="shared" si="94"/>
        <v>29.692104354317458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29.717604354317459</v>
      </c>
      <c r="L632" s="115">
        <f t="shared" si="99"/>
        <v>29.766604354317458</v>
      </c>
      <c r="M632" s="98">
        <f t="shared" si="92"/>
        <v>29.71710435431746</v>
      </c>
      <c r="N632" s="116">
        <f t="shared" si="93"/>
        <v>29.767104354317457</v>
      </c>
      <c r="O632" s="117">
        <f t="shared" si="94"/>
        <v>29.742104354317458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29.767604354317459</v>
      </c>
      <c r="L633" s="115">
        <f t="shared" si="99"/>
        <v>29.816604354317459</v>
      </c>
      <c r="M633" s="98">
        <f t="shared" si="92"/>
        <v>29.76710435431746</v>
      </c>
      <c r="N633" s="116">
        <f t="shared" si="93"/>
        <v>29.817104354317458</v>
      </c>
      <c r="O633" s="117">
        <f t="shared" si="94"/>
        <v>29.792104354317459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29.81760435431746</v>
      </c>
      <c r="L634" s="115">
        <f t="shared" si="99"/>
        <v>29.86660435431746</v>
      </c>
      <c r="M634" s="98">
        <f t="shared" si="92"/>
        <v>29.817104354317461</v>
      </c>
      <c r="N634" s="116">
        <f t="shared" si="93"/>
        <v>29.867104354317458</v>
      </c>
      <c r="O634" s="117">
        <f t="shared" si="94"/>
        <v>29.84210435431746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29.867604354317461</v>
      </c>
      <c r="L635" s="115">
        <f t="shared" si="99"/>
        <v>29.91660435431746</v>
      </c>
      <c r="M635" s="98">
        <f t="shared" si="92"/>
        <v>29.867104354317462</v>
      </c>
      <c r="N635" s="116">
        <f t="shared" si="93"/>
        <v>29.917104354317459</v>
      </c>
      <c r="O635" s="117">
        <f t="shared" si="94"/>
        <v>29.89210435431746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29.917604354317461</v>
      </c>
      <c r="L636" s="115">
        <f t="shared" si="99"/>
        <v>29.966604354317461</v>
      </c>
      <c r="M636" s="98">
        <f t="shared" si="92"/>
        <v>29.917104354317463</v>
      </c>
      <c r="N636" s="116">
        <f t="shared" si="93"/>
        <v>29.96710435431746</v>
      </c>
      <c r="O636" s="117">
        <f t="shared" si="94"/>
        <v>29.942104354317461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29.967604354317462</v>
      </c>
      <c r="L637" s="115">
        <f t="shared" si="99"/>
        <v>30.016604354317462</v>
      </c>
      <c r="M637" s="98">
        <f t="shared" si="92"/>
        <v>29.967104354317463</v>
      </c>
      <c r="N637" s="116">
        <f t="shared" si="93"/>
        <v>30.01710435431746</v>
      </c>
      <c r="O637" s="117">
        <f t="shared" si="94"/>
        <v>29.992104354317462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30.017604354317463</v>
      </c>
      <c r="L638" s="115">
        <f t="shared" si="99"/>
        <v>30.066604354317462</v>
      </c>
      <c r="M638" s="98">
        <f t="shared" si="92"/>
        <v>30.017104354317464</v>
      </c>
      <c r="N638" s="116">
        <f t="shared" si="93"/>
        <v>30.067104354317461</v>
      </c>
      <c r="O638" s="117">
        <f t="shared" si="94"/>
        <v>30.042104354317463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30.067604354317464</v>
      </c>
      <c r="L639" s="115">
        <f t="shared" si="99"/>
        <v>30.116604354317463</v>
      </c>
      <c r="M639" s="98">
        <f t="shared" si="92"/>
        <v>30.067104354317465</v>
      </c>
      <c r="N639" s="116">
        <f t="shared" si="93"/>
        <v>30.117104354317462</v>
      </c>
      <c r="O639" s="117">
        <f t="shared" si="94"/>
        <v>30.092104354317463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30.117604354317464</v>
      </c>
      <c r="L640" s="115">
        <f t="shared" si="99"/>
        <v>30.166604354317464</v>
      </c>
      <c r="M640" s="98">
        <f t="shared" si="92"/>
        <v>30.117104354317465</v>
      </c>
      <c r="N640" s="116">
        <f t="shared" si="93"/>
        <v>30.167104354317463</v>
      </c>
      <c r="O640" s="117">
        <f t="shared" si="94"/>
        <v>30.142104354317464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30.167604354317465</v>
      </c>
      <c r="L641" s="115">
        <f t="shared" si="99"/>
        <v>30.216604354317464</v>
      </c>
      <c r="M641" s="98">
        <f t="shared" si="92"/>
        <v>30.167104354317466</v>
      </c>
      <c r="N641" s="116">
        <f t="shared" si="93"/>
        <v>30.217104354317463</v>
      </c>
      <c r="O641" s="117">
        <f t="shared" si="94"/>
        <v>30.192104354317465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30.217604354317466</v>
      </c>
      <c r="L642" s="115">
        <f t="shared" si="99"/>
        <v>30.266604354317465</v>
      </c>
      <c r="M642" s="98">
        <f t="shared" si="92"/>
        <v>30.217104354317467</v>
      </c>
      <c r="N642" s="116">
        <f t="shared" si="93"/>
        <v>30.267104354317464</v>
      </c>
      <c r="O642" s="117">
        <f t="shared" si="94"/>
        <v>30.242104354317465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30.267604354317466</v>
      </c>
      <c r="L643" s="115">
        <f t="shared" si="99"/>
        <v>30.316604354317466</v>
      </c>
      <c r="M643" s="98">
        <f t="shared" si="92"/>
        <v>30.267104354317468</v>
      </c>
      <c r="N643" s="116">
        <f t="shared" si="93"/>
        <v>30.317104354317465</v>
      </c>
      <c r="O643" s="117">
        <f t="shared" si="94"/>
        <v>30.292104354317466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30.317604354317467</v>
      </c>
      <c r="L644" s="115">
        <f t="shared" si="99"/>
        <v>30.366604354317467</v>
      </c>
      <c r="M644" s="98">
        <f t="shared" si="92"/>
        <v>30.317104354317468</v>
      </c>
      <c r="N644" s="116">
        <f t="shared" si="93"/>
        <v>30.367104354317465</v>
      </c>
      <c r="O644" s="117">
        <f t="shared" si="94"/>
        <v>30.342104354317467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30.367604354317468</v>
      </c>
      <c r="L645" s="115">
        <f t="shared" si="99"/>
        <v>30.416604354317467</v>
      </c>
      <c r="M645" s="98">
        <f t="shared" ref="M645:M708" si="102">K645-5*10^-(D$2+1)</f>
        <v>30.367104354317469</v>
      </c>
      <c r="N645" s="116">
        <f t="shared" ref="N645:N708" si="103">L645+5*10^-(D$2+1)</f>
        <v>30.417104354317466</v>
      </c>
      <c r="O645" s="117">
        <f t="shared" ref="O645:O708" si="104">AVERAGE(K645,L645)</f>
        <v>30.392104354317468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30.417604354317469</v>
      </c>
      <c r="L646" s="115">
        <f t="shared" ref="L646:L709" si="109">K646+$I$4-POWER(10,-$D$2)</f>
        <v>30.466604354317468</v>
      </c>
      <c r="M646" s="98">
        <f t="shared" si="102"/>
        <v>30.41710435431747</v>
      </c>
      <c r="N646" s="116">
        <f t="shared" si="103"/>
        <v>30.467104354317467</v>
      </c>
      <c r="O646" s="117">
        <f t="shared" si="104"/>
        <v>30.442104354317468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30.467604354317469</v>
      </c>
      <c r="L647" s="115">
        <f t="shared" si="109"/>
        <v>30.516604354317469</v>
      </c>
      <c r="M647" s="98">
        <f t="shared" si="102"/>
        <v>30.46710435431747</v>
      </c>
      <c r="N647" s="116">
        <f t="shared" si="103"/>
        <v>30.517104354317468</v>
      </c>
      <c r="O647" s="117">
        <f t="shared" si="104"/>
        <v>30.492104354317469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30.51760435431747</v>
      </c>
      <c r="L648" s="115">
        <f t="shared" si="109"/>
        <v>30.566604354317469</v>
      </c>
      <c r="M648" s="98">
        <f t="shared" si="102"/>
        <v>30.517104354317471</v>
      </c>
      <c r="N648" s="116">
        <f t="shared" si="103"/>
        <v>30.567104354317468</v>
      </c>
      <c r="O648" s="117">
        <f t="shared" si="104"/>
        <v>30.54210435431747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30.567604354317471</v>
      </c>
      <c r="L649" s="115">
        <f t="shared" si="109"/>
        <v>30.61660435431747</v>
      </c>
      <c r="M649" s="98">
        <f t="shared" si="102"/>
        <v>30.567104354317472</v>
      </c>
      <c r="N649" s="116">
        <f t="shared" si="103"/>
        <v>30.617104354317469</v>
      </c>
      <c r="O649" s="117">
        <f t="shared" si="104"/>
        <v>30.59210435431747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30.617604354317471</v>
      </c>
      <c r="L650" s="115">
        <f t="shared" si="109"/>
        <v>30.666604354317471</v>
      </c>
      <c r="M650" s="98">
        <f t="shared" si="102"/>
        <v>30.617104354317473</v>
      </c>
      <c r="N650" s="116">
        <f t="shared" si="103"/>
        <v>30.66710435431747</v>
      </c>
      <c r="O650" s="117">
        <f t="shared" si="104"/>
        <v>30.642104354317471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30.667604354317472</v>
      </c>
      <c r="L651" s="115">
        <f t="shared" si="109"/>
        <v>30.716604354317472</v>
      </c>
      <c r="M651" s="98">
        <f t="shared" si="102"/>
        <v>30.667104354317473</v>
      </c>
      <c r="N651" s="116">
        <f t="shared" si="103"/>
        <v>30.71710435431747</v>
      </c>
      <c r="O651" s="117">
        <f t="shared" si="104"/>
        <v>30.692104354317472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30.717604354317473</v>
      </c>
      <c r="L652" s="115">
        <f t="shared" si="109"/>
        <v>30.766604354317472</v>
      </c>
      <c r="M652" s="98">
        <f t="shared" si="102"/>
        <v>30.717104354317474</v>
      </c>
      <c r="N652" s="116">
        <f t="shared" si="103"/>
        <v>30.767104354317471</v>
      </c>
      <c r="O652" s="117">
        <f t="shared" si="104"/>
        <v>30.742104354317473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30.767604354317474</v>
      </c>
      <c r="L653" s="115">
        <f t="shared" si="109"/>
        <v>30.816604354317473</v>
      </c>
      <c r="M653" s="98">
        <f t="shared" si="102"/>
        <v>30.767104354317475</v>
      </c>
      <c r="N653" s="116">
        <f t="shared" si="103"/>
        <v>30.817104354317472</v>
      </c>
      <c r="O653" s="117">
        <f t="shared" si="104"/>
        <v>30.792104354317473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30.817604354317474</v>
      </c>
      <c r="L654" s="115">
        <f t="shared" si="109"/>
        <v>30.866604354317474</v>
      </c>
      <c r="M654" s="98">
        <f t="shared" si="102"/>
        <v>30.817104354317475</v>
      </c>
      <c r="N654" s="116">
        <f t="shared" si="103"/>
        <v>30.867104354317473</v>
      </c>
      <c r="O654" s="117">
        <f t="shared" si="104"/>
        <v>30.842104354317474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30.867604354317475</v>
      </c>
      <c r="L655" s="115">
        <f t="shared" si="109"/>
        <v>30.916604354317474</v>
      </c>
      <c r="M655" s="98">
        <f t="shared" si="102"/>
        <v>30.867104354317476</v>
      </c>
      <c r="N655" s="116">
        <f t="shared" si="103"/>
        <v>30.917104354317473</v>
      </c>
      <c r="O655" s="117">
        <f t="shared" si="104"/>
        <v>30.892104354317475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30.917604354317476</v>
      </c>
      <c r="L656" s="115">
        <f t="shared" si="109"/>
        <v>30.966604354317475</v>
      </c>
      <c r="M656" s="98">
        <f t="shared" si="102"/>
        <v>30.917104354317477</v>
      </c>
      <c r="N656" s="116">
        <f t="shared" si="103"/>
        <v>30.967104354317474</v>
      </c>
      <c r="O656" s="117">
        <f t="shared" si="104"/>
        <v>30.942104354317475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30.967604354317476</v>
      </c>
      <c r="L657" s="115">
        <f t="shared" si="109"/>
        <v>31.016604354317476</v>
      </c>
      <c r="M657" s="98">
        <f t="shared" si="102"/>
        <v>30.967104354317478</v>
      </c>
      <c r="N657" s="116">
        <f t="shared" si="103"/>
        <v>31.017104354317475</v>
      </c>
      <c r="O657" s="117">
        <f t="shared" si="104"/>
        <v>30.992104354317476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31.017604354317477</v>
      </c>
      <c r="L658" s="115">
        <f t="shared" si="109"/>
        <v>31.066604354317477</v>
      </c>
      <c r="M658" s="98">
        <f t="shared" si="102"/>
        <v>31.017104354317478</v>
      </c>
      <c r="N658" s="116">
        <f t="shared" si="103"/>
        <v>31.067104354317475</v>
      </c>
      <c r="O658" s="117">
        <f t="shared" si="104"/>
        <v>31.042104354317477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31.067604354317478</v>
      </c>
      <c r="L659" s="115">
        <f t="shared" si="109"/>
        <v>31.116604354317477</v>
      </c>
      <c r="M659" s="98">
        <f t="shared" si="102"/>
        <v>31.067104354317479</v>
      </c>
      <c r="N659" s="116">
        <f t="shared" si="103"/>
        <v>31.117104354317476</v>
      </c>
      <c r="O659" s="117">
        <f t="shared" si="104"/>
        <v>31.092104354317478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31.117604354317479</v>
      </c>
      <c r="L660" s="115">
        <f t="shared" si="109"/>
        <v>31.166604354317478</v>
      </c>
      <c r="M660" s="98">
        <f t="shared" si="102"/>
        <v>31.11710435431748</v>
      </c>
      <c r="N660" s="116">
        <f t="shared" si="103"/>
        <v>31.167104354317477</v>
      </c>
      <c r="O660" s="117">
        <f t="shared" si="104"/>
        <v>31.142104354317478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31.167604354317479</v>
      </c>
      <c r="L661" s="115">
        <f t="shared" si="109"/>
        <v>31.216604354317479</v>
      </c>
      <c r="M661" s="98">
        <f t="shared" si="102"/>
        <v>31.16710435431748</v>
      </c>
      <c r="N661" s="116">
        <f t="shared" si="103"/>
        <v>31.217104354317478</v>
      </c>
      <c r="O661" s="117">
        <f t="shared" si="104"/>
        <v>31.192104354317479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31.21760435431748</v>
      </c>
      <c r="L662" s="115">
        <f t="shared" si="109"/>
        <v>31.266604354317479</v>
      </c>
      <c r="M662" s="98">
        <f t="shared" si="102"/>
        <v>31.217104354317481</v>
      </c>
      <c r="N662" s="116">
        <f t="shared" si="103"/>
        <v>31.267104354317478</v>
      </c>
      <c r="O662" s="117">
        <f t="shared" si="104"/>
        <v>31.24210435431748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31.267604354317481</v>
      </c>
      <c r="L663" s="115">
        <f t="shared" si="109"/>
        <v>31.31660435431748</v>
      </c>
      <c r="M663" s="98">
        <f t="shared" si="102"/>
        <v>31.267104354317482</v>
      </c>
      <c r="N663" s="116">
        <f t="shared" si="103"/>
        <v>31.317104354317479</v>
      </c>
      <c r="O663" s="117">
        <f t="shared" si="104"/>
        <v>31.29210435431748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31.317604354317481</v>
      </c>
      <c r="L664" s="115">
        <f t="shared" si="109"/>
        <v>31.366604354317481</v>
      </c>
      <c r="M664" s="98">
        <f t="shared" si="102"/>
        <v>31.317104354317483</v>
      </c>
      <c r="N664" s="116">
        <f t="shared" si="103"/>
        <v>31.36710435431748</v>
      </c>
      <c r="O664" s="117">
        <f t="shared" si="104"/>
        <v>31.342104354317481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31.367604354317482</v>
      </c>
      <c r="L665" s="115">
        <f t="shared" si="109"/>
        <v>31.416604354317482</v>
      </c>
      <c r="M665" s="98">
        <f t="shared" si="102"/>
        <v>31.367104354317483</v>
      </c>
      <c r="N665" s="116">
        <f t="shared" si="103"/>
        <v>31.41710435431748</v>
      </c>
      <c r="O665" s="117">
        <f t="shared" si="104"/>
        <v>31.392104354317482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31.417604354317483</v>
      </c>
      <c r="L666" s="115">
        <f t="shared" si="109"/>
        <v>31.466604354317482</v>
      </c>
      <c r="M666" s="98">
        <f t="shared" si="102"/>
        <v>31.417104354317484</v>
      </c>
      <c r="N666" s="116">
        <f t="shared" si="103"/>
        <v>31.467104354317481</v>
      </c>
      <c r="O666" s="117">
        <f t="shared" si="104"/>
        <v>31.442104354317483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31.467604354317483</v>
      </c>
      <c r="L667" s="115">
        <f t="shared" si="109"/>
        <v>31.516604354317483</v>
      </c>
      <c r="M667" s="98">
        <f t="shared" si="102"/>
        <v>31.467104354317485</v>
      </c>
      <c r="N667" s="116">
        <f t="shared" si="103"/>
        <v>31.517104354317482</v>
      </c>
      <c r="O667" s="117">
        <f t="shared" si="104"/>
        <v>31.492104354317483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31.517604354317484</v>
      </c>
      <c r="L668" s="115">
        <f t="shared" si="109"/>
        <v>31.566604354317484</v>
      </c>
      <c r="M668" s="98">
        <f t="shared" si="102"/>
        <v>31.517104354317485</v>
      </c>
      <c r="N668" s="116">
        <f t="shared" si="103"/>
        <v>31.567104354317483</v>
      </c>
      <c r="O668" s="117">
        <f t="shared" si="104"/>
        <v>31.542104354317484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31.567604354317485</v>
      </c>
      <c r="L669" s="115">
        <f t="shared" si="109"/>
        <v>31.616604354317484</v>
      </c>
      <c r="M669" s="98">
        <f t="shared" si="102"/>
        <v>31.567104354317486</v>
      </c>
      <c r="N669" s="116">
        <f t="shared" si="103"/>
        <v>31.617104354317483</v>
      </c>
      <c r="O669" s="117">
        <f t="shared" si="104"/>
        <v>31.592104354317485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31.617604354317486</v>
      </c>
      <c r="L670" s="115">
        <f t="shared" si="109"/>
        <v>31.666604354317485</v>
      </c>
      <c r="M670" s="98">
        <f t="shared" si="102"/>
        <v>31.617104354317487</v>
      </c>
      <c r="N670" s="116">
        <f t="shared" si="103"/>
        <v>31.667104354317484</v>
      </c>
      <c r="O670" s="117">
        <f t="shared" si="104"/>
        <v>31.642104354317485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31.667604354317486</v>
      </c>
      <c r="L671" s="115">
        <f t="shared" si="109"/>
        <v>31.716604354317486</v>
      </c>
      <c r="M671" s="98">
        <f t="shared" si="102"/>
        <v>31.667104354317487</v>
      </c>
      <c r="N671" s="116">
        <f t="shared" si="103"/>
        <v>31.717104354317485</v>
      </c>
      <c r="O671" s="117">
        <f t="shared" si="104"/>
        <v>31.692104354317486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31.717604354317487</v>
      </c>
      <c r="L672" s="115">
        <f t="shared" si="109"/>
        <v>31.766604354317487</v>
      </c>
      <c r="M672" s="98">
        <f t="shared" si="102"/>
        <v>31.717104354317488</v>
      </c>
      <c r="N672" s="116">
        <f t="shared" si="103"/>
        <v>31.767104354317485</v>
      </c>
      <c r="O672" s="117">
        <f t="shared" si="104"/>
        <v>31.742104354317487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31.767604354317488</v>
      </c>
      <c r="L673" s="115">
        <f t="shared" si="109"/>
        <v>31.816604354317487</v>
      </c>
      <c r="M673" s="98">
        <f t="shared" si="102"/>
        <v>31.767104354317489</v>
      </c>
      <c r="N673" s="116">
        <f t="shared" si="103"/>
        <v>31.817104354317486</v>
      </c>
      <c r="O673" s="117">
        <f t="shared" si="104"/>
        <v>31.792104354317487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31.817604354317488</v>
      </c>
      <c r="L674" s="115">
        <f t="shared" si="109"/>
        <v>31.866604354317488</v>
      </c>
      <c r="M674" s="98">
        <f t="shared" si="102"/>
        <v>31.81710435431749</v>
      </c>
      <c r="N674" s="116">
        <f t="shared" si="103"/>
        <v>31.867104354317487</v>
      </c>
      <c r="O674" s="117">
        <f t="shared" si="104"/>
        <v>31.842104354317488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31.867604354317489</v>
      </c>
      <c r="L675" s="115">
        <f t="shared" si="109"/>
        <v>31.916604354317489</v>
      </c>
      <c r="M675" s="98">
        <f t="shared" si="102"/>
        <v>31.86710435431749</v>
      </c>
      <c r="N675" s="116">
        <f t="shared" si="103"/>
        <v>31.917104354317487</v>
      </c>
      <c r="O675" s="117">
        <f t="shared" si="104"/>
        <v>31.892104354317489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31.91760435431749</v>
      </c>
      <c r="L676" s="115">
        <f t="shared" si="109"/>
        <v>31.966604354317489</v>
      </c>
      <c r="M676" s="98">
        <f t="shared" si="102"/>
        <v>31.917104354317491</v>
      </c>
      <c r="N676" s="116">
        <f t="shared" si="103"/>
        <v>31.967104354317488</v>
      </c>
      <c r="O676" s="117">
        <f t="shared" si="104"/>
        <v>31.94210435431749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31.967604354317491</v>
      </c>
      <c r="L677" s="115">
        <f t="shared" si="109"/>
        <v>32.016604354317494</v>
      </c>
      <c r="M677" s="98">
        <f t="shared" si="102"/>
        <v>31.967104354317492</v>
      </c>
      <c r="N677" s="116">
        <f t="shared" si="103"/>
        <v>32.017104354317496</v>
      </c>
      <c r="O677" s="117">
        <f t="shared" si="104"/>
        <v>31.99210435431749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32.017604354317491</v>
      </c>
      <c r="L678" s="115">
        <f t="shared" si="109"/>
        <v>32.066604354317491</v>
      </c>
      <c r="M678" s="98">
        <f t="shared" si="102"/>
        <v>32.017104354317489</v>
      </c>
      <c r="N678" s="116">
        <f t="shared" si="103"/>
        <v>32.067104354317493</v>
      </c>
      <c r="O678" s="117">
        <f t="shared" si="104"/>
        <v>32.042104354317487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32.067604354317488</v>
      </c>
      <c r="L679" s="115">
        <f t="shared" si="109"/>
        <v>32.116604354317488</v>
      </c>
      <c r="M679" s="98">
        <f t="shared" si="102"/>
        <v>32.067104354317486</v>
      </c>
      <c r="N679" s="116">
        <f t="shared" si="103"/>
        <v>32.11710435431749</v>
      </c>
      <c r="O679" s="117">
        <f t="shared" si="104"/>
        <v>32.092104354317485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32.117604354317486</v>
      </c>
      <c r="L680" s="115">
        <f t="shared" si="109"/>
        <v>32.166604354317485</v>
      </c>
      <c r="M680" s="98">
        <f t="shared" si="102"/>
        <v>32.117104354317483</v>
      </c>
      <c r="N680" s="116">
        <f t="shared" si="103"/>
        <v>32.167104354317487</v>
      </c>
      <c r="O680" s="117">
        <f t="shared" si="104"/>
        <v>32.142104354317482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32.167604354317483</v>
      </c>
      <c r="L681" s="115">
        <f t="shared" si="109"/>
        <v>32.216604354317482</v>
      </c>
      <c r="M681" s="98">
        <f t="shared" si="102"/>
        <v>32.16710435431748</v>
      </c>
      <c r="N681" s="116">
        <f t="shared" si="103"/>
        <v>32.217104354317485</v>
      </c>
      <c r="O681" s="117">
        <f t="shared" si="104"/>
        <v>32.192104354317479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32.21760435431748</v>
      </c>
      <c r="L682" s="115">
        <f t="shared" si="109"/>
        <v>32.266604354317479</v>
      </c>
      <c r="M682" s="98">
        <f t="shared" si="102"/>
        <v>32.217104354317478</v>
      </c>
      <c r="N682" s="116">
        <f t="shared" si="103"/>
        <v>32.267104354317482</v>
      </c>
      <c r="O682" s="117">
        <f t="shared" si="104"/>
        <v>32.242104354317476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32.267604354317477</v>
      </c>
      <c r="L683" s="115">
        <f t="shared" si="109"/>
        <v>32.316604354317477</v>
      </c>
      <c r="M683" s="98">
        <f t="shared" si="102"/>
        <v>32.267104354317475</v>
      </c>
      <c r="N683" s="116">
        <f t="shared" si="103"/>
        <v>32.317104354317479</v>
      </c>
      <c r="O683" s="117">
        <f t="shared" si="104"/>
        <v>32.292104354317473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32.317604354317474</v>
      </c>
      <c r="L684" s="115">
        <f t="shared" si="109"/>
        <v>32.366604354317474</v>
      </c>
      <c r="M684" s="98">
        <f t="shared" si="102"/>
        <v>32.317104354317472</v>
      </c>
      <c r="N684" s="116">
        <f t="shared" si="103"/>
        <v>32.367104354317476</v>
      </c>
      <c r="O684" s="117">
        <f t="shared" si="104"/>
        <v>32.34210435431747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32.367604354317471</v>
      </c>
      <c r="L685" s="115">
        <f t="shared" si="109"/>
        <v>32.416604354317471</v>
      </c>
      <c r="M685" s="98">
        <f t="shared" si="102"/>
        <v>32.367104354317469</v>
      </c>
      <c r="N685" s="116">
        <f t="shared" si="103"/>
        <v>32.417104354317473</v>
      </c>
      <c r="O685" s="117">
        <f t="shared" si="104"/>
        <v>32.392104354317468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32.417604354317469</v>
      </c>
      <c r="L686" s="115">
        <f t="shared" si="109"/>
        <v>32.466604354317468</v>
      </c>
      <c r="M686" s="98">
        <f t="shared" si="102"/>
        <v>32.417104354317466</v>
      </c>
      <c r="N686" s="116">
        <f t="shared" si="103"/>
        <v>32.46710435431747</v>
      </c>
      <c r="O686" s="117">
        <f t="shared" si="104"/>
        <v>32.442104354317465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32.467604354317466</v>
      </c>
      <c r="L687" s="115">
        <f t="shared" si="109"/>
        <v>32.516604354317465</v>
      </c>
      <c r="M687" s="98">
        <f t="shared" si="102"/>
        <v>32.467104354317463</v>
      </c>
      <c r="N687" s="116">
        <f t="shared" si="103"/>
        <v>32.517104354317468</v>
      </c>
      <c r="O687" s="117">
        <f t="shared" si="104"/>
        <v>32.492104354317462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32.517604354317463</v>
      </c>
      <c r="L688" s="115">
        <f t="shared" si="109"/>
        <v>32.566604354317462</v>
      </c>
      <c r="M688" s="98">
        <f t="shared" si="102"/>
        <v>32.51710435431746</v>
      </c>
      <c r="N688" s="116">
        <f t="shared" si="103"/>
        <v>32.567104354317465</v>
      </c>
      <c r="O688" s="117">
        <f t="shared" si="104"/>
        <v>32.542104354317459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32.56760435431746</v>
      </c>
      <c r="L689" s="115">
        <f t="shared" si="109"/>
        <v>32.61660435431746</v>
      </c>
      <c r="M689" s="98">
        <f t="shared" si="102"/>
        <v>32.567104354317458</v>
      </c>
      <c r="N689" s="116">
        <f t="shared" si="103"/>
        <v>32.617104354317462</v>
      </c>
      <c r="O689" s="117">
        <f t="shared" si="104"/>
        <v>32.592104354317456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32.617604354317457</v>
      </c>
      <c r="L690" s="115">
        <f t="shared" si="109"/>
        <v>32.666604354317457</v>
      </c>
      <c r="M690" s="98">
        <f t="shared" si="102"/>
        <v>32.617104354317455</v>
      </c>
      <c r="N690" s="116">
        <f t="shared" si="103"/>
        <v>32.667104354317459</v>
      </c>
      <c r="O690" s="117">
        <f t="shared" si="104"/>
        <v>32.642104354317453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32.667604354317454</v>
      </c>
      <c r="L691" s="115">
        <f t="shared" si="109"/>
        <v>32.716604354317454</v>
      </c>
      <c r="M691" s="98">
        <f t="shared" si="102"/>
        <v>32.667104354317452</v>
      </c>
      <c r="N691" s="116">
        <f t="shared" si="103"/>
        <v>32.717104354317456</v>
      </c>
      <c r="O691" s="117">
        <f t="shared" si="104"/>
        <v>32.692104354317451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32.717604354317452</v>
      </c>
      <c r="L692" s="115">
        <f t="shared" si="109"/>
        <v>32.766604354317451</v>
      </c>
      <c r="M692" s="98">
        <f t="shared" si="102"/>
        <v>32.717104354317449</v>
      </c>
      <c r="N692" s="116">
        <f t="shared" si="103"/>
        <v>32.767104354317453</v>
      </c>
      <c r="O692" s="117">
        <f t="shared" si="104"/>
        <v>32.742104354317448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32.767604354317449</v>
      </c>
      <c r="L693" s="115">
        <f t="shared" si="109"/>
        <v>32.816604354317448</v>
      </c>
      <c r="M693" s="98">
        <f t="shared" si="102"/>
        <v>32.767104354317446</v>
      </c>
      <c r="N693" s="116">
        <f t="shared" si="103"/>
        <v>32.817104354317451</v>
      </c>
      <c r="O693" s="117">
        <f t="shared" si="104"/>
        <v>32.792104354317445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32.817604354317446</v>
      </c>
      <c r="L694" s="115">
        <f t="shared" si="109"/>
        <v>32.866604354317445</v>
      </c>
      <c r="M694" s="98">
        <f t="shared" si="102"/>
        <v>32.817104354317443</v>
      </c>
      <c r="N694" s="116">
        <f t="shared" si="103"/>
        <v>32.867104354317448</v>
      </c>
      <c r="O694" s="117">
        <f t="shared" si="104"/>
        <v>32.842104354317442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32.867604354317443</v>
      </c>
      <c r="L695" s="115">
        <f t="shared" si="109"/>
        <v>32.916604354317442</v>
      </c>
      <c r="M695" s="98">
        <f t="shared" si="102"/>
        <v>32.867104354317441</v>
      </c>
      <c r="N695" s="116">
        <f t="shared" si="103"/>
        <v>32.917104354317445</v>
      </c>
      <c r="O695" s="117">
        <f t="shared" si="104"/>
        <v>32.892104354317439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32.91760435431744</v>
      </c>
      <c r="L696" s="115">
        <f t="shared" si="109"/>
        <v>32.96660435431744</v>
      </c>
      <c r="M696" s="98">
        <f t="shared" si="102"/>
        <v>32.917104354317438</v>
      </c>
      <c r="N696" s="116">
        <f t="shared" si="103"/>
        <v>32.967104354317442</v>
      </c>
      <c r="O696" s="117">
        <f t="shared" si="104"/>
        <v>32.942104354317436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32.967604354317437</v>
      </c>
      <c r="L697" s="115">
        <f t="shared" si="109"/>
        <v>33.016604354317437</v>
      </c>
      <c r="M697" s="98">
        <f t="shared" si="102"/>
        <v>32.967104354317435</v>
      </c>
      <c r="N697" s="116">
        <f t="shared" si="103"/>
        <v>33.017104354317439</v>
      </c>
      <c r="O697" s="117">
        <f t="shared" si="104"/>
        <v>32.992104354317433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33.017604354317434</v>
      </c>
      <c r="L698" s="115">
        <f t="shared" si="109"/>
        <v>33.066604354317434</v>
      </c>
      <c r="M698" s="98">
        <f t="shared" si="102"/>
        <v>33.017104354317432</v>
      </c>
      <c r="N698" s="116">
        <f t="shared" si="103"/>
        <v>33.067104354317436</v>
      </c>
      <c r="O698" s="117">
        <f t="shared" si="104"/>
        <v>33.042104354317431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33.067604354317432</v>
      </c>
      <c r="L699" s="115">
        <f t="shared" si="109"/>
        <v>33.116604354317431</v>
      </c>
      <c r="M699" s="98">
        <f t="shared" si="102"/>
        <v>33.067104354317429</v>
      </c>
      <c r="N699" s="116">
        <f t="shared" si="103"/>
        <v>33.117104354317433</v>
      </c>
      <c r="O699" s="117">
        <f t="shared" si="104"/>
        <v>33.092104354317428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33.117604354317429</v>
      </c>
      <c r="L700" s="115">
        <f t="shared" si="109"/>
        <v>33.166604354317428</v>
      </c>
      <c r="M700" s="98">
        <f t="shared" si="102"/>
        <v>33.117104354317426</v>
      </c>
      <c r="N700" s="116">
        <f t="shared" si="103"/>
        <v>33.167104354317431</v>
      </c>
      <c r="O700" s="117">
        <f t="shared" si="104"/>
        <v>33.142104354317425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33.167604354317426</v>
      </c>
      <c r="L701" s="115">
        <f t="shared" si="109"/>
        <v>33.216604354317425</v>
      </c>
      <c r="M701" s="98">
        <f t="shared" si="102"/>
        <v>33.167104354317424</v>
      </c>
      <c r="N701" s="116">
        <f t="shared" si="103"/>
        <v>33.217104354317428</v>
      </c>
      <c r="O701" s="117">
        <f t="shared" si="104"/>
        <v>33.192104354317422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33.217604354317423</v>
      </c>
      <c r="L702" s="115">
        <f t="shared" si="109"/>
        <v>33.266604354317423</v>
      </c>
      <c r="M702" s="98">
        <f t="shared" si="102"/>
        <v>33.217104354317421</v>
      </c>
      <c r="N702" s="116">
        <f t="shared" si="103"/>
        <v>33.267104354317425</v>
      </c>
      <c r="O702" s="117">
        <f t="shared" si="104"/>
        <v>33.242104354317419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33.26760435431742</v>
      </c>
      <c r="L703" s="115">
        <f t="shared" si="109"/>
        <v>33.31660435431742</v>
      </c>
      <c r="M703" s="98">
        <f t="shared" si="102"/>
        <v>33.267104354317418</v>
      </c>
      <c r="N703" s="116">
        <f t="shared" si="103"/>
        <v>33.317104354317422</v>
      </c>
      <c r="O703" s="117">
        <f t="shared" si="104"/>
        <v>33.292104354317416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33.317604354317417</v>
      </c>
      <c r="L704" s="115">
        <f t="shared" si="109"/>
        <v>33.366604354317417</v>
      </c>
      <c r="M704" s="98">
        <f t="shared" si="102"/>
        <v>33.317104354317415</v>
      </c>
      <c r="N704" s="116">
        <f t="shared" si="103"/>
        <v>33.367104354317419</v>
      </c>
      <c r="O704" s="117">
        <f t="shared" si="104"/>
        <v>33.342104354317414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33.367604354317415</v>
      </c>
      <c r="L705" s="115">
        <f t="shared" si="109"/>
        <v>33.416604354317414</v>
      </c>
      <c r="M705" s="98">
        <f t="shared" si="102"/>
        <v>33.367104354317412</v>
      </c>
      <c r="N705" s="116">
        <f t="shared" si="103"/>
        <v>33.417104354317416</v>
      </c>
      <c r="O705" s="117">
        <f t="shared" si="104"/>
        <v>33.392104354317411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33.417604354317412</v>
      </c>
      <c r="L706" s="115">
        <f t="shared" si="109"/>
        <v>33.466604354317411</v>
      </c>
      <c r="M706" s="98">
        <f t="shared" si="102"/>
        <v>33.417104354317409</v>
      </c>
      <c r="N706" s="116">
        <f t="shared" si="103"/>
        <v>33.467104354317414</v>
      </c>
      <c r="O706" s="117">
        <f t="shared" si="104"/>
        <v>33.442104354317408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33.467604354317409</v>
      </c>
      <c r="L707" s="115">
        <f t="shared" si="109"/>
        <v>33.516604354317408</v>
      </c>
      <c r="M707" s="98">
        <f t="shared" si="102"/>
        <v>33.467104354317406</v>
      </c>
      <c r="N707" s="116">
        <f t="shared" si="103"/>
        <v>33.517104354317411</v>
      </c>
      <c r="O707" s="117">
        <f t="shared" si="104"/>
        <v>33.492104354317405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33.517604354317406</v>
      </c>
      <c r="L708" s="115">
        <f t="shared" si="109"/>
        <v>33.566604354317406</v>
      </c>
      <c r="M708" s="98">
        <f t="shared" si="102"/>
        <v>33.517104354317404</v>
      </c>
      <c r="N708" s="116">
        <f t="shared" si="103"/>
        <v>33.567104354317408</v>
      </c>
      <c r="O708" s="117">
        <f t="shared" si="104"/>
        <v>33.542104354317402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33.567604354317403</v>
      </c>
      <c r="L709" s="115">
        <f t="shared" si="109"/>
        <v>33.616604354317403</v>
      </c>
      <c r="M709" s="98">
        <f t="shared" ref="M709:M772" si="112">K709-5*10^-(D$2+1)</f>
        <v>33.567104354317401</v>
      </c>
      <c r="N709" s="116">
        <f t="shared" ref="N709:N772" si="113">L709+5*10^-(D$2+1)</f>
        <v>33.617104354317405</v>
      </c>
      <c r="O709" s="117">
        <f t="shared" ref="O709:O772" si="114">AVERAGE(K709,L709)</f>
        <v>33.592104354317399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33.6176043543174</v>
      </c>
      <c r="L710" s="115">
        <f t="shared" ref="L710:L773" si="119">K710+$I$4-POWER(10,-$D$2)</f>
        <v>33.6666043543174</v>
      </c>
      <c r="M710" s="98">
        <f t="shared" si="112"/>
        <v>33.617104354317398</v>
      </c>
      <c r="N710" s="116">
        <f t="shared" si="113"/>
        <v>33.667104354317402</v>
      </c>
      <c r="O710" s="117">
        <f t="shared" si="114"/>
        <v>33.642104354317397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33.667604354317398</v>
      </c>
      <c r="L711" s="115">
        <f t="shared" si="119"/>
        <v>33.716604354317397</v>
      </c>
      <c r="M711" s="98">
        <f t="shared" si="112"/>
        <v>33.667104354317395</v>
      </c>
      <c r="N711" s="116">
        <f t="shared" si="113"/>
        <v>33.717104354317399</v>
      </c>
      <c r="O711" s="117">
        <f t="shared" si="114"/>
        <v>33.692104354317394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33.717604354317395</v>
      </c>
      <c r="L712" s="115">
        <f t="shared" si="119"/>
        <v>33.766604354317394</v>
      </c>
      <c r="M712" s="98">
        <f t="shared" si="112"/>
        <v>33.717104354317392</v>
      </c>
      <c r="N712" s="116">
        <f t="shared" si="113"/>
        <v>33.767104354317397</v>
      </c>
      <c r="O712" s="117">
        <f t="shared" si="114"/>
        <v>33.742104354317391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33.767604354317392</v>
      </c>
      <c r="L713" s="115">
        <f t="shared" si="119"/>
        <v>33.816604354317391</v>
      </c>
      <c r="M713" s="98">
        <f t="shared" si="112"/>
        <v>33.767104354317389</v>
      </c>
      <c r="N713" s="116">
        <f t="shared" si="113"/>
        <v>33.817104354317394</v>
      </c>
      <c r="O713" s="117">
        <f t="shared" si="114"/>
        <v>33.792104354317388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33.817604354317389</v>
      </c>
      <c r="L714" s="115">
        <f t="shared" si="119"/>
        <v>33.866604354317388</v>
      </c>
      <c r="M714" s="98">
        <f t="shared" si="112"/>
        <v>33.817104354317387</v>
      </c>
      <c r="N714" s="116">
        <f t="shared" si="113"/>
        <v>33.867104354317391</v>
      </c>
      <c r="O714" s="117">
        <f t="shared" si="114"/>
        <v>33.842104354317385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33.867604354317386</v>
      </c>
      <c r="L715" s="115">
        <f t="shared" si="119"/>
        <v>33.916604354317386</v>
      </c>
      <c r="M715" s="98">
        <f t="shared" si="112"/>
        <v>33.867104354317384</v>
      </c>
      <c r="N715" s="116">
        <f t="shared" si="113"/>
        <v>33.917104354317388</v>
      </c>
      <c r="O715" s="117">
        <f t="shared" si="114"/>
        <v>33.892104354317382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33.917604354317383</v>
      </c>
      <c r="L716" s="115">
        <f t="shared" si="119"/>
        <v>33.966604354317383</v>
      </c>
      <c r="M716" s="98">
        <f t="shared" si="112"/>
        <v>33.917104354317381</v>
      </c>
      <c r="N716" s="116">
        <f t="shared" si="113"/>
        <v>33.967104354317385</v>
      </c>
      <c r="O716" s="117">
        <f t="shared" si="114"/>
        <v>33.942104354317379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33.96760435431738</v>
      </c>
      <c r="L717" s="115">
        <f t="shared" si="119"/>
        <v>34.01660435431738</v>
      </c>
      <c r="M717" s="98">
        <f t="shared" si="112"/>
        <v>33.967104354317378</v>
      </c>
      <c r="N717" s="116">
        <f t="shared" si="113"/>
        <v>34.017104354317382</v>
      </c>
      <c r="O717" s="117">
        <f t="shared" si="114"/>
        <v>33.992104354317377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34.017604354317378</v>
      </c>
      <c r="L718" s="115">
        <f t="shared" si="119"/>
        <v>34.066604354317377</v>
      </c>
      <c r="M718" s="98">
        <f t="shared" si="112"/>
        <v>34.017104354317375</v>
      </c>
      <c r="N718" s="116">
        <f t="shared" si="113"/>
        <v>34.067104354317379</v>
      </c>
      <c r="O718" s="117">
        <f t="shared" si="114"/>
        <v>34.042104354317374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34.067604354317375</v>
      </c>
      <c r="L719" s="115">
        <f t="shared" si="119"/>
        <v>34.116604354317374</v>
      </c>
      <c r="M719" s="98">
        <f t="shared" si="112"/>
        <v>34.067104354317372</v>
      </c>
      <c r="N719" s="116">
        <f t="shared" si="113"/>
        <v>34.117104354317377</v>
      </c>
      <c r="O719" s="117">
        <f t="shared" si="114"/>
        <v>34.092104354317371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34.117604354317372</v>
      </c>
      <c r="L720" s="115">
        <f t="shared" si="119"/>
        <v>34.166604354317371</v>
      </c>
      <c r="M720" s="98">
        <f t="shared" si="112"/>
        <v>34.11710435431737</v>
      </c>
      <c r="N720" s="116">
        <f t="shared" si="113"/>
        <v>34.167104354317374</v>
      </c>
      <c r="O720" s="117">
        <f t="shared" si="114"/>
        <v>34.142104354317368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34.167604354317369</v>
      </c>
      <c r="L721" s="115">
        <f t="shared" si="119"/>
        <v>34.216604354317369</v>
      </c>
      <c r="M721" s="98">
        <f t="shared" si="112"/>
        <v>34.167104354317367</v>
      </c>
      <c r="N721" s="116">
        <f t="shared" si="113"/>
        <v>34.217104354317371</v>
      </c>
      <c r="O721" s="117">
        <f t="shared" si="114"/>
        <v>34.192104354317365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34.217604354317366</v>
      </c>
      <c r="L722" s="115">
        <f t="shared" si="119"/>
        <v>34.266604354317366</v>
      </c>
      <c r="M722" s="98">
        <f t="shared" si="112"/>
        <v>34.217104354317364</v>
      </c>
      <c r="N722" s="116">
        <f t="shared" si="113"/>
        <v>34.267104354317368</v>
      </c>
      <c r="O722" s="117">
        <f t="shared" si="114"/>
        <v>34.242104354317362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34.267604354317363</v>
      </c>
      <c r="L723" s="115">
        <f t="shared" si="119"/>
        <v>34.316604354317363</v>
      </c>
      <c r="M723" s="98">
        <f t="shared" si="112"/>
        <v>34.267104354317361</v>
      </c>
      <c r="N723" s="116">
        <f t="shared" si="113"/>
        <v>34.317104354317365</v>
      </c>
      <c r="O723" s="117">
        <f t="shared" si="114"/>
        <v>34.29210435431736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34.317604354317361</v>
      </c>
      <c r="L724" s="115">
        <f t="shared" si="119"/>
        <v>34.36660435431736</v>
      </c>
      <c r="M724" s="98">
        <f t="shared" si="112"/>
        <v>34.317104354317358</v>
      </c>
      <c r="N724" s="116">
        <f t="shared" si="113"/>
        <v>34.367104354317362</v>
      </c>
      <c r="O724" s="117">
        <f t="shared" si="114"/>
        <v>34.342104354317357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34.367604354317358</v>
      </c>
      <c r="L725" s="115">
        <f t="shared" si="119"/>
        <v>34.416604354317357</v>
      </c>
      <c r="M725" s="98">
        <f t="shared" si="112"/>
        <v>34.367104354317355</v>
      </c>
      <c r="N725" s="116">
        <f t="shared" si="113"/>
        <v>34.41710435431736</v>
      </c>
      <c r="O725" s="117">
        <f t="shared" si="114"/>
        <v>34.392104354317354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34.417604354317355</v>
      </c>
      <c r="L726" s="115">
        <f t="shared" si="119"/>
        <v>34.466604354317354</v>
      </c>
      <c r="M726" s="98">
        <f t="shared" si="112"/>
        <v>34.417104354317352</v>
      </c>
      <c r="N726" s="116">
        <f t="shared" si="113"/>
        <v>34.467104354317357</v>
      </c>
      <c r="O726" s="117">
        <f t="shared" si="114"/>
        <v>34.442104354317351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34.467604354317352</v>
      </c>
      <c r="L727" s="115">
        <f t="shared" si="119"/>
        <v>34.516604354317352</v>
      </c>
      <c r="M727" s="98">
        <f t="shared" si="112"/>
        <v>34.46710435431735</v>
      </c>
      <c r="N727" s="116">
        <f t="shared" si="113"/>
        <v>34.517104354317354</v>
      </c>
      <c r="O727" s="117">
        <f t="shared" si="114"/>
        <v>34.492104354317348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34.517604354317349</v>
      </c>
      <c r="L728" s="115">
        <f t="shared" si="119"/>
        <v>34.566604354317349</v>
      </c>
      <c r="M728" s="98">
        <f t="shared" si="112"/>
        <v>34.517104354317347</v>
      </c>
      <c r="N728" s="116">
        <f t="shared" si="113"/>
        <v>34.567104354317351</v>
      </c>
      <c r="O728" s="117">
        <f t="shared" si="114"/>
        <v>34.542104354317345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34.567604354317346</v>
      </c>
      <c r="L729" s="115">
        <f t="shared" si="119"/>
        <v>34.616604354317346</v>
      </c>
      <c r="M729" s="98">
        <f t="shared" si="112"/>
        <v>34.567104354317344</v>
      </c>
      <c r="N729" s="116">
        <f t="shared" si="113"/>
        <v>34.617104354317348</v>
      </c>
      <c r="O729" s="117">
        <f t="shared" si="114"/>
        <v>34.592104354317343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34.617604354317344</v>
      </c>
      <c r="L730" s="115">
        <f t="shared" si="119"/>
        <v>34.666604354317343</v>
      </c>
      <c r="M730" s="98">
        <f t="shared" si="112"/>
        <v>34.617104354317341</v>
      </c>
      <c r="N730" s="116">
        <f t="shared" si="113"/>
        <v>34.667104354317345</v>
      </c>
      <c r="O730" s="117">
        <f t="shared" si="114"/>
        <v>34.64210435431734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34.667604354317341</v>
      </c>
      <c r="L731" s="115">
        <f t="shared" si="119"/>
        <v>34.71660435431734</v>
      </c>
      <c r="M731" s="98">
        <f t="shared" si="112"/>
        <v>34.667104354317338</v>
      </c>
      <c r="N731" s="116">
        <f t="shared" si="113"/>
        <v>34.717104354317343</v>
      </c>
      <c r="O731" s="117">
        <f t="shared" si="114"/>
        <v>34.692104354317337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34.717604354317338</v>
      </c>
      <c r="L732" s="115">
        <f t="shared" si="119"/>
        <v>34.766604354317337</v>
      </c>
      <c r="M732" s="98">
        <f t="shared" si="112"/>
        <v>34.717104354317335</v>
      </c>
      <c r="N732" s="116">
        <f t="shared" si="113"/>
        <v>34.76710435431734</v>
      </c>
      <c r="O732" s="117">
        <f t="shared" si="114"/>
        <v>34.742104354317334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34.767604354317335</v>
      </c>
      <c r="L733" s="115">
        <f t="shared" si="119"/>
        <v>34.816604354317334</v>
      </c>
      <c r="M733" s="98">
        <f t="shared" si="112"/>
        <v>34.767104354317333</v>
      </c>
      <c r="N733" s="116">
        <f t="shared" si="113"/>
        <v>34.817104354317337</v>
      </c>
      <c r="O733" s="117">
        <f t="shared" si="114"/>
        <v>34.792104354317331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34.817604354317332</v>
      </c>
      <c r="L734" s="115">
        <f t="shared" si="119"/>
        <v>34.866604354317332</v>
      </c>
      <c r="M734" s="98">
        <f t="shared" si="112"/>
        <v>34.81710435431733</v>
      </c>
      <c r="N734" s="116">
        <f t="shared" si="113"/>
        <v>34.867104354317334</v>
      </c>
      <c r="O734" s="117">
        <f t="shared" si="114"/>
        <v>34.842104354317328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34.867604354317329</v>
      </c>
      <c r="L735" s="115">
        <f t="shared" si="119"/>
        <v>34.916604354317329</v>
      </c>
      <c r="M735" s="98">
        <f t="shared" si="112"/>
        <v>34.867104354317327</v>
      </c>
      <c r="N735" s="116">
        <f t="shared" si="113"/>
        <v>34.917104354317331</v>
      </c>
      <c r="O735" s="117">
        <f t="shared" si="114"/>
        <v>34.892104354317325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34.917604354317326</v>
      </c>
      <c r="L736" s="115">
        <f t="shared" si="119"/>
        <v>34.966604354317326</v>
      </c>
      <c r="M736" s="98">
        <f t="shared" si="112"/>
        <v>34.917104354317324</v>
      </c>
      <c r="N736" s="116">
        <f t="shared" si="113"/>
        <v>34.967104354317328</v>
      </c>
      <c r="O736" s="117">
        <f t="shared" si="114"/>
        <v>34.942104354317323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34.967604354317324</v>
      </c>
      <c r="L737" s="115">
        <f t="shared" si="119"/>
        <v>35.016604354317323</v>
      </c>
      <c r="M737" s="98">
        <f t="shared" si="112"/>
        <v>34.967104354317321</v>
      </c>
      <c r="N737" s="116">
        <f t="shared" si="113"/>
        <v>35.017104354317325</v>
      </c>
      <c r="O737" s="117">
        <f t="shared" si="114"/>
        <v>34.99210435431732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35.017604354317321</v>
      </c>
      <c r="L738" s="115">
        <f t="shared" si="119"/>
        <v>35.06660435431732</v>
      </c>
      <c r="M738" s="98">
        <f t="shared" si="112"/>
        <v>35.017104354317318</v>
      </c>
      <c r="N738" s="116">
        <f t="shared" si="113"/>
        <v>35.067104354317323</v>
      </c>
      <c r="O738" s="117">
        <f t="shared" si="114"/>
        <v>35.042104354317317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35.067604354317318</v>
      </c>
      <c r="L739" s="115">
        <f t="shared" si="119"/>
        <v>35.116604354317317</v>
      </c>
      <c r="M739" s="98">
        <f t="shared" si="112"/>
        <v>35.067104354317316</v>
      </c>
      <c r="N739" s="116">
        <f t="shared" si="113"/>
        <v>35.11710435431732</v>
      </c>
      <c r="O739" s="117">
        <f t="shared" si="114"/>
        <v>35.092104354317314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35.117604354317315</v>
      </c>
      <c r="L740" s="115">
        <f t="shared" si="119"/>
        <v>35.166604354317315</v>
      </c>
      <c r="M740" s="98">
        <f t="shared" si="112"/>
        <v>35.117104354317313</v>
      </c>
      <c r="N740" s="116">
        <f t="shared" si="113"/>
        <v>35.167104354317317</v>
      </c>
      <c r="O740" s="117">
        <f t="shared" si="114"/>
        <v>35.142104354317311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35.167604354317312</v>
      </c>
      <c r="L741" s="115">
        <f t="shared" si="119"/>
        <v>35.216604354317312</v>
      </c>
      <c r="M741" s="98">
        <f t="shared" si="112"/>
        <v>35.16710435431731</v>
      </c>
      <c r="N741" s="116">
        <f t="shared" si="113"/>
        <v>35.217104354317314</v>
      </c>
      <c r="O741" s="117">
        <f t="shared" si="114"/>
        <v>35.192104354317308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35.217604354317309</v>
      </c>
      <c r="L742" s="115">
        <f t="shared" si="119"/>
        <v>35.266604354317309</v>
      </c>
      <c r="M742" s="98">
        <f t="shared" si="112"/>
        <v>35.217104354317307</v>
      </c>
      <c r="N742" s="116">
        <f t="shared" si="113"/>
        <v>35.267104354317311</v>
      </c>
      <c r="O742" s="117">
        <f t="shared" si="114"/>
        <v>35.242104354317306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35.267604354317307</v>
      </c>
      <c r="L743" s="115">
        <f t="shared" si="119"/>
        <v>35.316604354317306</v>
      </c>
      <c r="M743" s="98">
        <f t="shared" si="112"/>
        <v>35.267104354317304</v>
      </c>
      <c r="N743" s="116">
        <f t="shared" si="113"/>
        <v>35.317104354317308</v>
      </c>
      <c r="O743" s="117">
        <f t="shared" si="114"/>
        <v>35.292104354317303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35.317604354317304</v>
      </c>
      <c r="L744" s="115">
        <f t="shared" si="119"/>
        <v>35.366604354317303</v>
      </c>
      <c r="M744" s="98">
        <f t="shared" si="112"/>
        <v>35.317104354317301</v>
      </c>
      <c r="N744" s="116">
        <f t="shared" si="113"/>
        <v>35.367104354317306</v>
      </c>
      <c r="O744" s="117">
        <f t="shared" si="114"/>
        <v>35.3421043543173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35.367604354317301</v>
      </c>
      <c r="L745" s="115">
        <f t="shared" si="119"/>
        <v>35.4166043543173</v>
      </c>
      <c r="M745" s="98">
        <f t="shared" si="112"/>
        <v>35.367104354317298</v>
      </c>
      <c r="N745" s="116">
        <f t="shared" si="113"/>
        <v>35.417104354317303</v>
      </c>
      <c r="O745" s="117">
        <f t="shared" si="114"/>
        <v>35.392104354317297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35.417604354317298</v>
      </c>
      <c r="L746" s="115">
        <f t="shared" si="119"/>
        <v>35.466604354317298</v>
      </c>
      <c r="M746" s="98">
        <f t="shared" si="112"/>
        <v>35.417104354317296</v>
      </c>
      <c r="N746" s="116">
        <f t="shared" si="113"/>
        <v>35.4671043543173</v>
      </c>
      <c r="O746" s="117">
        <f t="shared" si="114"/>
        <v>35.442104354317294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35.467604354317295</v>
      </c>
      <c r="L747" s="115">
        <f t="shared" si="119"/>
        <v>35.516604354317295</v>
      </c>
      <c r="M747" s="98">
        <f t="shared" si="112"/>
        <v>35.467104354317293</v>
      </c>
      <c r="N747" s="116">
        <f t="shared" si="113"/>
        <v>35.517104354317297</v>
      </c>
      <c r="O747" s="117">
        <f t="shared" si="114"/>
        <v>35.492104354317291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35.517604354317292</v>
      </c>
      <c r="L748" s="115">
        <f t="shared" si="119"/>
        <v>35.566604354317292</v>
      </c>
      <c r="M748" s="98">
        <f t="shared" si="112"/>
        <v>35.51710435431729</v>
      </c>
      <c r="N748" s="116">
        <f t="shared" si="113"/>
        <v>35.567104354317294</v>
      </c>
      <c r="O748" s="117">
        <f t="shared" si="114"/>
        <v>35.542104354317289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35.56760435431729</v>
      </c>
      <c r="L749" s="115">
        <f t="shared" si="119"/>
        <v>35.616604354317289</v>
      </c>
      <c r="M749" s="98">
        <f t="shared" si="112"/>
        <v>35.567104354317287</v>
      </c>
      <c r="N749" s="116">
        <f t="shared" si="113"/>
        <v>35.617104354317291</v>
      </c>
      <c r="O749" s="117">
        <f t="shared" si="114"/>
        <v>35.592104354317286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35.617604354317287</v>
      </c>
      <c r="L750" s="115">
        <f t="shared" si="119"/>
        <v>35.666604354317286</v>
      </c>
      <c r="M750" s="98">
        <f t="shared" si="112"/>
        <v>35.617104354317284</v>
      </c>
      <c r="N750" s="116">
        <f t="shared" si="113"/>
        <v>35.667104354317289</v>
      </c>
      <c r="O750" s="117">
        <f t="shared" si="114"/>
        <v>35.642104354317283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35.667604354317284</v>
      </c>
      <c r="L751" s="115">
        <f t="shared" si="119"/>
        <v>35.716604354317283</v>
      </c>
      <c r="M751" s="98">
        <f t="shared" si="112"/>
        <v>35.667104354317281</v>
      </c>
      <c r="N751" s="116">
        <f t="shared" si="113"/>
        <v>35.717104354317286</v>
      </c>
      <c r="O751" s="117">
        <f t="shared" si="114"/>
        <v>35.69210435431728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35.717604354317281</v>
      </c>
      <c r="L752" s="115">
        <f t="shared" si="119"/>
        <v>35.76660435431728</v>
      </c>
      <c r="M752" s="98">
        <f t="shared" si="112"/>
        <v>35.717104354317279</v>
      </c>
      <c r="N752" s="116">
        <f t="shared" si="113"/>
        <v>35.767104354317283</v>
      </c>
      <c r="O752" s="117">
        <f t="shared" si="114"/>
        <v>35.742104354317277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35.767604354317278</v>
      </c>
      <c r="L753" s="115">
        <f t="shared" si="119"/>
        <v>35.816604354317278</v>
      </c>
      <c r="M753" s="98">
        <f t="shared" si="112"/>
        <v>35.767104354317276</v>
      </c>
      <c r="N753" s="116">
        <f t="shared" si="113"/>
        <v>35.81710435431728</v>
      </c>
      <c r="O753" s="117">
        <f t="shared" si="114"/>
        <v>35.792104354317274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35.817604354317275</v>
      </c>
      <c r="L754" s="115">
        <f t="shared" si="119"/>
        <v>35.866604354317275</v>
      </c>
      <c r="M754" s="98">
        <f t="shared" si="112"/>
        <v>35.817104354317273</v>
      </c>
      <c r="N754" s="116">
        <f t="shared" si="113"/>
        <v>35.867104354317277</v>
      </c>
      <c r="O754" s="117">
        <f t="shared" si="114"/>
        <v>35.842104354317271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35.867604354317272</v>
      </c>
      <c r="L755" s="115">
        <f t="shared" si="119"/>
        <v>35.916604354317272</v>
      </c>
      <c r="M755" s="98">
        <f t="shared" si="112"/>
        <v>35.86710435431727</v>
      </c>
      <c r="N755" s="116">
        <f t="shared" si="113"/>
        <v>35.917104354317274</v>
      </c>
      <c r="O755" s="117">
        <f t="shared" si="114"/>
        <v>35.892104354317269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35.91760435431727</v>
      </c>
      <c r="L756" s="115">
        <f t="shared" si="119"/>
        <v>35.966604354317269</v>
      </c>
      <c r="M756" s="98">
        <f t="shared" si="112"/>
        <v>35.917104354317267</v>
      </c>
      <c r="N756" s="116">
        <f t="shared" si="113"/>
        <v>35.967104354317271</v>
      </c>
      <c r="O756" s="117">
        <f t="shared" si="114"/>
        <v>35.942104354317266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35.967604354317267</v>
      </c>
      <c r="L757" s="115">
        <f t="shared" si="119"/>
        <v>36.016604354317266</v>
      </c>
      <c r="M757" s="98">
        <f t="shared" si="112"/>
        <v>35.967104354317264</v>
      </c>
      <c r="N757" s="116">
        <f t="shared" si="113"/>
        <v>36.017104354317269</v>
      </c>
      <c r="O757" s="117">
        <f t="shared" si="114"/>
        <v>35.992104354317263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36.017604354317264</v>
      </c>
      <c r="L758" s="115">
        <f t="shared" si="119"/>
        <v>36.066604354317263</v>
      </c>
      <c r="M758" s="98">
        <f t="shared" si="112"/>
        <v>36.017104354317262</v>
      </c>
      <c r="N758" s="116">
        <f t="shared" si="113"/>
        <v>36.067104354317266</v>
      </c>
      <c r="O758" s="117">
        <f t="shared" si="114"/>
        <v>36.04210435431726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36.067604354317261</v>
      </c>
      <c r="L759" s="115">
        <f t="shared" si="119"/>
        <v>36.116604354317261</v>
      </c>
      <c r="M759" s="98">
        <f t="shared" si="112"/>
        <v>36.067104354317259</v>
      </c>
      <c r="N759" s="116">
        <f t="shared" si="113"/>
        <v>36.117104354317263</v>
      </c>
      <c r="O759" s="117">
        <f t="shared" si="114"/>
        <v>36.092104354317257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36.117604354317258</v>
      </c>
      <c r="L760" s="115">
        <f t="shared" si="119"/>
        <v>36.166604354317258</v>
      </c>
      <c r="M760" s="98">
        <f t="shared" si="112"/>
        <v>36.117104354317256</v>
      </c>
      <c r="N760" s="116">
        <f t="shared" si="113"/>
        <v>36.16710435431726</v>
      </c>
      <c r="O760" s="117">
        <f t="shared" si="114"/>
        <v>36.142104354317254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36.167604354317255</v>
      </c>
      <c r="L761" s="115">
        <f t="shared" si="119"/>
        <v>36.216604354317255</v>
      </c>
      <c r="M761" s="98">
        <f t="shared" si="112"/>
        <v>36.167104354317253</v>
      </c>
      <c r="N761" s="116">
        <f t="shared" si="113"/>
        <v>36.217104354317257</v>
      </c>
      <c r="O761" s="117">
        <f t="shared" si="114"/>
        <v>36.192104354317252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36.217604354317253</v>
      </c>
      <c r="L762" s="115">
        <f t="shared" si="119"/>
        <v>36.266604354317252</v>
      </c>
      <c r="M762" s="98">
        <f t="shared" si="112"/>
        <v>36.21710435431725</v>
      </c>
      <c r="N762" s="116">
        <f t="shared" si="113"/>
        <v>36.267104354317254</v>
      </c>
      <c r="O762" s="117">
        <f t="shared" si="114"/>
        <v>36.242104354317249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36.26760435431725</v>
      </c>
      <c r="L763" s="115">
        <f t="shared" si="119"/>
        <v>36.316604354317249</v>
      </c>
      <c r="M763" s="98">
        <f t="shared" si="112"/>
        <v>36.267104354317247</v>
      </c>
      <c r="N763" s="116">
        <f t="shared" si="113"/>
        <v>36.317104354317252</v>
      </c>
      <c r="O763" s="117">
        <f t="shared" si="114"/>
        <v>36.292104354317246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36.317604354317247</v>
      </c>
      <c r="L764" s="115">
        <f t="shared" si="119"/>
        <v>36.366604354317246</v>
      </c>
      <c r="M764" s="98">
        <f t="shared" si="112"/>
        <v>36.317104354317244</v>
      </c>
      <c r="N764" s="116">
        <f t="shared" si="113"/>
        <v>36.367104354317249</v>
      </c>
      <c r="O764" s="117">
        <f t="shared" si="114"/>
        <v>36.342104354317243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36.367604354317244</v>
      </c>
      <c r="L765" s="115">
        <f t="shared" si="119"/>
        <v>36.416604354317244</v>
      </c>
      <c r="M765" s="98">
        <f t="shared" si="112"/>
        <v>36.367104354317242</v>
      </c>
      <c r="N765" s="116">
        <f t="shared" si="113"/>
        <v>36.417104354317246</v>
      </c>
      <c r="O765" s="117">
        <f t="shared" si="114"/>
        <v>36.39210435431724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36.417604354317241</v>
      </c>
      <c r="L766" s="115">
        <f t="shared" si="119"/>
        <v>36.466604354317241</v>
      </c>
      <c r="M766" s="98">
        <f t="shared" si="112"/>
        <v>36.417104354317239</v>
      </c>
      <c r="N766" s="116">
        <f t="shared" si="113"/>
        <v>36.467104354317243</v>
      </c>
      <c r="O766" s="117">
        <f t="shared" si="114"/>
        <v>36.442104354317237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36.467604354317238</v>
      </c>
      <c r="L767" s="115">
        <f t="shared" si="119"/>
        <v>36.516604354317238</v>
      </c>
      <c r="M767" s="98">
        <f t="shared" si="112"/>
        <v>36.467104354317236</v>
      </c>
      <c r="N767" s="116">
        <f t="shared" si="113"/>
        <v>36.51710435431724</v>
      </c>
      <c r="O767" s="117">
        <f t="shared" si="114"/>
        <v>36.492104354317235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36.517604354317236</v>
      </c>
      <c r="L768" s="115">
        <f t="shared" si="119"/>
        <v>36.566604354317235</v>
      </c>
      <c r="M768" s="98">
        <f t="shared" si="112"/>
        <v>36.517104354317233</v>
      </c>
      <c r="N768" s="116">
        <f t="shared" si="113"/>
        <v>36.567104354317237</v>
      </c>
      <c r="O768" s="117">
        <f t="shared" si="114"/>
        <v>36.542104354317232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36.567604354317233</v>
      </c>
      <c r="L769" s="115">
        <f t="shared" si="119"/>
        <v>36.616604354317232</v>
      </c>
      <c r="M769" s="98">
        <f t="shared" si="112"/>
        <v>36.56710435431723</v>
      </c>
      <c r="N769" s="116">
        <f t="shared" si="113"/>
        <v>36.617104354317235</v>
      </c>
      <c r="O769" s="117">
        <f t="shared" si="114"/>
        <v>36.592104354317229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36.61760435431723</v>
      </c>
      <c r="L770" s="115">
        <f t="shared" si="119"/>
        <v>36.666604354317229</v>
      </c>
      <c r="M770" s="98">
        <f t="shared" si="112"/>
        <v>36.617104354317227</v>
      </c>
      <c r="N770" s="116">
        <f t="shared" si="113"/>
        <v>36.667104354317232</v>
      </c>
      <c r="O770" s="117">
        <f t="shared" si="114"/>
        <v>36.642104354317226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36.667604354317227</v>
      </c>
      <c r="L771" s="115">
        <f t="shared" si="119"/>
        <v>36.716604354317226</v>
      </c>
      <c r="M771" s="98">
        <f t="shared" si="112"/>
        <v>36.667104354317225</v>
      </c>
      <c r="N771" s="116">
        <f t="shared" si="113"/>
        <v>36.717104354317229</v>
      </c>
      <c r="O771" s="117">
        <f t="shared" si="114"/>
        <v>36.692104354317223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36.717604354317224</v>
      </c>
      <c r="L772" s="115">
        <f t="shared" si="119"/>
        <v>36.766604354317224</v>
      </c>
      <c r="M772" s="98">
        <f t="shared" si="112"/>
        <v>36.717104354317222</v>
      </c>
      <c r="N772" s="116">
        <f t="shared" si="113"/>
        <v>36.767104354317226</v>
      </c>
      <c r="O772" s="117">
        <f t="shared" si="114"/>
        <v>36.74210435431722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36.767604354317221</v>
      </c>
      <c r="L773" s="115">
        <f t="shared" si="119"/>
        <v>36.816604354317221</v>
      </c>
      <c r="M773" s="98">
        <f t="shared" ref="M773:M836" si="122">K773-5*10^-(D$2+1)</f>
        <v>36.767104354317219</v>
      </c>
      <c r="N773" s="116">
        <f t="shared" ref="N773:N836" si="123">L773+5*10^-(D$2+1)</f>
        <v>36.817104354317223</v>
      </c>
      <c r="O773" s="117">
        <f t="shared" ref="O773:O836" si="124">AVERAGE(K773,L773)</f>
        <v>36.792104354317217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36.817604354317218</v>
      </c>
      <c r="L774" s="115">
        <f t="shared" ref="L774:L837" si="129">K774+$I$4-POWER(10,-$D$2)</f>
        <v>36.866604354317218</v>
      </c>
      <c r="M774" s="98">
        <f t="shared" si="122"/>
        <v>36.817104354317216</v>
      </c>
      <c r="N774" s="116">
        <f t="shared" si="123"/>
        <v>36.86710435431722</v>
      </c>
      <c r="O774" s="117">
        <f t="shared" si="124"/>
        <v>36.842104354317215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36.867604354317216</v>
      </c>
      <c r="L775" s="115">
        <f t="shared" si="129"/>
        <v>36.916604354317215</v>
      </c>
      <c r="M775" s="98">
        <f t="shared" si="122"/>
        <v>36.867104354317213</v>
      </c>
      <c r="N775" s="116">
        <f t="shared" si="123"/>
        <v>36.917104354317217</v>
      </c>
      <c r="O775" s="117">
        <f t="shared" si="124"/>
        <v>36.892104354317212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36.917604354317213</v>
      </c>
      <c r="L776" s="115">
        <f t="shared" si="129"/>
        <v>36.966604354317212</v>
      </c>
      <c r="M776" s="98">
        <f t="shared" si="122"/>
        <v>36.91710435431721</v>
      </c>
      <c r="N776" s="116">
        <f t="shared" si="123"/>
        <v>36.967104354317215</v>
      </c>
      <c r="O776" s="117">
        <f t="shared" si="124"/>
        <v>36.942104354317209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36.96760435431721</v>
      </c>
      <c r="L777" s="115">
        <f t="shared" si="129"/>
        <v>37.016604354317209</v>
      </c>
      <c r="M777" s="98">
        <f t="shared" si="122"/>
        <v>36.967104354317208</v>
      </c>
      <c r="N777" s="116">
        <f t="shared" si="123"/>
        <v>37.017104354317212</v>
      </c>
      <c r="O777" s="117">
        <f t="shared" si="124"/>
        <v>36.992104354317206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37.017604354317207</v>
      </c>
      <c r="L778" s="115">
        <f t="shared" si="129"/>
        <v>37.066604354317207</v>
      </c>
      <c r="M778" s="98">
        <f t="shared" si="122"/>
        <v>37.017104354317205</v>
      </c>
      <c r="N778" s="116">
        <f t="shared" si="123"/>
        <v>37.067104354317209</v>
      </c>
      <c r="O778" s="117">
        <f t="shared" si="124"/>
        <v>37.042104354317203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37.067604354317204</v>
      </c>
      <c r="L779" s="115">
        <f t="shared" si="129"/>
        <v>37.116604354317204</v>
      </c>
      <c r="M779" s="98">
        <f t="shared" si="122"/>
        <v>37.067104354317202</v>
      </c>
      <c r="N779" s="116">
        <f t="shared" si="123"/>
        <v>37.117104354317206</v>
      </c>
      <c r="O779" s="117">
        <f t="shared" si="124"/>
        <v>37.0921043543172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37.117604354317201</v>
      </c>
      <c r="L780" s="115">
        <f t="shared" si="129"/>
        <v>37.166604354317201</v>
      </c>
      <c r="M780" s="98">
        <f t="shared" si="122"/>
        <v>37.117104354317199</v>
      </c>
      <c r="N780" s="116">
        <f t="shared" si="123"/>
        <v>37.167104354317203</v>
      </c>
      <c r="O780" s="117">
        <f t="shared" si="124"/>
        <v>37.142104354317198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37.167604354317199</v>
      </c>
      <c r="L781" s="115">
        <f t="shared" si="129"/>
        <v>37.216604354317198</v>
      </c>
      <c r="M781" s="98">
        <f t="shared" si="122"/>
        <v>37.167104354317196</v>
      </c>
      <c r="N781" s="116">
        <f t="shared" si="123"/>
        <v>37.2171043543172</v>
      </c>
      <c r="O781" s="117">
        <f t="shared" si="124"/>
        <v>37.192104354317195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37.217604354317196</v>
      </c>
      <c r="L782" s="115">
        <f t="shared" si="129"/>
        <v>37.266604354317195</v>
      </c>
      <c r="M782" s="98">
        <f t="shared" si="122"/>
        <v>37.217104354317193</v>
      </c>
      <c r="N782" s="116">
        <f t="shared" si="123"/>
        <v>37.267104354317198</v>
      </c>
      <c r="O782" s="117">
        <f t="shared" si="124"/>
        <v>37.242104354317192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37.267604354317193</v>
      </c>
      <c r="L783" s="115">
        <f t="shared" si="129"/>
        <v>37.316604354317192</v>
      </c>
      <c r="M783" s="98">
        <f t="shared" si="122"/>
        <v>37.26710435431719</v>
      </c>
      <c r="N783" s="116">
        <f t="shared" si="123"/>
        <v>37.317104354317195</v>
      </c>
      <c r="O783" s="117">
        <f t="shared" si="124"/>
        <v>37.292104354317189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37.31760435431719</v>
      </c>
      <c r="L784" s="115">
        <f t="shared" si="129"/>
        <v>37.36660435431719</v>
      </c>
      <c r="M784" s="98">
        <f t="shared" si="122"/>
        <v>37.317104354317188</v>
      </c>
      <c r="N784" s="116">
        <f t="shared" si="123"/>
        <v>37.367104354317192</v>
      </c>
      <c r="O784" s="117">
        <f t="shared" si="124"/>
        <v>37.342104354317186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37.367604354317187</v>
      </c>
      <c r="L785" s="115">
        <f t="shared" si="129"/>
        <v>37.416604354317187</v>
      </c>
      <c r="M785" s="98">
        <f t="shared" si="122"/>
        <v>37.367104354317185</v>
      </c>
      <c r="N785" s="116">
        <f t="shared" si="123"/>
        <v>37.417104354317189</v>
      </c>
      <c r="O785" s="117">
        <f t="shared" si="124"/>
        <v>37.392104354317183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37.417604354317184</v>
      </c>
      <c r="L786" s="115">
        <f t="shared" si="129"/>
        <v>37.466604354317184</v>
      </c>
      <c r="M786" s="98">
        <f t="shared" si="122"/>
        <v>37.417104354317182</v>
      </c>
      <c r="N786" s="116">
        <f t="shared" si="123"/>
        <v>37.467104354317186</v>
      </c>
      <c r="O786" s="117">
        <f t="shared" si="124"/>
        <v>37.442104354317181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37.467604354317182</v>
      </c>
      <c r="L787" s="115">
        <f t="shared" si="129"/>
        <v>37.516604354317181</v>
      </c>
      <c r="M787" s="98">
        <f t="shared" si="122"/>
        <v>37.467104354317179</v>
      </c>
      <c r="N787" s="116">
        <f t="shared" si="123"/>
        <v>37.517104354317183</v>
      </c>
      <c r="O787" s="117">
        <f t="shared" si="124"/>
        <v>37.492104354317178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37.517604354317179</v>
      </c>
      <c r="L788" s="115">
        <f t="shared" si="129"/>
        <v>37.566604354317178</v>
      </c>
      <c r="M788" s="98">
        <f t="shared" si="122"/>
        <v>37.517104354317176</v>
      </c>
      <c r="N788" s="116">
        <f t="shared" si="123"/>
        <v>37.567104354317181</v>
      </c>
      <c r="O788" s="117">
        <f t="shared" si="124"/>
        <v>37.542104354317175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37.567604354317176</v>
      </c>
      <c r="L789" s="115">
        <f t="shared" si="129"/>
        <v>37.616604354317175</v>
      </c>
      <c r="M789" s="98">
        <f t="shared" si="122"/>
        <v>37.567104354317173</v>
      </c>
      <c r="N789" s="116">
        <f t="shared" si="123"/>
        <v>37.617104354317178</v>
      </c>
      <c r="O789" s="117">
        <f t="shared" si="124"/>
        <v>37.592104354317172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37.617604354317173</v>
      </c>
      <c r="L790" s="115">
        <f t="shared" si="129"/>
        <v>37.666604354317172</v>
      </c>
      <c r="M790" s="98">
        <f t="shared" si="122"/>
        <v>37.617104354317171</v>
      </c>
      <c r="N790" s="116">
        <f t="shared" si="123"/>
        <v>37.667104354317175</v>
      </c>
      <c r="O790" s="117">
        <f t="shared" si="124"/>
        <v>37.642104354317169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37.66760435431717</v>
      </c>
      <c r="L791" s="115">
        <f t="shared" si="129"/>
        <v>37.71660435431717</v>
      </c>
      <c r="M791" s="98">
        <f t="shared" si="122"/>
        <v>37.667104354317168</v>
      </c>
      <c r="N791" s="116">
        <f t="shared" si="123"/>
        <v>37.717104354317172</v>
      </c>
      <c r="O791" s="117">
        <f t="shared" si="124"/>
        <v>37.692104354317166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37.717604354317167</v>
      </c>
      <c r="L792" s="115">
        <f t="shared" si="129"/>
        <v>37.766604354317167</v>
      </c>
      <c r="M792" s="98">
        <f t="shared" si="122"/>
        <v>37.717104354317165</v>
      </c>
      <c r="N792" s="116">
        <f t="shared" si="123"/>
        <v>37.767104354317169</v>
      </c>
      <c r="O792" s="117">
        <f t="shared" si="124"/>
        <v>37.742104354317163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37.767604354317164</v>
      </c>
      <c r="L793" s="115">
        <f t="shared" si="129"/>
        <v>37.816604354317164</v>
      </c>
      <c r="M793" s="98">
        <f t="shared" si="122"/>
        <v>37.767104354317162</v>
      </c>
      <c r="N793" s="116">
        <f t="shared" si="123"/>
        <v>37.817104354317166</v>
      </c>
      <c r="O793" s="117">
        <f t="shared" si="124"/>
        <v>37.792104354317161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37.817604354317162</v>
      </c>
      <c r="L794" s="115">
        <f t="shared" si="129"/>
        <v>37.866604354317161</v>
      </c>
      <c r="M794" s="98">
        <f t="shared" si="122"/>
        <v>37.817104354317159</v>
      </c>
      <c r="N794" s="116">
        <f t="shared" si="123"/>
        <v>37.867104354317163</v>
      </c>
      <c r="O794" s="117">
        <f t="shared" si="124"/>
        <v>37.842104354317158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37.867604354317159</v>
      </c>
      <c r="L795" s="115">
        <f t="shared" si="129"/>
        <v>37.916604354317158</v>
      </c>
      <c r="M795" s="98">
        <f t="shared" si="122"/>
        <v>37.867104354317156</v>
      </c>
      <c r="N795" s="116">
        <f t="shared" si="123"/>
        <v>37.917104354317161</v>
      </c>
      <c r="O795" s="117">
        <f t="shared" si="124"/>
        <v>37.892104354317155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37.917604354317156</v>
      </c>
      <c r="L796" s="115">
        <f t="shared" si="129"/>
        <v>37.966604354317155</v>
      </c>
      <c r="M796" s="98">
        <f t="shared" si="122"/>
        <v>37.917104354317154</v>
      </c>
      <c r="N796" s="116">
        <f t="shared" si="123"/>
        <v>37.967104354317158</v>
      </c>
      <c r="O796" s="117">
        <f t="shared" si="124"/>
        <v>37.942104354317152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37.967604354317153</v>
      </c>
      <c r="L797" s="115">
        <f t="shared" si="129"/>
        <v>38.016604354317153</v>
      </c>
      <c r="M797" s="98">
        <f t="shared" si="122"/>
        <v>37.967104354317151</v>
      </c>
      <c r="N797" s="116">
        <f t="shared" si="123"/>
        <v>38.017104354317155</v>
      </c>
      <c r="O797" s="117">
        <f t="shared" si="124"/>
        <v>37.992104354317149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38.01760435431715</v>
      </c>
      <c r="L798" s="115">
        <f t="shared" si="129"/>
        <v>38.06660435431715</v>
      </c>
      <c r="M798" s="98">
        <f t="shared" si="122"/>
        <v>38.017104354317148</v>
      </c>
      <c r="N798" s="116">
        <f t="shared" si="123"/>
        <v>38.067104354317152</v>
      </c>
      <c r="O798" s="117">
        <f t="shared" si="124"/>
        <v>38.042104354317146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38.067604354317147</v>
      </c>
      <c r="L799" s="115">
        <f t="shared" si="129"/>
        <v>38.116604354317147</v>
      </c>
      <c r="M799" s="98">
        <f t="shared" si="122"/>
        <v>38.067104354317145</v>
      </c>
      <c r="N799" s="116">
        <f t="shared" si="123"/>
        <v>38.117104354317149</v>
      </c>
      <c r="O799" s="117">
        <f t="shared" si="124"/>
        <v>38.092104354317144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38.117604354317145</v>
      </c>
      <c r="L800" s="115">
        <f t="shared" si="129"/>
        <v>38.166604354317144</v>
      </c>
      <c r="M800" s="98">
        <f t="shared" si="122"/>
        <v>38.117104354317142</v>
      </c>
      <c r="N800" s="116">
        <f t="shared" si="123"/>
        <v>38.167104354317146</v>
      </c>
      <c r="O800" s="117">
        <f t="shared" si="124"/>
        <v>38.142104354317141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38.167604354317142</v>
      </c>
      <c r="L801" s="115">
        <f t="shared" si="129"/>
        <v>38.216604354317141</v>
      </c>
      <c r="M801" s="98">
        <f t="shared" si="122"/>
        <v>38.167104354317139</v>
      </c>
      <c r="N801" s="116">
        <f t="shared" si="123"/>
        <v>38.217104354317144</v>
      </c>
      <c r="O801" s="117">
        <f t="shared" si="124"/>
        <v>38.192104354317138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38.217604354317139</v>
      </c>
      <c r="L802" s="115">
        <f t="shared" si="129"/>
        <v>38.266604354317138</v>
      </c>
      <c r="M802" s="98">
        <f t="shared" si="122"/>
        <v>38.217104354317136</v>
      </c>
      <c r="N802" s="116">
        <f t="shared" si="123"/>
        <v>38.267104354317141</v>
      </c>
      <c r="O802" s="117">
        <f t="shared" si="124"/>
        <v>38.242104354317135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38.267604354317136</v>
      </c>
      <c r="L803" s="115">
        <f t="shared" si="129"/>
        <v>38.316604354317136</v>
      </c>
      <c r="M803" s="98">
        <f t="shared" si="122"/>
        <v>38.267104354317134</v>
      </c>
      <c r="N803" s="116">
        <f t="shared" si="123"/>
        <v>38.317104354317138</v>
      </c>
      <c r="O803" s="117">
        <f t="shared" si="124"/>
        <v>38.292104354317132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38.317604354317133</v>
      </c>
      <c r="L804" s="115">
        <f t="shared" si="129"/>
        <v>38.366604354317133</v>
      </c>
      <c r="M804" s="98">
        <f t="shared" si="122"/>
        <v>38.317104354317131</v>
      </c>
      <c r="N804" s="116">
        <f t="shared" si="123"/>
        <v>38.367104354317135</v>
      </c>
      <c r="O804" s="117">
        <f t="shared" si="124"/>
        <v>38.342104354317129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38.36760435431713</v>
      </c>
      <c r="L805" s="115">
        <f t="shared" si="129"/>
        <v>38.41660435431713</v>
      </c>
      <c r="M805" s="98">
        <f t="shared" si="122"/>
        <v>38.367104354317128</v>
      </c>
      <c r="N805" s="116">
        <f t="shared" si="123"/>
        <v>38.417104354317132</v>
      </c>
      <c r="O805" s="117">
        <f t="shared" si="124"/>
        <v>38.392104354317127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38.417604354317128</v>
      </c>
      <c r="L806" s="115">
        <f t="shared" si="129"/>
        <v>38.466604354317127</v>
      </c>
      <c r="M806" s="98">
        <f t="shared" si="122"/>
        <v>38.417104354317125</v>
      </c>
      <c r="N806" s="116">
        <f t="shared" si="123"/>
        <v>38.467104354317129</v>
      </c>
      <c r="O806" s="117">
        <f t="shared" si="124"/>
        <v>38.442104354317124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38.467604354317125</v>
      </c>
      <c r="L807" s="115">
        <f t="shared" si="129"/>
        <v>38.516604354317124</v>
      </c>
      <c r="M807" s="98">
        <f t="shared" si="122"/>
        <v>38.467104354317122</v>
      </c>
      <c r="N807" s="116">
        <f t="shared" si="123"/>
        <v>38.517104354317127</v>
      </c>
      <c r="O807" s="117">
        <f t="shared" si="124"/>
        <v>38.492104354317121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38.517604354317122</v>
      </c>
      <c r="L808" s="115">
        <f t="shared" si="129"/>
        <v>38.566604354317121</v>
      </c>
      <c r="M808" s="98">
        <f t="shared" si="122"/>
        <v>38.517104354317119</v>
      </c>
      <c r="N808" s="116">
        <f t="shared" si="123"/>
        <v>38.567104354317124</v>
      </c>
      <c r="O808" s="117">
        <f t="shared" si="124"/>
        <v>38.542104354317118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38.567604354317119</v>
      </c>
      <c r="L809" s="115">
        <f t="shared" si="129"/>
        <v>38.616604354317118</v>
      </c>
      <c r="M809" s="98">
        <f t="shared" si="122"/>
        <v>38.567104354317117</v>
      </c>
      <c r="N809" s="116">
        <f t="shared" si="123"/>
        <v>38.617104354317121</v>
      </c>
      <c r="O809" s="117">
        <f t="shared" si="124"/>
        <v>38.592104354317115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38.617604354317116</v>
      </c>
      <c r="L810" s="115">
        <f t="shared" si="129"/>
        <v>38.666604354317116</v>
      </c>
      <c r="M810" s="98">
        <f t="shared" si="122"/>
        <v>38.617104354317114</v>
      </c>
      <c r="N810" s="116">
        <f t="shared" si="123"/>
        <v>38.667104354317118</v>
      </c>
      <c r="O810" s="117">
        <f t="shared" si="124"/>
        <v>38.642104354317112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38.667604354317113</v>
      </c>
      <c r="L811" s="115">
        <f t="shared" si="129"/>
        <v>38.716604354317113</v>
      </c>
      <c r="M811" s="98">
        <f t="shared" si="122"/>
        <v>38.667104354317111</v>
      </c>
      <c r="N811" s="116">
        <f t="shared" si="123"/>
        <v>38.717104354317115</v>
      </c>
      <c r="O811" s="117">
        <f t="shared" si="124"/>
        <v>38.692104354317109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38.71760435431711</v>
      </c>
      <c r="L812" s="115">
        <f t="shared" si="129"/>
        <v>38.76660435431711</v>
      </c>
      <c r="M812" s="98">
        <f t="shared" si="122"/>
        <v>38.717104354317108</v>
      </c>
      <c r="N812" s="116">
        <f t="shared" si="123"/>
        <v>38.767104354317112</v>
      </c>
      <c r="O812" s="117">
        <f t="shared" si="124"/>
        <v>38.742104354317107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38.767604354317108</v>
      </c>
      <c r="L813" s="115">
        <f t="shared" si="129"/>
        <v>38.816604354317107</v>
      </c>
      <c r="M813" s="98">
        <f t="shared" si="122"/>
        <v>38.767104354317105</v>
      </c>
      <c r="N813" s="116">
        <f t="shared" si="123"/>
        <v>38.817104354317109</v>
      </c>
      <c r="O813" s="117">
        <f t="shared" si="124"/>
        <v>38.792104354317104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38.817604354317105</v>
      </c>
      <c r="L814" s="115">
        <f t="shared" si="129"/>
        <v>38.866604354317104</v>
      </c>
      <c r="M814" s="98">
        <f t="shared" si="122"/>
        <v>38.817104354317102</v>
      </c>
      <c r="N814" s="116">
        <f t="shared" si="123"/>
        <v>38.867104354317107</v>
      </c>
      <c r="O814" s="117">
        <f t="shared" si="124"/>
        <v>38.842104354317101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38.867604354317102</v>
      </c>
      <c r="L815" s="115">
        <f t="shared" si="129"/>
        <v>38.916604354317101</v>
      </c>
      <c r="M815" s="98">
        <f t="shared" si="122"/>
        <v>38.8671043543171</v>
      </c>
      <c r="N815" s="116">
        <f t="shared" si="123"/>
        <v>38.917104354317104</v>
      </c>
      <c r="O815" s="117">
        <f t="shared" si="124"/>
        <v>38.892104354317098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38.917604354317099</v>
      </c>
      <c r="L816" s="115">
        <f t="shared" si="129"/>
        <v>38.966604354317099</v>
      </c>
      <c r="M816" s="98">
        <f t="shared" si="122"/>
        <v>38.917104354317097</v>
      </c>
      <c r="N816" s="116">
        <f t="shared" si="123"/>
        <v>38.967104354317101</v>
      </c>
      <c r="O816" s="117">
        <f t="shared" si="124"/>
        <v>38.942104354317095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38.967604354317096</v>
      </c>
      <c r="L817" s="115">
        <f t="shared" si="129"/>
        <v>39.016604354317096</v>
      </c>
      <c r="M817" s="98">
        <f t="shared" si="122"/>
        <v>38.967104354317094</v>
      </c>
      <c r="N817" s="116">
        <f t="shared" si="123"/>
        <v>39.017104354317098</v>
      </c>
      <c r="O817" s="117">
        <f t="shared" si="124"/>
        <v>38.992104354317092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39.017604354317093</v>
      </c>
      <c r="L818" s="115">
        <f t="shared" si="129"/>
        <v>39.066604354317093</v>
      </c>
      <c r="M818" s="98">
        <f t="shared" si="122"/>
        <v>39.017104354317091</v>
      </c>
      <c r="N818" s="116">
        <f t="shared" si="123"/>
        <v>39.067104354317095</v>
      </c>
      <c r="O818" s="117">
        <f t="shared" si="124"/>
        <v>39.04210435431709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39.067604354317091</v>
      </c>
      <c r="L819" s="115">
        <f t="shared" si="129"/>
        <v>39.11660435431709</v>
      </c>
      <c r="M819" s="98">
        <f t="shared" si="122"/>
        <v>39.067104354317088</v>
      </c>
      <c r="N819" s="116">
        <f t="shared" si="123"/>
        <v>39.117104354317092</v>
      </c>
      <c r="O819" s="117">
        <f t="shared" si="124"/>
        <v>39.092104354317087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39.117604354317088</v>
      </c>
      <c r="L820" s="115">
        <f t="shared" si="129"/>
        <v>39.166604354317087</v>
      </c>
      <c r="M820" s="98">
        <f t="shared" si="122"/>
        <v>39.117104354317085</v>
      </c>
      <c r="N820" s="116">
        <f t="shared" si="123"/>
        <v>39.16710435431709</v>
      </c>
      <c r="O820" s="117">
        <f t="shared" si="124"/>
        <v>39.142104354317084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39.167604354317085</v>
      </c>
      <c r="L821" s="115">
        <f t="shared" si="129"/>
        <v>39.216604354317084</v>
      </c>
      <c r="M821" s="98">
        <f t="shared" si="122"/>
        <v>39.167104354317082</v>
      </c>
      <c r="N821" s="116">
        <f t="shared" si="123"/>
        <v>39.217104354317087</v>
      </c>
      <c r="O821" s="117">
        <f t="shared" si="124"/>
        <v>39.192104354317081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39.217604354317082</v>
      </c>
      <c r="L822" s="115">
        <f t="shared" si="129"/>
        <v>39.266604354317082</v>
      </c>
      <c r="M822" s="98">
        <f t="shared" si="122"/>
        <v>39.21710435431708</v>
      </c>
      <c r="N822" s="116">
        <f t="shared" si="123"/>
        <v>39.267104354317084</v>
      </c>
      <c r="O822" s="117">
        <f t="shared" si="124"/>
        <v>39.242104354317078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39.267604354317079</v>
      </c>
      <c r="L823" s="115">
        <f t="shared" si="129"/>
        <v>39.316604354317079</v>
      </c>
      <c r="M823" s="98">
        <f t="shared" si="122"/>
        <v>39.267104354317077</v>
      </c>
      <c r="N823" s="116">
        <f t="shared" si="123"/>
        <v>39.317104354317081</v>
      </c>
      <c r="O823" s="117">
        <f t="shared" si="124"/>
        <v>39.292104354317075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39.317604354317076</v>
      </c>
      <c r="L824" s="115">
        <f t="shared" si="129"/>
        <v>39.366604354317076</v>
      </c>
      <c r="M824" s="98">
        <f t="shared" si="122"/>
        <v>39.317104354317074</v>
      </c>
      <c r="N824" s="116">
        <f t="shared" si="123"/>
        <v>39.367104354317078</v>
      </c>
      <c r="O824" s="117">
        <f t="shared" si="124"/>
        <v>39.342104354317073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39.367604354317074</v>
      </c>
      <c r="L825" s="115">
        <f t="shared" si="129"/>
        <v>39.416604354317073</v>
      </c>
      <c r="M825" s="98">
        <f t="shared" si="122"/>
        <v>39.367104354317071</v>
      </c>
      <c r="N825" s="116">
        <f t="shared" si="123"/>
        <v>39.417104354317075</v>
      </c>
      <c r="O825" s="117">
        <f t="shared" si="124"/>
        <v>39.39210435431707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39.417604354317071</v>
      </c>
      <c r="L826" s="115">
        <f t="shared" si="129"/>
        <v>39.46660435431707</v>
      </c>
      <c r="M826" s="98">
        <f t="shared" si="122"/>
        <v>39.417104354317068</v>
      </c>
      <c r="N826" s="116">
        <f t="shared" si="123"/>
        <v>39.467104354317073</v>
      </c>
      <c r="O826" s="117">
        <f t="shared" si="124"/>
        <v>39.442104354317067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39.467604354317068</v>
      </c>
      <c r="L827" s="115">
        <f t="shared" si="129"/>
        <v>39.516604354317067</v>
      </c>
      <c r="M827" s="98">
        <f t="shared" si="122"/>
        <v>39.467104354317065</v>
      </c>
      <c r="N827" s="116">
        <f t="shared" si="123"/>
        <v>39.51710435431707</v>
      </c>
      <c r="O827" s="117">
        <f t="shared" si="124"/>
        <v>39.492104354317064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39.517604354317065</v>
      </c>
      <c r="L828" s="115">
        <f t="shared" si="129"/>
        <v>39.566604354317064</v>
      </c>
      <c r="M828" s="98">
        <f t="shared" si="122"/>
        <v>39.517104354317063</v>
      </c>
      <c r="N828" s="116">
        <f t="shared" si="123"/>
        <v>39.567104354317067</v>
      </c>
      <c r="O828" s="117">
        <f t="shared" si="124"/>
        <v>39.542104354317061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39.567604354317062</v>
      </c>
      <c r="L829" s="115">
        <f t="shared" si="129"/>
        <v>39.616604354317062</v>
      </c>
      <c r="M829" s="98">
        <f t="shared" si="122"/>
        <v>39.56710435431706</v>
      </c>
      <c r="N829" s="116">
        <f t="shared" si="123"/>
        <v>39.617104354317064</v>
      </c>
      <c r="O829" s="117">
        <f t="shared" si="124"/>
        <v>39.592104354317058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39.617604354317059</v>
      </c>
      <c r="L830" s="115">
        <f t="shared" si="129"/>
        <v>39.666604354317059</v>
      </c>
      <c r="M830" s="98">
        <f t="shared" si="122"/>
        <v>39.617104354317057</v>
      </c>
      <c r="N830" s="116">
        <f t="shared" si="123"/>
        <v>39.667104354317061</v>
      </c>
      <c r="O830" s="117">
        <f t="shared" si="124"/>
        <v>39.642104354317055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39.667604354317056</v>
      </c>
      <c r="L831" s="115">
        <f t="shared" si="129"/>
        <v>39.716604354317056</v>
      </c>
      <c r="M831" s="98">
        <f t="shared" si="122"/>
        <v>39.667104354317054</v>
      </c>
      <c r="N831" s="116">
        <f t="shared" si="123"/>
        <v>39.717104354317058</v>
      </c>
      <c r="O831" s="117">
        <f t="shared" si="124"/>
        <v>39.692104354317053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39.717604354317054</v>
      </c>
      <c r="L832" s="115">
        <f t="shared" si="129"/>
        <v>39.766604354317053</v>
      </c>
      <c r="M832" s="98">
        <f t="shared" si="122"/>
        <v>39.717104354317051</v>
      </c>
      <c r="N832" s="116">
        <f t="shared" si="123"/>
        <v>39.767104354317055</v>
      </c>
      <c r="O832" s="117">
        <f t="shared" si="124"/>
        <v>39.74210435431705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39.767604354317051</v>
      </c>
      <c r="L833" s="115">
        <f t="shared" si="129"/>
        <v>39.81660435431705</v>
      </c>
      <c r="M833" s="98">
        <f t="shared" si="122"/>
        <v>39.767104354317048</v>
      </c>
      <c r="N833" s="116">
        <f t="shared" si="123"/>
        <v>39.817104354317053</v>
      </c>
      <c r="O833" s="117">
        <f t="shared" si="124"/>
        <v>39.792104354317047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39.817604354317048</v>
      </c>
      <c r="L834" s="115">
        <f t="shared" si="129"/>
        <v>39.866604354317047</v>
      </c>
      <c r="M834" s="98">
        <f t="shared" si="122"/>
        <v>39.817104354317046</v>
      </c>
      <c r="N834" s="116">
        <f t="shared" si="123"/>
        <v>39.86710435431705</v>
      </c>
      <c r="O834" s="117">
        <f t="shared" si="124"/>
        <v>39.842104354317044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39.867604354317045</v>
      </c>
      <c r="L835" s="115">
        <f t="shared" si="129"/>
        <v>39.916604354317045</v>
      </c>
      <c r="M835" s="98">
        <f t="shared" si="122"/>
        <v>39.867104354317043</v>
      </c>
      <c r="N835" s="116">
        <f t="shared" si="123"/>
        <v>39.917104354317047</v>
      </c>
      <c r="O835" s="117">
        <f t="shared" si="124"/>
        <v>39.892104354317041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39.917604354317042</v>
      </c>
      <c r="L836" s="115">
        <f t="shared" si="129"/>
        <v>39.966604354317042</v>
      </c>
      <c r="M836" s="98">
        <f t="shared" si="122"/>
        <v>39.91710435431704</v>
      </c>
      <c r="N836" s="116">
        <f t="shared" si="123"/>
        <v>39.967104354317044</v>
      </c>
      <c r="O836" s="117">
        <f t="shared" si="124"/>
        <v>39.942104354317038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39.967604354317039</v>
      </c>
      <c r="L837" s="115">
        <f t="shared" si="129"/>
        <v>40.016604354317039</v>
      </c>
      <c r="M837" s="98">
        <f t="shared" ref="M837:M900" si="132">K837-5*10^-(D$2+1)</f>
        <v>39.967104354317037</v>
      </c>
      <c r="N837" s="116">
        <f t="shared" ref="N837:N900" si="133">L837+5*10^-(D$2+1)</f>
        <v>40.017104354317041</v>
      </c>
      <c r="O837" s="117">
        <f t="shared" ref="O837:O900" si="134">AVERAGE(K837,L837)</f>
        <v>39.992104354317036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40.017604354317037</v>
      </c>
      <c r="L838" s="115">
        <f t="shared" ref="L838:L901" si="139">K838+$I$4-POWER(10,-$D$2)</f>
        <v>40.066604354317036</v>
      </c>
      <c r="M838" s="98">
        <f t="shared" si="132"/>
        <v>40.017104354317034</v>
      </c>
      <c r="N838" s="116">
        <f t="shared" si="133"/>
        <v>40.067104354317038</v>
      </c>
      <c r="O838" s="117">
        <f t="shared" si="134"/>
        <v>40.042104354317033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40.067604354317034</v>
      </c>
      <c r="L839" s="115">
        <f t="shared" si="139"/>
        <v>40.116604354317033</v>
      </c>
      <c r="M839" s="98">
        <f t="shared" si="132"/>
        <v>40.067104354317031</v>
      </c>
      <c r="N839" s="116">
        <f t="shared" si="133"/>
        <v>40.117104354317036</v>
      </c>
      <c r="O839" s="117">
        <f t="shared" si="134"/>
        <v>40.09210435431703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40.117604354317031</v>
      </c>
      <c r="L840" s="115">
        <f t="shared" si="139"/>
        <v>40.16660435431703</v>
      </c>
      <c r="M840" s="98">
        <f t="shared" si="132"/>
        <v>40.117104354317028</v>
      </c>
      <c r="N840" s="116">
        <f t="shared" si="133"/>
        <v>40.167104354317033</v>
      </c>
      <c r="O840" s="117">
        <f t="shared" si="134"/>
        <v>40.142104354317027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40.167604354317028</v>
      </c>
      <c r="L841" s="115">
        <f t="shared" si="139"/>
        <v>40.216604354317028</v>
      </c>
      <c r="M841" s="98">
        <f t="shared" si="132"/>
        <v>40.167104354317026</v>
      </c>
      <c r="N841" s="116">
        <f t="shared" si="133"/>
        <v>40.21710435431703</v>
      </c>
      <c r="O841" s="117">
        <f t="shared" si="134"/>
        <v>40.192104354317024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40.217604354317025</v>
      </c>
      <c r="L842" s="115">
        <f t="shared" si="139"/>
        <v>40.266604354317025</v>
      </c>
      <c r="M842" s="98">
        <f t="shared" si="132"/>
        <v>40.217104354317023</v>
      </c>
      <c r="N842" s="116">
        <f t="shared" si="133"/>
        <v>40.267104354317027</v>
      </c>
      <c r="O842" s="117">
        <f t="shared" si="134"/>
        <v>40.242104354317021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40.267604354317022</v>
      </c>
      <c r="L843" s="115">
        <f t="shared" si="139"/>
        <v>40.316604354317022</v>
      </c>
      <c r="M843" s="98">
        <f t="shared" si="132"/>
        <v>40.26710435431702</v>
      </c>
      <c r="N843" s="116">
        <f t="shared" si="133"/>
        <v>40.317104354317024</v>
      </c>
      <c r="O843" s="117">
        <f t="shared" si="134"/>
        <v>40.292104354317019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40.317604354317019</v>
      </c>
      <c r="L844" s="115">
        <f t="shared" si="139"/>
        <v>40.366604354317019</v>
      </c>
      <c r="M844" s="98">
        <f t="shared" si="132"/>
        <v>40.317104354317017</v>
      </c>
      <c r="N844" s="116">
        <f t="shared" si="133"/>
        <v>40.367104354317021</v>
      </c>
      <c r="O844" s="117">
        <f t="shared" si="134"/>
        <v>40.342104354317016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40.367604354317017</v>
      </c>
      <c r="L845" s="115">
        <f t="shared" si="139"/>
        <v>40.416604354317016</v>
      </c>
      <c r="M845" s="98">
        <f t="shared" si="132"/>
        <v>40.367104354317014</v>
      </c>
      <c r="N845" s="116">
        <f t="shared" si="133"/>
        <v>40.417104354317019</v>
      </c>
      <c r="O845" s="117">
        <f t="shared" si="134"/>
        <v>40.392104354317013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40.417604354317014</v>
      </c>
      <c r="L846" s="115">
        <f t="shared" si="139"/>
        <v>40.466604354317013</v>
      </c>
      <c r="M846" s="98">
        <f t="shared" si="132"/>
        <v>40.417104354317011</v>
      </c>
      <c r="N846" s="116">
        <f t="shared" si="133"/>
        <v>40.467104354317016</v>
      </c>
      <c r="O846" s="117">
        <f t="shared" si="134"/>
        <v>40.44210435431701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40.467604354317011</v>
      </c>
      <c r="L847" s="115">
        <f t="shared" si="139"/>
        <v>40.51660435431701</v>
      </c>
      <c r="M847" s="98">
        <f t="shared" si="132"/>
        <v>40.467104354317009</v>
      </c>
      <c r="N847" s="116">
        <f t="shared" si="133"/>
        <v>40.517104354317013</v>
      </c>
      <c r="O847" s="117">
        <f t="shared" si="134"/>
        <v>40.492104354317007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40.517604354317008</v>
      </c>
      <c r="L848" s="115">
        <f t="shared" si="139"/>
        <v>40.566604354317008</v>
      </c>
      <c r="M848" s="98">
        <f t="shared" si="132"/>
        <v>40.517104354317006</v>
      </c>
      <c r="N848" s="116">
        <f t="shared" si="133"/>
        <v>40.56710435431701</v>
      </c>
      <c r="O848" s="117">
        <f t="shared" si="134"/>
        <v>40.542104354317004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40.567604354317005</v>
      </c>
      <c r="L849" s="115">
        <f t="shared" si="139"/>
        <v>40.616604354317005</v>
      </c>
      <c r="M849" s="98">
        <f t="shared" si="132"/>
        <v>40.567104354317003</v>
      </c>
      <c r="N849" s="116">
        <f t="shared" si="133"/>
        <v>40.617104354317007</v>
      </c>
      <c r="O849" s="117">
        <f t="shared" si="134"/>
        <v>40.592104354317001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40.617604354317002</v>
      </c>
      <c r="L850" s="115">
        <f t="shared" si="139"/>
        <v>40.666604354317002</v>
      </c>
      <c r="M850" s="98">
        <f t="shared" si="132"/>
        <v>40.617104354317</v>
      </c>
      <c r="N850" s="116">
        <f t="shared" si="133"/>
        <v>40.667104354317004</v>
      </c>
      <c r="O850" s="117">
        <f t="shared" si="134"/>
        <v>40.642104354316999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40.667604354317</v>
      </c>
      <c r="L851" s="115">
        <f t="shared" si="139"/>
        <v>40.716604354316999</v>
      </c>
      <c r="M851" s="98">
        <f t="shared" si="132"/>
        <v>40.667104354316997</v>
      </c>
      <c r="N851" s="116">
        <f t="shared" si="133"/>
        <v>40.717104354317001</v>
      </c>
      <c r="O851" s="117">
        <f t="shared" si="134"/>
        <v>40.692104354316996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40.717604354316997</v>
      </c>
      <c r="L852" s="115">
        <f t="shared" si="139"/>
        <v>40.766604354316996</v>
      </c>
      <c r="M852" s="98">
        <f t="shared" si="132"/>
        <v>40.717104354316994</v>
      </c>
      <c r="N852" s="116">
        <f t="shared" si="133"/>
        <v>40.767104354316999</v>
      </c>
      <c r="O852" s="117">
        <f t="shared" si="134"/>
        <v>40.742104354316993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40.767604354316994</v>
      </c>
      <c r="L853" s="115">
        <f t="shared" si="139"/>
        <v>40.816604354316993</v>
      </c>
      <c r="M853" s="98">
        <f t="shared" si="132"/>
        <v>40.767104354316992</v>
      </c>
      <c r="N853" s="116">
        <f t="shared" si="133"/>
        <v>40.817104354316996</v>
      </c>
      <c r="O853" s="117">
        <f t="shared" si="134"/>
        <v>40.79210435431699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40.817604354316991</v>
      </c>
      <c r="L854" s="115">
        <f t="shared" si="139"/>
        <v>40.866604354316991</v>
      </c>
      <c r="M854" s="98">
        <f t="shared" si="132"/>
        <v>40.817104354316989</v>
      </c>
      <c r="N854" s="116">
        <f t="shared" si="133"/>
        <v>40.867104354316993</v>
      </c>
      <c r="O854" s="117">
        <f t="shared" si="134"/>
        <v>40.842104354316987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40.867604354316988</v>
      </c>
      <c r="L855" s="115">
        <f t="shared" si="139"/>
        <v>40.916604354316988</v>
      </c>
      <c r="M855" s="98">
        <f t="shared" si="132"/>
        <v>40.867104354316986</v>
      </c>
      <c r="N855" s="116">
        <f t="shared" si="133"/>
        <v>40.91710435431699</v>
      </c>
      <c r="O855" s="117">
        <f t="shared" si="134"/>
        <v>40.892104354316984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40.917604354316985</v>
      </c>
      <c r="L856" s="115">
        <f t="shared" si="139"/>
        <v>40.966604354316985</v>
      </c>
      <c r="M856" s="98">
        <f t="shared" si="132"/>
        <v>40.917104354316983</v>
      </c>
      <c r="N856" s="116">
        <f t="shared" si="133"/>
        <v>40.967104354316987</v>
      </c>
      <c r="O856" s="117">
        <f t="shared" si="134"/>
        <v>40.942104354316982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40.967604354316983</v>
      </c>
      <c r="L857" s="115">
        <f t="shared" si="139"/>
        <v>41.016604354316982</v>
      </c>
      <c r="M857" s="98">
        <f t="shared" si="132"/>
        <v>40.96710435431698</v>
      </c>
      <c r="N857" s="116">
        <f t="shared" si="133"/>
        <v>41.017104354316984</v>
      </c>
      <c r="O857" s="117">
        <f t="shared" si="134"/>
        <v>40.992104354316979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41.01760435431698</v>
      </c>
      <c r="L858" s="115">
        <f t="shared" si="139"/>
        <v>41.066604354316979</v>
      </c>
      <c r="M858" s="98">
        <f t="shared" si="132"/>
        <v>41.017104354316977</v>
      </c>
      <c r="N858" s="116">
        <f t="shared" si="133"/>
        <v>41.067104354316982</v>
      </c>
      <c r="O858" s="117">
        <f t="shared" si="134"/>
        <v>41.042104354316976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41.067604354316977</v>
      </c>
      <c r="L859" s="115">
        <f t="shared" si="139"/>
        <v>41.116604354316976</v>
      </c>
      <c r="M859" s="98">
        <f t="shared" si="132"/>
        <v>41.067104354316974</v>
      </c>
      <c r="N859" s="116">
        <f t="shared" si="133"/>
        <v>41.117104354316979</v>
      </c>
      <c r="O859" s="117">
        <f t="shared" si="134"/>
        <v>41.092104354316973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41.117604354316974</v>
      </c>
      <c r="L860" s="115">
        <f t="shared" si="139"/>
        <v>41.166604354316974</v>
      </c>
      <c r="M860" s="98">
        <f t="shared" si="132"/>
        <v>41.117104354316972</v>
      </c>
      <c r="N860" s="116">
        <f t="shared" si="133"/>
        <v>41.167104354316976</v>
      </c>
      <c r="O860" s="117">
        <f t="shared" si="134"/>
        <v>41.14210435431697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41.167604354316971</v>
      </c>
      <c r="L861" s="115">
        <f t="shared" si="139"/>
        <v>41.216604354316971</v>
      </c>
      <c r="M861" s="98">
        <f t="shared" si="132"/>
        <v>41.167104354316969</v>
      </c>
      <c r="N861" s="116">
        <f t="shared" si="133"/>
        <v>41.217104354316973</v>
      </c>
      <c r="O861" s="117">
        <f t="shared" si="134"/>
        <v>41.192104354316967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41.217604354316968</v>
      </c>
      <c r="L862" s="115">
        <f t="shared" si="139"/>
        <v>41.266604354316968</v>
      </c>
      <c r="M862" s="98">
        <f t="shared" si="132"/>
        <v>41.217104354316966</v>
      </c>
      <c r="N862" s="116">
        <f t="shared" si="133"/>
        <v>41.26710435431697</v>
      </c>
      <c r="O862" s="117">
        <f t="shared" si="134"/>
        <v>41.242104354316965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41.267604354316965</v>
      </c>
      <c r="L863" s="115">
        <f t="shared" si="139"/>
        <v>41.316604354316965</v>
      </c>
      <c r="M863" s="98">
        <f t="shared" si="132"/>
        <v>41.267104354316963</v>
      </c>
      <c r="N863" s="116">
        <f t="shared" si="133"/>
        <v>41.317104354316967</v>
      </c>
      <c r="O863" s="117">
        <f t="shared" si="134"/>
        <v>41.292104354316962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41.317604354316963</v>
      </c>
      <c r="L864" s="115">
        <f t="shared" si="139"/>
        <v>41.366604354316962</v>
      </c>
      <c r="M864" s="98">
        <f t="shared" si="132"/>
        <v>41.31710435431696</v>
      </c>
      <c r="N864" s="116">
        <f t="shared" si="133"/>
        <v>41.367104354316965</v>
      </c>
      <c r="O864" s="117">
        <f t="shared" si="134"/>
        <v>41.342104354316959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41.36760435431696</v>
      </c>
      <c r="L865" s="115">
        <f t="shared" si="139"/>
        <v>41.416604354316959</v>
      </c>
      <c r="M865" s="98">
        <f t="shared" si="132"/>
        <v>41.367104354316957</v>
      </c>
      <c r="N865" s="116">
        <f t="shared" si="133"/>
        <v>41.417104354316962</v>
      </c>
      <c r="O865" s="117">
        <f t="shared" si="134"/>
        <v>41.392104354316956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41.417604354316957</v>
      </c>
      <c r="L866" s="115">
        <f t="shared" si="139"/>
        <v>41.466604354316956</v>
      </c>
      <c r="M866" s="98">
        <f t="shared" si="132"/>
        <v>41.417104354316955</v>
      </c>
      <c r="N866" s="116">
        <f t="shared" si="133"/>
        <v>41.467104354316959</v>
      </c>
      <c r="O866" s="117">
        <f t="shared" si="134"/>
        <v>41.442104354316953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41.467604354316954</v>
      </c>
      <c r="L867" s="115">
        <f t="shared" si="139"/>
        <v>41.516604354316954</v>
      </c>
      <c r="M867" s="98">
        <f t="shared" si="132"/>
        <v>41.467104354316952</v>
      </c>
      <c r="N867" s="116">
        <f t="shared" si="133"/>
        <v>41.517104354316956</v>
      </c>
      <c r="O867" s="117">
        <f t="shared" si="134"/>
        <v>41.49210435431695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41.517604354316951</v>
      </c>
      <c r="L868" s="115">
        <f t="shared" si="139"/>
        <v>41.566604354316951</v>
      </c>
      <c r="M868" s="98">
        <f t="shared" si="132"/>
        <v>41.517104354316949</v>
      </c>
      <c r="N868" s="116">
        <f t="shared" si="133"/>
        <v>41.567104354316953</v>
      </c>
      <c r="O868" s="117">
        <f t="shared" si="134"/>
        <v>41.542104354316947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41.567604354316948</v>
      </c>
      <c r="L869" s="115">
        <f t="shared" si="139"/>
        <v>41.616604354316948</v>
      </c>
      <c r="M869" s="98">
        <f t="shared" si="132"/>
        <v>41.567104354316946</v>
      </c>
      <c r="N869" s="116">
        <f t="shared" si="133"/>
        <v>41.61710435431695</v>
      </c>
      <c r="O869" s="117">
        <f t="shared" si="134"/>
        <v>41.592104354316945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41.617604354316946</v>
      </c>
      <c r="L870" s="115">
        <f t="shared" si="139"/>
        <v>41.666604354316945</v>
      </c>
      <c r="M870" s="98">
        <f t="shared" si="132"/>
        <v>41.617104354316943</v>
      </c>
      <c r="N870" s="116">
        <f t="shared" si="133"/>
        <v>41.667104354316947</v>
      </c>
      <c r="O870" s="117">
        <f t="shared" si="134"/>
        <v>41.642104354316942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41.667604354316943</v>
      </c>
      <c r="L871" s="115">
        <f t="shared" si="139"/>
        <v>41.716604354316942</v>
      </c>
      <c r="M871" s="98">
        <f t="shared" si="132"/>
        <v>41.66710435431694</v>
      </c>
      <c r="N871" s="116">
        <f t="shared" si="133"/>
        <v>41.717104354316945</v>
      </c>
      <c r="O871" s="117">
        <f t="shared" si="134"/>
        <v>41.692104354316939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41.71760435431694</v>
      </c>
      <c r="L872" s="115">
        <f t="shared" si="139"/>
        <v>41.766604354316939</v>
      </c>
      <c r="M872" s="98">
        <f t="shared" si="132"/>
        <v>41.717104354316938</v>
      </c>
      <c r="N872" s="116">
        <f t="shared" si="133"/>
        <v>41.767104354316942</v>
      </c>
      <c r="O872" s="117">
        <f t="shared" si="134"/>
        <v>41.742104354316936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41.767604354316937</v>
      </c>
      <c r="L873" s="115">
        <f t="shared" si="139"/>
        <v>41.816604354316937</v>
      </c>
      <c r="M873" s="98">
        <f t="shared" si="132"/>
        <v>41.767104354316935</v>
      </c>
      <c r="N873" s="116">
        <f t="shared" si="133"/>
        <v>41.817104354316939</v>
      </c>
      <c r="O873" s="117">
        <f t="shared" si="134"/>
        <v>41.792104354316933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41.817604354316934</v>
      </c>
      <c r="L874" s="115">
        <f t="shared" si="139"/>
        <v>41.866604354316934</v>
      </c>
      <c r="M874" s="98">
        <f t="shared" si="132"/>
        <v>41.817104354316932</v>
      </c>
      <c r="N874" s="116">
        <f t="shared" si="133"/>
        <v>41.867104354316936</v>
      </c>
      <c r="O874" s="117">
        <f t="shared" si="134"/>
        <v>41.84210435431693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41.867604354316931</v>
      </c>
      <c r="L875" s="115">
        <f t="shared" si="139"/>
        <v>41.916604354316931</v>
      </c>
      <c r="M875" s="98">
        <f t="shared" si="132"/>
        <v>41.867104354316929</v>
      </c>
      <c r="N875" s="116">
        <f t="shared" si="133"/>
        <v>41.917104354316933</v>
      </c>
      <c r="O875" s="117">
        <f t="shared" si="134"/>
        <v>41.892104354316928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41.917604354316929</v>
      </c>
      <c r="L876" s="115">
        <f t="shared" si="139"/>
        <v>41.966604354316928</v>
      </c>
      <c r="M876" s="98">
        <f t="shared" si="132"/>
        <v>41.917104354316926</v>
      </c>
      <c r="N876" s="116">
        <f t="shared" si="133"/>
        <v>41.96710435431693</v>
      </c>
      <c r="O876" s="117">
        <f t="shared" si="134"/>
        <v>41.942104354316925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41.967604354316926</v>
      </c>
      <c r="L877" s="115">
        <f t="shared" si="139"/>
        <v>42.016604354316925</v>
      </c>
      <c r="M877" s="98">
        <f t="shared" si="132"/>
        <v>41.967104354316923</v>
      </c>
      <c r="N877" s="116">
        <f t="shared" si="133"/>
        <v>42.017104354316928</v>
      </c>
      <c r="O877" s="117">
        <f t="shared" si="134"/>
        <v>41.992104354316922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42.017604354316923</v>
      </c>
      <c r="L878" s="115">
        <f t="shared" si="139"/>
        <v>42.066604354316922</v>
      </c>
      <c r="M878" s="98">
        <f t="shared" si="132"/>
        <v>42.01710435431692</v>
      </c>
      <c r="N878" s="116">
        <f t="shared" si="133"/>
        <v>42.067104354316925</v>
      </c>
      <c r="O878" s="117">
        <f t="shared" si="134"/>
        <v>42.042104354316919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42.06760435431692</v>
      </c>
      <c r="L879" s="115">
        <f t="shared" si="139"/>
        <v>42.11660435431692</v>
      </c>
      <c r="M879" s="98">
        <f t="shared" si="132"/>
        <v>42.067104354316918</v>
      </c>
      <c r="N879" s="116">
        <f t="shared" si="133"/>
        <v>42.117104354316922</v>
      </c>
      <c r="O879" s="117">
        <f t="shared" si="134"/>
        <v>42.092104354316916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42.117604354316917</v>
      </c>
      <c r="L880" s="115">
        <f t="shared" si="139"/>
        <v>42.166604354316917</v>
      </c>
      <c r="M880" s="98">
        <f t="shared" si="132"/>
        <v>42.117104354316915</v>
      </c>
      <c r="N880" s="116">
        <f t="shared" si="133"/>
        <v>42.167104354316919</v>
      </c>
      <c r="O880" s="117">
        <f t="shared" si="134"/>
        <v>42.142104354316913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42.167604354316914</v>
      </c>
      <c r="L881" s="115">
        <f t="shared" si="139"/>
        <v>42.216604354316914</v>
      </c>
      <c r="M881" s="98">
        <f t="shared" si="132"/>
        <v>42.167104354316912</v>
      </c>
      <c r="N881" s="116">
        <f t="shared" si="133"/>
        <v>42.217104354316916</v>
      </c>
      <c r="O881" s="117">
        <f t="shared" si="134"/>
        <v>42.192104354316911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42.217604354316911</v>
      </c>
      <c r="L882" s="115">
        <f t="shared" si="139"/>
        <v>42.266604354316911</v>
      </c>
      <c r="M882" s="98">
        <f t="shared" si="132"/>
        <v>42.217104354316909</v>
      </c>
      <c r="N882" s="116">
        <f t="shared" si="133"/>
        <v>42.267104354316913</v>
      </c>
      <c r="O882" s="117">
        <f t="shared" si="134"/>
        <v>42.242104354316908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42.267604354316909</v>
      </c>
      <c r="L883" s="115">
        <f t="shared" si="139"/>
        <v>42.316604354316908</v>
      </c>
      <c r="M883" s="98">
        <f t="shared" si="132"/>
        <v>42.267104354316906</v>
      </c>
      <c r="N883" s="116">
        <f t="shared" si="133"/>
        <v>42.317104354316911</v>
      </c>
      <c r="O883" s="117">
        <f t="shared" si="134"/>
        <v>42.292104354316905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42.317604354316906</v>
      </c>
      <c r="L884" s="115">
        <f t="shared" si="139"/>
        <v>42.366604354316905</v>
      </c>
      <c r="M884" s="98">
        <f t="shared" si="132"/>
        <v>42.317104354316903</v>
      </c>
      <c r="N884" s="116">
        <f t="shared" si="133"/>
        <v>42.367104354316908</v>
      </c>
      <c r="O884" s="117">
        <f t="shared" si="134"/>
        <v>42.342104354316902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42.367604354316903</v>
      </c>
      <c r="L885" s="115">
        <f t="shared" si="139"/>
        <v>42.416604354316902</v>
      </c>
      <c r="M885" s="98">
        <f t="shared" si="132"/>
        <v>42.367104354316901</v>
      </c>
      <c r="N885" s="116">
        <f t="shared" si="133"/>
        <v>42.417104354316905</v>
      </c>
      <c r="O885" s="117">
        <f t="shared" si="134"/>
        <v>42.392104354316899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42.4176043543169</v>
      </c>
      <c r="L886" s="115">
        <f t="shared" si="139"/>
        <v>42.4666043543169</v>
      </c>
      <c r="M886" s="98">
        <f t="shared" si="132"/>
        <v>42.417104354316898</v>
      </c>
      <c r="N886" s="116">
        <f t="shared" si="133"/>
        <v>42.467104354316902</v>
      </c>
      <c r="O886" s="117">
        <f t="shared" si="134"/>
        <v>42.442104354316896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42.467604354316897</v>
      </c>
      <c r="L887" s="115">
        <f t="shared" si="139"/>
        <v>42.516604354316897</v>
      </c>
      <c r="M887" s="98">
        <f t="shared" si="132"/>
        <v>42.467104354316895</v>
      </c>
      <c r="N887" s="116">
        <f t="shared" si="133"/>
        <v>42.517104354316899</v>
      </c>
      <c r="O887" s="117">
        <f t="shared" si="134"/>
        <v>42.492104354316893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42.517604354316894</v>
      </c>
      <c r="L888" s="115">
        <f t="shared" si="139"/>
        <v>42.566604354316894</v>
      </c>
      <c r="M888" s="98">
        <f t="shared" si="132"/>
        <v>42.517104354316892</v>
      </c>
      <c r="N888" s="116">
        <f t="shared" si="133"/>
        <v>42.567104354316896</v>
      </c>
      <c r="O888" s="117">
        <f t="shared" si="134"/>
        <v>42.542104354316891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42.567604354316892</v>
      </c>
      <c r="L889" s="115">
        <f t="shared" si="139"/>
        <v>42.616604354316891</v>
      </c>
      <c r="M889" s="98">
        <f t="shared" si="132"/>
        <v>42.567104354316889</v>
      </c>
      <c r="N889" s="116">
        <f t="shared" si="133"/>
        <v>42.617104354316893</v>
      </c>
      <c r="O889" s="117">
        <f t="shared" si="134"/>
        <v>42.592104354316888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42.617604354316889</v>
      </c>
      <c r="L890" s="115">
        <f t="shared" si="139"/>
        <v>42.666604354316888</v>
      </c>
      <c r="M890" s="98">
        <f t="shared" si="132"/>
        <v>42.617104354316886</v>
      </c>
      <c r="N890" s="116">
        <f t="shared" si="133"/>
        <v>42.667104354316891</v>
      </c>
      <c r="O890" s="117">
        <f t="shared" si="134"/>
        <v>42.642104354316885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42.667604354316886</v>
      </c>
      <c r="L891" s="115">
        <f t="shared" si="139"/>
        <v>42.716604354316885</v>
      </c>
      <c r="M891" s="98">
        <f t="shared" si="132"/>
        <v>42.667104354316884</v>
      </c>
      <c r="N891" s="116">
        <f t="shared" si="133"/>
        <v>42.717104354316888</v>
      </c>
      <c r="O891" s="117">
        <f t="shared" si="134"/>
        <v>42.692104354316882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42.717604354316883</v>
      </c>
      <c r="L892" s="115">
        <f t="shared" si="139"/>
        <v>42.766604354316883</v>
      </c>
      <c r="M892" s="98">
        <f t="shared" si="132"/>
        <v>42.717104354316881</v>
      </c>
      <c r="N892" s="116">
        <f t="shared" si="133"/>
        <v>42.767104354316885</v>
      </c>
      <c r="O892" s="117">
        <f t="shared" si="134"/>
        <v>42.742104354316879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42.76760435431688</v>
      </c>
      <c r="L893" s="115">
        <f t="shared" si="139"/>
        <v>42.81660435431688</v>
      </c>
      <c r="M893" s="98">
        <f t="shared" si="132"/>
        <v>42.767104354316878</v>
      </c>
      <c r="N893" s="116">
        <f t="shared" si="133"/>
        <v>42.817104354316882</v>
      </c>
      <c r="O893" s="117">
        <f t="shared" si="134"/>
        <v>42.792104354316876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42.817604354316877</v>
      </c>
      <c r="L894" s="115">
        <f t="shared" si="139"/>
        <v>42.866604354316877</v>
      </c>
      <c r="M894" s="98">
        <f t="shared" si="132"/>
        <v>42.817104354316875</v>
      </c>
      <c r="N894" s="116">
        <f t="shared" si="133"/>
        <v>42.867104354316879</v>
      </c>
      <c r="O894" s="117">
        <f t="shared" si="134"/>
        <v>42.842104354316874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42.867604354316875</v>
      </c>
      <c r="L895" s="115">
        <f t="shared" si="139"/>
        <v>42.916604354316874</v>
      </c>
      <c r="M895" s="98">
        <f t="shared" si="132"/>
        <v>42.867104354316872</v>
      </c>
      <c r="N895" s="116">
        <f t="shared" si="133"/>
        <v>42.917104354316876</v>
      </c>
      <c r="O895" s="117">
        <f t="shared" si="134"/>
        <v>42.892104354316871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42.917604354316872</v>
      </c>
      <c r="L896" s="115">
        <f t="shared" si="139"/>
        <v>42.966604354316871</v>
      </c>
      <c r="M896" s="98">
        <f t="shared" si="132"/>
        <v>42.917104354316869</v>
      </c>
      <c r="N896" s="116">
        <f t="shared" si="133"/>
        <v>42.967104354316874</v>
      </c>
      <c r="O896" s="117">
        <f t="shared" si="134"/>
        <v>42.942104354316868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42.967604354316869</v>
      </c>
      <c r="L897" s="115">
        <f t="shared" si="139"/>
        <v>43.016604354316868</v>
      </c>
      <c r="M897" s="98">
        <f t="shared" si="132"/>
        <v>42.967104354316866</v>
      </c>
      <c r="N897" s="116">
        <f t="shared" si="133"/>
        <v>43.017104354316871</v>
      </c>
      <c r="O897" s="117">
        <f t="shared" si="134"/>
        <v>42.992104354316865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43.017604354316866</v>
      </c>
      <c r="L898" s="115">
        <f t="shared" si="139"/>
        <v>43.066604354316866</v>
      </c>
      <c r="M898" s="98">
        <f t="shared" si="132"/>
        <v>43.017104354316864</v>
      </c>
      <c r="N898" s="116">
        <f t="shared" si="133"/>
        <v>43.067104354316868</v>
      </c>
      <c r="O898" s="117">
        <f t="shared" si="134"/>
        <v>43.042104354316862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43.067604354316863</v>
      </c>
      <c r="L899" s="115">
        <f t="shared" si="139"/>
        <v>43.116604354316863</v>
      </c>
      <c r="M899" s="98">
        <f t="shared" si="132"/>
        <v>43.067104354316861</v>
      </c>
      <c r="N899" s="116">
        <f t="shared" si="133"/>
        <v>43.117104354316865</v>
      </c>
      <c r="O899" s="117">
        <f t="shared" si="134"/>
        <v>43.092104354316859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43.11760435431686</v>
      </c>
      <c r="L900" s="115">
        <f t="shared" si="139"/>
        <v>43.16660435431686</v>
      </c>
      <c r="M900" s="98">
        <f t="shared" si="132"/>
        <v>43.117104354316858</v>
      </c>
      <c r="N900" s="116">
        <f t="shared" si="133"/>
        <v>43.167104354316862</v>
      </c>
      <c r="O900" s="117">
        <f t="shared" si="134"/>
        <v>43.142104354316857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43.167604354316857</v>
      </c>
      <c r="L901" s="115">
        <f t="shared" si="139"/>
        <v>43.216604354316857</v>
      </c>
      <c r="M901" s="98">
        <f t="shared" ref="M901:M964" si="142">K901-5*10^-(D$2+1)</f>
        <v>43.167104354316855</v>
      </c>
      <c r="N901" s="116">
        <f t="shared" ref="N901:N964" si="143">L901+5*10^-(D$2+1)</f>
        <v>43.217104354316859</v>
      </c>
      <c r="O901" s="117">
        <f t="shared" ref="O901:O964" si="144">AVERAGE(K901,L901)</f>
        <v>43.192104354316854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43.217604354316855</v>
      </c>
      <c r="L902" s="115">
        <f t="shared" ref="L902:L965" si="149">K902+$I$4-POWER(10,-$D$2)</f>
        <v>43.266604354316854</v>
      </c>
      <c r="M902" s="98">
        <f t="shared" si="142"/>
        <v>43.217104354316852</v>
      </c>
      <c r="N902" s="116">
        <f t="shared" si="143"/>
        <v>43.267104354316857</v>
      </c>
      <c r="O902" s="117">
        <f t="shared" si="144"/>
        <v>43.242104354316851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43.267604354316852</v>
      </c>
      <c r="L903" s="115">
        <f t="shared" si="149"/>
        <v>43.316604354316851</v>
      </c>
      <c r="M903" s="98">
        <f t="shared" si="142"/>
        <v>43.267104354316849</v>
      </c>
      <c r="N903" s="116">
        <f t="shared" si="143"/>
        <v>43.317104354316854</v>
      </c>
      <c r="O903" s="117">
        <f t="shared" si="144"/>
        <v>43.292104354316848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43.317604354316849</v>
      </c>
      <c r="L904" s="115">
        <f t="shared" si="149"/>
        <v>43.366604354316848</v>
      </c>
      <c r="M904" s="98">
        <f t="shared" si="142"/>
        <v>43.317104354316847</v>
      </c>
      <c r="N904" s="116">
        <f t="shared" si="143"/>
        <v>43.367104354316851</v>
      </c>
      <c r="O904" s="117">
        <f t="shared" si="144"/>
        <v>43.342104354316845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43.367604354316846</v>
      </c>
      <c r="L905" s="115">
        <f t="shared" si="149"/>
        <v>43.416604354316846</v>
      </c>
      <c r="M905" s="98">
        <f t="shared" si="142"/>
        <v>43.367104354316844</v>
      </c>
      <c r="N905" s="116">
        <f t="shared" si="143"/>
        <v>43.417104354316848</v>
      </c>
      <c r="O905" s="117">
        <f t="shared" si="144"/>
        <v>43.392104354316842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43.417604354316843</v>
      </c>
      <c r="L906" s="115">
        <f t="shared" si="149"/>
        <v>43.466604354316843</v>
      </c>
      <c r="M906" s="98">
        <f t="shared" si="142"/>
        <v>43.417104354316841</v>
      </c>
      <c r="N906" s="116">
        <f t="shared" si="143"/>
        <v>43.467104354316845</v>
      </c>
      <c r="O906" s="117">
        <f t="shared" si="144"/>
        <v>43.442104354316839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43.46760435431684</v>
      </c>
      <c r="L907" s="115">
        <f t="shared" si="149"/>
        <v>43.51660435431684</v>
      </c>
      <c r="M907" s="98">
        <f t="shared" si="142"/>
        <v>43.467104354316838</v>
      </c>
      <c r="N907" s="116">
        <f t="shared" si="143"/>
        <v>43.517104354316842</v>
      </c>
      <c r="O907" s="117">
        <f t="shared" si="144"/>
        <v>43.492104354316837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43.517604354316838</v>
      </c>
      <c r="L908" s="115">
        <f t="shared" si="149"/>
        <v>43.566604354316837</v>
      </c>
      <c r="M908" s="98">
        <f t="shared" si="142"/>
        <v>43.517104354316835</v>
      </c>
      <c r="N908" s="116">
        <f t="shared" si="143"/>
        <v>43.567104354316839</v>
      </c>
      <c r="O908" s="117">
        <f t="shared" si="144"/>
        <v>43.542104354316834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43.567604354316835</v>
      </c>
      <c r="L909" s="115">
        <f t="shared" si="149"/>
        <v>43.616604354316834</v>
      </c>
      <c r="M909" s="98">
        <f t="shared" si="142"/>
        <v>43.567104354316832</v>
      </c>
      <c r="N909" s="116">
        <f t="shared" si="143"/>
        <v>43.617104354316837</v>
      </c>
      <c r="O909" s="117">
        <f t="shared" si="144"/>
        <v>43.592104354316831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43.617604354316832</v>
      </c>
      <c r="L910" s="115">
        <f t="shared" si="149"/>
        <v>43.666604354316831</v>
      </c>
      <c r="M910" s="98">
        <f t="shared" si="142"/>
        <v>43.61710435431683</v>
      </c>
      <c r="N910" s="116">
        <f t="shared" si="143"/>
        <v>43.667104354316834</v>
      </c>
      <c r="O910" s="117">
        <f t="shared" si="144"/>
        <v>43.642104354316828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43.667604354316829</v>
      </c>
      <c r="L911" s="115">
        <f t="shared" si="149"/>
        <v>43.716604354316829</v>
      </c>
      <c r="M911" s="98">
        <f t="shared" si="142"/>
        <v>43.667104354316827</v>
      </c>
      <c r="N911" s="116">
        <f t="shared" si="143"/>
        <v>43.717104354316831</v>
      </c>
      <c r="O911" s="117">
        <f t="shared" si="144"/>
        <v>43.692104354316825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43.717604354316826</v>
      </c>
      <c r="L912" s="115">
        <f t="shared" si="149"/>
        <v>43.766604354316826</v>
      </c>
      <c r="M912" s="98">
        <f t="shared" si="142"/>
        <v>43.717104354316824</v>
      </c>
      <c r="N912" s="116">
        <f t="shared" si="143"/>
        <v>43.767104354316828</v>
      </c>
      <c r="O912" s="117">
        <f t="shared" si="144"/>
        <v>43.742104354316822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43.767604354316823</v>
      </c>
      <c r="L913" s="115">
        <f t="shared" si="149"/>
        <v>43.816604354316823</v>
      </c>
      <c r="M913" s="98">
        <f t="shared" si="142"/>
        <v>43.767104354316821</v>
      </c>
      <c r="N913" s="116">
        <f t="shared" si="143"/>
        <v>43.817104354316825</v>
      </c>
      <c r="O913" s="117">
        <f t="shared" si="144"/>
        <v>43.79210435431682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43.817604354316821</v>
      </c>
      <c r="L914" s="115">
        <f t="shared" si="149"/>
        <v>43.86660435431682</v>
      </c>
      <c r="M914" s="98">
        <f t="shared" si="142"/>
        <v>43.817104354316818</v>
      </c>
      <c r="N914" s="116">
        <f t="shared" si="143"/>
        <v>43.867104354316822</v>
      </c>
      <c r="O914" s="117">
        <f t="shared" si="144"/>
        <v>43.842104354316817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43.867604354316818</v>
      </c>
      <c r="L915" s="115">
        <f t="shared" si="149"/>
        <v>43.916604354316817</v>
      </c>
      <c r="M915" s="98">
        <f t="shared" si="142"/>
        <v>43.867104354316815</v>
      </c>
      <c r="N915" s="116">
        <f t="shared" si="143"/>
        <v>43.91710435431682</v>
      </c>
      <c r="O915" s="117">
        <f t="shared" si="144"/>
        <v>43.892104354316814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43.917604354316815</v>
      </c>
      <c r="L916" s="115">
        <f t="shared" si="149"/>
        <v>43.966604354316814</v>
      </c>
      <c r="M916" s="98">
        <f t="shared" si="142"/>
        <v>43.917104354316812</v>
      </c>
      <c r="N916" s="116">
        <f t="shared" si="143"/>
        <v>43.967104354316817</v>
      </c>
      <c r="O916" s="117">
        <f t="shared" si="144"/>
        <v>43.942104354316811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43.967604354316812</v>
      </c>
      <c r="L917" s="115">
        <f t="shared" si="149"/>
        <v>44.016604354316812</v>
      </c>
      <c r="M917" s="98">
        <f t="shared" si="142"/>
        <v>43.96710435431681</v>
      </c>
      <c r="N917" s="116">
        <f t="shared" si="143"/>
        <v>44.017104354316814</v>
      </c>
      <c r="O917" s="117">
        <f t="shared" si="144"/>
        <v>43.992104354316808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44.017604354316809</v>
      </c>
      <c r="L918" s="115">
        <f t="shared" si="149"/>
        <v>44.066604354316809</v>
      </c>
      <c r="M918" s="98">
        <f t="shared" si="142"/>
        <v>44.017104354316807</v>
      </c>
      <c r="N918" s="116">
        <f t="shared" si="143"/>
        <v>44.067104354316811</v>
      </c>
      <c r="O918" s="117">
        <f t="shared" si="144"/>
        <v>44.042104354316805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44.067604354316806</v>
      </c>
      <c r="L919" s="115">
        <f t="shared" si="149"/>
        <v>44.116604354316806</v>
      </c>
      <c r="M919" s="98">
        <f t="shared" si="142"/>
        <v>44.067104354316804</v>
      </c>
      <c r="N919" s="116">
        <f t="shared" si="143"/>
        <v>44.117104354316808</v>
      </c>
      <c r="O919" s="117">
        <f t="shared" si="144"/>
        <v>44.092104354316803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44.117604354316803</v>
      </c>
      <c r="L920" s="115">
        <f t="shared" si="149"/>
        <v>44.166604354316803</v>
      </c>
      <c r="M920" s="98">
        <f t="shared" si="142"/>
        <v>44.117104354316801</v>
      </c>
      <c r="N920" s="116">
        <f t="shared" si="143"/>
        <v>44.167104354316805</v>
      </c>
      <c r="O920" s="117">
        <f t="shared" si="144"/>
        <v>44.1421043543168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44.167604354316801</v>
      </c>
      <c r="L921" s="115">
        <f t="shared" si="149"/>
        <v>44.2166043543168</v>
      </c>
      <c r="M921" s="98">
        <f t="shared" si="142"/>
        <v>44.167104354316798</v>
      </c>
      <c r="N921" s="116">
        <f t="shared" si="143"/>
        <v>44.217104354316803</v>
      </c>
      <c r="O921" s="117">
        <f t="shared" si="144"/>
        <v>44.192104354316797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44.217604354316798</v>
      </c>
      <c r="L922" s="115">
        <f t="shared" si="149"/>
        <v>44.266604354316797</v>
      </c>
      <c r="M922" s="98">
        <f t="shared" si="142"/>
        <v>44.217104354316795</v>
      </c>
      <c r="N922" s="116">
        <f t="shared" si="143"/>
        <v>44.2671043543168</v>
      </c>
      <c r="O922" s="117">
        <f t="shared" si="144"/>
        <v>44.242104354316794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44.267604354316795</v>
      </c>
      <c r="L923" s="115">
        <f t="shared" si="149"/>
        <v>44.316604354316794</v>
      </c>
      <c r="M923" s="98">
        <f t="shared" si="142"/>
        <v>44.267104354316793</v>
      </c>
      <c r="N923" s="116">
        <f t="shared" si="143"/>
        <v>44.317104354316797</v>
      </c>
      <c r="O923" s="117">
        <f t="shared" si="144"/>
        <v>44.292104354316791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44.317604354316792</v>
      </c>
      <c r="L924" s="115">
        <f t="shared" si="149"/>
        <v>44.366604354316792</v>
      </c>
      <c r="M924" s="98">
        <f t="shared" si="142"/>
        <v>44.31710435431679</v>
      </c>
      <c r="N924" s="116">
        <f t="shared" si="143"/>
        <v>44.367104354316794</v>
      </c>
      <c r="O924" s="117">
        <f t="shared" si="144"/>
        <v>44.342104354316788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44.367604354316789</v>
      </c>
      <c r="L925" s="115">
        <f t="shared" si="149"/>
        <v>44.416604354316789</v>
      </c>
      <c r="M925" s="98">
        <f t="shared" si="142"/>
        <v>44.367104354316787</v>
      </c>
      <c r="N925" s="116">
        <f t="shared" si="143"/>
        <v>44.417104354316791</v>
      </c>
      <c r="O925" s="117">
        <f t="shared" si="144"/>
        <v>44.392104354316785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44.417604354316786</v>
      </c>
      <c r="L926" s="115">
        <f t="shared" si="149"/>
        <v>44.466604354316786</v>
      </c>
      <c r="M926" s="98">
        <f t="shared" si="142"/>
        <v>44.417104354316784</v>
      </c>
      <c r="N926" s="116">
        <f t="shared" si="143"/>
        <v>44.467104354316788</v>
      </c>
      <c r="O926" s="117">
        <f t="shared" si="144"/>
        <v>44.442104354316783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44.467604354316784</v>
      </c>
      <c r="L927" s="115">
        <f t="shared" si="149"/>
        <v>44.516604354316783</v>
      </c>
      <c r="M927" s="98">
        <f t="shared" si="142"/>
        <v>44.467104354316781</v>
      </c>
      <c r="N927" s="116">
        <f t="shared" si="143"/>
        <v>44.517104354316785</v>
      </c>
      <c r="O927" s="117">
        <f t="shared" si="144"/>
        <v>44.49210435431678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44.517604354316781</v>
      </c>
      <c r="L928" s="115">
        <f t="shared" si="149"/>
        <v>44.56660435431678</v>
      </c>
      <c r="M928" s="98">
        <f t="shared" si="142"/>
        <v>44.517104354316778</v>
      </c>
      <c r="N928" s="116">
        <f t="shared" si="143"/>
        <v>44.567104354316783</v>
      </c>
      <c r="O928" s="117">
        <f t="shared" si="144"/>
        <v>44.542104354316777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44.567604354316778</v>
      </c>
      <c r="L929" s="115">
        <f t="shared" si="149"/>
        <v>44.616604354316777</v>
      </c>
      <c r="M929" s="98">
        <f t="shared" si="142"/>
        <v>44.567104354316776</v>
      </c>
      <c r="N929" s="116">
        <f t="shared" si="143"/>
        <v>44.61710435431678</v>
      </c>
      <c r="O929" s="117">
        <f t="shared" si="144"/>
        <v>44.592104354316774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44.617604354316775</v>
      </c>
      <c r="L930" s="115">
        <f t="shared" si="149"/>
        <v>44.666604354316775</v>
      </c>
      <c r="M930" s="98">
        <f t="shared" si="142"/>
        <v>44.617104354316773</v>
      </c>
      <c r="N930" s="116">
        <f t="shared" si="143"/>
        <v>44.667104354316777</v>
      </c>
      <c r="O930" s="117">
        <f t="shared" si="144"/>
        <v>44.642104354316771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44.667604354316772</v>
      </c>
      <c r="L931" s="115">
        <f t="shared" si="149"/>
        <v>44.716604354316772</v>
      </c>
      <c r="M931" s="98">
        <f t="shared" si="142"/>
        <v>44.66710435431677</v>
      </c>
      <c r="N931" s="116">
        <f t="shared" si="143"/>
        <v>44.717104354316774</v>
      </c>
      <c r="O931" s="117">
        <f t="shared" si="144"/>
        <v>44.692104354316768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44.717604354316769</v>
      </c>
      <c r="L932" s="115">
        <f t="shared" si="149"/>
        <v>44.766604354316769</v>
      </c>
      <c r="M932" s="98">
        <f t="shared" si="142"/>
        <v>44.717104354316767</v>
      </c>
      <c r="N932" s="116">
        <f t="shared" si="143"/>
        <v>44.767104354316771</v>
      </c>
      <c r="O932" s="117">
        <f t="shared" si="144"/>
        <v>44.742104354316766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44.767604354316767</v>
      </c>
      <c r="L933" s="115">
        <f t="shared" si="149"/>
        <v>44.816604354316766</v>
      </c>
      <c r="M933" s="98">
        <f t="shared" si="142"/>
        <v>44.767104354316764</v>
      </c>
      <c r="N933" s="116">
        <f t="shared" si="143"/>
        <v>44.817104354316768</v>
      </c>
      <c r="O933" s="117">
        <f t="shared" si="144"/>
        <v>44.792104354316763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44.817604354316764</v>
      </c>
      <c r="L934" s="115">
        <f t="shared" si="149"/>
        <v>44.866604354316763</v>
      </c>
      <c r="M934" s="98">
        <f t="shared" si="142"/>
        <v>44.817104354316761</v>
      </c>
      <c r="N934" s="116">
        <f t="shared" si="143"/>
        <v>44.867104354316766</v>
      </c>
      <c r="O934" s="117">
        <f t="shared" si="144"/>
        <v>44.84210435431676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44.867604354316761</v>
      </c>
      <c r="L935" s="115">
        <f t="shared" si="149"/>
        <v>44.91660435431676</v>
      </c>
      <c r="M935" s="98">
        <f t="shared" si="142"/>
        <v>44.867104354316758</v>
      </c>
      <c r="N935" s="116">
        <f t="shared" si="143"/>
        <v>44.917104354316763</v>
      </c>
      <c r="O935" s="117">
        <f t="shared" si="144"/>
        <v>44.892104354316757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44.917604354316758</v>
      </c>
      <c r="L936" s="115">
        <f t="shared" si="149"/>
        <v>44.966604354316758</v>
      </c>
      <c r="M936" s="98">
        <f t="shared" si="142"/>
        <v>44.917104354316756</v>
      </c>
      <c r="N936" s="116">
        <f t="shared" si="143"/>
        <v>44.96710435431676</v>
      </c>
      <c r="O936" s="117">
        <f t="shared" si="144"/>
        <v>44.942104354316754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44.967604354316755</v>
      </c>
      <c r="L937" s="115">
        <f t="shared" si="149"/>
        <v>45.016604354316755</v>
      </c>
      <c r="M937" s="98">
        <f t="shared" si="142"/>
        <v>44.967104354316753</v>
      </c>
      <c r="N937" s="116">
        <f t="shared" si="143"/>
        <v>45.017104354316757</v>
      </c>
      <c r="O937" s="117">
        <f t="shared" si="144"/>
        <v>44.992104354316751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45.017604354316752</v>
      </c>
      <c r="L938" s="115">
        <f t="shared" si="149"/>
        <v>45.066604354316752</v>
      </c>
      <c r="M938" s="98">
        <f t="shared" si="142"/>
        <v>45.01710435431675</v>
      </c>
      <c r="N938" s="116">
        <f t="shared" si="143"/>
        <v>45.067104354316754</v>
      </c>
      <c r="O938" s="117">
        <f t="shared" si="144"/>
        <v>45.042104354316749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45.067604354316749</v>
      </c>
      <c r="L939" s="115">
        <f t="shared" si="149"/>
        <v>45.116604354316749</v>
      </c>
      <c r="M939" s="98">
        <f t="shared" si="142"/>
        <v>45.067104354316747</v>
      </c>
      <c r="N939" s="116">
        <f t="shared" si="143"/>
        <v>45.117104354316751</v>
      </c>
      <c r="O939" s="117">
        <f t="shared" si="144"/>
        <v>45.092104354316746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45.117604354316747</v>
      </c>
      <c r="L940" s="115">
        <f t="shared" si="149"/>
        <v>45.166604354316746</v>
      </c>
      <c r="M940" s="98">
        <f t="shared" si="142"/>
        <v>45.117104354316744</v>
      </c>
      <c r="N940" s="116">
        <f t="shared" si="143"/>
        <v>45.167104354316749</v>
      </c>
      <c r="O940" s="117">
        <f t="shared" si="144"/>
        <v>45.142104354316743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45.167604354316744</v>
      </c>
      <c r="L941" s="115">
        <f t="shared" si="149"/>
        <v>45.216604354316743</v>
      </c>
      <c r="M941" s="98">
        <f t="shared" si="142"/>
        <v>45.167104354316741</v>
      </c>
      <c r="N941" s="116">
        <f t="shared" si="143"/>
        <v>45.217104354316746</v>
      </c>
      <c r="O941" s="117">
        <f t="shared" si="144"/>
        <v>45.19210435431674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45.217604354316741</v>
      </c>
      <c r="L942" s="115">
        <f t="shared" si="149"/>
        <v>45.26660435431674</v>
      </c>
      <c r="M942" s="98">
        <f t="shared" si="142"/>
        <v>45.217104354316739</v>
      </c>
      <c r="N942" s="116">
        <f t="shared" si="143"/>
        <v>45.267104354316743</v>
      </c>
      <c r="O942" s="117">
        <f t="shared" si="144"/>
        <v>45.242104354316737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45.267604354316738</v>
      </c>
      <c r="L943" s="115">
        <f t="shared" si="149"/>
        <v>45.316604354316738</v>
      </c>
      <c r="M943" s="98">
        <f t="shared" si="142"/>
        <v>45.267104354316736</v>
      </c>
      <c r="N943" s="116">
        <f t="shared" si="143"/>
        <v>45.31710435431674</v>
      </c>
      <c r="O943" s="117">
        <f t="shared" si="144"/>
        <v>45.292104354316734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45.317604354316735</v>
      </c>
      <c r="L944" s="115">
        <f t="shared" si="149"/>
        <v>45.366604354316735</v>
      </c>
      <c r="M944" s="98">
        <f t="shared" si="142"/>
        <v>45.317104354316733</v>
      </c>
      <c r="N944" s="116">
        <f t="shared" si="143"/>
        <v>45.367104354316737</v>
      </c>
      <c r="O944" s="117">
        <f t="shared" si="144"/>
        <v>45.342104354316731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45.367604354316732</v>
      </c>
      <c r="L945" s="115">
        <f t="shared" si="149"/>
        <v>45.416604354316732</v>
      </c>
      <c r="M945" s="98">
        <f t="shared" si="142"/>
        <v>45.36710435431673</v>
      </c>
      <c r="N945" s="116">
        <f t="shared" si="143"/>
        <v>45.417104354316734</v>
      </c>
      <c r="O945" s="117">
        <f t="shared" si="144"/>
        <v>45.392104354316729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45.41760435431673</v>
      </c>
      <c r="L946" s="115">
        <f t="shared" si="149"/>
        <v>45.466604354316729</v>
      </c>
      <c r="M946" s="98">
        <f t="shared" si="142"/>
        <v>45.417104354316727</v>
      </c>
      <c r="N946" s="116">
        <f t="shared" si="143"/>
        <v>45.467104354316731</v>
      </c>
      <c r="O946" s="117">
        <f t="shared" si="144"/>
        <v>45.442104354316726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45.467604354316727</v>
      </c>
      <c r="L947" s="115">
        <f t="shared" si="149"/>
        <v>45.516604354316726</v>
      </c>
      <c r="M947" s="98">
        <f t="shared" si="142"/>
        <v>45.467104354316724</v>
      </c>
      <c r="N947" s="116">
        <f t="shared" si="143"/>
        <v>45.517104354316729</v>
      </c>
      <c r="O947" s="117">
        <f t="shared" si="144"/>
        <v>45.492104354316723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45.517604354316724</v>
      </c>
      <c r="L948" s="115">
        <f t="shared" si="149"/>
        <v>45.566604354316723</v>
      </c>
      <c r="M948" s="98">
        <f t="shared" si="142"/>
        <v>45.517104354316722</v>
      </c>
      <c r="N948" s="116">
        <f t="shared" si="143"/>
        <v>45.567104354316726</v>
      </c>
      <c r="O948" s="117">
        <f t="shared" si="144"/>
        <v>45.54210435431672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45.567604354316721</v>
      </c>
      <c r="L949" s="115">
        <f t="shared" si="149"/>
        <v>45.616604354316721</v>
      </c>
      <c r="M949" s="98">
        <f t="shared" si="142"/>
        <v>45.567104354316719</v>
      </c>
      <c r="N949" s="116">
        <f t="shared" si="143"/>
        <v>45.617104354316723</v>
      </c>
      <c r="O949" s="117">
        <f t="shared" si="144"/>
        <v>45.592104354316717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45.617604354316718</v>
      </c>
      <c r="L950" s="115">
        <f t="shared" si="149"/>
        <v>45.666604354316718</v>
      </c>
      <c r="M950" s="98">
        <f t="shared" si="142"/>
        <v>45.617104354316716</v>
      </c>
      <c r="N950" s="116">
        <f t="shared" si="143"/>
        <v>45.66710435431672</v>
      </c>
      <c r="O950" s="117">
        <f t="shared" si="144"/>
        <v>45.642104354316714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45.667604354316715</v>
      </c>
      <c r="L951" s="115">
        <f t="shared" si="149"/>
        <v>45.716604354316715</v>
      </c>
      <c r="M951" s="98">
        <f t="shared" si="142"/>
        <v>45.667104354316713</v>
      </c>
      <c r="N951" s="116">
        <f t="shared" si="143"/>
        <v>45.717104354316717</v>
      </c>
      <c r="O951" s="117">
        <f t="shared" si="144"/>
        <v>45.692104354316712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45.717604354316713</v>
      </c>
      <c r="L952" s="115">
        <f t="shared" si="149"/>
        <v>45.766604354316712</v>
      </c>
      <c r="M952" s="98">
        <f t="shared" si="142"/>
        <v>45.71710435431671</v>
      </c>
      <c r="N952" s="116">
        <f t="shared" si="143"/>
        <v>45.767104354316714</v>
      </c>
      <c r="O952" s="117">
        <f t="shared" si="144"/>
        <v>45.742104354316709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45.76760435431671</v>
      </c>
      <c r="L953" s="115">
        <f t="shared" si="149"/>
        <v>45.816604354316709</v>
      </c>
      <c r="M953" s="98">
        <f t="shared" si="142"/>
        <v>45.767104354316707</v>
      </c>
      <c r="N953" s="116">
        <f t="shared" si="143"/>
        <v>45.817104354316712</v>
      </c>
      <c r="O953" s="117">
        <f t="shared" si="144"/>
        <v>45.792104354316706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45.817604354316707</v>
      </c>
      <c r="L954" s="115">
        <f t="shared" si="149"/>
        <v>45.866604354316706</v>
      </c>
      <c r="M954" s="98">
        <f t="shared" si="142"/>
        <v>45.817104354316704</v>
      </c>
      <c r="N954" s="116">
        <f t="shared" si="143"/>
        <v>45.867104354316709</v>
      </c>
      <c r="O954" s="117">
        <f t="shared" si="144"/>
        <v>45.842104354316703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45.867604354316704</v>
      </c>
      <c r="L955" s="115">
        <f t="shared" si="149"/>
        <v>45.916604354316704</v>
      </c>
      <c r="M955" s="98">
        <f t="shared" si="142"/>
        <v>45.867104354316702</v>
      </c>
      <c r="N955" s="116">
        <f t="shared" si="143"/>
        <v>45.917104354316706</v>
      </c>
      <c r="O955" s="117">
        <f t="shared" si="144"/>
        <v>45.8921043543167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45.917604354316701</v>
      </c>
      <c r="L956" s="115">
        <f t="shared" si="149"/>
        <v>45.966604354316701</v>
      </c>
      <c r="M956" s="98">
        <f t="shared" si="142"/>
        <v>45.917104354316699</v>
      </c>
      <c r="N956" s="116">
        <f t="shared" si="143"/>
        <v>45.967104354316703</v>
      </c>
      <c r="O956" s="117">
        <f t="shared" si="144"/>
        <v>45.942104354316697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45.967604354316698</v>
      </c>
      <c r="L957" s="115">
        <f t="shared" si="149"/>
        <v>46.016604354316698</v>
      </c>
      <c r="M957" s="98">
        <f t="shared" si="142"/>
        <v>45.967104354316696</v>
      </c>
      <c r="N957" s="116">
        <f t="shared" si="143"/>
        <v>46.0171043543167</v>
      </c>
      <c r="O957" s="117">
        <f t="shared" si="144"/>
        <v>45.992104354316695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46.017604354316695</v>
      </c>
      <c r="L958" s="115">
        <f t="shared" si="149"/>
        <v>46.066604354316695</v>
      </c>
      <c r="M958" s="98">
        <f t="shared" si="142"/>
        <v>46.017104354316693</v>
      </c>
      <c r="N958" s="116">
        <f t="shared" si="143"/>
        <v>46.067104354316697</v>
      </c>
      <c r="O958" s="117">
        <f t="shared" si="144"/>
        <v>46.042104354316692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46.067604354316693</v>
      </c>
      <c r="L959" s="115">
        <f t="shared" si="149"/>
        <v>46.116604354316692</v>
      </c>
      <c r="M959" s="98">
        <f t="shared" si="142"/>
        <v>46.06710435431669</v>
      </c>
      <c r="N959" s="116">
        <f t="shared" si="143"/>
        <v>46.117104354316695</v>
      </c>
      <c r="O959" s="117">
        <f t="shared" si="144"/>
        <v>46.092104354316689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46.11760435431669</v>
      </c>
      <c r="L960" s="115">
        <f t="shared" si="149"/>
        <v>46.166604354316689</v>
      </c>
      <c r="M960" s="98">
        <f t="shared" si="142"/>
        <v>46.117104354316687</v>
      </c>
      <c r="N960" s="116">
        <f t="shared" si="143"/>
        <v>46.167104354316692</v>
      </c>
      <c r="O960" s="117">
        <f t="shared" si="144"/>
        <v>46.142104354316686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46.167604354316687</v>
      </c>
      <c r="L961" s="115">
        <f t="shared" si="149"/>
        <v>46.216604354316686</v>
      </c>
      <c r="M961" s="98">
        <f t="shared" si="142"/>
        <v>46.167104354316685</v>
      </c>
      <c r="N961" s="116">
        <f t="shared" si="143"/>
        <v>46.217104354316689</v>
      </c>
      <c r="O961" s="117">
        <f t="shared" si="144"/>
        <v>46.192104354316683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46.217604354316684</v>
      </c>
      <c r="L962" s="115">
        <f t="shared" si="149"/>
        <v>46.266604354316684</v>
      </c>
      <c r="M962" s="98">
        <f t="shared" si="142"/>
        <v>46.217104354316682</v>
      </c>
      <c r="N962" s="116">
        <f t="shared" si="143"/>
        <v>46.267104354316686</v>
      </c>
      <c r="O962" s="117">
        <f t="shared" si="144"/>
        <v>46.24210435431668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46.267604354316681</v>
      </c>
      <c r="L963" s="115">
        <f t="shared" si="149"/>
        <v>46.316604354316681</v>
      </c>
      <c r="M963" s="98">
        <f t="shared" si="142"/>
        <v>46.267104354316679</v>
      </c>
      <c r="N963" s="116">
        <f t="shared" si="143"/>
        <v>46.317104354316683</v>
      </c>
      <c r="O963" s="117">
        <f t="shared" si="144"/>
        <v>46.292104354316677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46.317604354316678</v>
      </c>
      <c r="L964" s="115">
        <f t="shared" si="149"/>
        <v>46.366604354316678</v>
      </c>
      <c r="M964" s="98">
        <f t="shared" si="142"/>
        <v>46.317104354316676</v>
      </c>
      <c r="N964" s="116">
        <f t="shared" si="143"/>
        <v>46.36710435431668</v>
      </c>
      <c r="O964" s="117">
        <f t="shared" si="144"/>
        <v>46.342104354316675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46.367604354316676</v>
      </c>
      <c r="L965" s="115">
        <f t="shared" si="149"/>
        <v>46.416604354316675</v>
      </c>
      <c r="M965" s="98">
        <f t="shared" ref="M965:M1001" si="152">K965-5*10^-(D$2+1)</f>
        <v>46.367104354316673</v>
      </c>
      <c r="N965" s="116">
        <f t="shared" ref="N965:N1001" si="153">L965+5*10^-(D$2+1)</f>
        <v>46.417104354316677</v>
      </c>
      <c r="O965" s="117">
        <f t="shared" ref="O965:O1001" si="154">AVERAGE(K965,L965)</f>
        <v>46.392104354316672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46.417604354316673</v>
      </c>
      <c r="L966" s="115">
        <f t="shared" ref="L966:L1001" si="159">K966+$I$4-POWER(10,-$D$2)</f>
        <v>46.466604354316672</v>
      </c>
      <c r="M966" s="98">
        <f t="shared" si="152"/>
        <v>46.41710435431667</v>
      </c>
      <c r="N966" s="116">
        <f t="shared" si="153"/>
        <v>46.467104354316675</v>
      </c>
      <c r="O966" s="117">
        <f t="shared" si="154"/>
        <v>46.442104354316669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46.46760435431667</v>
      </c>
      <c r="L967" s="115">
        <f t="shared" si="159"/>
        <v>46.516604354316669</v>
      </c>
      <c r="M967" s="98">
        <f t="shared" si="152"/>
        <v>46.467104354316668</v>
      </c>
      <c r="N967" s="116">
        <f t="shared" si="153"/>
        <v>46.517104354316672</v>
      </c>
      <c r="O967" s="117">
        <f t="shared" si="154"/>
        <v>46.492104354316666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46.517604354316667</v>
      </c>
      <c r="L968" s="115">
        <f t="shared" si="159"/>
        <v>46.566604354316667</v>
      </c>
      <c r="M968" s="98">
        <f t="shared" si="152"/>
        <v>46.517104354316665</v>
      </c>
      <c r="N968" s="116">
        <f t="shared" si="153"/>
        <v>46.567104354316669</v>
      </c>
      <c r="O968" s="117">
        <f t="shared" si="154"/>
        <v>46.542104354316663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46.567604354316664</v>
      </c>
      <c r="L969" s="115">
        <f t="shared" si="159"/>
        <v>46.616604354316664</v>
      </c>
      <c r="M969" s="98">
        <f t="shared" si="152"/>
        <v>46.567104354316662</v>
      </c>
      <c r="N969" s="116">
        <f t="shared" si="153"/>
        <v>46.617104354316666</v>
      </c>
      <c r="O969" s="117">
        <f t="shared" si="154"/>
        <v>46.59210435431666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46.617604354316661</v>
      </c>
      <c r="L970" s="115">
        <f t="shared" si="159"/>
        <v>46.666604354316661</v>
      </c>
      <c r="M970" s="98">
        <f t="shared" si="152"/>
        <v>46.617104354316659</v>
      </c>
      <c r="N970" s="116">
        <f t="shared" si="153"/>
        <v>46.667104354316663</v>
      </c>
      <c r="O970" s="117">
        <f t="shared" si="154"/>
        <v>46.642104354316658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46.667604354316659</v>
      </c>
      <c r="L971" s="115">
        <f t="shared" si="159"/>
        <v>46.716604354316658</v>
      </c>
      <c r="M971" s="98">
        <f t="shared" si="152"/>
        <v>46.667104354316656</v>
      </c>
      <c r="N971" s="116">
        <f t="shared" si="153"/>
        <v>46.71710435431666</v>
      </c>
      <c r="O971" s="117">
        <f t="shared" si="154"/>
        <v>46.692104354316655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46.717604354316656</v>
      </c>
      <c r="L972" s="115">
        <f t="shared" si="159"/>
        <v>46.766604354316655</v>
      </c>
      <c r="M972" s="98">
        <f t="shared" si="152"/>
        <v>46.717104354316653</v>
      </c>
      <c r="N972" s="116">
        <f t="shared" si="153"/>
        <v>46.767104354316658</v>
      </c>
      <c r="O972" s="117">
        <f t="shared" si="154"/>
        <v>46.742104354316652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46.767604354316653</v>
      </c>
      <c r="L973" s="115">
        <f t="shared" si="159"/>
        <v>46.816604354316652</v>
      </c>
      <c r="M973" s="98">
        <f t="shared" si="152"/>
        <v>46.76710435431665</v>
      </c>
      <c r="N973" s="116">
        <f t="shared" si="153"/>
        <v>46.817104354316655</v>
      </c>
      <c r="O973" s="117">
        <f t="shared" si="154"/>
        <v>46.792104354316649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46.81760435431665</v>
      </c>
      <c r="L974" s="115">
        <f t="shared" si="159"/>
        <v>46.86660435431665</v>
      </c>
      <c r="M974" s="98">
        <f t="shared" si="152"/>
        <v>46.817104354316648</v>
      </c>
      <c r="N974" s="116">
        <f t="shared" si="153"/>
        <v>46.867104354316652</v>
      </c>
      <c r="O974" s="117">
        <f t="shared" si="154"/>
        <v>46.842104354316646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46.867604354316647</v>
      </c>
      <c r="L975" s="115">
        <f t="shared" si="159"/>
        <v>46.916604354316647</v>
      </c>
      <c r="M975" s="98">
        <f t="shared" si="152"/>
        <v>46.867104354316645</v>
      </c>
      <c r="N975" s="116">
        <f t="shared" si="153"/>
        <v>46.917104354316649</v>
      </c>
      <c r="O975" s="117">
        <f t="shared" si="154"/>
        <v>46.892104354316643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46.917604354316644</v>
      </c>
      <c r="L976" s="115">
        <f t="shared" si="159"/>
        <v>46.966604354316644</v>
      </c>
      <c r="M976" s="98">
        <f t="shared" si="152"/>
        <v>46.917104354316642</v>
      </c>
      <c r="N976" s="116">
        <f t="shared" si="153"/>
        <v>46.967104354316646</v>
      </c>
      <c r="O976" s="117">
        <f t="shared" si="154"/>
        <v>46.942104354316641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46.967604354316641</v>
      </c>
      <c r="L977" s="115">
        <f t="shared" si="159"/>
        <v>47.016604354316641</v>
      </c>
      <c r="M977" s="98">
        <f t="shared" si="152"/>
        <v>46.967104354316639</v>
      </c>
      <c r="N977" s="116">
        <f t="shared" si="153"/>
        <v>47.017104354316643</v>
      </c>
      <c r="O977" s="117">
        <f t="shared" si="154"/>
        <v>46.992104354316638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47.017604354316639</v>
      </c>
      <c r="L978" s="115">
        <f t="shared" si="159"/>
        <v>47.066604354316638</v>
      </c>
      <c r="M978" s="98">
        <f t="shared" si="152"/>
        <v>47.017104354316636</v>
      </c>
      <c r="N978" s="116">
        <f t="shared" si="153"/>
        <v>47.067104354316641</v>
      </c>
      <c r="O978" s="117">
        <f t="shared" si="154"/>
        <v>47.042104354316635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47.067604354316636</v>
      </c>
      <c r="L979" s="115">
        <f t="shared" si="159"/>
        <v>47.116604354316635</v>
      </c>
      <c r="M979" s="98">
        <f t="shared" si="152"/>
        <v>47.067104354316633</v>
      </c>
      <c r="N979" s="116">
        <f t="shared" si="153"/>
        <v>47.117104354316638</v>
      </c>
      <c r="O979" s="117">
        <f t="shared" si="154"/>
        <v>47.092104354316632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47.117604354316633</v>
      </c>
      <c r="L980" s="115">
        <f t="shared" si="159"/>
        <v>47.166604354316632</v>
      </c>
      <c r="M980" s="98">
        <f t="shared" si="152"/>
        <v>47.117104354316631</v>
      </c>
      <c r="N980" s="116">
        <f t="shared" si="153"/>
        <v>47.167104354316635</v>
      </c>
      <c r="O980" s="117">
        <f t="shared" si="154"/>
        <v>47.142104354316629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47.16760435431663</v>
      </c>
      <c r="L981" s="115">
        <f t="shared" si="159"/>
        <v>47.21660435431663</v>
      </c>
      <c r="M981" s="98">
        <f t="shared" si="152"/>
        <v>47.167104354316628</v>
      </c>
      <c r="N981" s="116">
        <f t="shared" si="153"/>
        <v>47.217104354316632</v>
      </c>
      <c r="O981" s="117">
        <f t="shared" si="154"/>
        <v>47.192104354316626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47.217604354316627</v>
      </c>
      <c r="L982" s="115">
        <f t="shared" si="159"/>
        <v>47.266604354316627</v>
      </c>
      <c r="M982" s="98">
        <f t="shared" si="152"/>
        <v>47.217104354316625</v>
      </c>
      <c r="N982" s="116">
        <f t="shared" si="153"/>
        <v>47.267104354316629</v>
      </c>
      <c r="O982" s="117">
        <f t="shared" si="154"/>
        <v>47.242104354316623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47.267604354316624</v>
      </c>
      <c r="L983" s="115">
        <f t="shared" si="159"/>
        <v>47.316604354316624</v>
      </c>
      <c r="M983" s="98">
        <f t="shared" si="152"/>
        <v>47.267104354316622</v>
      </c>
      <c r="N983" s="116">
        <f t="shared" si="153"/>
        <v>47.317104354316626</v>
      </c>
      <c r="O983" s="117">
        <f t="shared" si="154"/>
        <v>47.292104354316621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47.317604354316622</v>
      </c>
      <c r="L984" s="115">
        <f t="shared" si="159"/>
        <v>47.366604354316621</v>
      </c>
      <c r="M984" s="98">
        <f t="shared" si="152"/>
        <v>47.317104354316619</v>
      </c>
      <c r="N984" s="116">
        <f t="shared" si="153"/>
        <v>47.367104354316623</v>
      </c>
      <c r="O984" s="117">
        <f t="shared" si="154"/>
        <v>47.342104354316618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47.367604354316619</v>
      </c>
      <c r="L985" s="115">
        <f t="shared" si="159"/>
        <v>47.416604354316618</v>
      </c>
      <c r="M985" s="98">
        <f t="shared" si="152"/>
        <v>47.367104354316616</v>
      </c>
      <c r="N985" s="116">
        <f t="shared" si="153"/>
        <v>47.417104354316621</v>
      </c>
      <c r="O985" s="117">
        <f t="shared" si="154"/>
        <v>47.392104354316615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47.417604354316616</v>
      </c>
      <c r="L986" s="115">
        <f t="shared" si="159"/>
        <v>47.466604354316615</v>
      </c>
      <c r="M986" s="98">
        <f t="shared" si="152"/>
        <v>47.417104354316614</v>
      </c>
      <c r="N986" s="116">
        <f t="shared" si="153"/>
        <v>47.467104354316618</v>
      </c>
      <c r="O986" s="117">
        <f t="shared" si="154"/>
        <v>47.442104354316612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47.467604354316613</v>
      </c>
      <c r="L987" s="115">
        <f t="shared" si="159"/>
        <v>47.516604354316613</v>
      </c>
      <c r="M987" s="98">
        <f t="shared" si="152"/>
        <v>47.467104354316611</v>
      </c>
      <c r="N987" s="116">
        <f t="shared" si="153"/>
        <v>47.517104354316615</v>
      </c>
      <c r="O987" s="117">
        <f t="shared" si="154"/>
        <v>47.492104354316609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47.51760435431661</v>
      </c>
      <c r="L988" s="115">
        <f t="shared" si="159"/>
        <v>47.56660435431661</v>
      </c>
      <c r="M988" s="98">
        <f t="shared" si="152"/>
        <v>47.517104354316608</v>
      </c>
      <c r="N988" s="116">
        <f t="shared" si="153"/>
        <v>47.567104354316612</v>
      </c>
      <c r="O988" s="117">
        <f t="shared" si="154"/>
        <v>47.542104354316606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47.567604354316607</v>
      </c>
      <c r="L989" s="115">
        <f t="shared" si="159"/>
        <v>47.616604354316607</v>
      </c>
      <c r="M989" s="98">
        <f t="shared" si="152"/>
        <v>47.567104354316605</v>
      </c>
      <c r="N989" s="116">
        <f t="shared" si="153"/>
        <v>47.617104354316609</v>
      </c>
      <c r="O989" s="117">
        <f t="shared" si="154"/>
        <v>47.592104354316604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47.617604354316605</v>
      </c>
      <c r="L990" s="115">
        <f t="shared" si="159"/>
        <v>47.666604354316604</v>
      </c>
      <c r="M990" s="98">
        <f t="shared" si="152"/>
        <v>47.617104354316602</v>
      </c>
      <c r="N990" s="116">
        <f t="shared" si="153"/>
        <v>47.667104354316606</v>
      </c>
      <c r="O990" s="117">
        <f t="shared" si="154"/>
        <v>47.642104354316601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47.667604354316602</v>
      </c>
      <c r="L991" s="115">
        <f t="shared" si="159"/>
        <v>47.716604354316601</v>
      </c>
      <c r="M991" s="98">
        <f t="shared" si="152"/>
        <v>47.667104354316599</v>
      </c>
      <c r="N991" s="116">
        <f t="shared" si="153"/>
        <v>47.717104354316604</v>
      </c>
      <c r="O991" s="117">
        <f t="shared" si="154"/>
        <v>47.692104354316598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47.717604354316599</v>
      </c>
      <c r="L992" s="115">
        <f t="shared" si="159"/>
        <v>47.766604354316598</v>
      </c>
      <c r="M992" s="98">
        <f t="shared" si="152"/>
        <v>47.717104354316596</v>
      </c>
      <c r="N992" s="116">
        <f t="shared" si="153"/>
        <v>47.767104354316601</v>
      </c>
      <c r="O992" s="117">
        <f t="shared" si="154"/>
        <v>47.742104354316595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47.767604354316596</v>
      </c>
      <c r="L993" s="115">
        <f t="shared" si="159"/>
        <v>47.816604354316596</v>
      </c>
      <c r="M993" s="98">
        <f t="shared" si="152"/>
        <v>47.767104354316594</v>
      </c>
      <c r="N993" s="116">
        <f t="shared" si="153"/>
        <v>47.817104354316598</v>
      </c>
      <c r="O993" s="117">
        <f t="shared" si="154"/>
        <v>47.792104354316592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47.817604354316593</v>
      </c>
      <c r="L994" s="115">
        <f t="shared" si="159"/>
        <v>47.866604354316593</v>
      </c>
      <c r="M994" s="98">
        <f t="shared" si="152"/>
        <v>47.817104354316591</v>
      </c>
      <c r="N994" s="116">
        <f t="shared" si="153"/>
        <v>47.867104354316595</v>
      </c>
      <c r="O994" s="117">
        <f t="shared" si="154"/>
        <v>47.842104354316589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47.86760435431659</v>
      </c>
      <c r="L995" s="115">
        <f t="shared" si="159"/>
        <v>47.91660435431659</v>
      </c>
      <c r="M995" s="98">
        <f t="shared" si="152"/>
        <v>47.867104354316588</v>
      </c>
      <c r="N995" s="116">
        <f t="shared" si="153"/>
        <v>47.917104354316592</v>
      </c>
      <c r="O995" s="117">
        <f t="shared" si="154"/>
        <v>47.892104354316587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47.917604354316587</v>
      </c>
      <c r="L996" s="115">
        <f t="shared" si="159"/>
        <v>47.966604354316587</v>
      </c>
      <c r="M996" s="98">
        <f t="shared" si="152"/>
        <v>47.917104354316585</v>
      </c>
      <c r="N996" s="116">
        <f t="shared" si="153"/>
        <v>47.967104354316589</v>
      </c>
      <c r="O996" s="117">
        <f t="shared" si="154"/>
        <v>47.942104354316584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47.967604354316585</v>
      </c>
      <c r="L997" s="115">
        <f t="shared" si="159"/>
        <v>48.016604354316584</v>
      </c>
      <c r="M997" s="98">
        <f t="shared" si="152"/>
        <v>47.967104354316582</v>
      </c>
      <c r="N997" s="116">
        <f t="shared" si="153"/>
        <v>48.017104354316587</v>
      </c>
      <c r="O997" s="117">
        <f t="shared" si="154"/>
        <v>47.992104354316581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48.017604354316582</v>
      </c>
      <c r="L998" s="115">
        <f t="shared" si="159"/>
        <v>48.066604354316581</v>
      </c>
      <c r="M998" s="98">
        <f t="shared" si="152"/>
        <v>48.017104354316579</v>
      </c>
      <c r="N998" s="116">
        <f t="shared" si="153"/>
        <v>48.067104354316584</v>
      </c>
      <c r="O998" s="117">
        <f t="shared" si="154"/>
        <v>48.042104354316578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48.067604354316579</v>
      </c>
      <c r="L999" s="115">
        <f t="shared" si="159"/>
        <v>48.116604354316578</v>
      </c>
      <c r="M999" s="98">
        <f t="shared" si="152"/>
        <v>48.067104354316577</v>
      </c>
      <c r="N999" s="116">
        <f t="shared" si="153"/>
        <v>48.117104354316581</v>
      </c>
      <c r="O999" s="117">
        <f t="shared" si="154"/>
        <v>48.092104354316575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48.117604354316576</v>
      </c>
      <c r="L1000" s="115">
        <f t="shared" si="159"/>
        <v>48.166604354316576</v>
      </c>
      <c r="M1000" s="98">
        <f t="shared" si="152"/>
        <v>48.117104354316574</v>
      </c>
      <c r="N1000" s="116">
        <f t="shared" si="153"/>
        <v>48.167104354316578</v>
      </c>
      <c r="O1000" s="117">
        <f t="shared" si="154"/>
        <v>48.142104354316572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48.167604354316573</v>
      </c>
      <c r="L1001" s="115">
        <f t="shared" si="159"/>
        <v>48.216604354316573</v>
      </c>
      <c r="M1001" s="98">
        <f t="shared" si="152"/>
        <v>48.167104354316571</v>
      </c>
      <c r="N1001" s="116">
        <f t="shared" si="153"/>
        <v>48.217104354316575</v>
      </c>
      <c r="O1001" s="117">
        <f t="shared" si="154"/>
        <v>48.192104354316569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76" priority="7" operator="greaterThan">
      <formula>$I$1</formula>
    </cfRule>
  </conditionalFormatting>
  <conditionalFormatting sqref="O1 O4:O40 O1002:O1048576">
    <cfRule type="cellIs" dxfId="75" priority="6" operator="greaterThan">
      <formula>$I$1</formula>
    </cfRule>
  </conditionalFormatting>
  <conditionalFormatting sqref="P1">
    <cfRule type="cellIs" dxfId="74" priority="5" operator="greaterThan">
      <formula>$I$1</formula>
    </cfRule>
  </conditionalFormatting>
  <conditionalFormatting sqref="L606:L1001">
    <cfRule type="cellIs" dxfId="73" priority="4" operator="greaterThan">
      <formula>$I$1</formula>
    </cfRule>
  </conditionalFormatting>
  <conditionalFormatting sqref="O606:O1001">
    <cfRule type="cellIs" dxfId="72" priority="3" operator="greaterThan">
      <formula>$I$1</formula>
    </cfRule>
  </conditionalFormatting>
  <conditionalFormatting sqref="L41:L605">
    <cfRule type="cellIs" dxfId="71" priority="2" operator="greaterThan">
      <formula>$I$1</formula>
    </cfRule>
  </conditionalFormatting>
  <conditionalFormatting sqref="O41:O605">
    <cfRule type="cellIs" dxfId="70" priority="1" operator="greaterThan">
      <formula>$I$1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 codeName="Hoja5"/>
  <dimension ref="A1:AB49"/>
  <sheetViews>
    <sheetView workbookViewId="0">
      <selection activeCell="U23" sqref="U23"/>
    </sheetView>
  </sheetViews>
  <sheetFormatPr baseColWidth="10" defaultRowHeight="15"/>
  <cols>
    <col min="5" max="5" width="6.42578125" customWidth="1"/>
    <col min="6" max="7" width="12" bestFit="1" customWidth="1"/>
    <col min="10" max="10" width="11" bestFit="1" customWidth="1"/>
    <col min="11" max="11" width="12.7109375" customWidth="1"/>
    <col min="15" max="15" width="12.140625" customWidth="1"/>
    <col min="16" max="16" width="12.42578125" customWidth="1"/>
    <col min="18" max="18" width="12" bestFit="1" customWidth="1"/>
    <col min="19" max="19" width="12" customWidth="1"/>
    <col min="25" max="25" width="12.7109375" customWidth="1"/>
    <col min="26" max="26" width="13" customWidth="1"/>
  </cols>
  <sheetData>
    <row r="1" spans="1:28" ht="26.25">
      <c r="A1" s="135" t="s">
        <v>61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</row>
    <row r="2" spans="1:28" ht="15" customHeight="1">
      <c r="F2" s="4"/>
      <c r="H2" s="69">
        <f>Z5/Y5</f>
        <v>0.64732262794504558</v>
      </c>
      <c r="N2" s="8">
        <f>COUNT('INGRESO DE DATOS'!A4:A10000)</f>
        <v>11</v>
      </c>
      <c r="Q2" s="8">
        <f>AVERAGE(T7:T18)</f>
        <v>8.8181818181818183</v>
      </c>
    </row>
    <row r="3" spans="1:28" ht="15.75">
      <c r="Q3" s="8">
        <f>AVERAGE(X7:X18)</f>
        <v>8.8181818181816407</v>
      </c>
    </row>
    <row r="4" spans="1:28" ht="15.75" thickBot="1"/>
    <row r="5" spans="1:28">
      <c r="N5" s="65">
        <f>SUM(N7:N997)</f>
        <v>685</v>
      </c>
      <c r="O5" s="65">
        <f t="shared" ref="O5:W5" si="0">SUM(O7:O997)</f>
        <v>43515</v>
      </c>
      <c r="P5" s="65">
        <f t="shared" si="0"/>
        <v>2820151</v>
      </c>
      <c r="Q5" s="65">
        <f>SUM(Q7:Q997)</f>
        <v>186368535</v>
      </c>
      <c r="R5" s="65">
        <f t="shared" si="0"/>
        <v>12545691535</v>
      </c>
      <c r="S5" s="65">
        <f t="shared" si="0"/>
        <v>859047860295</v>
      </c>
      <c r="T5" s="65">
        <f t="shared" si="0"/>
        <v>97</v>
      </c>
      <c r="U5" s="65">
        <f t="shared" si="0"/>
        <v>6184</v>
      </c>
      <c r="V5" s="65">
        <f t="shared" si="0"/>
        <v>401968</v>
      </c>
      <c r="W5" s="65">
        <f t="shared" si="0"/>
        <v>26626546</v>
      </c>
      <c r="X5" s="65">
        <f>SUM(X7:X997)</f>
        <v>96.999999999998039</v>
      </c>
      <c r="Y5" s="65">
        <f>SUM(Y7:Y997)</f>
        <v>39.636363636363633</v>
      </c>
      <c r="Z5" s="65">
        <f>SUM(Z7:Z997)</f>
        <v>25.65751507127635</v>
      </c>
      <c r="AA5" s="65">
        <f>SUM(AA7:AA997)</f>
        <v>1.9610979506978765E-12</v>
      </c>
      <c r="AB5" s="65">
        <f>SUM(AB7:AB997)</f>
        <v>13.978848565083203</v>
      </c>
    </row>
    <row r="6" spans="1:28" ht="15.75" thickBot="1">
      <c r="F6" s="63">
        <f>$W$5</f>
        <v>26626546</v>
      </c>
      <c r="G6" s="39">
        <f>$R$5</f>
        <v>12545691535</v>
      </c>
      <c r="H6" s="39">
        <f>$Q$5</f>
        <v>186368535</v>
      </c>
      <c r="I6" s="39">
        <f>$P$5</f>
        <v>2820151</v>
      </c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</row>
    <row r="7" spans="1:28">
      <c r="F7" s="63">
        <f>$V$5</f>
        <v>401968</v>
      </c>
      <c r="G7" s="39">
        <f>$Q$5</f>
        <v>186368535</v>
      </c>
      <c r="H7" s="39">
        <f>$P$5</f>
        <v>2820151</v>
      </c>
      <c r="I7" s="39">
        <f>$O$5</f>
        <v>43515</v>
      </c>
      <c r="N7">
        <f>'INGRESO DE DATOS'!A4</f>
        <v>64</v>
      </c>
      <c r="O7">
        <f>POWER(N7,2)</f>
        <v>4096</v>
      </c>
      <c r="P7">
        <f>POWER(N7,3)</f>
        <v>262144</v>
      </c>
      <c r="Q7">
        <f>POWER(N7,4)</f>
        <v>16777216</v>
      </c>
      <c r="R7">
        <f>POWER(N7,5)</f>
        <v>1073741824</v>
      </c>
      <c r="S7">
        <f>POWER(N7,6)</f>
        <v>68719476736</v>
      </c>
      <c r="T7">
        <f>'INGRESO DE DATOS'!B4</f>
        <v>8</v>
      </c>
      <c r="U7">
        <f>N7*T7</f>
        <v>512</v>
      </c>
      <c r="V7">
        <f>O7*T7</f>
        <v>32768</v>
      </c>
      <c r="W7">
        <f>P7*T7</f>
        <v>2097152</v>
      </c>
      <c r="X7">
        <f>($J$9*P7)+($J$20*O7)+($J$31*N7)+$J$42</f>
        <v>9.534619845674996</v>
      </c>
      <c r="Y7">
        <f t="shared" ref="Y7:Y14" si="1">POWER((T7-$Q$2),2)</f>
        <v>0.669421487603306</v>
      </c>
      <c r="Z7">
        <f t="shared" ref="Z7:Z14" si="2">POWER(X7-$Q$3,2)</f>
        <v>0.51328344723856967</v>
      </c>
      <c r="AA7">
        <f>+T7-X7</f>
        <v>-1.534619845674996</v>
      </c>
      <c r="AB7">
        <f>POWER(AA7,2)</f>
        <v>2.3550580707395485</v>
      </c>
    </row>
    <row r="8" spans="1:28">
      <c r="F8" s="63">
        <f>$U$5</f>
        <v>6184</v>
      </c>
      <c r="G8" s="39">
        <f>$P$5</f>
        <v>2820151</v>
      </c>
      <c r="H8" s="39">
        <f>$O$5</f>
        <v>43515</v>
      </c>
      <c r="I8" s="39">
        <f>$N$5</f>
        <v>685</v>
      </c>
      <c r="K8" s="22"/>
      <c r="N8">
        <f>'INGRESO DE DATOS'!A5</f>
        <v>71</v>
      </c>
      <c r="O8">
        <f t="shared" ref="O8:O13" si="3">POWER(N8,2)</f>
        <v>5041</v>
      </c>
      <c r="P8">
        <f t="shared" ref="P8:P13" si="4">POWER(N8,3)</f>
        <v>357911</v>
      </c>
      <c r="Q8">
        <f t="shared" ref="Q8:Q13" si="5">POWER(N8,4)</f>
        <v>25411681</v>
      </c>
      <c r="R8">
        <f t="shared" ref="R8:R13" si="6">POWER(N8,5)</f>
        <v>1804229351</v>
      </c>
      <c r="S8">
        <f t="shared" ref="S8:S13" si="7">POWER(N8,6)</f>
        <v>128100283921</v>
      </c>
      <c r="T8">
        <f>'INGRESO DE DATOS'!B5</f>
        <v>10</v>
      </c>
      <c r="U8">
        <f t="shared" ref="U8:U13" si="8">N8*T8</f>
        <v>710</v>
      </c>
      <c r="V8">
        <f t="shared" ref="V8:V13" si="9">O8*T8</f>
        <v>50410</v>
      </c>
      <c r="W8">
        <f t="shared" ref="W8:W13" si="10">P8*T8</f>
        <v>3579110</v>
      </c>
      <c r="X8">
        <f t="shared" ref="X8:X14" si="11">($J$9*P8)+($J$20*O8)+($J$31*N8)+$J$42</f>
        <v>10.193281227924359</v>
      </c>
      <c r="Y8">
        <f t="shared" si="1"/>
        <v>1.3966942148760326</v>
      </c>
      <c r="Z8">
        <f t="shared" si="2"/>
        <v>1.8908983866747728</v>
      </c>
      <c r="AA8">
        <f t="shared" ref="AA8:AA14" si="12">+T8-X8</f>
        <v>-0.1932812279243592</v>
      </c>
      <c r="AB8">
        <f t="shared" ref="AB8:AB14" si="13">POWER(AA8,2)</f>
        <v>3.7357633067948093E-2</v>
      </c>
    </row>
    <row r="9" spans="1:28" ht="15" customHeight="1" thickBot="1">
      <c r="F9" s="71">
        <f>$T$5</f>
        <v>97</v>
      </c>
      <c r="G9" s="70">
        <f>$O$5</f>
        <v>43515</v>
      </c>
      <c r="H9" s="70">
        <f>$N$5</f>
        <v>685</v>
      </c>
      <c r="I9" s="70">
        <f>$N$2</f>
        <v>11</v>
      </c>
      <c r="J9" s="16">
        <f>[1]!xMatDet(F6:I9)/[1]!xMatDet(F10:I13)</f>
        <v>4.6282766660354636E-4</v>
      </c>
      <c r="N9">
        <f>'INGRESO DE DATOS'!A6</f>
        <v>53</v>
      </c>
      <c r="O9">
        <f t="shared" si="3"/>
        <v>2809</v>
      </c>
      <c r="P9">
        <f t="shared" si="4"/>
        <v>148877</v>
      </c>
      <c r="Q9">
        <f t="shared" si="5"/>
        <v>7890481</v>
      </c>
      <c r="R9">
        <f t="shared" si="6"/>
        <v>418195493</v>
      </c>
      <c r="S9">
        <f t="shared" si="7"/>
        <v>22164361129</v>
      </c>
      <c r="T9">
        <f>'INGRESO DE DATOS'!B6</f>
        <v>6</v>
      </c>
      <c r="U9">
        <f t="shared" si="8"/>
        <v>318</v>
      </c>
      <c r="V9">
        <f t="shared" si="9"/>
        <v>16854</v>
      </c>
      <c r="W9">
        <f t="shared" si="10"/>
        <v>893262</v>
      </c>
      <c r="X9">
        <f t="shared" si="11"/>
        <v>6.9640060669956938</v>
      </c>
      <c r="Y9">
        <f t="shared" si="1"/>
        <v>7.9421487603305794</v>
      </c>
      <c r="Z9">
        <f t="shared" si="2"/>
        <v>3.4379677162859705</v>
      </c>
      <c r="AA9">
        <f t="shared" si="12"/>
        <v>-0.9640060669956938</v>
      </c>
      <c r="AB9">
        <f t="shared" si="13"/>
        <v>0.92930769720450612</v>
      </c>
    </row>
    <row r="10" spans="1:28">
      <c r="F10" s="39">
        <f>$S$5</f>
        <v>859047860295</v>
      </c>
      <c r="G10" s="39">
        <f>$R$5</f>
        <v>12545691535</v>
      </c>
      <c r="H10" s="39">
        <f>$Q$5</f>
        <v>186368535</v>
      </c>
      <c r="I10" s="39">
        <f>$P$5</f>
        <v>2820151</v>
      </c>
      <c r="N10">
        <f>'INGRESO DE DATOS'!A7</f>
        <v>67</v>
      </c>
      <c r="O10">
        <f t="shared" si="3"/>
        <v>4489</v>
      </c>
      <c r="P10">
        <f t="shared" si="4"/>
        <v>300763</v>
      </c>
      <c r="Q10">
        <f t="shared" si="5"/>
        <v>20151121</v>
      </c>
      <c r="R10">
        <f t="shared" si="6"/>
        <v>1350125107</v>
      </c>
      <c r="S10">
        <f t="shared" si="7"/>
        <v>90458382169</v>
      </c>
      <c r="T10">
        <f>'INGRESO DE DATOS'!B7</f>
        <v>11</v>
      </c>
      <c r="U10">
        <f t="shared" si="8"/>
        <v>737</v>
      </c>
      <c r="V10">
        <f t="shared" si="9"/>
        <v>49379</v>
      </c>
      <c r="W10">
        <f t="shared" si="10"/>
        <v>3308393</v>
      </c>
      <c r="X10">
        <f t="shared" si="11"/>
        <v>9.8322133662341287</v>
      </c>
      <c r="Y10">
        <f t="shared" si="1"/>
        <v>4.7603305785123959</v>
      </c>
      <c r="Z10">
        <f t="shared" si="2"/>
        <v>1.0282599804457253</v>
      </c>
      <c r="AA10">
        <f t="shared" si="12"/>
        <v>1.1677866337658713</v>
      </c>
      <c r="AB10">
        <f t="shared" si="13"/>
        <v>1.3637256220022254</v>
      </c>
    </row>
    <row r="11" spans="1:28">
      <c r="F11" s="39">
        <f>$R$5</f>
        <v>12545691535</v>
      </c>
      <c r="G11" s="39">
        <f>$Q$5</f>
        <v>186368535</v>
      </c>
      <c r="H11" s="39">
        <f>$P$5</f>
        <v>2820151</v>
      </c>
      <c r="I11" s="39">
        <f>$O$5</f>
        <v>43515</v>
      </c>
      <c r="N11">
        <f>'INGRESO DE DATOS'!A8</f>
        <v>55</v>
      </c>
      <c r="O11">
        <f t="shared" si="3"/>
        <v>3025</v>
      </c>
      <c r="P11">
        <f t="shared" si="4"/>
        <v>166375</v>
      </c>
      <c r="Q11">
        <f t="shared" si="5"/>
        <v>9150625</v>
      </c>
      <c r="R11">
        <f t="shared" si="6"/>
        <v>503284375</v>
      </c>
      <c r="S11">
        <f t="shared" si="7"/>
        <v>27680640625</v>
      </c>
      <c r="T11">
        <f>'INGRESO DE DATOS'!B8</f>
        <v>8</v>
      </c>
      <c r="U11">
        <f t="shared" si="8"/>
        <v>440</v>
      </c>
      <c r="V11">
        <f t="shared" si="9"/>
        <v>24200</v>
      </c>
      <c r="W11">
        <f t="shared" si="10"/>
        <v>1331000</v>
      </c>
      <c r="X11">
        <f t="shared" si="11"/>
        <v>7.7042824368933509</v>
      </c>
      <c r="Y11">
        <f t="shared" si="1"/>
        <v>0.669421487603306</v>
      </c>
      <c r="Z11">
        <f t="shared" si="2"/>
        <v>1.2407718316344347</v>
      </c>
      <c r="AA11">
        <f t="shared" si="12"/>
        <v>0.2957175631066491</v>
      </c>
      <c r="AB11">
        <f t="shared" si="13"/>
        <v>8.7448877129734995E-2</v>
      </c>
    </row>
    <row r="12" spans="1:28">
      <c r="F12" s="39">
        <f>$Q$5</f>
        <v>186368535</v>
      </c>
      <c r="G12" s="39">
        <f>$P$5</f>
        <v>2820151</v>
      </c>
      <c r="H12" s="39">
        <f>$O$5</f>
        <v>43515</v>
      </c>
      <c r="I12" s="39">
        <f>$N$5</f>
        <v>685</v>
      </c>
      <c r="N12">
        <f>'INGRESO DE DATOS'!A9</f>
        <v>58</v>
      </c>
      <c r="O12">
        <f t="shared" si="3"/>
        <v>3364</v>
      </c>
      <c r="P12">
        <f t="shared" si="4"/>
        <v>195112</v>
      </c>
      <c r="Q12">
        <f t="shared" si="5"/>
        <v>11316496</v>
      </c>
      <c r="R12">
        <f t="shared" si="6"/>
        <v>656356768</v>
      </c>
      <c r="S12">
        <f t="shared" si="7"/>
        <v>38068692544</v>
      </c>
      <c r="T12">
        <f>'INGRESO DE DATOS'!B9</f>
        <v>7</v>
      </c>
      <c r="U12">
        <f t="shared" si="8"/>
        <v>406</v>
      </c>
      <c r="V12">
        <f t="shared" si="9"/>
        <v>23548</v>
      </c>
      <c r="W12">
        <f t="shared" si="10"/>
        <v>1365784</v>
      </c>
      <c r="X12">
        <f t="shared" si="11"/>
        <v>8.5456324629944049</v>
      </c>
      <c r="Y12">
        <f t="shared" si="1"/>
        <v>3.3057851239669427</v>
      </c>
      <c r="Z12">
        <f t="shared" si="2"/>
        <v>7.4283151012977999E-2</v>
      </c>
      <c r="AA12">
        <f t="shared" si="12"/>
        <v>-1.5456324629944049</v>
      </c>
      <c r="AB12">
        <f t="shared" si="13"/>
        <v>2.3889797106621504</v>
      </c>
    </row>
    <row r="13" spans="1:28">
      <c r="F13" s="39">
        <f>$P$5</f>
        <v>2820151</v>
      </c>
      <c r="G13" s="39">
        <f>$O$5</f>
        <v>43515</v>
      </c>
      <c r="H13" s="39">
        <f>$N$5</f>
        <v>685</v>
      </c>
      <c r="I13" s="39">
        <f>$N$2</f>
        <v>11</v>
      </c>
      <c r="N13">
        <f>'INGRESO DE DATOS'!A10</f>
        <v>77</v>
      </c>
      <c r="O13">
        <f t="shared" si="3"/>
        <v>5929</v>
      </c>
      <c r="P13">
        <f t="shared" si="4"/>
        <v>456533</v>
      </c>
      <c r="Q13">
        <f t="shared" si="5"/>
        <v>35153041</v>
      </c>
      <c r="R13">
        <f t="shared" si="6"/>
        <v>2706784157</v>
      </c>
      <c r="S13">
        <f t="shared" si="7"/>
        <v>208422380089</v>
      </c>
      <c r="T13">
        <f>'INGRESO DE DATOS'!B10</f>
        <v>10</v>
      </c>
      <c r="U13">
        <f t="shared" si="8"/>
        <v>770</v>
      </c>
      <c r="V13">
        <f t="shared" si="9"/>
        <v>59290</v>
      </c>
      <c r="W13">
        <f t="shared" si="10"/>
        <v>4565330</v>
      </c>
      <c r="X13">
        <f t="shared" si="11"/>
        <v>11.019338245292062</v>
      </c>
      <c r="Y13">
        <f t="shared" si="1"/>
        <v>1.3966942148760326</v>
      </c>
      <c r="Z13">
        <f t="shared" si="2"/>
        <v>4.8450896166095134</v>
      </c>
      <c r="AA13">
        <f t="shared" si="12"/>
        <v>-1.0193382452920616</v>
      </c>
      <c r="AB13">
        <f t="shared" si="13"/>
        <v>1.0390504583150992</v>
      </c>
    </row>
    <row r="14" spans="1:28">
      <c r="N14">
        <f>'INGRESO DE DATOS'!A11</f>
        <v>57</v>
      </c>
      <c r="O14">
        <f>POWER(N14,2)</f>
        <v>3249</v>
      </c>
      <c r="P14">
        <f>POWER(N14,3)</f>
        <v>185193</v>
      </c>
      <c r="Q14">
        <f>POWER(N14,4)</f>
        <v>10556001</v>
      </c>
      <c r="R14">
        <f>POWER(N14,5)</f>
        <v>601692057</v>
      </c>
      <c r="S14">
        <f>POWER(N14,6)</f>
        <v>34296447249</v>
      </c>
      <c r="T14">
        <f>'INGRESO DE DATOS'!B11</f>
        <v>9</v>
      </c>
      <c r="U14">
        <f>N14*T14</f>
        <v>513</v>
      </c>
      <c r="V14">
        <f>O14*T14</f>
        <v>29241</v>
      </c>
      <c r="W14">
        <f>P14*T14</f>
        <v>1666737</v>
      </c>
      <c r="X14">
        <f t="shared" si="11"/>
        <v>8.2973551034606601</v>
      </c>
      <c r="Y14">
        <f t="shared" si="1"/>
        <v>3.305785123966936E-2</v>
      </c>
      <c r="Z14">
        <f t="shared" si="2"/>
        <v>0.27126046676704973</v>
      </c>
      <c r="AA14">
        <f t="shared" si="12"/>
        <v>0.70264489653933992</v>
      </c>
      <c r="AB14">
        <f t="shared" si="13"/>
        <v>0.49370985063277972</v>
      </c>
    </row>
    <row r="15" spans="1:28">
      <c r="N15">
        <f>'INGRESO DE DATOS'!A12</f>
        <v>56</v>
      </c>
      <c r="O15">
        <f>POWER(N15,2)</f>
        <v>3136</v>
      </c>
      <c r="P15">
        <f>POWER(N15,3)</f>
        <v>175616</v>
      </c>
      <c r="Q15">
        <f>POWER(N15,4)</f>
        <v>9834496</v>
      </c>
      <c r="R15">
        <f>POWER(N15,5)</f>
        <v>550731776</v>
      </c>
      <c r="S15">
        <f>POWER(N15,6)</f>
        <v>30840979456</v>
      </c>
      <c r="T15">
        <f>'INGRESO DE DATOS'!B12</f>
        <v>10</v>
      </c>
      <c r="U15">
        <f>N15*T15</f>
        <v>560</v>
      </c>
      <c r="V15">
        <f>O15*T15</f>
        <v>31360</v>
      </c>
      <c r="W15">
        <f>P15*T15</f>
        <v>1756160</v>
      </c>
      <c r="X15">
        <f>($J$9*P15)+($J$20*O15)+($J$31*N15)+$J$42</f>
        <v>8.0178307500935375</v>
      </c>
      <c r="Y15">
        <f>POWER((T15-$Q$2),2)</f>
        <v>1.3966942148760326</v>
      </c>
      <c r="Z15">
        <f>POWER(X15-$Q$3,2)</f>
        <v>0.64056183218976759</v>
      </c>
      <c r="AA15">
        <f>+T15-X15</f>
        <v>1.9821692499064625</v>
      </c>
      <c r="AB15">
        <f>POWER(AA15,2)</f>
        <v>3.9289949352747482</v>
      </c>
    </row>
    <row r="16" spans="1:28">
      <c r="F16" s="39"/>
      <c r="G16" s="39"/>
      <c r="H16" s="39"/>
      <c r="I16" s="39"/>
      <c r="N16">
        <f>'INGRESO DE DATOS'!A13</f>
        <v>51</v>
      </c>
      <c r="O16">
        <f>POWER(N16,2)</f>
        <v>2601</v>
      </c>
      <c r="P16">
        <f>POWER(N16,3)</f>
        <v>132651</v>
      </c>
      <c r="Q16">
        <f>POWER(N16,4)</f>
        <v>6765201</v>
      </c>
      <c r="R16">
        <f>POWER(N16,5)</f>
        <v>345025251</v>
      </c>
      <c r="S16">
        <f>POWER(N16,6)</f>
        <v>17596287801</v>
      </c>
      <c r="T16">
        <f>'INGRESO DE DATOS'!B13</f>
        <v>6</v>
      </c>
      <c r="U16">
        <f>N16*T16</f>
        <v>306</v>
      </c>
      <c r="V16">
        <f>O16*T16</f>
        <v>15606</v>
      </c>
      <c r="W16">
        <f>P16*T16</f>
        <v>795906</v>
      </c>
      <c r="X16">
        <f>($J$9*P16)+($J$20*O16)+($J$31*N16)+$J$42</f>
        <v>6.0543102657705674</v>
      </c>
      <c r="Y16">
        <f>POWER((T16-$Q$2),2)</f>
        <v>7.9421487603305794</v>
      </c>
      <c r="Z16">
        <f>POWER(X16-$Q$3,2)</f>
        <v>7.6389859582271962</v>
      </c>
      <c r="AA16">
        <f>+T16-X16</f>
        <v>-5.4310265770567412E-2</v>
      </c>
      <c r="AB16">
        <f>POWER(AA16,2)</f>
        <v>2.9496049680696663E-3</v>
      </c>
    </row>
    <row r="17" spans="6:28">
      <c r="F17" s="39">
        <f>$S$5</f>
        <v>859047860295</v>
      </c>
      <c r="G17" s="63">
        <f>$W$5</f>
        <v>26626546</v>
      </c>
      <c r="H17" s="39">
        <f>$Q$5</f>
        <v>186368535</v>
      </c>
      <c r="I17" s="39">
        <f>$P$5</f>
        <v>2820151</v>
      </c>
      <c r="N17">
        <f>'INGRESO DE DATOS'!A14</f>
        <v>76</v>
      </c>
      <c r="O17">
        <f>POWER(N17,2)</f>
        <v>5776</v>
      </c>
      <c r="P17">
        <f>POWER(N17,3)</f>
        <v>438976</v>
      </c>
      <c r="Q17">
        <f>POWER(N17,4)</f>
        <v>33362176</v>
      </c>
      <c r="R17">
        <f>POWER(N17,5)</f>
        <v>2535525376</v>
      </c>
      <c r="S17">
        <f>POWER(N17,6)</f>
        <v>192699928576</v>
      </c>
      <c r="T17">
        <f>'INGRESO DE DATOS'!B14</f>
        <v>12</v>
      </c>
      <c r="U17">
        <f>N17*T17</f>
        <v>912</v>
      </c>
      <c r="V17">
        <f>O17*T17</f>
        <v>69312</v>
      </c>
      <c r="W17">
        <f>P17*T17</f>
        <v>5267712</v>
      </c>
      <c r="X17">
        <f>($J$9*P17)+($J$20*O17)+($J$31*N17)+$J$42</f>
        <v>10.837130228664279</v>
      </c>
      <c r="Y17">
        <f>POWER((T17-$Q$2),2)</f>
        <v>10.12396694214876</v>
      </c>
      <c r="Z17">
        <f>POWER(X17-$Q$3,2)</f>
        <v>4.0761526841903706</v>
      </c>
      <c r="AA17">
        <f>+T17-X17</f>
        <v>1.1628697713357212</v>
      </c>
      <c r="AB17">
        <f>POWER(AA17,2)</f>
        <v>1.3522661050863927</v>
      </c>
    </row>
    <row r="18" spans="6:28">
      <c r="F18" s="39">
        <f>$R$5</f>
        <v>12545691535</v>
      </c>
      <c r="G18" s="63">
        <f>$V$5</f>
        <v>401968</v>
      </c>
      <c r="H18" s="39">
        <f>$P$5</f>
        <v>2820151</v>
      </c>
      <c r="I18" s="39">
        <f>$O$5</f>
        <v>43515</v>
      </c>
    </row>
    <row r="19" spans="6:28">
      <c r="F19" s="39">
        <f>$Q$5</f>
        <v>186368535</v>
      </c>
      <c r="G19" s="63">
        <f>$U$5</f>
        <v>6184</v>
      </c>
      <c r="H19" s="39">
        <f>$O$5</f>
        <v>43515</v>
      </c>
      <c r="I19" s="39">
        <f>$N$5</f>
        <v>685</v>
      </c>
    </row>
    <row r="20" spans="6:28" ht="15.75" thickBot="1">
      <c r="F20" s="70">
        <f>$P$5</f>
        <v>2820151</v>
      </c>
      <c r="G20" s="71">
        <f>$T$5</f>
        <v>97</v>
      </c>
      <c r="H20" s="70">
        <f>$N$5</f>
        <v>685</v>
      </c>
      <c r="I20" s="70">
        <f>$N$2</f>
        <v>11</v>
      </c>
      <c r="J20" s="16">
        <f>[1]!xMatDet(F17:I20)/[1]!xMatDet(F21:I24)</f>
        <v>-9.4767027905890949E-2</v>
      </c>
      <c r="K20" s="22"/>
    </row>
    <row r="21" spans="6:28">
      <c r="F21" s="39">
        <f>$S$5</f>
        <v>859047860295</v>
      </c>
      <c r="G21" s="39">
        <f>$R$5</f>
        <v>12545691535</v>
      </c>
      <c r="H21" s="39">
        <f>$Q$5</f>
        <v>186368535</v>
      </c>
      <c r="I21" s="39">
        <f>$P$5</f>
        <v>2820151</v>
      </c>
    </row>
    <row r="22" spans="6:28">
      <c r="F22" s="39">
        <f>$R$5</f>
        <v>12545691535</v>
      </c>
      <c r="G22" s="39">
        <f>$Q$5</f>
        <v>186368535</v>
      </c>
      <c r="H22" s="39">
        <f>$P$5</f>
        <v>2820151</v>
      </c>
      <c r="I22" s="39">
        <f>$O$5</f>
        <v>43515</v>
      </c>
    </row>
    <row r="23" spans="6:28">
      <c r="F23" s="39">
        <f>$Q$5</f>
        <v>186368535</v>
      </c>
      <c r="G23" s="39">
        <f>$P$5</f>
        <v>2820151</v>
      </c>
      <c r="H23" s="39">
        <f>$O$5</f>
        <v>43515</v>
      </c>
      <c r="I23" s="39">
        <f>$N$5</f>
        <v>685</v>
      </c>
    </row>
    <row r="24" spans="6:28">
      <c r="F24" s="39">
        <f>$P$5</f>
        <v>2820151</v>
      </c>
      <c r="G24" s="39">
        <f>$O$5</f>
        <v>43515</v>
      </c>
      <c r="H24" s="39">
        <f>$N$5</f>
        <v>685</v>
      </c>
      <c r="I24" s="39">
        <f>$N$2</f>
        <v>11</v>
      </c>
    </row>
    <row r="25" spans="6:28">
      <c r="F25" s="39"/>
      <c r="G25" s="39"/>
      <c r="H25" s="39"/>
      <c r="I25" s="39"/>
    </row>
    <row r="26" spans="6:28">
      <c r="F26" s="39"/>
      <c r="G26" s="39"/>
      <c r="H26" s="39"/>
      <c r="I26" s="39"/>
    </row>
    <row r="27" spans="6:28">
      <c r="F27" s="39"/>
      <c r="G27" s="39"/>
      <c r="H27" s="39"/>
      <c r="I27" s="39"/>
    </row>
    <row r="28" spans="6:28">
      <c r="F28" s="39">
        <f>$S$5</f>
        <v>859047860295</v>
      </c>
      <c r="G28" s="39">
        <f>$R$5</f>
        <v>12545691535</v>
      </c>
      <c r="H28" s="63">
        <f>$W$5</f>
        <v>26626546</v>
      </c>
      <c r="I28" s="39">
        <f>$P$5</f>
        <v>2820151</v>
      </c>
    </row>
    <row r="29" spans="6:28">
      <c r="F29" s="39">
        <f>$R$5</f>
        <v>12545691535</v>
      </c>
      <c r="G29" s="39">
        <f>$Q$5</f>
        <v>186368535</v>
      </c>
      <c r="H29" s="63">
        <f>$V$5</f>
        <v>401968</v>
      </c>
      <c r="I29" s="39">
        <f>$O$5</f>
        <v>43515</v>
      </c>
    </row>
    <row r="30" spans="6:28">
      <c r="F30" s="39">
        <f>$Q$5</f>
        <v>186368535</v>
      </c>
      <c r="G30" s="39">
        <f>$P$5</f>
        <v>2820151</v>
      </c>
      <c r="H30" s="63">
        <f>$U$5</f>
        <v>6184</v>
      </c>
      <c r="I30" s="39">
        <f>$N$5</f>
        <v>685</v>
      </c>
    </row>
    <row r="31" spans="6:28" ht="15.75" thickBot="1">
      <c r="F31" s="70">
        <f>$P$5</f>
        <v>2820151</v>
      </c>
      <c r="G31" s="70">
        <f>$O$5</f>
        <v>43515</v>
      </c>
      <c r="H31" s="71">
        <f>$T$5</f>
        <v>97</v>
      </c>
      <c r="I31" s="70">
        <f>$N$2</f>
        <v>11</v>
      </c>
      <c r="J31" s="16">
        <f>[1]!xMatDet(F28:I31)/[1]!xMatDet(F32:I35)</f>
        <v>6.5556979436706451</v>
      </c>
      <c r="K31" s="22"/>
    </row>
    <row r="32" spans="6:28">
      <c r="F32" s="39">
        <f>$S$5</f>
        <v>859047860295</v>
      </c>
      <c r="G32" s="39">
        <f>$R$5</f>
        <v>12545691535</v>
      </c>
      <c r="H32" s="39">
        <f>$Q$5</f>
        <v>186368535</v>
      </c>
      <c r="I32" s="39">
        <f>$P$5</f>
        <v>2820151</v>
      </c>
    </row>
    <row r="33" spans="6:11">
      <c r="F33" s="39">
        <f>$R$5</f>
        <v>12545691535</v>
      </c>
      <c r="G33" s="39">
        <f>$Q$5</f>
        <v>186368535</v>
      </c>
      <c r="H33" s="39">
        <f>$P$5</f>
        <v>2820151</v>
      </c>
      <c r="I33" s="39">
        <f>$O$5</f>
        <v>43515</v>
      </c>
    </row>
    <row r="34" spans="6:11">
      <c r="F34" s="39">
        <f>$Q$5</f>
        <v>186368535</v>
      </c>
      <c r="G34" s="39">
        <f>$P$5</f>
        <v>2820151</v>
      </c>
      <c r="H34" s="39">
        <f>$O$5</f>
        <v>43515</v>
      </c>
      <c r="I34" s="39">
        <f>$N$5</f>
        <v>685</v>
      </c>
    </row>
    <row r="35" spans="6:11">
      <c r="F35" s="39">
        <f>$P$5</f>
        <v>2820151</v>
      </c>
      <c r="G35" s="39">
        <f>$O$5</f>
        <v>43515</v>
      </c>
      <c r="H35" s="39">
        <f>$N$5</f>
        <v>685</v>
      </c>
      <c r="I35" s="39">
        <f>$N$2</f>
        <v>11</v>
      </c>
    </row>
    <row r="36" spans="6:11">
      <c r="F36" s="39"/>
      <c r="G36" s="39"/>
      <c r="H36" s="39"/>
      <c r="I36" s="39"/>
    </row>
    <row r="37" spans="6:11">
      <c r="F37" s="39"/>
      <c r="G37" s="39"/>
      <c r="H37" s="39"/>
      <c r="I37" s="39"/>
    </row>
    <row r="38" spans="6:11">
      <c r="F38" s="39"/>
      <c r="G38" s="39"/>
      <c r="H38" s="39"/>
      <c r="I38" s="39"/>
    </row>
    <row r="39" spans="6:11">
      <c r="F39" s="39">
        <f>$S$5</f>
        <v>859047860295</v>
      </c>
      <c r="G39" s="39">
        <f>$R$5</f>
        <v>12545691535</v>
      </c>
      <c r="H39" s="39">
        <f>$Q$5</f>
        <v>186368535</v>
      </c>
      <c r="I39" s="63">
        <f>$W$5</f>
        <v>26626546</v>
      </c>
    </row>
    <row r="40" spans="6:11">
      <c r="F40" s="39">
        <f>$R$5</f>
        <v>12545691535</v>
      </c>
      <c r="G40" s="39">
        <f>$Q$5</f>
        <v>186368535</v>
      </c>
      <c r="H40" s="39">
        <f>$P$5</f>
        <v>2820151</v>
      </c>
      <c r="I40" s="63">
        <f>$V$5</f>
        <v>401968</v>
      </c>
    </row>
    <row r="41" spans="6:11">
      <c r="F41" s="39">
        <f>$Q$5</f>
        <v>186368535</v>
      </c>
      <c r="G41" s="39">
        <f>$P$5</f>
        <v>2820151</v>
      </c>
      <c r="H41" s="39">
        <f>$O$5</f>
        <v>43515</v>
      </c>
      <c r="I41" s="63">
        <f>$U$5</f>
        <v>6184</v>
      </c>
    </row>
    <row r="42" spans="6:11" ht="15.75" thickBot="1">
      <c r="F42" s="70">
        <f>$P$5</f>
        <v>2820151</v>
      </c>
      <c r="G42" s="70">
        <f>$O$5</f>
        <v>43515</v>
      </c>
      <c r="H42" s="70">
        <f>$N$5</f>
        <v>685</v>
      </c>
      <c r="I42" s="71">
        <f>$T$5</f>
        <v>97</v>
      </c>
      <c r="J42" s="16" t="str">
        <f>[1]!xDiv([1]!xMatDet(F39:I42),[1]!xMatDet(F43:I46))</f>
        <v>-143.191798080837613464834730288</v>
      </c>
      <c r="K42" s="22"/>
    </row>
    <row r="43" spans="6:11">
      <c r="F43" s="39">
        <f>$S$5</f>
        <v>859047860295</v>
      </c>
      <c r="G43" s="39">
        <f>$R$5</f>
        <v>12545691535</v>
      </c>
      <c r="H43" s="39">
        <f>$Q$5</f>
        <v>186368535</v>
      </c>
      <c r="I43" s="39">
        <f>$P$5</f>
        <v>2820151</v>
      </c>
    </row>
    <row r="44" spans="6:11">
      <c r="F44" s="39">
        <f>$R$5</f>
        <v>12545691535</v>
      </c>
      <c r="G44" s="39">
        <f>$Q$5</f>
        <v>186368535</v>
      </c>
      <c r="H44" s="39">
        <f>$P$5</f>
        <v>2820151</v>
      </c>
      <c r="I44" s="39">
        <f>$O$5</f>
        <v>43515</v>
      </c>
    </row>
    <row r="45" spans="6:11">
      <c r="F45" s="39">
        <f>$Q$5</f>
        <v>186368535</v>
      </c>
      <c r="G45" s="39">
        <f>$P$5</f>
        <v>2820151</v>
      </c>
      <c r="H45" s="39">
        <f>$O$5</f>
        <v>43515</v>
      </c>
      <c r="I45" s="39">
        <f>$N$5</f>
        <v>685</v>
      </c>
    </row>
    <row r="46" spans="6:11">
      <c r="F46" s="39">
        <f>$P$5</f>
        <v>2820151</v>
      </c>
      <c r="G46" s="39">
        <f>$O$5</f>
        <v>43515</v>
      </c>
      <c r="H46" s="39">
        <f>$N$5</f>
        <v>685</v>
      </c>
      <c r="I46" s="39">
        <f>$N$2</f>
        <v>11</v>
      </c>
    </row>
    <row r="47" spans="6:11">
      <c r="F47" s="39"/>
      <c r="G47" s="39"/>
      <c r="H47" s="39"/>
      <c r="I47" s="39"/>
    </row>
    <row r="48" spans="6:11">
      <c r="F48" s="39"/>
      <c r="G48" s="39"/>
      <c r="H48" s="39"/>
      <c r="I48" s="39"/>
    </row>
    <row r="49" spans="6:9">
      <c r="F49" s="39"/>
      <c r="G49" s="39"/>
      <c r="H49" s="39"/>
      <c r="I49" s="39"/>
    </row>
  </sheetData>
  <mergeCells count="1">
    <mergeCell ref="A1:AB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sheetPr codeName="Hoja30"/>
  <dimension ref="A1:AO1001"/>
  <sheetViews>
    <sheetView topLeftCell="AB1" workbookViewId="0">
      <selection activeCell="AK9" sqref="AK9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1.9821692499064625</v>
      </c>
      <c r="O1" s="85" t="s">
        <v>86</v>
      </c>
      <c r="P1" s="86">
        <f>SUM(P4:P5000)</f>
        <v>11</v>
      </c>
      <c r="Q1" s="87">
        <f>SUM(Q4:Q5000)</f>
        <v>1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3'!AA7</f>
        <v>-1.534619845674996</v>
      </c>
      <c r="C2" s="89" t="s">
        <v>88</v>
      </c>
      <c r="D2" s="90">
        <v>3</v>
      </c>
      <c r="E2" s="91">
        <v>1</v>
      </c>
      <c r="F2" s="86">
        <f>SMALL(A$2:A$5000,E2)</f>
        <v>-1.5456324629944049</v>
      </c>
      <c r="H2" s="92" t="s">
        <v>89</v>
      </c>
      <c r="I2" s="93">
        <f>SMALL(A1:A5000,E2)</f>
        <v>-1.5456324629944049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3'!AA8</f>
        <v>-0.1932812279243592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-1.534619845674996</v>
      </c>
      <c r="H3" s="100"/>
      <c r="I3" s="93">
        <f>+I1-I2</f>
        <v>3.5278017129008674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0.15209907640800321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3'!AA9</f>
        <v>-0.9640060669956938</v>
      </c>
      <c r="E4" s="98">
        <f t="shared" ref="E4:E67" si="1">E3+1</f>
        <v>3</v>
      </c>
      <c r="F4" s="99">
        <f t="shared" si="0"/>
        <v>-1.0193382452920616</v>
      </c>
      <c r="H4" s="106"/>
      <c r="I4" s="107">
        <v>0.05</v>
      </c>
      <c r="K4" s="108">
        <f>$I$2-POWER(10,-$D$2)</f>
        <v>-1.5466324629944048</v>
      </c>
      <c r="L4" s="109">
        <f>K4+$I$4-POWER(10,-$D$3)</f>
        <v>-1.5966324629944049</v>
      </c>
      <c r="M4" s="91">
        <f>K4-5*10^-(D$2+1)</f>
        <v>-1.5471324629944048</v>
      </c>
      <c r="N4" s="110">
        <f>L4+5*10^-(D$2+1)</f>
        <v>-1.5961324629944049</v>
      </c>
      <c r="O4" s="111">
        <f>AVERAGE(K4,L4)</f>
        <v>-1.5716324629944047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1.7828163188162513E-13</v>
      </c>
      <c r="AF4" s="92" t="s">
        <v>108</v>
      </c>
      <c r="AG4" s="105">
        <f>KURT(A2:A5000)</f>
        <v>-1.1104637390076042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3'!AA10</f>
        <v>1.1677866337658713</v>
      </c>
      <c r="E5" s="98">
        <f t="shared" si="1"/>
        <v>4</v>
      </c>
      <c r="F5" s="99">
        <f t="shared" si="0"/>
        <v>-0.9640060669956938</v>
      </c>
      <c r="K5" s="114">
        <f>L4+10^(-$D$2)</f>
        <v>-1.595632462994405</v>
      </c>
      <c r="L5" s="115">
        <f>K5+$I$4-POWER(10,-$D$2)</f>
        <v>-1.5466324629944048</v>
      </c>
      <c r="M5" s="98">
        <f t="shared" ref="M5:M68" si="2">K5-5*10^-(D$2+1)</f>
        <v>-1.5961324629944049</v>
      </c>
      <c r="N5" s="116">
        <f t="shared" ref="N5:N68" si="3">L5+5*10^-(D$2+1)</f>
        <v>-1.5461324629944049</v>
      </c>
      <c r="O5" s="117">
        <f t="shared" ref="O5:O68" si="4">AVERAGE(K5,L5)</f>
        <v>-1.571132462994405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-5.4310265770567412E-2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3'!AA11</f>
        <v>0.2957175631066491</v>
      </c>
      <c r="E6" s="98">
        <f t="shared" si="1"/>
        <v>5</v>
      </c>
      <c r="F6" s="99">
        <f t="shared" si="0"/>
        <v>-0.1932812279243592</v>
      </c>
      <c r="H6" s="139" t="s">
        <v>110</v>
      </c>
      <c r="I6" s="140"/>
      <c r="K6" s="114">
        <f t="shared" ref="K6:K69" si="8">L5+10^(-$D$2)</f>
        <v>-1.5456324629944049</v>
      </c>
      <c r="L6" s="115">
        <f t="shared" ref="L6:L69" si="9">K6+$I$4-POWER(10,-$D$2)</f>
        <v>-1.4966324629944048</v>
      </c>
      <c r="M6" s="98">
        <f t="shared" si="2"/>
        <v>-1.5461324629944049</v>
      </c>
      <c r="N6" s="116">
        <f t="shared" si="3"/>
        <v>-1.4961324629944048</v>
      </c>
      <c r="O6" s="117">
        <f t="shared" si="4"/>
        <v>-1.5211324629944047</v>
      </c>
      <c r="P6" s="98">
        <f t="shared" si="5"/>
        <v>2</v>
      </c>
      <c r="Q6" s="118">
        <f t="shared" si="6"/>
        <v>0.18181818181818182</v>
      </c>
      <c r="R6" s="98">
        <f t="shared" ref="R6:R69" si="10">+P6+R5</f>
        <v>2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3'!AA12</f>
        <v>-1.5456324629944049</v>
      </c>
      <c r="E7" s="98">
        <f t="shared" si="1"/>
        <v>6</v>
      </c>
      <c r="F7" s="99">
        <f t="shared" si="0"/>
        <v>-5.4310265770567412E-2</v>
      </c>
      <c r="H7" s="141">
        <f>+N7-M7</f>
        <v>5.0000000000000044E-2</v>
      </c>
      <c r="I7" s="142"/>
      <c r="K7" s="114">
        <f t="shared" si="8"/>
        <v>-1.4956324629944049</v>
      </c>
      <c r="L7" s="115">
        <f t="shared" si="9"/>
        <v>-1.4466324629944047</v>
      </c>
      <c r="M7" s="98">
        <f t="shared" si="2"/>
        <v>-1.4961324629944048</v>
      </c>
      <c r="N7" s="116">
        <f t="shared" si="3"/>
        <v>-1.4461324629944048</v>
      </c>
      <c r="O7" s="117">
        <f t="shared" si="4"/>
        <v>-1.4711324629944049</v>
      </c>
      <c r="P7" s="98">
        <f t="shared" si="5"/>
        <v>0</v>
      </c>
      <c r="Q7" s="118">
        <f t="shared" si="6"/>
        <v>0</v>
      </c>
      <c r="R7" s="98">
        <f t="shared" si="10"/>
        <v>2</v>
      </c>
      <c r="S7" s="119">
        <f t="shared" si="7"/>
        <v>2</v>
      </c>
      <c r="AH7" s="124"/>
      <c r="AI7" s="124"/>
      <c r="AJ7" s="103" t="s">
        <v>112</v>
      </c>
      <c r="AK7" s="125">
        <f>$D$1*(POWER($AG$3,2)/6+(POWER(($AG$4-3),2)/24))</f>
        <v>7.7863723051918141</v>
      </c>
      <c r="AL7" s="39"/>
      <c r="AM7" s="39"/>
      <c r="AN7" s="39"/>
      <c r="AO7" s="104"/>
    </row>
    <row r="8" spans="1:41">
      <c r="A8" s="119">
        <f>+'MODELO 3'!AA13</f>
        <v>-1.0193382452920616</v>
      </c>
      <c r="E8" s="98">
        <f t="shared" si="1"/>
        <v>7</v>
      </c>
      <c r="F8" s="99">
        <f t="shared" si="0"/>
        <v>0.2957175631066491</v>
      </c>
      <c r="K8" s="114">
        <f t="shared" si="8"/>
        <v>-1.4456324629944048</v>
      </c>
      <c r="L8" s="115">
        <f t="shared" si="9"/>
        <v>-1.3966324629944047</v>
      </c>
      <c r="M8" s="98">
        <f t="shared" si="2"/>
        <v>-1.4461324629944048</v>
      </c>
      <c r="N8" s="116">
        <f t="shared" si="3"/>
        <v>-1.3961324629944047</v>
      </c>
      <c r="O8" s="117">
        <f t="shared" si="4"/>
        <v>-1.4211324629944047</v>
      </c>
      <c r="P8" s="98">
        <f t="shared" si="5"/>
        <v>0</v>
      </c>
      <c r="Q8" s="118">
        <f t="shared" si="6"/>
        <v>0</v>
      </c>
      <c r="R8" s="98">
        <f t="shared" si="10"/>
        <v>2</v>
      </c>
      <c r="S8" s="119">
        <f t="shared" si="7"/>
        <v>2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3'!AA14</f>
        <v>0.70264489653933992</v>
      </c>
      <c r="E9" s="98">
        <f t="shared" si="1"/>
        <v>8</v>
      </c>
      <c r="F9" s="99">
        <f t="shared" si="0"/>
        <v>0.70264489653933992</v>
      </c>
      <c r="K9" s="114">
        <f t="shared" si="8"/>
        <v>-1.3956324629944048</v>
      </c>
      <c r="L9" s="115">
        <f t="shared" si="9"/>
        <v>-1.3466324629944046</v>
      </c>
      <c r="M9" s="98">
        <f t="shared" si="2"/>
        <v>-1.3961324629944047</v>
      </c>
      <c r="N9" s="116">
        <f t="shared" si="3"/>
        <v>-1.3461324629944047</v>
      </c>
      <c r="O9" s="117">
        <f t="shared" si="4"/>
        <v>-1.3711324629944048</v>
      </c>
      <c r="P9" s="98">
        <f t="shared" si="5"/>
        <v>0</v>
      </c>
      <c r="Q9" s="118">
        <f t="shared" si="6"/>
        <v>0</v>
      </c>
      <c r="R9" s="98">
        <f t="shared" si="10"/>
        <v>2</v>
      </c>
      <c r="S9" s="119">
        <f t="shared" si="7"/>
        <v>2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3'!AA15</f>
        <v>1.9821692499064625</v>
      </c>
      <c r="E10" s="98">
        <f t="shared" si="1"/>
        <v>9</v>
      </c>
      <c r="F10" s="99">
        <f t="shared" si="0"/>
        <v>1.1628697713357212</v>
      </c>
      <c r="K10" s="114">
        <f t="shared" si="8"/>
        <v>-1.3456324629944048</v>
      </c>
      <c r="L10" s="115">
        <f t="shared" si="9"/>
        <v>-1.2966324629944046</v>
      </c>
      <c r="M10" s="98">
        <f t="shared" si="2"/>
        <v>-1.3461324629944047</v>
      </c>
      <c r="N10" s="116">
        <f t="shared" si="3"/>
        <v>-1.2961324629944047</v>
      </c>
      <c r="O10" s="117">
        <f t="shared" si="4"/>
        <v>-1.3211324629944046</v>
      </c>
      <c r="P10" s="98">
        <f t="shared" si="5"/>
        <v>0</v>
      </c>
      <c r="Q10" s="118">
        <f t="shared" si="6"/>
        <v>0</v>
      </c>
      <c r="R10" s="98">
        <f t="shared" si="10"/>
        <v>2</v>
      </c>
      <c r="S10" s="119">
        <f t="shared" si="7"/>
        <v>2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3'!AA16</f>
        <v>-5.4310265770567412E-2</v>
      </c>
      <c r="E11" s="98">
        <f t="shared" si="1"/>
        <v>10</v>
      </c>
      <c r="F11" s="99">
        <f t="shared" si="0"/>
        <v>1.1677866337658713</v>
      </c>
      <c r="K11" s="114">
        <f t="shared" si="8"/>
        <v>-1.2956324629944047</v>
      </c>
      <c r="L11" s="115">
        <f t="shared" si="9"/>
        <v>-1.2466324629944046</v>
      </c>
      <c r="M11" s="98">
        <f t="shared" si="2"/>
        <v>-1.2961324629944047</v>
      </c>
      <c r="N11" s="116">
        <f t="shared" si="3"/>
        <v>-1.2461324629944046</v>
      </c>
      <c r="O11" s="117">
        <f t="shared" si="4"/>
        <v>-1.2711324629944047</v>
      </c>
      <c r="P11" s="98">
        <f t="shared" si="5"/>
        <v>0</v>
      </c>
      <c r="Q11" s="118">
        <f t="shared" si="6"/>
        <v>0</v>
      </c>
      <c r="R11" s="98">
        <f t="shared" si="10"/>
        <v>2</v>
      </c>
      <c r="S11" s="119">
        <f t="shared" si="7"/>
        <v>2</v>
      </c>
      <c r="AJ11" s="120"/>
      <c r="AK11" s="39"/>
      <c r="AL11" s="39"/>
      <c r="AM11" s="39"/>
      <c r="AN11" s="39"/>
      <c r="AO11" s="104"/>
    </row>
    <row r="12" spans="1:41">
      <c r="A12" s="119">
        <f>+'MODELO 3'!AA17</f>
        <v>1.1628697713357212</v>
      </c>
      <c r="E12" s="98">
        <f t="shared" si="1"/>
        <v>11</v>
      </c>
      <c r="F12" s="99">
        <f t="shared" si="0"/>
        <v>1.9821692499064625</v>
      </c>
      <c r="K12" s="114">
        <f t="shared" si="8"/>
        <v>-1.2456324629944047</v>
      </c>
      <c r="L12" s="115">
        <f t="shared" si="9"/>
        <v>-1.1966324629944045</v>
      </c>
      <c r="M12" s="98">
        <f t="shared" si="2"/>
        <v>-1.2461324629944046</v>
      </c>
      <c r="N12" s="116">
        <f t="shared" si="3"/>
        <v>-1.1961324629944046</v>
      </c>
      <c r="O12" s="117">
        <f t="shared" si="4"/>
        <v>-1.2211324629944045</v>
      </c>
      <c r="P12" s="98">
        <f t="shared" si="5"/>
        <v>0</v>
      </c>
      <c r="Q12" s="118">
        <f t="shared" si="6"/>
        <v>0</v>
      </c>
      <c r="R12" s="98">
        <f t="shared" si="10"/>
        <v>2</v>
      </c>
      <c r="S12" s="119">
        <f t="shared" si="7"/>
        <v>2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-1.1956324629944046</v>
      </c>
      <c r="L13" s="115">
        <f t="shared" si="9"/>
        <v>-1.1466324629944045</v>
      </c>
      <c r="M13" s="98">
        <f t="shared" si="2"/>
        <v>-1.1961324629944046</v>
      </c>
      <c r="N13" s="116">
        <f t="shared" si="3"/>
        <v>-1.1461324629944045</v>
      </c>
      <c r="O13" s="117">
        <f t="shared" si="4"/>
        <v>-1.1711324629944047</v>
      </c>
      <c r="P13" s="98">
        <f t="shared" si="5"/>
        <v>0</v>
      </c>
      <c r="Q13" s="118">
        <f t="shared" si="6"/>
        <v>0</v>
      </c>
      <c r="R13" s="98">
        <f t="shared" si="10"/>
        <v>2</v>
      </c>
      <c r="S13" s="119">
        <f t="shared" si="7"/>
        <v>2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-1.1456324629944046</v>
      </c>
      <c r="L14" s="115">
        <f t="shared" si="9"/>
        <v>-1.0966324629944044</v>
      </c>
      <c r="M14" s="98">
        <f t="shared" si="2"/>
        <v>-1.1461324629944045</v>
      </c>
      <c r="N14" s="116">
        <f t="shared" si="3"/>
        <v>-1.0961324629944045</v>
      </c>
      <c r="O14" s="117">
        <f t="shared" si="4"/>
        <v>-1.1211324629944044</v>
      </c>
      <c r="P14" s="98">
        <f t="shared" si="5"/>
        <v>0</v>
      </c>
      <c r="Q14" s="118">
        <f t="shared" si="6"/>
        <v>0</v>
      </c>
      <c r="R14" s="98">
        <f t="shared" si="10"/>
        <v>2</v>
      </c>
      <c r="S14" s="119">
        <f t="shared" si="7"/>
        <v>2</v>
      </c>
    </row>
    <row r="15" spans="1:41">
      <c r="A15" s="119"/>
      <c r="E15" s="98">
        <f t="shared" si="1"/>
        <v>14</v>
      </c>
      <c r="F15" s="99"/>
      <c r="K15" s="114">
        <f t="shared" si="8"/>
        <v>-1.0956324629944045</v>
      </c>
      <c r="L15" s="115">
        <f t="shared" si="9"/>
        <v>-1.0466324629944044</v>
      </c>
      <c r="M15" s="98">
        <f t="shared" si="2"/>
        <v>-1.0961324629944045</v>
      </c>
      <c r="N15" s="116">
        <f t="shared" si="3"/>
        <v>-1.0461324629944044</v>
      </c>
      <c r="O15" s="117">
        <f t="shared" si="4"/>
        <v>-1.0711324629944046</v>
      </c>
      <c r="P15" s="98">
        <f t="shared" si="5"/>
        <v>0</v>
      </c>
      <c r="Q15" s="118">
        <f t="shared" si="6"/>
        <v>0</v>
      </c>
      <c r="R15" s="98">
        <f t="shared" si="10"/>
        <v>2</v>
      </c>
      <c r="S15" s="119">
        <f t="shared" si="7"/>
        <v>2</v>
      </c>
    </row>
    <row r="16" spans="1:41">
      <c r="A16" s="119"/>
      <c r="E16" s="98">
        <f t="shared" si="1"/>
        <v>15</v>
      </c>
      <c r="F16" s="99"/>
      <c r="K16" s="114">
        <f t="shared" si="8"/>
        <v>-1.0456324629944045</v>
      </c>
      <c r="L16" s="115">
        <f t="shared" si="9"/>
        <v>-0.99663246299440444</v>
      </c>
      <c r="M16" s="98">
        <f t="shared" si="2"/>
        <v>-1.0461324629944044</v>
      </c>
      <c r="N16" s="116">
        <f t="shared" si="3"/>
        <v>-0.9961324629944045</v>
      </c>
      <c r="O16" s="117">
        <f t="shared" si="4"/>
        <v>-1.0211324629944045</v>
      </c>
      <c r="P16" s="98">
        <f t="shared" si="5"/>
        <v>1</v>
      </c>
      <c r="Q16" s="118">
        <f t="shared" si="6"/>
        <v>9.0909090909090912E-2</v>
      </c>
      <c r="R16" s="98">
        <f t="shared" si="10"/>
        <v>3</v>
      </c>
      <c r="S16" s="119">
        <f t="shared" si="7"/>
        <v>2</v>
      </c>
    </row>
    <row r="17" spans="1:19">
      <c r="A17" s="119"/>
      <c r="E17" s="98">
        <f t="shared" si="1"/>
        <v>16</v>
      </c>
      <c r="F17" s="99"/>
      <c r="K17" s="114">
        <f t="shared" si="8"/>
        <v>-0.99563246299440444</v>
      </c>
      <c r="L17" s="115">
        <f t="shared" si="9"/>
        <v>-0.9466324629944044</v>
      </c>
      <c r="M17" s="98">
        <f t="shared" si="2"/>
        <v>-0.99613246299440439</v>
      </c>
      <c r="N17" s="116">
        <f t="shared" si="3"/>
        <v>-0.94613246299440446</v>
      </c>
      <c r="O17" s="117">
        <f t="shared" si="4"/>
        <v>-0.97113246299440448</v>
      </c>
      <c r="P17" s="98">
        <f t="shared" si="5"/>
        <v>1</v>
      </c>
      <c r="Q17" s="118">
        <f t="shared" si="6"/>
        <v>9.0909090909090912E-2</v>
      </c>
      <c r="R17" s="98">
        <f t="shared" si="10"/>
        <v>4</v>
      </c>
      <c r="S17" s="119">
        <f t="shared" si="7"/>
        <v>3</v>
      </c>
    </row>
    <row r="18" spans="1:19">
      <c r="A18" s="119"/>
      <c r="E18" s="98">
        <f t="shared" si="1"/>
        <v>17</v>
      </c>
      <c r="F18" s="99"/>
      <c r="K18" s="114">
        <f t="shared" si="8"/>
        <v>-0.9456324629944044</v>
      </c>
      <c r="L18" s="115">
        <f t="shared" si="9"/>
        <v>-0.89663246299440436</v>
      </c>
      <c r="M18" s="98">
        <f t="shared" si="2"/>
        <v>-0.94613246299440434</v>
      </c>
      <c r="N18" s="116">
        <f t="shared" si="3"/>
        <v>-0.89613246299440441</v>
      </c>
      <c r="O18" s="117">
        <f t="shared" si="4"/>
        <v>-0.92113246299440443</v>
      </c>
      <c r="P18" s="98">
        <f t="shared" si="5"/>
        <v>0</v>
      </c>
      <c r="Q18" s="118">
        <f t="shared" si="6"/>
        <v>0</v>
      </c>
      <c r="R18" s="98">
        <f t="shared" si="10"/>
        <v>4</v>
      </c>
      <c r="S18" s="119">
        <f t="shared" si="7"/>
        <v>4</v>
      </c>
    </row>
    <row r="19" spans="1:19">
      <c r="A19" s="119"/>
      <c r="E19" s="98">
        <f t="shared" si="1"/>
        <v>18</v>
      </c>
      <c r="F19" s="99"/>
      <c r="K19" s="114">
        <f t="shared" si="8"/>
        <v>-0.89563246299440435</v>
      </c>
      <c r="L19" s="115">
        <f t="shared" si="9"/>
        <v>-0.84663246299440431</v>
      </c>
      <c r="M19" s="98">
        <f t="shared" si="2"/>
        <v>-0.8961324629944043</v>
      </c>
      <c r="N19" s="116">
        <f t="shared" si="3"/>
        <v>-0.84613246299440437</v>
      </c>
      <c r="O19" s="117">
        <f t="shared" si="4"/>
        <v>-0.87113246299440439</v>
      </c>
      <c r="P19" s="98">
        <f t="shared" si="5"/>
        <v>0</v>
      </c>
      <c r="Q19" s="118">
        <f t="shared" si="6"/>
        <v>0</v>
      </c>
      <c r="R19" s="98">
        <f t="shared" si="10"/>
        <v>4</v>
      </c>
      <c r="S19" s="119">
        <f t="shared" si="7"/>
        <v>4</v>
      </c>
    </row>
    <row r="20" spans="1:19">
      <c r="A20" s="119"/>
      <c r="E20" s="98">
        <f t="shared" si="1"/>
        <v>19</v>
      </c>
      <c r="F20" s="99"/>
      <c r="K20" s="114">
        <f t="shared" si="8"/>
        <v>-0.84563246299440431</v>
      </c>
      <c r="L20" s="115">
        <f t="shared" si="9"/>
        <v>-0.79663246299440427</v>
      </c>
      <c r="M20" s="98">
        <f t="shared" si="2"/>
        <v>-0.84613246299440426</v>
      </c>
      <c r="N20" s="116">
        <f t="shared" si="3"/>
        <v>-0.79613246299440432</v>
      </c>
      <c r="O20" s="117">
        <f t="shared" si="4"/>
        <v>-0.82113246299440434</v>
      </c>
      <c r="P20" s="98">
        <f t="shared" si="5"/>
        <v>0</v>
      </c>
      <c r="Q20" s="118">
        <f t="shared" si="6"/>
        <v>0</v>
      </c>
      <c r="R20" s="98">
        <f t="shared" si="10"/>
        <v>4</v>
      </c>
      <c r="S20" s="119">
        <f t="shared" si="7"/>
        <v>4</v>
      </c>
    </row>
    <row r="21" spans="1:19">
      <c r="A21" s="119"/>
      <c r="E21" s="98">
        <f t="shared" si="1"/>
        <v>20</v>
      </c>
      <c r="F21" s="99"/>
      <c r="K21" s="114">
        <f t="shared" si="8"/>
        <v>-0.79563246299440427</v>
      </c>
      <c r="L21" s="115">
        <f t="shared" si="9"/>
        <v>-0.74663246299440422</v>
      </c>
      <c r="M21" s="98">
        <f t="shared" si="2"/>
        <v>-0.79613246299440421</v>
      </c>
      <c r="N21" s="116">
        <f t="shared" si="3"/>
        <v>-0.74613246299440428</v>
      </c>
      <c r="O21" s="117">
        <f t="shared" si="4"/>
        <v>-0.7711324629944043</v>
      </c>
      <c r="P21" s="98">
        <f t="shared" si="5"/>
        <v>0</v>
      </c>
      <c r="Q21" s="118">
        <f t="shared" si="6"/>
        <v>0</v>
      </c>
      <c r="R21" s="98">
        <f t="shared" si="10"/>
        <v>4</v>
      </c>
      <c r="S21" s="119">
        <f t="shared" si="7"/>
        <v>4</v>
      </c>
    </row>
    <row r="22" spans="1:19">
      <c r="A22" s="119"/>
      <c r="E22" s="98">
        <f t="shared" si="1"/>
        <v>21</v>
      </c>
      <c r="F22" s="99"/>
      <c r="K22" s="114">
        <f t="shared" si="8"/>
        <v>-0.74563246299440422</v>
      </c>
      <c r="L22" s="115">
        <f t="shared" si="9"/>
        <v>-0.69663246299440418</v>
      </c>
      <c r="M22" s="98">
        <f t="shared" si="2"/>
        <v>-0.74613246299440417</v>
      </c>
      <c r="N22" s="116">
        <f t="shared" si="3"/>
        <v>-0.69613246299440423</v>
      </c>
      <c r="O22" s="117">
        <f t="shared" si="4"/>
        <v>-0.72113246299440426</v>
      </c>
      <c r="P22" s="98">
        <f t="shared" si="5"/>
        <v>0</v>
      </c>
      <c r="Q22" s="118">
        <f t="shared" si="6"/>
        <v>0</v>
      </c>
      <c r="R22" s="98">
        <f t="shared" si="10"/>
        <v>4</v>
      </c>
      <c r="S22" s="119">
        <f t="shared" si="7"/>
        <v>4</v>
      </c>
    </row>
    <row r="23" spans="1:19">
      <c r="A23" s="119"/>
      <c r="E23" s="98">
        <f t="shared" si="1"/>
        <v>22</v>
      </c>
      <c r="F23" s="99"/>
      <c r="K23" s="114">
        <f t="shared" si="8"/>
        <v>-0.69563246299440418</v>
      </c>
      <c r="L23" s="115">
        <f t="shared" si="9"/>
        <v>-0.64663246299440413</v>
      </c>
      <c r="M23" s="98">
        <f t="shared" si="2"/>
        <v>-0.69613246299440412</v>
      </c>
      <c r="N23" s="116">
        <f t="shared" si="3"/>
        <v>-0.64613246299440419</v>
      </c>
      <c r="O23" s="117">
        <f t="shared" si="4"/>
        <v>-0.67113246299440421</v>
      </c>
      <c r="P23" s="98">
        <f t="shared" si="5"/>
        <v>0</v>
      </c>
      <c r="Q23" s="118">
        <f t="shared" si="6"/>
        <v>0</v>
      </c>
      <c r="R23" s="98">
        <f t="shared" si="10"/>
        <v>4</v>
      </c>
      <c r="S23" s="119">
        <f t="shared" si="7"/>
        <v>4</v>
      </c>
    </row>
    <row r="24" spans="1:19">
      <c r="A24" s="119"/>
      <c r="E24" s="98">
        <f t="shared" si="1"/>
        <v>23</v>
      </c>
      <c r="F24" s="99"/>
      <c r="K24" s="114">
        <f t="shared" si="8"/>
        <v>-0.64563246299440413</v>
      </c>
      <c r="L24" s="115">
        <f t="shared" si="9"/>
        <v>-0.59663246299440409</v>
      </c>
      <c r="M24" s="98">
        <f t="shared" si="2"/>
        <v>-0.64613246299440408</v>
      </c>
      <c r="N24" s="116">
        <f t="shared" si="3"/>
        <v>-0.59613246299440414</v>
      </c>
      <c r="O24" s="117">
        <f t="shared" si="4"/>
        <v>-0.62113246299440417</v>
      </c>
      <c r="P24" s="98">
        <f t="shared" si="5"/>
        <v>0</v>
      </c>
      <c r="Q24" s="118">
        <f t="shared" si="6"/>
        <v>0</v>
      </c>
      <c r="R24" s="98">
        <f t="shared" si="10"/>
        <v>4</v>
      </c>
      <c r="S24" s="119">
        <f t="shared" si="7"/>
        <v>4</v>
      </c>
    </row>
    <row r="25" spans="1:19">
      <c r="A25" s="119"/>
      <c r="E25" s="98">
        <f t="shared" si="1"/>
        <v>24</v>
      </c>
      <c r="F25" s="99"/>
      <c r="K25" s="114">
        <f t="shared" si="8"/>
        <v>-0.59563246299440409</v>
      </c>
      <c r="L25" s="115">
        <f t="shared" si="9"/>
        <v>-0.54663246299440404</v>
      </c>
      <c r="M25" s="98">
        <f t="shared" si="2"/>
        <v>-0.59613246299440403</v>
      </c>
      <c r="N25" s="116">
        <f t="shared" si="3"/>
        <v>-0.5461324629944041</v>
      </c>
      <c r="O25" s="117">
        <f t="shared" si="4"/>
        <v>-0.57113246299440412</v>
      </c>
      <c r="P25" s="98">
        <f t="shared" si="5"/>
        <v>0</v>
      </c>
      <c r="Q25" s="118">
        <f t="shared" si="6"/>
        <v>0</v>
      </c>
      <c r="R25" s="98">
        <f t="shared" si="10"/>
        <v>4</v>
      </c>
      <c r="S25" s="119">
        <f t="shared" si="7"/>
        <v>4</v>
      </c>
    </row>
    <row r="26" spans="1:19">
      <c r="A26" s="119"/>
      <c r="E26" s="98">
        <f t="shared" si="1"/>
        <v>25</v>
      </c>
      <c r="F26" s="99"/>
      <c r="K26" s="114">
        <f t="shared" si="8"/>
        <v>-0.54563246299440404</v>
      </c>
      <c r="L26" s="115">
        <f t="shared" si="9"/>
        <v>-0.49663246299440406</v>
      </c>
      <c r="M26" s="98">
        <f t="shared" si="2"/>
        <v>-0.54613246299440399</v>
      </c>
      <c r="N26" s="116">
        <f t="shared" si="3"/>
        <v>-0.49613246299440406</v>
      </c>
      <c r="O26" s="117">
        <f t="shared" si="4"/>
        <v>-0.52113246299440408</v>
      </c>
      <c r="P26" s="98">
        <f t="shared" si="5"/>
        <v>0</v>
      </c>
      <c r="Q26" s="118">
        <f t="shared" si="6"/>
        <v>0</v>
      </c>
      <c r="R26" s="98">
        <f t="shared" si="10"/>
        <v>4</v>
      </c>
      <c r="S26" s="119">
        <f t="shared" si="7"/>
        <v>4</v>
      </c>
    </row>
    <row r="27" spans="1:19">
      <c r="A27" s="119"/>
      <c r="E27" s="98">
        <f t="shared" si="1"/>
        <v>26</v>
      </c>
      <c r="F27" s="99"/>
      <c r="K27" s="114">
        <f t="shared" si="8"/>
        <v>-0.49563246299440405</v>
      </c>
      <c r="L27" s="115">
        <f t="shared" si="9"/>
        <v>-0.44663246299440407</v>
      </c>
      <c r="M27" s="98">
        <f t="shared" si="2"/>
        <v>-0.49613246299440406</v>
      </c>
      <c r="N27" s="116">
        <f t="shared" si="3"/>
        <v>-0.44613246299440407</v>
      </c>
      <c r="O27" s="117">
        <f t="shared" si="4"/>
        <v>-0.47113246299440403</v>
      </c>
      <c r="P27" s="98">
        <f t="shared" si="5"/>
        <v>0</v>
      </c>
      <c r="Q27" s="118">
        <f t="shared" si="6"/>
        <v>0</v>
      </c>
      <c r="R27" s="98">
        <f t="shared" si="10"/>
        <v>4</v>
      </c>
      <c r="S27" s="119">
        <f t="shared" si="7"/>
        <v>4</v>
      </c>
    </row>
    <row r="28" spans="1:19">
      <c r="A28" s="119"/>
      <c r="E28" s="98">
        <f t="shared" si="1"/>
        <v>27</v>
      </c>
      <c r="F28" s="99"/>
      <c r="K28" s="114">
        <f t="shared" si="8"/>
        <v>-0.44563246299440407</v>
      </c>
      <c r="L28" s="115">
        <f t="shared" si="9"/>
        <v>-0.39663246299440408</v>
      </c>
      <c r="M28" s="98">
        <f t="shared" si="2"/>
        <v>-0.44613246299440407</v>
      </c>
      <c r="N28" s="116">
        <f t="shared" si="3"/>
        <v>-0.39613246299440408</v>
      </c>
      <c r="O28" s="117">
        <f t="shared" si="4"/>
        <v>-0.4211324629944041</v>
      </c>
      <c r="P28" s="98">
        <f t="shared" si="5"/>
        <v>0</v>
      </c>
      <c r="Q28" s="118">
        <f t="shared" si="6"/>
        <v>0</v>
      </c>
      <c r="R28" s="98">
        <f t="shared" si="10"/>
        <v>4</v>
      </c>
      <c r="S28" s="119">
        <f t="shared" si="7"/>
        <v>4</v>
      </c>
    </row>
    <row r="29" spans="1:19">
      <c r="A29" s="119"/>
      <c r="E29" s="98">
        <f t="shared" si="1"/>
        <v>28</v>
      </c>
      <c r="F29" s="99"/>
      <c r="K29" s="114">
        <f t="shared" si="8"/>
        <v>-0.39563246299440408</v>
      </c>
      <c r="L29" s="115">
        <f t="shared" si="9"/>
        <v>-0.34663246299440409</v>
      </c>
      <c r="M29" s="98">
        <f t="shared" si="2"/>
        <v>-0.39613246299440408</v>
      </c>
      <c r="N29" s="116">
        <f t="shared" si="3"/>
        <v>-0.34613246299440409</v>
      </c>
      <c r="O29" s="117">
        <f t="shared" si="4"/>
        <v>-0.37113246299440406</v>
      </c>
      <c r="P29" s="98">
        <f t="shared" si="5"/>
        <v>0</v>
      </c>
      <c r="Q29" s="118">
        <f t="shared" si="6"/>
        <v>0</v>
      </c>
      <c r="R29" s="98">
        <f t="shared" si="10"/>
        <v>4</v>
      </c>
      <c r="S29" s="119">
        <f t="shared" si="7"/>
        <v>4</v>
      </c>
    </row>
    <row r="30" spans="1:19">
      <c r="A30" s="119"/>
      <c r="E30" s="98">
        <f t="shared" si="1"/>
        <v>29</v>
      </c>
      <c r="F30" s="99"/>
      <c r="K30" s="114">
        <f t="shared" si="8"/>
        <v>-0.34563246299440409</v>
      </c>
      <c r="L30" s="115">
        <f t="shared" si="9"/>
        <v>-0.2966324629944041</v>
      </c>
      <c r="M30" s="98">
        <f t="shared" si="2"/>
        <v>-0.34613246299440409</v>
      </c>
      <c r="N30" s="116">
        <f t="shared" si="3"/>
        <v>-0.2961324629944041</v>
      </c>
      <c r="O30" s="117">
        <f t="shared" si="4"/>
        <v>-0.32113246299440412</v>
      </c>
      <c r="P30" s="98">
        <f t="shared" si="5"/>
        <v>0</v>
      </c>
      <c r="Q30" s="118">
        <f t="shared" si="6"/>
        <v>0</v>
      </c>
      <c r="R30" s="98">
        <f t="shared" si="10"/>
        <v>4</v>
      </c>
      <c r="S30" s="119">
        <f t="shared" si="7"/>
        <v>4</v>
      </c>
    </row>
    <row r="31" spans="1:19">
      <c r="A31" s="119"/>
      <c r="E31" s="98">
        <f t="shared" si="1"/>
        <v>30</v>
      </c>
      <c r="F31" s="99"/>
      <c r="K31" s="114">
        <f t="shared" si="8"/>
        <v>-0.2956324629944041</v>
      </c>
      <c r="L31" s="115">
        <f t="shared" si="9"/>
        <v>-0.24663246299440411</v>
      </c>
      <c r="M31" s="98">
        <f t="shared" si="2"/>
        <v>-0.2961324629944041</v>
      </c>
      <c r="N31" s="116">
        <f t="shared" si="3"/>
        <v>-0.24613246299440411</v>
      </c>
      <c r="O31" s="117">
        <f t="shared" si="4"/>
        <v>-0.27113246299440408</v>
      </c>
      <c r="P31" s="98">
        <f t="shared" si="5"/>
        <v>0</v>
      </c>
      <c r="Q31" s="118">
        <f t="shared" si="6"/>
        <v>0</v>
      </c>
      <c r="R31" s="98">
        <f t="shared" si="10"/>
        <v>4</v>
      </c>
      <c r="S31" s="119">
        <f t="shared" si="7"/>
        <v>4</v>
      </c>
    </row>
    <row r="32" spans="1:19">
      <c r="A32" s="119"/>
      <c r="E32" s="98">
        <f t="shared" si="1"/>
        <v>31</v>
      </c>
      <c r="F32" s="99"/>
      <c r="K32" s="114">
        <f t="shared" si="8"/>
        <v>-0.24563246299440411</v>
      </c>
      <c r="L32" s="115">
        <f t="shared" si="9"/>
        <v>-0.19663246299440412</v>
      </c>
      <c r="M32" s="98">
        <f t="shared" si="2"/>
        <v>-0.24613246299440411</v>
      </c>
      <c r="N32" s="116">
        <f t="shared" si="3"/>
        <v>-0.19613246299440412</v>
      </c>
      <c r="O32" s="117">
        <f t="shared" si="4"/>
        <v>-0.22113246299440412</v>
      </c>
      <c r="P32" s="98">
        <f t="shared" si="5"/>
        <v>0</v>
      </c>
      <c r="Q32" s="118">
        <f t="shared" si="6"/>
        <v>0</v>
      </c>
      <c r="R32" s="98">
        <f t="shared" si="10"/>
        <v>4</v>
      </c>
      <c r="S32" s="119">
        <f t="shared" si="7"/>
        <v>4</v>
      </c>
    </row>
    <row r="33" spans="1:19">
      <c r="A33" s="119"/>
      <c r="E33" s="98">
        <f t="shared" si="1"/>
        <v>32</v>
      </c>
      <c r="F33" s="99"/>
      <c r="K33" s="114">
        <f t="shared" si="8"/>
        <v>-0.19563246299440412</v>
      </c>
      <c r="L33" s="115">
        <f t="shared" si="9"/>
        <v>-0.14663246299440413</v>
      </c>
      <c r="M33" s="98">
        <f t="shared" si="2"/>
        <v>-0.19613246299440412</v>
      </c>
      <c r="N33" s="116">
        <f t="shared" si="3"/>
        <v>-0.14613246299440413</v>
      </c>
      <c r="O33" s="117">
        <f t="shared" si="4"/>
        <v>-0.17113246299440413</v>
      </c>
      <c r="P33" s="98">
        <f t="shared" si="5"/>
        <v>1</v>
      </c>
      <c r="Q33" s="118">
        <f t="shared" si="6"/>
        <v>9.0909090909090912E-2</v>
      </c>
      <c r="R33" s="98">
        <f t="shared" si="10"/>
        <v>5</v>
      </c>
      <c r="S33" s="119">
        <f t="shared" si="7"/>
        <v>4</v>
      </c>
    </row>
    <row r="34" spans="1:19">
      <c r="A34" s="119"/>
      <c r="E34" s="98">
        <f t="shared" si="1"/>
        <v>33</v>
      </c>
      <c r="F34" s="99"/>
      <c r="K34" s="114">
        <f t="shared" si="8"/>
        <v>-0.14563246299440413</v>
      </c>
      <c r="L34" s="115">
        <f t="shared" si="9"/>
        <v>-9.6632462994404131E-2</v>
      </c>
      <c r="M34" s="98">
        <f t="shared" si="2"/>
        <v>-0.14613246299440413</v>
      </c>
      <c r="N34" s="116">
        <f t="shared" si="3"/>
        <v>-9.613246299440413E-2</v>
      </c>
      <c r="O34" s="117">
        <f t="shared" si="4"/>
        <v>-0.12113246299440414</v>
      </c>
      <c r="P34" s="98">
        <f t="shared" si="5"/>
        <v>0</v>
      </c>
      <c r="Q34" s="118">
        <f t="shared" si="6"/>
        <v>0</v>
      </c>
      <c r="R34" s="98">
        <f t="shared" si="10"/>
        <v>5</v>
      </c>
      <c r="S34" s="119">
        <f t="shared" si="7"/>
        <v>5</v>
      </c>
    </row>
    <row r="35" spans="1:19">
      <c r="A35" s="119"/>
      <c r="E35" s="98">
        <f t="shared" si="1"/>
        <v>34</v>
      </c>
      <c r="F35" s="99"/>
      <c r="K35" s="114">
        <f t="shared" si="8"/>
        <v>-9.563246299440413E-2</v>
      </c>
      <c r="L35" s="115">
        <f t="shared" si="9"/>
        <v>-4.6632462994404128E-2</v>
      </c>
      <c r="M35" s="98">
        <f t="shared" si="2"/>
        <v>-9.613246299440413E-2</v>
      </c>
      <c r="N35" s="116">
        <f t="shared" si="3"/>
        <v>-4.6132462994404128E-2</v>
      </c>
      <c r="O35" s="117">
        <f t="shared" si="4"/>
        <v>-7.1132462994404122E-2</v>
      </c>
      <c r="P35" s="98">
        <f t="shared" si="5"/>
        <v>1</v>
      </c>
      <c r="Q35" s="118">
        <f t="shared" si="6"/>
        <v>9.0909090909090912E-2</v>
      </c>
      <c r="R35" s="98">
        <f t="shared" si="10"/>
        <v>6</v>
      </c>
      <c r="S35" s="119">
        <f t="shared" si="7"/>
        <v>5</v>
      </c>
    </row>
    <row r="36" spans="1:19">
      <c r="A36" s="119"/>
      <c r="E36" s="98">
        <f t="shared" si="1"/>
        <v>35</v>
      </c>
      <c r="F36" s="99"/>
      <c r="K36" s="114">
        <f t="shared" si="8"/>
        <v>-4.5632462994404127E-2</v>
      </c>
      <c r="L36" s="115">
        <f t="shared" si="9"/>
        <v>3.3675370055958756E-3</v>
      </c>
      <c r="M36" s="98">
        <f t="shared" si="2"/>
        <v>-4.6132462994404128E-2</v>
      </c>
      <c r="N36" s="116">
        <f t="shared" si="3"/>
        <v>3.8675370055958756E-3</v>
      </c>
      <c r="O36" s="117">
        <f t="shared" si="4"/>
        <v>-2.1132462994404126E-2</v>
      </c>
      <c r="P36" s="98">
        <f t="shared" si="5"/>
        <v>0</v>
      </c>
      <c r="Q36" s="118">
        <f t="shared" si="6"/>
        <v>0</v>
      </c>
      <c r="R36" s="98">
        <f t="shared" si="10"/>
        <v>6</v>
      </c>
      <c r="S36" s="119">
        <f t="shared" si="7"/>
        <v>6</v>
      </c>
    </row>
    <row r="37" spans="1:19">
      <c r="A37" s="119"/>
      <c r="E37" s="98">
        <f t="shared" si="1"/>
        <v>36</v>
      </c>
      <c r="F37" s="99"/>
      <c r="K37" s="114">
        <f t="shared" si="8"/>
        <v>4.3675370055958757E-3</v>
      </c>
      <c r="L37" s="115">
        <f t="shared" si="9"/>
        <v>5.3367537005595878E-2</v>
      </c>
      <c r="M37" s="98">
        <f t="shared" si="2"/>
        <v>3.8675370055958756E-3</v>
      </c>
      <c r="N37" s="116">
        <f t="shared" si="3"/>
        <v>5.3867537005595878E-2</v>
      </c>
      <c r="O37" s="117">
        <f t="shared" si="4"/>
        <v>2.8867537005595877E-2</v>
      </c>
      <c r="P37" s="98">
        <f t="shared" si="5"/>
        <v>0</v>
      </c>
      <c r="Q37" s="118">
        <f t="shared" si="6"/>
        <v>0</v>
      </c>
      <c r="R37" s="98">
        <f t="shared" si="10"/>
        <v>6</v>
      </c>
      <c r="S37" s="119">
        <f t="shared" si="7"/>
        <v>6</v>
      </c>
    </row>
    <row r="38" spans="1:19">
      <c r="A38" s="119"/>
      <c r="E38" s="98">
        <f t="shared" si="1"/>
        <v>37</v>
      </c>
      <c r="F38" s="99"/>
      <c r="K38" s="114">
        <f t="shared" si="8"/>
        <v>5.4367537005595878E-2</v>
      </c>
      <c r="L38" s="115">
        <f t="shared" si="9"/>
        <v>0.10336753700559588</v>
      </c>
      <c r="M38" s="98">
        <f t="shared" si="2"/>
        <v>5.3867537005595878E-2</v>
      </c>
      <c r="N38" s="116">
        <f t="shared" si="3"/>
        <v>0.10386753700559588</v>
      </c>
      <c r="O38" s="117">
        <f t="shared" si="4"/>
        <v>7.8867537005595872E-2</v>
      </c>
      <c r="P38" s="98">
        <f t="shared" si="5"/>
        <v>0</v>
      </c>
      <c r="Q38" s="118">
        <f t="shared" si="6"/>
        <v>0</v>
      </c>
      <c r="R38" s="98">
        <f t="shared" si="10"/>
        <v>6</v>
      </c>
      <c r="S38" s="119">
        <f t="shared" si="7"/>
        <v>6</v>
      </c>
    </row>
    <row r="39" spans="1:19">
      <c r="A39" s="119"/>
      <c r="E39" s="98">
        <f t="shared" si="1"/>
        <v>38</v>
      </c>
      <c r="F39" s="99"/>
      <c r="K39" s="114">
        <f t="shared" si="8"/>
        <v>0.10436753700559588</v>
      </c>
      <c r="L39" s="115">
        <f t="shared" si="9"/>
        <v>0.15336753700559588</v>
      </c>
      <c r="M39" s="98">
        <f t="shared" si="2"/>
        <v>0.10386753700559588</v>
      </c>
      <c r="N39" s="116">
        <f t="shared" si="3"/>
        <v>0.15386753700559588</v>
      </c>
      <c r="O39" s="117">
        <f t="shared" si="4"/>
        <v>0.12886753700559589</v>
      </c>
      <c r="P39" s="98">
        <f t="shared" si="5"/>
        <v>0</v>
      </c>
      <c r="Q39" s="118">
        <f t="shared" si="6"/>
        <v>0</v>
      </c>
      <c r="R39" s="98">
        <f t="shared" si="10"/>
        <v>6</v>
      </c>
      <c r="S39" s="119">
        <f t="shared" si="7"/>
        <v>6</v>
      </c>
    </row>
    <row r="40" spans="1:19">
      <c r="A40" s="119"/>
      <c r="E40" s="98">
        <f t="shared" si="1"/>
        <v>39</v>
      </c>
      <c r="F40" s="99"/>
      <c r="K40" s="114">
        <f t="shared" si="8"/>
        <v>0.15436753700559588</v>
      </c>
      <c r="L40" s="115">
        <f t="shared" si="9"/>
        <v>0.2033675370055959</v>
      </c>
      <c r="M40" s="98">
        <f t="shared" si="2"/>
        <v>0.15386753700559588</v>
      </c>
      <c r="N40" s="116">
        <f t="shared" si="3"/>
        <v>0.2038675370055959</v>
      </c>
      <c r="O40" s="117">
        <f t="shared" si="4"/>
        <v>0.17886753700559588</v>
      </c>
      <c r="P40" s="98">
        <f t="shared" si="5"/>
        <v>0</v>
      </c>
      <c r="Q40" s="118">
        <f t="shared" si="6"/>
        <v>0</v>
      </c>
      <c r="R40" s="98">
        <f t="shared" si="10"/>
        <v>6</v>
      </c>
      <c r="S40" s="119">
        <f t="shared" si="7"/>
        <v>6</v>
      </c>
    </row>
    <row r="41" spans="1:19">
      <c r="A41" s="119"/>
      <c r="E41" s="98">
        <f t="shared" si="1"/>
        <v>40</v>
      </c>
      <c r="F41" s="99"/>
      <c r="K41" s="114">
        <f t="shared" si="8"/>
        <v>0.2043675370055959</v>
      </c>
      <c r="L41" s="115">
        <f t="shared" si="9"/>
        <v>0.25336753700559589</v>
      </c>
      <c r="M41" s="98">
        <f t="shared" si="2"/>
        <v>0.2038675370055959</v>
      </c>
      <c r="N41" s="116">
        <f t="shared" si="3"/>
        <v>0.25386753700559589</v>
      </c>
      <c r="O41" s="117">
        <f t="shared" si="4"/>
        <v>0.22886753700559589</v>
      </c>
      <c r="P41" s="98">
        <f t="shared" si="5"/>
        <v>0</v>
      </c>
      <c r="Q41" s="118">
        <f t="shared" si="6"/>
        <v>0</v>
      </c>
      <c r="R41" s="98">
        <f t="shared" si="10"/>
        <v>6</v>
      </c>
      <c r="S41" s="119">
        <f t="shared" si="7"/>
        <v>6</v>
      </c>
    </row>
    <row r="42" spans="1:19">
      <c r="A42" s="119"/>
      <c r="E42" s="98">
        <f t="shared" si="1"/>
        <v>41</v>
      </c>
      <c r="F42" s="99"/>
      <c r="K42" s="114">
        <f t="shared" si="8"/>
        <v>0.25436753700559589</v>
      </c>
      <c r="L42" s="115">
        <f t="shared" si="9"/>
        <v>0.30336753700559588</v>
      </c>
      <c r="M42" s="98">
        <f t="shared" si="2"/>
        <v>0.25386753700559589</v>
      </c>
      <c r="N42" s="116">
        <f t="shared" si="3"/>
        <v>0.30386753700559588</v>
      </c>
      <c r="O42" s="117">
        <f t="shared" si="4"/>
        <v>0.27886753700559586</v>
      </c>
      <c r="P42" s="98">
        <f t="shared" si="5"/>
        <v>1</v>
      </c>
      <c r="Q42" s="118">
        <f t="shared" si="6"/>
        <v>9.0909090909090912E-2</v>
      </c>
      <c r="R42" s="98">
        <f t="shared" si="10"/>
        <v>7</v>
      </c>
      <c r="S42" s="119">
        <f t="shared" si="7"/>
        <v>6</v>
      </c>
    </row>
    <row r="43" spans="1:19">
      <c r="A43" s="119"/>
      <c r="E43" s="98">
        <f t="shared" si="1"/>
        <v>42</v>
      </c>
      <c r="F43" s="99"/>
      <c r="K43" s="114">
        <f t="shared" si="8"/>
        <v>0.30436753700559588</v>
      </c>
      <c r="L43" s="115">
        <f t="shared" si="9"/>
        <v>0.35336753700559587</v>
      </c>
      <c r="M43" s="98">
        <f t="shared" si="2"/>
        <v>0.30386753700559588</v>
      </c>
      <c r="N43" s="116">
        <f t="shared" si="3"/>
        <v>0.35386753700559587</v>
      </c>
      <c r="O43" s="117">
        <f t="shared" si="4"/>
        <v>0.3288675370055959</v>
      </c>
      <c r="P43" s="98">
        <f t="shared" si="5"/>
        <v>0</v>
      </c>
      <c r="Q43" s="118">
        <f t="shared" si="6"/>
        <v>0</v>
      </c>
      <c r="R43" s="98">
        <f t="shared" si="10"/>
        <v>7</v>
      </c>
      <c r="S43" s="119">
        <f t="shared" si="7"/>
        <v>7</v>
      </c>
    </row>
    <row r="44" spans="1:19">
      <c r="A44" s="119"/>
      <c r="E44" s="98">
        <f t="shared" si="1"/>
        <v>43</v>
      </c>
      <c r="F44" s="99"/>
      <c r="K44" s="114">
        <f t="shared" si="8"/>
        <v>0.35436753700559587</v>
      </c>
      <c r="L44" s="115">
        <f t="shared" si="9"/>
        <v>0.40336753700559586</v>
      </c>
      <c r="M44" s="98">
        <f t="shared" si="2"/>
        <v>0.35386753700559587</v>
      </c>
      <c r="N44" s="116">
        <f t="shared" si="3"/>
        <v>0.40386753700559586</v>
      </c>
      <c r="O44" s="117">
        <f t="shared" si="4"/>
        <v>0.37886753700559583</v>
      </c>
      <c r="P44" s="98">
        <f t="shared" si="5"/>
        <v>0</v>
      </c>
      <c r="Q44" s="118">
        <f t="shared" si="6"/>
        <v>0</v>
      </c>
      <c r="R44" s="98">
        <f t="shared" si="10"/>
        <v>7</v>
      </c>
      <c r="S44" s="119">
        <f t="shared" si="7"/>
        <v>7</v>
      </c>
    </row>
    <row r="45" spans="1:19">
      <c r="A45" s="119"/>
      <c r="E45" s="98">
        <f t="shared" si="1"/>
        <v>44</v>
      </c>
      <c r="F45" s="99"/>
      <c r="K45" s="114">
        <f t="shared" si="8"/>
        <v>0.40436753700559586</v>
      </c>
      <c r="L45" s="115">
        <f t="shared" si="9"/>
        <v>0.45336753700559584</v>
      </c>
      <c r="M45" s="98">
        <f t="shared" si="2"/>
        <v>0.40386753700559586</v>
      </c>
      <c r="N45" s="116">
        <f t="shared" si="3"/>
        <v>0.45386753700559584</v>
      </c>
      <c r="O45" s="117">
        <f t="shared" si="4"/>
        <v>0.42886753700559588</v>
      </c>
      <c r="P45" s="98">
        <f t="shared" si="5"/>
        <v>0</v>
      </c>
      <c r="Q45" s="118">
        <f t="shared" si="6"/>
        <v>0</v>
      </c>
      <c r="R45" s="98">
        <f t="shared" si="10"/>
        <v>7</v>
      </c>
      <c r="S45" s="119">
        <f t="shared" si="7"/>
        <v>7</v>
      </c>
    </row>
    <row r="46" spans="1:19">
      <c r="A46" s="119"/>
      <c r="E46" s="98">
        <f t="shared" si="1"/>
        <v>45</v>
      </c>
      <c r="F46" s="99"/>
      <c r="K46" s="114">
        <f t="shared" si="8"/>
        <v>0.45436753700559585</v>
      </c>
      <c r="L46" s="115">
        <f t="shared" si="9"/>
        <v>0.50336753700559589</v>
      </c>
      <c r="M46" s="98">
        <f t="shared" si="2"/>
        <v>0.45386753700559584</v>
      </c>
      <c r="N46" s="116">
        <f t="shared" si="3"/>
        <v>0.50386753700559583</v>
      </c>
      <c r="O46" s="117">
        <f t="shared" si="4"/>
        <v>0.47886753700559587</v>
      </c>
      <c r="P46" s="98">
        <f t="shared" si="5"/>
        <v>0</v>
      </c>
      <c r="Q46" s="118">
        <f t="shared" si="6"/>
        <v>0</v>
      </c>
      <c r="R46" s="98">
        <f t="shared" si="10"/>
        <v>7</v>
      </c>
      <c r="S46" s="119">
        <f t="shared" si="7"/>
        <v>7</v>
      </c>
    </row>
    <row r="47" spans="1:19">
      <c r="A47" s="119"/>
      <c r="E47" s="98">
        <f t="shared" si="1"/>
        <v>46</v>
      </c>
      <c r="F47" s="99"/>
      <c r="K47" s="114">
        <f t="shared" si="8"/>
        <v>0.50436753700559589</v>
      </c>
      <c r="L47" s="115">
        <f t="shared" si="9"/>
        <v>0.55336753700559593</v>
      </c>
      <c r="M47" s="98">
        <f t="shared" si="2"/>
        <v>0.50386753700559594</v>
      </c>
      <c r="N47" s="116">
        <f t="shared" si="3"/>
        <v>0.55386753700559588</v>
      </c>
      <c r="O47" s="117">
        <f t="shared" si="4"/>
        <v>0.52886753700559597</v>
      </c>
      <c r="P47" s="98">
        <f t="shared" si="5"/>
        <v>0</v>
      </c>
      <c r="Q47" s="118">
        <f t="shared" si="6"/>
        <v>0</v>
      </c>
      <c r="R47" s="98">
        <f t="shared" si="10"/>
        <v>7</v>
      </c>
      <c r="S47" s="119">
        <f t="shared" si="7"/>
        <v>7</v>
      </c>
    </row>
    <row r="48" spans="1:19">
      <c r="A48" s="119"/>
      <c r="E48" s="98">
        <f t="shared" si="1"/>
        <v>47</v>
      </c>
      <c r="F48" s="99"/>
      <c r="K48" s="114">
        <f t="shared" si="8"/>
        <v>0.55436753700559593</v>
      </c>
      <c r="L48" s="115">
        <f t="shared" si="9"/>
        <v>0.60336753700559598</v>
      </c>
      <c r="M48" s="98">
        <f t="shared" si="2"/>
        <v>0.55386753700559599</v>
      </c>
      <c r="N48" s="116">
        <f t="shared" si="3"/>
        <v>0.60386753700559592</v>
      </c>
      <c r="O48" s="117">
        <f t="shared" si="4"/>
        <v>0.57886753700559601</v>
      </c>
      <c r="P48" s="98">
        <f t="shared" si="5"/>
        <v>0</v>
      </c>
      <c r="Q48" s="118">
        <f t="shared" si="6"/>
        <v>0</v>
      </c>
      <c r="R48" s="98">
        <f t="shared" si="10"/>
        <v>7</v>
      </c>
      <c r="S48" s="119">
        <f t="shared" si="7"/>
        <v>7</v>
      </c>
    </row>
    <row r="49" spans="1:19">
      <c r="A49" s="119"/>
      <c r="E49" s="98">
        <f t="shared" si="1"/>
        <v>48</v>
      </c>
      <c r="F49" s="99"/>
      <c r="K49" s="114">
        <f t="shared" si="8"/>
        <v>0.60436753700559598</v>
      </c>
      <c r="L49" s="115">
        <f t="shared" si="9"/>
        <v>0.65336753700559602</v>
      </c>
      <c r="M49" s="98">
        <f t="shared" si="2"/>
        <v>0.60386753700559603</v>
      </c>
      <c r="N49" s="116">
        <f t="shared" si="3"/>
        <v>0.65386753700559597</v>
      </c>
      <c r="O49" s="117">
        <f t="shared" si="4"/>
        <v>0.62886753700559606</v>
      </c>
      <c r="P49" s="98">
        <f t="shared" si="5"/>
        <v>0</v>
      </c>
      <c r="Q49" s="118">
        <f t="shared" si="6"/>
        <v>0</v>
      </c>
      <c r="R49" s="98">
        <f t="shared" si="10"/>
        <v>7</v>
      </c>
      <c r="S49" s="119">
        <f t="shared" si="7"/>
        <v>7</v>
      </c>
    </row>
    <row r="50" spans="1:19">
      <c r="A50" s="119"/>
      <c r="E50" s="98">
        <f t="shared" si="1"/>
        <v>49</v>
      </c>
      <c r="F50" s="99"/>
      <c r="K50" s="114">
        <f t="shared" si="8"/>
        <v>0.65436753700559602</v>
      </c>
      <c r="L50" s="115">
        <f t="shared" si="9"/>
        <v>0.70336753700559607</v>
      </c>
      <c r="M50" s="98">
        <f t="shared" si="2"/>
        <v>0.65386753700559608</v>
      </c>
      <c r="N50" s="116">
        <f t="shared" si="3"/>
        <v>0.70386753700559601</v>
      </c>
      <c r="O50" s="117">
        <f t="shared" si="4"/>
        <v>0.6788675370055961</v>
      </c>
      <c r="P50" s="98">
        <f t="shared" si="5"/>
        <v>1</v>
      </c>
      <c r="Q50" s="118">
        <f t="shared" si="6"/>
        <v>9.0909090909090912E-2</v>
      </c>
      <c r="R50" s="98">
        <f t="shared" si="10"/>
        <v>8</v>
      </c>
      <c r="S50" s="119">
        <f t="shared" si="7"/>
        <v>7</v>
      </c>
    </row>
    <row r="51" spans="1:19">
      <c r="A51" s="119"/>
      <c r="E51" s="98">
        <f t="shared" si="1"/>
        <v>50</v>
      </c>
      <c r="F51" s="99"/>
      <c r="K51" s="114">
        <f t="shared" si="8"/>
        <v>0.70436753700559607</v>
      </c>
      <c r="L51" s="115">
        <f t="shared" si="9"/>
        <v>0.75336753700559611</v>
      </c>
      <c r="M51" s="98">
        <f t="shared" si="2"/>
        <v>0.70386753700559612</v>
      </c>
      <c r="N51" s="116">
        <f t="shared" si="3"/>
        <v>0.75386753700559606</v>
      </c>
      <c r="O51" s="117">
        <f t="shared" si="4"/>
        <v>0.72886753700559614</v>
      </c>
      <c r="P51" s="98">
        <f t="shared" si="5"/>
        <v>0</v>
      </c>
      <c r="Q51" s="118">
        <f t="shared" si="6"/>
        <v>0</v>
      </c>
      <c r="R51" s="98">
        <f t="shared" si="10"/>
        <v>8</v>
      </c>
      <c r="S51" s="119">
        <f t="shared" si="7"/>
        <v>8</v>
      </c>
    </row>
    <row r="52" spans="1:19">
      <c r="A52" s="119"/>
      <c r="E52" s="98">
        <f t="shared" si="1"/>
        <v>51</v>
      </c>
      <c r="F52" s="99"/>
      <c r="K52" s="114">
        <f t="shared" si="8"/>
        <v>0.75436753700559611</v>
      </c>
      <c r="L52" s="115">
        <f t="shared" si="9"/>
        <v>0.80336753700559616</v>
      </c>
      <c r="M52" s="98">
        <f t="shared" si="2"/>
        <v>0.75386753700559617</v>
      </c>
      <c r="N52" s="116">
        <f t="shared" si="3"/>
        <v>0.8038675370055961</v>
      </c>
      <c r="O52" s="117">
        <f t="shared" si="4"/>
        <v>0.77886753700559619</v>
      </c>
      <c r="P52" s="98">
        <f t="shared" si="5"/>
        <v>0</v>
      </c>
      <c r="Q52" s="118">
        <f t="shared" si="6"/>
        <v>0</v>
      </c>
      <c r="R52" s="98">
        <f t="shared" si="10"/>
        <v>8</v>
      </c>
      <c r="S52" s="119">
        <f t="shared" si="7"/>
        <v>8</v>
      </c>
    </row>
    <row r="53" spans="1:19">
      <c r="A53" s="119"/>
      <c r="E53" s="98">
        <f t="shared" si="1"/>
        <v>52</v>
      </c>
      <c r="F53" s="99"/>
      <c r="K53" s="114">
        <f t="shared" si="8"/>
        <v>0.80436753700559616</v>
      </c>
      <c r="L53" s="115">
        <f t="shared" si="9"/>
        <v>0.8533675370055962</v>
      </c>
      <c r="M53" s="98">
        <f t="shared" si="2"/>
        <v>0.80386753700559621</v>
      </c>
      <c r="N53" s="116">
        <f t="shared" si="3"/>
        <v>0.85386753700559614</v>
      </c>
      <c r="O53" s="117">
        <f t="shared" si="4"/>
        <v>0.82886753700559623</v>
      </c>
      <c r="P53" s="98">
        <f t="shared" si="5"/>
        <v>0</v>
      </c>
      <c r="Q53" s="118">
        <f t="shared" si="6"/>
        <v>0</v>
      </c>
      <c r="R53" s="98">
        <f t="shared" si="10"/>
        <v>8</v>
      </c>
      <c r="S53" s="119">
        <f t="shared" si="7"/>
        <v>8</v>
      </c>
    </row>
    <row r="54" spans="1:19">
      <c r="A54" s="119"/>
      <c r="E54" s="98">
        <f t="shared" si="1"/>
        <v>53</v>
      </c>
      <c r="F54" s="99"/>
      <c r="K54" s="114">
        <f t="shared" si="8"/>
        <v>0.8543675370055962</v>
      </c>
      <c r="L54" s="115">
        <f t="shared" si="9"/>
        <v>0.90336753700559624</v>
      </c>
      <c r="M54" s="98">
        <f t="shared" si="2"/>
        <v>0.85386753700559626</v>
      </c>
      <c r="N54" s="116">
        <f t="shared" si="3"/>
        <v>0.90386753700559619</v>
      </c>
      <c r="O54" s="117">
        <f t="shared" si="4"/>
        <v>0.87886753700559628</v>
      </c>
      <c r="P54" s="98">
        <f t="shared" si="5"/>
        <v>0</v>
      </c>
      <c r="Q54" s="118">
        <f t="shared" si="6"/>
        <v>0</v>
      </c>
      <c r="R54" s="98">
        <f t="shared" si="10"/>
        <v>8</v>
      </c>
      <c r="S54" s="119">
        <f t="shared" si="7"/>
        <v>8</v>
      </c>
    </row>
    <row r="55" spans="1:19">
      <c r="A55" s="119"/>
      <c r="E55" s="98">
        <f t="shared" si="1"/>
        <v>54</v>
      </c>
      <c r="F55" s="99"/>
      <c r="K55" s="114">
        <f t="shared" si="8"/>
        <v>0.90436753700559624</v>
      </c>
      <c r="L55" s="115">
        <f t="shared" si="9"/>
        <v>0.95336753700559629</v>
      </c>
      <c r="M55" s="98">
        <f t="shared" si="2"/>
        <v>0.9038675370055963</v>
      </c>
      <c r="N55" s="116">
        <f t="shared" si="3"/>
        <v>0.95386753700559623</v>
      </c>
      <c r="O55" s="117">
        <f t="shared" si="4"/>
        <v>0.92886753700559632</v>
      </c>
      <c r="P55" s="98">
        <f t="shared" si="5"/>
        <v>0</v>
      </c>
      <c r="Q55" s="118">
        <f t="shared" si="6"/>
        <v>0</v>
      </c>
      <c r="R55" s="98">
        <f t="shared" si="10"/>
        <v>8</v>
      </c>
      <c r="S55" s="119">
        <f t="shared" si="7"/>
        <v>8</v>
      </c>
    </row>
    <row r="56" spans="1:19">
      <c r="A56" s="119"/>
      <c r="E56" s="98">
        <f t="shared" si="1"/>
        <v>55</v>
      </c>
      <c r="F56" s="99"/>
      <c r="K56" s="114">
        <f t="shared" si="8"/>
        <v>0.95436753700559629</v>
      </c>
      <c r="L56" s="115">
        <f t="shared" si="9"/>
        <v>1.0033675370055963</v>
      </c>
      <c r="M56" s="98">
        <f t="shared" si="2"/>
        <v>0.95386753700559634</v>
      </c>
      <c r="N56" s="116">
        <f t="shared" si="3"/>
        <v>1.0038675370055963</v>
      </c>
      <c r="O56" s="117">
        <f t="shared" si="4"/>
        <v>0.97886753700559637</v>
      </c>
      <c r="P56" s="98">
        <f t="shared" si="5"/>
        <v>0</v>
      </c>
      <c r="Q56" s="118">
        <f t="shared" si="6"/>
        <v>0</v>
      </c>
      <c r="R56" s="98">
        <f t="shared" si="10"/>
        <v>8</v>
      </c>
      <c r="S56" s="119">
        <f t="shared" si="7"/>
        <v>8</v>
      </c>
    </row>
    <row r="57" spans="1:19">
      <c r="A57" s="119"/>
      <c r="E57" s="98">
        <f t="shared" si="1"/>
        <v>56</v>
      </c>
      <c r="F57" s="99"/>
      <c r="K57" s="114">
        <f t="shared" si="8"/>
        <v>1.0043675370055962</v>
      </c>
      <c r="L57" s="115">
        <f t="shared" si="9"/>
        <v>1.0533675370055964</v>
      </c>
      <c r="M57" s="98">
        <f t="shared" si="2"/>
        <v>1.0038675370055963</v>
      </c>
      <c r="N57" s="116">
        <f t="shared" si="3"/>
        <v>1.0538675370055963</v>
      </c>
      <c r="O57" s="117">
        <f t="shared" si="4"/>
        <v>1.0288675370055964</v>
      </c>
      <c r="P57" s="98">
        <f t="shared" si="5"/>
        <v>0</v>
      </c>
      <c r="Q57" s="118">
        <f t="shared" si="6"/>
        <v>0</v>
      </c>
      <c r="R57" s="98">
        <f t="shared" si="10"/>
        <v>8</v>
      </c>
      <c r="S57" s="119">
        <f t="shared" si="7"/>
        <v>8</v>
      </c>
    </row>
    <row r="58" spans="1:19">
      <c r="A58" s="119"/>
      <c r="E58" s="98">
        <f t="shared" si="1"/>
        <v>57</v>
      </c>
      <c r="F58" s="99"/>
      <c r="K58" s="114">
        <f t="shared" si="8"/>
        <v>1.0543675370055963</v>
      </c>
      <c r="L58" s="115">
        <f t="shared" si="9"/>
        <v>1.1033675370055964</v>
      </c>
      <c r="M58" s="98">
        <f t="shared" si="2"/>
        <v>1.0538675370055963</v>
      </c>
      <c r="N58" s="116">
        <f t="shared" si="3"/>
        <v>1.1038675370055964</v>
      </c>
      <c r="O58" s="117">
        <f t="shared" si="4"/>
        <v>1.0788675370055962</v>
      </c>
      <c r="P58" s="98">
        <f t="shared" si="5"/>
        <v>0</v>
      </c>
      <c r="Q58" s="118">
        <f t="shared" si="6"/>
        <v>0</v>
      </c>
      <c r="R58" s="98">
        <f t="shared" si="10"/>
        <v>8</v>
      </c>
      <c r="S58" s="119">
        <f t="shared" si="7"/>
        <v>8</v>
      </c>
    </row>
    <row r="59" spans="1:19">
      <c r="A59" s="119"/>
      <c r="E59" s="98">
        <f t="shared" si="1"/>
        <v>58</v>
      </c>
      <c r="F59" s="99"/>
      <c r="K59" s="114">
        <f t="shared" si="8"/>
        <v>1.1043675370055963</v>
      </c>
      <c r="L59" s="115">
        <f t="shared" si="9"/>
        <v>1.1533675370055965</v>
      </c>
      <c r="M59" s="98">
        <f t="shared" si="2"/>
        <v>1.1038675370055964</v>
      </c>
      <c r="N59" s="116">
        <f t="shared" si="3"/>
        <v>1.1538675370055964</v>
      </c>
      <c r="O59" s="117">
        <f t="shared" si="4"/>
        <v>1.1288675370055965</v>
      </c>
      <c r="P59" s="98">
        <f t="shared" si="5"/>
        <v>0</v>
      </c>
      <c r="Q59" s="118">
        <f t="shared" si="6"/>
        <v>0</v>
      </c>
      <c r="R59" s="98">
        <f t="shared" si="10"/>
        <v>8</v>
      </c>
      <c r="S59" s="119">
        <f t="shared" si="7"/>
        <v>8</v>
      </c>
    </row>
    <row r="60" spans="1:19">
      <c r="A60" s="119"/>
      <c r="E60" s="98">
        <f t="shared" si="1"/>
        <v>59</v>
      </c>
      <c r="F60" s="99"/>
      <c r="K60" s="114">
        <f t="shared" si="8"/>
        <v>1.1543675370055964</v>
      </c>
      <c r="L60" s="115">
        <f t="shared" si="9"/>
        <v>1.2033675370055965</v>
      </c>
      <c r="M60" s="98">
        <f t="shared" si="2"/>
        <v>1.1538675370055964</v>
      </c>
      <c r="N60" s="116">
        <f t="shared" si="3"/>
        <v>1.2038675370055965</v>
      </c>
      <c r="O60" s="117">
        <f t="shared" si="4"/>
        <v>1.1788675370055963</v>
      </c>
      <c r="P60" s="98">
        <f t="shared" si="5"/>
        <v>2</v>
      </c>
      <c r="Q60" s="118">
        <f t="shared" si="6"/>
        <v>0.18181818181818182</v>
      </c>
      <c r="R60" s="98">
        <f t="shared" si="10"/>
        <v>10</v>
      </c>
      <c r="S60" s="119">
        <f t="shared" si="7"/>
        <v>8</v>
      </c>
    </row>
    <row r="61" spans="1:19">
      <c r="A61" s="119"/>
      <c r="E61" s="98">
        <f t="shared" si="1"/>
        <v>60</v>
      </c>
      <c r="F61" s="99"/>
      <c r="K61" s="114">
        <f t="shared" si="8"/>
        <v>1.2043675370055964</v>
      </c>
      <c r="L61" s="115">
        <f t="shared" si="9"/>
        <v>1.2533675370055966</v>
      </c>
      <c r="M61" s="98">
        <f t="shared" si="2"/>
        <v>1.2038675370055965</v>
      </c>
      <c r="N61" s="116">
        <f t="shared" si="3"/>
        <v>1.2538675370055965</v>
      </c>
      <c r="O61" s="117">
        <f t="shared" si="4"/>
        <v>1.2288675370055966</v>
      </c>
      <c r="P61" s="98">
        <f t="shared" si="5"/>
        <v>0</v>
      </c>
      <c r="Q61" s="118">
        <f t="shared" si="6"/>
        <v>0</v>
      </c>
      <c r="R61" s="98">
        <f t="shared" si="10"/>
        <v>10</v>
      </c>
      <c r="S61" s="119">
        <f t="shared" si="7"/>
        <v>10</v>
      </c>
    </row>
    <row r="62" spans="1:19">
      <c r="A62" s="119"/>
      <c r="E62" s="98">
        <f t="shared" si="1"/>
        <v>61</v>
      </c>
      <c r="F62" s="99"/>
      <c r="K62" s="114">
        <f t="shared" si="8"/>
        <v>1.2543675370055964</v>
      </c>
      <c r="L62" s="115">
        <f t="shared" si="9"/>
        <v>1.3033675370055966</v>
      </c>
      <c r="M62" s="98">
        <f t="shared" si="2"/>
        <v>1.2538675370055965</v>
      </c>
      <c r="N62" s="116">
        <f t="shared" si="3"/>
        <v>1.3038675370055965</v>
      </c>
      <c r="O62" s="117">
        <f t="shared" si="4"/>
        <v>1.2788675370055964</v>
      </c>
      <c r="P62" s="98">
        <f t="shared" si="5"/>
        <v>0</v>
      </c>
      <c r="Q62" s="118">
        <f t="shared" si="6"/>
        <v>0</v>
      </c>
      <c r="R62" s="98">
        <f t="shared" si="10"/>
        <v>10</v>
      </c>
      <c r="S62" s="119">
        <f t="shared" si="7"/>
        <v>10</v>
      </c>
    </row>
    <row r="63" spans="1:19">
      <c r="A63" s="119"/>
      <c r="E63" s="98">
        <f t="shared" si="1"/>
        <v>62</v>
      </c>
      <c r="F63" s="99"/>
      <c r="K63" s="114">
        <f t="shared" si="8"/>
        <v>1.3043675370055965</v>
      </c>
      <c r="L63" s="115">
        <f t="shared" si="9"/>
        <v>1.3533675370055966</v>
      </c>
      <c r="M63" s="98">
        <f t="shared" si="2"/>
        <v>1.3038675370055965</v>
      </c>
      <c r="N63" s="116">
        <f t="shared" si="3"/>
        <v>1.3538675370055966</v>
      </c>
      <c r="O63" s="117">
        <f t="shared" si="4"/>
        <v>1.3288675370055967</v>
      </c>
      <c r="P63" s="98">
        <f t="shared" si="5"/>
        <v>0</v>
      </c>
      <c r="Q63" s="118">
        <f t="shared" si="6"/>
        <v>0</v>
      </c>
      <c r="R63" s="98">
        <f t="shared" si="10"/>
        <v>10</v>
      </c>
      <c r="S63" s="119">
        <f t="shared" si="7"/>
        <v>10</v>
      </c>
    </row>
    <row r="64" spans="1:19">
      <c r="A64" s="119"/>
      <c r="E64" s="98">
        <f t="shared" si="1"/>
        <v>63</v>
      </c>
      <c r="F64" s="99"/>
      <c r="K64" s="114">
        <f t="shared" si="8"/>
        <v>1.3543675370055965</v>
      </c>
      <c r="L64" s="115">
        <f t="shared" si="9"/>
        <v>1.4033675370055967</v>
      </c>
      <c r="M64" s="98">
        <f t="shared" si="2"/>
        <v>1.3538675370055966</v>
      </c>
      <c r="N64" s="116">
        <f t="shared" si="3"/>
        <v>1.4038675370055966</v>
      </c>
      <c r="O64" s="117">
        <f t="shared" si="4"/>
        <v>1.3788675370055965</v>
      </c>
      <c r="P64" s="98">
        <f t="shared" si="5"/>
        <v>0</v>
      </c>
      <c r="Q64" s="118">
        <f t="shared" si="6"/>
        <v>0</v>
      </c>
      <c r="R64" s="98">
        <f t="shared" si="10"/>
        <v>10</v>
      </c>
      <c r="S64" s="119">
        <f t="shared" si="7"/>
        <v>10</v>
      </c>
    </row>
    <row r="65" spans="1:19">
      <c r="A65" s="119"/>
      <c r="E65" s="98">
        <f t="shared" si="1"/>
        <v>64</v>
      </c>
      <c r="F65" s="99"/>
      <c r="K65" s="114">
        <f t="shared" si="8"/>
        <v>1.4043675370055966</v>
      </c>
      <c r="L65" s="115">
        <f t="shared" si="9"/>
        <v>1.4533675370055967</v>
      </c>
      <c r="M65" s="98">
        <f t="shared" si="2"/>
        <v>1.4038675370055966</v>
      </c>
      <c r="N65" s="116">
        <f t="shared" si="3"/>
        <v>1.4538675370055967</v>
      </c>
      <c r="O65" s="117">
        <f t="shared" si="4"/>
        <v>1.4288675370055968</v>
      </c>
      <c r="P65" s="98">
        <f t="shared" si="5"/>
        <v>0</v>
      </c>
      <c r="Q65" s="118">
        <f t="shared" si="6"/>
        <v>0</v>
      </c>
      <c r="R65" s="98">
        <f t="shared" si="10"/>
        <v>10</v>
      </c>
      <c r="S65" s="119">
        <f t="shared" si="7"/>
        <v>10</v>
      </c>
    </row>
    <row r="66" spans="1:19">
      <c r="A66" s="119"/>
      <c r="E66" s="98">
        <f t="shared" si="1"/>
        <v>65</v>
      </c>
      <c r="F66" s="99"/>
      <c r="K66" s="114">
        <f t="shared" si="8"/>
        <v>1.4543675370055966</v>
      </c>
      <c r="L66" s="115">
        <f t="shared" si="9"/>
        <v>1.5033675370055968</v>
      </c>
      <c r="M66" s="98">
        <f t="shared" si="2"/>
        <v>1.4538675370055967</v>
      </c>
      <c r="N66" s="116">
        <f t="shared" si="3"/>
        <v>1.5038675370055967</v>
      </c>
      <c r="O66" s="117">
        <f t="shared" si="4"/>
        <v>1.4788675370055966</v>
      </c>
      <c r="P66" s="98">
        <f t="shared" si="5"/>
        <v>0</v>
      </c>
      <c r="Q66" s="118">
        <f t="shared" si="6"/>
        <v>0</v>
      </c>
      <c r="R66" s="98">
        <f t="shared" si="10"/>
        <v>10</v>
      </c>
      <c r="S66" s="119">
        <f t="shared" si="7"/>
        <v>10</v>
      </c>
    </row>
    <row r="67" spans="1:19">
      <c r="A67" s="119"/>
      <c r="E67" s="98">
        <f t="shared" si="1"/>
        <v>66</v>
      </c>
      <c r="F67" s="99"/>
      <c r="K67" s="114">
        <f t="shared" si="8"/>
        <v>1.5043675370055967</v>
      </c>
      <c r="L67" s="115">
        <f t="shared" si="9"/>
        <v>1.5533675370055968</v>
      </c>
      <c r="M67" s="98">
        <f t="shared" si="2"/>
        <v>1.5038675370055967</v>
      </c>
      <c r="N67" s="116">
        <f t="shared" si="3"/>
        <v>1.5538675370055968</v>
      </c>
      <c r="O67" s="117">
        <f t="shared" si="4"/>
        <v>1.5288675370055969</v>
      </c>
      <c r="P67" s="98">
        <f t="shared" si="5"/>
        <v>0</v>
      </c>
      <c r="Q67" s="118">
        <f t="shared" si="6"/>
        <v>0</v>
      </c>
      <c r="R67" s="98">
        <f t="shared" si="10"/>
        <v>10</v>
      </c>
      <c r="S67" s="119">
        <f t="shared" si="7"/>
        <v>10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1.5543675370055967</v>
      </c>
      <c r="L68" s="115">
        <f t="shared" si="9"/>
        <v>1.6033675370055969</v>
      </c>
      <c r="M68" s="98">
        <f t="shared" si="2"/>
        <v>1.5538675370055968</v>
      </c>
      <c r="N68" s="116">
        <f t="shared" si="3"/>
        <v>1.6038675370055968</v>
      </c>
      <c r="O68" s="117">
        <f t="shared" si="4"/>
        <v>1.5788675370055967</v>
      </c>
      <c r="P68" s="98">
        <f t="shared" si="5"/>
        <v>0</v>
      </c>
      <c r="Q68" s="118">
        <f t="shared" si="6"/>
        <v>0</v>
      </c>
      <c r="R68" s="98">
        <f t="shared" si="10"/>
        <v>10</v>
      </c>
      <c r="S68" s="119">
        <f t="shared" si="7"/>
        <v>10</v>
      </c>
    </row>
    <row r="69" spans="1:19">
      <c r="A69" s="119"/>
      <c r="E69" s="98">
        <f t="shared" si="11"/>
        <v>68</v>
      </c>
      <c r="F69" s="99"/>
      <c r="K69" s="114">
        <f t="shared" si="8"/>
        <v>1.6043675370055968</v>
      </c>
      <c r="L69" s="115">
        <f t="shared" si="9"/>
        <v>1.6533675370055969</v>
      </c>
      <c r="M69" s="98">
        <f t="shared" ref="M69:M132" si="12">K69-5*10^-(D$2+1)</f>
        <v>1.6038675370055968</v>
      </c>
      <c r="N69" s="116">
        <f t="shared" ref="N69:N132" si="13">L69+5*10^-(D$2+1)</f>
        <v>1.6538675370055969</v>
      </c>
      <c r="O69" s="117">
        <f t="shared" ref="O69:O132" si="14">AVERAGE(K69,L69)</f>
        <v>1.6288675370055969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10</v>
      </c>
      <c r="S69" s="119">
        <f t="shared" ref="S69:S132" si="17">COUNTIF(F$2:F$5000,"&lt;="&amp;M69)</f>
        <v>10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1.6543675370055968</v>
      </c>
      <c r="L70" s="115">
        <f t="shared" ref="L70:L133" si="19">K70+$I$4-POWER(10,-$D$2)</f>
        <v>1.703367537005597</v>
      </c>
      <c r="M70" s="98">
        <f t="shared" si="12"/>
        <v>1.6538675370055969</v>
      </c>
      <c r="N70" s="116">
        <f t="shared" si="13"/>
        <v>1.7038675370055969</v>
      </c>
      <c r="O70" s="117">
        <f t="shared" si="14"/>
        <v>1.6788675370055968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10</v>
      </c>
      <c r="S70" s="119">
        <f t="shared" si="17"/>
        <v>10</v>
      </c>
    </row>
    <row r="71" spans="1:19">
      <c r="A71" s="119"/>
      <c r="E71" s="98">
        <f t="shared" si="11"/>
        <v>70</v>
      </c>
      <c r="F71" s="99"/>
      <c r="K71" s="114">
        <f t="shared" si="18"/>
        <v>1.7043675370055968</v>
      </c>
      <c r="L71" s="115">
        <f t="shared" si="19"/>
        <v>1.753367537005597</v>
      </c>
      <c r="M71" s="98">
        <f t="shared" si="12"/>
        <v>1.7038675370055969</v>
      </c>
      <c r="N71" s="116">
        <f t="shared" si="13"/>
        <v>1.7538675370055969</v>
      </c>
      <c r="O71" s="117">
        <f t="shared" si="14"/>
        <v>1.728867537005597</v>
      </c>
      <c r="P71" s="98">
        <f t="shared" si="15"/>
        <v>0</v>
      </c>
      <c r="Q71" s="118">
        <f t="shared" si="16"/>
        <v>0</v>
      </c>
      <c r="R71" s="98">
        <f t="shared" si="20"/>
        <v>10</v>
      </c>
      <c r="S71" s="119">
        <f t="shared" si="17"/>
        <v>10</v>
      </c>
    </row>
    <row r="72" spans="1:19">
      <c r="A72" s="119"/>
      <c r="E72" s="98">
        <f t="shared" si="11"/>
        <v>71</v>
      </c>
      <c r="F72" s="99"/>
      <c r="K72" s="114">
        <f t="shared" si="18"/>
        <v>1.7543675370055969</v>
      </c>
      <c r="L72" s="115">
        <f t="shared" si="19"/>
        <v>1.803367537005597</v>
      </c>
      <c r="M72" s="98">
        <f t="shared" si="12"/>
        <v>1.7538675370055969</v>
      </c>
      <c r="N72" s="116">
        <f t="shared" si="13"/>
        <v>1.803867537005597</v>
      </c>
      <c r="O72" s="117">
        <f t="shared" si="14"/>
        <v>1.7788675370055969</v>
      </c>
      <c r="P72" s="98">
        <f t="shared" si="15"/>
        <v>0</v>
      </c>
      <c r="Q72" s="118">
        <f t="shared" si="16"/>
        <v>0</v>
      </c>
      <c r="R72" s="98">
        <f t="shared" si="20"/>
        <v>10</v>
      </c>
      <c r="S72" s="119">
        <f t="shared" si="17"/>
        <v>10</v>
      </c>
    </row>
    <row r="73" spans="1:19">
      <c r="A73" s="119"/>
      <c r="E73" s="98">
        <f t="shared" si="11"/>
        <v>72</v>
      </c>
      <c r="F73" s="99"/>
      <c r="K73" s="114">
        <f t="shared" si="18"/>
        <v>1.8043675370055969</v>
      </c>
      <c r="L73" s="115">
        <f t="shared" si="19"/>
        <v>1.8533675370055971</v>
      </c>
      <c r="M73" s="98">
        <f t="shared" si="12"/>
        <v>1.803867537005597</v>
      </c>
      <c r="N73" s="116">
        <f t="shared" si="13"/>
        <v>1.853867537005597</v>
      </c>
      <c r="O73" s="117">
        <f t="shared" si="14"/>
        <v>1.8288675370055971</v>
      </c>
      <c r="P73" s="98">
        <f t="shared" si="15"/>
        <v>0</v>
      </c>
      <c r="Q73" s="118">
        <f t="shared" si="16"/>
        <v>0</v>
      </c>
      <c r="R73" s="98">
        <f t="shared" si="20"/>
        <v>10</v>
      </c>
      <c r="S73" s="119">
        <f t="shared" si="17"/>
        <v>10</v>
      </c>
    </row>
    <row r="74" spans="1:19">
      <c r="A74" s="119"/>
      <c r="E74" s="98">
        <f t="shared" si="11"/>
        <v>73</v>
      </c>
      <c r="F74" s="99"/>
      <c r="K74" s="114">
        <f t="shared" si="18"/>
        <v>1.854367537005597</v>
      </c>
      <c r="L74" s="115">
        <f t="shared" si="19"/>
        <v>1.9033675370055971</v>
      </c>
      <c r="M74" s="98">
        <f t="shared" si="12"/>
        <v>1.853867537005597</v>
      </c>
      <c r="N74" s="116">
        <f t="shared" si="13"/>
        <v>1.9038675370055971</v>
      </c>
      <c r="O74" s="117">
        <f t="shared" si="14"/>
        <v>1.8788675370055969</v>
      </c>
      <c r="P74" s="98">
        <f t="shared" si="15"/>
        <v>0</v>
      </c>
      <c r="Q74" s="118">
        <f t="shared" si="16"/>
        <v>0</v>
      </c>
      <c r="R74" s="98">
        <f t="shared" si="20"/>
        <v>10</v>
      </c>
      <c r="S74" s="119">
        <f t="shared" si="17"/>
        <v>10</v>
      </c>
    </row>
    <row r="75" spans="1:19">
      <c r="A75" s="119"/>
      <c r="E75" s="98">
        <f t="shared" si="11"/>
        <v>74</v>
      </c>
      <c r="F75" s="99"/>
      <c r="K75" s="114">
        <f t="shared" si="18"/>
        <v>1.904367537005597</v>
      </c>
      <c r="L75" s="115">
        <f t="shared" si="19"/>
        <v>1.9533675370055972</v>
      </c>
      <c r="M75" s="98">
        <f t="shared" si="12"/>
        <v>1.9038675370055971</v>
      </c>
      <c r="N75" s="116">
        <f t="shared" si="13"/>
        <v>1.9538675370055971</v>
      </c>
      <c r="O75" s="117">
        <f t="shared" si="14"/>
        <v>1.9288675370055972</v>
      </c>
      <c r="P75" s="98">
        <f t="shared" si="15"/>
        <v>0</v>
      </c>
      <c r="Q75" s="118">
        <f t="shared" si="16"/>
        <v>0</v>
      </c>
      <c r="R75" s="98">
        <f t="shared" si="20"/>
        <v>10</v>
      </c>
      <c r="S75" s="119">
        <f t="shared" si="17"/>
        <v>10</v>
      </c>
    </row>
    <row r="76" spans="1:19">
      <c r="A76" s="119"/>
      <c r="E76" s="98">
        <f t="shared" si="11"/>
        <v>75</v>
      </c>
      <c r="F76" s="99"/>
      <c r="K76" s="114">
        <f t="shared" si="18"/>
        <v>1.9543675370055971</v>
      </c>
      <c r="L76" s="115">
        <f t="shared" si="19"/>
        <v>2.0033675370055972</v>
      </c>
      <c r="M76" s="98">
        <f t="shared" si="12"/>
        <v>1.9538675370055971</v>
      </c>
      <c r="N76" s="116">
        <f t="shared" si="13"/>
        <v>2.0038675370055974</v>
      </c>
      <c r="O76" s="117">
        <f t="shared" si="14"/>
        <v>1.978867537005597</v>
      </c>
      <c r="P76" s="98">
        <f t="shared" si="15"/>
        <v>1</v>
      </c>
      <c r="Q76" s="118">
        <f t="shared" si="16"/>
        <v>9.0909090909090912E-2</v>
      </c>
      <c r="R76" s="98">
        <f t="shared" si="20"/>
        <v>11</v>
      </c>
      <c r="S76" s="119">
        <f t="shared" si="17"/>
        <v>10</v>
      </c>
    </row>
    <row r="77" spans="1:19">
      <c r="A77" s="119"/>
      <c r="E77" s="98">
        <f t="shared" si="11"/>
        <v>76</v>
      </c>
      <c r="F77" s="99"/>
      <c r="K77" s="114">
        <f t="shared" si="18"/>
        <v>2.0043675370055971</v>
      </c>
      <c r="L77" s="115">
        <f t="shared" si="19"/>
        <v>2.053367537005597</v>
      </c>
      <c r="M77" s="98">
        <f t="shared" si="12"/>
        <v>2.0038675370055969</v>
      </c>
      <c r="N77" s="116">
        <f t="shared" si="13"/>
        <v>2.0538675370055972</v>
      </c>
      <c r="O77" s="117">
        <f t="shared" si="14"/>
        <v>2.0288675370055973</v>
      </c>
      <c r="P77" s="98">
        <f t="shared" si="15"/>
        <v>0</v>
      </c>
      <c r="Q77" s="118">
        <f t="shared" si="16"/>
        <v>0</v>
      </c>
      <c r="R77" s="98">
        <f t="shared" si="20"/>
        <v>11</v>
      </c>
      <c r="S77" s="119">
        <f t="shared" si="17"/>
        <v>11</v>
      </c>
    </row>
    <row r="78" spans="1:19">
      <c r="A78" s="119"/>
      <c r="E78" s="98">
        <f t="shared" si="11"/>
        <v>77</v>
      </c>
      <c r="F78" s="99"/>
      <c r="K78" s="114">
        <f t="shared" si="18"/>
        <v>2.0543675370055969</v>
      </c>
      <c r="L78" s="115">
        <f t="shared" si="19"/>
        <v>2.1033675370055969</v>
      </c>
      <c r="M78" s="98">
        <f t="shared" si="12"/>
        <v>2.0538675370055968</v>
      </c>
      <c r="N78" s="116">
        <f t="shared" si="13"/>
        <v>2.103867537005597</v>
      </c>
      <c r="O78" s="117">
        <f t="shared" si="14"/>
        <v>2.0788675370055971</v>
      </c>
      <c r="P78" s="98">
        <f t="shared" si="15"/>
        <v>0</v>
      </c>
      <c r="Q78" s="118">
        <f t="shared" si="16"/>
        <v>0</v>
      </c>
      <c r="R78" s="98">
        <f t="shared" si="20"/>
        <v>11</v>
      </c>
      <c r="S78" s="119">
        <f t="shared" si="17"/>
        <v>11</v>
      </c>
    </row>
    <row r="79" spans="1:19">
      <c r="A79" s="119"/>
      <c r="E79" s="98">
        <f t="shared" si="11"/>
        <v>78</v>
      </c>
      <c r="F79" s="99"/>
      <c r="K79" s="114">
        <f t="shared" si="18"/>
        <v>2.1043675370055968</v>
      </c>
      <c r="L79" s="115">
        <f t="shared" si="19"/>
        <v>2.1533675370055967</v>
      </c>
      <c r="M79" s="98">
        <f t="shared" si="12"/>
        <v>2.1038675370055966</v>
      </c>
      <c r="N79" s="116">
        <f t="shared" si="13"/>
        <v>2.1538675370055969</v>
      </c>
      <c r="O79" s="117">
        <f t="shared" si="14"/>
        <v>2.1288675370055969</v>
      </c>
      <c r="P79" s="98">
        <f t="shared" si="15"/>
        <v>0</v>
      </c>
      <c r="Q79" s="118">
        <f t="shared" si="16"/>
        <v>0</v>
      </c>
      <c r="R79" s="98">
        <f t="shared" si="20"/>
        <v>11</v>
      </c>
      <c r="S79" s="119">
        <f t="shared" si="17"/>
        <v>11</v>
      </c>
    </row>
    <row r="80" spans="1:19">
      <c r="A80" s="119"/>
      <c r="E80" s="98">
        <f t="shared" si="11"/>
        <v>79</v>
      </c>
      <c r="F80" s="99"/>
      <c r="K80" s="114">
        <f t="shared" si="18"/>
        <v>2.1543675370055966</v>
      </c>
      <c r="L80" s="115">
        <f t="shared" si="19"/>
        <v>2.2033675370055965</v>
      </c>
      <c r="M80" s="98">
        <f t="shared" si="12"/>
        <v>2.1538675370055964</v>
      </c>
      <c r="N80" s="116">
        <f t="shared" si="13"/>
        <v>2.2038675370055967</v>
      </c>
      <c r="O80" s="117">
        <f t="shared" si="14"/>
        <v>2.1788675370055968</v>
      </c>
      <c r="P80" s="98">
        <f t="shared" si="15"/>
        <v>0</v>
      </c>
      <c r="Q80" s="118">
        <f t="shared" si="16"/>
        <v>0</v>
      </c>
      <c r="R80" s="98">
        <f t="shared" si="20"/>
        <v>11</v>
      </c>
      <c r="S80" s="119">
        <f t="shared" si="17"/>
        <v>11</v>
      </c>
    </row>
    <row r="81" spans="1:19">
      <c r="A81" s="119"/>
      <c r="E81" s="98">
        <f t="shared" si="11"/>
        <v>80</v>
      </c>
      <c r="F81" s="99"/>
      <c r="K81" s="114">
        <f t="shared" si="18"/>
        <v>2.2043675370055964</v>
      </c>
      <c r="L81" s="115">
        <f t="shared" si="19"/>
        <v>2.2533675370055963</v>
      </c>
      <c r="M81" s="98">
        <f t="shared" si="12"/>
        <v>2.2038675370055962</v>
      </c>
      <c r="N81" s="116">
        <f t="shared" si="13"/>
        <v>2.2538675370055965</v>
      </c>
      <c r="O81" s="117">
        <f t="shared" si="14"/>
        <v>2.2288675370055966</v>
      </c>
      <c r="P81" s="98">
        <f t="shared" si="15"/>
        <v>0</v>
      </c>
      <c r="Q81" s="118">
        <f t="shared" si="16"/>
        <v>0</v>
      </c>
      <c r="R81" s="98">
        <f t="shared" si="20"/>
        <v>11</v>
      </c>
      <c r="S81" s="119">
        <f t="shared" si="17"/>
        <v>11</v>
      </c>
    </row>
    <row r="82" spans="1:19">
      <c r="A82" s="119"/>
      <c r="E82" s="98">
        <f t="shared" si="11"/>
        <v>81</v>
      </c>
      <c r="F82" s="99"/>
      <c r="K82" s="114">
        <f t="shared" si="18"/>
        <v>2.2543675370055962</v>
      </c>
      <c r="L82" s="115">
        <f t="shared" si="19"/>
        <v>2.3033675370055962</v>
      </c>
      <c r="M82" s="98">
        <f t="shared" si="12"/>
        <v>2.2538675370055961</v>
      </c>
      <c r="N82" s="116">
        <f t="shared" si="13"/>
        <v>2.3038675370055963</v>
      </c>
      <c r="O82" s="117">
        <f t="shared" si="14"/>
        <v>2.2788675370055964</v>
      </c>
      <c r="P82" s="98">
        <f t="shared" si="15"/>
        <v>0</v>
      </c>
      <c r="Q82" s="118">
        <f t="shared" si="16"/>
        <v>0</v>
      </c>
      <c r="R82" s="98">
        <f t="shared" si="20"/>
        <v>11</v>
      </c>
      <c r="S82" s="119">
        <f t="shared" si="17"/>
        <v>11</v>
      </c>
    </row>
    <row r="83" spans="1:19">
      <c r="A83" s="119"/>
      <c r="E83" s="98">
        <f t="shared" si="11"/>
        <v>82</v>
      </c>
      <c r="F83" s="99"/>
      <c r="K83" s="114">
        <f t="shared" si="18"/>
        <v>2.304367537005596</v>
      </c>
      <c r="L83" s="115">
        <f t="shared" si="19"/>
        <v>2.353367537005596</v>
      </c>
      <c r="M83" s="98">
        <f t="shared" si="12"/>
        <v>2.3038675370055959</v>
      </c>
      <c r="N83" s="116">
        <f t="shared" si="13"/>
        <v>2.3538675370055961</v>
      </c>
      <c r="O83" s="117">
        <f t="shared" si="14"/>
        <v>2.3288675370055962</v>
      </c>
      <c r="P83" s="98">
        <f t="shared" si="15"/>
        <v>0</v>
      </c>
      <c r="Q83" s="118">
        <f t="shared" si="16"/>
        <v>0</v>
      </c>
      <c r="R83" s="98">
        <f t="shared" si="20"/>
        <v>11</v>
      </c>
      <c r="S83" s="119">
        <f t="shared" si="17"/>
        <v>11</v>
      </c>
    </row>
    <row r="84" spans="1:19">
      <c r="A84" s="119"/>
      <c r="E84" s="98">
        <f t="shared" si="11"/>
        <v>83</v>
      </c>
      <c r="F84" s="99"/>
      <c r="K84" s="114">
        <f t="shared" si="18"/>
        <v>2.3543675370055959</v>
      </c>
      <c r="L84" s="115">
        <f t="shared" si="19"/>
        <v>2.4033675370055958</v>
      </c>
      <c r="M84" s="98">
        <f t="shared" si="12"/>
        <v>2.3538675370055957</v>
      </c>
      <c r="N84" s="116">
        <f t="shared" si="13"/>
        <v>2.403867537005596</v>
      </c>
      <c r="O84" s="117">
        <f t="shared" si="14"/>
        <v>2.3788675370055961</v>
      </c>
      <c r="P84" s="98">
        <f t="shared" si="15"/>
        <v>0</v>
      </c>
      <c r="Q84" s="118">
        <f t="shared" si="16"/>
        <v>0</v>
      </c>
      <c r="R84" s="98">
        <f t="shared" si="20"/>
        <v>11</v>
      </c>
      <c r="S84" s="119">
        <f t="shared" si="17"/>
        <v>11</v>
      </c>
    </row>
    <row r="85" spans="1:19">
      <c r="A85" s="119"/>
      <c r="E85" s="98">
        <f t="shared" si="11"/>
        <v>84</v>
      </c>
      <c r="F85" s="99"/>
      <c r="K85" s="114">
        <f t="shared" si="18"/>
        <v>2.4043675370055957</v>
      </c>
      <c r="L85" s="115">
        <f t="shared" si="19"/>
        <v>2.4533675370055956</v>
      </c>
      <c r="M85" s="98">
        <f t="shared" si="12"/>
        <v>2.4038675370055955</v>
      </c>
      <c r="N85" s="116">
        <f t="shared" si="13"/>
        <v>2.4538675370055958</v>
      </c>
      <c r="O85" s="117">
        <f t="shared" si="14"/>
        <v>2.4288675370055959</v>
      </c>
      <c r="P85" s="98">
        <f t="shared" si="15"/>
        <v>0</v>
      </c>
      <c r="Q85" s="118">
        <f t="shared" si="16"/>
        <v>0</v>
      </c>
      <c r="R85" s="98">
        <f t="shared" si="20"/>
        <v>11</v>
      </c>
      <c r="S85" s="119">
        <f t="shared" si="17"/>
        <v>11</v>
      </c>
    </row>
    <row r="86" spans="1:19">
      <c r="A86" s="119"/>
      <c r="E86" s="98">
        <f t="shared" si="11"/>
        <v>85</v>
      </c>
      <c r="F86" s="99"/>
      <c r="K86" s="114">
        <f t="shared" si="18"/>
        <v>2.4543675370055955</v>
      </c>
      <c r="L86" s="115">
        <f t="shared" si="19"/>
        <v>2.5033675370055954</v>
      </c>
      <c r="M86" s="98">
        <f t="shared" si="12"/>
        <v>2.4538675370055953</v>
      </c>
      <c r="N86" s="116">
        <f t="shared" si="13"/>
        <v>2.5038675370055956</v>
      </c>
      <c r="O86" s="117">
        <f t="shared" si="14"/>
        <v>2.4788675370055957</v>
      </c>
      <c r="P86" s="98">
        <f t="shared" si="15"/>
        <v>0</v>
      </c>
      <c r="Q86" s="118">
        <f t="shared" si="16"/>
        <v>0</v>
      </c>
      <c r="R86" s="98">
        <f t="shared" si="20"/>
        <v>11</v>
      </c>
      <c r="S86" s="119">
        <f t="shared" si="17"/>
        <v>11</v>
      </c>
    </row>
    <row r="87" spans="1:19">
      <c r="A87" s="119"/>
      <c r="E87" s="98">
        <f t="shared" si="11"/>
        <v>86</v>
      </c>
      <c r="F87" s="99"/>
      <c r="K87" s="114">
        <f t="shared" si="18"/>
        <v>2.5043675370055953</v>
      </c>
      <c r="L87" s="115">
        <f t="shared" si="19"/>
        <v>2.5533675370055953</v>
      </c>
      <c r="M87" s="98">
        <f t="shared" si="12"/>
        <v>2.5038675370055952</v>
      </c>
      <c r="N87" s="116">
        <f t="shared" si="13"/>
        <v>2.5538675370055954</v>
      </c>
      <c r="O87" s="117">
        <f t="shared" si="14"/>
        <v>2.5288675370055955</v>
      </c>
      <c r="P87" s="98">
        <f t="shared" si="15"/>
        <v>0</v>
      </c>
      <c r="Q87" s="118">
        <f t="shared" si="16"/>
        <v>0</v>
      </c>
      <c r="R87" s="98">
        <f t="shared" si="20"/>
        <v>11</v>
      </c>
      <c r="S87" s="119">
        <f t="shared" si="17"/>
        <v>11</v>
      </c>
    </row>
    <row r="88" spans="1:19">
      <c r="A88" s="119"/>
      <c r="E88" s="98">
        <f t="shared" si="11"/>
        <v>87</v>
      </c>
      <c r="F88" s="99"/>
      <c r="K88" s="114">
        <f t="shared" si="18"/>
        <v>2.5543675370055952</v>
      </c>
      <c r="L88" s="115">
        <f t="shared" si="19"/>
        <v>2.6033675370055951</v>
      </c>
      <c r="M88" s="98">
        <f t="shared" si="12"/>
        <v>2.553867537005595</v>
      </c>
      <c r="N88" s="116">
        <f t="shared" si="13"/>
        <v>2.6038675370055953</v>
      </c>
      <c r="O88" s="117">
        <f t="shared" si="14"/>
        <v>2.5788675370055953</v>
      </c>
      <c r="P88" s="98">
        <f t="shared" si="15"/>
        <v>0</v>
      </c>
      <c r="Q88" s="118">
        <f t="shared" si="16"/>
        <v>0</v>
      </c>
      <c r="R88" s="98">
        <f t="shared" si="20"/>
        <v>11</v>
      </c>
      <c r="S88" s="119">
        <f t="shared" si="17"/>
        <v>11</v>
      </c>
    </row>
    <row r="89" spans="1:19">
      <c r="A89" s="119"/>
      <c r="E89" s="98">
        <f t="shared" si="11"/>
        <v>88</v>
      </c>
      <c r="F89" s="99"/>
      <c r="K89" s="114">
        <f t="shared" si="18"/>
        <v>2.604367537005595</v>
      </c>
      <c r="L89" s="115">
        <f t="shared" si="19"/>
        <v>2.6533675370055949</v>
      </c>
      <c r="M89" s="98">
        <f t="shared" si="12"/>
        <v>2.6038675370055948</v>
      </c>
      <c r="N89" s="116">
        <f t="shared" si="13"/>
        <v>2.6538675370055951</v>
      </c>
      <c r="O89" s="117">
        <f t="shared" si="14"/>
        <v>2.6288675370055952</v>
      </c>
      <c r="P89" s="98">
        <f t="shared" si="15"/>
        <v>0</v>
      </c>
      <c r="Q89" s="118">
        <f t="shared" si="16"/>
        <v>0</v>
      </c>
      <c r="R89" s="98">
        <f t="shared" si="20"/>
        <v>11</v>
      </c>
      <c r="S89" s="119">
        <f t="shared" si="17"/>
        <v>11</v>
      </c>
    </row>
    <row r="90" spans="1:19">
      <c r="A90" s="119"/>
      <c r="E90" s="98">
        <f t="shared" si="11"/>
        <v>89</v>
      </c>
      <c r="F90" s="99"/>
      <c r="K90" s="114">
        <f t="shared" si="18"/>
        <v>2.6543675370055948</v>
      </c>
      <c r="L90" s="115">
        <f t="shared" si="19"/>
        <v>2.7033675370055947</v>
      </c>
      <c r="M90" s="98">
        <f t="shared" si="12"/>
        <v>2.6538675370055946</v>
      </c>
      <c r="N90" s="116">
        <f t="shared" si="13"/>
        <v>2.7038675370055949</v>
      </c>
      <c r="O90" s="117">
        <f t="shared" si="14"/>
        <v>2.678867537005595</v>
      </c>
      <c r="P90" s="98">
        <f t="shared" si="15"/>
        <v>0</v>
      </c>
      <c r="Q90" s="118">
        <f t="shared" si="16"/>
        <v>0</v>
      </c>
      <c r="R90" s="98">
        <f t="shared" si="20"/>
        <v>11</v>
      </c>
      <c r="S90" s="119">
        <f t="shared" si="17"/>
        <v>11</v>
      </c>
    </row>
    <row r="91" spans="1:19">
      <c r="A91" s="119"/>
      <c r="E91" s="98">
        <f t="shared" si="11"/>
        <v>90</v>
      </c>
      <c r="F91" s="99"/>
      <c r="K91" s="114">
        <f t="shared" si="18"/>
        <v>2.7043675370055946</v>
      </c>
      <c r="L91" s="115">
        <f t="shared" si="19"/>
        <v>2.7533675370055946</v>
      </c>
      <c r="M91" s="98">
        <f t="shared" si="12"/>
        <v>2.7038675370055945</v>
      </c>
      <c r="N91" s="116">
        <f t="shared" si="13"/>
        <v>2.7538675370055947</v>
      </c>
      <c r="O91" s="117">
        <f t="shared" si="14"/>
        <v>2.7288675370055948</v>
      </c>
      <c r="P91" s="98">
        <f t="shared" si="15"/>
        <v>0</v>
      </c>
      <c r="Q91" s="118">
        <f t="shared" si="16"/>
        <v>0</v>
      </c>
      <c r="R91" s="98">
        <f t="shared" si="20"/>
        <v>11</v>
      </c>
      <c r="S91" s="119">
        <f t="shared" si="17"/>
        <v>11</v>
      </c>
    </row>
    <row r="92" spans="1:19">
      <c r="A92" s="119"/>
      <c r="E92" s="98">
        <f t="shared" si="11"/>
        <v>91</v>
      </c>
      <c r="F92" s="99"/>
      <c r="K92" s="114">
        <f t="shared" si="18"/>
        <v>2.7543675370055944</v>
      </c>
      <c r="L92" s="115">
        <f t="shared" si="19"/>
        <v>2.8033675370055944</v>
      </c>
      <c r="M92" s="98">
        <f t="shared" si="12"/>
        <v>2.7538675370055943</v>
      </c>
      <c r="N92" s="116">
        <f t="shared" si="13"/>
        <v>2.8038675370055945</v>
      </c>
      <c r="O92" s="117">
        <f t="shared" si="14"/>
        <v>2.7788675370055946</v>
      </c>
      <c r="P92" s="98">
        <f t="shared" si="15"/>
        <v>0</v>
      </c>
      <c r="Q92" s="118">
        <f t="shared" si="16"/>
        <v>0</v>
      </c>
      <c r="R92" s="98">
        <f t="shared" si="20"/>
        <v>11</v>
      </c>
      <c r="S92" s="119">
        <f t="shared" si="17"/>
        <v>11</v>
      </c>
    </row>
    <row r="93" spans="1:19">
      <c r="A93" s="119"/>
      <c r="E93" s="98">
        <f t="shared" si="11"/>
        <v>92</v>
      </c>
      <c r="F93" s="99"/>
      <c r="K93" s="114">
        <f t="shared" si="18"/>
        <v>2.8043675370055943</v>
      </c>
      <c r="L93" s="115">
        <f t="shared" si="19"/>
        <v>2.8533675370055942</v>
      </c>
      <c r="M93" s="98">
        <f t="shared" si="12"/>
        <v>2.8038675370055941</v>
      </c>
      <c r="N93" s="116">
        <f t="shared" si="13"/>
        <v>2.8538675370055944</v>
      </c>
      <c r="O93" s="117">
        <f t="shared" si="14"/>
        <v>2.8288675370055945</v>
      </c>
      <c r="P93" s="98">
        <f t="shared" si="15"/>
        <v>0</v>
      </c>
      <c r="Q93" s="118">
        <f t="shared" si="16"/>
        <v>0</v>
      </c>
      <c r="R93" s="98">
        <f t="shared" si="20"/>
        <v>11</v>
      </c>
      <c r="S93" s="119">
        <f t="shared" si="17"/>
        <v>11</v>
      </c>
    </row>
    <row r="94" spans="1:19">
      <c r="A94" s="119"/>
      <c r="E94" s="98">
        <f t="shared" si="11"/>
        <v>93</v>
      </c>
      <c r="F94" s="99"/>
      <c r="K94" s="114">
        <f t="shared" si="18"/>
        <v>2.8543675370055941</v>
      </c>
      <c r="L94" s="115">
        <f t="shared" si="19"/>
        <v>2.903367537005594</v>
      </c>
      <c r="M94" s="98">
        <f t="shared" si="12"/>
        <v>2.8538675370055939</v>
      </c>
      <c r="N94" s="116">
        <f t="shared" si="13"/>
        <v>2.9038675370055942</v>
      </c>
      <c r="O94" s="117">
        <f t="shared" si="14"/>
        <v>2.8788675370055943</v>
      </c>
      <c r="P94" s="98">
        <f t="shared" si="15"/>
        <v>0</v>
      </c>
      <c r="Q94" s="118">
        <f t="shared" si="16"/>
        <v>0</v>
      </c>
      <c r="R94" s="98">
        <f t="shared" si="20"/>
        <v>11</v>
      </c>
      <c r="S94" s="119">
        <f t="shared" si="17"/>
        <v>11</v>
      </c>
    </row>
    <row r="95" spans="1:19">
      <c r="A95" s="119"/>
      <c r="E95" s="98">
        <f t="shared" si="11"/>
        <v>94</v>
      </c>
      <c r="F95" s="99"/>
      <c r="K95" s="114">
        <f t="shared" si="18"/>
        <v>2.9043675370055939</v>
      </c>
      <c r="L95" s="115">
        <f t="shared" si="19"/>
        <v>2.9533675370055938</v>
      </c>
      <c r="M95" s="98">
        <f t="shared" si="12"/>
        <v>2.9038675370055937</v>
      </c>
      <c r="N95" s="116">
        <f t="shared" si="13"/>
        <v>2.953867537005594</v>
      </c>
      <c r="O95" s="117">
        <f t="shared" si="14"/>
        <v>2.9288675370055941</v>
      </c>
      <c r="P95" s="98">
        <f t="shared" si="15"/>
        <v>0</v>
      </c>
      <c r="Q95" s="118">
        <f t="shared" si="16"/>
        <v>0</v>
      </c>
      <c r="R95" s="98">
        <f t="shared" si="20"/>
        <v>11</v>
      </c>
      <c r="S95" s="119">
        <f t="shared" si="17"/>
        <v>11</v>
      </c>
    </row>
    <row r="96" spans="1:19">
      <c r="A96" s="119"/>
      <c r="E96" s="98">
        <f t="shared" si="11"/>
        <v>95</v>
      </c>
      <c r="F96" s="99"/>
      <c r="K96" s="114">
        <f t="shared" si="18"/>
        <v>2.9543675370055937</v>
      </c>
      <c r="L96" s="115">
        <f t="shared" si="19"/>
        <v>3.0033675370055937</v>
      </c>
      <c r="M96" s="98">
        <f t="shared" si="12"/>
        <v>2.9538675370055936</v>
      </c>
      <c r="N96" s="116">
        <f t="shared" si="13"/>
        <v>3.0038675370055938</v>
      </c>
      <c r="O96" s="117">
        <f t="shared" si="14"/>
        <v>2.9788675370055939</v>
      </c>
      <c r="P96" s="98">
        <f t="shared" si="15"/>
        <v>0</v>
      </c>
      <c r="Q96" s="118">
        <f t="shared" si="16"/>
        <v>0</v>
      </c>
      <c r="R96" s="98">
        <f t="shared" si="20"/>
        <v>11</v>
      </c>
      <c r="S96" s="119">
        <f t="shared" si="17"/>
        <v>11</v>
      </c>
    </row>
    <row r="97" spans="1:19">
      <c r="A97" s="119"/>
      <c r="E97" s="98">
        <f t="shared" si="11"/>
        <v>96</v>
      </c>
      <c r="F97" s="99"/>
      <c r="K97" s="114">
        <f t="shared" si="18"/>
        <v>3.0043675370055936</v>
      </c>
      <c r="L97" s="115">
        <f t="shared" si="19"/>
        <v>3.0533675370055935</v>
      </c>
      <c r="M97" s="98">
        <f t="shared" si="12"/>
        <v>3.0038675370055934</v>
      </c>
      <c r="N97" s="116">
        <f t="shared" si="13"/>
        <v>3.0538675370055937</v>
      </c>
      <c r="O97" s="117">
        <f t="shared" si="14"/>
        <v>3.0288675370055937</v>
      </c>
      <c r="P97" s="98">
        <f t="shared" si="15"/>
        <v>0</v>
      </c>
      <c r="Q97" s="118">
        <f t="shared" si="16"/>
        <v>0</v>
      </c>
      <c r="R97" s="98">
        <f t="shared" si="20"/>
        <v>11</v>
      </c>
      <c r="S97" s="119">
        <f t="shared" si="17"/>
        <v>11</v>
      </c>
    </row>
    <row r="98" spans="1:19">
      <c r="A98" s="119"/>
      <c r="E98" s="98">
        <f t="shared" si="11"/>
        <v>97</v>
      </c>
      <c r="F98" s="99"/>
      <c r="K98" s="114">
        <f t="shared" si="18"/>
        <v>3.0543675370055934</v>
      </c>
      <c r="L98" s="115">
        <f t="shared" si="19"/>
        <v>3.1033675370055933</v>
      </c>
      <c r="M98" s="98">
        <f t="shared" si="12"/>
        <v>3.0538675370055932</v>
      </c>
      <c r="N98" s="116">
        <f t="shared" si="13"/>
        <v>3.1038675370055935</v>
      </c>
      <c r="O98" s="117">
        <f t="shared" si="14"/>
        <v>3.0788675370055936</v>
      </c>
      <c r="P98" s="98">
        <f t="shared" si="15"/>
        <v>0</v>
      </c>
      <c r="Q98" s="118">
        <f t="shared" si="16"/>
        <v>0</v>
      </c>
      <c r="R98" s="98">
        <f t="shared" si="20"/>
        <v>11</v>
      </c>
      <c r="S98" s="119">
        <f t="shared" si="17"/>
        <v>11</v>
      </c>
    </row>
    <row r="99" spans="1:19">
      <c r="A99" s="119"/>
      <c r="E99" s="98">
        <f t="shared" si="11"/>
        <v>98</v>
      </c>
      <c r="F99" s="99"/>
      <c r="K99" s="114">
        <f t="shared" si="18"/>
        <v>3.1043675370055932</v>
      </c>
      <c r="L99" s="115">
        <f t="shared" si="19"/>
        <v>3.1533675370055931</v>
      </c>
      <c r="M99" s="98">
        <f t="shared" si="12"/>
        <v>3.103867537005593</v>
      </c>
      <c r="N99" s="116">
        <f t="shared" si="13"/>
        <v>3.1538675370055933</v>
      </c>
      <c r="O99" s="117">
        <f t="shared" si="14"/>
        <v>3.1288675370055934</v>
      </c>
      <c r="P99" s="98">
        <f t="shared" si="15"/>
        <v>0</v>
      </c>
      <c r="Q99" s="118">
        <f t="shared" si="16"/>
        <v>0</v>
      </c>
      <c r="R99" s="98">
        <f t="shared" si="20"/>
        <v>11</v>
      </c>
      <c r="S99" s="119">
        <f t="shared" si="17"/>
        <v>11</v>
      </c>
    </row>
    <row r="100" spans="1:19">
      <c r="A100" s="119"/>
      <c r="E100" s="98">
        <f t="shared" si="11"/>
        <v>99</v>
      </c>
      <c r="F100" s="99"/>
      <c r="K100" s="114">
        <f t="shared" si="18"/>
        <v>3.154367537005593</v>
      </c>
      <c r="L100" s="115">
        <f t="shared" si="19"/>
        <v>3.203367537005593</v>
      </c>
      <c r="M100" s="98">
        <f t="shared" si="12"/>
        <v>3.1538675370055929</v>
      </c>
      <c r="N100" s="116">
        <f t="shared" si="13"/>
        <v>3.2038675370055931</v>
      </c>
      <c r="O100" s="117">
        <f t="shared" si="14"/>
        <v>3.1788675370055932</v>
      </c>
      <c r="P100" s="98">
        <f t="shared" si="15"/>
        <v>0</v>
      </c>
      <c r="Q100" s="118">
        <f t="shared" si="16"/>
        <v>0</v>
      </c>
      <c r="R100" s="98">
        <f t="shared" si="20"/>
        <v>11</v>
      </c>
      <c r="S100" s="119">
        <f t="shared" si="17"/>
        <v>11</v>
      </c>
    </row>
    <row r="101" spans="1:19">
      <c r="A101" s="119"/>
      <c r="E101" s="98">
        <f t="shared" si="11"/>
        <v>100</v>
      </c>
      <c r="F101" s="99"/>
      <c r="K101" s="114">
        <f t="shared" si="18"/>
        <v>3.2043675370055928</v>
      </c>
      <c r="L101" s="115">
        <f t="shared" si="19"/>
        <v>3.2533675370055928</v>
      </c>
      <c r="M101" s="98">
        <f t="shared" si="12"/>
        <v>3.2038675370055927</v>
      </c>
      <c r="N101" s="116">
        <f t="shared" si="13"/>
        <v>3.2538675370055929</v>
      </c>
      <c r="O101" s="117">
        <f t="shared" si="14"/>
        <v>3.228867537005593</v>
      </c>
      <c r="P101" s="98">
        <f t="shared" si="15"/>
        <v>0</v>
      </c>
      <c r="Q101" s="118">
        <f t="shared" si="16"/>
        <v>0</v>
      </c>
      <c r="R101" s="98">
        <f t="shared" si="20"/>
        <v>11</v>
      </c>
      <c r="S101" s="119">
        <f t="shared" si="17"/>
        <v>11</v>
      </c>
    </row>
    <row r="102" spans="1:19">
      <c r="A102" s="119"/>
      <c r="E102" s="98">
        <f t="shared" si="11"/>
        <v>101</v>
      </c>
      <c r="F102" s="99"/>
      <c r="K102" s="114">
        <f t="shared" si="18"/>
        <v>3.2543675370055927</v>
      </c>
      <c r="L102" s="115">
        <f t="shared" si="19"/>
        <v>3.3033675370055926</v>
      </c>
      <c r="M102" s="98">
        <f t="shared" si="12"/>
        <v>3.2538675370055925</v>
      </c>
      <c r="N102" s="116">
        <f t="shared" si="13"/>
        <v>3.3038675370055928</v>
      </c>
      <c r="O102" s="117">
        <f t="shared" si="14"/>
        <v>3.2788675370055929</v>
      </c>
      <c r="P102" s="98">
        <f t="shared" si="15"/>
        <v>0</v>
      </c>
      <c r="Q102" s="118">
        <f t="shared" si="16"/>
        <v>0</v>
      </c>
      <c r="R102" s="98">
        <f t="shared" si="20"/>
        <v>11</v>
      </c>
      <c r="S102" s="119">
        <f t="shared" si="17"/>
        <v>11</v>
      </c>
    </row>
    <row r="103" spans="1:19">
      <c r="A103" s="119"/>
      <c r="E103" s="98">
        <f t="shared" si="11"/>
        <v>102</v>
      </c>
      <c r="F103" s="99"/>
      <c r="K103" s="114">
        <f t="shared" si="18"/>
        <v>3.3043675370055925</v>
      </c>
      <c r="L103" s="115">
        <f t="shared" si="19"/>
        <v>3.3533675370055924</v>
      </c>
      <c r="M103" s="98">
        <f t="shared" si="12"/>
        <v>3.3038675370055923</v>
      </c>
      <c r="N103" s="116">
        <f t="shared" si="13"/>
        <v>3.3538675370055926</v>
      </c>
      <c r="O103" s="117">
        <f t="shared" si="14"/>
        <v>3.3288675370055927</v>
      </c>
      <c r="P103" s="98">
        <f t="shared" si="15"/>
        <v>0</v>
      </c>
      <c r="Q103" s="118">
        <f t="shared" si="16"/>
        <v>0</v>
      </c>
      <c r="R103" s="98">
        <f t="shared" si="20"/>
        <v>11</v>
      </c>
      <c r="S103" s="119">
        <f t="shared" si="17"/>
        <v>11</v>
      </c>
    </row>
    <row r="104" spans="1:19">
      <c r="A104" s="119"/>
      <c r="E104" s="98">
        <f t="shared" si="11"/>
        <v>103</v>
      </c>
      <c r="F104" s="99"/>
      <c r="K104" s="114">
        <f t="shared" si="18"/>
        <v>3.3543675370055923</v>
      </c>
      <c r="L104" s="115">
        <f t="shared" si="19"/>
        <v>3.4033675370055922</v>
      </c>
      <c r="M104" s="98">
        <f t="shared" si="12"/>
        <v>3.3538675370055921</v>
      </c>
      <c r="N104" s="116">
        <f t="shared" si="13"/>
        <v>3.4038675370055924</v>
      </c>
      <c r="O104" s="117">
        <f t="shared" si="14"/>
        <v>3.3788675370055925</v>
      </c>
      <c r="P104" s="98">
        <f t="shared" si="15"/>
        <v>0</v>
      </c>
      <c r="Q104" s="118">
        <f t="shared" si="16"/>
        <v>0</v>
      </c>
      <c r="R104" s="98">
        <f t="shared" si="20"/>
        <v>11</v>
      </c>
      <c r="S104" s="119">
        <f t="shared" si="17"/>
        <v>11</v>
      </c>
    </row>
    <row r="105" spans="1:19">
      <c r="A105" s="119"/>
      <c r="E105" s="98">
        <f t="shared" si="11"/>
        <v>104</v>
      </c>
      <c r="F105" s="99"/>
      <c r="K105" s="114">
        <f t="shared" si="18"/>
        <v>3.4043675370055921</v>
      </c>
      <c r="L105" s="115">
        <f t="shared" si="19"/>
        <v>3.4533675370055921</v>
      </c>
      <c r="M105" s="98">
        <f t="shared" si="12"/>
        <v>3.403867537005592</v>
      </c>
      <c r="N105" s="116">
        <f t="shared" si="13"/>
        <v>3.4538675370055922</v>
      </c>
      <c r="O105" s="117">
        <f t="shared" si="14"/>
        <v>3.4288675370055923</v>
      </c>
      <c r="P105" s="98">
        <f t="shared" si="15"/>
        <v>0</v>
      </c>
      <c r="Q105" s="118">
        <f t="shared" si="16"/>
        <v>0</v>
      </c>
      <c r="R105" s="98">
        <f t="shared" si="20"/>
        <v>11</v>
      </c>
      <c r="S105" s="119">
        <f t="shared" si="17"/>
        <v>11</v>
      </c>
    </row>
    <row r="106" spans="1:19">
      <c r="A106" s="119"/>
      <c r="E106" s="98">
        <f t="shared" si="11"/>
        <v>105</v>
      </c>
      <c r="F106" s="99"/>
      <c r="K106" s="114">
        <f t="shared" si="18"/>
        <v>3.454367537005592</v>
      </c>
      <c r="L106" s="115">
        <f t="shared" si="19"/>
        <v>3.5033675370055919</v>
      </c>
      <c r="M106" s="98">
        <f t="shared" si="12"/>
        <v>3.4538675370055918</v>
      </c>
      <c r="N106" s="116">
        <f t="shared" si="13"/>
        <v>3.5038675370055921</v>
      </c>
      <c r="O106" s="117">
        <f t="shared" si="14"/>
        <v>3.4788675370055921</v>
      </c>
      <c r="P106" s="98">
        <f t="shared" si="15"/>
        <v>0</v>
      </c>
      <c r="Q106" s="118">
        <f t="shared" si="16"/>
        <v>0</v>
      </c>
      <c r="R106" s="98">
        <f t="shared" si="20"/>
        <v>11</v>
      </c>
      <c r="S106" s="119">
        <f t="shared" si="17"/>
        <v>11</v>
      </c>
    </row>
    <row r="107" spans="1:19">
      <c r="A107" s="119"/>
      <c r="E107" s="98">
        <f t="shared" si="11"/>
        <v>106</v>
      </c>
      <c r="F107" s="99"/>
      <c r="K107" s="114">
        <f t="shared" si="18"/>
        <v>3.5043675370055918</v>
      </c>
      <c r="L107" s="115">
        <f t="shared" si="19"/>
        <v>3.5533675370055917</v>
      </c>
      <c r="M107" s="98">
        <f t="shared" si="12"/>
        <v>3.5038675370055916</v>
      </c>
      <c r="N107" s="116">
        <f t="shared" si="13"/>
        <v>3.5538675370055919</v>
      </c>
      <c r="O107" s="117">
        <f t="shared" si="14"/>
        <v>3.528867537005592</v>
      </c>
      <c r="P107" s="98">
        <f t="shared" si="15"/>
        <v>0</v>
      </c>
      <c r="Q107" s="118">
        <f t="shared" si="16"/>
        <v>0</v>
      </c>
      <c r="R107" s="98">
        <f t="shared" si="20"/>
        <v>11</v>
      </c>
      <c r="S107" s="119">
        <f t="shared" si="17"/>
        <v>11</v>
      </c>
    </row>
    <row r="108" spans="1:19">
      <c r="A108" s="119"/>
      <c r="E108" s="98">
        <f t="shared" si="11"/>
        <v>107</v>
      </c>
      <c r="F108" s="99"/>
      <c r="K108" s="114">
        <f t="shared" si="18"/>
        <v>3.5543675370055916</v>
      </c>
      <c r="L108" s="115">
        <f t="shared" si="19"/>
        <v>3.6033675370055915</v>
      </c>
      <c r="M108" s="98">
        <f t="shared" si="12"/>
        <v>3.5538675370055914</v>
      </c>
      <c r="N108" s="116">
        <f t="shared" si="13"/>
        <v>3.6038675370055917</v>
      </c>
      <c r="O108" s="117">
        <f t="shared" si="14"/>
        <v>3.5788675370055918</v>
      </c>
      <c r="P108" s="98">
        <f t="shared" si="15"/>
        <v>0</v>
      </c>
      <c r="Q108" s="118">
        <f t="shared" si="16"/>
        <v>0</v>
      </c>
      <c r="R108" s="98">
        <f t="shared" si="20"/>
        <v>11</v>
      </c>
      <c r="S108" s="119">
        <f t="shared" si="17"/>
        <v>11</v>
      </c>
    </row>
    <row r="109" spans="1:19">
      <c r="A109" s="119"/>
      <c r="E109" s="98">
        <f t="shared" si="11"/>
        <v>108</v>
      </c>
      <c r="F109" s="99"/>
      <c r="K109" s="114">
        <f t="shared" si="18"/>
        <v>3.6043675370055914</v>
      </c>
      <c r="L109" s="115">
        <f t="shared" si="19"/>
        <v>3.6533675370055914</v>
      </c>
      <c r="M109" s="98">
        <f t="shared" si="12"/>
        <v>3.6038675370055913</v>
      </c>
      <c r="N109" s="116">
        <f t="shared" si="13"/>
        <v>3.6538675370055915</v>
      </c>
      <c r="O109" s="117">
        <f t="shared" si="14"/>
        <v>3.6288675370055916</v>
      </c>
      <c r="P109" s="98">
        <f t="shared" si="15"/>
        <v>0</v>
      </c>
      <c r="Q109" s="118">
        <f t="shared" si="16"/>
        <v>0</v>
      </c>
      <c r="R109" s="98">
        <f t="shared" si="20"/>
        <v>11</v>
      </c>
      <c r="S109" s="119">
        <f t="shared" si="17"/>
        <v>11</v>
      </c>
    </row>
    <row r="110" spans="1:19">
      <c r="A110" s="119"/>
      <c r="E110" s="98">
        <f t="shared" si="11"/>
        <v>109</v>
      </c>
      <c r="F110" s="99"/>
      <c r="K110" s="114">
        <f t="shared" si="18"/>
        <v>3.6543675370055912</v>
      </c>
      <c r="L110" s="115">
        <f t="shared" si="19"/>
        <v>3.7033675370055912</v>
      </c>
      <c r="M110" s="98">
        <f t="shared" si="12"/>
        <v>3.6538675370055911</v>
      </c>
      <c r="N110" s="116">
        <f t="shared" si="13"/>
        <v>3.7038675370055913</v>
      </c>
      <c r="O110" s="117">
        <f t="shared" si="14"/>
        <v>3.6788675370055914</v>
      </c>
      <c r="P110" s="98">
        <f t="shared" si="15"/>
        <v>0</v>
      </c>
      <c r="Q110" s="118">
        <f t="shared" si="16"/>
        <v>0</v>
      </c>
      <c r="R110" s="98">
        <f t="shared" si="20"/>
        <v>11</v>
      </c>
      <c r="S110" s="119">
        <f t="shared" si="17"/>
        <v>11</v>
      </c>
    </row>
    <row r="111" spans="1:19">
      <c r="A111" s="119"/>
      <c r="E111" s="98">
        <f t="shared" si="11"/>
        <v>110</v>
      </c>
      <c r="F111" s="99"/>
      <c r="K111" s="114">
        <f t="shared" si="18"/>
        <v>3.7043675370055911</v>
      </c>
      <c r="L111" s="115">
        <f t="shared" si="19"/>
        <v>3.753367537005591</v>
      </c>
      <c r="M111" s="98">
        <f t="shared" si="12"/>
        <v>3.7038675370055909</v>
      </c>
      <c r="N111" s="116">
        <f t="shared" si="13"/>
        <v>3.7538675370055912</v>
      </c>
      <c r="O111" s="117">
        <f t="shared" si="14"/>
        <v>3.7288675370055913</v>
      </c>
      <c r="P111" s="98">
        <f t="shared" si="15"/>
        <v>0</v>
      </c>
      <c r="Q111" s="118">
        <f t="shared" si="16"/>
        <v>0</v>
      </c>
      <c r="R111" s="98">
        <f t="shared" si="20"/>
        <v>11</v>
      </c>
      <c r="S111" s="119">
        <f t="shared" si="17"/>
        <v>11</v>
      </c>
    </row>
    <row r="112" spans="1:19">
      <c r="A112" s="119"/>
      <c r="E112" s="98">
        <f t="shared" si="11"/>
        <v>111</v>
      </c>
      <c r="F112" s="99"/>
      <c r="K112" s="114">
        <f t="shared" si="18"/>
        <v>3.7543675370055909</v>
      </c>
      <c r="L112" s="115">
        <f t="shared" si="19"/>
        <v>3.8033675370055908</v>
      </c>
      <c r="M112" s="98">
        <f t="shared" si="12"/>
        <v>3.7538675370055907</v>
      </c>
      <c r="N112" s="116">
        <f t="shared" si="13"/>
        <v>3.803867537005591</v>
      </c>
      <c r="O112" s="117">
        <f t="shared" si="14"/>
        <v>3.7788675370055911</v>
      </c>
      <c r="P112" s="98">
        <f t="shared" si="15"/>
        <v>0</v>
      </c>
      <c r="Q112" s="118">
        <f t="shared" si="16"/>
        <v>0</v>
      </c>
      <c r="R112" s="98">
        <f t="shared" si="20"/>
        <v>11</v>
      </c>
      <c r="S112" s="119">
        <f t="shared" si="17"/>
        <v>11</v>
      </c>
    </row>
    <row r="113" spans="1:19">
      <c r="A113" s="119"/>
      <c r="E113" s="98">
        <f t="shared" si="11"/>
        <v>112</v>
      </c>
      <c r="F113" s="99"/>
      <c r="K113" s="114">
        <f t="shared" si="18"/>
        <v>3.8043675370055907</v>
      </c>
      <c r="L113" s="115">
        <f t="shared" si="19"/>
        <v>3.8533675370055906</v>
      </c>
      <c r="M113" s="98">
        <f t="shared" si="12"/>
        <v>3.8038675370055905</v>
      </c>
      <c r="N113" s="116">
        <f t="shared" si="13"/>
        <v>3.8538675370055908</v>
      </c>
      <c r="O113" s="117">
        <f t="shared" si="14"/>
        <v>3.8288675370055909</v>
      </c>
      <c r="P113" s="98">
        <f t="shared" si="15"/>
        <v>0</v>
      </c>
      <c r="Q113" s="118">
        <f t="shared" si="16"/>
        <v>0</v>
      </c>
      <c r="R113" s="98">
        <f t="shared" si="20"/>
        <v>11</v>
      </c>
      <c r="S113" s="119">
        <f t="shared" si="17"/>
        <v>11</v>
      </c>
    </row>
    <row r="114" spans="1:19">
      <c r="A114" s="119"/>
      <c r="E114" s="98">
        <f t="shared" si="11"/>
        <v>113</v>
      </c>
      <c r="F114" s="99"/>
      <c r="K114" s="114">
        <f t="shared" si="18"/>
        <v>3.8543675370055905</v>
      </c>
      <c r="L114" s="115">
        <f t="shared" si="19"/>
        <v>3.9033675370055905</v>
      </c>
      <c r="M114" s="98">
        <f t="shared" si="12"/>
        <v>3.8538675370055904</v>
      </c>
      <c r="N114" s="116">
        <f t="shared" si="13"/>
        <v>3.9038675370055906</v>
      </c>
      <c r="O114" s="117">
        <f t="shared" si="14"/>
        <v>3.8788675370055907</v>
      </c>
      <c r="P114" s="98">
        <f t="shared" si="15"/>
        <v>0</v>
      </c>
      <c r="Q114" s="118">
        <f t="shared" si="16"/>
        <v>0</v>
      </c>
      <c r="R114" s="98">
        <f t="shared" si="20"/>
        <v>11</v>
      </c>
      <c r="S114" s="119">
        <f t="shared" si="17"/>
        <v>11</v>
      </c>
    </row>
    <row r="115" spans="1:19">
      <c r="A115" s="119"/>
      <c r="E115" s="98">
        <f t="shared" si="11"/>
        <v>114</v>
      </c>
      <c r="F115" s="99"/>
      <c r="K115" s="114">
        <f t="shared" si="18"/>
        <v>3.9043675370055904</v>
      </c>
      <c r="L115" s="115">
        <f t="shared" si="19"/>
        <v>3.9533675370055903</v>
      </c>
      <c r="M115" s="98">
        <f t="shared" si="12"/>
        <v>3.9038675370055902</v>
      </c>
      <c r="N115" s="116">
        <f t="shared" si="13"/>
        <v>3.9538675370055905</v>
      </c>
      <c r="O115" s="117">
        <f t="shared" si="14"/>
        <v>3.9288675370055905</v>
      </c>
      <c r="P115" s="98">
        <f t="shared" si="15"/>
        <v>0</v>
      </c>
      <c r="Q115" s="118">
        <f t="shared" si="16"/>
        <v>0</v>
      </c>
      <c r="R115" s="98">
        <f t="shared" si="20"/>
        <v>11</v>
      </c>
      <c r="S115" s="119">
        <f t="shared" si="17"/>
        <v>11</v>
      </c>
    </row>
    <row r="116" spans="1:19">
      <c r="A116" s="119"/>
      <c r="E116" s="98">
        <f t="shared" si="11"/>
        <v>115</v>
      </c>
      <c r="F116" s="99"/>
      <c r="K116" s="114">
        <f t="shared" si="18"/>
        <v>3.9543675370055902</v>
      </c>
      <c r="L116" s="115">
        <f t="shared" si="19"/>
        <v>4.0033675370055901</v>
      </c>
      <c r="M116" s="98">
        <f t="shared" si="12"/>
        <v>3.95386753700559</v>
      </c>
      <c r="N116" s="116">
        <f t="shared" si="13"/>
        <v>4.0038675370055898</v>
      </c>
      <c r="O116" s="117">
        <f t="shared" si="14"/>
        <v>3.9788675370055904</v>
      </c>
      <c r="P116" s="98">
        <f t="shared" si="15"/>
        <v>0</v>
      </c>
      <c r="Q116" s="118">
        <f t="shared" si="16"/>
        <v>0</v>
      </c>
      <c r="R116" s="98">
        <f t="shared" si="20"/>
        <v>11</v>
      </c>
      <c r="S116" s="119">
        <f t="shared" si="17"/>
        <v>11</v>
      </c>
    </row>
    <row r="117" spans="1:19">
      <c r="A117" s="119"/>
      <c r="E117" s="98">
        <f t="shared" si="11"/>
        <v>116</v>
      </c>
      <c r="F117" s="99"/>
      <c r="K117" s="114">
        <f t="shared" si="18"/>
        <v>4.0043675370055904</v>
      </c>
      <c r="L117" s="115">
        <f t="shared" si="19"/>
        <v>4.0533675370055899</v>
      </c>
      <c r="M117" s="98">
        <f t="shared" si="12"/>
        <v>4.0038675370055907</v>
      </c>
      <c r="N117" s="116">
        <f t="shared" si="13"/>
        <v>4.0538675370055897</v>
      </c>
      <c r="O117" s="117">
        <f t="shared" si="14"/>
        <v>4.0288675370055902</v>
      </c>
      <c r="P117" s="98">
        <f t="shared" si="15"/>
        <v>0</v>
      </c>
      <c r="Q117" s="118">
        <f t="shared" si="16"/>
        <v>0</v>
      </c>
      <c r="R117" s="98">
        <f t="shared" si="20"/>
        <v>11</v>
      </c>
      <c r="S117" s="119">
        <f t="shared" si="17"/>
        <v>11</v>
      </c>
    </row>
    <row r="118" spans="1:19">
      <c r="A118" s="119"/>
      <c r="E118" s="98">
        <f t="shared" si="11"/>
        <v>117</v>
      </c>
      <c r="F118" s="99"/>
      <c r="K118" s="114">
        <f t="shared" si="18"/>
        <v>4.0543675370055903</v>
      </c>
      <c r="L118" s="115">
        <f t="shared" si="19"/>
        <v>4.1033675370055898</v>
      </c>
      <c r="M118" s="98">
        <f t="shared" si="12"/>
        <v>4.0538675370055905</v>
      </c>
      <c r="N118" s="116">
        <f t="shared" si="13"/>
        <v>4.1038675370055895</v>
      </c>
      <c r="O118" s="117">
        <f t="shared" si="14"/>
        <v>4.07886753700559</v>
      </c>
      <c r="P118" s="98">
        <f t="shared" si="15"/>
        <v>0</v>
      </c>
      <c r="Q118" s="118">
        <f t="shared" si="16"/>
        <v>0</v>
      </c>
      <c r="R118" s="98">
        <f t="shared" si="20"/>
        <v>11</v>
      </c>
      <c r="S118" s="119">
        <f t="shared" si="17"/>
        <v>11</v>
      </c>
    </row>
    <row r="119" spans="1:19">
      <c r="A119" s="119"/>
      <c r="E119" s="98">
        <f t="shared" si="11"/>
        <v>118</v>
      </c>
      <c r="F119" s="99"/>
      <c r="K119" s="114">
        <f t="shared" si="18"/>
        <v>4.1043675370055901</v>
      </c>
      <c r="L119" s="115">
        <f t="shared" si="19"/>
        <v>4.1533675370055896</v>
      </c>
      <c r="M119" s="98">
        <f t="shared" si="12"/>
        <v>4.1038675370055904</v>
      </c>
      <c r="N119" s="116">
        <f t="shared" si="13"/>
        <v>4.1538675370055893</v>
      </c>
      <c r="O119" s="117">
        <f t="shared" si="14"/>
        <v>4.1288675370055898</v>
      </c>
      <c r="P119" s="98">
        <f t="shared" si="15"/>
        <v>0</v>
      </c>
      <c r="Q119" s="118">
        <f t="shared" si="16"/>
        <v>0</v>
      </c>
      <c r="R119" s="98">
        <f t="shared" si="20"/>
        <v>11</v>
      </c>
      <c r="S119" s="119">
        <f t="shared" si="17"/>
        <v>11</v>
      </c>
    </row>
    <row r="120" spans="1:19">
      <c r="A120" s="119"/>
      <c r="E120" s="98">
        <f t="shared" si="11"/>
        <v>119</v>
      </c>
      <c r="F120" s="99"/>
      <c r="K120" s="114">
        <f t="shared" si="18"/>
        <v>4.1543675370055899</v>
      </c>
      <c r="L120" s="115">
        <f t="shared" si="19"/>
        <v>4.2033675370055894</v>
      </c>
      <c r="M120" s="98">
        <f t="shared" si="12"/>
        <v>4.1538675370055902</v>
      </c>
      <c r="N120" s="116">
        <f t="shared" si="13"/>
        <v>4.2038675370055891</v>
      </c>
      <c r="O120" s="117">
        <f t="shared" si="14"/>
        <v>4.1788675370055897</v>
      </c>
      <c r="P120" s="98">
        <f t="shared" si="15"/>
        <v>0</v>
      </c>
      <c r="Q120" s="118">
        <f t="shared" si="16"/>
        <v>0</v>
      </c>
      <c r="R120" s="98">
        <f t="shared" si="20"/>
        <v>11</v>
      </c>
      <c r="S120" s="119">
        <f t="shared" si="17"/>
        <v>11</v>
      </c>
    </row>
    <row r="121" spans="1:19">
      <c r="A121" s="119"/>
      <c r="E121" s="98">
        <f t="shared" si="11"/>
        <v>120</v>
      </c>
      <c r="F121" s="99"/>
      <c r="K121" s="114">
        <f t="shared" si="18"/>
        <v>4.2043675370055897</v>
      </c>
      <c r="L121" s="115">
        <f t="shared" si="19"/>
        <v>4.2533675370055892</v>
      </c>
      <c r="M121" s="98">
        <f t="shared" si="12"/>
        <v>4.20386753700559</v>
      </c>
      <c r="N121" s="116">
        <f t="shared" si="13"/>
        <v>4.253867537005589</v>
      </c>
      <c r="O121" s="117">
        <f t="shared" si="14"/>
        <v>4.2288675370055895</v>
      </c>
      <c r="P121" s="98">
        <f t="shared" si="15"/>
        <v>0</v>
      </c>
      <c r="Q121" s="118">
        <f t="shared" si="16"/>
        <v>0</v>
      </c>
      <c r="R121" s="98">
        <f t="shared" si="20"/>
        <v>11</v>
      </c>
      <c r="S121" s="119">
        <f t="shared" si="17"/>
        <v>11</v>
      </c>
    </row>
    <row r="122" spans="1:19">
      <c r="A122" s="119"/>
      <c r="E122" s="98">
        <f t="shared" si="11"/>
        <v>121</v>
      </c>
      <c r="F122" s="99"/>
      <c r="K122" s="114">
        <f t="shared" si="18"/>
        <v>4.2543675370055896</v>
      </c>
      <c r="L122" s="115">
        <f t="shared" si="19"/>
        <v>4.303367537005589</v>
      </c>
      <c r="M122" s="98">
        <f t="shared" si="12"/>
        <v>4.2538675370055898</v>
      </c>
      <c r="N122" s="116">
        <f t="shared" si="13"/>
        <v>4.3038675370055888</v>
      </c>
      <c r="O122" s="117">
        <f t="shared" si="14"/>
        <v>4.2788675370055893</v>
      </c>
      <c r="P122" s="98">
        <f t="shared" si="15"/>
        <v>0</v>
      </c>
      <c r="Q122" s="118">
        <f t="shared" si="16"/>
        <v>0</v>
      </c>
      <c r="R122" s="98">
        <f t="shared" si="20"/>
        <v>11</v>
      </c>
      <c r="S122" s="119">
        <f t="shared" si="17"/>
        <v>11</v>
      </c>
    </row>
    <row r="123" spans="1:19">
      <c r="A123" s="119"/>
      <c r="E123" s="98">
        <f t="shared" si="11"/>
        <v>122</v>
      </c>
      <c r="F123" s="99"/>
      <c r="K123" s="114">
        <f t="shared" si="18"/>
        <v>4.3043675370055894</v>
      </c>
      <c r="L123" s="115">
        <f t="shared" si="19"/>
        <v>4.3533675370055889</v>
      </c>
      <c r="M123" s="98">
        <f t="shared" si="12"/>
        <v>4.3038675370055897</v>
      </c>
      <c r="N123" s="116">
        <f t="shared" si="13"/>
        <v>4.3538675370055886</v>
      </c>
      <c r="O123" s="117">
        <f t="shared" si="14"/>
        <v>4.3288675370055891</v>
      </c>
      <c r="P123" s="98">
        <f t="shared" si="15"/>
        <v>0</v>
      </c>
      <c r="Q123" s="118">
        <f t="shared" si="16"/>
        <v>0</v>
      </c>
      <c r="R123" s="98">
        <f t="shared" si="20"/>
        <v>11</v>
      </c>
      <c r="S123" s="119">
        <f t="shared" si="17"/>
        <v>11</v>
      </c>
    </row>
    <row r="124" spans="1:19">
      <c r="A124" s="119"/>
      <c r="E124" s="98">
        <f t="shared" si="11"/>
        <v>123</v>
      </c>
      <c r="F124" s="99"/>
      <c r="K124" s="114">
        <f t="shared" si="18"/>
        <v>4.3543675370055892</v>
      </c>
      <c r="L124" s="115">
        <f t="shared" si="19"/>
        <v>4.4033675370055887</v>
      </c>
      <c r="M124" s="98">
        <f t="shared" si="12"/>
        <v>4.3538675370055895</v>
      </c>
      <c r="N124" s="116">
        <f t="shared" si="13"/>
        <v>4.4038675370055884</v>
      </c>
      <c r="O124" s="117">
        <f t="shared" si="14"/>
        <v>4.378867537005589</v>
      </c>
      <c r="P124" s="98">
        <f t="shared" si="15"/>
        <v>0</v>
      </c>
      <c r="Q124" s="118">
        <f t="shared" si="16"/>
        <v>0</v>
      </c>
      <c r="R124" s="98">
        <f t="shared" si="20"/>
        <v>11</v>
      </c>
      <c r="S124" s="119">
        <f t="shared" si="17"/>
        <v>11</v>
      </c>
    </row>
    <row r="125" spans="1:19">
      <c r="A125" s="119"/>
      <c r="E125" s="98">
        <f t="shared" si="11"/>
        <v>124</v>
      </c>
      <c r="F125" s="99"/>
      <c r="K125" s="114">
        <f t="shared" si="18"/>
        <v>4.404367537005589</v>
      </c>
      <c r="L125" s="115">
        <f t="shared" si="19"/>
        <v>4.4533675370055885</v>
      </c>
      <c r="M125" s="98">
        <f t="shared" si="12"/>
        <v>4.4038675370055893</v>
      </c>
      <c r="N125" s="116">
        <f t="shared" si="13"/>
        <v>4.4538675370055882</v>
      </c>
      <c r="O125" s="117">
        <f t="shared" si="14"/>
        <v>4.4288675370055888</v>
      </c>
      <c r="P125" s="98">
        <f t="shared" si="15"/>
        <v>0</v>
      </c>
      <c r="Q125" s="118">
        <f t="shared" si="16"/>
        <v>0</v>
      </c>
      <c r="R125" s="98">
        <f t="shared" si="20"/>
        <v>11</v>
      </c>
      <c r="S125" s="119">
        <f t="shared" si="17"/>
        <v>11</v>
      </c>
    </row>
    <row r="126" spans="1:19">
      <c r="A126" s="119"/>
      <c r="E126" s="98">
        <f t="shared" si="11"/>
        <v>125</v>
      </c>
      <c r="F126" s="99"/>
      <c r="K126" s="114">
        <f t="shared" si="18"/>
        <v>4.4543675370055889</v>
      </c>
      <c r="L126" s="115">
        <f t="shared" si="19"/>
        <v>4.5033675370055883</v>
      </c>
      <c r="M126" s="98">
        <f t="shared" si="12"/>
        <v>4.4538675370055891</v>
      </c>
      <c r="N126" s="116">
        <f t="shared" si="13"/>
        <v>4.5038675370055881</v>
      </c>
      <c r="O126" s="117">
        <f t="shared" si="14"/>
        <v>4.4788675370055886</v>
      </c>
      <c r="P126" s="98">
        <f t="shared" si="15"/>
        <v>0</v>
      </c>
      <c r="Q126" s="118">
        <f t="shared" si="16"/>
        <v>0</v>
      </c>
      <c r="R126" s="98">
        <f t="shared" si="20"/>
        <v>11</v>
      </c>
      <c r="S126" s="119">
        <f t="shared" si="17"/>
        <v>11</v>
      </c>
    </row>
    <row r="127" spans="1:19">
      <c r="A127" s="119"/>
      <c r="E127" s="98">
        <f t="shared" si="11"/>
        <v>126</v>
      </c>
      <c r="F127" s="99"/>
      <c r="K127" s="114">
        <f t="shared" si="18"/>
        <v>4.5043675370055887</v>
      </c>
      <c r="L127" s="115">
        <f t="shared" si="19"/>
        <v>4.5533675370055882</v>
      </c>
      <c r="M127" s="98">
        <f t="shared" si="12"/>
        <v>4.503867537005589</v>
      </c>
      <c r="N127" s="116">
        <f t="shared" si="13"/>
        <v>4.5538675370055879</v>
      </c>
      <c r="O127" s="117">
        <f t="shared" si="14"/>
        <v>4.5288675370055884</v>
      </c>
      <c r="P127" s="98">
        <f t="shared" si="15"/>
        <v>0</v>
      </c>
      <c r="Q127" s="118">
        <f t="shared" si="16"/>
        <v>0</v>
      </c>
      <c r="R127" s="98">
        <f t="shared" si="20"/>
        <v>11</v>
      </c>
      <c r="S127" s="119">
        <f t="shared" si="17"/>
        <v>11</v>
      </c>
    </row>
    <row r="128" spans="1:19">
      <c r="A128" s="119"/>
      <c r="E128" s="98">
        <f t="shared" si="11"/>
        <v>127</v>
      </c>
      <c r="F128" s="99"/>
      <c r="K128" s="114">
        <f t="shared" si="18"/>
        <v>4.5543675370055885</v>
      </c>
      <c r="L128" s="115">
        <f t="shared" si="19"/>
        <v>4.603367537005588</v>
      </c>
      <c r="M128" s="98">
        <f t="shared" si="12"/>
        <v>4.5538675370055888</v>
      </c>
      <c r="N128" s="116">
        <f t="shared" si="13"/>
        <v>4.6038675370055877</v>
      </c>
      <c r="O128" s="117">
        <f t="shared" si="14"/>
        <v>4.5788675370055882</v>
      </c>
      <c r="P128" s="98">
        <f t="shared" si="15"/>
        <v>0</v>
      </c>
      <c r="Q128" s="118">
        <f t="shared" si="16"/>
        <v>0</v>
      </c>
      <c r="R128" s="98">
        <f t="shared" si="20"/>
        <v>11</v>
      </c>
      <c r="S128" s="119">
        <f t="shared" si="17"/>
        <v>11</v>
      </c>
    </row>
    <row r="129" spans="1:19">
      <c r="A129" s="119"/>
      <c r="E129" s="98">
        <f t="shared" si="11"/>
        <v>128</v>
      </c>
      <c r="F129" s="99"/>
      <c r="K129" s="114">
        <f t="shared" si="18"/>
        <v>4.6043675370055883</v>
      </c>
      <c r="L129" s="115">
        <f t="shared" si="19"/>
        <v>4.6533675370055878</v>
      </c>
      <c r="M129" s="98">
        <f t="shared" si="12"/>
        <v>4.6038675370055886</v>
      </c>
      <c r="N129" s="116">
        <f t="shared" si="13"/>
        <v>4.6538675370055875</v>
      </c>
      <c r="O129" s="117">
        <f t="shared" si="14"/>
        <v>4.6288675370055881</v>
      </c>
      <c r="P129" s="98">
        <f t="shared" si="15"/>
        <v>0</v>
      </c>
      <c r="Q129" s="118">
        <f t="shared" si="16"/>
        <v>0</v>
      </c>
      <c r="R129" s="98">
        <f t="shared" si="20"/>
        <v>11</v>
      </c>
      <c r="S129" s="119">
        <f t="shared" si="17"/>
        <v>11</v>
      </c>
    </row>
    <row r="130" spans="1:19">
      <c r="A130" s="119"/>
      <c r="E130" s="98">
        <f t="shared" si="11"/>
        <v>129</v>
      </c>
      <c r="F130" s="99"/>
      <c r="K130" s="114">
        <f t="shared" si="18"/>
        <v>4.6543675370055881</v>
      </c>
      <c r="L130" s="115">
        <f t="shared" si="19"/>
        <v>4.7033675370055876</v>
      </c>
      <c r="M130" s="98">
        <f t="shared" si="12"/>
        <v>4.6538675370055884</v>
      </c>
      <c r="N130" s="116">
        <f t="shared" si="13"/>
        <v>4.7038675370055874</v>
      </c>
      <c r="O130" s="117">
        <f t="shared" si="14"/>
        <v>4.6788675370055879</v>
      </c>
      <c r="P130" s="98">
        <f t="shared" si="15"/>
        <v>0</v>
      </c>
      <c r="Q130" s="118">
        <f t="shared" si="16"/>
        <v>0</v>
      </c>
      <c r="R130" s="98">
        <f t="shared" si="20"/>
        <v>11</v>
      </c>
      <c r="S130" s="119">
        <f t="shared" si="17"/>
        <v>11</v>
      </c>
    </row>
    <row r="131" spans="1:19">
      <c r="A131" s="119"/>
      <c r="E131" s="98">
        <f t="shared" si="11"/>
        <v>130</v>
      </c>
      <c r="F131" s="99"/>
      <c r="K131" s="114">
        <f t="shared" si="18"/>
        <v>4.704367537005588</v>
      </c>
      <c r="L131" s="115">
        <f t="shared" si="19"/>
        <v>4.7533675370055875</v>
      </c>
      <c r="M131" s="98">
        <f t="shared" si="12"/>
        <v>4.7038675370055882</v>
      </c>
      <c r="N131" s="116">
        <f t="shared" si="13"/>
        <v>4.7538675370055872</v>
      </c>
      <c r="O131" s="117">
        <f t="shared" si="14"/>
        <v>4.7288675370055877</v>
      </c>
      <c r="P131" s="98">
        <f t="shared" si="15"/>
        <v>0</v>
      </c>
      <c r="Q131" s="118">
        <f t="shared" si="16"/>
        <v>0</v>
      </c>
      <c r="R131" s="98">
        <f t="shared" si="20"/>
        <v>11</v>
      </c>
      <c r="S131" s="119">
        <f t="shared" si="17"/>
        <v>11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4.7543675370055878</v>
      </c>
      <c r="L132" s="115">
        <f t="shared" si="19"/>
        <v>4.8033675370055873</v>
      </c>
      <c r="M132" s="98">
        <f t="shared" si="12"/>
        <v>4.7538675370055881</v>
      </c>
      <c r="N132" s="116">
        <f t="shared" si="13"/>
        <v>4.803867537005587</v>
      </c>
      <c r="O132" s="117">
        <f t="shared" si="14"/>
        <v>4.7788675370055875</v>
      </c>
      <c r="P132" s="98">
        <f t="shared" si="15"/>
        <v>0</v>
      </c>
      <c r="Q132" s="118">
        <f t="shared" si="16"/>
        <v>0</v>
      </c>
      <c r="R132" s="98">
        <f t="shared" si="20"/>
        <v>11</v>
      </c>
      <c r="S132" s="119">
        <f t="shared" si="17"/>
        <v>11</v>
      </c>
    </row>
    <row r="133" spans="1:19">
      <c r="A133" s="119"/>
      <c r="E133" s="98">
        <f t="shared" si="21"/>
        <v>132</v>
      </c>
      <c r="F133" s="99"/>
      <c r="K133" s="114">
        <f t="shared" si="18"/>
        <v>4.8043675370055876</v>
      </c>
      <c r="L133" s="115">
        <f t="shared" si="19"/>
        <v>4.8533675370055871</v>
      </c>
      <c r="M133" s="98">
        <f t="shared" ref="M133:M196" si="22">K133-5*10^-(D$2+1)</f>
        <v>4.8038675370055879</v>
      </c>
      <c r="N133" s="116">
        <f t="shared" ref="N133:N196" si="23">L133+5*10^-(D$2+1)</f>
        <v>4.8538675370055868</v>
      </c>
      <c r="O133" s="117">
        <f t="shared" ref="O133:O196" si="24">AVERAGE(K133,L133)</f>
        <v>4.8288675370055874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11</v>
      </c>
      <c r="S133" s="119">
        <f t="shared" ref="S133:S196" si="27">COUNTIF(F$2:F$5000,"&lt;="&amp;M133)</f>
        <v>11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4.8543675370055874</v>
      </c>
      <c r="L134" s="115">
        <f t="shared" ref="L134:L197" si="29">K134+$I$4-POWER(10,-$D$2)</f>
        <v>4.9033675370055869</v>
      </c>
      <c r="M134" s="98">
        <f t="shared" si="22"/>
        <v>4.8538675370055877</v>
      </c>
      <c r="N134" s="116">
        <f t="shared" si="23"/>
        <v>4.9038675370055866</v>
      </c>
      <c r="O134" s="117">
        <f t="shared" si="24"/>
        <v>4.8788675370055872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11</v>
      </c>
      <c r="S134" s="119">
        <f t="shared" si="27"/>
        <v>11</v>
      </c>
    </row>
    <row r="135" spans="1:19">
      <c r="A135" s="119"/>
      <c r="E135" s="98">
        <f t="shared" si="21"/>
        <v>134</v>
      </c>
      <c r="F135" s="99"/>
      <c r="K135" s="114">
        <f t="shared" si="28"/>
        <v>4.9043675370055873</v>
      </c>
      <c r="L135" s="115">
        <f t="shared" si="29"/>
        <v>4.9533675370055867</v>
      </c>
      <c r="M135" s="98">
        <f t="shared" si="22"/>
        <v>4.9038675370055875</v>
      </c>
      <c r="N135" s="116">
        <f t="shared" si="23"/>
        <v>4.9538675370055865</v>
      </c>
      <c r="O135" s="117">
        <f t="shared" si="24"/>
        <v>4.928867537005587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4.9543675370055871</v>
      </c>
      <c r="L136" s="115">
        <f t="shared" si="29"/>
        <v>5.0033675370055866</v>
      </c>
      <c r="M136" s="98">
        <f t="shared" si="22"/>
        <v>4.9538675370055874</v>
      </c>
      <c r="N136" s="116">
        <f t="shared" si="23"/>
        <v>5.0038675370055863</v>
      </c>
      <c r="O136" s="117">
        <f t="shared" si="24"/>
        <v>4.9788675370055868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5.0043675370055869</v>
      </c>
      <c r="L137" s="115">
        <f t="shared" si="29"/>
        <v>5.0533675370055864</v>
      </c>
      <c r="M137" s="98">
        <f t="shared" si="22"/>
        <v>5.0038675370055872</v>
      </c>
      <c r="N137" s="116">
        <f t="shared" si="23"/>
        <v>5.0538675370055861</v>
      </c>
      <c r="O137" s="117">
        <f t="shared" si="24"/>
        <v>5.0288675370055866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5.0543675370055867</v>
      </c>
      <c r="L138" s="115">
        <f t="shared" si="29"/>
        <v>5.1033675370055862</v>
      </c>
      <c r="M138" s="98">
        <f t="shared" si="22"/>
        <v>5.053867537005587</v>
      </c>
      <c r="N138" s="116">
        <f t="shared" si="23"/>
        <v>5.1038675370055859</v>
      </c>
      <c r="O138" s="117">
        <f t="shared" si="24"/>
        <v>5.0788675370055865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5.1043675370055865</v>
      </c>
      <c r="L139" s="115">
        <f t="shared" si="29"/>
        <v>5.153367537005586</v>
      </c>
      <c r="M139" s="98">
        <f t="shared" si="22"/>
        <v>5.1038675370055868</v>
      </c>
      <c r="N139" s="116">
        <f t="shared" si="23"/>
        <v>5.1538675370055858</v>
      </c>
      <c r="O139" s="117">
        <f t="shared" si="24"/>
        <v>5.1288675370055863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5.1543675370055864</v>
      </c>
      <c r="L140" s="115">
        <f t="shared" si="29"/>
        <v>5.2033675370055859</v>
      </c>
      <c r="M140" s="98">
        <f t="shared" si="22"/>
        <v>5.1538675370055866</v>
      </c>
      <c r="N140" s="116">
        <f t="shared" si="23"/>
        <v>5.2038675370055856</v>
      </c>
      <c r="O140" s="117">
        <f t="shared" si="24"/>
        <v>5.1788675370055861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5.2043675370055862</v>
      </c>
      <c r="L141" s="115">
        <f t="shared" si="29"/>
        <v>5.2533675370055857</v>
      </c>
      <c r="M141" s="98">
        <f t="shared" si="22"/>
        <v>5.2038675370055865</v>
      </c>
      <c r="N141" s="116">
        <f t="shared" si="23"/>
        <v>5.2538675370055854</v>
      </c>
      <c r="O141" s="117">
        <f t="shared" si="24"/>
        <v>5.2288675370055859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5.254367537005586</v>
      </c>
      <c r="L142" s="115">
        <f t="shared" si="29"/>
        <v>5.3033675370055855</v>
      </c>
      <c r="M142" s="98">
        <f t="shared" si="22"/>
        <v>5.2538675370055863</v>
      </c>
      <c r="N142" s="116">
        <f t="shared" si="23"/>
        <v>5.3038675370055852</v>
      </c>
      <c r="O142" s="117">
        <f t="shared" si="24"/>
        <v>5.2788675370055858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5.3043675370055858</v>
      </c>
      <c r="L143" s="115">
        <f t="shared" si="29"/>
        <v>5.3533675370055853</v>
      </c>
      <c r="M143" s="98">
        <f t="shared" si="22"/>
        <v>5.3038675370055861</v>
      </c>
      <c r="N143" s="116">
        <f t="shared" si="23"/>
        <v>5.353867537005585</v>
      </c>
      <c r="O143" s="117">
        <f t="shared" si="24"/>
        <v>5.3288675370055856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5.3543675370055857</v>
      </c>
      <c r="L144" s="115">
        <f t="shared" si="29"/>
        <v>5.4033675370055851</v>
      </c>
      <c r="M144" s="98">
        <f t="shared" si="22"/>
        <v>5.3538675370055859</v>
      </c>
      <c r="N144" s="116">
        <f t="shared" si="23"/>
        <v>5.4038675370055849</v>
      </c>
      <c r="O144" s="117">
        <f t="shared" si="24"/>
        <v>5.3788675370055854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5.4043675370055855</v>
      </c>
      <c r="L145" s="115">
        <f t="shared" si="29"/>
        <v>5.453367537005585</v>
      </c>
      <c r="M145" s="98">
        <f t="shared" si="22"/>
        <v>5.4038675370055858</v>
      </c>
      <c r="N145" s="116">
        <f t="shared" si="23"/>
        <v>5.4538675370055847</v>
      </c>
      <c r="O145" s="117">
        <f t="shared" si="24"/>
        <v>5.4288675370055852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5.4543675370055853</v>
      </c>
      <c r="L146" s="115">
        <f t="shared" si="29"/>
        <v>5.5033675370055848</v>
      </c>
      <c r="M146" s="98">
        <f t="shared" si="22"/>
        <v>5.4538675370055856</v>
      </c>
      <c r="N146" s="116">
        <f t="shared" si="23"/>
        <v>5.5038675370055845</v>
      </c>
      <c r="O146" s="117">
        <f t="shared" si="24"/>
        <v>5.478867537005585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5.5043675370055851</v>
      </c>
      <c r="L147" s="115">
        <f t="shared" si="29"/>
        <v>5.5533675370055846</v>
      </c>
      <c r="M147" s="98">
        <f t="shared" si="22"/>
        <v>5.5038675370055854</v>
      </c>
      <c r="N147" s="116">
        <f t="shared" si="23"/>
        <v>5.5538675370055843</v>
      </c>
      <c r="O147" s="117">
        <f t="shared" si="24"/>
        <v>5.5288675370055849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5.5543675370055849</v>
      </c>
      <c r="L148" s="115">
        <f t="shared" si="29"/>
        <v>5.6033675370055844</v>
      </c>
      <c r="M148" s="98">
        <f t="shared" si="22"/>
        <v>5.5538675370055852</v>
      </c>
      <c r="N148" s="116">
        <f t="shared" si="23"/>
        <v>5.6038675370055842</v>
      </c>
      <c r="O148" s="117">
        <f t="shared" si="24"/>
        <v>5.5788675370055847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5.6043675370055848</v>
      </c>
      <c r="L149" s="115">
        <f t="shared" si="29"/>
        <v>5.6533675370055843</v>
      </c>
      <c r="M149" s="98">
        <f t="shared" si="22"/>
        <v>5.603867537005585</v>
      </c>
      <c r="N149" s="116">
        <f t="shared" si="23"/>
        <v>5.653867537005584</v>
      </c>
      <c r="O149" s="117">
        <f t="shared" si="24"/>
        <v>5.6288675370055845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5.6543675370055846</v>
      </c>
      <c r="L150" s="115">
        <f t="shared" si="29"/>
        <v>5.7033675370055841</v>
      </c>
      <c r="M150" s="98">
        <f t="shared" si="22"/>
        <v>5.6538675370055849</v>
      </c>
      <c r="N150" s="116">
        <f t="shared" si="23"/>
        <v>5.7038675370055838</v>
      </c>
      <c r="O150" s="117">
        <f t="shared" si="24"/>
        <v>5.6788675370055843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5.7043675370055844</v>
      </c>
      <c r="L151" s="115">
        <f t="shared" si="29"/>
        <v>5.7533675370055839</v>
      </c>
      <c r="M151" s="98">
        <f t="shared" si="22"/>
        <v>5.7038675370055847</v>
      </c>
      <c r="N151" s="116">
        <f t="shared" si="23"/>
        <v>5.7538675370055836</v>
      </c>
      <c r="O151" s="117">
        <f t="shared" si="24"/>
        <v>5.7288675370055842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5.7543675370055842</v>
      </c>
      <c r="L152" s="115">
        <f t="shared" si="29"/>
        <v>5.8033675370055837</v>
      </c>
      <c r="M152" s="98">
        <f t="shared" si="22"/>
        <v>5.7538675370055845</v>
      </c>
      <c r="N152" s="116">
        <f t="shared" si="23"/>
        <v>5.8038675370055834</v>
      </c>
      <c r="O152" s="117">
        <f t="shared" si="24"/>
        <v>5.778867537005584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5.8043675370055841</v>
      </c>
      <c r="L153" s="115">
        <f t="shared" si="29"/>
        <v>5.8533675370055835</v>
      </c>
      <c r="M153" s="98">
        <f t="shared" si="22"/>
        <v>5.8038675370055843</v>
      </c>
      <c r="N153" s="116">
        <f t="shared" si="23"/>
        <v>5.8538675370055833</v>
      </c>
      <c r="O153" s="117">
        <f t="shared" si="24"/>
        <v>5.8288675370055838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5.8543675370055839</v>
      </c>
      <c r="L154" s="115">
        <f t="shared" si="29"/>
        <v>5.9033675370055834</v>
      </c>
      <c r="M154" s="98">
        <f t="shared" si="22"/>
        <v>5.8538675370055842</v>
      </c>
      <c r="N154" s="116">
        <f t="shared" si="23"/>
        <v>5.9038675370055831</v>
      </c>
      <c r="O154" s="117">
        <f t="shared" si="24"/>
        <v>5.8788675370055836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5.9043675370055837</v>
      </c>
      <c r="L155" s="115">
        <f t="shared" si="29"/>
        <v>5.9533675370055832</v>
      </c>
      <c r="M155" s="98">
        <f t="shared" si="22"/>
        <v>5.903867537005584</v>
      </c>
      <c r="N155" s="116">
        <f t="shared" si="23"/>
        <v>5.9538675370055829</v>
      </c>
      <c r="O155" s="117">
        <f t="shared" si="24"/>
        <v>5.9288675370055834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5.9543675370055835</v>
      </c>
      <c r="L156" s="115">
        <f t="shared" si="29"/>
        <v>6.003367537005583</v>
      </c>
      <c r="M156" s="98">
        <f t="shared" si="22"/>
        <v>5.9538675370055838</v>
      </c>
      <c r="N156" s="116">
        <f t="shared" si="23"/>
        <v>6.0038675370055827</v>
      </c>
      <c r="O156" s="117">
        <f t="shared" si="24"/>
        <v>5.9788675370055833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6.0043675370055833</v>
      </c>
      <c r="L157" s="115">
        <f t="shared" si="29"/>
        <v>6.0533675370055828</v>
      </c>
      <c r="M157" s="98">
        <f t="shared" si="22"/>
        <v>6.0038675370055836</v>
      </c>
      <c r="N157" s="116">
        <f t="shared" si="23"/>
        <v>6.0538675370055826</v>
      </c>
      <c r="O157" s="117">
        <f t="shared" si="24"/>
        <v>6.0288675370055831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6.0543675370055832</v>
      </c>
      <c r="L158" s="115">
        <f t="shared" si="29"/>
        <v>6.1033675370055827</v>
      </c>
      <c r="M158" s="98">
        <f t="shared" si="22"/>
        <v>6.0538675370055834</v>
      </c>
      <c r="N158" s="116">
        <f t="shared" si="23"/>
        <v>6.1038675370055824</v>
      </c>
      <c r="O158" s="117">
        <f t="shared" si="24"/>
        <v>6.0788675370055829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6.104367537005583</v>
      </c>
      <c r="L159" s="115">
        <f t="shared" si="29"/>
        <v>6.1533675370055825</v>
      </c>
      <c r="M159" s="98">
        <f t="shared" si="22"/>
        <v>6.1038675370055833</v>
      </c>
      <c r="N159" s="116">
        <f t="shared" si="23"/>
        <v>6.1538675370055822</v>
      </c>
      <c r="O159" s="117">
        <f t="shared" si="24"/>
        <v>6.1288675370055827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6.1543675370055828</v>
      </c>
      <c r="L160" s="115">
        <f t="shared" si="29"/>
        <v>6.2033675370055823</v>
      </c>
      <c r="M160" s="98">
        <f t="shared" si="22"/>
        <v>6.1538675370055831</v>
      </c>
      <c r="N160" s="116">
        <f t="shared" si="23"/>
        <v>6.203867537005582</v>
      </c>
      <c r="O160" s="117">
        <f t="shared" si="24"/>
        <v>6.1788675370055826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6.2043675370055826</v>
      </c>
      <c r="L161" s="115">
        <f t="shared" si="29"/>
        <v>6.2533675370055821</v>
      </c>
      <c r="M161" s="98">
        <f t="shared" si="22"/>
        <v>6.2038675370055829</v>
      </c>
      <c r="N161" s="116">
        <f t="shared" si="23"/>
        <v>6.2538675370055818</v>
      </c>
      <c r="O161" s="117">
        <f t="shared" si="24"/>
        <v>6.2288675370055824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6.2543675370055825</v>
      </c>
      <c r="L162" s="115">
        <f t="shared" si="29"/>
        <v>6.3033675370055819</v>
      </c>
      <c r="M162" s="98">
        <f t="shared" si="22"/>
        <v>6.2538675370055827</v>
      </c>
      <c r="N162" s="116">
        <f t="shared" si="23"/>
        <v>6.3038675370055817</v>
      </c>
      <c r="O162" s="117">
        <f t="shared" si="24"/>
        <v>6.2788675370055822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6.3043675370055823</v>
      </c>
      <c r="L163" s="115">
        <f t="shared" si="29"/>
        <v>6.3533675370055818</v>
      </c>
      <c r="M163" s="98">
        <f t="shared" si="22"/>
        <v>6.3038675370055826</v>
      </c>
      <c r="N163" s="116">
        <f t="shared" si="23"/>
        <v>6.3538675370055815</v>
      </c>
      <c r="O163" s="117">
        <f t="shared" si="24"/>
        <v>6.328867537005582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6.3543675370055821</v>
      </c>
      <c r="L164" s="115">
        <f t="shared" si="29"/>
        <v>6.4033675370055816</v>
      </c>
      <c r="M164" s="98">
        <f t="shared" si="22"/>
        <v>6.3538675370055824</v>
      </c>
      <c r="N164" s="116">
        <f t="shared" si="23"/>
        <v>6.4038675370055813</v>
      </c>
      <c r="O164" s="117">
        <f t="shared" si="24"/>
        <v>6.3788675370055818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6.4043675370055819</v>
      </c>
      <c r="L165" s="115">
        <f t="shared" si="29"/>
        <v>6.4533675370055814</v>
      </c>
      <c r="M165" s="98">
        <f t="shared" si="22"/>
        <v>6.4038675370055822</v>
      </c>
      <c r="N165" s="116">
        <f t="shared" si="23"/>
        <v>6.4538675370055811</v>
      </c>
      <c r="O165" s="117">
        <f t="shared" si="24"/>
        <v>6.4288675370055817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6.4543675370055817</v>
      </c>
      <c r="L166" s="115">
        <f t="shared" si="29"/>
        <v>6.5033675370055812</v>
      </c>
      <c r="M166" s="98">
        <f t="shared" si="22"/>
        <v>6.453867537005582</v>
      </c>
      <c r="N166" s="116">
        <f t="shared" si="23"/>
        <v>6.503867537005581</v>
      </c>
      <c r="O166" s="117">
        <f t="shared" si="24"/>
        <v>6.4788675370055815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6.5043675370055816</v>
      </c>
      <c r="L167" s="115">
        <f t="shared" si="29"/>
        <v>6.5533675370055811</v>
      </c>
      <c r="M167" s="98">
        <f t="shared" si="22"/>
        <v>6.5038675370055818</v>
      </c>
      <c r="N167" s="116">
        <f t="shared" si="23"/>
        <v>6.5538675370055808</v>
      </c>
      <c r="O167" s="117">
        <f t="shared" si="24"/>
        <v>6.5288675370055813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6.5543675370055814</v>
      </c>
      <c r="L168" s="115">
        <f t="shared" si="29"/>
        <v>6.6033675370055809</v>
      </c>
      <c r="M168" s="98">
        <f t="shared" si="22"/>
        <v>6.5538675370055817</v>
      </c>
      <c r="N168" s="116">
        <f t="shared" si="23"/>
        <v>6.6038675370055806</v>
      </c>
      <c r="O168" s="117">
        <f t="shared" si="24"/>
        <v>6.5788675370055811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6.6043675370055812</v>
      </c>
      <c r="L169" s="115">
        <f t="shared" si="29"/>
        <v>6.6533675370055807</v>
      </c>
      <c r="M169" s="98">
        <f t="shared" si="22"/>
        <v>6.6038675370055815</v>
      </c>
      <c r="N169" s="116">
        <f t="shared" si="23"/>
        <v>6.6538675370055804</v>
      </c>
      <c r="O169" s="117">
        <f t="shared" si="24"/>
        <v>6.628867537005581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6.654367537005581</v>
      </c>
      <c r="L170" s="115">
        <f t="shared" si="29"/>
        <v>6.7033675370055805</v>
      </c>
      <c r="M170" s="98">
        <f t="shared" si="22"/>
        <v>6.6538675370055813</v>
      </c>
      <c r="N170" s="116">
        <f t="shared" si="23"/>
        <v>6.7038675370055802</v>
      </c>
      <c r="O170" s="117">
        <f t="shared" si="24"/>
        <v>6.6788675370055808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6.7043675370055809</v>
      </c>
      <c r="L171" s="115">
        <f t="shared" si="29"/>
        <v>6.7533675370055803</v>
      </c>
      <c r="M171" s="98">
        <f t="shared" si="22"/>
        <v>6.7038675370055811</v>
      </c>
      <c r="N171" s="116">
        <f t="shared" si="23"/>
        <v>6.7538675370055801</v>
      </c>
      <c r="O171" s="117">
        <f t="shared" si="24"/>
        <v>6.7288675370055806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6.7543675370055807</v>
      </c>
      <c r="L172" s="115">
        <f t="shared" si="29"/>
        <v>6.8033675370055802</v>
      </c>
      <c r="M172" s="98">
        <f t="shared" si="22"/>
        <v>6.753867537005581</v>
      </c>
      <c r="N172" s="116">
        <f t="shared" si="23"/>
        <v>6.8038675370055799</v>
      </c>
      <c r="O172" s="117">
        <f t="shared" si="24"/>
        <v>6.7788675370055804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6.8043675370055805</v>
      </c>
      <c r="L173" s="115">
        <f t="shared" si="29"/>
        <v>6.85336753700558</v>
      </c>
      <c r="M173" s="98">
        <f t="shared" si="22"/>
        <v>6.8038675370055808</v>
      </c>
      <c r="N173" s="116">
        <f t="shared" si="23"/>
        <v>6.8538675370055797</v>
      </c>
      <c r="O173" s="117">
        <f t="shared" si="24"/>
        <v>6.8288675370055802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6.8543675370055803</v>
      </c>
      <c r="L174" s="115">
        <f t="shared" si="29"/>
        <v>6.9033675370055798</v>
      </c>
      <c r="M174" s="98">
        <f t="shared" si="22"/>
        <v>6.8538675370055806</v>
      </c>
      <c r="N174" s="116">
        <f t="shared" si="23"/>
        <v>6.9038675370055795</v>
      </c>
      <c r="O174" s="117">
        <f t="shared" si="24"/>
        <v>6.8788675370055801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6.9043675370055801</v>
      </c>
      <c r="L175" s="115">
        <f t="shared" si="29"/>
        <v>6.9533675370055796</v>
      </c>
      <c r="M175" s="98">
        <f t="shared" si="22"/>
        <v>6.9038675370055804</v>
      </c>
      <c r="N175" s="116">
        <f t="shared" si="23"/>
        <v>6.9538675370055794</v>
      </c>
      <c r="O175" s="117">
        <f t="shared" si="24"/>
        <v>6.9288675370055799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6.95436753700558</v>
      </c>
      <c r="L176" s="115">
        <f t="shared" si="29"/>
        <v>7.0033675370055795</v>
      </c>
      <c r="M176" s="98">
        <f t="shared" si="22"/>
        <v>6.9538675370055802</v>
      </c>
      <c r="N176" s="116">
        <f t="shared" si="23"/>
        <v>7.0038675370055792</v>
      </c>
      <c r="O176" s="117">
        <f t="shared" si="24"/>
        <v>6.9788675370055797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7.0043675370055798</v>
      </c>
      <c r="L177" s="115">
        <f t="shared" si="29"/>
        <v>7.0533675370055793</v>
      </c>
      <c r="M177" s="98">
        <f t="shared" si="22"/>
        <v>7.0038675370055801</v>
      </c>
      <c r="N177" s="116">
        <f t="shared" si="23"/>
        <v>7.053867537005579</v>
      </c>
      <c r="O177" s="117">
        <f t="shared" si="24"/>
        <v>7.0288675370055795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7.0543675370055796</v>
      </c>
      <c r="L178" s="115">
        <f t="shared" si="29"/>
        <v>7.1033675370055791</v>
      </c>
      <c r="M178" s="98">
        <f t="shared" si="22"/>
        <v>7.0538675370055799</v>
      </c>
      <c r="N178" s="116">
        <f t="shared" si="23"/>
        <v>7.1038675370055788</v>
      </c>
      <c r="O178" s="117">
        <f t="shared" si="24"/>
        <v>7.0788675370055794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7.1043675370055794</v>
      </c>
      <c r="L179" s="115">
        <f t="shared" si="29"/>
        <v>7.1533675370055789</v>
      </c>
      <c r="M179" s="98">
        <f t="shared" si="22"/>
        <v>7.1038675370055797</v>
      </c>
      <c r="N179" s="116">
        <f t="shared" si="23"/>
        <v>7.1538675370055786</v>
      </c>
      <c r="O179" s="117">
        <f t="shared" si="24"/>
        <v>7.1288675370055792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7.1543675370055793</v>
      </c>
      <c r="L180" s="115">
        <f t="shared" si="29"/>
        <v>7.2033675370055787</v>
      </c>
      <c r="M180" s="98">
        <f t="shared" si="22"/>
        <v>7.1538675370055795</v>
      </c>
      <c r="N180" s="116">
        <f t="shared" si="23"/>
        <v>7.2038675370055785</v>
      </c>
      <c r="O180" s="117">
        <f t="shared" si="24"/>
        <v>7.178867537005579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7.2043675370055791</v>
      </c>
      <c r="L181" s="115">
        <f t="shared" si="29"/>
        <v>7.2533675370055786</v>
      </c>
      <c r="M181" s="98">
        <f t="shared" si="22"/>
        <v>7.2038675370055794</v>
      </c>
      <c r="N181" s="116">
        <f t="shared" si="23"/>
        <v>7.2538675370055783</v>
      </c>
      <c r="O181" s="117">
        <f t="shared" si="24"/>
        <v>7.2288675370055788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7.2543675370055789</v>
      </c>
      <c r="L182" s="115">
        <f t="shared" si="29"/>
        <v>7.3033675370055784</v>
      </c>
      <c r="M182" s="98">
        <f t="shared" si="22"/>
        <v>7.2538675370055792</v>
      </c>
      <c r="N182" s="116">
        <f t="shared" si="23"/>
        <v>7.3038675370055781</v>
      </c>
      <c r="O182" s="117">
        <f t="shared" si="24"/>
        <v>7.2788675370055786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7.3043675370055787</v>
      </c>
      <c r="L183" s="115">
        <f t="shared" si="29"/>
        <v>7.3533675370055782</v>
      </c>
      <c r="M183" s="98">
        <f t="shared" si="22"/>
        <v>7.303867537005579</v>
      </c>
      <c r="N183" s="116">
        <f t="shared" si="23"/>
        <v>7.3538675370055779</v>
      </c>
      <c r="O183" s="117">
        <f t="shared" si="24"/>
        <v>7.3288675370055785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7.3543675370055785</v>
      </c>
      <c r="L184" s="115">
        <f t="shared" si="29"/>
        <v>7.403367537005578</v>
      </c>
      <c r="M184" s="98">
        <f t="shared" si="22"/>
        <v>7.3538675370055788</v>
      </c>
      <c r="N184" s="116">
        <f t="shared" si="23"/>
        <v>7.4038675370055778</v>
      </c>
      <c r="O184" s="117">
        <f t="shared" si="24"/>
        <v>7.3788675370055783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7.4043675370055784</v>
      </c>
      <c r="L185" s="115">
        <f t="shared" si="29"/>
        <v>7.4533675370055779</v>
      </c>
      <c r="M185" s="98">
        <f t="shared" si="22"/>
        <v>7.4038675370055786</v>
      </c>
      <c r="N185" s="116">
        <f t="shared" si="23"/>
        <v>7.4538675370055776</v>
      </c>
      <c r="O185" s="117">
        <f t="shared" si="24"/>
        <v>7.4288675370055781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7.4543675370055782</v>
      </c>
      <c r="L186" s="115">
        <f t="shared" si="29"/>
        <v>7.5033675370055777</v>
      </c>
      <c r="M186" s="98">
        <f t="shared" si="22"/>
        <v>7.4538675370055785</v>
      </c>
      <c r="N186" s="116">
        <f t="shared" si="23"/>
        <v>7.5038675370055774</v>
      </c>
      <c r="O186" s="117">
        <f t="shared" si="24"/>
        <v>7.4788675370055779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7.504367537005578</v>
      </c>
      <c r="L187" s="115">
        <f t="shared" si="29"/>
        <v>7.5533675370055775</v>
      </c>
      <c r="M187" s="98">
        <f t="shared" si="22"/>
        <v>7.5038675370055783</v>
      </c>
      <c r="N187" s="116">
        <f t="shared" si="23"/>
        <v>7.5538675370055772</v>
      </c>
      <c r="O187" s="117">
        <f t="shared" si="24"/>
        <v>7.5288675370055778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7.5543675370055778</v>
      </c>
      <c r="L188" s="115">
        <f t="shared" si="29"/>
        <v>7.6033675370055773</v>
      </c>
      <c r="M188" s="98">
        <f t="shared" si="22"/>
        <v>7.5538675370055781</v>
      </c>
      <c r="N188" s="116">
        <f t="shared" si="23"/>
        <v>7.603867537005577</v>
      </c>
      <c r="O188" s="117">
        <f t="shared" si="24"/>
        <v>7.5788675370055776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7.6043675370055777</v>
      </c>
      <c r="L189" s="115">
        <f t="shared" si="29"/>
        <v>7.6533675370055771</v>
      </c>
      <c r="M189" s="98">
        <f t="shared" si="22"/>
        <v>7.6038675370055779</v>
      </c>
      <c r="N189" s="116">
        <f t="shared" si="23"/>
        <v>7.6538675370055769</v>
      </c>
      <c r="O189" s="117">
        <f t="shared" si="24"/>
        <v>7.6288675370055774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7.6543675370055775</v>
      </c>
      <c r="L190" s="115">
        <f t="shared" si="29"/>
        <v>7.703367537005577</v>
      </c>
      <c r="M190" s="98">
        <f t="shared" si="22"/>
        <v>7.6538675370055778</v>
      </c>
      <c r="N190" s="116">
        <f t="shared" si="23"/>
        <v>7.7038675370055767</v>
      </c>
      <c r="O190" s="117">
        <f t="shared" si="24"/>
        <v>7.6788675370055772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7.7043675370055773</v>
      </c>
      <c r="L191" s="115">
        <f t="shared" si="29"/>
        <v>7.7533675370055768</v>
      </c>
      <c r="M191" s="98">
        <f t="shared" si="22"/>
        <v>7.7038675370055776</v>
      </c>
      <c r="N191" s="116">
        <f t="shared" si="23"/>
        <v>7.7538675370055765</v>
      </c>
      <c r="O191" s="117">
        <f t="shared" si="24"/>
        <v>7.728867537005577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7.7543675370055771</v>
      </c>
      <c r="L192" s="115">
        <f t="shared" si="29"/>
        <v>7.8033675370055766</v>
      </c>
      <c r="M192" s="98">
        <f t="shared" si="22"/>
        <v>7.7538675370055774</v>
      </c>
      <c r="N192" s="116">
        <f t="shared" si="23"/>
        <v>7.8038675370055763</v>
      </c>
      <c r="O192" s="117">
        <f t="shared" si="24"/>
        <v>7.7788675370055769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7.8043675370055769</v>
      </c>
      <c r="L193" s="115">
        <f t="shared" si="29"/>
        <v>7.8533675370055764</v>
      </c>
      <c r="M193" s="98">
        <f t="shared" si="22"/>
        <v>7.8038675370055772</v>
      </c>
      <c r="N193" s="116">
        <f t="shared" si="23"/>
        <v>7.8538675370055762</v>
      </c>
      <c r="O193" s="117">
        <f t="shared" si="24"/>
        <v>7.8288675370055767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7.8543675370055768</v>
      </c>
      <c r="L194" s="115">
        <f t="shared" si="29"/>
        <v>7.9033675370055763</v>
      </c>
      <c r="M194" s="98">
        <f t="shared" si="22"/>
        <v>7.853867537005577</v>
      </c>
      <c r="N194" s="116">
        <f t="shared" si="23"/>
        <v>7.903867537005576</v>
      </c>
      <c r="O194" s="117">
        <f t="shared" si="24"/>
        <v>7.8788675370055765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7.9043675370055766</v>
      </c>
      <c r="L195" s="115">
        <f t="shared" si="29"/>
        <v>7.9533675370055761</v>
      </c>
      <c r="M195" s="98">
        <f t="shared" si="22"/>
        <v>7.9038675370055769</v>
      </c>
      <c r="N195" s="116">
        <f t="shared" si="23"/>
        <v>7.9538675370055758</v>
      </c>
      <c r="O195" s="117">
        <f t="shared" si="24"/>
        <v>7.9288675370055763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7.9543675370055764</v>
      </c>
      <c r="L196" s="115">
        <f t="shared" si="29"/>
        <v>8.0033675370055768</v>
      </c>
      <c r="M196" s="98">
        <f t="shared" si="22"/>
        <v>7.9538675370055767</v>
      </c>
      <c r="N196" s="116">
        <f t="shared" si="23"/>
        <v>8.0038675370055774</v>
      </c>
      <c r="O196" s="117">
        <f t="shared" si="24"/>
        <v>7.978867537005577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8.0043675370055762</v>
      </c>
      <c r="L197" s="115">
        <f t="shared" si="29"/>
        <v>8.0533675370055775</v>
      </c>
      <c r="M197" s="98">
        <f t="shared" ref="M197:M260" si="32">K197-5*10^-(D$2+1)</f>
        <v>8.0038675370055756</v>
      </c>
      <c r="N197" s="116">
        <f t="shared" ref="N197:N260" si="33">L197+5*10^-(D$2+1)</f>
        <v>8.0538675370055781</v>
      </c>
      <c r="O197" s="117">
        <f t="shared" ref="O197:O260" si="34">AVERAGE(K197,L197)</f>
        <v>8.0288675370055778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8.0543675370055769</v>
      </c>
      <c r="L198" s="115">
        <f t="shared" ref="L198:L261" si="39">K198+$I$4-POWER(10,-$D$2)</f>
        <v>8.1033675370055782</v>
      </c>
      <c r="M198" s="98">
        <f t="shared" si="32"/>
        <v>8.0538675370055763</v>
      </c>
      <c r="N198" s="116">
        <f t="shared" si="33"/>
        <v>8.1038675370055788</v>
      </c>
      <c r="O198" s="117">
        <f t="shared" si="34"/>
        <v>8.0788675370055785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8.1043675370055777</v>
      </c>
      <c r="L199" s="115">
        <f t="shared" si="39"/>
        <v>8.1533675370055789</v>
      </c>
      <c r="M199" s="98">
        <f t="shared" si="32"/>
        <v>8.103867537005577</v>
      </c>
      <c r="N199" s="116">
        <f t="shared" si="33"/>
        <v>8.1538675370055795</v>
      </c>
      <c r="O199" s="117">
        <f t="shared" si="34"/>
        <v>8.1288675370055792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8.1543675370055784</v>
      </c>
      <c r="L200" s="115">
        <f t="shared" si="39"/>
        <v>8.2033675370055796</v>
      </c>
      <c r="M200" s="98">
        <f t="shared" si="32"/>
        <v>8.1538675370055778</v>
      </c>
      <c r="N200" s="116">
        <f t="shared" si="33"/>
        <v>8.2038675370055802</v>
      </c>
      <c r="O200" s="117">
        <f t="shared" si="34"/>
        <v>8.1788675370055799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8.2043675370055791</v>
      </c>
      <c r="L201" s="115">
        <f t="shared" si="39"/>
        <v>8.2533675370055803</v>
      </c>
      <c r="M201" s="98">
        <f t="shared" si="32"/>
        <v>8.2038675370055785</v>
      </c>
      <c r="N201" s="116">
        <f t="shared" si="33"/>
        <v>8.253867537005581</v>
      </c>
      <c r="O201" s="117">
        <f t="shared" si="34"/>
        <v>8.2288675370055806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8.2543675370055798</v>
      </c>
      <c r="L202" s="115">
        <f t="shared" si="39"/>
        <v>8.3033675370055811</v>
      </c>
      <c r="M202" s="98">
        <f t="shared" si="32"/>
        <v>8.2538675370055792</v>
      </c>
      <c r="N202" s="116">
        <f t="shared" si="33"/>
        <v>8.3038675370055817</v>
      </c>
      <c r="O202" s="117">
        <f t="shared" si="34"/>
        <v>8.2788675370055813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8.3043675370055805</v>
      </c>
      <c r="L203" s="115">
        <f t="shared" si="39"/>
        <v>8.3533675370055818</v>
      </c>
      <c r="M203" s="98">
        <f t="shared" si="32"/>
        <v>8.3038675370055799</v>
      </c>
      <c r="N203" s="116">
        <f t="shared" si="33"/>
        <v>8.3538675370055824</v>
      </c>
      <c r="O203" s="117">
        <f t="shared" si="34"/>
        <v>8.328867537005582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8.3543675370055812</v>
      </c>
      <c r="L204" s="115">
        <f t="shared" si="39"/>
        <v>8.4033675370055825</v>
      </c>
      <c r="M204" s="98">
        <f t="shared" si="32"/>
        <v>8.3538675370055806</v>
      </c>
      <c r="N204" s="116">
        <f t="shared" si="33"/>
        <v>8.4038675370055831</v>
      </c>
      <c r="O204" s="117">
        <f t="shared" si="34"/>
        <v>8.3788675370055827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8.4043675370055819</v>
      </c>
      <c r="L205" s="115">
        <f t="shared" si="39"/>
        <v>8.4533675370055832</v>
      </c>
      <c r="M205" s="98">
        <f t="shared" si="32"/>
        <v>8.4038675370055813</v>
      </c>
      <c r="N205" s="116">
        <f t="shared" si="33"/>
        <v>8.4538675370055838</v>
      </c>
      <c r="O205" s="117">
        <f t="shared" si="34"/>
        <v>8.4288675370055834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8.4543675370055826</v>
      </c>
      <c r="L206" s="115">
        <f t="shared" si="39"/>
        <v>8.5033675370055839</v>
      </c>
      <c r="M206" s="98">
        <f t="shared" si="32"/>
        <v>8.453867537005582</v>
      </c>
      <c r="N206" s="116">
        <f t="shared" si="33"/>
        <v>8.5038675370055845</v>
      </c>
      <c r="O206" s="117">
        <f t="shared" si="34"/>
        <v>8.4788675370055842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8.5043675370055833</v>
      </c>
      <c r="L207" s="115">
        <f t="shared" si="39"/>
        <v>8.5533675370055846</v>
      </c>
      <c r="M207" s="98">
        <f t="shared" si="32"/>
        <v>8.5038675370055827</v>
      </c>
      <c r="N207" s="116">
        <f t="shared" si="33"/>
        <v>8.5538675370055852</v>
      </c>
      <c r="O207" s="117">
        <f t="shared" si="34"/>
        <v>8.5288675370055849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8.5543675370055841</v>
      </c>
      <c r="L208" s="115">
        <f t="shared" si="39"/>
        <v>8.6033675370055853</v>
      </c>
      <c r="M208" s="98">
        <f t="shared" si="32"/>
        <v>8.5538675370055834</v>
      </c>
      <c r="N208" s="116">
        <f t="shared" si="33"/>
        <v>8.6038675370055859</v>
      </c>
      <c r="O208" s="117">
        <f t="shared" si="34"/>
        <v>8.5788675370055856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8.6043675370055848</v>
      </c>
      <c r="L209" s="115">
        <f t="shared" si="39"/>
        <v>8.653367537005586</v>
      </c>
      <c r="M209" s="98">
        <f t="shared" si="32"/>
        <v>8.6038675370055842</v>
      </c>
      <c r="N209" s="116">
        <f t="shared" si="33"/>
        <v>8.6538675370055866</v>
      </c>
      <c r="O209" s="117">
        <f t="shared" si="34"/>
        <v>8.6288675370055863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8.6543675370055855</v>
      </c>
      <c r="L210" s="115">
        <f t="shared" si="39"/>
        <v>8.7033675370055867</v>
      </c>
      <c r="M210" s="98">
        <f t="shared" si="32"/>
        <v>8.6538675370055849</v>
      </c>
      <c r="N210" s="116">
        <f t="shared" si="33"/>
        <v>8.7038675370055874</v>
      </c>
      <c r="O210" s="117">
        <f t="shared" si="34"/>
        <v>8.678867537005587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8.7043675370055862</v>
      </c>
      <c r="L211" s="115">
        <f t="shared" si="39"/>
        <v>8.7533675370055875</v>
      </c>
      <c r="M211" s="98">
        <f t="shared" si="32"/>
        <v>8.7038675370055856</v>
      </c>
      <c r="N211" s="116">
        <f t="shared" si="33"/>
        <v>8.7538675370055881</v>
      </c>
      <c r="O211" s="117">
        <f t="shared" si="34"/>
        <v>8.7288675370055877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8.7543675370055869</v>
      </c>
      <c r="L212" s="115">
        <f t="shared" si="39"/>
        <v>8.8033675370055882</v>
      </c>
      <c r="M212" s="98">
        <f t="shared" si="32"/>
        <v>8.7538675370055863</v>
      </c>
      <c r="N212" s="116">
        <f t="shared" si="33"/>
        <v>8.8038675370055888</v>
      </c>
      <c r="O212" s="117">
        <f t="shared" si="34"/>
        <v>8.7788675370055884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8.8043675370055876</v>
      </c>
      <c r="L213" s="115">
        <f t="shared" si="39"/>
        <v>8.8533675370055889</v>
      </c>
      <c r="M213" s="98">
        <f t="shared" si="32"/>
        <v>8.803867537005587</v>
      </c>
      <c r="N213" s="116">
        <f t="shared" si="33"/>
        <v>8.8538675370055895</v>
      </c>
      <c r="O213" s="117">
        <f t="shared" si="34"/>
        <v>8.8288675370055891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8.8543675370055883</v>
      </c>
      <c r="L214" s="115">
        <f t="shared" si="39"/>
        <v>8.9033675370055896</v>
      </c>
      <c r="M214" s="98">
        <f t="shared" si="32"/>
        <v>8.8538675370055877</v>
      </c>
      <c r="N214" s="116">
        <f t="shared" si="33"/>
        <v>8.9038675370055902</v>
      </c>
      <c r="O214" s="117">
        <f t="shared" si="34"/>
        <v>8.8788675370055898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8.904367537005589</v>
      </c>
      <c r="L215" s="115">
        <f t="shared" si="39"/>
        <v>8.9533675370055903</v>
      </c>
      <c r="M215" s="98">
        <f t="shared" si="32"/>
        <v>8.9038675370055884</v>
      </c>
      <c r="N215" s="116">
        <f t="shared" si="33"/>
        <v>8.9538675370055909</v>
      </c>
      <c r="O215" s="117">
        <f t="shared" si="34"/>
        <v>8.9288675370055905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8.9543675370055897</v>
      </c>
      <c r="L216" s="115">
        <f t="shared" si="39"/>
        <v>9.003367537005591</v>
      </c>
      <c r="M216" s="98">
        <f t="shared" si="32"/>
        <v>8.9538675370055891</v>
      </c>
      <c r="N216" s="116">
        <f t="shared" si="33"/>
        <v>9.0038675370055916</v>
      </c>
      <c r="O216" s="117">
        <f t="shared" si="34"/>
        <v>8.9788675370055913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9.0043675370055904</v>
      </c>
      <c r="L217" s="115">
        <f t="shared" si="39"/>
        <v>9.0533675370055917</v>
      </c>
      <c r="M217" s="98">
        <f t="shared" si="32"/>
        <v>9.0038675370055898</v>
      </c>
      <c r="N217" s="116">
        <f t="shared" si="33"/>
        <v>9.0538675370055923</v>
      </c>
      <c r="O217" s="117">
        <f t="shared" si="34"/>
        <v>9.028867537005592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9.0543675370055912</v>
      </c>
      <c r="L218" s="115">
        <f t="shared" si="39"/>
        <v>9.1033675370055924</v>
      </c>
      <c r="M218" s="98">
        <f t="shared" si="32"/>
        <v>9.0538675370055905</v>
      </c>
      <c r="N218" s="116">
        <f t="shared" si="33"/>
        <v>9.103867537005593</v>
      </c>
      <c r="O218" s="117">
        <f t="shared" si="34"/>
        <v>9.0788675370055927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9.1043675370055919</v>
      </c>
      <c r="L219" s="115">
        <f t="shared" si="39"/>
        <v>9.1533675370055931</v>
      </c>
      <c r="M219" s="98">
        <f t="shared" si="32"/>
        <v>9.1038675370055913</v>
      </c>
      <c r="N219" s="116">
        <f t="shared" si="33"/>
        <v>9.1538675370055937</v>
      </c>
      <c r="O219" s="117">
        <f t="shared" si="34"/>
        <v>9.1288675370055934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9.1543675370055926</v>
      </c>
      <c r="L220" s="115">
        <f t="shared" si="39"/>
        <v>9.2033675370055938</v>
      </c>
      <c r="M220" s="98">
        <f t="shared" si="32"/>
        <v>9.153867537005592</v>
      </c>
      <c r="N220" s="116">
        <f t="shared" si="33"/>
        <v>9.2038675370055945</v>
      </c>
      <c r="O220" s="117">
        <f t="shared" si="34"/>
        <v>9.1788675370055941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9.2043675370055933</v>
      </c>
      <c r="L221" s="115">
        <f t="shared" si="39"/>
        <v>9.2533675370055946</v>
      </c>
      <c r="M221" s="98">
        <f t="shared" si="32"/>
        <v>9.2038675370055927</v>
      </c>
      <c r="N221" s="116">
        <f t="shared" si="33"/>
        <v>9.2538675370055952</v>
      </c>
      <c r="O221" s="117">
        <f t="shared" si="34"/>
        <v>9.2288675370055948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9.254367537005594</v>
      </c>
      <c r="L222" s="115">
        <f t="shared" si="39"/>
        <v>9.3033675370055953</v>
      </c>
      <c r="M222" s="98">
        <f t="shared" si="32"/>
        <v>9.2538675370055934</v>
      </c>
      <c r="N222" s="116">
        <f t="shared" si="33"/>
        <v>9.3038675370055959</v>
      </c>
      <c r="O222" s="117">
        <f t="shared" si="34"/>
        <v>9.2788675370055955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9.3043675370055947</v>
      </c>
      <c r="L223" s="115">
        <f t="shared" si="39"/>
        <v>9.353367537005596</v>
      </c>
      <c r="M223" s="98">
        <f t="shared" si="32"/>
        <v>9.3038675370055941</v>
      </c>
      <c r="N223" s="116">
        <f t="shared" si="33"/>
        <v>9.3538675370055966</v>
      </c>
      <c r="O223" s="117">
        <f t="shared" si="34"/>
        <v>9.3288675370055962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9.3543675370055954</v>
      </c>
      <c r="L224" s="115">
        <f t="shared" si="39"/>
        <v>9.4033675370055967</v>
      </c>
      <c r="M224" s="98">
        <f t="shared" si="32"/>
        <v>9.3538675370055948</v>
      </c>
      <c r="N224" s="116">
        <f t="shared" si="33"/>
        <v>9.4038675370055973</v>
      </c>
      <c r="O224" s="117">
        <f t="shared" si="34"/>
        <v>9.3788675370055969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9.4043675370055961</v>
      </c>
      <c r="L225" s="115">
        <f t="shared" si="39"/>
        <v>9.4533675370055974</v>
      </c>
      <c r="M225" s="98">
        <f t="shared" si="32"/>
        <v>9.4038675370055955</v>
      </c>
      <c r="N225" s="116">
        <f t="shared" si="33"/>
        <v>9.453867537005598</v>
      </c>
      <c r="O225" s="117">
        <f t="shared" si="34"/>
        <v>9.4288675370055977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9.4543675370055968</v>
      </c>
      <c r="L226" s="115">
        <f t="shared" si="39"/>
        <v>9.5033675370055981</v>
      </c>
      <c r="M226" s="98">
        <f t="shared" si="32"/>
        <v>9.4538675370055962</v>
      </c>
      <c r="N226" s="116">
        <f t="shared" si="33"/>
        <v>9.5038675370055987</v>
      </c>
      <c r="O226" s="117">
        <f t="shared" si="34"/>
        <v>9.4788675370055984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9.5043675370055976</v>
      </c>
      <c r="L227" s="115">
        <f t="shared" si="39"/>
        <v>9.5533675370055988</v>
      </c>
      <c r="M227" s="98">
        <f t="shared" si="32"/>
        <v>9.5038675370055969</v>
      </c>
      <c r="N227" s="116">
        <f t="shared" si="33"/>
        <v>9.5538675370055994</v>
      </c>
      <c r="O227" s="117">
        <f t="shared" si="34"/>
        <v>9.5288675370055991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9.5543675370055983</v>
      </c>
      <c r="L228" s="115">
        <f t="shared" si="39"/>
        <v>9.6033675370055995</v>
      </c>
      <c r="M228" s="98">
        <f t="shared" si="32"/>
        <v>9.5538675370055977</v>
      </c>
      <c r="N228" s="116">
        <f t="shared" si="33"/>
        <v>9.6038675370056001</v>
      </c>
      <c r="O228" s="117">
        <f t="shared" si="34"/>
        <v>9.5788675370055998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9.604367537005599</v>
      </c>
      <c r="L229" s="115">
        <f t="shared" si="39"/>
        <v>9.6533675370056002</v>
      </c>
      <c r="M229" s="98">
        <f t="shared" si="32"/>
        <v>9.6038675370055984</v>
      </c>
      <c r="N229" s="116">
        <f t="shared" si="33"/>
        <v>9.6538675370056009</v>
      </c>
      <c r="O229" s="117">
        <f t="shared" si="34"/>
        <v>9.6288675370056005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9.6543675370055997</v>
      </c>
      <c r="L230" s="115">
        <f t="shared" si="39"/>
        <v>9.703367537005601</v>
      </c>
      <c r="M230" s="98">
        <f t="shared" si="32"/>
        <v>9.6538675370055991</v>
      </c>
      <c r="N230" s="116">
        <f t="shared" si="33"/>
        <v>9.7038675370056016</v>
      </c>
      <c r="O230" s="117">
        <f t="shared" si="34"/>
        <v>9.6788675370056012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9.7043675370056004</v>
      </c>
      <c r="L231" s="115">
        <f t="shared" si="39"/>
        <v>9.7533675370056017</v>
      </c>
      <c r="M231" s="98">
        <f t="shared" si="32"/>
        <v>9.7038675370055998</v>
      </c>
      <c r="N231" s="116">
        <f t="shared" si="33"/>
        <v>9.7538675370056023</v>
      </c>
      <c r="O231" s="117">
        <f t="shared" si="34"/>
        <v>9.7288675370056019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9.7543675370056011</v>
      </c>
      <c r="L232" s="115">
        <f t="shared" si="39"/>
        <v>9.8033675370056024</v>
      </c>
      <c r="M232" s="98">
        <f t="shared" si="32"/>
        <v>9.7538675370056005</v>
      </c>
      <c r="N232" s="116">
        <f t="shared" si="33"/>
        <v>9.803867537005603</v>
      </c>
      <c r="O232" s="117">
        <f t="shared" si="34"/>
        <v>9.7788675370056026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9.8043675370056018</v>
      </c>
      <c r="L233" s="115">
        <f t="shared" si="39"/>
        <v>9.8533675370056031</v>
      </c>
      <c r="M233" s="98">
        <f t="shared" si="32"/>
        <v>9.8038675370056012</v>
      </c>
      <c r="N233" s="116">
        <f t="shared" si="33"/>
        <v>9.8538675370056037</v>
      </c>
      <c r="O233" s="117">
        <f t="shared" si="34"/>
        <v>9.8288675370056033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9.8543675370056025</v>
      </c>
      <c r="L234" s="115">
        <f t="shared" si="39"/>
        <v>9.9033675370056038</v>
      </c>
      <c r="M234" s="98">
        <f t="shared" si="32"/>
        <v>9.8538675370056019</v>
      </c>
      <c r="N234" s="116">
        <f t="shared" si="33"/>
        <v>9.9038675370056044</v>
      </c>
      <c r="O234" s="117">
        <f t="shared" si="34"/>
        <v>9.878867537005604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9.9043675370056032</v>
      </c>
      <c r="L235" s="115">
        <f t="shared" si="39"/>
        <v>9.9533675370056045</v>
      </c>
      <c r="M235" s="98">
        <f t="shared" si="32"/>
        <v>9.9038675370056026</v>
      </c>
      <c r="N235" s="116">
        <f t="shared" si="33"/>
        <v>9.9538675370056051</v>
      </c>
      <c r="O235" s="117">
        <f t="shared" si="34"/>
        <v>9.9288675370056048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9.9543675370056039</v>
      </c>
      <c r="L236" s="115">
        <f t="shared" si="39"/>
        <v>10.003367537005605</v>
      </c>
      <c r="M236" s="98">
        <f t="shared" si="32"/>
        <v>9.9538675370056033</v>
      </c>
      <c r="N236" s="116">
        <f t="shared" si="33"/>
        <v>10.003867537005606</v>
      </c>
      <c r="O236" s="117">
        <f t="shared" si="34"/>
        <v>9.9788675370056055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10.004367537005605</v>
      </c>
      <c r="L237" s="115">
        <f t="shared" si="39"/>
        <v>10.053367537005606</v>
      </c>
      <c r="M237" s="98">
        <f t="shared" si="32"/>
        <v>10.003867537005604</v>
      </c>
      <c r="N237" s="116">
        <f t="shared" si="33"/>
        <v>10.053867537005607</v>
      </c>
      <c r="O237" s="117">
        <f t="shared" si="34"/>
        <v>10.028867537005606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10.054367537005605</v>
      </c>
      <c r="L238" s="115">
        <f t="shared" si="39"/>
        <v>10.103367537005607</v>
      </c>
      <c r="M238" s="98">
        <f t="shared" si="32"/>
        <v>10.053867537005605</v>
      </c>
      <c r="N238" s="116">
        <f t="shared" si="33"/>
        <v>10.103867537005607</v>
      </c>
      <c r="O238" s="117">
        <f t="shared" si="34"/>
        <v>10.078867537005607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10.104367537005606</v>
      </c>
      <c r="L239" s="115">
        <f t="shared" si="39"/>
        <v>10.153367537005607</v>
      </c>
      <c r="M239" s="98">
        <f t="shared" si="32"/>
        <v>10.103867537005605</v>
      </c>
      <c r="N239" s="116">
        <f t="shared" si="33"/>
        <v>10.153867537005608</v>
      </c>
      <c r="O239" s="117">
        <f t="shared" si="34"/>
        <v>10.128867537005608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10.154367537005607</v>
      </c>
      <c r="L240" s="115">
        <f t="shared" si="39"/>
        <v>10.203367537005608</v>
      </c>
      <c r="M240" s="98">
        <f t="shared" si="32"/>
        <v>10.153867537005606</v>
      </c>
      <c r="N240" s="116">
        <f t="shared" si="33"/>
        <v>10.203867537005609</v>
      </c>
      <c r="O240" s="117">
        <f t="shared" si="34"/>
        <v>10.178867537005608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10.204367537005608</v>
      </c>
      <c r="L241" s="115">
        <f t="shared" si="39"/>
        <v>10.253367537005609</v>
      </c>
      <c r="M241" s="98">
        <f t="shared" si="32"/>
        <v>10.203867537005607</v>
      </c>
      <c r="N241" s="116">
        <f t="shared" si="33"/>
        <v>10.253867537005609</v>
      </c>
      <c r="O241" s="117">
        <f t="shared" si="34"/>
        <v>10.228867537005609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10.254367537005608</v>
      </c>
      <c r="L242" s="115">
        <f t="shared" si="39"/>
        <v>10.303367537005609</v>
      </c>
      <c r="M242" s="98">
        <f t="shared" si="32"/>
        <v>10.253867537005608</v>
      </c>
      <c r="N242" s="116">
        <f t="shared" si="33"/>
        <v>10.30386753700561</v>
      </c>
      <c r="O242" s="117">
        <f t="shared" si="34"/>
        <v>10.27886753700561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10.304367537005609</v>
      </c>
      <c r="L243" s="115">
        <f t="shared" si="39"/>
        <v>10.35336753700561</v>
      </c>
      <c r="M243" s="98">
        <f t="shared" si="32"/>
        <v>10.303867537005608</v>
      </c>
      <c r="N243" s="116">
        <f t="shared" si="33"/>
        <v>10.353867537005611</v>
      </c>
      <c r="O243" s="117">
        <f t="shared" si="34"/>
        <v>10.32886753700561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10.35436753700561</v>
      </c>
      <c r="L244" s="115">
        <f t="shared" si="39"/>
        <v>10.403367537005611</v>
      </c>
      <c r="M244" s="98">
        <f t="shared" si="32"/>
        <v>10.353867537005609</v>
      </c>
      <c r="N244" s="116">
        <f t="shared" si="33"/>
        <v>10.403867537005612</v>
      </c>
      <c r="O244" s="117">
        <f t="shared" si="34"/>
        <v>10.378867537005611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10.40436753700561</v>
      </c>
      <c r="L245" s="115">
        <f t="shared" si="39"/>
        <v>10.453367537005612</v>
      </c>
      <c r="M245" s="98">
        <f t="shared" si="32"/>
        <v>10.40386753700561</v>
      </c>
      <c r="N245" s="116">
        <f t="shared" si="33"/>
        <v>10.453867537005612</v>
      </c>
      <c r="O245" s="117">
        <f t="shared" si="34"/>
        <v>10.428867537005612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10.454367537005611</v>
      </c>
      <c r="L246" s="115">
        <f t="shared" si="39"/>
        <v>10.503367537005612</v>
      </c>
      <c r="M246" s="98">
        <f t="shared" si="32"/>
        <v>10.45386753700561</v>
      </c>
      <c r="N246" s="116">
        <f t="shared" si="33"/>
        <v>10.503867537005613</v>
      </c>
      <c r="O246" s="117">
        <f t="shared" si="34"/>
        <v>10.478867537005613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10.504367537005612</v>
      </c>
      <c r="L247" s="115">
        <f t="shared" si="39"/>
        <v>10.553367537005613</v>
      </c>
      <c r="M247" s="98">
        <f t="shared" si="32"/>
        <v>10.503867537005611</v>
      </c>
      <c r="N247" s="116">
        <f t="shared" si="33"/>
        <v>10.553867537005614</v>
      </c>
      <c r="O247" s="117">
        <f t="shared" si="34"/>
        <v>10.528867537005613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10.554367537005612</v>
      </c>
      <c r="L248" s="115">
        <f t="shared" si="39"/>
        <v>10.603367537005614</v>
      </c>
      <c r="M248" s="98">
        <f t="shared" si="32"/>
        <v>10.553867537005612</v>
      </c>
      <c r="N248" s="116">
        <f t="shared" si="33"/>
        <v>10.603867537005614</v>
      </c>
      <c r="O248" s="117">
        <f t="shared" si="34"/>
        <v>10.578867537005614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10.604367537005613</v>
      </c>
      <c r="L249" s="115">
        <f t="shared" si="39"/>
        <v>10.653367537005614</v>
      </c>
      <c r="M249" s="98">
        <f t="shared" si="32"/>
        <v>10.603867537005613</v>
      </c>
      <c r="N249" s="116">
        <f t="shared" si="33"/>
        <v>10.653867537005615</v>
      </c>
      <c r="O249" s="117">
        <f t="shared" si="34"/>
        <v>10.628867537005615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10.654367537005614</v>
      </c>
      <c r="L250" s="115">
        <f t="shared" si="39"/>
        <v>10.703367537005615</v>
      </c>
      <c r="M250" s="98">
        <f t="shared" si="32"/>
        <v>10.653867537005613</v>
      </c>
      <c r="N250" s="116">
        <f t="shared" si="33"/>
        <v>10.703867537005616</v>
      </c>
      <c r="O250" s="117">
        <f t="shared" si="34"/>
        <v>10.678867537005615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10.704367537005615</v>
      </c>
      <c r="L251" s="115">
        <f t="shared" si="39"/>
        <v>10.753367537005616</v>
      </c>
      <c r="M251" s="98">
        <f t="shared" si="32"/>
        <v>10.703867537005614</v>
      </c>
      <c r="N251" s="116">
        <f t="shared" si="33"/>
        <v>10.753867537005616</v>
      </c>
      <c r="O251" s="117">
        <f t="shared" si="34"/>
        <v>10.728867537005616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10.754367537005615</v>
      </c>
      <c r="L252" s="115">
        <f t="shared" si="39"/>
        <v>10.803367537005617</v>
      </c>
      <c r="M252" s="98">
        <f t="shared" si="32"/>
        <v>10.753867537005615</v>
      </c>
      <c r="N252" s="116">
        <f t="shared" si="33"/>
        <v>10.803867537005617</v>
      </c>
      <c r="O252" s="117">
        <f t="shared" si="34"/>
        <v>10.778867537005617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10.804367537005616</v>
      </c>
      <c r="L253" s="115">
        <f t="shared" si="39"/>
        <v>10.853367537005617</v>
      </c>
      <c r="M253" s="98">
        <f t="shared" si="32"/>
        <v>10.803867537005615</v>
      </c>
      <c r="N253" s="116">
        <f t="shared" si="33"/>
        <v>10.853867537005618</v>
      </c>
      <c r="O253" s="117">
        <f t="shared" si="34"/>
        <v>10.828867537005618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10.854367537005617</v>
      </c>
      <c r="L254" s="115">
        <f t="shared" si="39"/>
        <v>10.903367537005618</v>
      </c>
      <c r="M254" s="98">
        <f t="shared" si="32"/>
        <v>10.853867537005616</v>
      </c>
      <c r="N254" s="116">
        <f t="shared" si="33"/>
        <v>10.903867537005619</v>
      </c>
      <c r="O254" s="117">
        <f t="shared" si="34"/>
        <v>10.878867537005618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10.904367537005617</v>
      </c>
      <c r="L255" s="115">
        <f t="shared" si="39"/>
        <v>10.953367537005619</v>
      </c>
      <c r="M255" s="98">
        <f t="shared" si="32"/>
        <v>10.903867537005617</v>
      </c>
      <c r="N255" s="116">
        <f t="shared" si="33"/>
        <v>10.953867537005619</v>
      </c>
      <c r="O255" s="117">
        <f t="shared" si="34"/>
        <v>10.928867537005619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10.954367537005618</v>
      </c>
      <c r="L256" s="115">
        <f t="shared" si="39"/>
        <v>11.003367537005619</v>
      </c>
      <c r="M256" s="98">
        <f t="shared" si="32"/>
        <v>10.953867537005618</v>
      </c>
      <c r="N256" s="116">
        <f t="shared" si="33"/>
        <v>11.00386753700562</v>
      </c>
      <c r="O256" s="117">
        <f t="shared" si="34"/>
        <v>10.97886753700562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11.004367537005619</v>
      </c>
      <c r="L257" s="115">
        <f t="shared" si="39"/>
        <v>11.05336753700562</v>
      </c>
      <c r="M257" s="98">
        <f t="shared" si="32"/>
        <v>11.003867537005618</v>
      </c>
      <c r="N257" s="116">
        <f t="shared" si="33"/>
        <v>11.053867537005621</v>
      </c>
      <c r="O257" s="117">
        <f t="shared" si="34"/>
        <v>11.02886753700562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11.05436753700562</v>
      </c>
      <c r="L258" s="115">
        <f t="shared" si="39"/>
        <v>11.103367537005621</v>
      </c>
      <c r="M258" s="98">
        <f t="shared" si="32"/>
        <v>11.053867537005619</v>
      </c>
      <c r="N258" s="116">
        <f t="shared" si="33"/>
        <v>11.103867537005621</v>
      </c>
      <c r="O258" s="117">
        <f t="shared" si="34"/>
        <v>11.078867537005621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11.10436753700562</v>
      </c>
      <c r="L259" s="115">
        <f t="shared" si="39"/>
        <v>11.153367537005622</v>
      </c>
      <c r="M259" s="98">
        <f t="shared" si="32"/>
        <v>11.10386753700562</v>
      </c>
      <c r="N259" s="116">
        <f t="shared" si="33"/>
        <v>11.153867537005622</v>
      </c>
      <c r="O259" s="117">
        <f t="shared" si="34"/>
        <v>11.128867537005622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11.154367537005621</v>
      </c>
      <c r="L260" s="115">
        <f t="shared" si="39"/>
        <v>11.203367537005622</v>
      </c>
      <c r="M260" s="98">
        <f t="shared" si="32"/>
        <v>11.15386753700562</v>
      </c>
      <c r="N260" s="116">
        <f t="shared" si="33"/>
        <v>11.203867537005623</v>
      </c>
      <c r="O260" s="117">
        <f t="shared" si="34"/>
        <v>11.178867537005623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11.204367537005622</v>
      </c>
      <c r="L261" s="115">
        <f t="shared" si="39"/>
        <v>11.253367537005623</v>
      </c>
      <c r="M261" s="98">
        <f t="shared" ref="M261:M324" si="42">K261-5*10^-(D$2+1)</f>
        <v>11.203867537005621</v>
      </c>
      <c r="N261" s="116">
        <f t="shared" ref="N261:N324" si="43">L261+5*10^-(D$2+1)</f>
        <v>11.253867537005624</v>
      </c>
      <c r="O261" s="117">
        <f t="shared" ref="O261:O324" si="44">AVERAGE(K261,L261)</f>
        <v>11.228867537005623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11.254367537005622</v>
      </c>
      <c r="L262" s="115">
        <f t="shared" ref="L262:L325" si="49">K262+$I$4-POWER(10,-$D$2)</f>
        <v>11.303367537005624</v>
      </c>
      <c r="M262" s="98">
        <f t="shared" si="42"/>
        <v>11.253867537005622</v>
      </c>
      <c r="N262" s="116">
        <f t="shared" si="43"/>
        <v>11.303867537005624</v>
      </c>
      <c r="O262" s="117">
        <f t="shared" si="44"/>
        <v>11.278867537005624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11.304367537005623</v>
      </c>
      <c r="L263" s="115">
        <f t="shared" si="49"/>
        <v>11.353367537005624</v>
      </c>
      <c r="M263" s="98">
        <f t="shared" si="42"/>
        <v>11.303867537005623</v>
      </c>
      <c r="N263" s="116">
        <f t="shared" si="43"/>
        <v>11.353867537005625</v>
      </c>
      <c r="O263" s="117">
        <f t="shared" si="44"/>
        <v>11.328867537005625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11.354367537005624</v>
      </c>
      <c r="L264" s="115">
        <f t="shared" si="49"/>
        <v>11.403367537005625</v>
      </c>
      <c r="M264" s="98">
        <f t="shared" si="42"/>
        <v>11.353867537005623</v>
      </c>
      <c r="N264" s="116">
        <f t="shared" si="43"/>
        <v>11.403867537005626</v>
      </c>
      <c r="O264" s="117">
        <f t="shared" si="44"/>
        <v>11.378867537005625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11.404367537005625</v>
      </c>
      <c r="L265" s="115">
        <f t="shared" si="49"/>
        <v>11.453367537005626</v>
      </c>
      <c r="M265" s="98">
        <f t="shared" si="42"/>
        <v>11.403867537005624</v>
      </c>
      <c r="N265" s="116">
        <f t="shared" si="43"/>
        <v>11.453867537005626</v>
      </c>
      <c r="O265" s="117">
        <f t="shared" si="44"/>
        <v>11.428867537005626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11.454367537005625</v>
      </c>
      <c r="L266" s="115">
        <f t="shared" si="49"/>
        <v>11.503367537005627</v>
      </c>
      <c r="M266" s="98">
        <f t="shared" si="42"/>
        <v>11.453867537005625</v>
      </c>
      <c r="N266" s="116">
        <f t="shared" si="43"/>
        <v>11.503867537005627</v>
      </c>
      <c r="O266" s="117">
        <f t="shared" si="44"/>
        <v>11.478867537005627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11.504367537005626</v>
      </c>
      <c r="L267" s="115">
        <f t="shared" si="49"/>
        <v>11.553367537005627</v>
      </c>
      <c r="M267" s="98">
        <f t="shared" si="42"/>
        <v>11.503867537005625</v>
      </c>
      <c r="N267" s="116">
        <f t="shared" si="43"/>
        <v>11.553867537005628</v>
      </c>
      <c r="O267" s="117">
        <f t="shared" si="44"/>
        <v>11.528867537005627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11.554367537005627</v>
      </c>
      <c r="L268" s="115">
        <f t="shared" si="49"/>
        <v>11.603367537005628</v>
      </c>
      <c r="M268" s="98">
        <f t="shared" si="42"/>
        <v>11.553867537005626</v>
      </c>
      <c r="N268" s="116">
        <f t="shared" si="43"/>
        <v>11.603867537005629</v>
      </c>
      <c r="O268" s="117">
        <f t="shared" si="44"/>
        <v>11.578867537005628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11.604367537005627</v>
      </c>
      <c r="L269" s="115">
        <f t="shared" si="49"/>
        <v>11.653367537005629</v>
      </c>
      <c r="M269" s="98">
        <f t="shared" si="42"/>
        <v>11.603867537005627</v>
      </c>
      <c r="N269" s="116">
        <f t="shared" si="43"/>
        <v>11.653867537005629</v>
      </c>
      <c r="O269" s="117">
        <f t="shared" si="44"/>
        <v>11.628867537005629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11.654367537005628</v>
      </c>
      <c r="L270" s="115">
        <f t="shared" si="49"/>
        <v>11.703367537005629</v>
      </c>
      <c r="M270" s="98">
        <f t="shared" si="42"/>
        <v>11.653867537005627</v>
      </c>
      <c r="N270" s="116">
        <f t="shared" si="43"/>
        <v>11.70386753700563</v>
      </c>
      <c r="O270" s="117">
        <f t="shared" si="44"/>
        <v>11.67886753700563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11.704367537005629</v>
      </c>
      <c r="L271" s="115">
        <f t="shared" si="49"/>
        <v>11.75336753700563</v>
      </c>
      <c r="M271" s="98">
        <f t="shared" si="42"/>
        <v>11.703867537005628</v>
      </c>
      <c r="N271" s="116">
        <f t="shared" si="43"/>
        <v>11.753867537005631</v>
      </c>
      <c r="O271" s="117">
        <f t="shared" si="44"/>
        <v>11.72886753700563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11.75436753700563</v>
      </c>
      <c r="L272" s="115">
        <f t="shared" si="49"/>
        <v>11.803367537005631</v>
      </c>
      <c r="M272" s="98">
        <f t="shared" si="42"/>
        <v>11.753867537005629</v>
      </c>
      <c r="N272" s="116">
        <f t="shared" si="43"/>
        <v>11.803867537005631</v>
      </c>
      <c r="O272" s="117">
        <f t="shared" si="44"/>
        <v>11.778867537005631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11.80436753700563</v>
      </c>
      <c r="L273" s="115">
        <f t="shared" si="49"/>
        <v>11.853367537005632</v>
      </c>
      <c r="M273" s="98">
        <f t="shared" si="42"/>
        <v>11.80386753700563</v>
      </c>
      <c r="N273" s="116">
        <f t="shared" si="43"/>
        <v>11.853867537005632</v>
      </c>
      <c r="O273" s="117">
        <f t="shared" si="44"/>
        <v>11.828867537005632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11.854367537005631</v>
      </c>
      <c r="L274" s="115">
        <f t="shared" si="49"/>
        <v>11.903367537005632</v>
      </c>
      <c r="M274" s="98">
        <f t="shared" si="42"/>
        <v>11.85386753700563</v>
      </c>
      <c r="N274" s="116">
        <f t="shared" si="43"/>
        <v>11.903867537005633</v>
      </c>
      <c r="O274" s="117">
        <f t="shared" si="44"/>
        <v>11.878867537005632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11.904367537005632</v>
      </c>
      <c r="L275" s="115">
        <f t="shared" si="49"/>
        <v>11.953367537005633</v>
      </c>
      <c r="M275" s="98">
        <f t="shared" si="42"/>
        <v>11.903867537005631</v>
      </c>
      <c r="N275" s="116">
        <f t="shared" si="43"/>
        <v>11.953867537005634</v>
      </c>
      <c r="O275" s="117">
        <f t="shared" si="44"/>
        <v>11.928867537005633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11.954367537005632</v>
      </c>
      <c r="L276" s="115">
        <f t="shared" si="49"/>
        <v>12.003367537005634</v>
      </c>
      <c r="M276" s="98">
        <f t="shared" si="42"/>
        <v>11.953867537005632</v>
      </c>
      <c r="N276" s="116">
        <f t="shared" si="43"/>
        <v>12.003867537005634</v>
      </c>
      <c r="O276" s="117">
        <f t="shared" si="44"/>
        <v>11.978867537005634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12.004367537005633</v>
      </c>
      <c r="L277" s="115">
        <f t="shared" si="49"/>
        <v>12.053367537005634</v>
      </c>
      <c r="M277" s="98">
        <f t="shared" si="42"/>
        <v>12.003867537005632</v>
      </c>
      <c r="N277" s="116">
        <f t="shared" si="43"/>
        <v>12.053867537005635</v>
      </c>
      <c r="O277" s="117">
        <f t="shared" si="44"/>
        <v>12.028867537005635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12.054367537005634</v>
      </c>
      <c r="L278" s="115">
        <f t="shared" si="49"/>
        <v>12.103367537005635</v>
      </c>
      <c r="M278" s="98">
        <f t="shared" si="42"/>
        <v>12.053867537005633</v>
      </c>
      <c r="N278" s="116">
        <f t="shared" si="43"/>
        <v>12.103867537005636</v>
      </c>
      <c r="O278" s="117">
        <f t="shared" si="44"/>
        <v>12.078867537005635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12.104367537005635</v>
      </c>
      <c r="L279" s="115">
        <f t="shared" si="49"/>
        <v>12.153367537005636</v>
      </c>
      <c r="M279" s="98">
        <f t="shared" si="42"/>
        <v>12.103867537005634</v>
      </c>
      <c r="N279" s="116">
        <f t="shared" si="43"/>
        <v>12.153867537005636</v>
      </c>
      <c r="O279" s="117">
        <f t="shared" si="44"/>
        <v>12.128867537005636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12.154367537005635</v>
      </c>
      <c r="L280" s="115">
        <f t="shared" si="49"/>
        <v>12.203367537005636</v>
      </c>
      <c r="M280" s="98">
        <f t="shared" si="42"/>
        <v>12.153867537005635</v>
      </c>
      <c r="N280" s="116">
        <f t="shared" si="43"/>
        <v>12.203867537005637</v>
      </c>
      <c r="O280" s="117">
        <f t="shared" si="44"/>
        <v>12.178867537005637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12.204367537005636</v>
      </c>
      <c r="L281" s="115">
        <f t="shared" si="49"/>
        <v>12.253367537005637</v>
      </c>
      <c r="M281" s="98">
        <f t="shared" si="42"/>
        <v>12.203867537005635</v>
      </c>
      <c r="N281" s="116">
        <f t="shared" si="43"/>
        <v>12.253867537005638</v>
      </c>
      <c r="O281" s="117">
        <f t="shared" si="44"/>
        <v>12.228867537005637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12.254367537005637</v>
      </c>
      <c r="L282" s="115">
        <f t="shared" si="49"/>
        <v>12.303367537005638</v>
      </c>
      <c r="M282" s="98">
        <f t="shared" si="42"/>
        <v>12.253867537005636</v>
      </c>
      <c r="N282" s="116">
        <f t="shared" si="43"/>
        <v>12.303867537005639</v>
      </c>
      <c r="O282" s="117">
        <f t="shared" si="44"/>
        <v>12.278867537005638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12.304367537005637</v>
      </c>
      <c r="L283" s="115">
        <f t="shared" si="49"/>
        <v>12.353367537005639</v>
      </c>
      <c r="M283" s="98">
        <f t="shared" si="42"/>
        <v>12.303867537005637</v>
      </c>
      <c r="N283" s="116">
        <f t="shared" si="43"/>
        <v>12.353867537005639</v>
      </c>
      <c r="O283" s="117">
        <f t="shared" si="44"/>
        <v>12.328867537005639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12.354367537005638</v>
      </c>
      <c r="L284" s="115">
        <f t="shared" si="49"/>
        <v>12.403367537005639</v>
      </c>
      <c r="M284" s="98">
        <f t="shared" si="42"/>
        <v>12.353867537005637</v>
      </c>
      <c r="N284" s="116">
        <f t="shared" si="43"/>
        <v>12.40386753700564</v>
      </c>
      <c r="O284" s="117">
        <f t="shared" si="44"/>
        <v>12.37886753700564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12.404367537005639</v>
      </c>
      <c r="L285" s="115">
        <f t="shared" si="49"/>
        <v>12.45336753700564</v>
      </c>
      <c r="M285" s="98">
        <f t="shared" si="42"/>
        <v>12.403867537005638</v>
      </c>
      <c r="N285" s="116">
        <f t="shared" si="43"/>
        <v>12.453867537005641</v>
      </c>
      <c r="O285" s="117">
        <f t="shared" si="44"/>
        <v>12.42886753700564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12.454367537005639</v>
      </c>
      <c r="L286" s="115">
        <f t="shared" si="49"/>
        <v>12.503367537005641</v>
      </c>
      <c r="M286" s="98">
        <f t="shared" si="42"/>
        <v>12.453867537005639</v>
      </c>
      <c r="N286" s="116">
        <f t="shared" si="43"/>
        <v>12.503867537005641</v>
      </c>
      <c r="O286" s="117">
        <f t="shared" si="44"/>
        <v>12.478867537005641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12.50436753700564</v>
      </c>
      <c r="L287" s="115">
        <f t="shared" si="49"/>
        <v>12.553367537005641</v>
      </c>
      <c r="M287" s="98">
        <f t="shared" si="42"/>
        <v>12.50386753700564</v>
      </c>
      <c r="N287" s="116">
        <f t="shared" si="43"/>
        <v>12.553867537005642</v>
      </c>
      <c r="O287" s="117">
        <f t="shared" si="44"/>
        <v>12.528867537005642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12.554367537005641</v>
      </c>
      <c r="L288" s="115">
        <f t="shared" si="49"/>
        <v>12.603367537005642</v>
      </c>
      <c r="M288" s="98">
        <f t="shared" si="42"/>
        <v>12.55386753700564</v>
      </c>
      <c r="N288" s="116">
        <f t="shared" si="43"/>
        <v>12.603867537005643</v>
      </c>
      <c r="O288" s="117">
        <f t="shared" si="44"/>
        <v>12.578867537005642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12.604367537005642</v>
      </c>
      <c r="L289" s="115">
        <f t="shared" si="49"/>
        <v>12.653367537005643</v>
      </c>
      <c r="M289" s="98">
        <f t="shared" si="42"/>
        <v>12.603867537005641</v>
      </c>
      <c r="N289" s="116">
        <f t="shared" si="43"/>
        <v>12.653867537005643</v>
      </c>
      <c r="O289" s="117">
        <f t="shared" si="44"/>
        <v>12.628867537005643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12.654367537005642</v>
      </c>
      <c r="L290" s="115">
        <f t="shared" si="49"/>
        <v>12.703367537005644</v>
      </c>
      <c r="M290" s="98">
        <f t="shared" si="42"/>
        <v>12.653867537005642</v>
      </c>
      <c r="N290" s="116">
        <f t="shared" si="43"/>
        <v>12.703867537005644</v>
      </c>
      <c r="O290" s="117">
        <f t="shared" si="44"/>
        <v>12.678867537005644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12.704367537005643</v>
      </c>
      <c r="L291" s="115">
        <f t="shared" si="49"/>
        <v>12.753367537005644</v>
      </c>
      <c r="M291" s="98">
        <f t="shared" si="42"/>
        <v>12.703867537005642</v>
      </c>
      <c r="N291" s="116">
        <f t="shared" si="43"/>
        <v>12.753867537005645</v>
      </c>
      <c r="O291" s="117">
        <f t="shared" si="44"/>
        <v>12.728867537005645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12.754367537005644</v>
      </c>
      <c r="L292" s="115">
        <f t="shared" si="49"/>
        <v>12.803367537005645</v>
      </c>
      <c r="M292" s="98">
        <f t="shared" si="42"/>
        <v>12.753867537005643</v>
      </c>
      <c r="N292" s="116">
        <f t="shared" si="43"/>
        <v>12.803867537005646</v>
      </c>
      <c r="O292" s="117">
        <f t="shared" si="44"/>
        <v>12.778867537005645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12.804367537005644</v>
      </c>
      <c r="L293" s="115">
        <f t="shared" si="49"/>
        <v>12.853367537005646</v>
      </c>
      <c r="M293" s="98">
        <f t="shared" si="42"/>
        <v>12.803867537005644</v>
      </c>
      <c r="N293" s="116">
        <f t="shared" si="43"/>
        <v>12.853867537005646</v>
      </c>
      <c r="O293" s="117">
        <f t="shared" si="44"/>
        <v>12.828867537005646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12.854367537005645</v>
      </c>
      <c r="L294" s="115">
        <f t="shared" si="49"/>
        <v>12.903367537005646</v>
      </c>
      <c r="M294" s="98">
        <f t="shared" si="42"/>
        <v>12.853867537005645</v>
      </c>
      <c r="N294" s="116">
        <f t="shared" si="43"/>
        <v>12.903867537005647</v>
      </c>
      <c r="O294" s="117">
        <f t="shared" si="44"/>
        <v>12.878867537005647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12.904367537005646</v>
      </c>
      <c r="L295" s="115">
        <f t="shared" si="49"/>
        <v>12.953367537005647</v>
      </c>
      <c r="M295" s="98">
        <f t="shared" si="42"/>
        <v>12.903867537005645</v>
      </c>
      <c r="N295" s="116">
        <f t="shared" si="43"/>
        <v>12.953867537005648</v>
      </c>
      <c r="O295" s="117">
        <f t="shared" si="44"/>
        <v>12.928867537005647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12.954367537005647</v>
      </c>
      <c r="L296" s="115">
        <f t="shared" si="49"/>
        <v>13.003367537005648</v>
      </c>
      <c r="M296" s="98">
        <f t="shared" si="42"/>
        <v>12.953867537005646</v>
      </c>
      <c r="N296" s="116">
        <f t="shared" si="43"/>
        <v>13.003867537005648</v>
      </c>
      <c r="O296" s="117">
        <f t="shared" si="44"/>
        <v>12.978867537005648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13.004367537005647</v>
      </c>
      <c r="L297" s="115">
        <f t="shared" si="49"/>
        <v>13.053367537005649</v>
      </c>
      <c r="M297" s="98">
        <f t="shared" si="42"/>
        <v>13.003867537005647</v>
      </c>
      <c r="N297" s="116">
        <f t="shared" si="43"/>
        <v>13.053867537005649</v>
      </c>
      <c r="O297" s="117">
        <f t="shared" si="44"/>
        <v>13.028867537005649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13.054367537005648</v>
      </c>
      <c r="L298" s="115">
        <f t="shared" si="49"/>
        <v>13.103367537005649</v>
      </c>
      <c r="M298" s="98">
        <f t="shared" si="42"/>
        <v>13.053867537005647</v>
      </c>
      <c r="N298" s="116">
        <f t="shared" si="43"/>
        <v>13.10386753700565</v>
      </c>
      <c r="O298" s="117">
        <f t="shared" si="44"/>
        <v>13.07886753700565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13.104367537005649</v>
      </c>
      <c r="L299" s="115">
        <f t="shared" si="49"/>
        <v>13.15336753700565</v>
      </c>
      <c r="M299" s="98">
        <f t="shared" si="42"/>
        <v>13.103867537005648</v>
      </c>
      <c r="N299" s="116">
        <f t="shared" si="43"/>
        <v>13.153867537005651</v>
      </c>
      <c r="O299" s="117">
        <f t="shared" si="44"/>
        <v>13.12886753700565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13.154367537005649</v>
      </c>
      <c r="L300" s="115">
        <f t="shared" si="49"/>
        <v>13.203367537005651</v>
      </c>
      <c r="M300" s="98">
        <f t="shared" si="42"/>
        <v>13.153867537005649</v>
      </c>
      <c r="N300" s="116">
        <f t="shared" si="43"/>
        <v>13.203867537005651</v>
      </c>
      <c r="O300" s="117">
        <f t="shared" si="44"/>
        <v>13.178867537005651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13.20436753700565</v>
      </c>
      <c r="L301" s="115">
        <f t="shared" si="49"/>
        <v>13.253367537005651</v>
      </c>
      <c r="M301" s="98">
        <f t="shared" si="42"/>
        <v>13.20386753700565</v>
      </c>
      <c r="N301" s="116">
        <f t="shared" si="43"/>
        <v>13.253867537005652</v>
      </c>
      <c r="O301" s="117">
        <f t="shared" si="44"/>
        <v>13.228867537005652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13.254367537005651</v>
      </c>
      <c r="L302" s="115">
        <f t="shared" si="49"/>
        <v>13.303367537005652</v>
      </c>
      <c r="M302" s="98">
        <f t="shared" si="42"/>
        <v>13.25386753700565</v>
      </c>
      <c r="N302" s="116">
        <f t="shared" si="43"/>
        <v>13.303867537005653</v>
      </c>
      <c r="O302" s="117">
        <f t="shared" si="44"/>
        <v>13.278867537005652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13.304367537005652</v>
      </c>
      <c r="L303" s="115">
        <f t="shared" si="49"/>
        <v>13.353367537005653</v>
      </c>
      <c r="M303" s="98">
        <f t="shared" si="42"/>
        <v>13.303867537005651</v>
      </c>
      <c r="N303" s="116">
        <f t="shared" si="43"/>
        <v>13.353867537005653</v>
      </c>
      <c r="O303" s="117">
        <f t="shared" si="44"/>
        <v>13.328867537005653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13.354367537005652</v>
      </c>
      <c r="L304" s="115">
        <f t="shared" si="49"/>
        <v>13.403367537005654</v>
      </c>
      <c r="M304" s="98">
        <f t="shared" si="42"/>
        <v>13.353867537005652</v>
      </c>
      <c r="N304" s="116">
        <f t="shared" si="43"/>
        <v>13.403867537005654</v>
      </c>
      <c r="O304" s="117">
        <f t="shared" si="44"/>
        <v>13.378867537005654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13.404367537005653</v>
      </c>
      <c r="L305" s="115">
        <f t="shared" si="49"/>
        <v>13.453367537005654</v>
      </c>
      <c r="M305" s="98">
        <f t="shared" si="42"/>
        <v>13.403867537005652</v>
      </c>
      <c r="N305" s="116">
        <f t="shared" si="43"/>
        <v>13.453867537005655</v>
      </c>
      <c r="O305" s="117">
        <f t="shared" si="44"/>
        <v>13.428867537005654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13.454367537005654</v>
      </c>
      <c r="L306" s="115">
        <f t="shared" si="49"/>
        <v>13.503367537005655</v>
      </c>
      <c r="M306" s="98">
        <f t="shared" si="42"/>
        <v>13.453867537005653</v>
      </c>
      <c r="N306" s="116">
        <f t="shared" si="43"/>
        <v>13.503867537005656</v>
      </c>
      <c r="O306" s="117">
        <f t="shared" si="44"/>
        <v>13.478867537005655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13.504367537005654</v>
      </c>
      <c r="L307" s="115">
        <f t="shared" si="49"/>
        <v>13.553367537005656</v>
      </c>
      <c r="M307" s="98">
        <f t="shared" si="42"/>
        <v>13.503867537005654</v>
      </c>
      <c r="N307" s="116">
        <f t="shared" si="43"/>
        <v>13.553867537005656</v>
      </c>
      <c r="O307" s="117">
        <f t="shared" si="44"/>
        <v>13.528867537005656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13.554367537005655</v>
      </c>
      <c r="L308" s="115">
        <f t="shared" si="49"/>
        <v>13.603367537005656</v>
      </c>
      <c r="M308" s="98">
        <f t="shared" si="42"/>
        <v>13.553867537005654</v>
      </c>
      <c r="N308" s="116">
        <f t="shared" si="43"/>
        <v>13.603867537005657</v>
      </c>
      <c r="O308" s="117">
        <f t="shared" si="44"/>
        <v>13.578867537005657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13.604367537005656</v>
      </c>
      <c r="L309" s="115">
        <f t="shared" si="49"/>
        <v>13.653367537005657</v>
      </c>
      <c r="M309" s="98">
        <f t="shared" si="42"/>
        <v>13.603867537005655</v>
      </c>
      <c r="N309" s="116">
        <f t="shared" si="43"/>
        <v>13.653867537005658</v>
      </c>
      <c r="O309" s="117">
        <f t="shared" si="44"/>
        <v>13.628867537005657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13.654367537005657</v>
      </c>
      <c r="L310" s="115">
        <f t="shared" si="49"/>
        <v>13.703367537005658</v>
      </c>
      <c r="M310" s="98">
        <f t="shared" si="42"/>
        <v>13.653867537005656</v>
      </c>
      <c r="N310" s="116">
        <f t="shared" si="43"/>
        <v>13.703867537005658</v>
      </c>
      <c r="O310" s="117">
        <f t="shared" si="44"/>
        <v>13.678867537005658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13.704367537005657</v>
      </c>
      <c r="L311" s="115">
        <f t="shared" si="49"/>
        <v>13.753367537005659</v>
      </c>
      <c r="M311" s="98">
        <f t="shared" si="42"/>
        <v>13.703867537005657</v>
      </c>
      <c r="N311" s="116">
        <f t="shared" si="43"/>
        <v>13.753867537005659</v>
      </c>
      <c r="O311" s="117">
        <f t="shared" si="44"/>
        <v>13.728867537005659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13.754367537005658</v>
      </c>
      <c r="L312" s="115">
        <f t="shared" si="49"/>
        <v>13.803367537005659</v>
      </c>
      <c r="M312" s="98">
        <f t="shared" si="42"/>
        <v>13.753867537005657</v>
      </c>
      <c r="N312" s="116">
        <f t="shared" si="43"/>
        <v>13.80386753700566</v>
      </c>
      <c r="O312" s="117">
        <f t="shared" si="44"/>
        <v>13.778867537005659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13.804367537005659</v>
      </c>
      <c r="L313" s="115">
        <f t="shared" si="49"/>
        <v>13.85336753700566</v>
      </c>
      <c r="M313" s="98">
        <f t="shared" si="42"/>
        <v>13.803867537005658</v>
      </c>
      <c r="N313" s="116">
        <f t="shared" si="43"/>
        <v>13.853867537005661</v>
      </c>
      <c r="O313" s="117">
        <f t="shared" si="44"/>
        <v>13.82886753700566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13.854367537005659</v>
      </c>
      <c r="L314" s="115">
        <f t="shared" si="49"/>
        <v>13.903367537005661</v>
      </c>
      <c r="M314" s="98">
        <f t="shared" si="42"/>
        <v>13.853867537005659</v>
      </c>
      <c r="N314" s="116">
        <f t="shared" si="43"/>
        <v>13.903867537005661</v>
      </c>
      <c r="O314" s="117">
        <f t="shared" si="44"/>
        <v>13.878867537005661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13.90436753700566</v>
      </c>
      <c r="L315" s="115">
        <f t="shared" si="49"/>
        <v>13.953367537005661</v>
      </c>
      <c r="M315" s="98">
        <f t="shared" si="42"/>
        <v>13.903867537005659</v>
      </c>
      <c r="N315" s="116">
        <f t="shared" si="43"/>
        <v>13.953867537005662</v>
      </c>
      <c r="O315" s="117">
        <f t="shared" si="44"/>
        <v>13.928867537005662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13.954367537005661</v>
      </c>
      <c r="L316" s="115">
        <f t="shared" si="49"/>
        <v>14.003367537005662</v>
      </c>
      <c r="M316" s="98">
        <f t="shared" si="42"/>
        <v>13.95386753700566</v>
      </c>
      <c r="N316" s="116">
        <f t="shared" si="43"/>
        <v>14.003867537005663</v>
      </c>
      <c r="O316" s="117">
        <f t="shared" si="44"/>
        <v>13.978867537005662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14.004367537005662</v>
      </c>
      <c r="L317" s="115">
        <f t="shared" si="49"/>
        <v>14.053367537005663</v>
      </c>
      <c r="M317" s="98">
        <f t="shared" si="42"/>
        <v>14.003867537005661</v>
      </c>
      <c r="N317" s="116">
        <f t="shared" si="43"/>
        <v>14.053867537005663</v>
      </c>
      <c r="O317" s="117">
        <f t="shared" si="44"/>
        <v>14.028867537005663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14.054367537005662</v>
      </c>
      <c r="L318" s="115">
        <f t="shared" si="49"/>
        <v>14.103367537005663</v>
      </c>
      <c r="M318" s="98">
        <f t="shared" si="42"/>
        <v>14.053867537005662</v>
      </c>
      <c r="N318" s="116">
        <f t="shared" si="43"/>
        <v>14.103867537005664</v>
      </c>
      <c r="O318" s="117">
        <f t="shared" si="44"/>
        <v>14.078867537005664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14.104367537005663</v>
      </c>
      <c r="L319" s="115">
        <f t="shared" si="49"/>
        <v>14.153367537005664</v>
      </c>
      <c r="M319" s="98">
        <f t="shared" si="42"/>
        <v>14.103867537005662</v>
      </c>
      <c r="N319" s="116">
        <f t="shared" si="43"/>
        <v>14.153867537005665</v>
      </c>
      <c r="O319" s="117">
        <f t="shared" si="44"/>
        <v>14.128867537005664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14.154367537005664</v>
      </c>
      <c r="L320" s="115">
        <f t="shared" si="49"/>
        <v>14.203367537005665</v>
      </c>
      <c r="M320" s="98">
        <f t="shared" si="42"/>
        <v>14.153867537005663</v>
      </c>
      <c r="N320" s="116">
        <f t="shared" si="43"/>
        <v>14.203867537005666</v>
      </c>
      <c r="O320" s="117">
        <f t="shared" si="44"/>
        <v>14.178867537005665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14.204367537005664</v>
      </c>
      <c r="L321" s="115">
        <f t="shared" si="49"/>
        <v>14.253367537005666</v>
      </c>
      <c r="M321" s="98">
        <f t="shared" si="42"/>
        <v>14.203867537005664</v>
      </c>
      <c r="N321" s="116">
        <f t="shared" si="43"/>
        <v>14.253867537005666</v>
      </c>
      <c r="O321" s="117">
        <f t="shared" si="44"/>
        <v>14.228867537005666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14.254367537005665</v>
      </c>
      <c r="L322" s="115">
        <f t="shared" si="49"/>
        <v>14.303367537005666</v>
      </c>
      <c r="M322" s="98">
        <f t="shared" si="42"/>
        <v>14.253867537005664</v>
      </c>
      <c r="N322" s="116">
        <f t="shared" si="43"/>
        <v>14.303867537005667</v>
      </c>
      <c r="O322" s="117">
        <f t="shared" si="44"/>
        <v>14.278867537005667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14.304367537005666</v>
      </c>
      <c r="L323" s="115">
        <f t="shared" si="49"/>
        <v>14.353367537005667</v>
      </c>
      <c r="M323" s="98">
        <f t="shared" si="42"/>
        <v>14.303867537005665</v>
      </c>
      <c r="N323" s="116">
        <f t="shared" si="43"/>
        <v>14.353867537005668</v>
      </c>
      <c r="O323" s="117">
        <f t="shared" si="44"/>
        <v>14.328867537005667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14.354367537005666</v>
      </c>
      <c r="L324" s="115">
        <f t="shared" si="49"/>
        <v>14.403367537005668</v>
      </c>
      <c r="M324" s="98">
        <f t="shared" si="42"/>
        <v>14.353867537005666</v>
      </c>
      <c r="N324" s="116">
        <f t="shared" si="43"/>
        <v>14.403867537005668</v>
      </c>
      <c r="O324" s="117">
        <f t="shared" si="44"/>
        <v>14.378867537005668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14.404367537005667</v>
      </c>
      <c r="L325" s="115">
        <f t="shared" si="49"/>
        <v>14.453367537005668</v>
      </c>
      <c r="M325" s="98">
        <f t="shared" ref="M325:M388" si="52">K325-5*10^-(D$2+1)</f>
        <v>14.403867537005667</v>
      </c>
      <c r="N325" s="116">
        <f t="shared" ref="N325:N388" si="53">L325+5*10^-(D$2+1)</f>
        <v>14.453867537005669</v>
      </c>
      <c r="O325" s="117">
        <f t="shared" ref="O325:O388" si="54">AVERAGE(K325,L325)</f>
        <v>14.428867537005669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14.454367537005668</v>
      </c>
      <c r="L326" s="115">
        <f t="shared" ref="L326:L389" si="59">K326+$I$4-POWER(10,-$D$2)</f>
        <v>14.503367537005669</v>
      </c>
      <c r="M326" s="98">
        <f t="shared" si="52"/>
        <v>14.453867537005667</v>
      </c>
      <c r="N326" s="116">
        <f t="shared" si="53"/>
        <v>14.50386753700567</v>
      </c>
      <c r="O326" s="117">
        <f t="shared" si="54"/>
        <v>14.478867537005669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14.504367537005669</v>
      </c>
      <c r="L327" s="115">
        <f t="shared" si="59"/>
        <v>14.55336753700567</v>
      </c>
      <c r="M327" s="98">
        <f t="shared" si="52"/>
        <v>14.503867537005668</v>
      </c>
      <c r="N327" s="116">
        <f t="shared" si="53"/>
        <v>14.55386753700567</v>
      </c>
      <c r="O327" s="117">
        <f t="shared" si="54"/>
        <v>14.52886753700567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14.554367537005669</v>
      </c>
      <c r="L328" s="115">
        <f t="shared" si="59"/>
        <v>14.603367537005671</v>
      </c>
      <c r="M328" s="98">
        <f t="shared" si="52"/>
        <v>14.553867537005669</v>
      </c>
      <c r="N328" s="116">
        <f t="shared" si="53"/>
        <v>14.603867537005671</v>
      </c>
      <c r="O328" s="117">
        <f t="shared" si="54"/>
        <v>14.578867537005671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14.60436753700567</v>
      </c>
      <c r="L329" s="115">
        <f t="shared" si="59"/>
        <v>14.653367537005671</v>
      </c>
      <c r="M329" s="98">
        <f t="shared" si="52"/>
        <v>14.603867537005669</v>
      </c>
      <c r="N329" s="116">
        <f t="shared" si="53"/>
        <v>14.653867537005672</v>
      </c>
      <c r="O329" s="117">
        <f t="shared" si="54"/>
        <v>14.628867537005672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14.654367537005671</v>
      </c>
      <c r="L330" s="115">
        <f t="shared" si="59"/>
        <v>14.703367537005672</v>
      </c>
      <c r="M330" s="98">
        <f t="shared" si="52"/>
        <v>14.65386753700567</v>
      </c>
      <c r="N330" s="116">
        <f t="shared" si="53"/>
        <v>14.703867537005673</v>
      </c>
      <c r="O330" s="117">
        <f t="shared" si="54"/>
        <v>14.678867537005672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14.704367537005671</v>
      </c>
      <c r="L331" s="115">
        <f t="shared" si="59"/>
        <v>14.753367537005673</v>
      </c>
      <c r="M331" s="98">
        <f t="shared" si="52"/>
        <v>14.703867537005671</v>
      </c>
      <c r="N331" s="116">
        <f t="shared" si="53"/>
        <v>14.753867537005673</v>
      </c>
      <c r="O331" s="117">
        <f t="shared" si="54"/>
        <v>14.728867537005673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14.754367537005672</v>
      </c>
      <c r="L332" s="115">
        <f t="shared" si="59"/>
        <v>14.803367537005673</v>
      </c>
      <c r="M332" s="98">
        <f t="shared" si="52"/>
        <v>14.753867537005672</v>
      </c>
      <c r="N332" s="116">
        <f t="shared" si="53"/>
        <v>14.803867537005674</v>
      </c>
      <c r="O332" s="117">
        <f t="shared" si="54"/>
        <v>14.778867537005674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14.804367537005673</v>
      </c>
      <c r="L333" s="115">
        <f t="shared" si="59"/>
        <v>14.853367537005674</v>
      </c>
      <c r="M333" s="98">
        <f t="shared" si="52"/>
        <v>14.803867537005672</v>
      </c>
      <c r="N333" s="116">
        <f t="shared" si="53"/>
        <v>14.853867537005675</v>
      </c>
      <c r="O333" s="117">
        <f t="shared" si="54"/>
        <v>14.828867537005674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14.854367537005674</v>
      </c>
      <c r="L334" s="115">
        <f t="shared" si="59"/>
        <v>14.903367537005675</v>
      </c>
      <c r="M334" s="98">
        <f t="shared" si="52"/>
        <v>14.853867537005673</v>
      </c>
      <c r="N334" s="116">
        <f t="shared" si="53"/>
        <v>14.903867537005675</v>
      </c>
      <c r="O334" s="117">
        <f t="shared" si="54"/>
        <v>14.878867537005675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14.904367537005674</v>
      </c>
      <c r="L335" s="115">
        <f t="shared" si="59"/>
        <v>14.953367537005676</v>
      </c>
      <c r="M335" s="98">
        <f t="shared" si="52"/>
        <v>14.903867537005674</v>
      </c>
      <c r="N335" s="116">
        <f t="shared" si="53"/>
        <v>14.953867537005676</v>
      </c>
      <c r="O335" s="117">
        <f t="shared" si="54"/>
        <v>14.928867537005676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14.954367537005675</v>
      </c>
      <c r="L336" s="115">
        <f t="shared" si="59"/>
        <v>15.003367537005676</v>
      </c>
      <c r="M336" s="98">
        <f t="shared" si="52"/>
        <v>14.953867537005674</v>
      </c>
      <c r="N336" s="116">
        <f t="shared" si="53"/>
        <v>15.003867537005677</v>
      </c>
      <c r="O336" s="117">
        <f t="shared" si="54"/>
        <v>14.978867537005677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15.004367537005676</v>
      </c>
      <c r="L337" s="115">
        <f t="shared" si="59"/>
        <v>15.053367537005677</v>
      </c>
      <c r="M337" s="98">
        <f t="shared" si="52"/>
        <v>15.003867537005675</v>
      </c>
      <c r="N337" s="116">
        <f t="shared" si="53"/>
        <v>15.053867537005678</v>
      </c>
      <c r="O337" s="117">
        <f t="shared" si="54"/>
        <v>15.028867537005677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15.054367537005676</v>
      </c>
      <c r="L338" s="115">
        <f t="shared" si="59"/>
        <v>15.103367537005678</v>
      </c>
      <c r="M338" s="98">
        <f t="shared" si="52"/>
        <v>15.053867537005676</v>
      </c>
      <c r="N338" s="116">
        <f t="shared" si="53"/>
        <v>15.103867537005678</v>
      </c>
      <c r="O338" s="117">
        <f t="shared" si="54"/>
        <v>15.078867537005678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15.104367537005677</v>
      </c>
      <c r="L339" s="115">
        <f t="shared" si="59"/>
        <v>15.153367537005678</v>
      </c>
      <c r="M339" s="98">
        <f t="shared" si="52"/>
        <v>15.103867537005677</v>
      </c>
      <c r="N339" s="116">
        <f t="shared" si="53"/>
        <v>15.153867537005679</v>
      </c>
      <c r="O339" s="117">
        <f t="shared" si="54"/>
        <v>15.128867537005679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15.154367537005678</v>
      </c>
      <c r="L340" s="115">
        <f t="shared" si="59"/>
        <v>15.203367537005679</v>
      </c>
      <c r="M340" s="98">
        <f t="shared" si="52"/>
        <v>15.153867537005677</v>
      </c>
      <c r="N340" s="116">
        <f t="shared" si="53"/>
        <v>15.20386753700568</v>
      </c>
      <c r="O340" s="117">
        <f t="shared" si="54"/>
        <v>15.178867537005679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15.204367537005679</v>
      </c>
      <c r="L341" s="115">
        <f t="shared" si="59"/>
        <v>15.25336753700568</v>
      </c>
      <c r="M341" s="98">
        <f t="shared" si="52"/>
        <v>15.203867537005678</v>
      </c>
      <c r="N341" s="116">
        <f t="shared" si="53"/>
        <v>15.25386753700568</v>
      </c>
      <c r="O341" s="117">
        <f t="shared" si="54"/>
        <v>15.22886753700568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15.254367537005679</v>
      </c>
      <c r="L342" s="115">
        <f t="shared" si="59"/>
        <v>15.303367537005681</v>
      </c>
      <c r="M342" s="98">
        <f t="shared" si="52"/>
        <v>15.253867537005679</v>
      </c>
      <c r="N342" s="116">
        <f t="shared" si="53"/>
        <v>15.303867537005681</v>
      </c>
      <c r="O342" s="117">
        <f t="shared" si="54"/>
        <v>15.278867537005681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15.30436753700568</v>
      </c>
      <c r="L343" s="115">
        <f t="shared" si="59"/>
        <v>15.353367537005681</v>
      </c>
      <c r="M343" s="98">
        <f t="shared" si="52"/>
        <v>15.303867537005679</v>
      </c>
      <c r="N343" s="116">
        <f t="shared" si="53"/>
        <v>15.353867537005682</v>
      </c>
      <c r="O343" s="117">
        <f t="shared" si="54"/>
        <v>15.328867537005681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15.354367537005681</v>
      </c>
      <c r="L344" s="115">
        <f t="shared" si="59"/>
        <v>15.403367537005682</v>
      </c>
      <c r="M344" s="98">
        <f t="shared" si="52"/>
        <v>15.35386753700568</v>
      </c>
      <c r="N344" s="116">
        <f t="shared" si="53"/>
        <v>15.403867537005683</v>
      </c>
      <c r="O344" s="117">
        <f t="shared" si="54"/>
        <v>15.378867537005682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15.404367537005681</v>
      </c>
      <c r="L345" s="115">
        <f t="shared" si="59"/>
        <v>15.453367537005683</v>
      </c>
      <c r="M345" s="98">
        <f t="shared" si="52"/>
        <v>15.403867537005681</v>
      </c>
      <c r="N345" s="116">
        <f t="shared" si="53"/>
        <v>15.453867537005683</v>
      </c>
      <c r="O345" s="117">
        <f t="shared" si="54"/>
        <v>15.428867537005683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15.454367537005682</v>
      </c>
      <c r="L346" s="115">
        <f t="shared" si="59"/>
        <v>15.503367537005683</v>
      </c>
      <c r="M346" s="98">
        <f t="shared" si="52"/>
        <v>15.453867537005681</v>
      </c>
      <c r="N346" s="116">
        <f t="shared" si="53"/>
        <v>15.503867537005684</v>
      </c>
      <c r="O346" s="117">
        <f t="shared" si="54"/>
        <v>15.478867537005684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15.504367537005683</v>
      </c>
      <c r="L347" s="115">
        <f t="shared" si="59"/>
        <v>15.553367537005684</v>
      </c>
      <c r="M347" s="98">
        <f t="shared" si="52"/>
        <v>15.503867537005682</v>
      </c>
      <c r="N347" s="116">
        <f t="shared" si="53"/>
        <v>15.553867537005685</v>
      </c>
      <c r="O347" s="117">
        <f t="shared" si="54"/>
        <v>15.528867537005684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15.554367537005684</v>
      </c>
      <c r="L348" s="115">
        <f t="shared" si="59"/>
        <v>15.603367537005685</v>
      </c>
      <c r="M348" s="98">
        <f t="shared" si="52"/>
        <v>15.553867537005683</v>
      </c>
      <c r="N348" s="116">
        <f t="shared" si="53"/>
        <v>15.603867537005685</v>
      </c>
      <c r="O348" s="117">
        <f t="shared" si="54"/>
        <v>15.578867537005685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15.604367537005684</v>
      </c>
      <c r="L349" s="115">
        <f t="shared" si="59"/>
        <v>15.653367537005686</v>
      </c>
      <c r="M349" s="98">
        <f t="shared" si="52"/>
        <v>15.603867537005684</v>
      </c>
      <c r="N349" s="116">
        <f t="shared" si="53"/>
        <v>15.653867537005686</v>
      </c>
      <c r="O349" s="117">
        <f t="shared" si="54"/>
        <v>15.628867537005686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15.654367537005685</v>
      </c>
      <c r="L350" s="115">
        <f t="shared" si="59"/>
        <v>15.703367537005686</v>
      </c>
      <c r="M350" s="98">
        <f t="shared" si="52"/>
        <v>15.653867537005684</v>
      </c>
      <c r="N350" s="116">
        <f t="shared" si="53"/>
        <v>15.703867537005687</v>
      </c>
      <c r="O350" s="117">
        <f t="shared" si="54"/>
        <v>15.678867537005686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15.704367537005686</v>
      </c>
      <c r="L351" s="115">
        <f t="shared" si="59"/>
        <v>15.753367537005687</v>
      </c>
      <c r="M351" s="98">
        <f t="shared" si="52"/>
        <v>15.703867537005685</v>
      </c>
      <c r="N351" s="116">
        <f t="shared" si="53"/>
        <v>15.753867537005688</v>
      </c>
      <c r="O351" s="117">
        <f t="shared" si="54"/>
        <v>15.728867537005687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15.754367537005686</v>
      </c>
      <c r="L352" s="115">
        <f t="shared" si="59"/>
        <v>15.803367537005688</v>
      </c>
      <c r="M352" s="98">
        <f t="shared" si="52"/>
        <v>15.753867537005686</v>
      </c>
      <c r="N352" s="116">
        <f t="shared" si="53"/>
        <v>15.803867537005688</v>
      </c>
      <c r="O352" s="117">
        <f t="shared" si="54"/>
        <v>15.778867537005688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15.804367537005687</v>
      </c>
      <c r="L353" s="115">
        <f t="shared" si="59"/>
        <v>15.853367537005688</v>
      </c>
      <c r="M353" s="98">
        <f t="shared" si="52"/>
        <v>15.803867537005686</v>
      </c>
      <c r="N353" s="116">
        <f t="shared" si="53"/>
        <v>15.853867537005689</v>
      </c>
      <c r="O353" s="117">
        <f t="shared" si="54"/>
        <v>15.828867537005689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15.854367537005688</v>
      </c>
      <c r="L354" s="115">
        <f t="shared" si="59"/>
        <v>15.903367537005689</v>
      </c>
      <c r="M354" s="98">
        <f t="shared" si="52"/>
        <v>15.853867537005687</v>
      </c>
      <c r="N354" s="116">
        <f t="shared" si="53"/>
        <v>15.90386753700569</v>
      </c>
      <c r="O354" s="117">
        <f t="shared" si="54"/>
        <v>15.878867537005689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15.904367537005689</v>
      </c>
      <c r="L355" s="115">
        <f t="shared" si="59"/>
        <v>15.95336753700569</v>
      </c>
      <c r="M355" s="98">
        <f t="shared" si="52"/>
        <v>15.903867537005688</v>
      </c>
      <c r="N355" s="116">
        <f t="shared" si="53"/>
        <v>15.95386753700569</v>
      </c>
      <c r="O355" s="117">
        <f t="shared" si="54"/>
        <v>15.92886753700569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15.954367537005689</v>
      </c>
      <c r="L356" s="115">
        <f t="shared" si="59"/>
        <v>16.003367537005687</v>
      </c>
      <c r="M356" s="98">
        <f t="shared" si="52"/>
        <v>15.953867537005689</v>
      </c>
      <c r="N356" s="116">
        <f t="shared" si="53"/>
        <v>16.003867537005686</v>
      </c>
      <c r="O356" s="117">
        <f t="shared" si="54"/>
        <v>15.978867537005687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16.004367537005688</v>
      </c>
      <c r="L357" s="115">
        <f t="shared" si="59"/>
        <v>16.053367537005688</v>
      </c>
      <c r="M357" s="98">
        <f t="shared" si="52"/>
        <v>16.003867537005689</v>
      </c>
      <c r="N357" s="116">
        <f t="shared" si="53"/>
        <v>16.053867537005686</v>
      </c>
      <c r="O357" s="117">
        <f t="shared" si="54"/>
        <v>16.028867537005688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16.054367537005689</v>
      </c>
      <c r="L358" s="115">
        <f t="shared" si="59"/>
        <v>16.103367537005688</v>
      </c>
      <c r="M358" s="98">
        <f t="shared" si="52"/>
        <v>16.05386753700569</v>
      </c>
      <c r="N358" s="116">
        <f t="shared" si="53"/>
        <v>16.103867537005687</v>
      </c>
      <c r="O358" s="117">
        <f t="shared" si="54"/>
        <v>16.078867537005689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16.10436753700569</v>
      </c>
      <c r="L359" s="115">
        <f t="shared" si="59"/>
        <v>16.153367537005689</v>
      </c>
      <c r="M359" s="98">
        <f t="shared" si="52"/>
        <v>16.103867537005691</v>
      </c>
      <c r="N359" s="116">
        <f t="shared" si="53"/>
        <v>16.153867537005688</v>
      </c>
      <c r="O359" s="117">
        <f t="shared" si="54"/>
        <v>16.128867537005689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16.15436753700569</v>
      </c>
      <c r="L360" s="115">
        <f t="shared" si="59"/>
        <v>16.20336753700569</v>
      </c>
      <c r="M360" s="98">
        <f t="shared" si="52"/>
        <v>16.153867537005691</v>
      </c>
      <c r="N360" s="116">
        <f t="shared" si="53"/>
        <v>16.203867537005689</v>
      </c>
      <c r="O360" s="117">
        <f t="shared" si="54"/>
        <v>16.17886753700569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16.204367537005691</v>
      </c>
      <c r="L361" s="115">
        <f t="shared" si="59"/>
        <v>16.25336753700569</v>
      </c>
      <c r="M361" s="98">
        <f t="shared" si="52"/>
        <v>16.203867537005692</v>
      </c>
      <c r="N361" s="116">
        <f t="shared" si="53"/>
        <v>16.253867537005689</v>
      </c>
      <c r="O361" s="117">
        <f t="shared" si="54"/>
        <v>16.228867537005691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16.254367537005692</v>
      </c>
      <c r="L362" s="115">
        <f t="shared" si="59"/>
        <v>16.303367537005691</v>
      </c>
      <c r="M362" s="98">
        <f t="shared" si="52"/>
        <v>16.253867537005693</v>
      </c>
      <c r="N362" s="116">
        <f t="shared" si="53"/>
        <v>16.30386753700569</v>
      </c>
      <c r="O362" s="117">
        <f t="shared" si="54"/>
        <v>16.278867537005691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16.304367537005692</v>
      </c>
      <c r="L363" s="115">
        <f t="shared" si="59"/>
        <v>16.353367537005692</v>
      </c>
      <c r="M363" s="98">
        <f t="shared" si="52"/>
        <v>16.303867537005694</v>
      </c>
      <c r="N363" s="116">
        <f t="shared" si="53"/>
        <v>16.353867537005691</v>
      </c>
      <c r="O363" s="117">
        <f t="shared" si="54"/>
        <v>16.328867537005692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16.354367537005693</v>
      </c>
      <c r="L364" s="115">
        <f t="shared" si="59"/>
        <v>16.403367537005693</v>
      </c>
      <c r="M364" s="98">
        <f t="shared" si="52"/>
        <v>16.353867537005694</v>
      </c>
      <c r="N364" s="116">
        <f t="shared" si="53"/>
        <v>16.403867537005691</v>
      </c>
      <c r="O364" s="117">
        <f t="shared" si="54"/>
        <v>16.378867537005693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16.404367537005694</v>
      </c>
      <c r="L365" s="115">
        <f t="shared" si="59"/>
        <v>16.453367537005693</v>
      </c>
      <c r="M365" s="98">
        <f t="shared" si="52"/>
        <v>16.403867537005695</v>
      </c>
      <c r="N365" s="116">
        <f t="shared" si="53"/>
        <v>16.453867537005692</v>
      </c>
      <c r="O365" s="117">
        <f t="shared" si="54"/>
        <v>16.428867537005694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16.454367537005695</v>
      </c>
      <c r="L366" s="115">
        <f t="shared" si="59"/>
        <v>16.503367537005694</v>
      </c>
      <c r="M366" s="98">
        <f t="shared" si="52"/>
        <v>16.453867537005696</v>
      </c>
      <c r="N366" s="116">
        <f t="shared" si="53"/>
        <v>16.503867537005693</v>
      </c>
      <c r="O366" s="117">
        <f t="shared" si="54"/>
        <v>16.478867537005694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16.504367537005695</v>
      </c>
      <c r="L367" s="115">
        <f t="shared" si="59"/>
        <v>16.553367537005695</v>
      </c>
      <c r="M367" s="98">
        <f t="shared" si="52"/>
        <v>16.503867537005696</v>
      </c>
      <c r="N367" s="116">
        <f t="shared" si="53"/>
        <v>16.553867537005694</v>
      </c>
      <c r="O367" s="117">
        <f t="shared" si="54"/>
        <v>16.528867537005695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16.554367537005696</v>
      </c>
      <c r="L368" s="115">
        <f t="shared" si="59"/>
        <v>16.603367537005695</v>
      </c>
      <c r="M368" s="98">
        <f t="shared" si="52"/>
        <v>16.553867537005697</v>
      </c>
      <c r="N368" s="116">
        <f t="shared" si="53"/>
        <v>16.603867537005694</v>
      </c>
      <c r="O368" s="117">
        <f t="shared" si="54"/>
        <v>16.578867537005696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16.604367537005697</v>
      </c>
      <c r="L369" s="115">
        <f t="shared" si="59"/>
        <v>16.653367537005696</v>
      </c>
      <c r="M369" s="98">
        <f t="shared" si="52"/>
        <v>16.603867537005698</v>
      </c>
      <c r="N369" s="116">
        <f t="shared" si="53"/>
        <v>16.653867537005695</v>
      </c>
      <c r="O369" s="117">
        <f t="shared" si="54"/>
        <v>16.628867537005696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16.654367537005697</v>
      </c>
      <c r="L370" s="115">
        <f t="shared" si="59"/>
        <v>16.703367537005697</v>
      </c>
      <c r="M370" s="98">
        <f t="shared" si="52"/>
        <v>16.653867537005699</v>
      </c>
      <c r="N370" s="116">
        <f t="shared" si="53"/>
        <v>16.703867537005696</v>
      </c>
      <c r="O370" s="117">
        <f t="shared" si="54"/>
        <v>16.678867537005697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16.704367537005698</v>
      </c>
      <c r="L371" s="115">
        <f t="shared" si="59"/>
        <v>16.753367537005698</v>
      </c>
      <c r="M371" s="98">
        <f t="shared" si="52"/>
        <v>16.703867537005699</v>
      </c>
      <c r="N371" s="116">
        <f t="shared" si="53"/>
        <v>16.753867537005696</v>
      </c>
      <c r="O371" s="117">
        <f t="shared" si="54"/>
        <v>16.728867537005698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16.754367537005699</v>
      </c>
      <c r="L372" s="115">
        <f t="shared" si="59"/>
        <v>16.803367537005698</v>
      </c>
      <c r="M372" s="98">
        <f t="shared" si="52"/>
        <v>16.7538675370057</v>
      </c>
      <c r="N372" s="116">
        <f t="shared" si="53"/>
        <v>16.803867537005697</v>
      </c>
      <c r="O372" s="117">
        <f t="shared" si="54"/>
        <v>16.778867537005699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16.8043675370057</v>
      </c>
      <c r="L373" s="115">
        <f t="shared" si="59"/>
        <v>16.853367537005699</v>
      </c>
      <c r="M373" s="98">
        <f t="shared" si="52"/>
        <v>16.803867537005701</v>
      </c>
      <c r="N373" s="116">
        <f t="shared" si="53"/>
        <v>16.853867537005698</v>
      </c>
      <c r="O373" s="117">
        <f t="shared" si="54"/>
        <v>16.828867537005699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16.8543675370057</v>
      </c>
      <c r="L374" s="115">
        <f t="shared" si="59"/>
        <v>16.9033675370057</v>
      </c>
      <c r="M374" s="98">
        <f t="shared" si="52"/>
        <v>16.853867537005701</v>
      </c>
      <c r="N374" s="116">
        <f t="shared" si="53"/>
        <v>16.903867537005699</v>
      </c>
      <c r="O374" s="117">
        <f t="shared" si="54"/>
        <v>16.8788675370057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16.904367537005701</v>
      </c>
      <c r="L375" s="115">
        <f t="shared" si="59"/>
        <v>16.9533675370057</v>
      </c>
      <c r="M375" s="98">
        <f t="shared" si="52"/>
        <v>16.903867537005702</v>
      </c>
      <c r="N375" s="116">
        <f t="shared" si="53"/>
        <v>16.953867537005699</v>
      </c>
      <c r="O375" s="117">
        <f t="shared" si="54"/>
        <v>16.928867537005701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16.954367537005702</v>
      </c>
      <c r="L376" s="115">
        <f t="shared" si="59"/>
        <v>17.003367537005701</v>
      </c>
      <c r="M376" s="98">
        <f t="shared" si="52"/>
        <v>16.953867537005703</v>
      </c>
      <c r="N376" s="116">
        <f t="shared" si="53"/>
        <v>17.0038675370057</v>
      </c>
      <c r="O376" s="117">
        <f t="shared" si="54"/>
        <v>16.978867537005701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17.004367537005702</v>
      </c>
      <c r="L377" s="115">
        <f t="shared" si="59"/>
        <v>17.053367537005702</v>
      </c>
      <c r="M377" s="98">
        <f t="shared" si="52"/>
        <v>17.003867537005704</v>
      </c>
      <c r="N377" s="116">
        <f t="shared" si="53"/>
        <v>17.053867537005701</v>
      </c>
      <c r="O377" s="117">
        <f t="shared" si="54"/>
        <v>17.028867537005702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17.054367537005703</v>
      </c>
      <c r="L378" s="115">
        <f t="shared" si="59"/>
        <v>17.103367537005703</v>
      </c>
      <c r="M378" s="98">
        <f t="shared" si="52"/>
        <v>17.053867537005704</v>
      </c>
      <c r="N378" s="116">
        <f t="shared" si="53"/>
        <v>17.103867537005701</v>
      </c>
      <c r="O378" s="117">
        <f t="shared" si="54"/>
        <v>17.078867537005703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17.104367537005704</v>
      </c>
      <c r="L379" s="115">
        <f t="shared" si="59"/>
        <v>17.153367537005703</v>
      </c>
      <c r="M379" s="98">
        <f t="shared" si="52"/>
        <v>17.103867537005705</v>
      </c>
      <c r="N379" s="116">
        <f t="shared" si="53"/>
        <v>17.153867537005702</v>
      </c>
      <c r="O379" s="117">
        <f t="shared" si="54"/>
        <v>17.128867537005704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17.154367537005704</v>
      </c>
      <c r="L380" s="115">
        <f t="shared" si="59"/>
        <v>17.203367537005704</v>
      </c>
      <c r="M380" s="98">
        <f t="shared" si="52"/>
        <v>17.153867537005706</v>
      </c>
      <c r="N380" s="116">
        <f t="shared" si="53"/>
        <v>17.203867537005703</v>
      </c>
      <c r="O380" s="117">
        <f t="shared" si="54"/>
        <v>17.178867537005704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17.204367537005705</v>
      </c>
      <c r="L381" s="115">
        <f t="shared" si="59"/>
        <v>17.253367537005705</v>
      </c>
      <c r="M381" s="98">
        <f t="shared" si="52"/>
        <v>17.203867537005706</v>
      </c>
      <c r="N381" s="116">
        <f t="shared" si="53"/>
        <v>17.253867537005704</v>
      </c>
      <c r="O381" s="117">
        <f t="shared" si="54"/>
        <v>17.228867537005705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17.254367537005706</v>
      </c>
      <c r="L382" s="115">
        <f t="shared" si="59"/>
        <v>17.303367537005705</v>
      </c>
      <c r="M382" s="98">
        <f t="shared" si="52"/>
        <v>17.253867537005707</v>
      </c>
      <c r="N382" s="116">
        <f t="shared" si="53"/>
        <v>17.303867537005704</v>
      </c>
      <c r="O382" s="117">
        <f t="shared" si="54"/>
        <v>17.278867537005706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17.304367537005707</v>
      </c>
      <c r="L383" s="115">
        <f t="shared" si="59"/>
        <v>17.353367537005706</v>
      </c>
      <c r="M383" s="98">
        <f t="shared" si="52"/>
        <v>17.303867537005708</v>
      </c>
      <c r="N383" s="116">
        <f t="shared" si="53"/>
        <v>17.353867537005705</v>
      </c>
      <c r="O383" s="117">
        <f t="shared" si="54"/>
        <v>17.328867537005706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17.354367537005707</v>
      </c>
      <c r="L384" s="115">
        <f t="shared" si="59"/>
        <v>17.403367537005707</v>
      </c>
      <c r="M384" s="98">
        <f t="shared" si="52"/>
        <v>17.353867537005708</v>
      </c>
      <c r="N384" s="116">
        <f t="shared" si="53"/>
        <v>17.403867537005706</v>
      </c>
      <c r="O384" s="117">
        <f t="shared" si="54"/>
        <v>17.378867537005707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17.404367537005708</v>
      </c>
      <c r="L385" s="115">
        <f t="shared" si="59"/>
        <v>17.453367537005708</v>
      </c>
      <c r="M385" s="98">
        <f t="shared" si="52"/>
        <v>17.403867537005709</v>
      </c>
      <c r="N385" s="116">
        <f t="shared" si="53"/>
        <v>17.453867537005706</v>
      </c>
      <c r="O385" s="117">
        <f t="shared" si="54"/>
        <v>17.428867537005708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17.454367537005709</v>
      </c>
      <c r="L386" s="115">
        <f t="shared" si="59"/>
        <v>17.503367537005708</v>
      </c>
      <c r="M386" s="98">
        <f t="shared" si="52"/>
        <v>17.45386753700571</v>
      </c>
      <c r="N386" s="116">
        <f t="shared" si="53"/>
        <v>17.503867537005707</v>
      </c>
      <c r="O386" s="117">
        <f t="shared" si="54"/>
        <v>17.478867537005708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17.504367537005709</v>
      </c>
      <c r="L387" s="115">
        <f t="shared" si="59"/>
        <v>17.553367537005709</v>
      </c>
      <c r="M387" s="98">
        <f t="shared" si="52"/>
        <v>17.503867537005711</v>
      </c>
      <c r="N387" s="116">
        <f t="shared" si="53"/>
        <v>17.553867537005708</v>
      </c>
      <c r="O387" s="117">
        <f t="shared" si="54"/>
        <v>17.528867537005709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17.55436753700571</v>
      </c>
      <c r="L388" s="115">
        <f t="shared" si="59"/>
        <v>17.60336753700571</v>
      </c>
      <c r="M388" s="98">
        <f t="shared" si="52"/>
        <v>17.553867537005711</v>
      </c>
      <c r="N388" s="116">
        <f t="shared" si="53"/>
        <v>17.603867537005708</v>
      </c>
      <c r="O388" s="117">
        <f t="shared" si="54"/>
        <v>17.57886753700571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17.604367537005711</v>
      </c>
      <c r="L389" s="115">
        <f t="shared" si="59"/>
        <v>17.65336753700571</v>
      </c>
      <c r="M389" s="98">
        <f t="shared" ref="M389:M452" si="62">K389-5*10^-(D$2+1)</f>
        <v>17.603867537005712</v>
      </c>
      <c r="N389" s="116">
        <f t="shared" ref="N389:N452" si="63">L389+5*10^-(D$2+1)</f>
        <v>17.653867537005709</v>
      </c>
      <c r="O389" s="117">
        <f t="shared" ref="O389:O452" si="64">AVERAGE(K389,L389)</f>
        <v>17.628867537005711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17.654367537005712</v>
      </c>
      <c r="L390" s="115">
        <f t="shared" ref="L390:L453" si="69">K390+$I$4-POWER(10,-$D$2)</f>
        <v>17.703367537005711</v>
      </c>
      <c r="M390" s="98">
        <f t="shared" si="62"/>
        <v>17.653867537005713</v>
      </c>
      <c r="N390" s="116">
        <f t="shared" si="63"/>
        <v>17.70386753700571</v>
      </c>
      <c r="O390" s="117">
        <f t="shared" si="64"/>
        <v>17.678867537005711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17.704367537005712</v>
      </c>
      <c r="L391" s="115">
        <f t="shared" si="69"/>
        <v>17.753367537005712</v>
      </c>
      <c r="M391" s="98">
        <f t="shared" si="62"/>
        <v>17.703867537005713</v>
      </c>
      <c r="N391" s="116">
        <f t="shared" si="63"/>
        <v>17.753867537005711</v>
      </c>
      <c r="O391" s="117">
        <f t="shared" si="64"/>
        <v>17.728867537005712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17.754367537005713</v>
      </c>
      <c r="L392" s="115">
        <f t="shared" si="69"/>
        <v>17.803367537005713</v>
      </c>
      <c r="M392" s="98">
        <f t="shared" si="62"/>
        <v>17.753867537005714</v>
      </c>
      <c r="N392" s="116">
        <f t="shared" si="63"/>
        <v>17.803867537005711</v>
      </c>
      <c r="O392" s="117">
        <f t="shared" si="64"/>
        <v>17.778867537005713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17.804367537005714</v>
      </c>
      <c r="L393" s="115">
        <f t="shared" si="69"/>
        <v>17.853367537005713</v>
      </c>
      <c r="M393" s="98">
        <f t="shared" si="62"/>
        <v>17.803867537005715</v>
      </c>
      <c r="N393" s="116">
        <f t="shared" si="63"/>
        <v>17.853867537005712</v>
      </c>
      <c r="O393" s="117">
        <f t="shared" si="64"/>
        <v>17.828867537005713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17.854367537005714</v>
      </c>
      <c r="L394" s="115">
        <f t="shared" si="69"/>
        <v>17.903367537005714</v>
      </c>
      <c r="M394" s="98">
        <f t="shared" si="62"/>
        <v>17.853867537005716</v>
      </c>
      <c r="N394" s="116">
        <f t="shared" si="63"/>
        <v>17.903867537005713</v>
      </c>
      <c r="O394" s="117">
        <f t="shared" si="64"/>
        <v>17.878867537005714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17.904367537005715</v>
      </c>
      <c r="L395" s="115">
        <f t="shared" si="69"/>
        <v>17.953367537005715</v>
      </c>
      <c r="M395" s="98">
        <f t="shared" si="62"/>
        <v>17.903867537005716</v>
      </c>
      <c r="N395" s="116">
        <f t="shared" si="63"/>
        <v>17.953867537005713</v>
      </c>
      <c r="O395" s="117">
        <f t="shared" si="64"/>
        <v>17.928867537005715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17.954367537005716</v>
      </c>
      <c r="L396" s="115">
        <f t="shared" si="69"/>
        <v>18.003367537005715</v>
      </c>
      <c r="M396" s="98">
        <f t="shared" si="62"/>
        <v>17.953867537005717</v>
      </c>
      <c r="N396" s="116">
        <f t="shared" si="63"/>
        <v>18.003867537005714</v>
      </c>
      <c r="O396" s="117">
        <f t="shared" si="64"/>
        <v>17.978867537005716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18.004367537005717</v>
      </c>
      <c r="L397" s="115">
        <f t="shared" si="69"/>
        <v>18.053367537005716</v>
      </c>
      <c r="M397" s="98">
        <f t="shared" si="62"/>
        <v>18.003867537005718</v>
      </c>
      <c r="N397" s="116">
        <f t="shared" si="63"/>
        <v>18.053867537005715</v>
      </c>
      <c r="O397" s="117">
        <f t="shared" si="64"/>
        <v>18.028867537005716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18.054367537005717</v>
      </c>
      <c r="L398" s="115">
        <f t="shared" si="69"/>
        <v>18.103367537005717</v>
      </c>
      <c r="M398" s="98">
        <f t="shared" si="62"/>
        <v>18.053867537005718</v>
      </c>
      <c r="N398" s="116">
        <f t="shared" si="63"/>
        <v>18.103867537005716</v>
      </c>
      <c r="O398" s="117">
        <f t="shared" si="64"/>
        <v>18.078867537005717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18.104367537005718</v>
      </c>
      <c r="L399" s="115">
        <f t="shared" si="69"/>
        <v>18.153367537005717</v>
      </c>
      <c r="M399" s="98">
        <f t="shared" si="62"/>
        <v>18.103867537005719</v>
      </c>
      <c r="N399" s="116">
        <f t="shared" si="63"/>
        <v>18.153867537005716</v>
      </c>
      <c r="O399" s="117">
        <f t="shared" si="64"/>
        <v>18.128867537005718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18.154367537005719</v>
      </c>
      <c r="L400" s="115">
        <f t="shared" si="69"/>
        <v>18.203367537005718</v>
      </c>
      <c r="M400" s="98">
        <f t="shared" si="62"/>
        <v>18.15386753700572</v>
      </c>
      <c r="N400" s="116">
        <f t="shared" si="63"/>
        <v>18.203867537005717</v>
      </c>
      <c r="O400" s="117">
        <f t="shared" si="64"/>
        <v>18.178867537005718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18.204367537005719</v>
      </c>
      <c r="L401" s="115">
        <f t="shared" si="69"/>
        <v>18.253367537005719</v>
      </c>
      <c r="M401" s="98">
        <f t="shared" si="62"/>
        <v>18.203867537005721</v>
      </c>
      <c r="N401" s="116">
        <f t="shared" si="63"/>
        <v>18.253867537005718</v>
      </c>
      <c r="O401" s="117">
        <f t="shared" si="64"/>
        <v>18.228867537005719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18.25436753700572</v>
      </c>
      <c r="L402" s="115">
        <f t="shared" si="69"/>
        <v>18.30336753700572</v>
      </c>
      <c r="M402" s="98">
        <f t="shared" si="62"/>
        <v>18.253867537005721</v>
      </c>
      <c r="N402" s="116">
        <f t="shared" si="63"/>
        <v>18.303867537005718</v>
      </c>
      <c r="O402" s="117">
        <f t="shared" si="64"/>
        <v>18.27886753700572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18.304367537005721</v>
      </c>
      <c r="L403" s="115">
        <f t="shared" si="69"/>
        <v>18.35336753700572</v>
      </c>
      <c r="M403" s="98">
        <f t="shared" si="62"/>
        <v>18.303867537005722</v>
      </c>
      <c r="N403" s="116">
        <f t="shared" si="63"/>
        <v>18.353867537005719</v>
      </c>
      <c r="O403" s="117">
        <f t="shared" si="64"/>
        <v>18.328867537005721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18.354367537005722</v>
      </c>
      <c r="L404" s="115">
        <f t="shared" si="69"/>
        <v>18.403367537005721</v>
      </c>
      <c r="M404" s="98">
        <f t="shared" si="62"/>
        <v>18.353867537005723</v>
      </c>
      <c r="N404" s="116">
        <f t="shared" si="63"/>
        <v>18.40386753700572</v>
      </c>
      <c r="O404" s="117">
        <f t="shared" si="64"/>
        <v>18.378867537005721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18.404367537005722</v>
      </c>
      <c r="L405" s="115">
        <f t="shared" si="69"/>
        <v>18.453367537005722</v>
      </c>
      <c r="M405" s="98">
        <f t="shared" si="62"/>
        <v>18.403867537005723</v>
      </c>
      <c r="N405" s="116">
        <f t="shared" si="63"/>
        <v>18.453867537005721</v>
      </c>
      <c r="O405" s="117">
        <f t="shared" si="64"/>
        <v>18.428867537005722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18.454367537005723</v>
      </c>
      <c r="L406" s="115">
        <f t="shared" si="69"/>
        <v>18.503367537005722</v>
      </c>
      <c r="M406" s="98">
        <f t="shared" si="62"/>
        <v>18.453867537005724</v>
      </c>
      <c r="N406" s="116">
        <f t="shared" si="63"/>
        <v>18.503867537005721</v>
      </c>
      <c r="O406" s="117">
        <f t="shared" si="64"/>
        <v>18.478867537005723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18.504367537005724</v>
      </c>
      <c r="L407" s="115">
        <f t="shared" si="69"/>
        <v>18.553367537005723</v>
      </c>
      <c r="M407" s="98">
        <f t="shared" si="62"/>
        <v>18.503867537005725</v>
      </c>
      <c r="N407" s="116">
        <f t="shared" si="63"/>
        <v>18.553867537005722</v>
      </c>
      <c r="O407" s="117">
        <f t="shared" si="64"/>
        <v>18.528867537005723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18.554367537005724</v>
      </c>
      <c r="L408" s="115">
        <f t="shared" si="69"/>
        <v>18.603367537005724</v>
      </c>
      <c r="M408" s="98">
        <f t="shared" si="62"/>
        <v>18.553867537005726</v>
      </c>
      <c r="N408" s="116">
        <f t="shared" si="63"/>
        <v>18.603867537005723</v>
      </c>
      <c r="O408" s="117">
        <f t="shared" si="64"/>
        <v>18.578867537005724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18.604367537005725</v>
      </c>
      <c r="L409" s="115">
        <f t="shared" si="69"/>
        <v>18.653367537005725</v>
      </c>
      <c r="M409" s="98">
        <f t="shared" si="62"/>
        <v>18.603867537005726</v>
      </c>
      <c r="N409" s="116">
        <f t="shared" si="63"/>
        <v>18.653867537005723</v>
      </c>
      <c r="O409" s="117">
        <f t="shared" si="64"/>
        <v>18.628867537005725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18.654367537005726</v>
      </c>
      <c r="L410" s="115">
        <f t="shared" si="69"/>
        <v>18.703367537005725</v>
      </c>
      <c r="M410" s="98">
        <f t="shared" si="62"/>
        <v>18.653867537005727</v>
      </c>
      <c r="N410" s="116">
        <f t="shared" si="63"/>
        <v>18.703867537005724</v>
      </c>
      <c r="O410" s="117">
        <f t="shared" si="64"/>
        <v>18.678867537005726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18.704367537005727</v>
      </c>
      <c r="L411" s="115">
        <f t="shared" si="69"/>
        <v>18.753367537005726</v>
      </c>
      <c r="M411" s="98">
        <f t="shared" si="62"/>
        <v>18.703867537005728</v>
      </c>
      <c r="N411" s="116">
        <f t="shared" si="63"/>
        <v>18.753867537005725</v>
      </c>
      <c r="O411" s="117">
        <f t="shared" si="64"/>
        <v>18.728867537005726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18.754367537005727</v>
      </c>
      <c r="L412" s="115">
        <f t="shared" si="69"/>
        <v>18.803367537005727</v>
      </c>
      <c r="M412" s="98">
        <f t="shared" si="62"/>
        <v>18.753867537005728</v>
      </c>
      <c r="N412" s="116">
        <f t="shared" si="63"/>
        <v>18.803867537005726</v>
      </c>
      <c r="O412" s="117">
        <f t="shared" si="64"/>
        <v>18.778867537005727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18.804367537005728</v>
      </c>
      <c r="L413" s="115">
        <f t="shared" si="69"/>
        <v>18.853367537005727</v>
      </c>
      <c r="M413" s="98">
        <f t="shared" si="62"/>
        <v>18.803867537005729</v>
      </c>
      <c r="N413" s="116">
        <f t="shared" si="63"/>
        <v>18.853867537005726</v>
      </c>
      <c r="O413" s="117">
        <f t="shared" si="64"/>
        <v>18.828867537005728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18.854367537005729</v>
      </c>
      <c r="L414" s="115">
        <f t="shared" si="69"/>
        <v>18.903367537005728</v>
      </c>
      <c r="M414" s="98">
        <f t="shared" si="62"/>
        <v>18.85386753700573</v>
      </c>
      <c r="N414" s="116">
        <f t="shared" si="63"/>
        <v>18.903867537005727</v>
      </c>
      <c r="O414" s="117">
        <f t="shared" si="64"/>
        <v>18.878867537005728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18.904367537005729</v>
      </c>
      <c r="L415" s="115">
        <f t="shared" si="69"/>
        <v>18.953367537005729</v>
      </c>
      <c r="M415" s="98">
        <f t="shared" si="62"/>
        <v>18.903867537005731</v>
      </c>
      <c r="N415" s="116">
        <f t="shared" si="63"/>
        <v>18.953867537005728</v>
      </c>
      <c r="O415" s="117">
        <f t="shared" si="64"/>
        <v>18.928867537005729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18.95436753700573</v>
      </c>
      <c r="L416" s="115">
        <f t="shared" si="69"/>
        <v>19.00336753700573</v>
      </c>
      <c r="M416" s="98">
        <f t="shared" si="62"/>
        <v>18.953867537005731</v>
      </c>
      <c r="N416" s="116">
        <f t="shared" si="63"/>
        <v>19.003867537005728</v>
      </c>
      <c r="O416" s="117">
        <f t="shared" si="64"/>
        <v>18.97886753700573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19.004367537005731</v>
      </c>
      <c r="L417" s="115">
        <f t="shared" si="69"/>
        <v>19.05336753700573</v>
      </c>
      <c r="M417" s="98">
        <f t="shared" si="62"/>
        <v>19.003867537005732</v>
      </c>
      <c r="N417" s="116">
        <f t="shared" si="63"/>
        <v>19.053867537005729</v>
      </c>
      <c r="O417" s="117">
        <f t="shared" si="64"/>
        <v>19.028867537005731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19.054367537005731</v>
      </c>
      <c r="L418" s="115">
        <f t="shared" si="69"/>
        <v>19.103367537005731</v>
      </c>
      <c r="M418" s="98">
        <f t="shared" si="62"/>
        <v>19.053867537005733</v>
      </c>
      <c r="N418" s="116">
        <f t="shared" si="63"/>
        <v>19.10386753700573</v>
      </c>
      <c r="O418" s="117">
        <f t="shared" si="64"/>
        <v>19.078867537005731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19.104367537005732</v>
      </c>
      <c r="L419" s="115">
        <f t="shared" si="69"/>
        <v>19.153367537005732</v>
      </c>
      <c r="M419" s="98">
        <f t="shared" si="62"/>
        <v>19.103867537005733</v>
      </c>
      <c r="N419" s="116">
        <f t="shared" si="63"/>
        <v>19.153867537005731</v>
      </c>
      <c r="O419" s="117">
        <f t="shared" si="64"/>
        <v>19.128867537005732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19.154367537005733</v>
      </c>
      <c r="L420" s="115">
        <f t="shared" si="69"/>
        <v>19.203367537005732</v>
      </c>
      <c r="M420" s="98">
        <f t="shared" si="62"/>
        <v>19.153867537005734</v>
      </c>
      <c r="N420" s="116">
        <f t="shared" si="63"/>
        <v>19.203867537005731</v>
      </c>
      <c r="O420" s="117">
        <f t="shared" si="64"/>
        <v>19.178867537005733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19.204367537005734</v>
      </c>
      <c r="L421" s="115">
        <f t="shared" si="69"/>
        <v>19.253367537005733</v>
      </c>
      <c r="M421" s="98">
        <f t="shared" si="62"/>
        <v>19.203867537005735</v>
      </c>
      <c r="N421" s="116">
        <f t="shared" si="63"/>
        <v>19.253867537005732</v>
      </c>
      <c r="O421" s="117">
        <f t="shared" si="64"/>
        <v>19.228867537005733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19.254367537005734</v>
      </c>
      <c r="L422" s="115">
        <f t="shared" si="69"/>
        <v>19.303367537005734</v>
      </c>
      <c r="M422" s="98">
        <f t="shared" si="62"/>
        <v>19.253867537005735</v>
      </c>
      <c r="N422" s="116">
        <f t="shared" si="63"/>
        <v>19.303867537005733</v>
      </c>
      <c r="O422" s="117">
        <f t="shared" si="64"/>
        <v>19.278867537005734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19.304367537005735</v>
      </c>
      <c r="L423" s="115">
        <f t="shared" si="69"/>
        <v>19.353367537005735</v>
      </c>
      <c r="M423" s="98">
        <f t="shared" si="62"/>
        <v>19.303867537005736</v>
      </c>
      <c r="N423" s="116">
        <f t="shared" si="63"/>
        <v>19.353867537005733</v>
      </c>
      <c r="O423" s="117">
        <f t="shared" si="64"/>
        <v>19.328867537005735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19.354367537005736</v>
      </c>
      <c r="L424" s="115">
        <f t="shared" si="69"/>
        <v>19.403367537005735</v>
      </c>
      <c r="M424" s="98">
        <f t="shared" si="62"/>
        <v>19.353867537005737</v>
      </c>
      <c r="N424" s="116">
        <f t="shared" si="63"/>
        <v>19.403867537005734</v>
      </c>
      <c r="O424" s="117">
        <f t="shared" si="64"/>
        <v>19.378867537005735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19.404367537005736</v>
      </c>
      <c r="L425" s="115">
        <f t="shared" si="69"/>
        <v>19.453367537005736</v>
      </c>
      <c r="M425" s="98">
        <f t="shared" si="62"/>
        <v>19.403867537005738</v>
      </c>
      <c r="N425" s="116">
        <f t="shared" si="63"/>
        <v>19.453867537005735</v>
      </c>
      <c r="O425" s="117">
        <f t="shared" si="64"/>
        <v>19.428867537005736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19.454367537005737</v>
      </c>
      <c r="L426" s="115">
        <f t="shared" si="69"/>
        <v>19.503367537005737</v>
      </c>
      <c r="M426" s="98">
        <f t="shared" si="62"/>
        <v>19.453867537005738</v>
      </c>
      <c r="N426" s="116">
        <f t="shared" si="63"/>
        <v>19.503867537005735</v>
      </c>
      <c r="O426" s="117">
        <f t="shared" si="64"/>
        <v>19.478867537005737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19.504367537005738</v>
      </c>
      <c r="L427" s="115">
        <f t="shared" si="69"/>
        <v>19.553367537005737</v>
      </c>
      <c r="M427" s="98">
        <f t="shared" si="62"/>
        <v>19.503867537005739</v>
      </c>
      <c r="N427" s="116">
        <f t="shared" si="63"/>
        <v>19.553867537005736</v>
      </c>
      <c r="O427" s="117">
        <f t="shared" si="64"/>
        <v>19.528867537005738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19.554367537005739</v>
      </c>
      <c r="L428" s="115">
        <f t="shared" si="69"/>
        <v>19.603367537005738</v>
      </c>
      <c r="M428" s="98">
        <f t="shared" si="62"/>
        <v>19.55386753700574</v>
      </c>
      <c r="N428" s="116">
        <f t="shared" si="63"/>
        <v>19.603867537005737</v>
      </c>
      <c r="O428" s="117">
        <f t="shared" si="64"/>
        <v>19.578867537005738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19.604367537005739</v>
      </c>
      <c r="L429" s="115">
        <f t="shared" si="69"/>
        <v>19.653367537005739</v>
      </c>
      <c r="M429" s="98">
        <f t="shared" si="62"/>
        <v>19.60386753700574</v>
      </c>
      <c r="N429" s="116">
        <f t="shared" si="63"/>
        <v>19.653867537005738</v>
      </c>
      <c r="O429" s="117">
        <f t="shared" si="64"/>
        <v>19.628867537005739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19.65436753700574</v>
      </c>
      <c r="L430" s="115">
        <f t="shared" si="69"/>
        <v>19.70336753700574</v>
      </c>
      <c r="M430" s="98">
        <f t="shared" si="62"/>
        <v>19.653867537005741</v>
      </c>
      <c r="N430" s="116">
        <f t="shared" si="63"/>
        <v>19.703867537005738</v>
      </c>
      <c r="O430" s="117">
        <f t="shared" si="64"/>
        <v>19.67886753700574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19.704367537005741</v>
      </c>
      <c r="L431" s="115">
        <f t="shared" si="69"/>
        <v>19.75336753700574</v>
      </c>
      <c r="M431" s="98">
        <f t="shared" si="62"/>
        <v>19.703867537005742</v>
      </c>
      <c r="N431" s="116">
        <f t="shared" si="63"/>
        <v>19.753867537005739</v>
      </c>
      <c r="O431" s="117">
        <f t="shared" si="64"/>
        <v>19.72886753700574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19.754367537005741</v>
      </c>
      <c r="L432" s="115">
        <f t="shared" si="69"/>
        <v>19.803367537005741</v>
      </c>
      <c r="M432" s="98">
        <f t="shared" si="62"/>
        <v>19.753867537005743</v>
      </c>
      <c r="N432" s="116">
        <f t="shared" si="63"/>
        <v>19.80386753700574</v>
      </c>
      <c r="O432" s="117">
        <f t="shared" si="64"/>
        <v>19.778867537005741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19.804367537005742</v>
      </c>
      <c r="L433" s="115">
        <f t="shared" si="69"/>
        <v>19.853367537005742</v>
      </c>
      <c r="M433" s="98">
        <f t="shared" si="62"/>
        <v>19.803867537005743</v>
      </c>
      <c r="N433" s="116">
        <f t="shared" si="63"/>
        <v>19.85386753700574</v>
      </c>
      <c r="O433" s="117">
        <f t="shared" si="64"/>
        <v>19.828867537005742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19.854367537005743</v>
      </c>
      <c r="L434" s="115">
        <f t="shared" si="69"/>
        <v>19.903367537005742</v>
      </c>
      <c r="M434" s="98">
        <f t="shared" si="62"/>
        <v>19.853867537005744</v>
      </c>
      <c r="N434" s="116">
        <f t="shared" si="63"/>
        <v>19.903867537005741</v>
      </c>
      <c r="O434" s="117">
        <f t="shared" si="64"/>
        <v>19.878867537005743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19.904367537005744</v>
      </c>
      <c r="L435" s="115">
        <f t="shared" si="69"/>
        <v>19.953367537005743</v>
      </c>
      <c r="M435" s="98">
        <f t="shared" si="62"/>
        <v>19.903867537005745</v>
      </c>
      <c r="N435" s="116">
        <f t="shared" si="63"/>
        <v>19.953867537005742</v>
      </c>
      <c r="O435" s="117">
        <f t="shared" si="64"/>
        <v>19.928867537005743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19.954367537005744</v>
      </c>
      <c r="L436" s="115">
        <f t="shared" si="69"/>
        <v>20.003367537005744</v>
      </c>
      <c r="M436" s="98">
        <f t="shared" si="62"/>
        <v>19.953867537005745</v>
      </c>
      <c r="N436" s="116">
        <f t="shared" si="63"/>
        <v>20.003867537005743</v>
      </c>
      <c r="O436" s="117">
        <f t="shared" si="64"/>
        <v>19.978867537005744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20.004367537005745</v>
      </c>
      <c r="L437" s="115">
        <f t="shared" si="69"/>
        <v>20.053367537005744</v>
      </c>
      <c r="M437" s="98">
        <f t="shared" si="62"/>
        <v>20.003867537005746</v>
      </c>
      <c r="N437" s="116">
        <f t="shared" si="63"/>
        <v>20.053867537005743</v>
      </c>
      <c r="O437" s="117">
        <f t="shared" si="64"/>
        <v>20.028867537005745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20.054367537005746</v>
      </c>
      <c r="L438" s="115">
        <f t="shared" si="69"/>
        <v>20.103367537005745</v>
      </c>
      <c r="M438" s="98">
        <f t="shared" si="62"/>
        <v>20.053867537005747</v>
      </c>
      <c r="N438" s="116">
        <f t="shared" si="63"/>
        <v>20.103867537005744</v>
      </c>
      <c r="O438" s="117">
        <f t="shared" si="64"/>
        <v>20.078867537005745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20.104367537005746</v>
      </c>
      <c r="L439" s="115">
        <f t="shared" si="69"/>
        <v>20.153367537005746</v>
      </c>
      <c r="M439" s="98">
        <f t="shared" si="62"/>
        <v>20.103867537005748</v>
      </c>
      <c r="N439" s="116">
        <f t="shared" si="63"/>
        <v>20.153867537005745</v>
      </c>
      <c r="O439" s="117">
        <f t="shared" si="64"/>
        <v>20.128867537005746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20.154367537005747</v>
      </c>
      <c r="L440" s="115">
        <f t="shared" si="69"/>
        <v>20.203367537005747</v>
      </c>
      <c r="M440" s="98">
        <f t="shared" si="62"/>
        <v>20.153867537005748</v>
      </c>
      <c r="N440" s="116">
        <f t="shared" si="63"/>
        <v>20.203867537005745</v>
      </c>
      <c r="O440" s="117">
        <f t="shared" si="64"/>
        <v>20.178867537005747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20.204367537005748</v>
      </c>
      <c r="L441" s="115">
        <f t="shared" si="69"/>
        <v>20.253367537005747</v>
      </c>
      <c r="M441" s="98">
        <f t="shared" si="62"/>
        <v>20.203867537005749</v>
      </c>
      <c r="N441" s="116">
        <f t="shared" si="63"/>
        <v>20.253867537005746</v>
      </c>
      <c r="O441" s="117">
        <f t="shared" si="64"/>
        <v>20.228867537005748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20.254367537005749</v>
      </c>
      <c r="L442" s="115">
        <f t="shared" si="69"/>
        <v>20.303367537005748</v>
      </c>
      <c r="M442" s="98">
        <f t="shared" si="62"/>
        <v>20.25386753700575</v>
      </c>
      <c r="N442" s="116">
        <f t="shared" si="63"/>
        <v>20.303867537005747</v>
      </c>
      <c r="O442" s="117">
        <f t="shared" si="64"/>
        <v>20.278867537005748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20.304367537005749</v>
      </c>
      <c r="L443" s="115">
        <f t="shared" si="69"/>
        <v>20.353367537005749</v>
      </c>
      <c r="M443" s="98">
        <f t="shared" si="62"/>
        <v>20.30386753700575</v>
      </c>
      <c r="N443" s="116">
        <f t="shared" si="63"/>
        <v>20.353867537005748</v>
      </c>
      <c r="O443" s="117">
        <f t="shared" si="64"/>
        <v>20.328867537005749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20.35436753700575</v>
      </c>
      <c r="L444" s="115">
        <f t="shared" si="69"/>
        <v>20.403367537005749</v>
      </c>
      <c r="M444" s="98">
        <f t="shared" si="62"/>
        <v>20.353867537005751</v>
      </c>
      <c r="N444" s="116">
        <f t="shared" si="63"/>
        <v>20.403867537005748</v>
      </c>
      <c r="O444" s="117">
        <f t="shared" si="64"/>
        <v>20.37886753700575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20.404367537005751</v>
      </c>
      <c r="L445" s="115">
        <f t="shared" si="69"/>
        <v>20.45336753700575</v>
      </c>
      <c r="M445" s="98">
        <f t="shared" si="62"/>
        <v>20.403867537005752</v>
      </c>
      <c r="N445" s="116">
        <f t="shared" si="63"/>
        <v>20.453867537005749</v>
      </c>
      <c r="O445" s="117">
        <f t="shared" si="64"/>
        <v>20.42886753700575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20.454367537005751</v>
      </c>
      <c r="L446" s="115">
        <f t="shared" si="69"/>
        <v>20.503367537005751</v>
      </c>
      <c r="M446" s="98">
        <f t="shared" si="62"/>
        <v>20.453867537005753</v>
      </c>
      <c r="N446" s="116">
        <f t="shared" si="63"/>
        <v>20.50386753700575</v>
      </c>
      <c r="O446" s="117">
        <f t="shared" si="64"/>
        <v>20.478867537005751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20.504367537005752</v>
      </c>
      <c r="L447" s="115">
        <f t="shared" si="69"/>
        <v>20.553367537005752</v>
      </c>
      <c r="M447" s="98">
        <f t="shared" si="62"/>
        <v>20.503867537005753</v>
      </c>
      <c r="N447" s="116">
        <f t="shared" si="63"/>
        <v>20.55386753700575</v>
      </c>
      <c r="O447" s="117">
        <f t="shared" si="64"/>
        <v>20.528867537005752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20.554367537005753</v>
      </c>
      <c r="L448" s="115">
        <f t="shared" si="69"/>
        <v>20.603367537005752</v>
      </c>
      <c r="M448" s="98">
        <f t="shared" si="62"/>
        <v>20.553867537005754</v>
      </c>
      <c r="N448" s="116">
        <f t="shared" si="63"/>
        <v>20.603867537005751</v>
      </c>
      <c r="O448" s="117">
        <f t="shared" si="64"/>
        <v>20.578867537005753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20.604367537005754</v>
      </c>
      <c r="L449" s="115">
        <f t="shared" si="69"/>
        <v>20.653367537005753</v>
      </c>
      <c r="M449" s="98">
        <f t="shared" si="62"/>
        <v>20.603867537005755</v>
      </c>
      <c r="N449" s="116">
        <f t="shared" si="63"/>
        <v>20.653867537005752</v>
      </c>
      <c r="O449" s="117">
        <f t="shared" si="64"/>
        <v>20.628867537005753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20.654367537005754</v>
      </c>
      <c r="L450" s="115">
        <f t="shared" si="69"/>
        <v>20.703367537005754</v>
      </c>
      <c r="M450" s="98">
        <f t="shared" si="62"/>
        <v>20.653867537005755</v>
      </c>
      <c r="N450" s="116">
        <f t="shared" si="63"/>
        <v>20.703867537005753</v>
      </c>
      <c r="O450" s="117">
        <f t="shared" si="64"/>
        <v>20.678867537005754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20.704367537005755</v>
      </c>
      <c r="L451" s="115">
        <f t="shared" si="69"/>
        <v>20.753367537005754</v>
      </c>
      <c r="M451" s="98">
        <f t="shared" si="62"/>
        <v>20.703867537005756</v>
      </c>
      <c r="N451" s="116">
        <f t="shared" si="63"/>
        <v>20.753867537005753</v>
      </c>
      <c r="O451" s="117">
        <f t="shared" si="64"/>
        <v>20.728867537005755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20.754367537005756</v>
      </c>
      <c r="L452" s="115">
        <f t="shared" si="69"/>
        <v>20.803367537005755</v>
      </c>
      <c r="M452" s="98">
        <f t="shared" si="62"/>
        <v>20.753867537005757</v>
      </c>
      <c r="N452" s="116">
        <f t="shared" si="63"/>
        <v>20.803867537005754</v>
      </c>
      <c r="O452" s="117">
        <f t="shared" si="64"/>
        <v>20.778867537005755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20.804367537005756</v>
      </c>
      <c r="L453" s="115">
        <f t="shared" si="69"/>
        <v>20.853367537005756</v>
      </c>
      <c r="M453" s="98">
        <f t="shared" ref="M453:M516" si="72">K453-5*10^-(D$2+1)</f>
        <v>20.803867537005758</v>
      </c>
      <c r="N453" s="116">
        <f t="shared" ref="N453:N516" si="73">L453+5*10^-(D$2+1)</f>
        <v>20.853867537005755</v>
      </c>
      <c r="O453" s="117">
        <f t="shared" ref="O453:O516" si="74">AVERAGE(K453,L453)</f>
        <v>20.828867537005756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20.854367537005757</v>
      </c>
      <c r="L454" s="115">
        <f t="shared" ref="L454:L517" si="79">K454+$I$4-POWER(10,-$D$2)</f>
        <v>20.903367537005757</v>
      </c>
      <c r="M454" s="98">
        <f t="shared" si="72"/>
        <v>20.853867537005758</v>
      </c>
      <c r="N454" s="116">
        <f t="shared" si="73"/>
        <v>20.903867537005755</v>
      </c>
      <c r="O454" s="117">
        <f t="shared" si="74"/>
        <v>20.878867537005757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20.904367537005758</v>
      </c>
      <c r="L455" s="115">
        <f t="shared" si="79"/>
        <v>20.953367537005757</v>
      </c>
      <c r="M455" s="98">
        <f t="shared" si="72"/>
        <v>20.903867537005759</v>
      </c>
      <c r="N455" s="116">
        <f t="shared" si="73"/>
        <v>20.953867537005756</v>
      </c>
      <c r="O455" s="117">
        <f t="shared" si="74"/>
        <v>20.928867537005758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20.954367537005758</v>
      </c>
      <c r="L456" s="115">
        <f t="shared" si="79"/>
        <v>21.003367537005758</v>
      </c>
      <c r="M456" s="98">
        <f t="shared" si="72"/>
        <v>20.95386753700576</v>
      </c>
      <c r="N456" s="116">
        <f t="shared" si="73"/>
        <v>21.003867537005757</v>
      </c>
      <c r="O456" s="117">
        <f t="shared" si="74"/>
        <v>20.978867537005758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21.004367537005759</v>
      </c>
      <c r="L457" s="115">
        <f t="shared" si="79"/>
        <v>21.053367537005759</v>
      </c>
      <c r="M457" s="98">
        <f t="shared" si="72"/>
        <v>21.00386753700576</v>
      </c>
      <c r="N457" s="116">
        <f t="shared" si="73"/>
        <v>21.053867537005758</v>
      </c>
      <c r="O457" s="117">
        <f t="shared" si="74"/>
        <v>21.028867537005759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21.05436753700576</v>
      </c>
      <c r="L458" s="115">
        <f t="shared" si="79"/>
        <v>21.103367537005759</v>
      </c>
      <c r="M458" s="98">
        <f t="shared" si="72"/>
        <v>21.053867537005761</v>
      </c>
      <c r="N458" s="116">
        <f t="shared" si="73"/>
        <v>21.103867537005758</v>
      </c>
      <c r="O458" s="117">
        <f t="shared" si="74"/>
        <v>21.07886753700576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21.104367537005761</v>
      </c>
      <c r="L459" s="115">
        <f t="shared" si="79"/>
        <v>21.15336753700576</v>
      </c>
      <c r="M459" s="98">
        <f t="shared" si="72"/>
        <v>21.103867537005762</v>
      </c>
      <c r="N459" s="116">
        <f t="shared" si="73"/>
        <v>21.153867537005759</v>
      </c>
      <c r="O459" s="117">
        <f t="shared" si="74"/>
        <v>21.12886753700576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21.154367537005761</v>
      </c>
      <c r="L460" s="115">
        <f t="shared" si="79"/>
        <v>21.203367537005761</v>
      </c>
      <c r="M460" s="98">
        <f t="shared" si="72"/>
        <v>21.153867537005763</v>
      </c>
      <c r="N460" s="116">
        <f t="shared" si="73"/>
        <v>21.20386753700576</v>
      </c>
      <c r="O460" s="117">
        <f t="shared" si="74"/>
        <v>21.178867537005761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21.204367537005762</v>
      </c>
      <c r="L461" s="115">
        <f t="shared" si="79"/>
        <v>21.253367537005762</v>
      </c>
      <c r="M461" s="98">
        <f t="shared" si="72"/>
        <v>21.203867537005763</v>
      </c>
      <c r="N461" s="116">
        <f t="shared" si="73"/>
        <v>21.25386753700576</v>
      </c>
      <c r="O461" s="117">
        <f t="shared" si="74"/>
        <v>21.228867537005762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21.254367537005763</v>
      </c>
      <c r="L462" s="115">
        <f t="shared" si="79"/>
        <v>21.303367537005762</v>
      </c>
      <c r="M462" s="98">
        <f t="shared" si="72"/>
        <v>21.253867537005764</v>
      </c>
      <c r="N462" s="116">
        <f t="shared" si="73"/>
        <v>21.303867537005761</v>
      </c>
      <c r="O462" s="117">
        <f t="shared" si="74"/>
        <v>21.278867537005763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21.304367537005763</v>
      </c>
      <c r="L463" s="115">
        <f t="shared" si="79"/>
        <v>21.353367537005763</v>
      </c>
      <c r="M463" s="98">
        <f t="shared" si="72"/>
        <v>21.303867537005765</v>
      </c>
      <c r="N463" s="116">
        <f t="shared" si="73"/>
        <v>21.353867537005762</v>
      </c>
      <c r="O463" s="117">
        <f t="shared" si="74"/>
        <v>21.328867537005763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21.354367537005764</v>
      </c>
      <c r="L464" s="115">
        <f t="shared" si="79"/>
        <v>21.403367537005764</v>
      </c>
      <c r="M464" s="98">
        <f t="shared" si="72"/>
        <v>21.353867537005765</v>
      </c>
      <c r="N464" s="116">
        <f t="shared" si="73"/>
        <v>21.403867537005763</v>
      </c>
      <c r="O464" s="117">
        <f t="shared" si="74"/>
        <v>21.378867537005764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21.404367537005765</v>
      </c>
      <c r="L465" s="115">
        <f t="shared" si="79"/>
        <v>21.453367537005764</v>
      </c>
      <c r="M465" s="98">
        <f t="shared" si="72"/>
        <v>21.403867537005766</v>
      </c>
      <c r="N465" s="116">
        <f t="shared" si="73"/>
        <v>21.453867537005763</v>
      </c>
      <c r="O465" s="117">
        <f t="shared" si="74"/>
        <v>21.428867537005765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21.454367537005766</v>
      </c>
      <c r="L466" s="115">
        <f t="shared" si="79"/>
        <v>21.503367537005765</v>
      </c>
      <c r="M466" s="98">
        <f t="shared" si="72"/>
        <v>21.453867537005767</v>
      </c>
      <c r="N466" s="116">
        <f t="shared" si="73"/>
        <v>21.503867537005764</v>
      </c>
      <c r="O466" s="117">
        <f t="shared" si="74"/>
        <v>21.478867537005765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21.504367537005766</v>
      </c>
      <c r="L467" s="115">
        <f t="shared" si="79"/>
        <v>21.553367537005766</v>
      </c>
      <c r="M467" s="98">
        <f t="shared" si="72"/>
        <v>21.503867537005767</v>
      </c>
      <c r="N467" s="116">
        <f t="shared" si="73"/>
        <v>21.553867537005765</v>
      </c>
      <c r="O467" s="117">
        <f t="shared" si="74"/>
        <v>21.528867537005766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21.554367537005767</v>
      </c>
      <c r="L468" s="115">
        <f t="shared" si="79"/>
        <v>21.603367537005767</v>
      </c>
      <c r="M468" s="98">
        <f t="shared" si="72"/>
        <v>21.553867537005768</v>
      </c>
      <c r="N468" s="116">
        <f t="shared" si="73"/>
        <v>21.603867537005765</v>
      </c>
      <c r="O468" s="117">
        <f t="shared" si="74"/>
        <v>21.578867537005767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21.604367537005768</v>
      </c>
      <c r="L469" s="115">
        <f t="shared" si="79"/>
        <v>21.653367537005767</v>
      </c>
      <c r="M469" s="98">
        <f t="shared" si="72"/>
        <v>21.603867537005769</v>
      </c>
      <c r="N469" s="116">
        <f t="shared" si="73"/>
        <v>21.653867537005766</v>
      </c>
      <c r="O469" s="117">
        <f t="shared" si="74"/>
        <v>21.628867537005767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21.654367537005768</v>
      </c>
      <c r="L470" s="115">
        <f t="shared" si="79"/>
        <v>21.703367537005768</v>
      </c>
      <c r="M470" s="98">
        <f t="shared" si="72"/>
        <v>21.65386753700577</v>
      </c>
      <c r="N470" s="116">
        <f t="shared" si="73"/>
        <v>21.703867537005767</v>
      </c>
      <c r="O470" s="117">
        <f t="shared" si="74"/>
        <v>21.678867537005768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21.704367537005769</v>
      </c>
      <c r="L471" s="115">
        <f t="shared" si="79"/>
        <v>21.753367537005769</v>
      </c>
      <c r="M471" s="98">
        <f t="shared" si="72"/>
        <v>21.70386753700577</v>
      </c>
      <c r="N471" s="116">
        <f t="shared" si="73"/>
        <v>21.753867537005767</v>
      </c>
      <c r="O471" s="117">
        <f t="shared" si="74"/>
        <v>21.728867537005769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21.75436753700577</v>
      </c>
      <c r="L472" s="115">
        <f t="shared" si="79"/>
        <v>21.803367537005769</v>
      </c>
      <c r="M472" s="98">
        <f t="shared" si="72"/>
        <v>21.753867537005771</v>
      </c>
      <c r="N472" s="116">
        <f t="shared" si="73"/>
        <v>21.803867537005768</v>
      </c>
      <c r="O472" s="117">
        <f t="shared" si="74"/>
        <v>21.77886753700577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21.804367537005771</v>
      </c>
      <c r="L473" s="115">
        <f t="shared" si="79"/>
        <v>21.85336753700577</v>
      </c>
      <c r="M473" s="98">
        <f t="shared" si="72"/>
        <v>21.803867537005772</v>
      </c>
      <c r="N473" s="116">
        <f t="shared" si="73"/>
        <v>21.853867537005769</v>
      </c>
      <c r="O473" s="117">
        <f t="shared" si="74"/>
        <v>21.82886753700577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21.854367537005771</v>
      </c>
      <c r="L474" s="115">
        <f t="shared" si="79"/>
        <v>21.903367537005771</v>
      </c>
      <c r="M474" s="98">
        <f t="shared" si="72"/>
        <v>21.853867537005772</v>
      </c>
      <c r="N474" s="116">
        <f t="shared" si="73"/>
        <v>21.90386753700577</v>
      </c>
      <c r="O474" s="117">
        <f t="shared" si="74"/>
        <v>21.878867537005771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21.904367537005772</v>
      </c>
      <c r="L475" s="115">
        <f t="shared" si="79"/>
        <v>21.953367537005771</v>
      </c>
      <c r="M475" s="98">
        <f t="shared" si="72"/>
        <v>21.903867537005773</v>
      </c>
      <c r="N475" s="116">
        <f t="shared" si="73"/>
        <v>21.95386753700577</v>
      </c>
      <c r="O475" s="117">
        <f t="shared" si="74"/>
        <v>21.928867537005772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21.954367537005773</v>
      </c>
      <c r="L476" s="115">
        <f t="shared" si="79"/>
        <v>22.003367537005772</v>
      </c>
      <c r="M476" s="98">
        <f t="shared" si="72"/>
        <v>21.953867537005774</v>
      </c>
      <c r="N476" s="116">
        <f t="shared" si="73"/>
        <v>22.003867537005771</v>
      </c>
      <c r="O476" s="117">
        <f t="shared" si="74"/>
        <v>21.978867537005772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22.004367537005773</v>
      </c>
      <c r="L477" s="115">
        <f t="shared" si="79"/>
        <v>22.053367537005773</v>
      </c>
      <c r="M477" s="98">
        <f t="shared" si="72"/>
        <v>22.003867537005775</v>
      </c>
      <c r="N477" s="116">
        <f t="shared" si="73"/>
        <v>22.053867537005772</v>
      </c>
      <c r="O477" s="117">
        <f t="shared" si="74"/>
        <v>22.028867537005773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22.054367537005774</v>
      </c>
      <c r="L478" s="115">
        <f t="shared" si="79"/>
        <v>22.103367537005774</v>
      </c>
      <c r="M478" s="98">
        <f t="shared" si="72"/>
        <v>22.053867537005775</v>
      </c>
      <c r="N478" s="116">
        <f t="shared" si="73"/>
        <v>22.103867537005772</v>
      </c>
      <c r="O478" s="117">
        <f t="shared" si="74"/>
        <v>22.078867537005774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22.104367537005775</v>
      </c>
      <c r="L479" s="115">
        <f t="shared" si="79"/>
        <v>22.153367537005774</v>
      </c>
      <c r="M479" s="98">
        <f t="shared" si="72"/>
        <v>22.103867537005776</v>
      </c>
      <c r="N479" s="116">
        <f t="shared" si="73"/>
        <v>22.153867537005773</v>
      </c>
      <c r="O479" s="117">
        <f t="shared" si="74"/>
        <v>22.128867537005775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22.154367537005776</v>
      </c>
      <c r="L480" s="115">
        <f t="shared" si="79"/>
        <v>22.203367537005775</v>
      </c>
      <c r="M480" s="98">
        <f t="shared" si="72"/>
        <v>22.153867537005777</v>
      </c>
      <c r="N480" s="116">
        <f t="shared" si="73"/>
        <v>22.203867537005774</v>
      </c>
      <c r="O480" s="117">
        <f t="shared" si="74"/>
        <v>22.178867537005775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22.204367537005776</v>
      </c>
      <c r="L481" s="115">
        <f t="shared" si="79"/>
        <v>22.253367537005776</v>
      </c>
      <c r="M481" s="98">
        <f t="shared" si="72"/>
        <v>22.203867537005777</v>
      </c>
      <c r="N481" s="116">
        <f t="shared" si="73"/>
        <v>22.253867537005775</v>
      </c>
      <c r="O481" s="117">
        <f t="shared" si="74"/>
        <v>22.228867537005776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22.254367537005777</v>
      </c>
      <c r="L482" s="115">
        <f t="shared" si="79"/>
        <v>22.303367537005776</v>
      </c>
      <c r="M482" s="98">
        <f t="shared" si="72"/>
        <v>22.253867537005778</v>
      </c>
      <c r="N482" s="116">
        <f t="shared" si="73"/>
        <v>22.303867537005775</v>
      </c>
      <c r="O482" s="117">
        <f t="shared" si="74"/>
        <v>22.278867537005777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22.304367537005778</v>
      </c>
      <c r="L483" s="115">
        <f t="shared" si="79"/>
        <v>22.353367537005777</v>
      </c>
      <c r="M483" s="98">
        <f t="shared" si="72"/>
        <v>22.303867537005779</v>
      </c>
      <c r="N483" s="116">
        <f t="shared" si="73"/>
        <v>22.353867537005776</v>
      </c>
      <c r="O483" s="117">
        <f t="shared" si="74"/>
        <v>22.328867537005777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22.354367537005778</v>
      </c>
      <c r="L484" s="115">
        <f t="shared" si="79"/>
        <v>22.403367537005778</v>
      </c>
      <c r="M484" s="98">
        <f t="shared" si="72"/>
        <v>22.35386753700578</v>
      </c>
      <c r="N484" s="116">
        <f t="shared" si="73"/>
        <v>22.403867537005777</v>
      </c>
      <c r="O484" s="117">
        <f t="shared" si="74"/>
        <v>22.378867537005778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22.404367537005779</v>
      </c>
      <c r="L485" s="115">
        <f t="shared" si="79"/>
        <v>22.453367537005779</v>
      </c>
      <c r="M485" s="98">
        <f t="shared" si="72"/>
        <v>22.40386753700578</v>
      </c>
      <c r="N485" s="116">
        <f t="shared" si="73"/>
        <v>22.453867537005777</v>
      </c>
      <c r="O485" s="117">
        <f t="shared" si="74"/>
        <v>22.428867537005779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22.45436753700578</v>
      </c>
      <c r="L486" s="115">
        <f t="shared" si="79"/>
        <v>22.503367537005779</v>
      </c>
      <c r="M486" s="98">
        <f t="shared" si="72"/>
        <v>22.453867537005781</v>
      </c>
      <c r="N486" s="116">
        <f t="shared" si="73"/>
        <v>22.503867537005778</v>
      </c>
      <c r="O486" s="117">
        <f t="shared" si="74"/>
        <v>22.47886753700578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22.504367537005781</v>
      </c>
      <c r="L487" s="115">
        <f t="shared" si="79"/>
        <v>22.55336753700578</v>
      </c>
      <c r="M487" s="98">
        <f t="shared" si="72"/>
        <v>22.503867537005782</v>
      </c>
      <c r="N487" s="116">
        <f t="shared" si="73"/>
        <v>22.553867537005779</v>
      </c>
      <c r="O487" s="117">
        <f t="shared" si="74"/>
        <v>22.52886753700578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22.554367537005781</v>
      </c>
      <c r="L488" s="115">
        <f t="shared" si="79"/>
        <v>22.603367537005781</v>
      </c>
      <c r="M488" s="98">
        <f t="shared" si="72"/>
        <v>22.553867537005782</v>
      </c>
      <c r="N488" s="116">
        <f t="shared" si="73"/>
        <v>22.60386753700578</v>
      </c>
      <c r="O488" s="117">
        <f t="shared" si="74"/>
        <v>22.578867537005781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22.604367537005782</v>
      </c>
      <c r="L489" s="115">
        <f t="shared" si="79"/>
        <v>22.653367537005781</v>
      </c>
      <c r="M489" s="98">
        <f t="shared" si="72"/>
        <v>22.603867537005783</v>
      </c>
      <c r="N489" s="116">
        <f t="shared" si="73"/>
        <v>22.65386753700578</v>
      </c>
      <c r="O489" s="117">
        <f t="shared" si="74"/>
        <v>22.628867537005782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22.654367537005783</v>
      </c>
      <c r="L490" s="115">
        <f t="shared" si="79"/>
        <v>22.703367537005782</v>
      </c>
      <c r="M490" s="98">
        <f t="shared" si="72"/>
        <v>22.653867537005784</v>
      </c>
      <c r="N490" s="116">
        <f t="shared" si="73"/>
        <v>22.703867537005781</v>
      </c>
      <c r="O490" s="117">
        <f t="shared" si="74"/>
        <v>22.678867537005782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22.704367537005783</v>
      </c>
      <c r="L491" s="115">
        <f t="shared" si="79"/>
        <v>22.753367537005783</v>
      </c>
      <c r="M491" s="98">
        <f t="shared" si="72"/>
        <v>22.703867537005785</v>
      </c>
      <c r="N491" s="116">
        <f t="shared" si="73"/>
        <v>22.753867537005782</v>
      </c>
      <c r="O491" s="117">
        <f t="shared" si="74"/>
        <v>22.728867537005783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22.754367537005784</v>
      </c>
      <c r="L492" s="115">
        <f t="shared" si="79"/>
        <v>22.803367537005784</v>
      </c>
      <c r="M492" s="98">
        <f t="shared" si="72"/>
        <v>22.753867537005785</v>
      </c>
      <c r="N492" s="116">
        <f t="shared" si="73"/>
        <v>22.803867537005782</v>
      </c>
      <c r="O492" s="117">
        <f t="shared" si="74"/>
        <v>22.778867537005784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22.804367537005785</v>
      </c>
      <c r="L493" s="115">
        <f t="shared" si="79"/>
        <v>22.853367537005784</v>
      </c>
      <c r="M493" s="98">
        <f t="shared" si="72"/>
        <v>22.803867537005786</v>
      </c>
      <c r="N493" s="116">
        <f t="shared" si="73"/>
        <v>22.853867537005783</v>
      </c>
      <c r="O493" s="117">
        <f t="shared" si="74"/>
        <v>22.828867537005785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22.854367537005785</v>
      </c>
      <c r="L494" s="115">
        <f t="shared" si="79"/>
        <v>22.903367537005785</v>
      </c>
      <c r="M494" s="98">
        <f t="shared" si="72"/>
        <v>22.853867537005787</v>
      </c>
      <c r="N494" s="116">
        <f t="shared" si="73"/>
        <v>22.903867537005784</v>
      </c>
      <c r="O494" s="117">
        <f t="shared" si="74"/>
        <v>22.878867537005785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22.904367537005786</v>
      </c>
      <c r="L495" s="115">
        <f t="shared" si="79"/>
        <v>22.953367537005786</v>
      </c>
      <c r="M495" s="98">
        <f t="shared" si="72"/>
        <v>22.903867537005787</v>
      </c>
      <c r="N495" s="116">
        <f t="shared" si="73"/>
        <v>22.953867537005785</v>
      </c>
      <c r="O495" s="117">
        <f t="shared" si="74"/>
        <v>22.928867537005786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22.954367537005787</v>
      </c>
      <c r="L496" s="115">
        <f t="shared" si="79"/>
        <v>23.003367537005786</v>
      </c>
      <c r="M496" s="98">
        <f t="shared" si="72"/>
        <v>22.953867537005788</v>
      </c>
      <c r="N496" s="116">
        <f t="shared" si="73"/>
        <v>23.003867537005785</v>
      </c>
      <c r="O496" s="117">
        <f t="shared" si="74"/>
        <v>22.978867537005787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23.004367537005788</v>
      </c>
      <c r="L497" s="115">
        <f t="shared" si="79"/>
        <v>23.053367537005787</v>
      </c>
      <c r="M497" s="98">
        <f t="shared" si="72"/>
        <v>23.003867537005789</v>
      </c>
      <c r="N497" s="116">
        <f t="shared" si="73"/>
        <v>23.053867537005786</v>
      </c>
      <c r="O497" s="117">
        <f t="shared" si="74"/>
        <v>23.028867537005787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23.054367537005788</v>
      </c>
      <c r="L498" s="115">
        <f t="shared" si="79"/>
        <v>23.103367537005788</v>
      </c>
      <c r="M498" s="98">
        <f t="shared" si="72"/>
        <v>23.05386753700579</v>
      </c>
      <c r="N498" s="116">
        <f t="shared" si="73"/>
        <v>23.103867537005787</v>
      </c>
      <c r="O498" s="117">
        <f t="shared" si="74"/>
        <v>23.078867537005788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23.104367537005789</v>
      </c>
      <c r="L499" s="115">
        <f t="shared" si="79"/>
        <v>23.153367537005789</v>
      </c>
      <c r="M499" s="98">
        <f t="shared" si="72"/>
        <v>23.10386753700579</v>
      </c>
      <c r="N499" s="116">
        <f t="shared" si="73"/>
        <v>23.153867537005787</v>
      </c>
      <c r="O499" s="117">
        <f t="shared" si="74"/>
        <v>23.128867537005789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23.15436753700579</v>
      </c>
      <c r="L500" s="115">
        <f t="shared" si="79"/>
        <v>23.203367537005789</v>
      </c>
      <c r="M500" s="98">
        <f t="shared" si="72"/>
        <v>23.153867537005791</v>
      </c>
      <c r="N500" s="116">
        <f t="shared" si="73"/>
        <v>23.203867537005788</v>
      </c>
      <c r="O500" s="117">
        <f t="shared" si="74"/>
        <v>23.17886753700579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23.20436753700579</v>
      </c>
      <c r="L501" s="115">
        <f t="shared" si="79"/>
        <v>23.25336753700579</v>
      </c>
      <c r="M501" s="98">
        <f t="shared" si="72"/>
        <v>23.203867537005792</v>
      </c>
      <c r="N501" s="116">
        <f t="shared" si="73"/>
        <v>23.253867537005789</v>
      </c>
      <c r="O501" s="117">
        <f t="shared" si="74"/>
        <v>23.22886753700579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23.254367537005791</v>
      </c>
      <c r="L502" s="115">
        <f t="shared" si="79"/>
        <v>23.303367537005791</v>
      </c>
      <c r="M502" s="98">
        <f t="shared" si="72"/>
        <v>23.253867537005792</v>
      </c>
      <c r="N502" s="116">
        <f t="shared" si="73"/>
        <v>23.30386753700579</v>
      </c>
      <c r="O502" s="117">
        <f t="shared" si="74"/>
        <v>23.278867537005791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23.304367537005792</v>
      </c>
      <c r="L503" s="115">
        <f t="shared" si="79"/>
        <v>23.353367537005791</v>
      </c>
      <c r="M503" s="98">
        <f t="shared" si="72"/>
        <v>23.303867537005793</v>
      </c>
      <c r="N503" s="116">
        <f t="shared" si="73"/>
        <v>23.35386753700579</v>
      </c>
      <c r="O503" s="117">
        <f t="shared" si="74"/>
        <v>23.328867537005792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23.354367537005793</v>
      </c>
      <c r="L504" s="115">
        <f t="shared" si="79"/>
        <v>23.403367537005792</v>
      </c>
      <c r="M504" s="98">
        <f t="shared" si="72"/>
        <v>23.353867537005794</v>
      </c>
      <c r="N504" s="116">
        <f t="shared" si="73"/>
        <v>23.403867537005791</v>
      </c>
      <c r="O504" s="117">
        <f t="shared" si="74"/>
        <v>23.378867537005792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23.404367537005793</v>
      </c>
      <c r="L505" s="115">
        <f t="shared" si="79"/>
        <v>23.453367537005793</v>
      </c>
      <c r="M505" s="98">
        <f t="shared" si="72"/>
        <v>23.403867537005794</v>
      </c>
      <c r="N505" s="116">
        <f t="shared" si="73"/>
        <v>23.453867537005792</v>
      </c>
      <c r="O505" s="117">
        <f t="shared" si="74"/>
        <v>23.428867537005793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23.454367537005794</v>
      </c>
      <c r="L506" s="115">
        <f t="shared" si="79"/>
        <v>23.503367537005794</v>
      </c>
      <c r="M506" s="98">
        <f t="shared" si="72"/>
        <v>23.453867537005795</v>
      </c>
      <c r="N506" s="116">
        <f t="shared" si="73"/>
        <v>23.503867537005792</v>
      </c>
      <c r="O506" s="117">
        <f t="shared" si="74"/>
        <v>23.478867537005794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23.504367537005795</v>
      </c>
      <c r="L507" s="115">
        <f t="shared" si="79"/>
        <v>23.553367537005794</v>
      </c>
      <c r="M507" s="98">
        <f t="shared" si="72"/>
        <v>23.503867537005796</v>
      </c>
      <c r="N507" s="116">
        <f t="shared" si="73"/>
        <v>23.553867537005793</v>
      </c>
      <c r="O507" s="117">
        <f t="shared" si="74"/>
        <v>23.528867537005794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23.554367537005795</v>
      </c>
      <c r="L508" s="115">
        <f t="shared" si="79"/>
        <v>23.603367537005795</v>
      </c>
      <c r="M508" s="98">
        <f t="shared" si="72"/>
        <v>23.553867537005797</v>
      </c>
      <c r="N508" s="116">
        <f t="shared" si="73"/>
        <v>23.603867537005794</v>
      </c>
      <c r="O508" s="117">
        <f t="shared" si="74"/>
        <v>23.578867537005795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23.604367537005796</v>
      </c>
      <c r="L509" s="115">
        <f t="shared" si="79"/>
        <v>23.653367537005796</v>
      </c>
      <c r="M509" s="98">
        <f t="shared" si="72"/>
        <v>23.603867537005797</v>
      </c>
      <c r="N509" s="116">
        <f t="shared" si="73"/>
        <v>23.653867537005794</v>
      </c>
      <c r="O509" s="117">
        <f t="shared" si="74"/>
        <v>23.628867537005796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23.654367537005797</v>
      </c>
      <c r="L510" s="115">
        <f t="shared" si="79"/>
        <v>23.703367537005796</v>
      </c>
      <c r="M510" s="98">
        <f t="shared" si="72"/>
        <v>23.653867537005798</v>
      </c>
      <c r="N510" s="116">
        <f t="shared" si="73"/>
        <v>23.703867537005795</v>
      </c>
      <c r="O510" s="117">
        <f t="shared" si="74"/>
        <v>23.678867537005797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23.704367537005798</v>
      </c>
      <c r="L511" s="115">
        <f t="shared" si="79"/>
        <v>23.753367537005797</v>
      </c>
      <c r="M511" s="98">
        <f t="shared" si="72"/>
        <v>23.703867537005799</v>
      </c>
      <c r="N511" s="116">
        <f t="shared" si="73"/>
        <v>23.753867537005796</v>
      </c>
      <c r="O511" s="117">
        <f t="shared" si="74"/>
        <v>23.728867537005797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23.754367537005798</v>
      </c>
      <c r="L512" s="115">
        <f t="shared" si="79"/>
        <v>23.803367537005798</v>
      </c>
      <c r="M512" s="98">
        <f t="shared" si="72"/>
        <v>23.753867537005799</v>
      </c>
      <c r="N512" s="116">
        <f t="shared" si="73"/>
        <v>23.803867537005797</v>
      </c>
      <c r="O512" s="117">
        <f t="shared" si="74"/>
        <v>23.778867537005798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23.804367537005799</v>
      </c>
      <c r="L513" s="115">
        <f t="shared" si="79"/>
        <v>23.853367537005798</v>
      </c>
      <c r="M513" s="98">
        <f t="shared" si="72"/>
        <v>23.8038675370058</v>
      </c>
      <c r="N513" s="116">
        <f t="shared" si="73"/>
        <v>23.853867537005797</v>
      </c>
      <c r="O513" s="117">
        <f t="shared" si="74"/>
        <v>23.828867537005799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23.8543675370058</v>
      </c>
      <c r="L514" s="115">
        <f t="shared" si="79"/>
        <v>23.903367537005799</v>
      </c>
      <c r="M514" s="98">
        <f t="shared" si="72"/>
        <v>23.853867537005801</v>
      </c>
      <c r="N514" s="116">
        <f t="shared" si="73"/>
        <v>23.903867537005798</v>
      </c>
      <c r="O514" s="117">
        <f t="shared" si="74"/>
        <v>23.878867537005799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23.9043675370058</v>
      </c>
      <c r="L515" s="115">
        <f t="shared" si="79"/>
        <v>23.9533675370058</v>
      </c>
      <c r="M515" s="98">
        <f t="shared" si="72"/>
        <v>23.903867537005802</v>
      </c>
      <c r="N515" s="116">
        <f t="shared" si="73"/>
        <v>23.953867537005799</v>
      </c>
      <c r="O515" s="117">
        <f t="shared" si="74"/>
        <v>23.9288675370058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23.954367537005801</v>
      </c>
      <c r="L516" s="115">
        <f t="shared" si="79"/>
        <v>24.003367537005801</v>
      </c>
      <c r="M516" s="98">
        <f t="shared" si="72"/>
        <v>23.953867537005802</v>
      </c>
      <c r="N516" s="116">
        <f t="shared" si="73"/>
        <v>24.003867537005799</v>
      </c>
      <c r="O516" s="117">
        <f t="shared" si="74"/>
        <v>23.978867537005801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24.004367537005802</v>
      </c>
      <c r="L517" s="115">
        <f t="shared" si="79"/>
        <v>24.053367537005801</v>
      </c>
      <c r="M517" s="98">
        <f t="shared" ref="M517:M580" si="82">K517-5*10^-(D$2+1)</f>
        <v>24.003867537005803</v>
      </c>
      <c r="N517" s="116">
        <f t="shared" ref="N517:N580" si="83">L517+5*10^-(D$2+1)</f>
        <v>24.0538675370058</v>
      </c>
      <c r="O517" s="117">
        <f t="shared" ref="O517:O580" si="84">AVERAGE(K517,L517)</f>
        <v>24.028867537005802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24.054367537005803</v>
      </c>
      <c r="L518" s="115">
        <f t="shared" ref="L518:L581" si="89">K518+$I$4-POWER(10,-$D$2)</f>
        <v>24.103367537005802</v>
      </c>
      <c r="M518" s="98">
        <f t="shared" si="82"/>
        <v>24.053867537005804</v>
      </c>
      <c r="N518" s="116">
        <f t="shared" si="83"/>
        <v>24.103867537005801</v>
      </c>
      <c r="O518" s="117">
        <f t="shared" si="84"/>
        <v>24.078867537005802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24.104367537005803</v>
      </c>
      <c r="L519" s="115">
        <f t="shared" si="89"/>
        <v>24.153367537005803</v>
      </c>
      <c r="M519" s="98">
        <f t="shared" si="82"/>
        <v>24.103867537005804</v>
      </c>
      <c r="N519" s="116">
        <f t="shared" si="83"/>
        <v>24.153867537005802</v>
      </c>
      <c r="O519" s="117">
        <f t="shared" si="84"/>
        <v>24.128867537005803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24.154367537005804</v>
      </c>
      <c r="L520" s="115">
        <f t="shared" si="89"/>
        <v>24.203367537005803</v>
      </c>
      <c r="M520" s="98">
        <f t="shared" si="82"/>
        <v>24.153867537005805</v>
      </c>
      <c r="N520" s="116">
        <f t="shared" si="83"/>
        <v>24.203867537005802</v>
      </c>
      <c r="O520" s="117">
        <f t="shared" si="84"/>
        <v>24.178867537005804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24.204367537005805</v>
      </c>
      <c r="L521" s="115">
        <f t="shared" si="89"/>
        <v>24.253367537005804</v>
      </c>
      <c r="M521" s="98">
        <f t="shared" si="82"/>
        <v>24.203867537005806</v>
      </c>
      <c r="N521" s="116">
        <f t="shared" si="83"/>
        <v>24.253867537005803</v>
      </c>
      <c r="O521" s="117">
        <f t="shared" si="84"/>
        <v>24.228867537005804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24.254367537005805</v>
      </c>
      <c r="L522" s="115">
        <f t="shared" si="89"/>
        <v>24.303367537005805</v>
      </c>
      <c r="M522" s="98">
        <f t="shared" si="82"/>
        <v>24.253867537005807</v>
      </c>
      <c r="N522" s="116">
        <f t="shared" si="83"/>
        <v>24.303867537005804</v>
      </c>
      <c r="O522" s="117">
        <f t="shared" si="84"/>
        <v>24.278867537005805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24.304367537005806</v>
      </c>
      <c r="L523" s="115">
        <f t="shared" si="89"/>
        <v>24.353367537005806</v>
      </c>
      <c r="M523" s="98">
        <f t="shared" si="82"/>
        <v>24.303867537005807</v>
      </c>
      <c r="N523" s="116">
        <f t="shared" si="83"/>
        <v>24.353867537005804</v>
      </c>
      <c r="O523" s="117">
        <f t="shared" si="84"/>
        <v>24.328867537005806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24.354367537005807</v>
      </c>
      <c r="L524" s="115">
        <f t="shared" si="89"/>
        <v>24.403367537005806</v>
      </c>
      <c r="M524" s="98">
        <f t="shared" si="82"/>
        <v>24.353867537005808</v>
      </c>
      <c r="N524" s="116">
        <f t="shared" si="83"/>
        <v>24.403867537005805</v>
      </c>
      <c r="O524" s="117">
        <f t="shared" si="84"/>
        <v>24.378867537005807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24.404367537005808</v>
      </c>
      <c r="L525" s="115">
        <f t="shared" si="89"/>
        <v>24.453367537005807</v>
      </c>
      <c r="M525" s="98">
        <f t="shared" si="82"/>
        <v>24.403867537005809</v>
      </c>
      <c r="N525" s="116">
        <f t="shared" si="83"/>
        <v>24.453867537005806</v>
      </c>
      <c r="O525" s="117">
        <f t="shared" si="84"/>
        <v>24.428867537005807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24.454367537005808</v>
      </c>
      <c r="L526" s="115">
        <f t="shared" si="89"/>
        <v>24.503367537005808</v>
      </c>
      <c r="M526" s="98">
        <f t="shared" si="82"/>
        <v>24.453867537005809</v>
      </c>
      <c r="N526" s="116">
        <f t="shared" si="83"/>
        <v>24.503867537005807</v>
      </c>
      <c r="O526" s="117">
        <f t="shared" si="84"/>
        <v>24.478867537005808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24.504367537005809</v>
      </c>
      <c r="L527" s="115">
        <f t="shared" si="89"/>
        <v>24.553367537005808</v>
      </c>
      <c r="M527" s="98">
        <f t="shared" si="82"/>
        <v>24.50386753700581</v>
      </c>
      <c r="N527" s="116">
        <f t="shared" si="83"/>
        <v>24.553867537005807</v>
      </c>
      <c r="O527" s="117">
        <f t="shared" si="84"/>
        <v>24.528867537005809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24.55436753700581</v>
      </c>
      <c r="L528" s="115">
        <f t="shared" si="89"/>
        <v>24.603367537005809</v>
      </c>
      <c r="M528" s="98">
        <f t="shared" si="82"/>
        <v>24.553867537005811</v>
      </c>
      <c r="N528" s="116">
        <f t="shared" si="83"/>
        <v>24.603867537005808</v>
      </c>
      <c r="O528" s="117">
        <f t="shared" si="84"/>
        <v>24.578867537005809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24.60436753700581</v>
      </c>
      <c r="L529" s="115">
        <f t="shared" si="89"/>
        <v>24.65336753700581</v>
      </c>
      <c r="M529" s="98">
        <f t="shared" si="82"/>
        <v>24.603867537005812</v>
      </c>
      <c r="N529" s="116">
        <f t="shared" si="83"/>
        <v>24.653867537005809</v>
      </c>
      <c r="O529" s="117">
        <f t="shared" si="84"/>
        <v>24.62886753700581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24.654367537005811</v>
      </c>
      <c r="L530" s="115">
        <f t="shared" si="89"/>
        <v>24.703367537005811</v>
      </c>
      <c r="M530" s="98">
        <f t="shared" si="82"/>
        <v>24.653867537005812</v>
      </c>
      <c r="N530" s="116">
        <f t="shared" si="83"/>
        <v>24.703867537005809</v>
      </c>
      <c r="O530" s="117">
        <f t="shared" si="84"/>
        <v>24.678867537005811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24.704367537005812</v>
      </c>
      <c r="L531" s="115">
        <f t="shared" si="89"/>
        <v>24.753367537005811</v>
      </c>
      <c r="M531" s="98">
        <f t="shared" si="82"/>
        <v>24.703867537005813</v>
      </c>
      <c r="N531" s="116">
        <f t="shared" si="83"/>
        <v>24.75386753700581</v>
      </c>
      <c r="O531" s="117">
        <f t="shared" si="84"/>
        <v>24.728867537005812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24.754367537005812</v>
      </c>
      <c r="L532" s="115">
        <f t="shared" si="89"/>
        <v>24.803367537005812</v>
      </c>
      <c r="M532" s="98">
        <f t="shared" si="82"/>
        <v>24.753867537005814</v>
      </c>
      <c r="N532" s="116">
        <f t="shared" si="83"/>
        <v>24.803867537005811</v>
      </c>
      <c r="O532" s="117">
        <f t="shared" si="84"/>
        <v>24.778867537005812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24.804367537005813</v>
      </c>
      <c r="L533" s="115">
        <f t="shared" si="89"/>
        <v>24.853367537005813</v>
      </c>
      <c r="M533" s="98">
        <f t="shared" si="82"/>
        <v>24.803867537005814</v>
      </c>
      <c r="N533" s="116">
        <f t="shared" si="83"/>
        <v>24.853867537005812</v>
      </c>
      <c r="O533" s="117">
        <f t="shared" si="84"/>
        <v>24.828867537005813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24.854367537005814</v>
      </c>
      <c r="L534" s="115">
        <f t="shared" si="89"/>
        <v>24.903367537005813</v>
      </c>
      <c r="M534" s="98">
        <f t="shared" si="82"/>
        <v>24.853867537005815</v>
      </c>
      <c r="N534" s="116">
        <f t="shared" si="83"/>
        <v>24.903867537005812</v>
      </c>
      <c r="O534" s="117">
        <f t="shared" si="84"/>
        <v>24.878867537005814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24.904367537005815</v>
      </c>
      <c r="L535" s="115">
        <f t="shared" si="89"/>
        <v>24.953367537005814</v>
      </c>
      <c r="M535" s="98">
        <f t="shared" si="82"/>
        <v>24.903867537005816</v>
      </c>
      <c r="N535" s="116">
        <f t="shared" si="83"/>
        <v>24.953867537005813</v>
      </c>
      <c r="O535" s="117">
        <f t="shared" si="84"/>
        <v>24.928867537005814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24.954367537005815</v>
      </c>
      <c r="L536" s="115">
        <f t="shared" si="89"/>
        <v>25.003367537005815</v>
      </c>
      <c r="M536" s="98">
        <f t="shared" si="82"/>
        <v>24.953867537005817</v>
      </c>
      <c r="N536" s="116">
        <f t="shared" si="83"/>
        <v>25.003867537005814</v>
      </c>
      <c r="O536" s="117">
        <f t="shared" si="84"/>
        <v>24.978867537005815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25.004367537005816</v>
      </c>
      <c r="L537" s="115">
        <f t="shared" si="89"/>
        <v>25.053367537005816</v>
      </c>
      <c r="M537" s="98">
        <f t="shared" si="82"/>
        <v>25.003867537005817</v>
      </c>
      <c r="N537" s="116">
        <f t="shared" si="83"/>
        <v>25.053867537005814</v>
      </c>
      <c r="O537" s="117">
        <f t="shared" si="84"/>
        <v>25.028867537005816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25.054367537005817</v>
      </c>
      <c r="L538" s="115">
        <f t="shared" si="89"/>
        <v>25.103367537005816</v>
      </c>
      <c r="M538" s="98">
        <f t="shared" si="82"/>
        <v>25.053867537005818</v>
      </c>
      <c r="N538" s="116">
        <f t="shared" si="83"/>
        <v>25.103867537005815</v>
      </c>
      <c r="O538" s="117">
        <f t="shared" si="84"/>
        <v>25.078867537005817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25.104367537005817</v>
      </c>
      <c r="L539" s="115">
        <f t="shared" si="89"/>
        <v>25.153367537005817</v>
      </c>
      <c r="M539" s="98">
        <f t="shared" si="82"/>
        <v>25.103867537005819</v>
      </c>
      <c r="N539" s="116">
        <f t="shared" si="83"/>
        <v>25.153867537005816</v>
      </c>
      <c r="O539" s="117">
        <f t="shared" si="84"/>
        <v>25.128867537005817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25.154367537005818</v>
      </c>
      <c r="L540" s="115">
        <f t="shared" si="89"/>
        <v>25.203367537005818</v>
      </c>
      <c r="M540" s="98">
        <f t="shared" si="82"/>
        <v>25.153867537005819</v>
      </c>
      <c r="N540" s="116">
        <f t="shared" si="83"/>
        <v>25.203867537005817</v>
      </c>
      <c r="O540" s="117">
        <f t="shared" si="84"/>
        <v>25.178867537005818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25.204367537005819</v>
      </c>
      <c r="L541" s="115">
        <f t="shared" si="89"/>
        <v>25.253367537005818</v>
      </c>
      <c r="M541" s="98">
        <f t="shared" si="82"/>
        <v>25.20386753700582</v>
      </c>
      <c r="N541" s="116">
        <f t="shared" si="83"/>
        <v>25.253867537005817</v>
      </c>
      <c r="O541" s="117">
        <f t="shared" si="84"/>
        <v>25.228867537005819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25.25436753700582</v>
      </c>
      <c r="L542" s="115">
        <f t="shared" si="89"/>
        <v>25.303367537005819</v>
      </c>
      <c r="M542" s="98">
        <f t="shared" si="82"/>
        <v>25.253867537005821</v>
      </c>
      <c r="N542" s="116">
        <f t="shared" si="83"/>
        <v>25.303867537005818</v>
      </c>
      <c r="O542" s="117">
        <f t="shared" si="84"/>
        <v>25.278867537005819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25.30436753700582</v>
      </c>
      <c r="L543" s="115">
        <f t="shared" si="89"/>
        <v>25.35336753700582</v>
      </c>
      <c r="M543" s="98">
        <f t="shared" si="82"/>
        <v>25.303867537005821</v>
      </c>
      <c r="N543" s="116">
        <f t="shared" si="83"/>
        <v>25.353867537005819</v>
      </c>
      <c r="O543" s="117">
        <f t="shared" si="84"/>
        <v>25.32886753700582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25.354367537005821</v>
      </c>
      <c r="L544" s="115">
        <f t="shared" si="89"/>
        <v>25.403367537005821</v>
      </c>
      <c r="M544" s="98">
        <f t="shared" si="82"/>
        <v>25.353867537005822</v>
      </c>
      <c r="N544" s="116">
        <f t="shared" si="83"/>
        <v>25.403867537005819</v>
      </c>
      <c r="O544" s="117">
        <f t="shared" si="84"/>
        <v>25.378867537005821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25.404367537005822</v>
      </c>
      <c r="L545" s="115">
        <f t="shared" si="89"/>
        <v>25.453367537005821</v>
      </c>
      <c r="M545" s="98">
        <f t="shared" si="82"/>
        <v>25.403867537005823</v>
      </c>
      <c r="N545" s="116">
        <f t="shared" si="83"/>
        <v>25.45386753700582</v>
      </c>
      <c r="O545" s="117">
        <f t="shared" si="84"/>
        <v>25.428867537005821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25.454367537005822</v>
      </c>
      <c r="L546" s="115">
        <f t="shared" si="89"/>
        <v>25.503367537005822</v>
      </c>
      <c r="M546" s="98">
        <f t="shared" si="82"/>
        <v>25.453867537005824</v>
      </c>
      <c r="N546" s="116">
        <f t="shared" si="83"/>
        <v>25.503867537005821</v>
      </c>
      <c r="O546" s="117">
        <f t="shared" si="84"/>
        <v>25.478867537005822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25.504367537005823</v>
      </c>
      <c r="L547" s="115">
        <f t="shared" si="89"/>
        <v>25.553367537005823</v>
      </c>
      <c r="M547" s="98">
        <f t="shared" si="82"/>
        <v>25.503867537005824</v>
      </c>
      <c r="N547" s="116">
        <f t="shared" si="83"/>
        <v>25.553867537005821</v>
      </c>
      <c r="O547" s="117">
        <f t="shared" si="84"/>
        <v>25.528867537005823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25.554367537005824</v>
      </c>
      <c r="L548" s="115">
        <f t="shared" si="89"/>
        <v>25.603367537005823</v>
      </c>
      <c r="M548" s="98">
        <f t="shared" si="82"/>
        <v>25.553867537005825</v>
      </c>
      <c r="N548" s="116">
        <f t="shared" si="83"/>
        <v>25.603867537005822</v>
      </c>
      <c r="O548" s="117">
        <f t="shared" si="84"/>
        <v>25.578867537005824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25.604367537005825</v>
      </c>
      <c r="L549" s="115">
        <f t="shared" si="89"/>
        <v>25.653367537005824</v>
      </c>
      <c r="M549" s="98">
        <f t="shared" si="82"/>
        <v>25.603867537005826</v>
      </c>
      <c r="N549" s="116">
        <f t="shared" si="83"/>
        <v>25.653867537005823</v>
      </c>
      <c r="O549" s="117">
        <f t="shared" si="84"/>
        <v>25.628867537005824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25.654367537005825</v>
      </c>
      <c r="L550" s="115">
        <f t="shared" si="89"/>
        <v>25.703367537005825</v>
      </c>
      <c r="M550" s="98">
        <f t="shared" si="82"/>
        <v>25.653867537005826</v>
      </c>
      <c r="N550" s="116">
        <f t="shared" si="83"/>
        <v>25.703867537005824</v>
      </c>
      <c r="O550" s="117">
        <f t="shared" si="84"/>
        <v>25.678867537005825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25.704367537005826</v>
      </c>
      <c r="L551" s="115">
        <f t="shared" si="89"/>
        <v>25.753367537005825</v>
      </c>
      <c r="M551" s="98">
        <f t="shared" si="82"/>
        <v>25.703867537005827</v>
      </c>
      <c r="N551" s="116">
        <f t="shared" si="83"/>
        <v>25.753867537005824</v>
      </c>
      <c r="O551" s="117">
        <f t="shared" si="84"/>
        <v>25.728867537005826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25.754367537005827</v>
      </c>
      <c r="L552" s="115">
        <f t="shared" si="89"/>
        <v>25.803367537005826</v>
      </c>
      <c r="M552" s="98">
        <f t="shared" si="82"/>
        <v>25.753867537005828</v>
      </c>
      <c r="N552" s="116">
        <f t="shared" si="83"/>
        <v>25.803867537005825</v>
      </c>
      <c r="O552" s="117">
        <f t="shared" si="84"/>
        <v>25.778867537005826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25.804367537005827</v>
      </c>
      <c r="L553" s="115">
        <f t="shared" si="89"/>
        <v>25.853367537005827</v>
      </c>
      <c r="M553" s="98">
        <f t="shared" si="82"/>
        <v>25.803867537005829</v>
      </c>
      <c r="N553" s="116">
        <f t="shared" si="83"/>
        <v>25.853867537005826</v>
      </c>
      <c r="O553" s="117">
        <f t="shared" si="84"/>
        <v>25.828867537005827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25.854367537005828</v>
      </c>
      <c r="L554" s="115">
        <f t="shared" si="89"/>
        <v>25.903367537005828</v>
      </c>
      <c r="M554" s="98">
        <f t="shared" si="82"/>
        <v>25.853867537005829</v>
      </c>
      <c r="N554" s="116">
        <f t="shared" si="83"/>
        <v>25.903867537005826</v>
      </c>
      <c r="O554" s="117">
        <f t="shared" si="84"/>
        <v>25.878867537005828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25.904367537005829</v>
      </c>
      <c r="L555" s="115">
        <f t="shared" si="89"/>
        <v>25.953367537005828</v>
      </c>
      <c r="M555" s="98">
        <f t="shared" si="82"/>
        <v>25.90386753700583</v>
      </c>
      <c r="N555" s="116">
        <f t="shared" si="83"/>
        <v>25.953867537005827</v>
      </c>
      <c r="O555" s="117">
        <f t="shared" si="84"/>
        <v>25.928867537005829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25.95436753700583</v>
      </c>
      <c r="L556" s="115">
        <f t="shared" si="89"/>
        <v>26.003367537005829</v>
      </c>
      <c r="M556" s="98">
        <f t="shared" si="82"/>
        <v>25.953867537005831</v>
      </c>
      <c r="N556" s="116">
        <f t="shared" si="83"/>
        <v>26.003867537005828</v>
      </c>
      <c r="O556" s="117">
        <f t="shared" si="84"/>
        <v>25.978867537005829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26.00436753700583</v>
      </c>
      <c r="L557" s="115">
        <f t="shared" si="89"/>
        <v>26.05336753700583</v>
      </c>
      <c r="M557" s="98">
        <f t="shared" si="82"/>
        <v>26.003867537005831</v>
      </c>
      <c r="N557" s="116">
        <f t="shared" si="83"/>
        <v>26.053867537005829</v>
      </c>
      <c r="O557" s="117">
        <f t="shared" si="84"/>
        <v>26.02886753700583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26.054367537005831</v>
      </c>
      <c r="L558" s="115">
        <f t="shared" si="89"/>
        <v>26.10336753700583</v>
      </c>
      <c r="M558" s="98">
        <f t="shared" si="82"/>
        <v>26.053867537005832</v>
      </c>
      <c r="N558" s="116">
        <f t="shared" si="83"/>
        <v>26.103867537005829</v>
      </c>
      <c r="O558" s="117">
        <f t="shared" si="84"/>
        <v>26.078867537005831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26.104367537005832</v>
      </c>
      <c r="L559" s="115">
        <f t="shared" si="89"/>
        <v>26.153367537005831</v>
      </c>
      <c r="M559" s="98">
        <f t="shared" si="82"/>
        <v>26.103867537005833</v>
      </c>
      <c r="N559" s="116">
        <f t="shared" si="83"/>
        <v>26.15386753700583</v>
      </c>
      <c r="O559" s="117">
        <f t="shared" si="84"/>
        <v>26.128867537005831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26.154367537005832</v>
      </c>
      <c r="L560" s="115">
        <f t="shared" si="89"/>
        <v>26.203367537005832</v>
      </c>
      <c r="M560" s="98">
        <f t="shared" si="82"/>
        <v>26.153867537005834</v>
      </c>
      <c r="N560" s="116">
        <f t="shared" si="83"/>
        <v>26.203867537005831</v>
      </c>
      <c r="O560" s="117">
        <f t="shared" si="84"/>
        <v>26.178867537005832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26.204367537005833</v>
      </c>
      <c r="L561" s="115">
        <f t="shared" si="89"/>
        <v>26.253367537005833</v>
      </c>
      <c r="M561" s="98">
        <f t="shared" si="82"/>
        <v>26.203867537005834</v>
      </c>
      <c r="N561" s="116">
        <f t="shared" si="83"/>
        <v>26.253867537005831</v>
      </c>
      <c r="O561" s="117">
        <f t="shared" si="84"/>
        <v>26.228867537005833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26.254367537005834</v>
      </c>
      <c r="L562" s="115">
        <f t="shared" si="89"/>
        <v>26.303367537005833</v>
      </c>
      <c r="M562" s="98">
        <f t="shared" si="82"/>
        <v>26.253867537005835</v>
      </c>
      <c r="N562" s="116">
        <f t="shared" si="83"/>
        <v>26.303867537005832</v>
      </c>
      <c r="O562" s="117">
        <f t="shared" si="84"/>
        <v>26.278867537005834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26.304367537005835</v>
      </c>
      <c r="L563" s="115">
        <f t="shared" si="89"/>
        <v>26.353367537005834</v>
      </c>
      <c r="M563" s="98">
        <f t="shared" si="82"/>
        <v>26.303867537005836</v>
      </c>
      <c r="N563" s="116">
        <f t="shared" si="83"/>
        <v>26.353867537005833</v>
      </c>
      <c r="O563" s="117">
        <f t="shared" si="84"/>
        <v>26.328867537005834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26.354367537005835</v>
      </c>
      <c r="L564" s="115">
        <f t="shared" si="89"/>
        <v>26.403367537005835</v>
      </c>
      <c r="M564" s="98">
        <f t="shared" si="82"/>
        <v>26.353867537005836</v>
      </c>
      <c r="N564" s="116">
        <f t="shared" si="83"/>
        <v>26.403867537005834</v>
      </c>
      <c r="O564" s="117">
        <f t="shared" si="84"/>
        <v>26.378867537005835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26.404367537005836</v>
      </c>
      <c r="L565" s="115">
        <f t="shared" si="89"/>
        <v>26.453367537005835</v>
      </c>
      <c r="M565" s="98">
        <f t="shared" si="82"/>
        <v>26.403867537005837</v>
      </c>
      <c r="N565" s="116">
        <f t="shared" si="83"/>
        <v>26.453867537005834</v>
      </c>
      <c r="O565" s="117">
        <f t="shared" si="84"/>
        <v>26.428867537005836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26.454367537005837</v>
      </c>
      <c r="L566" s="115">
        <f t="shared" si="89"/>
        <v>26.503367537005836</v>
      </c>
      <c r="M566" s="98">
        <f t="shared" si="82"/>
        <v>26.453867537005838</v>
      </c>
      <c r="N566" s="116">
        <f t="shared" si="83"/>
        <v>26.503867537005835</v>
      </c>
      <c r="O566" s="117">
        <f t="shared" si="84"/>
        <v>26.478867537005836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26.504367537005837</v>
      </c>
      <c r="L567" s="115">
        <f t="shared" si="89"/>
        <v>26.553367537005837</v>
      </c>
      <c r="M567" s="98">
        <f t="shared" si="82"/>
        <v>26.503867537005839</v>
      </c>
      <c r="N567" s="116">
        <f t="shared" si="83"/>
        <v>26.553867537005836</v>
      </c>
      <c r="O567" s="117">
        <f t="shared" si="84"/>
        <v>26.528867537005837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26.554367537005838</v>
      </c>
      <c r="L568" s="115">
        <f t="shared" si="89"/>
        <v>26.603367537005838</v>
      </c>
      <c r="M568" s="98">
        <f t="shared" si="82"/>
        <v>26.553867537005839</v>
      </c>
      <c r="N568" s="116">
        <f t="shared" si="83"/>
        <v>26.603867537005836</v>
      </c>
      <c r="O568" s="117">
        <f t="shared" si="84"/>
        <v>26.578867537005838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26.604367537005839</v>
      </c>
      <c r="L569" s="115">
        <f t="shared" si="89"/>
        <v>26.653367537005838</v>
      </c>
      <c r="M569" s="98">
        <f t="shared" si="82"/>
        <v>26.60386753700584</v>
      </c>
      <c r="N569" s="116">
        <f t="shared" si="83"/>
        <v>26.653867537005837</v>
      </c>
      <c r="O569" s="117">
        <f t="shared" si="84"/>
        <v>26.628867537005839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26.654367537005839</v>
      </c>
      <c r="L570" s="115">
        <f t="shared" si="89"/>
        <v>26.703367537005839</v>
      </c>
      <c r="M570" s="98">
        <f t="shared" si="82"/>
        <v>26.653867537005841</v>
      </c>
      <c r="N570" s="116">
        <f t="shared" si="83"/>
        <v>26.703867537005838</v>
      </c>
      <c r="O570" s="117">
        <f t="shared" si="84"/>
        <v>26.678867537005839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26.70436753700584</v>
      </c>
      <c r="L571" s="115">
        <f t="shared" si="89"/>
        <v>26.75336753700584</v>
      </c>
      <c r="M571" s="98">
        <f t="shared" si="82"/>
        <v>26.703867537005841</v>
      </c>
      <c r="N571" s="116">
        <f t="shared" si="83"/>
        <v>26.753867537005839</v>
      </c>
      <c r="O571" s="117">
        <f t="shared" si="84"/>
        <v>26.72886753700584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26.754367537005841</v>
      </c>
      <c r="L572" s="115">
        <f t="shared" si="89"/>
        <v>26.80336753700584</v>
      </c>
      <c r="M572" s="98">
        <f t="shared" si="82"/>
        <v>26.753867537005842</v>
      </c>
      <c r="N572" s="116">
        <f t="shared" si="83"/>
        <v>26.803867537005839</v>
      </c>
      <c r="O572" s="117">
        <f t="shared" si="84"/>
        <v>26.778867537005841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26.804367537005842</v>
      </c>
      <c r="L573" s="115">
        <f t="shared" si="89"/>
        <v>26.853367537005841</v>
      </c>
      <c r="M573" s="98">
        <f t="shared" si="82"/>
        <v>26.803867537005843</v>
      </c>
      <c r="N573" s="116">
        <f t="shared" si="83"/>
        <v>26.85386753700584</v>
      </c>
      <c r="O573" s="117">
        <f t="shared" si="84"/>
        <v>26.828867537005841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26.854367537005842</v>
      </c>
      <c r="L574" s="115">
        <f t="shared" si="89"/>
        <v>26.903367537005842</v>
      </c>
      <c r="M574" s="98">
        <f t="shared" si="82"/>
        <v>26.853867537005844</v>
      </c>
      <c r="N574" s="116">
        <f t="shared" si="83"/>
        <v>26.903867537005841</v>
      </c>
      <c r="O574" s="117">
        <f t="shared" si="84"/>
        <v>26.878867537005842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26.904367537005843</v>
      </c>
      <c r="L575" s="115">
        <f t="shared" si="89"/>
        <v>26.953367537005843</v>
      </c>
      <c r="M575" s="98">
        <f t="shared" si="82"/>
        <v>26.903867537005844</v>
      </c>
      <c r="N575" s="116">
        <f t="shared" si="83"/>
        <v>26.953867537005841</v>
      </c>
      <c r="O575" s="117">
        <f t="shared" si="84"/>
        <v>26.928867537005843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26.954367537005844</v>
      </c>
      <c r="L576" s="115">
        <f t="shared" si="89"/>
        <v>27.003367537005843</v>
      </c>
      <c r="M576" s="98">
        <f t="shared" si="82"/>
        <v>26.953867537005845</v>
      </c>
      <c r="N576" s="116">
        <f t="shared" si="83"/>
        <v>27.003867537005842</v>
      </c>
      <c r="O576" s="117">
        <f t="shared" si="84"/>
        <v>26.978867537005844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27.004367537005844</v>
      </c>
      <c r="L577" s="115">
        <f t="shared" si="89"/>
        <v>27.053367537005844</v>
      </c>
      <c r="M577" s="98">
        <f t="shared" si="82"/>
        <v>27.003867537005846</v>
      </c>
      <c r="N577" s="116">
        <f t="shared" si="83"/>
        <v>27.053867537005843</v>
      </c>
      <c r="O577" s="117">
        <f t="shared" si="84"/>
        <v>27.028867537005844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27.054367537005845</v>
      </c>
      <c r="L578" s="115">
        <f t="shared" si="89"/>
        <v>27.103367537005845</v>
      </c>
      <c r="M578" s="98">
        <f t="shared" si="82"/>
        <v>27.053867537005846</v>
      </c>
      <c r="N578" s="116">
        <f t="shared" si="83"/>
        <v>27.103867537005844</v>
      </c>
      <c r="O578" s="117">
        <f t="shared" si="84"/>
        <v>27.078867537005845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27.104367537005846</v>
      </c>
      <c r="L579" s="115">
        <f t="shared" si="89"/>
        <v>27.153367537005845</v>
      </c>
      <c r="M579" s="98">
        <f t="shared" si="82"/>
        <v>27.103867537005847</v>
      </c>
      <c r="N579" s="116">
        <f t="shared" si="83"/>
        <v>27.153867537005844</v>
      </c>
      <c r="O579" s="117">
        <f t="shared" si="84"/>
        <v>27.128867537005846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27.154367537005847</v>
      </c>
      <c r="L580" s="115">
        <f t="shared" si="89"/>
        <v>27.203367537005846</v>
      </c>
      <c r="M580" s="98">
        <f t="shared" si="82"/>
        <v>27.153867537005848</v>
      </c>
      <c r="N580" s="116">
        <f t="shared" si="83"/>
        <v>27.203867537005845</v>
      </c>
      <c r="O580" s="117">
        <f t="shared" si="84"/>
        <v>27.178867537005846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27.204367537005847</v>
      </c>
      <c r="L581" s="115">
        <f t="shared" si="89"/>
        <v>27.253367537005847</v>
      </c>
      <c r="M581" s="98">
        <f t="shared" ref="M581:M644" si="92">K581-5*10^-(D$2+1)</f>
        <v>27.203867537005848</v>
      </c>
      <c r="N581" s="116">
        <f t="shared" ref="N581:N644" si="93">L581+5*10^-(D$2+1)</f>
        <v>27.253867537005846</v>
      </c>
      <c r="O581" s="117">
        <f t="shared" ref="O581:O644" si="94">AVERAGE(K581,L581)</f>
        <v>27.228867537005847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27.254367537005848</v>
      </c>
      <c r="L582" s="115">
        <f t="shared" ref="L582:L645" si="99">K582+$I$4-POWER(10,-$D$2)</f>
        <v>27.303367537005848</v>
      </c>
      <c r="M582" s="98">
        <f t="shared" si="92"/>
        <v>27.253867537005849</v>
      </c>
      <c r="N582" s="116">
        <f t="shared" si="93"/>
        <v>27.303867537005846</v>
      </c>
      <c r="O582" s="117">
        <f t="shared" si="94"/>
        <v>27.278867537005848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27.304367537005849</v>
      </c>
      <c r="L583" s="115">
        <f t="shared" si="99"/>
        <v>27.353367537005848</v>
      </c>
      <c r="M583" s="98">
        <f t="shared" si="92"/>
        <v>27.30386753700585</v>
      </c>
      <c r="N583" s="116">
        <f t="shared" si="93"/>
        <v>27.353867537005847</v>
      </c>
      <c r="O583" s="117">
        <f t="shared" si="94"/>
        <v>27.328867537005848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27.354367537005849</v>
      </c>
      <c r="L584" s="115">
        <f t="shared" si="99"/>
        <v>27.403367537005849</v>
      </c>
      <c r="M584" s="98">
        <f t="shared" si="92"/>
        <v>27.353867537005851</v>
      </c>
      <c r="N584" s="116">
        <f t="shared" si="93"/>
        <v>27.403867537005848</v>
      </c>
      <c r="O584" s="117">
        <f t="shared" si="94"/>
        <v>27.378867537005849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27.40436753700585</v>
      </c>
      <c r="L585" s="115">
        <f t="shared" si="99"/>
        <v>27.45336753700585</v>
      </c>
      <c r="M585" s="98">
        <f t="shared" si="92"/>
        <v>27.403867537005851</v>
      </c>
      <c r="N585" s="116">
        <f t="shared" si="93"/>
        <v>27.453867537005848</v>
      </c>
      <c r="O585" s="117">
        <f t="shared" si="94"/>
        <v>27.42886753700585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27.454367537005851</v>
      </c>
      <c r="L586" s="115">
        <f t="shared" si="99"/>
        <v>27.50336753700585</v>
      </c>
      <c r="M586" s="98">
        <f t="shared" si="92"/>
        <v>27.453867537005852</v>
      </c>
      <c r="N586" s="116">
        <f t="shared" si="93"/>
        <v>27.503867537005849</v>
      </c>
      <c r="O586" s="117">
        <f t="shared" si="94"/>
        <v>27.478867537005851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27.504367537005852</v>
      </c>
      <c r="L587" s="115">
        <f t="shared" si="99"/>
        <v>27.553367537005851</v>
      </c>
      <c r="M587" s="98">
        <f t="shared" si="92"/>
        <v>27.503867537005853</v>
      </c>
      <c r="N587" s="116">
        <f t="shared" si="93"/>
        <v>27.55386753700585</v>
      </c>
      <c r="O587" s="117">
        <f t="shared" si="94"/>
        <v>27.528867537005851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27.554367537005852</v>
      </c>
      <c r="L588" s="115">
        <f t="shared" si="99"/>
        <v>27.603367537005852</v>
      </c>
      <c r="M588" s="98">
        <f t="shared" si="92"/>
        <v>27.553867537005853</v>
      </c>
      <c r="N588" s="116">
        <f t="shared" si="93"/>
        <v>27.603867537005851</v>
      </c>
      <c r="O588" s="117">
        <f t="shared" si="94"/>
        <v>27.578867537005852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27.604367537005853</v>
      </c>
      <c r="L589" s="115">
        <f t="shared" si="99"/>
        <v>27.653367537005852</v>
      </c>
      <c r="M589" s="98">
        <f t="shared" si="92"/>
        <v>27.603867537005854</v>
      </c>
      <c r="N589" s="116">
        <f t="shared" si="93"/>
        <v>27.653867537005851</v>
      </c>
      <c r="O589" s="117">
        <f t="shared" si="94"/>
        <v>27.628867537005853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27.654367537005854</v>
      </c>
      <c r="L590" s="115">
        <f t="shared" si="99"/>
        <v>27.703367537005853</v>
      </c>
      <c r="M590" s="98">
        <f t="shared" si="92"/>
        <v>27.653867537005855</v>
      </c>
      <c r="N590" s="116">
        <f t="shared" si="93"/>
        <v>27.703867537005852</v>
      </c>
      <c r="O590" s="117">
        <f t="shared" si="94"/>
        <v>27.678867537005853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27.704367537005854</v>
      </c>
      <c r="L591" s="115">
        <f t="shared" si="99"/>
        <v>27.753367537005854</v>
      </c>
      <c r="M591" s="98">
        <f t="shared" si="92"/>
        <v>27.703867537005856</v>
      </c>
      <c r="N591" s="116">
        <f t="shared" si="93"/>
        <v>27.753867537005853</v>
      </c>
      <c r="O591" s="117">
        <f t="shared" si="94"/>
        <v>27.728867537005854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27.754367537005855</v>
      </c>
      <c r="L592" s="115">
        <f t="shared" si="99"/>
        <v>27.803367537005855</v>
      </c>
      <c r="M592" s="98">
        <f t="shared" si="92"/>
        <v>27.753867537005856</v>
      </c>
      <c r="N592" s="116">
        <f t="shared" si="93"/>
        <v>27.803867537005853</v>
      </c>
      <c r="O592" s="117">
        <f t="shared" si="94"/>
        <v>27.778867537005855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27.804367537005856</v>
      </c>
      <c r="L593" s="115">
        <f t="shared" si="99"/>
        <v>27.853367537005855</v>
      </c>
      <c r="M593" s="98">
        <f t="shared" si="92"/>
        <v>27.803867537005857</v>
      </c>
      <c r="N593" s="116">
        <f t="shared" si="93"/>
        <v>27.853867537005854</v>
      </c>
      <c r="O593" s="117">
        <f t="shared" si="94"/>
        <v>27.828867537005856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27.854367537005857</v>
      </c>
      <c r="L594" s="115">
        <f t="shared" si="99"/>
        <v>27.903367537005856</v>
      </c>
      <c r="M594" s="98">
        <f t="shared" si="92"/>
        <v>27.853867537005858</v>
      </c>
      <c r="N594" s="116">
        <f t="shared" si="93"/>
        <v>27.903867537005855</v>
      </c>
      <c r="O594" s="117">
        <f t="shared" si="94"/>
        <v>27.878867537005856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27.904367537005857</v>
      </c>
      <c r="L595" s="115">
        <f t="shared" si="99"/>
        <v>27.953367537005857</v>
      </c>
      <c r="M595" s="98">
        <f t="shared" si="92"/>
        <v>27.903867537005858</v>
      </c>
      <c r="N595" s="116">
        <f t="shared" si="93"/>
        <v>27.953867537005856</v>
      </c>
      <c r="O595" s="117">
        <f t="shared" si="94"/>
        <v>27.928867537005857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27.954367537005858</v>
      </c>
      <c r="L596" s="115">
        <f t="shared" si="99"/>
        <v>28.003367537005857</v>
      </c>
      <c r="M596" s="98">
        <f t="shared" si="92"/>
        <v>27.953867537005859</v>
      </c>
      <c r="N596" s="116">
        <f t="shared" si="93"/>
        <v>28.003867537005856</v>
      </c>
      <c r="O596" s="117">
        <f t="shared" si="94"/>
        <v>27.978867537005858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28.004367537005859</v>
      </c>
      <c r="L597" s="115">
        <f t="shared" si="99"/>
        <v>28.053367537005858</v>
      </c>
      <c r="M597" s="98">
        <f t="shared" si="92"/>
        <v>28.00386753700586</v>
      </c>
      <c r="N597" s="116">
        <f t="shared" si="93"/>
        <v>28.053867537005857</v>
      </c>
      <c r="O597" s="117">
        <f t="shared" si="94"/>
        <v>28.028867537005858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28.054367537005859</v>
      </c>
      <c r="L598" s="115">
        <f t="shared" si="99"/>
        <v>28.103367537005859</v>
      </c>
      <c r="M598" s="98">
        <f t="shared" si="92"/>
        <v>28.053867537005861</v>
      </c>
      <c r="N598" s="116">
        <f t="shared" si="93"/>
        <v>28.103867537005858</v>
      </c>
      <c r="O598" s="117">
        <f t="shared" si="94"/>
        <v>28.078867537005859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28.10436753700586</v>
      </c>
      <c r="L599" s="115">
        <f t="shared" si="99"/>
        <v>28.15336753700586</v>
      </c>
      <c r="M599" s="98">
        <f t="shared" si="92"/>
        <v>28.103867537005861</v>
      </c>
      <c r="N599" s="116">
        <f t="shared" si="93"/>
        <v>28.153867537005858</v>
      </c>
      <c r="O599" s="117">
        <f t="shared" si="94"/>
        <v>28.12886753700586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28.154367537005861</v>
      </c>
      <c r="L600" s="115">
        <f t="shared" si="99"/>
        <v>28.20336753700586</v>
      </c>
      <c r="M600" s="98">
        <f t="shared" si="92"/>
        <v>28.153867537005862</v>
      </c>
      <c r="N600" s="116">
        <f t="shared" si="93"/>
        <v>28.203867537005859</v>
      </c>
      <c r="O600" s="117">
        <f t="shared" si="94"/>
        <v>28.178867537005861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28.204367537005862</v>
      </c>
      <c r="L601" s="115">
        <f t="shared" si="99"/>
        <v>28.253367537005861</v>
      </c>
      <c r="M601" s="98">
        <f t="shared" si="92"/>
        <v>28.203867537005863</v>
      </c>
      <c r="N601" s="116">
        <f t="shared" si="93"/>
        <v>28.25386753700586</v>
      </c>
      <c r="O601" s="117">
        <f t="shared" si="94"/>
        <v>28.228867537005861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28.254367537005862</v>
      </c>
      <c r="L602" s="115">
        <f t="shared" si="99"/>
        <v>28.303367537005862</v>
      </c>
      <c r="M602" s="98">
        <f t="shared" si="92"/>
        <v>28.253867537005863</v>
      </c>
      <c r="N602" s="116">
        <f t="shared" si="93"/>
        <v>28.303867537005861</v>
      </c>
      <c r="O602" s="117">
        <f t="shared" si="94"/>
        <v>28.278867537005862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28.304367537005863</v>
      </c>
      <c r="L603" s="115">
        <f t="shared" si="99"/>
        <v>28.353367537005862</v>
      </c>
      <c r="M603" s="98">
        <f t="shared" si="92"/>
        <v>28.303867537005864</v>
      </c>
      <c r="N603" s="116">
        <f t="shared" si="93"/>
        <v>28.353867537005861</v>
      </c>
      <c r="O603" s="117">
        <f t="shared" si="94"/>
        <v>28.328867537005863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28.354367537005864</v>
      </c>
      <c r="L604" s="115">
        <f t="shared" si="99"/>
        <v>28.403367537005863</v>
      </c>
      <c r="M604" s="98">
        <f t="shared" si="92"/>
        <v>28.353867537005865</v>
      </c>
      <c r="N604" s="116">
        <f t="shared" si="93"/>
        <v>28.403867537005862</v>
      </c>
      <c r="O604" s="117">
        <f t="shared" si="94"/>
        <v>28.378867537005863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28.404367537005864</v>
      </c>
      <c r="L605" s="115">
        <f t="shared" si="99"/>
        <v>28.453367537005864</v>
      </c>
      <c r="M605" s="98">
        <f t="shared" si="92"/>
        <v>28.403867537005866</v>
      </c>
      <c r="N605" s="116">
        <f t="shared" si="93"/>
        <v>28.453867537005863</v>
      </c>
      <c r="O605" s="117">
        <f t="shared" si="94"/>
        <v>28.428867537005864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28.454367537005865</v>
      </c>
      <c r="L606" s="115">
        <f t="shared" si="99"/>
        <v>28.503367537005865</v>
      </c>
      <c r="M606" s="98">
        <f t="shared" si="92"/>
        <v>28.453867537005866</v>
      </c>
      <c r="N606" s="116">
        <f t="shared" si="93"/>
        <v>28.503867537005863</v>
      </c>
      <c r="O606" s="117">
        <f t="shared" si="94"/>
        <v>28.478867537005865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28.504367537005866</v>
      </c>
      <c r="L607" s="115">
        <f t="shared" si="99"/>
        <v>28.553367537005865</v>
      </c>
      <c r="M607" s="98">
        <f t="shared" si="92"/>
        <v>28.503867537005867</v>
      </c>
      <c r="N607" s="116">
        <f t="shared" si="93"/>
        <v>28.553867537005864</v>
      </c>
      <c r="O607" s="117">
        <f t="shared" si="94"/>
        <v>28.528867537005866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28.554367537005866</v>
      </c>
      <c r="L608" s="115">
        <f t="shared" si="99"/>
        <v>28.603367537005866</v>
      </c>
      <c r="M608" s="98">
        <f t="shared" si="92"/>
        <v>28.553867537005868</v>
      </c>
      <c r="N608" s="116">
        <f t="shared" si="93"/>
        <v>28.603867537005865</v>
      </c>
      <c r="O608" s="117">
        <f t="shared" si="94"/>
        <v>28.578867537005866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28.604367537005867</v>
      </c>
      <c r="L609" s="115">
        <f t="shared" si="99"/>
        <v>28.653367537005867</v>
      </c>
      <c r="M609" s="98">
        <f t="shared" si="92"/>
        <v>28.603867537005868</v>
      </c>
      <c r="N609" s="116">
        <f t="shared" si="93"/>
        <v>28.653867537005866</v>
      </c>
      <c r="O609" s="117">
        <f t="shared" si="94"/>
        <v>28.628867537005867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28.654367537005868</v>
      </c>
      <c r="L610" s="115">
        <f t="shared" si="99"/>
        <v>28.703367537005867</v>
      </c>
      <c r="M610" s="98">
        <f t="shared" si="92"/>
        <v>28.653867537005869</v>
      </c>
      <c r="N610" s="116">
        <f t="shared" si="93"/>
        <v>28.703867537005866</v>
      </c>
      <c r="O610" s="117">
        <f t="shared" si="94"/>
        <v>28.678867537005868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28.704367537005869</v>
      </c>
      <c r="L611" s="115">
        <f t="shared" si="99"/>
        <v>28.753367537005868</v>
      </c>
      <c r="M611" s="98">
        <f t="shared" si="92"/>
        <v>28.70386753700587</v>
      </c>
      <c r="N611" s="116">
        <f t="shared" si="93"/>
        <v>28.753867537005867</v>
      </c>
      <c r="O611" s="117">
        <f t="shared" si="94"/>
        <v>28.728867537005868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28.754367537005869</v>
      </c>
      <c r="L612" s="115">
        <f t="shared" si="99"/>
        <v>28.803367537005869</v>
      </c>
      <c r="M612" s="98">
        <f t="shared" si="92"/>
        <v>28.753867537005871</v>
      </c>
      <c r="N612" s="116">
        <f t="shared" si="93"/>
        <v>28.803867537005868</v>
      </c>
      <c r="O612" s="117">
        <f t="shared" si="94"/>
        <v>28.778867537005869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28.80436753700587</v>
      </c>
      <c r="L613" s="115">
        <f t="shared" si="99"/>
        <v>28.85336753700587</v>
      </c>
      <c r="M613" s="98">
        <f t="shared" si="92"/>
        <v>28.803867537005871</v>
      </c>
      <c r="N613" s="116">
        <f t="shared" si="93"/>
        <v>28.853867537005868</v>
      </c>
      <c r="O613" s="117">
        <f t="shared" si="94"/>
        <v>28.82886753700587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28.854367537005871</v>
      </c>
      <c r="L614" s="115">
        <f t="shared" si="99"/>
        <v>28.90336753700587</v>
      </c>
      <c r="M614" s="98">
        <f t="shared" si="92"/>
        <v>28.853867537005872</v>
      </c>
      <c r="N614" s="116">
        <f t="shared" si="93"/>
        <v>28.903867537005869</v>
      </c>
      <c r="O614" s="117">
        <f t="shared" si="94"/>
        <v>28.878867537005871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28.904367537005871</v>
      </c>
      <c r="L615" s="115">
        <f t="shared" si="99"/>
        <v>28.953367537005871</v>
      </c>
      <c r="M615" s="98">
        <f t="shared" si="92"/>
        <v>28.903867537005873</v>
      </c>
      <c r="N615" s="116">
        <f t="shared" si="93"/>
        <v>28.95386753700587</v>
      </c>
      <c r="O615" s="117">
        <f t="shared" si="94"/>
        <v>28.928867537005871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28.954367537005872</v>
      </c>
      <c r="L616" s="115">
        <f t="shared" si="99"/>
        <v>29.003367537005872</v>
      </c>
      <c r="M616" s="98">
        <f t="shared" si="92"/>
        <v>28.953867537005873</v>
      </c>
      <c r="N616" s="116">
        <f t="shared" si="93"/>
        <v>29.003867537005871</v>
      </c>
      <c r="O616" s="117">
        <f t="shared" si="94"/>
        <v>28.978867537005872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29.004367537005873</v>
      </c>
      <c r="L617" s="115">
        <f t="shared" si="99"/>
        <v>29.053367537005872</v>
      </c>
      <c r="M617" s="98">
        <f t="shared" si="92"/>
        <v>29.003867537005874</v>
      </c>
      <c r="N617" s="116">
        <f t="shared" si="93"/>
        <v>29.053867537005871</v>
      </c>
      <c r="O617" s="117">
        <f t="shared" si="94"/>
        <v>29.028867537005873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29.054367537005874</v>
      </c>
      <c r="L618" s="115">
        <f t="shared" si="99"/>
        <v>29.103367537005873</v>
      </c>
      <c r="M618" s="98">
        <f t="shared" si="92"/>
        <v>29.053867537005875</v>
      </c>
      <c r="N618" s="116">
        <f t="shared" si="93"/>
        <v>29.103867537005872</v>
      </c>
      <c r="O618" s="117">
        <f t="shared" si="94"/>
        <v>29.078867537005873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29.104367537005874</v>
      </c>
      <c r="L619" s="115">
        <f t="shared" si="99"/>
        <v>29.153367537005874</v>
      </c>
      <c r="M619" s="98">
        <f t="shared" si="92"/>
        <v>29.103867537005875</v>
      </c>
      <c r="N619" s="116">
        <f t="shared" si="93"/>
        <v>29.153867537005873</v>
      </c>
      <c r="O619" s="117">
        <f t="shared" si="94"/>
        <v>29.128867537005874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29.154367537005875</v>
      </c>
      <c r="L620" s="115">
        <f t="shared" si="99"/>
        <v>29.203367537005875</v>
      </c>
      <c r="M620" s="98">
        <f t="shared" si="92"/>
        <v>29.153867537005876</v>
      </c>
      <c r="N620" s="116">
        <f t="shared" si="93"/>
        <v>29.203867537005873</v>
      </c>
      <c r="O620" s="117">
        <f t="shared" si="94"/>
        <v>29.178867537005875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29.204367537005876</v>
      </c>
      <c r="L621" s="115">
        <f t="shared" si="99"/>
        <v>29.253367537005875</v>
      </c>
      <c r="M621" s="98">
        <f t="shared" si="92"/>
        <v>29.203867537005877</v>
      </c>
      <c r="N621" s="116">
        <f t="shared" si="93"/>
        <v>29.253867537005874</v>
      </c>
      <c r="O621" s="117">
        <f t="shared" si="94"/>
        <v>29.228867537005875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29.254367537005876</v>
      </c>
      <c r="L622" s="115">
        <f t="shared" si="99"/>
        <v>29.303367537005876</v>
      </c>
      <c r="M622" s="98">
        <f t="shared" si="92"/>
        <v>29.253867537005878</v>
      </c>
      <c r="N622" s="116">
        <f t="shared" si="93"/>
        <v>29.303867537005875</v>
      </c>
      <c r="O622" s="117">
        <f t="shared" si="94"/>
        <v>29.278867537005876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29.304367537005877</v>
      </c>
      <c r="L623" s="115">
        <f t="shared" si="99"/>
        <v>29.353367537005877</v>
      </c>
      <c r="M623" s="98">
        <f t="shared" si="92"/>
        <v>29.303867537005878</v>
      </c>
      <c r="N623" s="116">
        <f t="shared" si="93"/>
        <v>29.353867537005875</v>
      </c>
      <c r="O623" s="117">
        <f t="shared" si="94"/>
        <v>29.328867537005877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29.354367537005878</v>
      </c>
      <c r="L624" s="115">
        <f t="shared" si="99"/>
        <v>29.403367537005877</v>
      </c>
      <c r="M624" s="98">
        <f t="shared" si="92"/>
        <v>29.353867537005879</v>
      </c>
      <c r="N624" s="116">
        <f t="shared" si="93"/>
        <v>29.403867537005876</v>
      </c>
      <c r="O624" s="117">
        <f t="shared" si="94"/>
        <v>29.378867537005878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29.404367537005879</v>
      </c>
      <c r="L625" s="115">
        <f t="shared" si="99"/>
        <v>29.453367537005878</v>
      </c>
      <c r="M625" s="98">
        <f t="shared" si="92"/>
        <v>29.40386753700588</v>
      </c>
      <c r="N625" s="116">
        <f t="shared" si="93"/>
        <v>29.453867537005877</v>
      </c>
      <c r="O625" s="117">
        <f t="shared" si="94"/>
        <v>29.428867537005878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29.454367537005879</v>
      </c>
      <c r="L626" s="115">
        <f t="shared" si="99"/>
        <v>29.503367537005879</v>
      </c>
      <c r="M626" s="98">
        <f t="shared" si="92"/>
        <v>29.45386753700588</v>
      </c>
      <c r="N626" s="116">
        <f t="shared" si="93"/>
        <v>29.503867537005878</v>
      </c>
      <c r="O626" s="117">
        <f t="shared" si="94"/>
        <v>29.478867537005879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29.50436753700588</v>
      </c>
      <c r="L627" s="115">
        <f t="shared" si="99"/>
        <v>29.553367537005879</v>
      </c>
      <c r="M627" s="98">
        <f t="shared" si="92"/>
        <v>29.503867537005881</v>
      </c>
      <c r="N627" s="116">
        <f t="shared" si="93"/>
        <v>29.553867537005878</v>
      </c>
      <c r="O627" s="117">
        <f t="shared" si="94"/>
        <v>29.52886753700588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29.554367537005881</v>
      </c>
      <c r="L628" s="115">
        <f t="shared" si="99"/>
        <v>29.60336753700588</v>
      </c>
      <c r="M628" s="98">
        <f t="shared" si="92"/>
        <v>29.553867537005882</v>
      </c>
      <c r="N628" s="116">
        <f t="shared" si="93"/>
        <v>29.603867537005879</v>
      </c>
      <c r="O628" s="117">
        <f t="shared" si="94"/>
        <v>29.57886753700588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29.604367537005881</v>
      </c>
      <c r="L629" s="115">
        <f t="shared" si="99"/>
        <v>29.653367537005881</v>
      </c>
      <c r="M629" s="98">
        <f t="shared" si="92"/>
        <v>29.603867537005883</v>
      </c>
      <c r="N629" s="116">
        <f t="shared" si="93"/>
        <v>29.65386753700588</v>
      </c>
      <c r="O629" s="117">
        <f t="shared" si="94"/>
        <v>29.628867537005881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29.654367537005882</v>
      </c>
      <c r="L630" s="115">
        <f t="shared" si="99"/>
        <v>29.703367537005882</v>
      </c>
      <c r="M630" s="98">
        <f t="shared" si="92"/>
        <v>29.653867537005883</v>
      </c>
      <c r="N630" s="116">
        <f t="shared" si="93"/>
        <v>29.70386753700588</v>
      </c>
      <c r="O630" s="117">
        <f t="shared" si="94"/>
        <v>29.678867537005882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29.704367537005883</v>
      </c>
      <c r="L631" s="115">
        <f t="shared" si="99"/>
        <v>29.753367537005882</v>
      </c>
      <c r="M631" s="98">
        <f t="shared" si="92"/>
        <v>29.703867537005884</v>
      </c>
      <c r="N631" s="116">
        <f t="shared" si="93"/>
        <v>29.753867537005881</v>
      </c>
      <c r="O631" s="117">
        <f t="shared" si="94"/>
        <v>29.728867537005883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29.754367537005884</v>
      </c>
      <c r="L632" s="115">
        <f t="shared" si="99"/>
        <v>29.803367537005883</v>
      </c>
      <c r="M632" s="98">
        <f t="shared" si="92"/>
        <v>29.753867537005885</v>
      </c>
      <c r="N632" s="116">
        <f t="shared" si="93"/>
        <v>29.803867537005882</v>
      </c>
      <c r="O632" s="117">
        <f t="shared" si="94"/>
        <v>29.778867537005883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29.804367537005884</v>
      </c>
      <c r="L633" s="115">
        <f t="shared" si="99"/>
        <v>29.853367537005884</v>
      </c>
      <c r="M633" s="98">
        <f t="shared" si="92"/>
        <v>29.803867537005885</v>
      </c>
      <c r="N633" s="116">
        <f t="shared" si="93"/>
        <v>29.853867537005883</v>
      </c>
      <c r="O633" s="117">
        <f t="shared" si="94"/>
        <v>29.828867537005884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29.854367537005885</v>
      </c>
      <c r="L634" s="115">
        <f t="shared" si="99"/>
        <v>29.903367537005884</v>
      </c>
      <c r="M634" s="98">
        <f t="shared" si="92"/>
        <v>29.853867537005886</v>
      </c>
      <c r="N634" s="116">
        <f t="shared" si="93"/>
        <v>29.903867537005883</v>
      </c>
      <c r="O634" s="117">
        <f t="shared" si="94"/>
        <v>29.878867537005885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29.904367537005886</v>
      </c>
      <c r="L635" s="115">
        <f t="shared" si="99"/>
        <v>29.953367537005885</v>
      </c>
      <c r="M635" s="98">
        <f t="shared" si="92"/>
        <v>29.903867537005887</v>
      </c>
      <c r="N635" s="116">
        <f t="shared" si="93"/>
        <v>29.953867537005884</v>
      </c>
      <c r="O635" s="117">
        <f t="shared" si="94"/>
        <v>29.928867537005885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29.954367537005886</v>
      </c>
      <c r="L636" s="115">
        <f t="shared" si="99"/>
        <v>30.003367537005886</v>
      </c>
      <c r="M636" s="98">
        <f t="shared" si="92"/>
        <v>29.953867537005888</v>
      </c>
      <c r="N636" s="116">
        <f t="shared" si="93"/>
        <v>30.003867537005885</v>
      </c>
      <c r="O636" s="117">
        <f t="shared" si="94"/>
        <v>29.978867537005886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30.004367537005887</v>
      </c>
      <c r="L637" s="115">
        <f t="shared" si="99"/>
        <v>30.053367537005887</v>
      </c>
      <c r="M637" s="98">
        <f t="shared" si="92"/>
        <v>30.003867537005888</v>
      </c>
      <c r="N637" s="116">
        <f t="shared" si="93"/>
        <v>30.053867537005885</v>
      </c>
      <c r="O637" s="117">
        <f t="shared" si="94"/>
        <v>30.028867537005887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30.054367537005888</v>
      </c>
      <c r="L638" s="115">
        <f t="shared" si="99"/>
        <v>30.103367537005887</v>
      </c>
      <c r="M638" s="98">
        <f t="shared" si="92"/>
        <v>30.053867537005889</v>
      </c>
      <c r="N638" s="116">
        <f t="shared" si="93"/>
        <v>30.103867537005886</v>
      </c>
      <c r="O638" s="117">
        <f t="shared" si="94"/>
        <v>30.078867537005888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30.104367537005889</v>
      </c>
      <c r="L639" s="115">
        <f t="shared" si="99"/>
        <v>30.153367537005888</v>
      </c>
      <c r="M639" s="98">
        <f t="shared" si="92"/>
        <v>30.10386753700589</v>
      </c>
      <c r="N639" s="116">
        <f t="shared" si="93"/>
        <v>30.153867537005887</v>
      </c>
      <c r="O639" s="117">
        <f t="shared" si="94"/>
        <v>30.128867537005888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30.154367537005889</v>
      </c>
      <c r="L640" s="115">
        <f t="shared" si="99"/>
        <v>30.203367537005889</v>
      </c>
      <c r="M640" s="98">
        <f t="shared" si="92"/>
        <v>30.15386753700589</v>
      </c>
      <c r="N640" s="116">
        <f t="shared" si="93"/>
        <v>30.203867537005888</v>
      </c>
      <c r="O640" s="117">
        <f t="shared" si="94"/>
        <v>30.178867537005889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30.20436753700589</v>
      </c>
      <c r="L641" s="115">
        <f t="shared" si="99"/>
        <v>30.253367537005889</v>
      </c>
      <c r="M641" s="98">
        <f t="shared" si="92"/>
        <v>30.203867537005891</v>
      </c>
      <c r="N641" s="116">
        <f t="shared" si="93"/>
        <v>30.253867537005888</v>
      </c>
      <c r="O641" s="117">
        <f t="shared" si="94"/>
        <v>30.22886753700589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30.254367537005891</v>
      </c>
      <c r="L642" s="115">
        <f t="shared" si="99"/>
        <v>30.30336753700589</v>
      </c>
      <c r="M642" s="98">
        <f t="shared" si="92"/>
        <v>30.253867537005892</v>
      </c>
      <c r="N642" s="116">
        <f t="shared" si="93"/>
        <v>30.303867537005889</v>
      </c>
      <c r="O642" s="117">
        <f t="shared" si="94"/>
        <v>30.27886753700589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30.304367537005891</v>
      </c>
      <c r="L643" s="115">
        <f t="shared" si="99"/>
        <v>30.353367537005891</v>
      </c>
      <c r="M643" s="98">
        <f t="shared" si="92"/>
        <v>30.303867537005893</v>
      </c>
      <c r="N643" s="116">
        <f t="shared" si="93"/>
        <v>30.35386753700589</v>
      </c>
      <c r="O643" s="117">
        <f t="shared" si="94"/>
        <v>30.328867537005891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30.354367537005892</v>
      </c>
      <c r="L644" s="115">
        <f t="shared" si="99"/>
        <v>30.403367537005892</v>
      </c>
      <c r="M644" s="98">
        <f t="shared" si="92"/>
        <v>30.353867537005893</v>
      </c>
      <c r="N644" s="116">
        <f t="shared" si="93"/>
        <v>30.40386753700589</v>
      </c>
      <c r="O644" s="117">
        <f t="shared" si="94"/>
        <v>30.378867537005892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30.404367537005893</v>
      </c>
      <c r="L645" s="115">
        <f t="shared" si="99"/>
        <v>30.453367537005892</v>
      </c>
      <c r="M645" s="98">
        <f t="shared" ref="M645:M708" si="102">K645-5*10^-(D$2+1)</f>
        <v>30.403867537005894</v>
      </c>
      <c r="N645" s="116">
        <f t="shared" ref="N645:N708" si="103">L645+5*10^-(D$2+1)</f>
        <v>30.453867537005891</v>
      </c>
      <c r="O645" s="117">
        <f t="shared" ref="O645:O708" si="104">AVERAGE(K645,L645)</f>
        <v>30.428867537005893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30.454367537005893</v>
      </c>
      <c r="L646" s="115">
        <f t="shared" ref="L646:L709" si="109">K646+$I$4-POWER(10,-$D$2)</f>
        <v>30.503367537005893</v>
      </c>
      <c r="M646" s="98">
        <f t="shared" si="102"/>
        <v>30.453867537005895</v>
      </c>
      <c r="N646" s="116">
        <f t="shared" si="103"/>
        <v>30.503867537005892</v>
      </c>
      <c r="O646" s="117">
        <f t="shared" si="104"/>
        <v>30.478867537005893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30.504367537005894</v>
      </c>
      <c r="L647" s="115">
        <f t="shared" si="109"/>
        <v>30.553367537005894</v>
      </c>
      <c r="M647" s="98">
        <f t="shared" si="102"/>
        <v>30.503867537005895</v>
      </c>
      <c r="N647" s="116">
        <f t="shared" si="103"/>
        <v>30.553867537005893</v>
      </c>
      <c r="O647" s="117">
        <f t="shared" si="104"/>
        <v>30.528867537005894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30.554367537005895</v>
      </c>
      <c r="L648" s="115">
        <f t="shared" si="109"/>
        <v>30.603367537005894</v>
      </c>
      <c r="M648" s="98">
        <f t="shared" si="102"/>
        <v>30.553867537005896</v>
      </c>
      <c r="N648" s="116">
        <f t="shared" si="103"/>
        <v>30.603867537005893</v>
      </c>
      <c r="O648" s="117">
        <f t="shared" si="104"/>
        <v>30.578867537005895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30.604367537005896</v>
      </c>
      <c r="L649" s="115">
        <f t="shared" si="109"/>
        <v>30.653367537005895</v>
      </c>
      <c r="M649" s="98">
        <f t="shared" si="102"/>
        <v>30.603867537005897</v>
      </c>
      <c r="N649" s="116">
        <f t="shared" si="103"/>
        <v>30.653867537005894</v>
      </c>
      <c r="O649" s="117">
        <f t="shared" si="104"/>
        <v>30.628867537005895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30.654367537005896</v>
      </c>
      <c r="L650" s="115">
        <f t="shared" si="109"/>
        <v>30.703367537005896</v>
      </c>
      <c r="M650" s="98">
        <f t="shared" si="102"/>
        <v>30.653867537005898</v>
      </c>
      <c r="N650" s="116">
        <f t="shared" si="103"/>
        <v>30.703867537005895</v>
      </c>
      <c r="O650" s="117">
        <f t="shared" si="104"/>
        <v>30.678867537005896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30.704367537005897</v>
      </c>
      <c r="L651" s="115">
        <f t="shared" si="109"/>
        <v>30.753367537005897</v>
      </c>
      <c r="M651" s="98">
        <f t="shared" si="102"/>
        <v>30.703867537005898</v>
      </c>
      <c r="N651" s="116">
        <f t="shared" si="103"/>
        <v>30.753867537005895</v>
      </c>
      <c r="O651" s="117">
        <f t="shared" si="104"/>
        <v>30.728867537005897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30.754367537005898</v>
      </c>
      <c r="L652" s="115">
        <f t="shared" si="109"/>
        <v>30.803367537005897</v>
      </c>
      <c r="M652" s="98">
        <f t="shared" si="102"/>
        <v>30.753867537005899</v>
      </c>
      <c r="N652" s="116">
        <f t="shared" si="103"/>
        <v>30.803867537005896</v>
      </c>
      <c r="O652" s="117">
        <f t="shared" si="104"/>
        <v>30.778867537005898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30.804367537005898</v>
      </c>
      <c r="L653" s="115">
        <f t="shared" si="109"/>
        <v>30.853367537005898</v>
      </c>
      <c r="M653" s="98">
        <f t="shared" si="102"/>
        <v>30.8038675370059</v>
      </c>
      <c r="N653" s="116">
        <f t="shared" si="103"/>
        <v>30.853867537005897</v>
      </c>
      <c r="O653" s="117">
        <f t="shared" si="104"/>
        <v>30.828867537005898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30.854367537005899</v>
      </c>
      <c r="L654" s="115">
        <f t="shared" si="109"/>
        <v>30.903367537005899</v>
      </c>
      <c r="M654" s="98">
        <f t="shared" si="102"/>
        <v>30.8538675370059</v>
      </c>
      <c r="N654" s="116">
        <f t="shared" si="103"/>
        <v>30.903867537005898</v>
      </c>
      <c r="O654" s="117">
        <f t="shared" si="104"/>
        <v>30.878867537005899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30.9043675370059</v>
      </c>
      <c r="L655" s="115">
        <f t="shared" si="109"/>
        <v>30.953367537005899</v>
      </c>
      <c r="M655" s="98">
        <f t="shared" si="102"/>
        <v>30.903867537005901</v>
      </c>
      <c r="N655" s="116">
        <f t="shared" si="103"/>
        <v>30.953867537005898</v>
      </c>
      <c r="O655" s="117">
        <f t="shared" si="104"/>
        <v>30.9288675370059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30.954367537005901</v>
      </c>
      <c r="L656" s="115">
        <f t="shared" si="109"/>
        <v>31.0033675370059</v>
      </c>
      <c r="M656" s="98">
        <f t="shared" si="102"/>
        <v>30.953867537005902</v>
      </c>
      <c r="N656" s="116">
        <f t="shared" si="103"/>
        <v>31.003867537005899</v>
      </c>
      <c r="O656" s="117">
        <f t="shared" si="104"/>
        <v>30.9788675370059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31.004367537005901</v>
      </c>
      <c r="L657" s="115">
        <f t="shared" si="109"/>
        <v>31.053367537005901</v>
      </c>
      <c r="M657" s="98">
        <f t="shared" si="102"/>
        <v>31.003867537005902</v>
      </c>
      <c r="N657" s="116">
        <f t="shared" si="103"/>
        <v>31.0538675370059</v>
      </c>
      <c r="O657" s="117">
        <f t="shared" si="104"/>
        <v>31.028867537005901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31.054367537005902</v>
      </c>
      <c r="L658" s="115">
        <f t="shared" si="109"/>
        <v>31.103367537005902</v>
      </c>
      <c r="M658" s="98">
        <f t="shared" si="102"/>
        <v>31.053867537005903</v>
      </c>
      <c r="N658" s="116">
        <f t="shared" si="103"/>
        <v>31.1038675370059</v>
      </c>
      <c r="O658" s="117">
        <f t="shared" si="104"/>
        <v>31.078867537005902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31.104367537005903</v>
      </c>
      <c r="L659" s="115">
        <f t="shared" si="109"/>
        <v>31.153367537005902</v>
      </c>
      <c r="M659" s="98">
        <f t="shared" si="102"/>
        <v>31.103867537005904</v>
      </c>
      <c r="N659" s="116">
        <f t="shared" si="103"/>
        <v>31.153867537005901</v>
      </c>
      <c r="O659" s="117">
        <f t="shared" si="104"/>
        <v>31.128867537005902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31.154367537005903</v>
      </c>
      <c r="L660" s="115">
        <f t="shared" si="109"/>
        <v>31.203367537005903</v>
      </c>
      <c r="M660" s="98">
        <f t="shared" si="102"/>
        <v>31.153867537005905</v>
      </c>
      <c r="N660" s="116">
        <f t="shared" si="103"/>
        <v>31.203867537005902</v>
      </c>
      <c r="O660" s="117">
        <f t="shared" si="104"/>
        <v>31.178867537005903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31.204367537005904</v>
      </c>
      <c r="L661" s="115">
        <f t="shared" si="109"/>
        <v>31.253367537005904</v>
      </c>
      <c r="M661" s="98">
        <f t="shared" si="102"/>
        <v>31.203867537005905</v>
      </c>
      <c r="N661" s="116">
        <f t="shared" si="103"/>
        <v>31.253867537005902</v>
      </c>
      <c r="O661" s="117">
        <f t="shared" si="104"/>
        <v>31.228867537005904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31.254367537005905</v>
      </c>
      <c r="L662" s="115">
        <f t="shared" si="109"/>
        <v>31.303367537005904</v>
      </c>
      <c r="M662" s="98">
        <f t="shared" si="102"/>
        <v>31.253867537005906</v>
      </c>
      <c r="N662" s="116">
        <f t="shared" si="103"/>
        <v>31.303867537005903</v>
      </c>
      <c r="O662" s="117">
        <f t="shared" si="104"/>
        <v>31.278867537005905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31.304367537005906</v>
      </c>
      <c r="L663" s="115">
        <f t="shared" si="109"/>
        <v>31.353367537005905</v>
      </c>
      <c r="M663" s="98">
        <f t="shared" si="102"/>
        <v>31.303867537005907</v>
      </c>
      <c r="N663" s="116">
        <f t="shared" si="103"/>
        <v>31.353867537005904</v>
      </c>
      <c r="O663" s="117">
        <f t="shared" si="104"/>
        <v>31.328867537005905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31.354367537005906</v>
      </c>
      <c r="L664" s="115">
        <f t="shared" si="109"/>
        <v>31.403367537005906</v>
      </c>
      <c r="M664" s="98">
        <f t="shared" si="102"/>
        <v>31.353867537005907</v>
      </c>
      <c r="N664" s="116">
        <f t="shared" si="103"/>
        <v>31.403867537005905</v>
      </c>
      <c r="O664" s="117">
        <f t="shared" si="104"/>
        <v>31.378867537005906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31.404367537005907</v>
      </c>
      <c r="L665" s="115">
        <f t="shared" si="109"/>
        <v>31.453367537005906</v>
      </c>
      <c r="M665" s="98">
        <f t="shared" si="102"/>
        <v>31.403867537005908</v>
      </c>
      <c r="N665" s="116">
        <f t="shared" si="103"/>
        <v>31.453867537005905</v>
      </c>
      <c r="O665" s="117">
        <f t="shared" si="104"/>
        <v>31.428867537005907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31.454367537005908</v>
      </c>
      <c r="L666" s="115">
        <f t="shared" si="109"/>
        <v>31.503367537005907</v>
      </c>
      <c r="M666" s="98">
        <f t="shared" si="102"/>
        <v>31.453867537005909</v>
      </c>
      <c r="N666" s="116">
        <f t="shared" si="103"/>
        <v>31.503867537005906</v>
      </c>
      <c r="O666" s="117">
        <f t="shared" si="104"/>
        <v>31.478867537005907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31.504367537005908</v>
      </c>
      <c r="L667" s="115">
        <f t="shared" si="109"/>
        <v>31.553367537005908</v>
      </c>
      <c r="M667" s="98">
        <f t="shared" si="102"/>
        <v>31.50386753700591</v>
      </c>
      <c r="N667" s="116">
        <f t="shared" si="103"/>
        <v>31.553867537005907</v>
      </c>
      <c r="O667" s="117">
        <f t="shared" si="104"/>
        <v>31.528867537005908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31.554367537005909</v>
      </c>
      <c r="L668" s="115">
        <f t="shared" si="109"/>
        <v>31.603367537005909</v>
      </c>
      <c r="M668" s="98">
        <f t="shared" si="102"/>
        <v>31.55386753700591</v>
      </c>
      <c r="N668" s="116">
        <f t="shared" si="103"/>
        <v>31.603867537005907</v>
      </c>
      <c r="O668" s="117">
        <f t="shared" si="104"/>
        <v>31.578867537005909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31.60436753700591</v>
      </c>
      <c r="L669" s="115">
        <f t="shared" si="109"/>
        <v>31.653367537005909</v>
      </c>
      <c r="M669" s="98">
        <f t="shared" si="102"/>
        <v>31.603867537005911</v>
      </c>
      <c r="N669" s="116">
        <f t="shared" si="103"/>
        <v>31.653867537005908</v>
      </c>
      <c r="O669" s="117">
        <f t="shared" si="104"/>
        <v>31.62886753700591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31.654367537005911</v>
      </c>
      <c r="L670" s="115">
        <f t="shared" si="109"/>
        <v>31.70336753700591</v>
      </c>
      <c r="M670" s="98">
        <f t="shared" si="102"/>
        <v>31.653867537005912</v>
      </c>
      <c r="N670" s="116">
        <f t="shared" si="103"/>
        <v>31.703867537005909</v>
      </c>
      <c r="O670" s="117">
        <f t="shared" si="104"/>
        <v>31.67886753700591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31.704367537005911</v>
      </c>
      <c r="L671" s="115">
        <f t="shared" si="109"/>
        <v>31.753367537005911</v>
      </c>
      <c r="M671" s="98">
        <f t="shared" si="102"/>
        <v>31.703867537005912</v>
      </c>
      <c r="N671" s="116">
        <f t="shared" si="103"/>
        <v>31.75386753700591</v>
      </c>
      <c r="O671" s="117">
        <f t="shared" si="104"/>
        <v>31.728867537005911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31.754367537005912</v>
      </c>
      <c r="L672" s="115">
        <f t="shared" si="109"/>
        <v>31.803367537005911</v>
      </c>
      <c r="M672" s="98">
        <f t="shared" si="102"/>
        <v>31.753867537005913</v>
      </c>
      <c r="N672" s="116">
        <f t="shared" si="103"/>
        <v>31.80386753700591</v>
      </c>
      <c r="O672" s="117">
        <f t="shared" si="104"/>
        <v>31.778867537005912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31.804367537005913</v>
      </c>
      <c r="L673" s="115">
        <f t="shared" si="109"/>
        <v>31.853367537005912</v>
      </c>
      <c r="M673" s="98">
        <f t="shared" si="102"/>
        <v>31.803867537005914</v>
      </c>
      <c r="N673" s="116">
        <f t="shared" si="103"/>
        <v>31.853867537005911</v>
      </c>
      <c r="O673" s="117">
        <f t="shared" si="104"/>
        <v>31.828867537005912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31.854367537005913</v>
      </c>
      <c r="L674" s="115">
        <f t="shared" si="109"/>
        <v>31.903367537005913</v>
      </c>
      <c r="M674" s="98">
        <f t="shared" si="102"/>
        <v>31.853867537005915</v>
      </c>
      <c r="N674" s="116">
        <f t="shared" si="103"/>
        <v>31.903867537005912</v>
      </c>
      <c r="O674" s="117">
        <f t="shared" si="104"/>
        <v>31.878867537005913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31.904367537005914</v>
      </c>
      <c r="L675" s="115">
        <f t="shared" si="109"/>
        <v>31.953367537005914</v>
      </c>
      <c r="M675" s="98">
        <f t="shared" si="102"/>
        <v>31.903867537005915</v>
      </c>
      <c r="N675" s="116">
        <f t="shared" si="103"/>
        <v>31.953867537005912</v>
      </c>
      <c r="O675" s="117">
        <f t="shared" si="104"/>
        <v>31.928867537005914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31.954367537005915</v>
      </c>
      <c r="L676" s="115">
        <f t="shared" si="109"/>
        <v>32.003367537005914</v>
      </c>
      <c r="M676" s="98">
        <f t="shared" si="102"/>
        <v>31.953867537005916</v>
      </c>
      <c r="N676" s="116">
        <f t="shared" si="103"/>
        <v>32.003867537005917</v>
      </c>
      <c r="O676" s="117">
        <f t="shared" si="104"/>
        <v>31.978867537005915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32.004367537005912</v>
      </c>
      <c r="L677" s="115">
        <f t="shared" si="109"/>
        <v>32.053367537005911</v>
      </c>
      <c r="M677" s="98">
        <f t="shared" si="102"/>
        <v>32.00386753700591</v>
      </c>
      <c r="N677" s="116">
        <f t="shared" si="103"/>
        <v>32.053867537005914</v>
      </c>
      <c r="O677" s="117">
        <f t="shared" si="104"/>
        <v>32.028867537005908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32.054367537005909</v>
      </c>
      <c r="L678" s="115">
        <f t="shared" si="109"/>
        <v>32.103367537005909</v>
      </c>
      <c r="M678" s="98">
        <f t="shared" si="102"/>
        <v>32.053867537005907</v>
      </c>
      <c r="N678" s="116">
        <f t="shared" si="103"/>
        <v>32.103867537005911</v>
      </c>
      <c r="O678" s="117">
        <f t="shared" si="104"/>
        <v>32.078867537005905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32.104367537005906</v>
      </c>
      <c r="L679" s="115">
        <f t="shared" si="109"/>
        <v>32.153367537005906</v>
      </c>
      <c r="M679" s="98">
        <f t="shared" si="102"/>
        <v>32.103867537005904</v>
      </c>
      <c r="N679" s="116">
        <f t="shared" si="103"/>
        <v>32.153867537005908</v>
      </c>
      <c r="O679" s="117">
        <f t="shared" si="104"/>
        <v>32.128867537005902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32.154367537005903</v>
      </c>
      <c r="L680" s="115">
        <f t="shared" si="109"/>
        <v>32.203367537005903</v>
      </c>
      <c r="M680" s="98">
        <f t="shared" si="102"/>
        <v>32.153867537005901</v>
      </c>
      <c r="N680" s="116">
        <f t="shared" si="103"/>
        <v>32.203867537005905</v>
      </c>
      <c r="O680" s="117">
        <f t="shared" si="104"/>
        <v>32.1788675370059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32.204367537005901</v>
      </c>
      <c r="L681" s="115">
        <f t="shared" si="109"/>
        <v>32.2533675370059</v>
      </c>
      <c r="M681" s="98">
        <f t="shared" si="102"/>
        <v>32.203867537005898</v>
      </c>
      <c r="N681" s="116">
        <f t="shared" si="103"/>
        <v>32.253867537005902</v>
      </c>
      <c r="O681" s="117">
        <f t="shared" si="104"/>
        <v>32.228867537005897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32.254367537005898</v>
      </c>
      <c r="L682" s="115">
        <f t="shared" si="109"/>
        <v>32.303367537005897</v>
      </c>
      <c r="M682" s="98">
        <f t="shared" si="102"/>
        <v>32.253867537005895</v>
      </c>
      <c r="N682" s="116">
        <f t="shared" si="103"/>
        <v>32.3038675370059</v>
      </c>
      <c r="O682" s="117">
        <f t="shared" si="104"/>
        <v>32.278867537005894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32.304367537005895</v>
      </c>
      <c r="L683" s="115">
        <f t="shared" si="109"/>
        <v>32.353367537005894</v>
      </c>
      <c r="M683" s="98">
        <f t="shared" si="102"/>
        <v>32.303867537005893</v>
      </c>
      <c r="N683" s="116">
        <f t="shared" si="103"/>
        <v>32.353867537005897</v>
      </c>
      <c r="O683" s="117">
        <f t="shared" si="104"/>
        <v>32.328867537005891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32.354367537005892</v>
      </c>
      <c r="L684" s="115">
        <f t="shared" si="109"/>
        <v>32.403367537005892</v>
      </c>
      <c r="M684" s="98">
        <f t="shared" si="102"/>
        <v>32.35386753700589</v>
      </c>
      <c r="N684" s="116">
        <f t="shared" si="103"/>
        <v>32.403867537005894</v>
      </c>
      <c r="O684" s="117">
        <f t="shared" si="104"/>
        <v>32.378867537005888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32.404367537005889</v>
      </c>
      <c r="L685" s="115">
        <f t="shared" si="109"/>
        <v>32.453367537005889</v>
      </c>
      <c r="M685" s="98">
        <f t="shared" si="102"/>
        <v>32.403867537005887</v>
      </c>
      <c r="N685" s="116">
        <f t="shared" si="103"/>
        <v>32.453867537005891</v>
      </c>
      <c r="O685" s="117">
        <f t="shared" si="104"/>
        <v>32.428867537005885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32.454367537005886</v>
      </c>
      <c r="L686" s="115">
        <f t="shared" si="109"/>
        <v>32.503367537005886</v>
      </c>
      <c r="M686" s="98">
        <f t="shared" si="102"/>
        <v>32.453867537005884</v>
      </c>
      <c r="N686" s="116">
        <f t="shared" si="103"/>
        <v>32.503867537005888</v>
      </c>
      <c r="O686" s="117">
        <f t="shared" si="104"/>
        <v>32.478867537005883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32.504367537005884</v>
      </c>
      <c r="L687" s="115">
        <f t="shared" si="109"/>
        <v>32.553367537005883</v>
      </c>
      <c r="M687" s="98">
        <f t="shared" si="102"/>
        <v>32.503867537005881</v>
      </c>
      <c r="N687" s="116">
        <f t="shared" si="103"/>
        <v>32.553867537005885</v>
      </c>
      <c r="O687" s="117">
        <f t="shared" si="104"/>
        <v>32.52886753700588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32.554367537005881</v>
      </c>
      <c r="L688" s="115">
        <f t="shared" si="109"/>
        <v>32.60336753700588</v>
      </c>
      <c r="M688" s="98">
        <f t="shared" si="102"/>
        <v>32.553867537005878</v>
      </c>
      <c r="N688" s="116">
        <f t="shared" si="103"/>
        <v>32.603867537005883</v>
      </c>
      <c r="O688" s="117">
        <f t="shared" si="104"/>
        <v>32.578867537005877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32.604367537005878</v>
      </c>
      <c r="L689" s="115">
        <f t="shared" si="109"/>
        <v>32.653367537005877</v>
      </c>
      <c r="M689" s="98">
        <f t="shared" si="102"/>
        <v>32.603867537005875</v>
      </c>
      <c r="N689" s="116">
        <f t="shared" si="103"/>
        <v>32.65386753700588</v>
      </c>
      <c r="O689" s="117">
        <f t="shared" si="104"/>
        <v>32.628867537005874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32.654367537005875</v>
      </c>
      <c r="L690" s="115">
        <f t="shared" si="109"/>
        <v>32.703367537005875</v>
      </c>
      <c r="M690" s="98">
        <f t="shared" si="102"/>
        <v>32.653867537005873</v>
      </c>
      <c r="N690" s="116">
        <f t="shared" si="103"/>
        <v>32.703867537005877</v>
      </c>
      <c r="O690" s="117">
        <f t="shared" si="104"/>
        <v>32.678867537005871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32.704367537005872</v>
      </c>
      <c r="L691" s="115">
        <f t="shared" si="109"/>
        <v>32.753367537005872</v>
      </c>
      <c r="M691" s="98">
        <f t="shared" si="102"/>
        <v>32.70386753700587</v>
      </c>
      <c r="N691" s="116">
        <f t="shared" si="103"/>
        <v>32.753867537005874</v>
      </c>
      <c r="O691" s="117">
        <f t="shared" si="104"/>
        <v>32.728867537005868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32.754367537005869</v>
      </c>
      <c r="L692" s="115">
        <f t="shared" si="109"/>
        <v>32.803367537005869</v>
      </c>
      <c r="M692" s="98">
        <f t="shared" si="102"/>
        <v>32.753867537005867</v>
      </c>
      <c r="N692" s="116">
        <f t="shared" si="103"/>
        <v>32.803867537005871</v>
      </c>
      <c r="O692" s="117">
        <f t="shared" si="104"/>
        <v>32.778867537005866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32.804367537005866</v>
      </c>
      <c r="L693" s="115">
        <f t="shared" si="109"/>
        <v>32.853367537005866</v>
      </c>
      <c r="M693" s="98">
        <f t="shared" si="102"/>
        <v>32.803867537005864</v>
      </c>
      <c r="N693" s="116">
        <f t="shared" si="103"/>
        <v>32.853867537005868</v>
      </c>
      <c r="O693" s="117">
        <f t="shared" si="104"/>
        <v>32.828867537005863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32.854367537005864</v>
      </c>
      <c r="L694" s="115">
        <f t="shared" si="109"/>
        <v>32.903367537005863</v>
      </c>
      <c r="M694" s="98">
        <f t="shared" si="102"/>
        <v>32.853867537005861</v>
      </c>
      <c r="N694" s="116">
        <f t="shared" si="103"/>
        <v>32.903867537005866</v>
      </c>
      <c r="O694" s="117">
        <f t="shared" si="104"/>
        <v>32.87886753700586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32.904367537005861</v>
      </c>
      <c r="L695" s="115">
        <f t="shared" si="109"/>
        <v>32.95336753700586</v>
      </c>
      <c r="M695" s="98">
        <f t="shared" si="102"/>
        <v>32.903867537005858</v>
      </c>
      <c r="N695" s="116">
        <f t="shared" si="103"/>
        <v>32.953867537005863</v>
      </c>
      <c r="O695" s="117">
        <f t="shared" si="104"/>
        <v>32.928867537005857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32.954367537005858</v>
      </c>
      <c r="L696" s="115">
        <f t="shared" si="109"/>
        <v>33.003367537005857</v>
      </c>
      <c r="M696" s="98">
        <f t="shared" si="102"/>
        <v>32.953867537005856</v>
      </c>
      <c r="N696" s="116">
        <f t="shared" si="103"/>
        <v>33.00386753700586</v>
      </c>
      <c r="O696" s="117">
        <f t="shared" si="104"/>
        <v>32.978867537005854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33.004367537005855</v>
      </c>
      <c r="L697" s="115">
        <f t="shared" si="109"/>
        <v>33.053367537005855</v>
      </c>
      <c r="M697" s="98">
        <f t="shared" si="102"/>
        <v>33.003867537005853</v>
      </c>
      <c r="N697" s="116">
        <f t="shared" si="103"/>
        <v>33.053867537005857</v>
      </c>
      <c r="O697" s="117">
        <f t="shared" si="104"/>
        <v>33.028867537005851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33.054367537005852</v>
      </c>
      <c r="L698" s="115">
        <f t="shared" si="109"/>
        <v>33.103367537005852</v>
      </c>
      <c r="M698" s="98">
        <f t="shared" si="102"/>
        <v>33.05386753700585</v>
      </c>
      <c r="N698" s="116">
        <f t="shared" si="103"/>
        <v>33.103867537005854</v>
      </c>
      <c r="O698" s="117">
        <f t="shared" si="104"/>
        <v>33.078867537005848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33.104367537005849</v>
      </c>
      <c r="L699" s="115">
        <f t="shared" si="109"/>
        <v>33.153367537005849</v>
      </c>
      <c r="M699" s="98">
        <f t="shared" si="102"/>
        <v>33.103867537005847</v>
      </c>
      <c r="N699" s="116">
        <f t="shared" si="103"/>
        <v>33.153867537005851</v>
      </c>
      <c r="O699" s="117">
        <f t="shared" si="104"/>
        <v>33.128867537005846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33.154367537005847</v>
      </c>
      <c r="L700" s="115">
        <f t="shared" si="109"/>
        <v>33.203367537005846</v>
      </c>
      <c r="M700" s="98">
        <f t="shared" si="102"/>
        <v>33.153867537005844</v>
      </c>
      <c r="N700" s="116">
        <f t="shared" si="103"/>
        <v>33.203867537005848</v>
      </c>
      <c r="O700" s="117">
        <f t="shared" si="104"/>
        <v>33.178867537005843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33.204367537005844</v>
      </c>
      <c r="L701" s="115">
        <f t="shared" si="109"/>
        <v>33.253367537005843</v>
      </c>
      <c r="M701" s="98">
        <f t="shared" si="102"/>
        <v>33.203867537005841</v>
      </c>
      <c r="N701" s="116">
        <f t="shared" si="103"/>
        <v>33.253867537005846</v>
      </c>
      <c r="O701" s="117">
        <f t="shared" si="104"/>
        <v>33.22886753700584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33.254367537005841</v>
      </c>
      <c r="L702" s="115">
        <f t="shared" si="109"/>
        <v>33.30336753700584</v>
      </c>
      <c r="M702" s="98">
        <f t="shared" si="102"/>
        <v>33.253867537005839</v>
      </c>
      <c r="N702" s="116">
        <f t="shared" si="103"/>
        <v>33.303867537005843</v>
      </c>
      <c r="O702" s="117">
        <f t="shared" si="104"/>
        <v>33.278867537005837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33.304367537005838</v>
      </c>
      <c r="L703" s="115">
        <f t="shared" si="109"/>
        <v>33.353367537005838</v>
      </c>
      <c r="M703" s="98">
        <f t="shared" si="102"/>
        <v>33.303867537005836</v>
      </c>
      <c r="N703" s="116">
        <f t="shared" si="103"/>
        <v>33.35386753700584</v>
      </c>
      <c r="O703" s="117">
        <f t="shared" si="104"/>
        <v>33.328867537005834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33.354367537005835</v>
      </c>
      <c r="L704" s="115">
        <f t="shared" si="109"/>
        <v>33.403367537005835</v>
      </c>
      <c r="M704" s="98">
        <f t="shared" si="102"/>
        <v>33.353867537005833</v>
      </c>
      <c r="N704" s="116">
        <f t="shared" si="103"/>
        <v>33.403867537005837</v>
      </c>
      <c r="O704" s="117">
        <f t="shared" si="104"/>
        <v>33.378867537005831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33.404367537005832</v>
      </c>
      <c r="L705" s="115">
        <f t="shared" si="109"/>
        <v>33.453367537005832</v>
      </c>
      <c r="M705" s="98">
        <f t="shared" si="102"/>
        <v>33.40386753700583</v>
      </c>
      <c r="N705" s="116">
        <f t="shared" si="103"/>
        <v>33.453867537005834</v>
      </c>
      <c r="O705" s="117">
        <f t="shared" si="104"/>
        <v>33.428867537005829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33.45436753700583</v>
      </c>
      <c r="L706" s="115">
        <f t="shared" si="109"/>
        <v>33.503367537005829</v>
      </c>
      <c r="M706" s="98">
        <f t="shared" si="102"/>
        <v>33.453867537005827</v>
      </c>
      <c r="N706" s="116">
        <f t="shared" si="103"/>
        <v>33.503867537005831</v>
      </c>
      <c r="O706" s="117">
        <f t="shared" si="104"/>
        <v>33.478867537005826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33.504367537005827</v>
      </c>
      <c r="L707" s="115">
        <f t="shared" si="109"/>
        <v>33.553367537005826</v>
      </c>
      <c r="M707" s="98">
        <f t="shared" si="102"/>
        <v>33.503867537005824</v>
      </c>
      <c r="N707" s="116">
        <f t="shared" si="103"/>
        <v>33.553867537005829</v>
      </c>
      <c r="O707" s="117">
        <f t="shared" si="104"/>
        <v>33.528867537005823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33.554367537005824</v>
      </c>
      <c r="L708" s="115">
        <f t="shared" si="109"/>
        <v>33.603367537005823</v>
      </c>
      <c r="M708" s="98">
        <f t="shared" si="102"/>
        <v>33.553867537005821</v>
      </c>
      <c r="N708" s="116">
        <f t="shared" si="103"/>
        <v>33.603867537005826</v>
      </c>
      <c r="O708" s="117">
        <f t="shared" si="104"/>
        <v>33.57886753700582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33.604367537005821</v>
      </c>
      <c r="L709" s="115">
        <f t="shared" si="109"/>
        <v>33.653367537005821</v>
      </c>
      <c r="M709" s="98">
        <f t="shared" ref="M709:M772" si="112">K709-5*10^-(D$2+1)</f>
        <v>33.603867537005819</v>
      </c>
      <c r="N709" s="116">
        <f t="shared" ref="N709:N772" si="113">L709+5*10^-(D$2+1)</f>
        <v>33.653867537005823</v>
      </c>
      <c r="O709" s="117">
        <f t="shared" ref="O709:O772" si="114">AVERAGE(K709,L709)</f>
        <v>33.628867537005817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33.654367537005818</v>
      </c>
      <c r="L710" s="115">
        <f t="shared" ref="L710:L773" si="119">K710+$I$4-POWER(10,-$D$2)</f>
        <v>33.703367537005818</v>
      </c>
      <c r="M710" s="98">
        <f t="shared" si="112"/>
        <v>33.653867537005816</v>
      </c>
      <c r="N710" s="116">
        <f t="shared" si="113"/>
        <v>33.70386753700582</v>
      </c>
      <c r="O710" s="117">
        <f t="shared" si="114"/>
        <v>33.678867537005814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33.704367537005815</v>
      </c>
      <c r="L711" s="115">
        <f t="shared" si="119"/>
        <v>33.753367537005815</v>
      </c>
      <c r="M711" s="98">
        <f t="shared" si="112"/>
        <v>33.703867537005813</v>
      </c>
      <c r="N711" s="116">
        <f t="shared" si="113"/>
        <v>33.753867537005817</v>
      </c>
      <c r="O711" s="117">
        <f t="shared" si="114"/>
        <v>33.728867537005812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33.754367537005812</v>
      </c>
      <c r="L712" s="115">
        <f t="shared" si="119"/>
        <v>33.803367537005812</v>
      </c>
      <c r="M712" s="98">
        <f t="shared" si="112"/>
        <v>33.75386753700581</v>
      </c>
      <c r="N712" s="116">
        <f t="shared" si="113"/>
        <v>33.803867537005814</v>
      </c>
      <c r="O712" s="117">
        <f t="shared" si="114"/>
        <v>33.778867537005809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33.80436753700581</v>
      </c>
      <c r="L713" s="115">
        <f t="shared" si="119"/>
        <v>33.853367537005809</v>
      </c>
      <c r="M713" s="98">
        <f t="shared" si="112"/>
        <v>33.803867537005807</v>
      </c>
      <c r="N713" s="116">
        <f t="shared" si="113"/>
        <v>33.853867537005812</v>
      </c>
      <c r="O713" s="117">
        <f t="shared" si="114"/>
        <v>33.828867537005806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33.854367537005807</v>
      </c>
      <c r="L714" s="115">
        <f t="shared" si="119"/>
        <v>33.903367537005806</v>
      </c>
      <c r="M714" s="98">
        <f t="shared" si="112"/>
        <v>33.853867537005804</v>
      </c>
      <c r="N714" s="116">
        <f t="shared" si="113"/>
        <v>33.903867537005809</v>
      </c>
      <c r="O714" s="117">
        <f t="shared" si="114"/>
        <v>33.878867537005803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33.904367537005804</v>
      </c>
      <c r="L715" s="115">
        <f t="shared" si="119"/>
        <v>33.953367537005803</v>
      </c>
      <c r="M715" s="98">
        <f t="shared" si="112"/>
        <v>33.903867537005802</v>
      </c>
      <c r="N715" s="116">
        <f t="shared" si="113"/>
        <v>33.953867537005806</v>
      </c>
      <c r="O715" s="117">
        <f t="shared" si="114"/>
        <v>33.9288675370058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33.954367537005801</v>
      </c>
      <c r="L716" s="115">
        <f t="shared" si="119"/>
        <v>34.003367537005801</v>
      </c>
      <c r="M716" s="98">
        <f t="shared" si="112"/>
        <v>33.953867537005799</v>
      </c>
      <c r="N716" s="116">
        <f t="shared" si="113"/>
        <v>34.003867537005803</v>
      </c>
      <c r="O716" s="117">
        <f t="shared" si="114"/>
        <v>33.978867537005797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34.004367537005798</v>
      </c>
      <c r="L717" s="115">
        <f t="shared" si="119"/>
        <v>34.053367537005798</v>
      </c>
      <c r="M717" s="98">
        <f t="shared" si="112"/>
        <v>34.003867537005796</v>
      </c>
      <c r="N717" s="116">
        <f t="shared" si="113"/>
        <v>34.0538675370058</v>
      </c>
      <c r="O717" s="117">
        <f t="shared" si="114"/>
        <v>34.028867537005794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34.054367537005795</v>
      </c>
      <c r="L718" s="115">
        <f t="shared" si="119"/>
        <v>34.103367537005795</v>
      </c>
      <c r="M718" s="98">
        <f t="shared" si="112"/>
        <v>34.053867537005793</v>
      </c>
      <c r="N718" s="116">
        <f t="shared" si="113"/>
        <v>34.103867537005797</v>
      </c>
      <c r="O718" s="117">
        <f t="shared" si="114"/>
        <v>34.078867537005792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34.104367537005793</v>
      </c>
      <c r="L719" s="115">
        <f t="shared" si="119"/>
        <v>34.153367537005792</v>
      </c>
      <c r="M719" s="98">
        <f t="shared" si="112"/>
        <v>34.10386753700579</v>
      </c>
      <c r="N719" s="116">
        <f t="shared" si="113"/>
        <v>34.153867537005794</v>
      </c>
      <c r="O719" s="117">
        <f t="shared" si="114"/>
        <v>34.128867537005789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34.15436753700579</v>
      </c>
      <c r="L720" s="115">
        <f t="shared" si="119"/>
        <v>34.203367537005789</v>
      </c>
      <c r="M720" s="98">
        <f t="shared" si="112"/>
        <v>34.153867537005787</v>
      </c>
      <c r="N720" s="116">
        <f t="shared" si="113"/>
        <v>34.203867537005792</v>
      </c>
      <c r="O720" s="117">
        <f t="shared" si="114"/>
        <v>34.178867537005786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34.204367537005787</v>
      </c>
      <c r="L721" s="115">
        <f t="shared" si="119"/>
        <v>34.253367537005786</v>
      </c>
      <c r="M721" s="98">
        <f t="shared" si="112"/>
        <v>34.203867537005785</v>
      </c>
      <c r="N721" s="116">
        <f t="shared" si="113"/>
        <v>34.253867537005789</v>
      </c>
      <c r="O721" s="117">
        <f t="shared" si="114"/>
        <v>34.228867537005783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34.254367537005784</v>
      </c>
      <c r="L722" s="115">
        <f t="shared" si="119"/>
        <v>34.303367537005784</v>
      </c>
      <c r="M722" s="98">
        <f t="shared" si="112"/>
        <v>34.253867537005782</v>
      </c>
      <c r="N722" s="116">
        <f t="shared" si="113"/>
        <v>34.303867537005786</v>
      </c>
      <c r="O722" s="117">
        <f t="shared" si="114"/>
        <v>34.27886753700578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34.304367537005781</v>
      </c>
      <c r="L723" s="115">
        <f t="shared" si="119"/>
        <v>34.353367537005781</v>
      </c>
      <c r="M723" s="98">
        <f t="shared" si="112"/>
        <v>34.303867537005779</v>
      </c>
      <c r="N723" s="116">
        <f t="shared" si="113"/>
        <v>34.353867537005783</v>
      </c>
      <c r="O723" s="117">
        <f t="shared" si="114"/>
        <v>34.328867537005777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34.354367537005778</v>
      </c>
      <c r="L724" s="115">
        <f t="shared" si="119"/>
        <v>34.403367537005778</v>
      </c>
      <c r="M724" s="98">
        <f t="shared" si="112"/>
        <v>34.353867537005776</v>
      </c>
      <c r="N724" s="116">
        <f t="shared" si="113"/>
        <v>34.40386753700578</v>
      </c>
      <c r="O724" s="117">
        <f t="shared" si="114"/>
        <v>34.378867537005775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34.404367537005776</v>
      </c>
      <c r="L725" s="115">
        <f t="shared" si="119"/>
        <v>34.453367537005775</v>
      </c>
      <c r="M725" s="98">
        <f t="shared" si="112"/>
        <v>34.403867537005773</v>
      </c>
      <c r="N725" s="116">
        <f t="shared" si="113"/>
        <v>34.453867537005777</v>
      </c>
      <c r="O725" s="117">
        <f t="shared" si="114"/>
        <v>34.428867537005772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34.454367537005773</v>
      </c>
      <c r="L726" s="115">
        <f t="shared" si="119"/>
        <v>34.503367537005772</v>
      </c>
      <c r="M726" s="98">
        <f t="shared" si="112"/>
        <v>34.45386753700577</v>
      </c>
      <c r="N726" s="116">
        <f t="shared" si="113"/>
        <v>34.503867537005775</v>
      </c>
      <c r="O726" s="117">
        <f t="shared" si="114"/>
        <v>34.478867537005769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34.50436753700577</v>
      </c>
      <c r="L727" s="115">
        <f t="shared" si="119"/>
        <v>34.553367537005769</v>
      </c>
      <c r="M727" s="98">
        <f t="shared" si="112"/>
        <v>34.503867537005767</v>
      </c>
      <c r="N727" s="116">
        <f t="shared" si="113"/>
        <v>34.553867537005772</v>
      </c>
      <c r="O727" s="117">
        <f t="shared" si="114"/>
        <v>34.528867537005766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34.554367537005767</v>
      </c>
      <c r="L728" s="115">
        <f t="shared" si="119"/>
        <v>34.603367537005767</v>
      </c>
      <c r="M728" s="98">
        <f t="shared" si="112"/>
        <v>34.553867537005765</v>
      </c>
      <c r="N728" s="116">
        <f t="shared" si="113"/>
        <v>34.603867537005769</v>
      </c>
      <c r="O728" s="117">
        <f t="shared" si="114"/>
        <v>34.578867537005763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34.604367537005764</v>
      </c>
      <c r="L729" s="115">
        <f t="shared" si="119"/>
        <v>34.653367537005764</v>
      </c>
      <c r="M729" s="98">
        <f t="shared" si="112"/>
        <v>34.603867537005762</v>
      </c>
      <c r="N729" s="116">
        <f t="shared" si="113"/>
        <v>34.653867537005766</v>
      </c>
      <c r="O729" s="117">
        <f t="shared" si="114"/>
        <v>34.62886753700576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34.654367537005761</v>
      </c>
      <c r="L730" s="115">
        <f t="shared" si="119"/>
        <v>34.703367537005761</v>
      </c>
      <c r="M730" s="98">
        <f t="shared" si="112"/>
        <v>34.653867537005759</v>
      </c>
      <c r="N730" s="116">
        <f t="shared" si="113"/>
        <v>34.703867537005763</v>
      </c>
      <c r="O730" s="117">
        <f t="shared" si="114"/>
        <v>34.678867537005758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34.704367537005758</v>
      </c>
      <c r="L731" s="115">
        <f t="shared" si="119"/>
        <v>34.753367537005758</v>
      </c>
      <c r="M731" s="98">
        <f t="shared" si="112"/>
        <v>34.703867537005756</v>
      </c>
      <c r="N731" s="116">
        <f t="shared" si="113"/>
        <v>34.75386753700576</v>
      </c>
      <c r="O731" s="117">
        <f t="shared" si="114"/>
        <v>34.728867537005755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34.754367537005756</v>
      </c>
      <c r="L732" s="115">
        <f t="shared" si="119"/>
        <v>34.803367537005755</v>
      </c>
      <c r="M732" s="98">
        <f t="shared" si="112"/>
        <v>34.753867537005753</v>
      </c>
      <c r="N732" s="116">
        <f t="shared" si="113"/>
        <v>34.803867537005758</v>
      </c>
      <c r="O732" s="117">
        <f t="shared" si="114"/>
        <v>34.778867537005752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34.804367537005753</v>
      </c>
      <c r="L733" s="115">
        <f t="shared" si="119"/>
        <v>34.853367537005752</v>
      </c>
      <c r="M733" s="98">
        <f t="shared" si="112"/>
        <v>34.80386753700575</v>
      </c>
      <c r="N733" s="116">
        <f t="shared" si="113"/>
        <v>34.853867537005755</v>
      </c>
      <c r="O733" s="117">
        <f t="shared" si="114"/>
        <v>34.828867537005749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34.85436753700575</v>
      </c>
      <c r="L734" s="115">
        <f t="shared" si="119"/>
        <v>34.903367537005749</v>
      </c>
      <c r="M734" s="98">
        <f t="shared" si="112"/>
        <v>34.853867537005748</v>
      </c>
      <c r="N734" s="116">
        <f t="shared" si="113"/>
        <v>34.903867537005752</v>
      </c>
      <c r="O734" s="117">
        <f t="shared" si="114"/>
        <v>34.878867537005746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34.904367537005747</v>
      </c>
      <c r="L735" s="115">
        <f t="shared" si="119"/>
        <v>34.953367537005747</v>
      </c>
      <c r="M735" s="98">
        <f t="shared" si="112"/>
        <v>34.903867537005745</v>
      </c>
      <c r="N735" s="116">
        <f t="shared" si="113"/>
        <v>34.953867537005749</v>
      </c>
      <c r="O735" s="117">
        <f t="shared" si="114"/>
        <v>34.928867537005743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34.954367537005744</v>
      </c>
      <c r="L736" s="115">
        <f t="shared" si="119"/>
        <v>35.003367537005744</v>
      </c>
      <c r="M736" s="98">
        <f t="shared" si="112"/>
        <v>34.953867537005742</v>
      </c>
      <c r="N736" s="116">
        <f t="shared" si="113"/>
        <v>35.003867537005746</v>
      </c>
      <c r="O736" s="117">
        <f t="shared" si="114"/>
        <v>34.97886753700574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35.004367537005741</v>
      </c>
      <c r="L737" s="115">
        <f t="shared" si="119"/>
        <v>35.053367537005741</v>
      </c>
      <c r="M737" s="98">
        <f t="shared" si="112"/>
        <v>35.003867537005739</v>
      </c>
      <c r="N737" s="116">
        <f t="shared" si="113"/>
        <v>35.053867537005743</v>
      </c>
      <c r="O737" s="117">
        <f t="shared" si="114"/>
        <v>35.028867537005738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35.054367537005739</v>
      </c>
      <c r="L738" s="115">
        <f t="shared" si="119"/>
        <v>35.103367537005738</v>
      </c>
      <c r="M738" s="98">
        <f t="shared" si="112"/>
        <v>35.053867537005736</v>
      </c>
      <c r="N738" s="116">
        <f t="shared" si="113"/>
        <v>35.10386753700574</v>
      </c>
      <c r="O738" s="117">
        <f t="shared" si="114"/>
        <v>35.078867537005735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35.104367537005736</v>
      </c>
      <c r="L739" s="115">
        <f t="shared" si="119"/>
        <v>35.153367537005735</v>
      </c>
      <c r="M739" s="98">
        <f t="shared" si="112"/>
        <v>35.103867537005733</v>
      </c>
      <c r="N739" s="116">
        <f t="shared" si="113"/>
        <v>35.153867537005738</v>
      </c>
      <c r="O739" s="117">
        <f t="shared" si="114"/>
        <v>35.128867537005732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35.154367537005733</v>
      </c>
      <c r="L740" s="115">
        <f t="shared" si="119"/>
        <v>35.203367537005732</v>
      </c>
      <c r="M740" s="98">
        <f t="shared" si="112"/>
        <v>35.153867537005731</v>
      </c>
      <c r="N740" s="116">
        <f t="shared" si="113"/>
        <v>35.203867537005735</v>
      </c>
      <c r="O740" s="117">
        <f t="shared" si="114"/>
        <v>35.178867537005729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35.20436753700573</v>
      </c>
      <c r="L741" s="115">
        <f t="shared" si="119"/>
        <v>35.25336753700573</v>
      </c>
      <c r="M741" s="98">
        <f t="shared" si="112"/>
        <v>35.203867537005728</v>
      </c>
      <c r="N741" s="116">
        <f t="shared" si="113"/>
        <v>35.253867537005732</v>
      </c>
      <c r="O741" s="117">
        <f t="shared" si="114"/>
        <v>35.228867537005726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35.254367537005727</v>
      </c>
      <c r="L742" s="115">
        <f t="shared" si="119"/>
        <v>35.303367537005727</v>
      </c>
      <c r="M742" s="98">
        <f t="shared" si="112"/>
        <v>35.253867537005725</v>
      </c>
      <c r="N742" s="116">
        <f t="shared" si="113"/>
        <v>35.303867537005729</v>
      </c>
      <c r="O742" s="117">
        <f t="shared" si="114"/>
        <v>35.278867537005723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35.304367537005724</v>
      </c>
      <c r="L743" s="115">
        <f t="shared" si="119"/>
        <v>35.353367537005724</v>
      </c>
      <c r="M743" s="98">
        <f t="shared" si="112"/>
        <v>35.303867537005722</v>
      </c>
      <c r="N743" s="116">
        <f t="shared" si="113"/>
        <v>35.353867537005726</v>
      </c>
      <c r="O743" s="117">
        <f t="shared" si="114"/>
        <v>35.328867537005721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35.354367537005722</v>
      </c>
      <c r="L744" s="115">
        <f t="shared" si="119"/>
        <v>35.403367537005721</v>
      </c>
      <c r="M744" s="98">
        <f t="shared" si="112"/>
        <v>35.353867537005719</v>
      </c>
      <c r="N744" s="116">
        <f t="shared" si="113"/>
        <v>35.403867537005723</v>
      </c>
      <c r="O744" s="117">
        <f t="shared" si="114"/>
        <v>35.378867537005718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35.404367537005719</v>
      </c>
      <c r="L745" s="115">
        <f t="shared" si="119"/>
        <v>35.453367537005718</v>
      </c>
      <c r="M745" s="98">
        <f t="shared" si="112"/>
        <v>35.403867537005716</v>
      </c>
      <c r="N745" s="116">
        <f t="shared" si="113"/>
        <v>35.453867537005721</v>
      </c>
      <c r="O745" s="117">
        <f t="shared" si="114"/>
        <v>35.428867537005715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35.454367537005716</v>
      </c>
      <c r="L746" s="115">
        <f t="shared" si="119"/>
        <v>35.503367537005715</v>
      </c>
      <c r="M746" s="98">
        <f t="shared" si="112"/>
        <v>35.453867537005713</v>
      </c>
      <c r="N746" s="116">
        <f t="shared" si="113"/>
        <v>35.503867537005718</v>
      </c>
      <c r="O746" s="117">
        <f t="shared" si="114"/>
        <v>35.478867537005712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35.504367537005713</v>
      </c>
      <c r="L747" s="115">
        <f t="shared" si="119"/>
        <v>35.553367537005713</v>
      </c>
      <c r="M747" s="98">
        <f t="shared" si="112"/>
        <v>35.503867537005711</v>
      </c>
      <c r="N747" s="116">
        <f t="shared" si="113"/>
        <v>35.553867537005715</v>
      </c>
      <c r="O747" s="117">
        <f t="shared" si="114"/>
        <v>35.528867537005709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35.55436753700571</v>
      </c>
      <c r="L748" s="115">
        <f t="shared" si="119"/>
        <v>35.60336753700571</v>
      </c>
      <c r="M748" s="98">
        <f t="shared" si="112"/>
        <v>35.553867537005708</v>
      </c>
      <c r="N748" s="116">
        <f t="shared" si="113"/>
        <v>35.603867537005712</v>
      </c>
      <c r="O748" s="117">
        <f t="shared" si="114"/>
        <v>35.578867537005706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35.604367537005707</v>
      </c>
      <c r="L749" s="115">
        <f t="shared" si="119"/>
        <v>35.653367537005707</v>
      </c>
      <c r="M749" s="98">
        <f t="shared" si="112"/>
        <v>35.603867537005705</v>
      </c>
      <c r="N749" s="116">
        <f t="shared" si="113"/>
        <v>35.653867537005709</v>
      </c>
      <c r="O749" s="117">
        <f t="shared" si="114"/>
        <v>35.628867537005704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35.654367537005704</v>
      </c>
      <c r="L750" s="115">
        <f t="shared" si="119"/>
        <v>35.703367537005704</v>
      </c>
      <c r="M750" s="98">
        <f t="shared" si="112"/>
        <v>35.653867537005702</v>
      </c>
      <c r="N750" s="116">
        <f t="shared" si="113"/>
        <v>35.703867537005706</v>
      </c>
      <c r="O750" s="117">
        <f t="shared" si="114"/>
        <v>35.678867537005701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35.704367537005702</v>
      </c>
      <c r="L751" s="115">
        <f t="shared" si="119"/>
        <v>35.753367537005701</v>
      </c>
      <c r="M751" s="98">
        <f t="shared" si="112"/>
        <v>35.703867537005699</v>
      </c>
      <c r="N751" s="116">
        <f t="shared" si="113"/>
        <v>35.753867537005704</v>
      </c>
      <c r="O751" s="117">
        <f t="shared" si="114"/>
        <v>35.728867537005698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35.754367537005699</v>
      </c>
      <c r="L752" s="115">
        <f t="shared" si="119"/>
        <v>35.803367537005698</v>
      </c>
      <c r="M752" s="98">
        <f t="shared" si="112"/>
        <v>35.753867537005696</v>
      </c>
      <c r="N752" s="116">
        <f t="shared" si="113"/>
        <v>35.803867537005701</v>
      </c>
      <c r="O752" s="117">
        <f t="shared" si="114"/>
        <v>35.778867537005695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35.804367537005696</v>
      </c>
      <c r="L753" s="115">
        <f t="shared" si="119"/>
        <v>35.853367537005695</v>
      </c>
      <c r="M753" s="98">
        <f t="shared" si="112"/>
        <v>35.803867537005694</v>
      </c>
      <c r="N753" s="116">
        <f t="shared" si="113"/>
        <v>35.853867537005698</v>
      </c>
      <c r="O753" s="117">
        <f t="shared" si="114"/>
        <v>35.828867537005692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35.854367537005693</v>
      </c>
      <c r="L754" s="115">
        <f t="shared" si="119"/>
        <v>35.903367537005693</v>
      </c>
      <c r="M754" s="98">
        <f t="shared" si="112"/>
        <v>35.853867537005691</v>
      </c>
      <c r="N754" s="116">
        <f t="shared" si="113"/>
        <v>35.903867537005695</v>
      </c>
      <c r="O754" s="117">
        <f t="shared" si="114"/>
        <v>35.878867537005689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35.90436753700569</v>
      </c>
      <c r="L755" s="115">
        <f t="shared" si="119"/>
        <v>35.95336753700569</v>
      </c>
      <c r="M755" s="98">
        <f t="shared" si="112"/>
        <v>35.903867537005688</v>
      </c>
      <c r="N755" s="116">
        <f t="shared" si="113"/>
        <v>35.953867537005692</v>
      </c>
      <c r="O755" s="117">
        <f t="shared" si="114"/>
        <v>35.928867537005686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35.954367537005687</v>
      </c>
      <c r="L756" s="115">
        <f t="shared" si="119"/>
        <v>36.003367537005687</v>
      </c>
      <c r="M756" s="98">
        <f t="shared" si="112"/>
        <v>35.953867537005685</v>
      </c>
      <c r="N756" s="116">
        <f t="shared" si="113"/>
        <v>36.003867537005689</v>
      </c>
      <c r="O756" s="117">
        <f t="shared" si="114"/>
        <v>35.978867537005684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36.004367537005685</v>
      </c>
      <c r="L757" s="115">
        <f t="shared" si="119"/>
        <v>36.053367537005684</v>
      </c>
      <c r="M757" s="98">
        <f t="shared" si="112"/>
        <v>36.003867537005682</v>
      </c>
      <c r="N757" s="116">
        <f t="shared" si="113"/>
        <v>36.053867537005686</v>
      </c>
      <c r="O757" s="117">
        <f t="shared" si="114"/>
        <v>36.028867537005681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36.054367537005682</v>
      </c>
      <c r="L758" s="115">
        <f t="shared" si="119"/>
        <v>36.103367537005681</v>
      </c>
      <c r="M758" s="98">
        <f t="shared" si="112"/>
        <v>36.053867537005679</v>
      </c>
      <c r="N758" s="116">
        <f t="shared" si="113"/>
        <v>36.103867537005684</v>
      </c>
      <c r="O758" s="117">
        <f t="shared" si="114"/>
        <v>36.078867537005678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36.104367537005679</v>
      </c>
      <c r="L759" s="115">
        <f t="shared" si="119"/>
        <v>36.153367537005678</v>
      </c>
      <c r="M759" s="98">
        <f t="shared" si="112"/>
        <v>36.103867537005677</v>
      </c>
      <c r="N759" s="116">
        <f t="shared" si="113"/>
        <v>36.153867537005681</v>
      </c>
      <c r="O759" s="117">
        <f t="shared" si="114"/>
        <v>36.128867537005675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36.154367537005676</v>
      </c>
      <c r="L760" s="115">
        <f t="shared" si="119"/>
        <v>36.203367537005676</v>
      </c>
      <c r="M760" s="98">
        <f t="shared" si="112"/>
        <v>36.153867537005674</v>
      </c>
      <c r="N760" s="116">
        <f t="shared" si="113"/>
        <v>36.203867537005678</v>
      </c>
      <c r="O760" s="117">
        <f t="shared" si="114"/>
        <v>36.178867537005672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36.204367537005673</v>
      </c>
      <c r="L761" s="115">
        <f t="shared" si="119"/>
        <v>36.253367537005673</v>
      </c>
      <c r="M761" s="98">
        <f t="shared" si="112"/>
        <v>36.203867537005671</v>
      </c>
      <c r="N761" s="116">
        <f t="shared" si="113"/>
        <v>36.253867537005675</v>
      </c>
      <c r="O761" s="117">
        <f t="shared" si="114"/>
        <v>36.228867537005669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36.25436753700567</v>
      </c>
      <c r="L762" s="115">
        <f t="shared" si="119"/>
        <v>36.30336753700567</v>
      </c>
      <c r="M762" s="98">
        <f t="shared" si="112"/>
        <v>36.253867537005668</v>
      </c>
      <c r="N762" s="116">
        <f t="shared" si="113"/>
        <v>36.303867537005672</v>
      </c>
      <c r="O762" s="117">
        <f t="shared" si="114"/>
        <v>36.278867537005667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36.304367537005668</v>
      </c>
      <c r="L763" s="115">
        <f t="shared" si="119"/>
        <v>36.353367537005667</v>
      </c>
      <c r="M763" s="98">
        <f t="shared" si="112"/>
        <v>36.303867537005665</v>
      </c>
      <c r="N763" s="116">
        <f t="shared" si="113"/>
        <v>36.353867537005669</v>
      </c>
      <c r="O763" s="117">
        <f t="shared" si="114"/>
        <v>36.328867537005664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36.354367537005665</v>
      </c>
      <c r="L764" s="115">
        <f t="shared" si="119"/>
        <v>36.403367537005664</v>
      </c>
      <c r="M764" s="98">
        <f t="shared" si="112"/>
        <v>36.353867537005662</v>
      </c>
      <c r="N764" s="116">
        <f t="shared" si="113"/>
        <v>36.403867537005667</v>
      </c>
      <c r="O764" s="117">
        <f t="shared" si="114"/>
        <v>36.378867537005661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36.404367537005662</v>
      </c>
      <c r="L765" s="115">
        <f t="shared" si="119"/>
        <v>36.453367537005661</v>
      </c>
      <c r="M765" s="98">
        <f t="shared" si="112"/>
        <v>36.403867537005659</v>
      </c>
      <c r="N765" s="116">
        <f t="shared" si="113"/>
        <v>36.453867537005664</v>
      </c>
      <c r="O765" s="117">
        <f t="shared" si="114"/>
        <v>36.428867537005658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36.454367537005659</v>
      </c>
      <c r="L766" s="115">
        <f t="shared" si="119"/>
        <v>36.503367537005659</v>
      </c>
      <c r="M766" s="98">
        <f t="shared" si="112"/>
        <v>36.453867537005657</v>
      </c>
      <c r="N766" s="116">
        <f t="shared" si="113"/>
        <v>36.503867537005661</v>
      </c>
      <c r="O766" s="117">
        <f t="shared" si="114"/>
        <v>36.478867537005655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36.504367537005656</v>
      </c>
      <c r="L767" s="115">
        <f t="shared" si="119"/>
        <v>36.553367537005656</v>
      </c>
      <c r="M767" s="98">
        <f t="shared" si="112"/>
        <v>36.503867537005654</v>
      </c>
      <c r="N767" s="116">
        <f t="shared" si="113"/>
        <v>36.553867537005658</v>
      </c>
      <c r="O767" s="117">
        <f t="shared" si="114"/>
        <v>36.528867537005652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36.554367537005653</v>
      </c>
      <c r="L768" s="115">
        <f t="shared" si="119"/>
        <v>36.603367537005653</v>
      </c>
      <c r="M768" s="98">
        <f t="shared" si="112"/>
        <v>36.553867537005651</v>
      </c>
      <c r="N768" s="116">
        <f t="shared" si="113"/>
        <v>36.603867537005655</v>
      </c>
      <c r="O768" s="117">
        <f t="shared" si="114"/>
        <v>36.57886753700565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36.60436753700565</v>
      </c>
      <c r="L769" s="115">
        <f t="shared" si="119"/>
        <v>36.65336753700565</v>
      </c>
      <c r="M769" s="98">
        <f t="shared" si="112"/>
        <v>36.603867537005648</v>
      </c>
      <c r="N769" s="116">
        <f t="shared" si="113"/>
        <v>36.653867537005652</v>
      </c>
      <c r="O769" s="117">
        <f t="shared" si="114"/>
        <v>36.628867537005647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36.654367537005648</v>
      </c>
      <c r="L770" s="115">
        <f t="shared" si="119"/>
        <v>36.703367537005647</v>
      </c>
      <c r="M770" s="98">
        <f t="shared" si="112"/>
        <v>36.653867537005645</v>
      </c>
      <c r="N770" s="116">
        <f t="shared" si="113"/>
        <v>36.70386753700565</v>
      </c>
      <c r="O770" s="117">
        <f t="shared" si="114"/>
        <v>36.678867537005644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36.704367537005645</v>
      </c>
      <c r="L771" s="115">
        <f t="shared" si="119"/>
        <v>36.753367537005644</v>
      </c>
      <c r="M771" s="98">
        <f t="shared" si="112"/>
        <v>36.703867537005642</v>
      </c>
      <c r="N771" s="116">
        <f t="shared" si="113"/>
        <v>36.753867537005647</v>
      </c>
      <c r="O771" s="117">
        <f t="shared" si="114"/>
        <v>36.728867537005641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36.754367537005642</v>
      </c>
      <c r="L772" s="115">
        <f t="shared" si="119"/>
        <v>36.803367537005641</v>
      </c>
      <c r="M772" s="98">
        <f t="shared" si="112"/>
        <v>36.75386753700564</v>
      </c>
      <c r="N772" s="116">
        <f t="shared" si="113"/>
        <v>36.803867537005644</v>
      </c>
      <c r="O772" s="117">
        <f t="shared" si="114"/>
        <v>36.778867537005638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36.804367537005639</v>
      </c>
      <c r="L773" s="115">
        <f t="shared" si="119"/>
        <v>36.853367537005639</v>
      </c>
      <c r="M773" s="98">
        <f t="shared" ref="M773:M836" si="122">K773-5*10^-(D$2+1)</f>
        <v>36.803867537005637</v>
      </c>
      <c r="N773" s="116">
        <f t="shared" ref="N773:N836" si="123">L773+5*10^-(D$2+1)</f>
        <v>36.853867537005641</v>
      </c>
      <c r="O773" s="117">
        <f t="shared" ref="O773:O836" si="124">AVERAGE(K773,L773)</f>
        <v>36.828867537005635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36.854367537005636</v>
      </c>
      <c r="L774" s="115">
        <f t="shared" ref="L774:L837" si="129">K774+$I$4-POWER(10,-$D$2)</f>
        <v>36.903367537005636</v>
      </c>
      <c r="M774" s="98">
        <f t="shared" si="122"/>
        <v>36.853867537005634</v>
      </c>
      <c r="N774" s="116">
        <f t="shared" si="123"/>
        <v>36.903867537005638</v>
      </c>
      <c r="O774" s="117">
        <f t="shared" si="124"/>
        <v>36.878867537005632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36.904367537005633</v>
      </c>
      <c r="L775" s="115">
        <f t="shared" si="129"/>
        <v>36.953367537005633</v>
      </c>
      <c r="M775" s="98">
        <f t="shared" si="122"/>
        <v>36.903867537005631</v>
      </c>
      <c r="N775" s="116">
        <f t="shared" si="123"/>
        <v>36.953867537005635</v>
      </c>
      <c r="O775" s="117">
        <f t="shared" si="124"/>
        <v>36.92886753700563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36.954367537005631</v>
      </c>
      <c r="L776" s="115">
        <f t="shared" si="129"/>
        <v>37.00336753700563</v>
      </c>
      <c r="M776" s="98">
        <f t="shared" si="122"/>
        <v>36.953867537005628</v>
      </c>
      <c r="N776" s="116">
        <f t="shared" si="123"/>
        <v>37.003867537005632</v>
      </c>
      <c r="O776" s="117">
        <f t="shared" si="124"/>
        <v>36.978867537005627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37.004367537005628</v>
      </c>
      <c r="L777" s="115">
        <f t="shared" si="129"/>
        <v>37.053367537005627</v>
      </c>
      <c r="M777" s="98">
        <f t="shared" si="122"/>
        <v>37.003867537005625</v>
      </c>
      <c r="N777" s="116">
        <f t="shared" si="123"/>
        <v>37.05386753700563</v>
      </c>
      <c r="O777" s="117">
        <f t="shared" si="124"/>
        <v>37.028867537005624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37.054367537005625</v>
      </c>
      <c r="L778" s="115">
        <f t="shared" si="129"/>
        <v>37.103367537005624</v>
      </c>
      <c r="M778" s="98">
        <f t="shared" si="122"/>
        <v>37.053867537005623</v>
      </c>
      <c r="N778" s="116">
        <f t="shared" si="123"/>
        <v>37.103867537005627</v>
      </c>
      <c r="O778" s="117">
        <f t="shared" si="124"/>
        <v>37.078867537005621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37.104367537005622</v>
      </c>
      <c r="L779" s="115">
        <f t="shared" si="129"/>
        <v>37.153367537005622</v>
      </c>
      <c r="M779" s="98">
        <f t="shared" si="122"/>
        <v>37.10386753700562</v>
      </c>
      <c r="N779" s="116">
        <f t="shared" si="123"/>
        <v>37.153867537005624</v>
      </c>
      <c r="O779" s="117">
        <f t="shared" si="124"/>
        <v>37.128867537005618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37.154367537005619</v>
      </c>
      <c r="L780" s="115">
        <f t="shared" si="129"/>
        <v>37.203367537005619</v>
      </c>
      <c r="M780" s="98">
        <f t="shared" si="122"/>
        <v>37.153867537005617</v>
      </c>
      <c r="N780" s="116">
        <f t="shared" si="123"/>
        <v>37.203867537005621</v>
      </c>
      <c r="O780" s="117">
        <f t="shared" si="124"/>
        <v>37.178867537005615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37.204367537005616</v>
      </c>
      <c r="L781" s="115">
        <f t="shared" si="129"/>
        <v>37.253367537005616</v>
      </c>
      <c r="M781" s="98">
        <f t="shared" si="122"/>
        <v>37.203867537005614</v>
      </c>
      <c r="N781" s="116">
        <f t="shared" si="123"/>
        <v>37.253867537005618</v>
      </c>
      <c r="O781" s="117">
        <f t="shared" si="124"/>
        <v>37.228867537005613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37.254367537005614</v>
      </c>
      <c r="L782" s="115">
        <f t="shared" si="129"/>
        <v>37.303367537005613</v>
      </c>
      <c r="M782" s="98">
        <f t="shared" si="122"/>
        <v>37.253867537005611</v>
      </c>
      <c r="N782" s="116">
        <f t="shared" si="123"/>
        <v>37.303867537005615</v>
      </c>
      <c r="O782" s="117">
        <f t="shared" si="124"/>
        <v>37.27886753700561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37.304367537005611</v>
      </c>
      <c r="L783" s="115">
        <f t="shared" si="129"/>
        <v>37.35336753700561</v>
      </c>
      <c r="M783" s="98">
        <f t="shared" si="122"/>
        <v>37.303867537005608</v>
      </c>
      <c r="N783" s="116">
        <f t="shared" si="123"/>
        <v>37.353867537005613</v>
      </c>
      <c r="O783" s="117">
        <f t="shared" si="124"/>
        <v>37.328867537005607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37.354367537005608</v>
      </c>
      <c r="L784" s="115">
        <f t="shared" si="129"/>
        <v>37.403367537005607</v>
      </c>
      <c r="M784" s="98">
        <f t="shared" si="122"/>
        <v>37.353867537005605</v>
      </c>
      <c r="N784" s="116">
        <f t="shared" si="123"/>
        <v>37.40386753700561</v>
      </c>
      <c r="O784" s="117">
        <f t="shared" si="124"/>
        <v>37.378867537005604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37.404367537005605</v>
      </c>
      <c r="L785" s="115">
        <f t="shared" si="129"/>
        <v>37.453367537005605</v>
      </c>
      <c r="M785" s="98">
        <f t="shared" si="122"/>
        <v>37.403867537005603</v>
      </c>
      <c r="N785" s="116">
        <f t="shared" si="123"/>
        <v>37.453867537005607</v>
      </c>
      <c r="O785" s="117">
        <f t="shared" si="124"/>
        <v>37.428867537005601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37.454367537005602</v>
      </c>
      <c r="L786" s="115">
        <f t="shared" si="129"/>
        <v>37.503367537005602</v>
      </c>
      <c r="M786" s="98">
        <f t="shared" si="122"/>
        <v>37.4538675370056</v>
      </c>
      <c r="N786" s="116">
        <f t="shared" si="123"/>
        <v>37.503867537005604</v>
      </c>
      <c r="O786" s="117">
        <f t="shared" si="124"/>
        <v>37.478867537005598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37.504367537005599</v>
      </c>
      <c r="L787" s="115">
        <f t="shared" si="129"/>
        <v>37.553367537005599</v>
      </c>
      <c r="M787" s="98">
        <f t="shared" si="122"/>
        <v>37.503867537005597</v>
      </c>
      <c r="N787" s="116">
        <f t="shared" si="123"/>
        <v>37.553867537005601</v>
      </c>
      <c r="O787" s="117">
        <f t="shared" si="124"/>
        <v>37.528867537005596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37.554367537005596</v>
      </c>
      <c r="L788" s="115">
        <f t="shared" si="129"/>
        <v>37.603367537005596</v>
      </c>
      <c r="M788" s="98">
        <f t="shared" si="122"/>
        <v>37.553867537005594</v>
      </c>
      <c r="N788" s="116">
        <f t="shared" si="123"/>
        <v>37.603867537005598</v>
      </c>
      <c r="O788" s="117">
        <f t="shared" si="124"/>
        <v>37.578867537005593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37.604367537005594</v>
      </c>
      <c r="L789" s="115">
        <f t="shared" si="129"/>
        <v>37.653367537005593</v>
      </c>
      <c r="M789" s="98">
        <f t="shared" si="122"/>
        <v>37.603867537005591</v>
      </c>
      <c r="N789" s="116">
        <f t="shared" si="123"/>
        <v>37.653867537005596</v>
      </c>
      <c r="O789" s="117">
        <f t="shared" si="124"/>
        <v>37.62886753700559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37.654367537005591</v>
      </c>
      <c r="L790" s="115">
        <f t="shared" si="129"/>
        <v>37.70336753700559</v>
      </c>
      <c r="M790" s="98">
        <f t="shared" si="122"/>
        <v>37.653867537005588</v>
      </c>
      <c r="N790" s="116">
        <f t="shared" si="123"/>
        <v>37.703867537005593</v>
      </c>
      <c r="O790" s="117">
        <f t="shared" si="124"/>
        <v>37.678867537005587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37.704367537005588</v>
      </c>
      <c r="L791" s="115">
        <f t="shared" si="129"/>
        <v>37.753367537005587</v>
      </c>
      <c r="M791" s="98">
        <f t="shared" si="122"/>
        <v>37.703867537005586</v>
      </c>
      <c r="N791" s="116">
        <f t="shared" si="123"/>
        <v>37.75386753700559</v>
      </c>
      <c r="O791" s="117">
        <f t="shared" si="124"/>
        <v>37.728867537005584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37.754367537005585</v>
      </c>
      <c r="L792" s="115">
        <f t="shared" si="129"/>
        <v>37.803367537005585</v>
      </c>
      <c r="M792" s="98">
        <f t="shared" si="122"/>
        <v>37.753867537005583</v>
      </c>
      <c r="N792" s="116">
        <f t="shared" si="123"/>
        <v>37.803867537005587</v>
      </c>
      <c r="O792" s="117">
        <f t="shared" si="124"/>
        <v>37.778867537005581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37.804367537005582</v>
      </c>
      <c r="L793" s="115">
        <f t="shared" si="129"/>
        <v>37.853367537005582</v>
      </c>
      <c r="M793" s="98">
        <f t="shared" si="122"/>
        <v>37.80386753700558</v>
      </c>
      <c r="N793" s="116">
        <f t="shared" si="123"/>
        <v>37.853867537005584</v>
      </c>
      <c r="O793" s="117">
        <f t="shared" si="124"/>
        <v>37.828867537005578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37.854367537005579</v>
      </c>
      <c r="L794" s="115">
        <f t="shared" si="129"/>
        <v>37.903367537005579</v>
      </c>
      <c r="M794" s="98">
        <f t="shared" si="122"/>
        <v>37.853867537005577</v>
      </c>
      <c r="N794" s="116">
        <f t="shared" si="123"/>
        <v>37.903867537005581</v>
      </c>
      <c r="O794" s="117">
        <f t="shared" si="124"/>
        <v>37.878867537005576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37.904367537005577</v>
      </c>
      <c r="L795" s="115">
        <f t="shared" si="129"/>
        <v>37.953367537005576</v>
      </c>
      <c r="M795" s="98">
        <f t="shared" si="122"/>
        <v>37.903867537005574</v>
      </c>
      <c r="N795" s="116">
        <f t="shared" si="123"/>
        <v>37.953867537005578</v>
      </c>
      <c r="O795" s="117">
        <f t="shared" si="124"/>
        <v>37.928867537005573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37.954367537005574</v>
      </c>
      <c r="L796" s="115">
        <f t="shared" si="129"/>
        <v>38.003367537005573</v>
      </c>
      <c r="M796" s="98">
        <f t="shared" si="122"/>
        <v>37.953867537005571</v>
      </c>
      <c r="N796" s="116">
        <f t="shared" si="123"/>
        <v>38.003867537005576</v>
      </c>
      <c r="O796" s="117">
        <f t="shared" si="124"/>
        <v>37.97886753700557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38.004367537005571</v>
      </c>
      <c r="L797" s="115">
        <f t="shared" si="129"/>
        <v>38.05336753700557</v>
      </c>
      <c r="M797" s="98">
        <f t="shared" si="122"/>
        <v>38.003867537005569</v>
      </c>
      <c r="N797" s="116">
        <f t="shared" si="123"/>
        <v>38.053867537005573</v>
      </c>
      <c r="O797" s="117">
        <f t="shared" si="124"/>
        <v>38.028867537005567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38.054367537005568</v>
      </c>
      <c r="L798" s="115">
        <f t="shared" si="129"/>
        <v>38.103367537005568</v>
      </c>
      <c r="M798" s="98">
        <f t="shared" si="122"/>
        <v>38.053867537005566</v>
      </c>
      <c r="N798" s="116">
        <f t="shared" si="123"/>
        <v>38.10386753700557</v>
      </c>
      <c r="O798" s="117">
        <f t="shared" si="124"/>
        <v>38.078867537005564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38.104367537005565</v>
      </c>
      <c r="L799" s="115">
        <f t="shared" si="129"/>
        <v>38.153367537005565</v>
      </c>
      <c r="M799" s="98">
        <f t="shared" si="122"/>
        <v>38.103867537005563</v>
      </c>
      <c r="N799" s="116">
        <f t="shared" si="123"/>
        <v>38.153867537005567</v>
      </c>
      <c r="O799" s="117">
        <f t="shared" si="124"/>
        <v>38.128867537005561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38.154367537005562</v>
      </c>
      <c r="L800" s="115">
        <f t="shared" si="129"/>
        <v>38.203367537005562</v>
      </c>
      <c r="M800" s="98">
        <f t="shared" si="122"/>
        <v>38.15386753700556</v>
      </c>
      <c r="N800" s="116">
        <f t="shared" si="123"/>
        <v>38.203867537005564</v>
      </c>
      <c r="O800" s="117">
        <f t="shared" si="124"/>
        <v>38.178867537005559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38.20436753700556</v>
      </c>
      <c r="L801" s="115">
        <f t="shared" si="129"/>
        <v>38.253367537005559</v>
      </c>
      <c r="M801" s="98">
        <f t="shared" si="122"/>
        <v>38.203867537005557</v>
      </c>
      <c r="N801" s="116">
        <f t="shared" si="123"/>
        <v>38.253867537005561</v>
      </c>
      <c r="O801" s="117">
        <f t="shared" si="124"/>
        <v>38.228867537005556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38.254367537005557</v>
      </c>
      <c r="L802" s="115">
        <f t="shared" si="129"/>
        <v>38.303367537005556</v>
      </c>
      <c r="M802" s="98">
        <f t="shared" si="122"/>
        <v>38.253867537005554</v>
      </c>
      <c r="N802" s="116">
        <f t="shared" si="123"/>
        <v>38.303867537005559</v>
      </c>
      <c r="O802" s="117">
        <f t="shared" si="124"/>
        <v>38.278867537005553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38.304367537005554</v>
      </c>
      <c r="L803" s="115">
        <f t="shared" si="129"/>
        <v>38.353367537005553</v>
      </c>
      <c r="M803" s="98">
        <f t="shared" si="122"/>
        <v>38.303867537005551</v>
      </c>
      <c r="N803" s="116">
        <f t="shared" si="123"/>
        <v>38.353867537005556</v>
      </c>
      <c r="O803" s="117">
        <f t="shared" si="124"/>
        <v>38.32886753700555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38.354367537005551</v>
      </c>
      <c r="L804" s="115">
        <f t="shared" si="129"/>
        <v>38.403367537005551</v>
      </c>
      <c r="M804" s="98">
        <f t="shared" si="122"/>
        <v>38.353867537005549</v>
      </c>
      <c r="N804" s="116">
        <f t="shared" si="123"/>
        <v>38.403867537005553</v>
      </c>
      <c r="O804" s="117">
        <f t="shared" si="124"/>
        <v>38.378867537005547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38.404367537005548</v>
      </c>
      <c r="L805" s="115">
        <f t="shared" si="129"/>
        <v>38.453367537005548</v>
      </c>
      <c r="M805" s="98">
        <f t="shared" si="122"/>
        <v>38.403867537005546</v>
      </c>
      <c r="N805" s="116">
        <f t="shared" si="123"/>
        <v>38.45386753700555</v>
      </c>
      <c r="O805" s="117">
        <f t="shared" si="124"/>
        <v>38.428867537005544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38.454367537005545</v>
      </c>
      <c r="L806" s="115">
        <f t="shared" si="129"/>
        <v>38.503367537005545</v>
      </c>
      <c r="M806" s="98">
        <f t="shared" si="122"/>
        <v>38.453867537005543</v>
      </c>
      <c r="N806" s="116">
        <f t="shared" si="123"/>
        <v>38.503867537005547</v>
      </c>
      <c r="O806" s="117">
        <f t="shared" si="124"/>
        <v>38.478867537005542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38.504367537005542</v>
      </c>
      <c r="L807" s="115">
        <f t="shared" si="129"/>
        <v>38.553367537005542</v>
      </c>
      <c r="M807" s="98">
        <f t="shared" si="122"/>
        <v>38.50386753700554</v>
      </c>
      <c r="N807" s="116">
        <f t="shared" si="123"/>
        <v>38.553867537005544</v>
      </c>
      <c r="O807" s="117">
        <f t="shared" si="124"/>
        <v>38.528867537005539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38.55436753700554</v>
      </c>
      <c r="L808" s="115">
        <f t="shared" si="129"/>
        <v>38.603367537005539</v>
      </c>
      <c r="M808" s="98">
        <f t="shared" si="122"/>
        <v>38.553867537005537</v>
      </c>
      <c r="N808" s="116">
        <f t="shared" si="123"/>
        <v>38.603867537005542</v>
      </c>
      <c r="O808" s="117">
        <f t="shared" si="124"/>
        <v>38.578867537005536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38.604367537005537</v>
      </c>
      <c r="L809" s="115">
        <f t="shared" si="129"/>
        <v>38.653367537005536</v>
      </c>
      <c r="M809" s="98">
        <f t="shared" si="122"/>
        <v>38.603867537005534</v>
      </c>
      <c r="N809" s="116">
        <f t="shared" si="123"/>
        <v>38.653867537005539</v>
      </c>
      <c r="O809" s="117">
        <f t="shared" si="124"/>
        <v>38.628867537005533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38.654367537005534</v>
      </c>
      <c r="L810" s="115">
        <f t="shared" si="129"/>
        <v>38.703367537005533</v>
      </c>
      <c r="M810" s="98">
        <f t="shared" si="122"/>
        <v>38.653867537005532</v>
      </c>
      <c r="N810" s="116">
        <f t="shared" si="123"/>
        <v>38.703867537005536</v>
      </c>
      <c r="O810" s="117">
        <f t="shared" si="124"/>
        <v>38.67886753700553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38.704367537005531</v>
      </c>
      <c r="L811" s="115">
        <f t="shared" si="129"/>
        <v>38.753367537005531</v>
      </c>
      <c r="M811" s="98">
        <f t="shared" si="122"/>
        <v>38.703867537005529</v>
      </c>
      <c r="N811" s="116">
        <f t="shared" si="123"/>
        <v>38.753867537005533</v>
      </c>
      <c r="O811" s="117">
        <f t="shared" si="124"/>
        <v>38.728867537005527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38.754367537005528</v>
      </c>
      <c r="L812" s="115">
        <f t="shared" si="129"/>
        <v>38.803367537005528</v>
      </c>
      <c r="M812" s="98">
        <f t="shared" si="122"/>
        <v>38.753867537005526</v>
      </c>
      <c r="N812" s="116">
        <f t="shared" si="123"/>
        <v>38.80386753700553</v>
      </c>
      <c r="O812" s="117">
        <f t="shared" si="124"/>
        <v>38.778867537005524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38.804367537005525</v>
      </c>
      <c r="L813" s="115">
        <f t="shared" si="129"/>
        <v>38.853367537005525</v>
      </c>
      <c r="M813" s="98">
        <f t="shared" si="122"/>
        <v>38.803867537005523</v>
      </c>
      <c r="N813" s="116">
        <f t="shared" si="123"/>
        <v>38.853867537005527</v>
      </c>
      <c r="O813" s="117">
        <f t="shared" si="124"/>
        <v>38.828867537005522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38.854367537005523</v>
      </c>
      <c r="L814" s="115">
        <f t="shared" si="129"/>
        <v>38.903367537005522</v>
      </c>
      <c r="M814" s="98">
        <f t="shared" si="122"/>
        <v>38.85386753700552</v>
      </c>
      <c r="N814" s="116">
        <f t="shared" si="123"/>
        <v>38.903867537005524</v>
      </c>
      <c r="O814" s="117">
        <f t="shared" si="124"/>
        <v>38.878867537005519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38.90436753700552</v>
      </c>
      <c r="L815" s="115">
        <f t="shared" si="129"/>
        <v>38.953367537005519</v>
      </c>
      <c r="M815" s="98">
        <f t="shared" si="122"/>
        <v>38.903867537005517</v>
      </c>
      <c r="N815" s="116">
        <f t="shared" si="123"/>
        <v>38.953867537005522</v>
      </c>
      <c r="O815" s="117">
        <f t="shared" si="124"/>
        <v>38.928867537005516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38.954367537005517</v>
      </c>
      <c r="L816" s="115">
        <f t="shared" si="129"/>
        <v>39.003367537005516</v>
      </c>
      <c r="M816" s="98">
        <f t="shared" si="122"/>
        <v>38.953867537005515</v>
      </c>
      <c r="N816" s="116">
        <f t="shared" si="123"/>
        <v>39.003867537005519</v>
      </c>
      <c r="O816" s="117">
        <f t="shared" si="124"/>
        <v>38.978867537005513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39.004367537005514</v>
      </c>
      <c r="L817" s="115">
        <f t="shared" si="129"/>
        <v>39.053367537005514</v>
      </c>
      <c r="M817" s="98">
        <f t="shared" si="122"/>
        <v>39.003867537005512</v>
      </c>
      <c r="N817" s="116">
        <f t="shared" si="123"/>
        <v>39.053867537005516</v>
      </c>
      <c r="O817" s="117">
        <f t="shared" si="124"/>
        <v>39.02886753700551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39.054367537005511</v>
      </c>
      <c r="L818" s="115">
        <f t="shared" si="129"/>
        <v>39.103367537005511</v>
      </c>
      <c r="M818" s="98">
        <f t="shared" si="122"/>
        <v>39.053867537005509</v>
      </c>
      <c r="N818" s="116">
        <f t="shared" si="123"/>
        <v>39.103867537005513</v>
      </c>
      <c r="O818" s="117">
        <f t="shared" si="124"/>
        <v>39.078867537005507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39.104367537005508</v>
      </c>
      <c r="L819" s="115">
        <f t="shared" si="129"/>
        <v>39.153367537005508</v>
      </c>
      <c r="M819" s="98">
        <f t="shared" si="122"/>
        <v>39.103867537005506</v>
      </c>
      <c r="N819" s="116">
        <f t="shared" si="123"/>
        <v>39.15386753700551</v>
      </c>
      <c r="O819" s="117">
        <f t="shared" si="124"/>
        <v>39.128867537005505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39.154367537005506</v>
      </c>
      <c r="L820" s="115">
        <f t="shared" si="129"/>
        <v>39.203367537005505</v>
      </c>
      <c r="M820" s="98">
        <f t="shared" si="122"/>
        <v>39.153867537005503</v>
      </c>
      <c r="N820" s="116">
        <f t="shared" si="123"/>
        <v>39.203867537005507</v>
      </c>
      <c r="O820" s="117">
        <f t="shared" si="124"/>
        <v>39.178867537005502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39.204367537005503</v>
      </c>
      <c r="L821" s="115">
        <f t="shared" si="129"/>
        <v>39.253367537005502</v>
      </c>
      <c r="M821" s="98">
        <f t="shared" si="122"/>
        <v>39.2038675370055</v>
      </c>
      <c r="N821" s="116">
        <f t="shared" si="123"/>
        <v>39.253867537005505</v>
      </c>
      <c r="O821" s="117">
        <f t="shared" si="124"/>
        <v>39.228867537005499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39.2543675370055</v>
      </c>
      <c r="L822" s="115">
        <f t="shared" si="129"/>
        <v>39.303367537005499</v>
      </c>
      <c r="M822" s="98">
        <f t="shared" si="122"/>
        <v>39.253867537005497</v>
      </c>
      <c r="N822" s="116">
        <f t="shared" si="123"/>
        <v>39.303867537005502</v>
      </c>
      <c r="O822" s="117">
        <f t="shared" si="124"/>
        <v>39.278867537005496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39.304367537005497</v>
      </c>
      <c r="L823" s="115">
        <f t="shared" si="129"/>
        <v>39.353367537005497</v>
      </c>
      <c r="M823" s="98">
        <f t="shared" si="122"/>
        <v>39.303867537005495</v>
      </c>
      <c r="N823" s="116">
        <f t="shared" si="123"/>
        <v>39.353867537005499</v>
      </c>
      <c r="O823" s="117">
        <f t="shared" si="124"/>
        <v>39.328867537005493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39.354367537005494</v>
      </c>
      <c r="L824" s="115">
        <f t="shared" si="129"/>
        <v>39.403367537005494</v>
      </c>
      <c r="M824" s="98">
        <f t="shared" si="122"/>
        <v>39.353867537005492</v>
      </c>
      <c r="N824" s="116">
        <f t="shared" si="123"/>
        <v>39.403867537005496</v>
      </c>
      <c r="O824" s="117">
        <f t="shared" si="124"/>
        <v>39.37886753700549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39.404367537005491</v>
      </c>
      <c r="L825" s="115">
        <f t="shared" si="129"/>
        <v>39.453367537005491</v>
      </c>
      <c r="M825" s="98">
        <f t="shared" si="122"/>
        <v>39.403867537005489</v>
      </c>
      <c r="N825" s="116">
        <f t="shared" si="123"/>
        <v>39.453867537005493</v>
      </c>
      <c r="O825" s="117">
        <f t="shared" si="124"/>
        <v>39.428867537005488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39.454367537005488</v>
      </c>
      <c r="L826" s="115">
        <f t="shared" si="129"/>
        <v>39.503367537005488</v>
      </c>
      <c r="M826" s="98">
        <f t="shared" si="122"/>
        <v>39.453867537005486</v>
      </c>
      <c r="N826" s="116">
        <f t="shared" si="123"/>
        <v>39.50386753700549</v>
      </c>
      <c r="O826" s="117">
        <f t="shared" si="124"/>
        <v>39.478867537005485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39.504367537005486</v>
      </c>
      <c r="L827" s="115">
        <f t="shared" si="129"/>
        <v>39.553367537005485</v>
      </c>
      <c r="M827" s="98">
        <f t="shared" si="122"/>
        <v>39.503867537005483</v>
      </c>
      <c r="N827" s="116">
        <f t="shared" si="123"/>
        <v>39.553867537005488</v>
      </c>
      <c r="O827" s="117">
        <f t="shared" si="124"/>
        <v>39.528867537005482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39.554367537005483</v>
      </c>
      <c r="L828" s="115">
        <f t="shared" si="129"/>
        <v>39.603367537005482</v>
      </c>
      <c r="M828" s="98">
        <f t="shared" si="122"/>
        <v>39.55386753700548</v>
      </c>
      <c r="N828" s="116">
        <f t="shared" si="123"/>
        <v>39.603867537005485</v>
      </c>
      <c r="O828" s="117">
        <f t="shared" si="124"/>
        <v>39.578867537005479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39.60436753700548</v>
      </c>
      <c r="L829" s="115">
        <f t="shared" si="129"/>
        <v>39.653367537005479</v>
      </c>
      <c r="M829" s="98">
        <f t="shared" si="122"/>
        <v>39.603867537005478</v>
      </c>
      <c r="N829" s="116">
        <f t="shared" si="123"/>
        <v>39.653867537005482</v>
      </c>
      <c r="O829" s="117">
        <f t="shared" si="124"/>
        <v>39.628867537005476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39.654367537005477</v>
      </c>
      <c r="L830" s="115">
        <f t="shared" si="129"/>
        <v>39.703367537005477</v>
      </c>
      <c r="M830" s="98">
        <f t="shared" si="122"/>
        <v>39.653867537005475</v>
      </c>
      <c r="N830" s="116">
        <f t="shared" si="123"/>
        <v>39.703867537005479</v>
      </c>
      <c r="O830" s="117">
        <f t="shared" si="124"/>
        <v>39.678867537005473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39.704367537005474</v>
      </c>
      <c r="L831" s="115">
        <f t="shared" si="129"/>
        <v>39.753367537005474</v>
      </c>
      <c r="M831" s="98">
        <f t="shared" si="122"/>
        <v>39.703867537005472</v>
      </c>
      <c r="N831" s="116">
        <f t="shared" si="123"/>
        <v>39.753867537005476</v>
      </c>
      <c r="O831" s="117">
        <f t="shared" si="124"/>
        <v>39.72886753700547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39.754367537005471</v>
      </c>
      <c r="L832" s="115">
        <f t="shared" si="129"/>
        <v>39.803367537005471</v>
      </c>
      <c r="M832" s="98">
        <f t="shared" si="122"/>
        <v>39.753867537005469</v>
      </c>
      <c r="N832" s="116">
        <f t="shared" si="123"/>
        <v>39.803867537005473</v>
      </c>
      <c r="O832" s="117">
        <f t="shared" si="124"/>
        <v>39.778867537005468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39.804367537005469</v>
      </c>
      <c r="L833" s="115">
        <f t="shared" si="129"/>
        <v>39.853367537005468</v>
      </c>
      <c r="M833" s="98">
        <f t="shared" si="122"/>
        <v>39.803867537005466</v>
      </c>
      <c r="N833" s="116">
        <f t="shared" si="123"/>
        <v>39.85386753700547</v>
      </c>
      <c r="O833" s="117">
        <f t="shared" si="124"/>
        <v>39.828867537005465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39.854367537005466</v>
      </c>
      <c r="L834" s="115">
        <f t="shared" si="129"/>
        <v>39.903367537005465</v>
      </c>
      <c r="M834" s="98">
        <f t="shared" si="122"/>
        <v>39.853867537005463</v>
      </c>
      <c r="N834" s="116">
        <f t="shared" si="123"/>
        <v>39.903867537005468</v>
      </c>
      <c r="O834" s="117">
        <f t="shared" si="124"/>
        <v>39.878867537005462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39.904367537005463</v>
      </c>
      <c r="L835" s="115">
        <f t="shared" si="129"/>
        <v>39.953367537005462</v>
      </c>
      <c r="M835" s="98">
        <f t="shared" si="122"/>
        <v>39.903867537005461</v>
      </c>
      <c r="N835" s="116">
        <f t="shared" si="123"/>
        <v>39.953867537005465</v>
      </c>
      <c r="O835" s="117">
        <f t="shared" si="124"/>
        <v>39.928867537005459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39.95436753700546</v>
      </c>
      <c r="L836" s="115">
        <f t="shared" si="129"/>
        <v>40.00336753700546</v>
      </c>
      <c r="M836" s="98">
        <f t="shared" si="122"/>
        <v>39.953867537005458</v>
      </c>
      <c r="N836" s="116">
        <f t="shared" si="123"/>
        <v>40.003867537005462</v>
      </c>
      <c r="O836" s="117">
        <f t="shared" si="124"/>
        <v>39.978867537005456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40.004367537005457</v>
      </c>
      <c r="L837" s="115">
        <f t="shared" si="129"/>
        <v>40.053367537005457</v>
      </c>
      <c r="M837" s="98">
        <f t="shared" ref="M837:M900" si="132">K837-5*10^-(D$2+1)</f>
        <v>40.003867537005455</v>
      </c>
      <c r="N837" s="116">
        <f t="shared" ref="N837:N900" si="133">L837+5*10^-(D$2+1)</f>
        <v>40.053867537005459</v>
      </c>
      <c r="O837" s="117">
        <f t="shared" ref="O837:O900" si="134">AVERAGE(K837,L837)</f>
        <v>40.028867537005453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40.054367537005454</v>
      </c>
      <c r="L838" s="115">
        <f t="shared" ref="L838:L901" si="139">K838+$I$4-POWER(10,-$D$2)</f>
        <v>40.103367537005454</v>
      </c>
      <c r="M838" s="98">
        <f t="shared" si="132"/>
        <v>40.053867537005452</v>
      </c>
      <c r="N838" s="116">
        <f t="shared" si="133"/>
        <v>40.103867537005456</v>
      </c>
      <c r="O838" s="117">
        <f t="shared" si="134"/>
        <v>40.078867537005451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40.104367537005452</v>
      </c>
      <c r="L839" s="115">
        <f t="shared" si="139"/>
        <v>40.153367537005451</v>
      </c>
      <c r="M839" s="98">
        <f t="shared" si="132"/>
        <v>40.103867537005449</v>
      </c>
      <c r="N839" s="116">
        <f t="shared" si="133"/>
        <v>40.153867537005453</v>
      </c>
      <c r="O839" s="117">
        <f t="shared" si="134"/>
        <v>40.128867537005448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40.154367537005449</v>
      </c>
      <c r="L840" s="115">
        <f t="shared" si="139"/>
        <v>40.203367537005448</v>
      </c>
      <c r="M840" s="98">
        <f t="shared" si="132"/>
        <v>40.153867537005446</v>
      </c>
      <c r="N840" s="116">
        <f t="shared" si="133"/>
        <v>40.203867537005451</v>
      </c>
      <c r="O840" s="117">
        <f t="shared" si="134"/>
        <v>40.178867537005445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40.204367537005446</v>
      </c>
      <c r="L841" s="115">
        <f t="shared" si="139"/>
        <v>40.253367537005445</v>
      </c>
      <c r="M841" s="98">
        <f t="shared" si="132"/>
        <v>40.203867537005443</v>
      </c>
      <c r="N841" s="116">
        <f t="shared" si="133"/>
        <v>40.253867537005448</v>
      </c>
      <c r="O841" s="117">
        <f t="shared" si="134"/>
        <v>40.228867537005442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40.254367537005443</v>
      </c>
      <c r="L842" s="115">
        <f t="shared" si="139"/>
        <v>40.303367537005443</v>
      </c>
      <c r="M842" s="98">
        <f t="shared" si="132"/>
        <v>40.253867537005441</v>
      </c>
      <c r="N842" s="116">
        <f t="shared" si="133"/>
        <v>40.303867537005445</v>
      </c>
      <c r="O842" s="117">
        <f t="shared" si="134"/>
        <v>40.278867537005439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40.30436753700544</v>
      </c>
      <c r="L843" s="115">
        <f t="shared" si="139"/>
        <v>40.35336753700544</v>
      </c>
      <c r="M843" s="98">
        <f t="shared" si="132"/>
        <v>40.303867537005438</v>
      </c>
      <c r="N843" s="116">
        <f t="shared" si="133"/>
        <v>40.353867537005442</v>
      </c>
      <c r="O843" s="117">
        <f t="shared" si="134"/>
        <v>40.328867537005436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40.354367537005437</v>
      </c>
      <c r="L844" s="115">
        <f t="shared" si="139"/>
        <v>40.403367537005437</v>
      </c>
      <c r="M844" s="98">
        <f t="shared" si="132"/>
        <v>40.353867537005435</v>
      </c>
      <c r="N844" s="116">
        <f t="shared" si="133"/>
        <v>40.403867537005439</v>
      </c>
      <c r="O844" s="117">
        <f t="shared" si="134"/>
        <v>40.378867537005434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40.404367537005434</v>
      </c>
      <c r="L845" s="115">
        <f t="shared" si="139"/>
        <v>40.453367537005434</v>
      </c>
      <c r="M845" s="98">
        <f t="shared" si="132"/>
        <v>40.403867537005432</v>
      </c>
      <c r="N845" s="116">
        <f t="shared" si="133"/>
        <v>40.453867537005436</v>
      </c>
      <c r="O845" s="117">
        <f t="shared" si="134"/>
        <v>40.428867537005431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40.454367537005432</v>
      </c>
      <c r="L846" s="115">
        <f t="shared" si="139"/>
        <v>40.503367537005431</v>
      </c>
      <c r="M846" s="98">
        <f t="shared" si="132"/>
        <v>40.453867537005429</v>
      </c>
      <c r="N846" s="116">
        <f t="shared" si="133"/>
        <v>40.503867537005434</v>
      </c>
      <c r="O846" s="117">
        <f t="shared" si="134"/>
        <v>40.478867537005428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40.504367537005429</v>
      </c>
      <c r="L847" s="115">
        <f t="shared" si="139"/>
        <v>40.553367537005428</v>
      </c>
      <c r="M847" s="98">
        <f t="shared" si="132"/>
        <v>40.503867537005426</v>
      </c>
      <c r="N847" s="116">
        <f t="shared" si="133"/>
        <v>40.553867537005431</v>
      </c>
      <c r="O847" s="117">
        <f t="shared" si="134"/>
        <v>40.528867537005425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40.554367537005426</v>
      </c>
      <c r="L848" s="115">
        <f t="shared" si="139"/>
        <v>40.603367537005425</v>
      </c>
      <c r="M848" s="98">
        <f t="shared" si="132"/>
        <v>40.553867537005424</v>
      </c>
      <c r="N848" s="116">
        <f t="shared" si="133"/>
        <v>40.603867537005428</v>
      </c>
      <c r="O848" s="117">
        <f t="shared" si="134"/>
        <v>40.578867537005422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40.604367537005423</v>
      </c>
      <c r="L849" s="115">
        <f t="shared" si="139"/>
        <v>40.653367537005423</v>
      </c>
      <c r="M849" s="98">
        <f t="shared" si="132"/>
        <v>40.603867537005421</v>
      </c>
      <c r="N849" s="116">
        <f t="shared" si="133"/>
        <v>40.653867537005425</v>
      </c>
      <c r="O849" s="117">
        <f t="shared" si="134"/>
        <v>40.628867537005419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40.65436753700542</v>
      </c>
      <c r="L850" s="115">
        <f t="shared" si="139"/>
        <v>40.70336753700542</v>
      </c>
      <c r="M850" s="98">
        <f t="shared" si="132"/>
        <v>40.653867537005418</v>
      </c>
      <c r="N850" s="116">
        <f t="shared" si="133"/>
        <v>40.703867537005422</v>
      </c>
      <c r="O850" s="117">
        <f t="shared" si="134"/>
        <v>40.678867537005416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40.704367537005417</v>
      </c>
      <c r="L851" s="115">
        <f t="shared" si="139"/>
        <v>40.753367537005417</v>
      </c>
      <c r="M851" s="98">
        <f t="shared" si="132"/>
        <v>40.703867537005415</v>
      </c>
      <c r="N851" s="116">
        <f t="shared" si="133"/>
        <v>40.753867537005419</v>
      </c>
      <c r="O851" s="117">
        <f t="shared" si="134"/>
        <v>40.728867537005414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40.754367537005415</v>
      </c>
      <c r="L852" s="115">
        <f t="shared" si="139"/>
        <v>40.803367537005414</v>
      </c>
      <c r="M852" s="98">
        <f t="shared" si="132"/>
        <v>40.753867537005412</v>
      </c>
      <c r="N852" s="116">
        <f t="shared" si="133"/>
        <v>40.803867537005416</v>
      </c>
      <c r="O852" s="117">
        <f t="shared" si="134"/>
        <v>40.778867537005411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40.804367537005412</v>
      </c>
      <c r="L853" s="115">
        <f t="shared" si="139"/>
        <v>40.853367537005411</v>
      </c>
      <c r="M853" s="98">
        <f t="shared" si="132"/>
        <v>40.803867537005409</v>
      </c>
      <c r="N853" s="116">
        <f t="shared" si="133"/>
        <v>40.853867537005414</v>
      </c>
      <c r="O853" s="117">
        <f t="shared" si="134"/>
        <v>40.828867537005408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40.854367537005409</v>
      </c>
      <c r="L854" s="115">
        <f t="shared" si="139"/>
        <v>40.903367537005408</v>
      </c>
      <c r="M854" s="98">
        <f t="shared" si="132"/>
        <v>40.853867537005407</v>
      </c>
      <c r="N854" s="116">
        <f t="shared" si="133"/>
        <v>40.903867537005411</v>
      </c>
      <c r="O854" s="117">
        <f t="shared" si="134"/>
        <v>40.878867537005405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40.904367537005406</v>
      </c>
      <c r="L855" s="115">
        <f t="shared" si="139"/>
        <v>40.953367537005406</v>
      </c>
      <c r="M855" s="98">
        <f t="shared" si="132"/>
        <v>40.903867537005404</v>
      </c>
      <c r="N855" s="116">
        <f t="shared" si="133"/>
        <v>40.953867537005408</v>
      </c>
      <c r="O855" s="117">
        <f t="shared" si="134"/>
        <v>40.928867537005402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40.954367537005403</v>
      </c>
      <c r="L856" s="115">
        <f t="shared" si="139"/>
        <v>41.003367537005403</v>
      </c>
      <c r="M856" s="98">
        <f t="shared" si="132"/>
        <v>40.953867537005401</v>
      </c>
      <c r="N856" s="116">
        <f t="shared" si="133"/>
        <v>41.003867537005405</v>
      </c>
      <c r="O856" s="117">
        <f t="shared" si="134"/>
        <v>40.978867537005399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41.0043675370054</v>
      </c>
      <c r="L857" s="115">
        <f t="shared" si="139"/>
        <v>41.0533675370054</v>
      </c>
      <c r="M857" s="98">
        <f t="shared" si="132"/>
        <v>41.003867537005398</v>
      </c>
      <c r="N857" s="116">
        <f t="shared" si="133"/>
        <v>41.053867537005402</v>
      </c>
      <c r="O857" s="117">
        <f t="shared" si="134"/>
        <v>41.028867537005397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41.054367537005398</v>
      </c>
      <c r="L858" s="115">
        <f t="shared" si="139"/>
        <v>41.103367537005397</v>
      </c>
      <c r="M858" s="98">
        <f t="shared" si="132"/>
        <v>41.053867537005395</v>
      </c>
      <c r="N858" s="116">
        <f t="shared" si="133"/>
        <v>41.103867537005399</v>
      </c>
      <c r="O858" s="117">
        <f t="shared" si="134"/>
        <v>41.078867537005394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41.104367537005395</v>
      </c>
      <c r="L859" s="115">
        <f t="shared" si="139"/>
        <v>41.153367537005394</v>
      </c>
      <c r="M859" s="98">
        <f t="shared" si="132"/>
        <v>41.103867537005392</v>
      </c>
      <c r="N859" s="116">
        <f t="shared" si="133"/>
        <v>41.153867537005397</v>
      </c>
      <c r="O859" s="117">
        <f t="shared" si="134"/>
        <v>41.128867537005391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41.154367537005392</v>
      </c>
      <c r="L860" s="115">
        <f t="shared" si="139"/>
        <v>41.203367537005391</v>
      </c>
      <c r="M860" s="98">
        <f t="shared" si="132"/>
        <v>41.153867537005389</v>
      </c>
      <c r="N860" s="116">
        <f t="shared" si="133"/>
        <v>41.203867537005394</v>
      </c>
      <c r="O860" s="117">
        <f t="shared" si="134"/>
        <v>41.178867537005388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41.204367537005389</v>
      </c>
      <c r="L861" s="115">
        <f t="shared" si="139"/>
        <v>41.253367537005388</v>
      </c>
      <c r="M861" s="98">
        <f t="shared" si="132"/>
        <v>41.203867537005387</v>
      </c>
      <c r="N861" s="116">
        <f t="shared" si="133"/>
        <v>41.253867537005391</v>
      </c>
      <c r="O861" s="117">
        <f t="shared" si="134"/>
        <v>41.228867537005385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41.254367537005386</v>
      </c>
      <c r="L862" s="115">
        <f t="shared" si="139"/>
        <v>41.303367537005386</v>
      </c>
      <c r="M862" s="98">
        <f t="shared" si="132"/>
        <v>41.253867537005384</v>
      </c>
      <c r="N862" s="116">
        <f t="shared" si="133"/>
        <v>41.303867537005388</v>
      </c>
      <c r="O862" s="117">
        <f t="shared" si="134"/>
        <v>41.278867537005382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41.304367537005383</v>
      </c>
      <c r="L863" s="115">
        <f t="shared" si="139"/>
        <v>41.353367537005383</v>
      </c>
      <c r="M863" s="98">
        <f t="shared" si="132"/>
        <v>41.303867537005381</v>
      </c>
      <c r="N863" s="116">
        <f t="shared" si="133"/>
        <v>41.353867537005385</v>
      </c>
      <c r="O863" s="117">
        <f t="shared" si="134"/>
        <v>41.32886753700538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41.35436753700538</v>
      </c>
      <c r="L864" s="115">
        <f t="shared" si="139"/>
        <v>41.40336753700538</v>
      </c>
      <c r="M864" s="98">
        <f t="shared" si="132"/>
        <v>41.353867537005378</v>
      </c>
      <c r="N864" s="116">
        <f t="shared" si="133"/>
        <v>41.403867537005382</v>
      </c>
      <c r="O864" s="117">
        <f t="shared" si="134"/>
        <v>41.378867537005377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41.404367537005378</v>
      </c>
      <c r="L865" s="115">
        <f t="shared" si="139"/>
        <v>41.453367537005377</v>
      </c>
      <c r="M865" s="98">
        <f t="shared" si="132"/>
        <v>41.403867537005375</v>
      </c>
      <c r="N865" s="116">
        <f t="shared" si="133"/>
        <v>41.45386753700538</v>
      </c>
      <c r="O865" s="117">
        <f t="shared" si="134"/>
        <v>41.428867537005374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41.454367537005375</v>
      </c>
      <c r="L866" s="115">
        <f t="shared" si="139"/>
        <v>41.503367537005374</v>
      </c>
      <c r="M866" s="98">
        <f t="shared" si="132"/>
        <v>41.453867537005372</v>
      </c>
      <c r="N866" s="116">
        <f t="shared" si="133"/>
        <v>41.503867537005377</v>
      </c>
      <c r="O866" s="117">
        <f t="shared" si="134"/>
        <v>41.478867537005371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41.504367537005372</v>
      </c>
      <c r="L867" s="115">
        <f t="shared" si="139"/>
        <v>41.553367537005371</v>
      </c>
      <c r="M867" s="98">
        <f t="shared" si="132"/>
        <v>41.50386753700537</v>
      </c>
      <c r="N867" s="116">
        <f t="shared" si="133"/>
        <v>41.553867537005374</v>
      </c>
      <c r="O867" s="117">
        <f t="shared" si="134"/>
        <v>41.528867537005368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41.554367537005369</v>
      </c>
      <c r="L868" s="115">
        <f t="shared" si="139"/>
        <v>41.603367537005369</v>
      </c>
      <c r="M868" s="98">
        <f t="shared" si="132"/>
        <v>41.553867537005367</v>
      </c>
      <c r="N868" s="116">
        <f t="shared" si="133"/>
        <v>41.603867537005371</v>
      </c>
      <c r="O868" s="117">
        <f t="shared" si="134"/>
        <v>41.578867537005365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41.604367537005366</v>
      </c>
      <c r="L869" s="115">
        <f t="shared" si="139"/>
        <v>41.653367537005366</v>
      </c>
      <c r="M869" s="98">
        <f t="shared" si="132"/>
        <v>41.603867537005364</v>
      </c>
      <c r="N869" s="116">
        <f t="shared" si="133"/>
        <v>41.653867537005368</v>
      </c>
      <c r="O869" s="117">
        <f t="shared" si="134"/>
        <v>41.628867537005362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41.654367537005363</v>
      </c>
      <c r="L870" s="115">
        <f t="shared" si="139"/>
        <v>41.703367537005363</v>
      </c>
      <c r="M870" s="98">
        <f t="shared" si="132"/>
        <v>41.653867537005361</v>
      </c>
      <c r="N870" s="116">
        <f t="shared" si="133"/>
        <v>41.703867537005365</v>
      </c>
      <c r="O870" s="117">
        <f t="shared" si="134"/>
        <v>41.67886753700536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41.704367537005361</v>
      </c>
      <c r="L871" s="115">
        <f t="shared" si="139"/>
        <v>41.75336753700536</v>
      </c>
      <c r="M871" s="98">
        <f t="shared" si="132"/>
        <v>41.703867537005358</v>
      </c>
      <c r="N871" s="116">
        <f t="shared" si="133"/>
        <v>41.753867537005362</v>
      </c>
      <c r="O871" s="117">
        <f t="shared" si="134"/>
        <v>41.728867537005357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41.754367537005358</v>
      </c>
      <c r="L872" s="115">
        <f t="shared" si="139"/>
        <v>41.803367537005357</v>
      </c>
      <c r="M872" s="98">
        <f t="shared" si="132"/>
        <v>41.753867537005355</v>
      </c>
      <c r="N872" s="116">
        <f t="shared" si="133"/>
        <v>41.80386753700536</v>
      </c>
      <c r="O872" s="117">
        <f t="shared" si="134"/>
        <v>41.778867537005354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41.804367537005355</v>
      </c>
      <c r="L873" s="115">
        <f t="shared" si="139"/>
        <v>41.853367537005354</v>
      </c>
      <c r="M873" s="98">
        <f t="shared" si="132"/>
        <v>41.803867537005353</v>
      </c>
      <c r="N873" s="116">
        <f t="shared" si="133"/>
        <v>41.853867537005357</v>
      </c>
      <c r="O873" s="117">
        <f t="shared" si="134"/>
        <v>41.828867537005351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41.854367537005352</v>
      </c>
      <c r="L874" s="115">
        <f t="shared" si="139"/>
        <v>41.903367537005352</v>
      </c>
      <c r="M874" s="98">
        <f t="shared" si="132"/>
        <v>41.85386753700535</v>
      </c>
      <c r="N874" s="116">
        <f t="shared" si="133"/>
        <v>41.903867537005354</v>
      </c>
      <c r="O874" s="117">
        <f t="shared" si="134"/>
        <v>41.878867537005348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41.904367537005349</v>
      </c>
      <c r="L875" s="115">
        <f t="shared" si="139"/>
        <v>41.953367537005349</v>
      </c>
      <c r="M875" s="98">
        <f t="shared" si="132"/>
        <v>41.903867537005347</v>
      </c>
      <c r="N875" s="116">
        <f t="shared" si="133"/>
        <v>41.953867537005351</v>
      </c>
      <c r="O875" s="117">
        <f t="shared" si="134"/>
        <v>41.928867537005345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41.954367537005346</v>
      </c>
      <c r="L876" s="115">
        <f t="shared" si="139"/>
        <v>42.003367537005346</v>
      </c>
      <c r="M876" s="98">
        <f t="shared" si="132"/>
        <v>41.953867537005344</v>
      </c>
      <c r="N876" s="116">
        <f t="shared" si="133"/>
        <v>42.003867537005348</v>
      </c>
      <c r="O876" s="117">
        <f t="shared" si="134"/>
        <v>41.978867537005343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42.004367537005344</v>
      </c>
      <c r="L877" s="115">
        <f t="shared" si="139"/>
        <v>42.053367537005343</v>
      </c>
      <c r="M877" s="98">
        <f t="shared" si="132"/>
        <v>42.003867537005341</v>
      </c>
      <c r="N877" s="116">
        <f t="shared" si="133"/>
        <v>42.053867537005345</v>
      </c>
      <c r="O877" s="117">
        <f t="shared" si="134"/>
        <v>42.02886753700534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42.054367537005341</v>
      </c>
      <c r="L878" s="115">
        <f t="shared" si="139"/>
        <v>42.10336753700534</v>
      </c>
      <c r="M878" s="98">
        <f t="shared" si="132"/>
        <v>42.053867537005338</v>
      </c>
      <c r="N878" s="116">
        <f t="shared" si="133"/>
        <v>42.103867537005343</v>
      </c>
      <c r="O878" s="117">
        <f t="shared" si="134"/>
        <v>42.078867537005337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42.104367537005338</v>
      </c>
      <c r="L879" s="115">
        <f t="shared" si="139"/>
        <v>42.153367537005337</v>
      </c>
      <c r="M879" s="98">
        <f t="shared" si="132"/>
        <v>42.103867537005335</v>
      </c>
      <c r="N879" s="116">
        <f t="shared" si="133"/>
        <v>42.15386753700534</v>
      </c>
      <c r="O879" s="117">
        <f t="shared" si="134"/>
        <v>42.128867537005334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42.154367537005335</v>
      </c>
      <c r="L880" s="115">
        <f t="shared" si="139"/>
        <v>42.203367537005334</v>
      </c>
      <c r="M880" s="98">
        <f t="shared" si="132"/>
        <v>42.153867537005333</v>
      </c>
      <c r="N880" s="116">
        <f t="shared" si="133"/>
        <v>42.203867537005337</v>
      </c>
      <c r="O880" s="117">
        <f t="shared" si="134"/>
        <v>42.178867537005331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42.204367537005332</v>
      </c>
      <c r="L881" s="115">
        <f t="shared" si="139"/>
        <v>42.253367537005332</v>
      </c>
      <c r="M881" s="98">
        <f t="shared" si="132"/>
        <v>42.20386753700533</v>
      </c>
      <c r="N881" s="116">
        <f t="shared" si="133"/>
        <v>42.253867537005334</v>
      </c>
      <c r="O881" s="117">
        <f t="shared" si="134"/>
        <v>42.228867537005328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42.254367537005329</v>
      </c>
      <c r="L882" s="115">
        <f t="shared" si="139"/>
        <v>42.303367537005329</v>
      </c>
      <c r="M882" s="98">
        <f t="shared" si="132"/>
        <v>42.253867537005327</v>
      </c>
      <c r="N882" s="116">
        <f t="shared" si="133"/>
        <v>42.303867537005331</v>
      </c>
      <c r="O882" s="117">
        <f t="shared" si="134"/>
        <v>42.278867537005326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42.304367537005326</v>
      </c>
      <c r="L883" s="115">
        <f t="shared" si="139"/>
        <v>42.353367537005326</v>
      </c>
      <c r="M883" s="98">
        <f t="shared" si="132"/>
        <v>42.303867537005324</v>
      </c>
      <c r="N883" s="116">
        <f t="shared" si="133"/>
        <v>42.353867537005328</v>
      </c>
      <c r="O883" s="117">
        <f t="shared" si="134"/>
        <v>42.328867537005323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42.354367537005324</v>
      </c>
      <c r="L884" s="115">
        <f t="shared" si="139"/>
        <v>42.403367537005323</v>
      </c>
      <c r="M884" s="98">
        <f t="shared" si="132"/>
        <v>42.353867537005321</v>
      </c>
      <c r="N884" s="116">
        <f t="shared" si="133"/>
        <v>42.403867537005326</v>
      </c>
      <c r="O884" s="117">
        <f t="shared" si="134"/>
        <v>42.37886753700532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42.404367537005321</v>
      </c>
      <c r="L885" s="115">
        <f t="shared" si="139"/>
        <v>42.45336753700532</v>
      </c>
      <c r="M885" s="98">
        <f t="shared" si="132"/>
        <v>42.403867537005318</v>
      </c>
      <c r="N885" s="116">
        <f t="shared" si="133"/>
        <v>42.453867537005323</v>
      </c>
      <c r="O885" s="117">
        <f t="shared" si="134"/>
        <v>42.428867537005317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42.454367537005318</v>
      </c>
      <c r="L886" s="115">
        <f t="shared" si="139"/>
        <v>42.503367537005317</v>
      </c>
      <c r="M886" s="98">
        <f t="shared" si="132"/>
        <v>42.453867537005316</v>
      </c>
      <c r="N886" s="116">
        <f t="shared" si="133"/>
        <v>42.50386753700532</v>
      </c>
      <c r="O886" s="117">
        <f t="shared" si="134"/>
        <v>42.478867537005314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42.504367537005315</v>
      </c>
      <c r="L887" s="115">
        <f t="shared" si="139"/>
        <v>42.553367537005315</v>
      </c>
      <c r="M887" s="98">
        <f t="shared" si="132"/>
        <v>42.503867537005313</v>
      </c>
      <c r="N887" s="116">
        <f t="shared" si="133"/>
        <v>42.553867537005317</v>
      </c>
      <c r="O887" s="117">
        <f t="shared" si="134"/>
        <v>42.528867537005311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42.554367537005312</v>
      </c>
      <c r="L888" s="115">
        <f t="shared" si="139"/>
        <v>42.603367537005312</v>
      </c>
      <c r="M888" s="98">
        <f t="shared" si="132"/>
        <v>42.55386753700531</v>
      </c>
      <c r="N888" s="116">
        <f t="shared" si="133"/>
        <v>42.603867537005314</v>
      </c>
      <c r="O888" s="117">
        <f t="shared" si="134"/>
        <v>42.578867537005308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42.604367537005309</v>
      </c>
      <c r="L889" s="115">
        <f t="shared" si="139"/>
        <v>42.653367537005309</v>
      </c>
      <c r="M889" s="98">
        <f t="shared" si="132"/>
        <v>42.603867537005307</v>
      </c>
      <c r="N889" s="116">
        <f t="shared" si="133"/>
        <v>42.653867537005311</v>
      </c>
      <c r="O889" s="117">
        <f t="shared" si="134"/>
        <v>42.628867537005306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42.654367537005307</v>
      </c>
      <c r="L890" s="115">
        <f t="shared" si="139"/>
        <v>42.703367537005306</v>
      </c>
      <c r="M890" s="98">
        <f t="shared" si="132"/>
        <v>42.653867537005304</v>
      </c>
      <c r="N890" s="116">
        <f t="shared" si="133"/>
        <v>42.703867537005308</v>
      </c>
      <c r="O890" s="117">
        <f t="shared" si="134"/>
        <v>42.678867537005303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42.704367537005304</v>
      </c>
      <c r="L891" s="115">
        <f t="shared" si="139"/>
        <v>42.753367537005303</v>
      </c>
      <c r="M891" s="98">
        <f t="shared" si="132"/>
        <v>42.703867537005301</v>
      </c>
      <c r="N891" s="116">
        <f t="shared" si="133"/>
        <v>42.753867537005306</v>
      </c>
      <c r="O891" s="117">
        <f t="shared" si="134"/>
        <v>42.7288675370053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42.754367537005301</v>
      </c>
      <c r="L892" s="115">
        <f t="shared" si="139"/>
        <v>42.8033675370053</v>
      </c>
      <c r="M892" s="98">
        <f t="shared" si="132"/>
        <v>42.753867537005299</v>
      </c>
      <c r="N892" s="116">
        <f t="shared" si="133"/>
        <v>42.803867537005303</v>
      </c>
      <c r="O892" s="117">
        <f t="shared" si="134"/>
        <v>42.778867537005297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42.804367537005298</v>
      </c>
      <c r="L893" s="115">
        <f t="shared" si="139"/>
        <v>42.853367537005298</v>
      </c>
      <c r="M893" s="98">
        <f t="shared" si="132"/>
        <v>42.803867537005296</v>
      </c>
      <c r="N893" s="116">
        <f t="shared" si="133"/>
        <v>42.8538675370053</v>
      </c>
      <c r="O893" s="117">
        <f t="shared" si="134"/>
        <v>42.828867537005294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42.854367537005295</v>
      </c>
      <c r="L894" s="115">
        <f t="shared" si="139"/>
        <v>42.903367537005295</v>
      </c>
      <c r="M894" s="98">
        <f t="shared" si="132"/>
        <v>42.853867537005293</v>
      </c>
      <c r="N894" s="116">
        <f t="shared" si="133"/>
        <v>42.903867537005297</v>
      </c>
      <c r="O894" s="117">
        <f t="shared" si="134"/>
        <v>42.878867537005291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42.904367537005292</v>
      </c>
      <c r="L895" s="115">
        <f t="shared" si="139"/>
        <v>42.953367537005292</v>
      </c>
      <c r="M895" s="98">
        <f t="shared" si="132"/>
        <v>42.90386753700529</v>
      </c>
      <c r="N895" s="116">
        <f t="shared" si="133"/>
        <v>42.953867537005294</v>
      </c>
      <c r="O895" s="117">
        <f t="shared" si="134"/>
        <v>42.928867537005289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42.95436753700529</v>
      </c>
      <c r="L896" s="115">
        <f t="shared" si="139"/>
        <v>43.003367537005289</v>
      </c>
      <c r="M896" s="98">
        <f t="shared" si="132"/>
        <v>42.953867537005287</v>
      </c>
      <c r="N896" s="116">
        <f t="shared" si="133"/>
        <v>43.003867537005291</v>
      </c>
      <c r="O896" s="117">
        <f t="shared" si="134"/>
        <v>42.978867537005286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43.004367537005287</v>
      </c>
      <c r="L897" s="115">
        <f t="shared" si="139"/>
        <v>43.053367537005286</v>
      </c>
      <c r="M897" s="98">
        <f t="shared" si="132"/>
        <v>43.003867537005284</v>
      </c>
      <c r="N897" s="116">
        <f t="shared" si="133"/>
        <v>43.053867537005289</v>
      </c>
      <c r="O897" s="117">
        <f t="shared" si="134"/>
        <v>43.028867537005283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43.054367537005284</v>
      </c>
      <c r="L898" s="115">
        <f t="shared" si="139"/>
        <v>43.103367537005283</v>
      </c>
      <c r="M898" s="98">
        <f t="shared" si="132"/>
        <v>43.053867537005281</v>
      </c>
      <c r="N898" s="116">
        <f t="shared" si="133"/>
        <v>43.103867537005286</v>
      </c>
      <c r="O898" s="117">
        <f t="shared" si="134"/>
        <v>43.07886753700528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43.104367537005281</v>
      </c>
      <c r="L899" s="115">
        <f t="shared" si="139"/>
        <v>43.15336753700528</v>
      </c>
      <c r="M899" s="98">
        <f t="shared" si="132"/>
        <v>43.103867537005279</v>
      </c>
      <c r="N899" s="116">
        <f t="shared" si="133"/>
        <v>43.153867537005283</v>
      </c>
      <c r="O899" s="117">
        <f t="shared" si="134"/>
        <v>43.128867537005277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43.154367537005278</v>
      </c>
      <c r="L900" s="115">
        <f t="shared" si="139"/>
        <v>43.203367537005278</v>
      </c>
      <c r="M900" s="98">
        <f t="shared" si="132"/>
        <v>43.153867537005276</v>
      </c>
      <c r="N900" s="116">
        <f t="shared" si="133"/>
        <v>43.20386753700528</v>
      </c>
      <c r="O900" s="117">
        <f t="shared" si="134"/>
        <v>43.178867537005274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43.204367537005275</v>
      </c>
      <c r="L901" s="115">
        <f t="shared" si="139"/>
        <v>43.253367537005275</v>
      </c>
      <c r="M901" s="98">
        <f t="shared" ref="M901:M964" si="142">K901-5*10^-(D$2+1)</f>
        <v>43.203867537005273</v>
      </c>
      <c r="N901" s="116">
        <f t="shared" ref="N901:N964" si="143">L901+5*10^-(D$2+1)</f>
        <v>43.253867537005277</v>
      </c>
      <c r="O901" s="117">
        <f t="shared" ref="O901:O964" si="144">AVERAGE(K901,L901)</f>
        <v>43.228867537005272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43.254367537005272</v>
      </c>
      <c r="L902" s="115">
        <f t="shared" ref="L902:L965" si="149">K902+$I$4-POWER(10,-$D$2)</f>
        <v>43.303367537005272</v>
      </c>
      <c r="M902" s="98">
        <f t="shared" si="142"/>
        <v>43.25386753700527</v>
      </c>
      <c r="N902" s="116">
        <f t="shared" si="143"/>
        <v>43.303867537005274</v>
      </c>
      <c r="O902" s="117">
        <f t="shared" si="144"/>
        <v>43.278867537005269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43.30436753700527</v>
      </c>
      <c r="L903" s="115">
        <f t="shared" si="149"/>
        <v>43.353367537005269</v>
      </c>
      <c r="M903" s="98">
        <f t="shared" si="142"/>
        <v>43.303867537005267</v>
      </c>
      <c r="N903" s="116">
        <f t="shared" si="143"/>
        <v>43.353867537005272</v>
      </c>
      <c r="O903" s="117">
        <f t="shared" si="144"/>
        <v>43.328867537005266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43.354367537005267</v>
      </c>
      <c r="L904" s="115">
        <f t="shared" si="149"/>
        <v>43.403367537005266</v>
      </c>
      <c r="M904" s="98">
        <f t="shared" si="142"/>
        <v>43.353867537005264</v>
      </c>
      <c r="N904" s="116">
        <f t="shared" si="143"/>
        <v>43.403867537005269</v>
      </c>
      <c r="O904" s="117">
        <f t="shared" si="144"/>
        <v>43.378867537005263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43.404367537005264</v>
      </c>
      <c r="L905" s="115">
        <f t="shared" si="149"/>
        <v>43.453367537005263</v>
      </c>
      <c r="M905" s="98">
        <f t="shared" si="142"/>
        <v>43.403867537005262</v>
      </c>
      <c r="N905" s="116">
        <f t="shared" si="143"/>
        <v>43.453867537005266</v>
      </c>
      <c r="O905" s="117">
        <f t="shared" si="144"/>
        <v>43.42886753700526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43.454367537005261</v>
      </c>
      <c r="L906" s="115">
        <f t="shared" si="149"/>
        <v>43.503367537005261</v>
      </c>
      <c r="M906" s="98">
        <f t="shared" si="142"/>
        <v>43.453867537005259</v>
      </c>
      <c r="N906" s="116">
        <f t="shared" si="143"/>
        <v>43.503867537005263</v>
      </c>
      <c r="O906" s="117">
        <f t="shared" si="144"/>
        <v>43.478867537005257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43.504367537005258</v>
      </c>
      <c r="L907" s="115">
        <f t="shared" si="149"/>
        <v>43.553367537005258</v>
      </c>
      <c r="M907" s="98">
        <f t="shared" si="142"/>
        <v>43.503867537005256</v>
      </c>
      <c r="N907" s="116">
        <f t="shared" si="143"/>
        <v>43.55386753700526</v>
      </c>
      <c r="O907" s="117">
        <f t="shared" si="144"/>
        <v>43.528867537005254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43.554367537005255</v>
      </c>
      <c r="L908" s="115">
        <f t="shared" si="149"/>
        <v>43.603367537005255</v>
      </c>
      <c r="M908" s="98">
        <f t="shared" si="142"/>
        <v>43.553867537005253</v>
      </c>
      <c r="N908" s="116">
        <f t="shared" si="143"/>
        <v>43.603867537005257</v>
      </c>
      <c r="O908" s="117">
        <f t="shared" si="144"/>
        <v>43.578867537005252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43.604367537005253</v>
      </c>
      <c r="L909" s="115">
        <f t="shared" si="149"/>
        <v>43.653367537005252</v>
      </c>
      <c r="M909" s="98">
        <f t="shared" si="142"/>
        <v>43.60386753700525</v>
      </c>
      <c r="N909" s="116">
        <f t="shared" si="143"/>
        <v>43.653867537005254</v>
      </c>
      <c r="O909" s="117">
        <f t="shared" si="144"/>
        <v>43.628867537005249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43.65436753700525</v>
      </c>
      <c r="L910" s="115">
        <f t="shared" si="149"/>
        <v>43.703367537005249</v>
      </c>
      <c r="M910" s="98">
        <f t="shared" si="142"/>
        <v>43.653867537005247</v>
      </c>
      <c r="N910" s="116">
        <f t="shared" si="143"/>
        <v>43.703867537005252</v>
      </c>
      <c r="O910" s="117">
        <f t="shared" si="144"/>
        <v>43.678867537005246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43.704367537005247</v>
      </c>
      <c r="L911" s="115">
        <f t="shared" si="149"/>
        <v>43.753367537005246</v>
      </c>
      <c r="M911" s="98">
        <f t="shared" si="142"/>
        <v>43.703867537005245</v>
      </c>
      <c r="N911" s="116">
        <f t="shared" si="143"/>
        <v>43.753867537005249</v>
      </c>
      <c r="O911" s="117">
        <f t="shared" si="144"/>
        <v>43.728867537005243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43.754367537005244</v>
      </c>
      <c r="L912" s="115">
        <f t="shared" si="149"/>
        <v>43.803367537005244</v>
      </c>
      <c r="M912" s="98">
        <f t="shared" si="142"/>
        <v>43.753867537005242</v>
      </c>
      <c r="N912" s="116">
        <f t="shared" si="143"/>
        <v>43.803867537005246</v>
      </c>
      <c r="O912" s="117">
        <f t="shared" si="144"/>
        <v>43.77886753700524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43.804367537005241</v>
      </c>
      <c r="L913" s="115">
        <f t="shared" si="149"/>
        <v>43.853367537005241</v>
      </c>
      <c r="M913" s="98">
        <f t="shared" si="142"/>
        <v>43.803867537005239</v>
      </c>
      <c r="N913" s="116">
        <f t="shared" si="143"/>
        <v>43.853867537005243</v>
      </c>
      <c r="O913" s="117">
        <f t="shared" si="144"/>
        <v>43.828867537005237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43.854367537005238</v>
      </c>
      <c r="L914" s="115">
        <f t="shared" si="149"/>
        <v>43.903367537005238</v>
      </c>
      <c r="M914" s="98">
        <f t="shared" si="142"/>
        <v>43.853867537005236</v>
      </c>
      <c r="N914" s="116">
        <f t="shared" si="143"/>
        <v>43.90386753700524</v>
      </c>
      <c r="O914" s="117">
        <f t="shared" si="144"/>
        <v>43.878867537005235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43.904367537005236</v>
      </c>
      <c r="L915" s="115">
        <f t="shared" si="149"/>
        <v>43.953367537005235</v>
      </c>
      <c r="M915" s="98">
        <f t="shared" si="142"/>
        <v>43.903867537005233</v>
      </c>
      <c r="N915" s="116">
        <f t="shared" si="143"/>
        <v>43.953867537005237</v>
      </c>
      <c r="O915" s="117">
        <f t="shared" si="144"/>
        <v>43.928867537005232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43.954367537005233</v>
      </c>
      <c r="L916" s="115">
        <f t="shared" si="149"/>
        <v>44.003367537005232</v>
      </c>
      <c r="M916" s="98">
        <f t="shared" si="142"/>
        <v>43.95386753700523</v>
      </c>
      <c r="N916" s="116">
        <f t="shared" si="143"/>
        <v>44.003867537005235</v>
      </c>
      <c r="O916" s="117">
        <f t="shared" si="144"/>
        <v>43.978867537005229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44.00436753700523</v>
      </c>
      <c r="L917" s="115">
        <f t="shared" si="149"/>
        <v>44.053367537005229</v>
      </c>
      <c r="M917" s="98">
        <f t="shared" si="142"/>
        <v>44.003867537005227</v>
      </c>
      <c r="N917" s="116">
        <f t="shared" si="143"/>
        <v>44.053867537005232</v>
      </c>
      <c r="O917" s="117">
        <f t="shared" si="144"/>
        <v>44.028867537005226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44.054367537005227</v>
      </c>
      <c r="L918" s="115">
        <f t="shared" si="149"/>
        <v>44.103367537005226</v>
      </c>
      <c r="M918" s="98">
        <f t="shared" si="142"/>
        <v>44.053867537005225</v>
      </c>
      <c r="N918" s="116">
        <f t="shared" si="143"/>
        <v>44.103867537005229</v>
      </c>
      <c r="O918" s="117">
        <f t="shared" si="144"/>
        <v>44.078867537005223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44.104367537005224</v>
      </c>
      <c r="L919" s="115">
        <f t="shared" si="149"/>
        <v>44.153367537005224</v>
      </c>
      <c r="M919" s="98">
        <f t="shared" si="142"/>
        <v>44.103867537005222</v>
      </c>
      <c r="N919" s="116">
        <f t="shared" si="143"/>
        <v>44.153867537005226</v>
      </c>
      <c r="O919" s="117">
        <f t="shared" si="144"/>
        <v>44.12886753700522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44.154367537005221</v>
      </c>
      <c r="L920" s="115">
        <f t="shared" si="149"/>
        <v>44.203367537005221</v>
      </c>
      <c r="M920" s="98">
        <f t="shared" si="142"/>
        <v>44.153867537005219</v>
      </c>
      <c r="N920" s="116">
        <f t="shared" si="143"/>
        <v>44.203867537005223</v>
      </c>
      <c r="O920" s="117">
        <f t="shared" si="144"/>
        <v>44.178867537005218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44.204367537005218</v>
      </c>
      <c r="L921" s="115">
        <f t="shared" si="149"/>
        <v>44.253367537005218</v>
      </c>
      <c r="M921" s="98">
        <f t="shared" si="142"/>
        <v>44.203867537005216</v>
      </c>
      <c r="N921" s="116">
        <f t="shared" si="143"/>
        <v>44.25386753700522</v>
      </c>
      <c r="O921" s="117">
        <f t="shared" si="144"/>
        <v>44.228867537005215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44.254367537005216</v>
      </c>
      <c r="L922" s="115">
        <f t="shared" si="149"/>
        <v>44.303367537005215</v>
      </c>
      <c r="M922" s="98">
        <f t="shared" si="142"/>
        <v>44.253867537005213</v>
      </c>
      <c r="N922" s="116">
        <f t="shared" si="143"/>
        <v>44.303867537005218</v>
      </c>
      <c r="O922" s="117">
        <f t="shared" si="144"/>
        <v>44.278867537005212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44.304367537005213</v>
      </c>
      <c r="L923" s="115">
        <f t="shared" si="149"/>
        <v>44.353367537005212</v>
      </c>
      <c r="M923" s="98">
        <f t="shared" si="142"/>
        <v>44.30386753700521</v>
      </c>
      <c r="N923" s="116">
        <f t="shared" si="143"/>
        <v>44.353867537005215</v>
      </c>
      <c r="O923" s="117">
        <f t="shared" si="144"/>
        <v>44.328867537005209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44.35436753700521</v>
      </c>
      <c r="L924" s="115">
        <f t="shared" si="149"/>
        <v>44.403367537005209</v>
      </c>
      <c r="M924" s="98">
        <f t="shared" si="142"/>
        <v>44.353867537005208</v>
      </c>
      <c r="N924" s="116">
        <f t="shared" si="143"/>
        <v>44.403867537005212</v>
      </c>
      <c r="O924" s="117">
        <f t="shared" si="144"/>
        <v>44.378867537005206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44.404367537005207</v>
      </c>
      <c r="L925" s="115">
        <f t="shared" si="149"/>
        <v>44.453367537005207</v>
      </c>
      <c r="M925" s="98">
        <f t="shared" si="142"/>
        <v>44.403867537005205</v>
      </c>
      <c r="N925" s="116">
        <f t="shared" si="143"/>
        <v>44.453867537005209</v>
      </c>
      <c r="O925" s="117">
        <f t="shared" si="144"/>
        <v>44.428867537005203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44.454367537005204</v>
      </c>
      <c r="L926" s="115">
        <f t="shared" si="149"/>
        <v>44.503367537005204</v>
      </c>
      <c r="M926" s="98">
        <f t="shared" si="142"/>
        <v>44.453867537005202</v>
      </c>
      <c r="N926" s="116">
        <f t="shared" si="143"/>
        <v>44.503867537005206</v>
      </c>
      <c r="O926" s="117">
        <f t="shared" si="144"/>
        <v>44.4788675370052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44.504367537005201</v>
      </c>
      <c r="L927" s="115">
        <f t="shared" si="149"/>
        <v>44.553367537005201</v>
      </c>
      <c r="M927" s="98">
        <f t="shared" si="142"/>
        <v>44.503867537005199</v>
      </c>
      <c r="N927" s="116">
        <f t="shared" si="143"/>
        <v>44.553867537005203</v>
      </c>
      <c r="O927" s="117">
        <f t="shared" si="144"/>
        <v>44.528867537005198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44.554367537005199</v>
      </c>
      <c r="L928" s="115">
        <f t="shared" si="149"/>
        <v>44.603367537005198</v>
      </c>
      <c r="M928" s="98">
        <f t="shared" si="142"/>
        <v>44.553867537005196</v>
      </c>
      <c r="N928" s="116">
        <f t="shared" si="143"/>
        <v>44.6038675370052</v>
      </c>
      <c r="O928" s="117">
        <f t="shared" si="144"/>
        <v>44.578867537005195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44.604367537005196</v>
      </c>
      <c r="L929" s="115">
        <f t="shared" si="149"/>
        <v>44.653367537005195</v>
      </c>
      <c r="M929" s="98">
        <f t="shared" si="142"/>
        <v>44.603867537005193</v>
      </c>
      <c r="N929" s="116">
        <f t="shared" si="143"/>
        <v>44.653867537005198</v>
      </c>
      <c r="O929" s="117">
        <f t="shared" si="144"/>
        <v>44.628867537005192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44.654367537005193</v>
      </c>
      <c r="L930" s="115">
        <f t="shared" si="149"/>
        <v>44.703367537005192</v>
      </c>
      <c r="M930" s="98">
        <f t="shared" si="142"/>
        <v>44.653867537005191</v>
      </c>
      <c r="N930" s="116">
        <f t="shared" si="143"/>
        <v>44.703867537005195</v>
      </c>
      <c r="O930" s="117">
        <f t="shared" si="144"/>
        <v>44.678867537005189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44.70436753700519</v>
      </c>
      <c r="L931" s="115">
        <f t="shared" si="149"/>
        <v>44.75336753700519</v>
      </c>
      <c r="M931" s="98">
        <f t="shared" si="142"/>
        <v>44.703867537005188</v>
      </c>
      <c r="N931" s="116">
        <f t="shared" si="143"/>
        <v>44.753867537005192</v>
      </c>
      <c r="O931" s="117">
        <f t="shared" si="144"/>
        <v>44.728867537005186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44.754367537005187</v>
      </c>
      <c r="L932" s="115">
        <f t="shared" si="149"/>
        <v>44.803367537005187</v>
      </c>
      <c r="M932" s="98">
        <f t="shared" si="142"/>
        <v>44.753867537005185</v>
      </c>
      <c r="N932" s="116">
        <f t="shared" si="143"/>
        <v>44.803867537005189</v>
      </c>
      <c r="O932" s="117">
        <f t="shared" si="144"/>
        <v>44.778867537005183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44.804367537005184</v>
      </c>
      <c r="L933" s="115">
        <f t="shared" si="149"/>
        <v>44.853367537005184</v>
      </c>
      <c r="M933" s="98">
        <f t="shared" si="142"/>
        <v>44.803867537005182</v>
      </c>
      <c r="N933" s="116">
        <f t="shared" si="143"/>
        <v>44.853867537005186</v>
      </c>
      <c r="O933" s="117">
        <f t="shared" si="144"/>
        <v>44.828867537005181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44.854367537005182</v>
      </c>
      <c r="L934" s="115">
        <f t="shared" si="149"/>
        <v>44.903367537005181</v>
      </c>
      <c r="M934" s="98">
        <f t="shared" si="142"/>
        <v>44.853867537005179</v>
      </c>
      <c r="N934" s="116">
        <f t="shared" si="143"/>
        <v>44.903867537005183</v>
      </c>
      <c r="O934" s="117">
        <f t="shared" si="144"/>
        <v>44.878867537005178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44.904367537005179</v>
      </c>
      <c r="L935" s="115">
        <f t="shared" si="149"/>
        <v>44.953367537005178</v>
      </c>
      <c r="M935" s="98">
        <f t="shared" si="142"/>
        <v>44.903867537005176</v>
      </c>
      <c r="N935" s="116">
        <f t="shared" si="143"/>
        <v>44.953867537005181</v>
      </c>
      <c r="O935" s="117">
        <f t="shared" si="144"/>
        <v>44.928867537005175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44.954367537005176</v>
      </c>
      <c r="L936" s="115">
        <f t="shared" si="149"/>
        <v>45.003367537005175</v>
      </c>
      <c r="M936" s="98">
        <f t="shared" si="142"/>
        <v>44.953867537005173</v>
      </c>
      <c r="N936" s="116">
        <f t="shared" si="143"/>
        <v>45.003867537005178</v>
      </c>
      <c r="O936" s="117">
        <f t="shared" si="144"/>
        <v>44.978867537005172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45.004367537005173</v>
      </c>
      <c r="L937" s="115">
        <f t="shared" si="149"/>
        <v>45.053367537005172</v>
      </c>
      <c r="M937" s="98">
        <f t="shared" si="142"/>
        <v>45.003867537005171</v>
      </c>
      <c r="N937" s="116">
        <f t="shared" si="143"/>
        <v>45.053867537005175</v>
      </c>
      <c r="O937" s="117">
        <f t="shared" si="144"/>
        <v>45.028867537005169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45.05436753700517</v>
      </c>
      <c r="L938" s="115">
        <f t="shared" si="149"/>
        <v>45.10336753700517</v>
      </c>
      <c r="M938" s="98">
        <f t="shared" si="142"/>
        <v>45.053867537005168</v>
      </c>
      <c r="N938" s="116">
        <f t="shared" si="143"/>
        <v>45.103867537005172</v>
      </c>
      <c r="O938" s="117">
        <f t="shared" si="144"/>
        <v>45.078867537005166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45.104367537005167</v>
      </c>
      <c r="L939" s="115">
        <f t="shared" si="149"/>
        <v>45.153367537005167</v>
      </c>
      <c r="M939" s="98">
        <f t="shared" si="142"/>
        <v>45.103867537005165</v>
      </c>
      <c r="N939" s="116">
        <f t="shared" si="143"/>
        <v>45.153867537005169</v>
      </c>
      <c r="O939" s="117">
        <f t="shared" si="144"/>
        <v>45.128867537005164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45.154367537005164</v>
      </c>
      <c r="L940" s="115">
        <f t="shared" si="149"/>
        <v>45.203367537005164</v>
      </c>
      <c r="M940" s="98">
        <f t="shared" si="142"/>
        <v>45.153867537005162</v>
      </c>
      <c r="N940" s="116">
        <f t="shared" si="143"/>
        <v>45.203867537005166</v>
      </c>
      <c r="O940" s="117">
        <f t="shared" si="144"/>
        <v>45.178867537005161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45.204367537005162</v>
      </c>
      <c r="L941" s="115">
        <f t="shared" si="149"/>
        <v>45.253367537005161</v>
      </c>
      <c r="M941" s="98">
        <f t="shared" si="142"/>
        <v>45.203867537005159</v>
      </c>
      <c r="N941" s="116">
        <f t="shared" si="143"/>
        <v>45.253867537005164</v>
      </c>
      <c r="O941" s="117">
        <f t="shared" si="144"/>
        <v>45.228867537005158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45.254367537005159</v>
      </c>
      <c r="L942" s="115">
        <f t="shared" si="149"/>
        <v>45.303367537005158</v>
      </c>
      <c r="M942" s="98">
        <f t="shared" si="142"/>
        <v>45.253867537005156</v>
      </c>
      <c r="N942" s="116">
        <f t="shared" si="143"/>
        <v>45.303867537005161</v>
      </c>
      <c r="O942" s="117">
        <f t="shared" si="144"/>
        <v>45.278867537005155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45.304367537005156</v>
      </c>
      <c r="L943" s="115">
        <f t="shared" si="149"/>
        <v>45.353367537005155</v>
      </c>
      <c r="M943" s="98">
        <f t="shared" si="142"/>
        <v>45.303867537005154</v>
      </c>
      <c r="N943" s="116">
        <f t="shared" si="143"/>
        <v>45.353867537005158</v>
      </c>
      <c r="O943" s="117">
        <f t="shared" si="144"/>
        <v>45.328867537005152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45.354367537005153</v>
      </c>
      <c r="L944" s="115">
        <f t="shared" si="149"/>
        <v>45.403367537005153</v>
      </c>
      <c r="M944" s="98">
        <f t="shared" si="142"/>
        <v>45.353867537005151</v>
      </c>
      <c r="N944" s="116">
        <f t="shared" si="143"/>
        <v>45.403867537005155</v>
      </c>
      <c r="O944" s="117">
        <f t="shared" si="144"/>
        <v>45.378867537005149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45.40436753700515</v>
      </c>
      <c r="L945" s="115">
        <f t="shared" si="149"/>
        <v>45.45336753700515</v>
      </c>
      <c r="M945" s="98">
        <f t="shared" si="142"/>
        <v>45.403867537005148</v>
      </c>
      <c r="N945" s="116">
        <f t="shared" si="143"/>
        <v>45.453867537005152</v>
      </c>
      <c r="O945" s="117">
        <f t="shared" si="144"/>
        <v>45.428867537005146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45.454367537005147</v>
      </c>
      <c r="L946" s="115">
        <f t="shared" si="149"/>
        <v>45.503367537005147</v>
      </c>
      <c r="M946" s="98">
        <f t="shared" si="142"/>
        <v>45.453867537005145</v>
      </c>
      <c r="N946" s="116">
        <f t="shared" si="143"/>
        <v>45.503867537005149</v>
      </c>
      <c r="O946" s="117">
        <f t="shared" si="144"/>
        <v>45.478867537005144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45.504367537005145</v>
      </c>
      <c r="L947" s="115">
        <f t="shared" si="149"/>
        <v>45.553367537005144</v>
      </c>
      <c r="M947" s="98">
        <f t="shared" si="142"/>
        <v>45.503867537005142</v>
      </c>
      <c r="N947" s="116">
        <f t="shared" si="143"/>
        <v>45.553867537005146</v>
      </c>
      <c r="O947" s="117">
        <f t="shared" si="144"/>
        <v>45.528867537005141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45.554367537005142</v>
      </c>
      <c r="L948" s="115">
        <f t="shared" si="149"/>
        <v>45.603367537005141</v>
      </c>
      <c r="M948" s="98">
        <f t="shared" si="142"/>
        <v>45.553867537005139</v>
      </c>
      <c r="N948" s="116">
        <f t="shared" si="143"/>
        <v>45.603867537005144</v>
      </c>
      <c r="O948" s="117">
        <f t="shared" si="144"/>
        <v>45.578867537005138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45.604367537005139</v>
      </c>
      <c r="L949" s="115">
        <f t="shared" si="149"/>
        <v>45.653367537005138</v>
      </c>
      <c r="M949" s="98">
        <f t="shared" si="142"/>
        <v>45.603867537005137</v>
      </c>
      <c r="N949" s="116">
        <f t="shared" si="143"/>
        <v>45.653867537005141</v>
      </c>
      <c r="O949" s="117">
        <f t="shared" si="144"/>
        <v>45.628867537005135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45.654367537005136</v>
      </c>
      <c r="L950" s="115">
        <f t="shared" si="149"/>
        <v>45.703367537005136</v>
      </c>
      <c r="M950" s="98">
        <f t="shared" si="142"/>
        <v>45.653867537005134</v>
      </c>
      <c r="N950" s="116">
        <f t="shared" si="143"/>
        <v>45.703867537005138</v>
      </c>
      <c r="O950" s="117">
        <f t="shared" si="144"/>
        <v>45.678867537005132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45.704367537005133</v>
      </c>
      <c r="L951" s="115">
        <f t="shared" si="149"/>
        <v>45.753367537005133</v>
      </c>
      <c r="M951" s="98">
        <f t="shared" si="142"/>
        <v>45.703867537005131</v>
      </c>
      <c r="N951" s="116">
        <f t="shared" si="143"/>
        <v>45.753867537005135</v>
      </c>
      <c r="O951" s="117">
        <f t="shared" si="144"/>
        <v>45.728867537005129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45.75436753700513</v>
      </c>
      <c r="L952" s="115">
        <f t="shared" si="149"/>
        <v>45.80336753700513</v>
      </c>
      <c r="M952" s="98">
        <f t="shared" si="142"/>
        <v>45.753867537005128</v>
      </c>
      <c r="N952" s="116">
        <f t="shared" si="143"/>
        <v>45.803867537005132</v>
      </c>
      <c r="O952" s="117">
        <f t="shared" si="144"/>
        <v>45.778867537005127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45.804367537005128</v>
      </c>
      <c r="L953" s="115">
        <f t="shared" si="149"/>
        <v>45.853367537005127</v>
      </c>
      <c r="M953" s="98">
        <f t="shared" si="142"/>
        <v>45.803867537005125</v>
      </c>
      <c r="N953" s="116">
        <f t="shared" si="143"/>
        <v>45.853867537005129</v>
      </c>
      <c r="O953" s="117">
        <f t="shared" si="144"/>
        <v>45.828867537005124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45.854367537005125</v>
      </c>
      <c r="L954" s="115">
        <f t="shared" si="149"/>
        <v>45.903367537005124</v>
      </c>
      <c r="M954" s="98">
        <f t="shared" si="142"/>
        <v>45.853867537005122</v>
      </c>
      <c r="N954" s="116">
        <f t="shared" si="143"/>
        <v>45.903867537005127</v>
      </c>
      <c r="O954" s="117">
        <f t="shared" si="144"/>
        <v>45.878867537005121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45.904367537005122</v>
      </c>
      <c r="L955" s="115">
        <f t="shared" si="149"/>
        <v>45.953367537005121</v>
      </c>
      <c r="M955" s="98">
        <f t="shared" si="142"/>
        <v>45.903867537005119</v>
      </c>
      <c r="N955" s="116">
        <f t="shared" si="143"/>
        <v>45.953867537005124</v>
      </c>
      <c r="O955" s="117">
        <f t="shared" si="144"/>
        <v>45.928867537005118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45.954367537005119</v>
      </c>
      <c r="L956" s="115">
        <f t="shared" si="149"/>
        <v>46.003367537005118</v>
      </c>
      <c r="M956" s="98">
        <f t="shared" si="142"/>
        <v>45.953867537005117</v>
      </c>
      <c r="N956" s="116">
        <f t="shared" si="143"/>
        <v>46.003867537005121</v>
      </c>
      <c r="O956" s="117">
        <f t="shared" si="144"/>
        <v>45.978867537005115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46.004367537005116</v>
      </c>
      <c r="L957" s="115">
        <f t="shared" si="149"/>
        <v>46.053367537005116</v>
      </c>
      <c r="M957" s="98">
        <f t="shared" si="142"/>
        <v>46.003867537005114</v>
      </c>
      <c r="N957" s="116">
        <f t="shared" si="143"/>
        <v>46.053867537005118</v>
      </c>
      <c r="O957" s="117">
        <f t="shared" si="144"/>
        <v>46.028867537005112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46.054367537005113</v>
      </c>
      <c r="L958" s="115">
        <f t="shared" si="149"/>
        <v>46.103367537005113</v>
      </c>
      <c r="M958" s="98">
        <f t="shared" si="142"/>
        <v>46.053867537005111</v>
      </c>
      <c r="N958" s="116">
        <f t="shared" si="143"/>
        <v>46.103867537005115</v>
      </c>
      <c r="O958" s="117">
        <f t="shared" si="144"/>
        <v>46.07886753700511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46.10436753700511</v>
      </c>
      <c r="L959" s="115">
        <f t="shared" si="149"/>
        <v>46.15336753700511</v>
      </c>
      <c r="M959" s="98">
        <f t="shared" si="142"/>
        <v>46.103867537005108</v>
      </c>
      <c r="N959" s="116">
        <f t="shared" si="143"/>
        <v>46.153867537005112</v>
      </c>
      <c r="O959" s="117">
        <f t="shared" si="144"/>
        <v>46.128867537005107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46.154367537005108</v>
      </c>
      <c r="L960" s="115">
        <f t="shared" si="149"/>
        <v>46.203367537005107</v>
      </c>
      <c r="M960" s="98">
        <f t="shared" si="142"/>
        <v>46.153867537005105</v>
      </c>
      <c r="N960" s="116">
        <f t="shared" si="143"/>
        <v>46.20386753700511</v>
      </c>
      <c r="O960" s="117">
        <f t="shared" si="144"/>
        <v>46.178867537005104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46.204367537005105</v>
      </c>
      <c r="L961" s="115">
        <f t="shared" si="149"/>
        <v>46.253367537005104</v>
      </c>
      <c r="M961" s="98">
        <f t="shared" si="142"/>
        <v>46.203867537005102</v>
      </c>
      <c r="N961" s="116">
        <f t="shared" si="143"/>
        <v>46.253867537005107</v>
      </c>
      <c r="O961" s="117">
        <f t="shared" si="144"/>
        <v>46.228867537005101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46.254367537005102</v>
      </c>
      <c r="L962" s="115">
        <f t="shared" si="149"/>
        <v>46.303367537005101</v>
      </c>
      <c r="M962" s="98">
        <f t="shared" si="142"/>
        <v>46.2538675370051</v>
      </c>
      <c r="N962" s="116">
        <f t="shared" si="143"/>
        <v>46.303867537005104</v>
      </c>
      <c r="O962" s="117">
        <f t="shared" si="144"/>
        <v>46.278867537005098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46.304367537005099</v>
      </c>
      <c r="L963" s="115">
        <f t="shared" si="149"/>
        <v>46.353367537005099</v>
      </c>
      <c r="M963" s="98">
        <f t="shared" si="142"/>
        <v>46.303867537005097</v>
      </c>
      <c r="N963" s="116">
        <f t="shared" si="143"/>
        <v>46.353867537005101</v>
      </c>
      <c r="O963" s="117">
        <f t="shared" si="144"/>
        <v>46.328867537005095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46.354367537005096</v>
      </c>
      <c r="L964" s="115">
        <f t="shared" si="149"/>
        <v>46.403367537005096</v>
      </c>
      <c r="M964" s="98">
        <f t="shared" si="142"/>
        <v>46.353867537005094</v>
      </c>
      <c r="N964" s="116">
        <f t="shared" si="143"/>
        <v>46.403867537005098</v>
      </c>
      <c r="O964" s="117">
        <f t="shared" si="144"/>
        <v>46.378867537005092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46.404367537005093</v>
      </c>
      <c r="L965" s="115">
        <f t="shared" si="149"/>
        <v>46.453367537005093</v>
      </c>
      <c r="M965" s="98">
        <f t="shared" ref="M965:M1001" si="152">K965-5*10^-(D$2+1)</f>
        <v>46.403867537005091</v>
      </c>
      <c r="N965" s="116">
        <f t="shared" ref="N965:N1001" si="153">L965+5*10^-(D$2+1)</f>
        <v>46.453867537005095</v>
      </c>
      <c r="O965" s="117">
        <f t="shared" ref="O965:O1001" si="154">AVERAGE(K965,L965)</f>
        <v>46.42886753700509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46.454367537005091</v>
      </c>
      <c r="L966" s="115">
        <f t="shared" ref="L966:L1001" si="159">K966+$I$4-POWER(10,-$D$2)</f>
        <v>46.50336753700509</v>
      </c>
      <c r="M966" s="98">
        <f t="shared" si="152"/>
        <v>46.453867537005088</v>
      </c>
      <c r="N966" s="116">
        <f t="shared" si="153"/>
        <v>46.503867537005092</v>
      </c>
      <c r="O966" s="117">
        <f t="shared" si="154"/>
        <v>46.478867537005087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46.504367537005088</v>
      </c>
      <c r="L967" s="115">
        <f t="shared" si="159"/>
        <v>46.553367537005087</v>
      </c>
      <c r="M967" s="98">
        <f t="shared" si="152"/>
        <v>46.503867537005085</v>
      </c>
      <c r="N967" s="116">
        <f t="shared" si="153"/>
        <v>46.55386753700509</v>
      </c>
      <c r="O967" s="117">
        <f t="shared" si="154"/>
        <v>46.528867537005084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46.554367537005085</v>
      </c>
      <c r="L968" s="115">
        <f t="shared" si="159"/>
        <v>46.603367537005084</v>
      </c>
      <c r="M968" s="98">
        <f t="shared" si="152"/>
        <v>46.553867537005083</v>
      </c>
      <c r="N968" s="116">
        <f t="shared" si="153"/>
        <v>46.603867537005087</v>
      </c>
      <c r="O968" s="117">
        <f t="shared" si="154"/>
        <v>46.578867537005081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46.604367537005082</v>
      </c>
      <c r="L969" s="115">
        <f t="shared" si="159"/>
        <v>46.653367537005082</v>
      </c>
      <c r="M969" s="98">
        <f t="shared" si="152"/>
        <v>46.60386753700508</v>
      </c>
      <c r="N969" s="116">
        <f t="shared" si="153"/>
        <v>46.653867537005084</v>
      </c>
      <c r="O969" s="117">
        <f t="shared" si="154"/>
        <v>46.628867537005078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46.654367537005079</v>
      </c>
      <c r="L970" s="115">
        <f t="shared" si="159"/>
        <v>46.703367537005079</v>
      </c>
      <c r="M970" s="98">
        <f t="shared" si="152"/>
        <v>46.653867537005077</v>
      </c>
      <c r="N970" s="116">
        <f t="shared" si="153"/>
        <v>46.703867537005081</v>
      </c>
      <c r="O970" s="117">
        <f t="shared" si="154"/>
        <v>46.678867537005075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46.704367537005076</v>
      </c>
      <c r="L971" s="115">
        <f t="shared" si="159"/>
        <v>46.753367537005076</v>
      </c>
      <c r="M971" s="98">
        <f t="shared" si="152"/>
        <v>46.703867537005074</v>
      </c>
      <c r="N971" s="116">
        <f t="shared" si="153"/>
        <v>46.753867537005078</v>
      </c>
      <c r="O971" s="117">
        <f t="shared" si="154"/>
        <v>46.728867537005073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46.754367537005074</v>
      </c>
      <c r="L972" s="115">
        <f t="shared" si="159"/>
        <v>46.803367537005073</v>
      </c>
      <c r="M972" s="98">
        <f t="shared" si="152"/>
        <v>46.753867537005071</v>
      </c>
      <c r="N972" s="116">
        <f t="shared" si="153"/>
        <v>46.803867537005075</v>
      </c>
      <c r="O972" s="117">
        <f t="shared" si="154"/>
        <v>46.77886753700507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46.804367537005071</v>
      </c>
      <c r="L973" s="115">
        <f t="shared" si="159"/>
        <v>46.85336753700507</v>
      </c>
      <c r="M973" s="98">
        <f t="shared" si="152"/>
        <v>46.803867537005068</v>
      </c>
      <c r="N973" s="116">
        <f t="shared" si="153"/>
        <v>46.853867537005073</v>
      </c>
      <c r="O973" s="117">
        <f t="shared" si="154"/>
        <v>46.828867537005067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46.854367537005068</v>
      </c>
      <c r="L974" s="115">
        <f t="shared" si="159"/>
        <v>46.903367537005067</v>
      </c>
      <c r="M974" s="98">
        <f t="shared" si="152"/>
        <v>46.853867537005065</v>
      </c>
      <c r="N974" s="116">
        <f t="shared" si="153"/>
        <v>46.90386753700507</v>
      </c>
      <c r="O974" s="117">
        <f t="shared" si="154"/>
        <v>46.878867537005064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46.904367537005065</v>
      </c>
      <c r="L975" s="115">
        <f t="shared" si="159"/>
        <v>46.953367537005064</v>
      </c>
      <c r="M975" s="98">
        <f t="shared" si="152"/>
        <v>46.903867537005063</v>
      </c>
      <c r="N975" s="116">
        <f t="shared" si="153"/>
        <v>46.953867537005067</v>
      </c>
      <c r="O975" s="117">
        <f t="shared" si="154"/>
        <v>46.928867537005061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46.954367537005062</v>
      </c>
      <c r="L976" s="115">
        <f t="shared" si="159"/>
        <v>47.003367537005062</v>
      </c>
      <c r="M976" s="98">
        <f t="shared" si="152"/>
        <v>46.95386753700506</v>
      </c>
      <c r="N976" s="116">
        <f t="shared" si="153"/>
        <v>47.003867537005064</v>
      </c>
      <c r="O976" s="117">
        <f t="shared" si="154"/>
        <v>46.978867537005058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47.004367537005059</v>
      </c>
      <c r="L977" s="115">
        <f t="shared" si="159"/>
        <v>47.053367537005059</v>
      </c>
      <c r="M977" s="98">
        <f t="shared" si="152"/>
        <v>47.003867537005057</v>
      </c>
      <c r="N977" s="116">
        <f t="shared" si="153"/>
        <v>47.053867537005061</v>
      </c>
      <c r="O977" s="117">
        <f t="shared" si="154"/>
        <v>47.028867537005056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47.054367537005056</v>
      </c>
      <c r="L978" s="115">
        <f t="shared" si="159"/>
        <v>47.103367537005056</v>
      </c>
      <c r="M978" s="98">
        <f t="shared" si="152"/>
        <v>47.053867537005054</v>
      </c>
      <c r="N978" s="116">
        <f t="shared" si="153"/>
        <v>47.103867537005058</v>
      </c>
      <c r="O978" s="117">
        <f t="shared" si="154"/>
        <v>47.078867537005053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47.104367537005054</v>
      </c>
      <c r="L979" s="115">
        <f t="shared" si="159"/>
        <v>47.153367537005053</v>
      </c>
      <c r="M979" s="98">
        <f t="shared" si="152"/>
        <v>47.103867537005051</v>
      </c>
      <c r="N979" s="116">
        <f t="shared" si="153"/>
        <v>47.153867537005056</v>
      </c>
      <c r="O979" s="117">
        <f t="shared" si="154"/>
        <v>47.12886753700505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47.154367537005051</v>
      </c>
      <c r="L980" s="115">
        <f t="shared" si="159"/>
        <v>47.20336753700505</v>
      </c>
      <c r="M980" s="98">
        <f t="shared" si="152"/>
        <v>47.153867537005048</v>
      </c>
      <c r="N980" s="116">
        <f t="shared" si="153"/>
        <v>47.203867537005053</v>
      </c>
      <c r="O980" s="117">
        <f t="shared" si="154"/>
        <v>47.178867537005047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47.204367537005048</v>
      </c>
      <c r="L981" s="115">
        <f t="shared" si="159"/>
        <v>47.253367537005047</v>
      </c>
      <c r="M981" s="98">
        <f t="shared" si="152"/>
        <v>47.203867537005046</v>
      </c>
      <c r="N981" s="116">
        <f t="shared" si="153"/>
        <v>47.25386753700505</v>
      </c>
      <c r="O981" s="117">
        <f t="shared" si="154"/>
        <v>47.228867537005044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47.254367537005045</v>
      </c>
      <c r="L982" s="115">
        <f t="shared" si="159"/>
        <v>47.303367537005045</v>
      </c>
      <c r="M982" s="98">
        <f t="shared" si="152"/>
        <v>47.253867537005043</v>
      </c>
      <c r="N982" s="116">
        <f t="shared" si="153"/>
        <v>47.303867537005047</v>
      </c>
      <c r="O982" s="117">
        <f t="shared" si="154"/>
        <v>47.278867537005041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47.304367537005042</v>
      </c>
      <c r="L983" s="115">
        <f t="shared" si="159"/>
        <v>47.353367537005042</v>
      </c>
      <c r="M983" s="98">
        <f t="shared" si="152"/>
        <v>47.30386753700504</v>
      </c>
      <c r="N983" s="116">
        <f t="shared" si="153"/>
        <v>47.353867537005044</v>
      </c>
      <c r="O983" s="117">
        <f t="shared" si="154"/>
        <v>47.328867537005038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47.354367537005039</v>
      </c>
      <c r="L984" s="115">
        <f t="shared" si="159"/>
        <v>47.403367537005039</v>
      </c>
      <c r="M984" s="98">
        <f t="shared" si="152"/>
        <v>47.353867537005037</v>
      </c>
      <c r="N984" s="116">
        <f t="shared" si="153"/>
        <v>47.403867537005041</v>
      </c>
      <c r="O984" s="117">
        <f t="shared" si="154"/>
        <v>47.378867537005036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47.404367537005037</v>
      </c>
      <c r="L985" s="115">
        <f t="shared" si="159"/>
        <v>47.453367537005036</v>
      </c>
      <c r="M985" s="98">
        <f t="shared" si="152"/>
        <v>47.403867537005034</v>
      </c>
      <c r="N985" s="116">
        <f t="shared" si="153"/>
        <v>47.453867537005038</v>
      </c>
      <c r="O985" s="117">
        <f t="shared" si="154"/>
        <v>47.428867537005033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47.454367537005034</v>
      </c>
      <c r="L986" s="115">
        <f t="shared" si="159"/>
        <v>47.503367537005033</v>
      </c>
      <c r="M986" s="98">
        <f t="shared" si="152"/>
        <v>47.453867537005031</v>
      </c>
      <c r="N986" s="116">
        <f t="shared" si="153"/>
        <v>47.503867537005036</v>
      </c>
      <c r="O986" s="117">
        <f t="shared" si="154"/>
        <v>47.47886753700503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47.504367537005031</v>
      </c>
      <c r="L987" s="115">
        <f t="shared" si="159"/>
        <v>47.55336753700503</v>
      </c>
      <c r="M987" s="98">
        <f t="shared" si="152"/>
        <v>47.503867537005029</v>
      </c>
      <c r="N987" s="116">
        <f t="shared" si="153"/>
        <v>47.553867537005033</v>
      </c>
      <c r="O987" s="117">
        <f t="shared" si="154"/>
        <v>47.528867537005027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47.554367537005028</v>
      </c>
      <c r="L988" s="115">
        <f t="shared" si="159"/>
        <v>47.603367537005028</v>
      </c>
      <c r="M988" s="98">
        <f t="shared" si="152"/>
        <v>47.553867537005026</v>
      </c>
      <c r="N988" s="116">
        <f t="shared" si="153"/>
        <v>47.60386753700503</v>
      </c>
      <c r="O988" s="117">
        <f t="shared" si="154"/>
        <v>47.578867537005024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47.604367537005025</v>
      </c>
      <c r="L989" s="115">
        <f t="shared" si="159"/>
        <v>47.653367537005025</v>
      </c>
      <c r="M989" s="98">
        <f t="shared" si="152"/>
        <v>47.603867537005023</v>
      </c>
      <c r="N989" s="116">
        <f t="shared" si="153"/>
        <v>47.653867537005027</v>
      </c>
      <c r="O989" s="117">
        <f t="shared" si="154"/>
        <v>47.628867537005021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47.654367537005022</v>
      </c>
      <c r="L990" s="115">
        <f t="shared" si="159"/>
        <v>47.703367537005022</v>
      </c>
      <c r="M990" s="98">
        <f t="shared" si="152"/>
        <v>47.65386753700502</v>
      </c>
      <c r="N990" s="116">
        <f t="shared" si="153"/>
        <v>47.703867537005024</v>
      </c>
      <c r="O990" s="117">
        <f t="shared" si="154"/>
        <v>47.678867537005019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47.70436753700502</v>
      </c>
      <c r="L991" s="115">
        <f t="shared" si="159"/>
        <v>47.753367537005019</v>
      </c>
      <c r="M991" s="98">
        <f t="shared" si="152"/>
        <v>47.703867537005017</v>
      </c>
      <c r="N991" s="116">
        <f t="shared" si="153"/>
        <v>47.753867537005021</v>
      </c>
      <c r="O991" s="117">
        <f t="shared" si="154"/>
        <v>47.728867537005016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47.754367537005017</v>
      </c>
      <c r="L992" s="115">
        <f t="shared" si="159"/>
        <v>47.803367537005016</v>
      </c>
      <c r="M992" s="98">
        <f t="shared" si="152"/>
        <v>47.753867537005014</v>
      </c>
      <c r="N992" s="116">
        <f t="shared" si="153"/>
        <v>47.803867537005019</v>
      </c>
      <c r="O992" s="117">
        <f t="shared" si="154"/>
        <v>47.778867537005013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47.804367537005014</v>
      </c>
      <c r="L993" s="115">
        <f t="shared" si="159"/>
        <v>47.853367537005013</v>
      </c>
      <c r="M993" s="98">
        <f t="shared" si="152"/>
        <v>47.803867537005011</v>
      </c>
      <c r="N993" s="116">
        <f t="shared" si="153"/>
        <v>47.853867537005016</v>
      </c>
      <c r="O993" s="117">
        <f t="shared" si="154"/>
        <v>47.82886753700501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47.854367537005011</v>
      </c>
      <c r="L994" s="115">
        <f t="shared" si="159"/>
        <v>47.90336753700501</v>
      </c>
      <c r="M994" s="98">
        <f t="shared" si="152"/>
        <v>47.853867537005009</v>
      </c>
      <c r="N994" s="116">
        <f t="shared" si="153"/>
        <v>47.903867537005013</v>
      </c>
      <c r="O994" s="117">
        <f t="shared" si="154"/>
        <v>47.878867537005007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47.904367537005008</v>
      </c>
      <c r="L995" s="115">
        <f t="shared" si="159"/>
        <v>47.953367537005008</v>
      </c>
      <c r="M995" s="98">
        <f t="shared" si="152"/>
        <v>47.903867537005006</v>
      </c>
      <c r="N995" s="116">
        <f t="shared" si="153"/>
        <v>47.95386753700501</v>
      </c>
      <c r="O995" s="117">
        <f t="shared" si="154"/>
        <v>47.928867537005004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47.954367537005005</v>
      </c>
      <c r="L996" s="115">
        <f t="shared" si="159"/>
        <v>48.003367537005005</v>
      </c>
      <c r="M996" s="98">
        <f t="shared" si="152"/>
        <v>47.953867537005003</v>
      </c>
      <c r="N996" s="116">
        <f t="shared" si="153"/>
        <v>48.003867537005007</v>
      </c>
      <c r="O996" s="117">
        <f t="shared" si="154"/>
        <v>47.978867537005002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48.004367537005002</v>
      </c>
      <c r="L997" s="115">
        <f t="shared" si="159"/>
        <v>48.053367537005002</v>
      </c>
      <c r="M997" s="98">
        <f t="shared" si="152"/>
        <v>48.003867537005</v>
      </c>
      <c r="N997" s="116">
        <f t="shared" si="153"/>
        <v>48.053867537005004</v>
      </c>
      <c r="O997" s="117">
        <f t="shared" si="154"/>
        <v>48.028867537004999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48.054367537005</v>
      </c>
      <c r="L998" s="115">
        <f t="shared" si="159"/>
        <v>48.103367537004999</v>
      </c>
      <c r="M998" s="98">
        <f t="shared" si="152"/>
        <v>48.053867537004997</v>
      </c>
      <c r="N998" s="116">
        <f t="shared" si="153"/>
        <v>48.103867537005002</v>
      </c>
      <c r="O998" s="117">
        <f t="shared" si="154"/>
        <v>48.078867537004996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48.104367537004997</v>
      </c>
      <c r="L999" s="115">
        <f t="shared" si="159"/>
        <v>48.153367537004996</v>
      </c>
      <c r="M999" s="98">
        <f t="shared" si="152"/>
        <v>48.103867537004994</v>
      </c>
      <c r="N999" s="116">
        <f t="shared" si="153"/>
        <v>48.153867537004999</v>
      </c>
      <c r="O999" s="117">
        <f t="shared" si="154"/>
        <v>48.128867537004993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48.154367537004994</v>
      </c>
      <c r="L1000" s="115">
        <f t="shared" si="159"/>
        <v>48.203367537004993</v>
      </c>
      <c r="M1000" s="98">
        <f t="shared" si="152"/>
        <v>48.153867537004992</v>
      </c>
      <c r="N1000" s="116">
        <f t="shared" si="153"/>
        <v>48.203867537004996</v>
      </c>
      <c r="O1000" s="117">
        <f t="shared" si="154"/>
        <v>48.17886753700499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48.204367537004991</v>
      </c>
      <c r="L1001" s="115">
        <f t="shared" si="159"/>
        <v>48.253367537004991</v>
      </c>
      <c r="M1001" s="98">
        <f t="shared" si="152"/>
        <v>48.203867537004989</v>
      </c>
      <c r="N1001" s="116">
        <f t="shared" si="153"/>
        <v>48.253867537004993</v>
      </c>
      <c r="O1001" s="117">
        <f t="shared" si="154"/>
        <v>48.228867537004987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69" priority="7" operator="greaterThan">
      <formula>$I$1</formula>
    </cfRule>
  </conditionalFormatting>
  <conditionalFormatting sqref="O1 O4:O40 O1002:O1048576">
    <cfRule type="cellIs" dxfId="68" priority="6" operator="greaterThan">
      <formula>$I$1</formula>
    </cfRule>
  </conditionalFormatting>
  <conditionalFormatting sqref="P1">
    <cfRule type="cellIs" dxfId="67" priority="5" operator="greaterThan">
      <formula>$I$1</formula>
    </cfRule>
  </conditionalFormatting>
  <conditionalFormatting sqref="L606:L1001">
    <cfRule type="cellIs" dxfId="66" priority="4" operator="greaterThan">
      <formula>$I$1</formula>
    </cfRule>
  </conditionalFormatting>
  <conditionalFormatting sqref="O606:O1001">
    <cfRule type="cellIs" dxfId="65" priority="3" operator="greaterThan">
      <formula>$I$1</formula>
    </cfRule>
  </conditionalFormatting>
  <conditionalFormatting sqref="L41:L605">
    <cfRule type="cellIs" dxfId="64" priority="2" operator="greaterThan">
      <formula>$I$1</formula>
    </cfRule>
  </conditionalFormatting>
  <conditionalFormatting sqref="O41:O605">
    <cfRule type="cellIs" dxfId="63" priority="1" operator="greaterThan">
      <formula>$I$1</formula>
    </cfRule>
  </conditionalFormatting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Hoja9"/>
  <dimension ref="A1:AI67"/>
  <sheetViews>
    <sheetView topLeftCell="N1" workbookViewId="0">
      <selection activeCell="Y7" sqref="Y7"/>
    </sheetView>
  </sheetViews>
  <sheetFormatPr baseColWidth="10" defaultRowHeight="15"/>
  <cols>
    <col min="9" max="12" width="12" bestFit="1" customWidth="1"/>
    <col min="14" max="14" width="12.7109375" bestFit="1" customWidth="1"/>
    <col min="15" max="15" width="12.7109375" customWidth="1"/>
    <col min="16" max="16" width="4.7109375" customWidth="1"/>
    <col min="17" max="17" width="6.28515625" customWidth="1"/>
    <col min="19" max="19" width="12.140625" customWidth="1"/>
    <col min="20" max="20" width="12.42578125" customWidth="1"/>
    <col min="22" max="22" width="12" bestFit="1" customWidth="1"/>
    <col min="23" max="23" width="12.28515625" customWidth="1"/>
    <col min="24" max="25" width="12" customWidth="1"/>
    <col min="26" max="26" width="9.28515625" customWidth="1"/>
    <col min="30" max="30" width="13.5703125" customWidth="1"/>
    <col min="32" max="32" width="13.5703125" customWidth="1"/>
    <col min="33" max="33" width="15.85546875" customWidth="1"/>
  </cols>
  <sheetData>
    <row r="1" spans="1:35" ht="26.25">
      <c r="A1" s="135" t="s">
        <v>62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</row>
    <row r="2" spans="1:35" ht="15.75">
      <c r="J2" s="23"/>
      <c r="L2" s="80">
        <f>AG5/AF5</f>
        <v>0.70068948852718904</v>
      </c>
      <c r="R2" s="8">
        <f>COUNT('INGRESO DE DATOS'!A4:A10000)</f>
        <v>11</v>
      </c>
      <c r="T2" s="8">
        <f>AVERAGE(Z7:Z18)</f>
        <v>8.8181818181818183</v>
      </c>
      <c r="X2" s="8"/>
      <c r="Y2" s="8"/>
    </row>
    <row r="3" spans="1:35" ht="15.75">
      <c r="T3" s="8">
        <f>AVERAGE(AE7:AE18)</f>
        <v>8.8181818182672274</v>
      </c>
    </row>
    <row r="4" spans="1:35" ht="15.75" thickBot="1"/>
    <row r="5" spans="1:35">
      <c r="R5" s="65">
        <f>SUM(R7:R997)</f>
        <v>685</v>
      </c>
      <c r="S5" s="65">
        <f t="shared" ref="S5:AI5" si="0">SUM(S7:S997)</f>
        <v>43515</v>
      </c>
      <c r="T5" s="65">
        <f t="shared" si="0"/>
        <v>2820151</v>
      </c>
      <c r="U5" s="65">
        <f>SUM(U7:U997)</f>
        <v>186368535</v>
      </c>
      <c r="V5" s="65">
        <f t="shared" si="0"/>
        <v>12545691535</v>
      </c>
      <c r="W5" s="65">
        <f t="shared" si="0"/>
        <v>859047860295</v>
      </c>
      <c r="X5" s="65">
        <f t="shared" si="0"/>
        <v>59732129675791</v>
      </c>
      <c r="Y5" s="65">
        <f t="shared" si="0"/>
        <v>4210038387792135</v>
      </c>
      <c r="Z5" s="65">
        <f t="shared" si="0"/>
        <v>97</v>
      </c>
      <c r="AA5" s="65">
        <f t="shared" si="0"/>
        <v>6184</v>
      </c>
      <c r="AB5" s="65">
        <f t="shared" si="0"/>
        <v>401968</v>
      </c>
      <c r="AC5" s="65">
        <f t="shared" si="0"/>
        <v>26626546</v>
      </c>
      <c r="AD5" s="65">
        <f t="shared" si="0"/>
        <v>1795576924</v>
      </c>
      <c r="AE5" s="65">
        <f t="shared" si="0"/>
        <v>97.000000000939508</v>
      </c>
      <c r="AF5" s="65">
        <f t="shared" si="0"/>
        <v>39.636363636363633</v>
      </c>
      <c r="AG5" s="65">
        <f t="shared" si="0"/>
        <v>27.772783363441309</v>
      </c>
      <c r="AH5" s="65">
        <f t="shared" si="0"/>
        <v>-9.3950802693143487E-10</v>
      </c>
      <c r="AI5" s="65">
        <f t="shared" si="0"/>
        <v>11.86358027356281</v>
      </c>
    </row>
    <row r="6" spans="1:35" ht="15.75" thickBot="1">
      <c r="I6" s="63">
        <f>$AD$5</f>
        <v>1795576924</v>
      </c>
      <c r="J6" s="39">
        <f>$X$5</f>
        <v>59732129675791</v>
      </c>
      <c r="K6" s="39">
        <f>$W$5</f>
        <v>859047860295</v>
      </c>
      <c r="L6" s="39">
        <f>$V$5</f>
        <v>12545691535</v>
      </c>
      <c r="M6" s="39">
        <f>$U$5</f>
        <v>186368535</v>
      </c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</row>
    <row r="7" spans="1:35">
      <c r="I7" s="63">
        <f>$AC$5</f>
        <v>26626546</v>
      </c>
      <c r="J7" s="39">
        <f>$W$5</f>
        <v>859047860295</v>
      </c>
      <c r="K7" s="39">
        <f>$V$5</f>
        <v>12545691535</v>
      </c>
      <c r="L7" s="39">
        <f>$U$5</f>
        <v>186368535</v>
      </c>
      <c r="M7" s="39">
        <f>$T$5</f>
        <v>2820151</v>
      </c>
      <c r="R7">
        <f>'INGRESO DE DATOS'!A4</f>
        <v>64</v>
      </c>
      <c r="S7">
        <f>POWER(R7,2)</f>
        <v>4096</v>
      </c>
      <c r="T7">
        <f>POWER(R7,3)</f>
        <v>262144</v>
      </c>
      <c r="U7">
        <f>POWER(R7,4)</f>
        <v>16777216</v>
      </c>
      <c r="V7">
        <f>POWER(R7,5)</f>
        <v>1073741824</v>
      </c>
      <c r="W7">
        <f>POWER(R7,6)</f>
        <v>68719476736</v>
      </c>
      <c r="X7">
        <f>POWER(R7,7)</f>
        <v>4398046511104</v>
      </c>
      <c r="Y7">
        <f>POWER(R7,8)</f>
        <v>281474976710656</v>
      </c>
      <c r="Z7">
        <f>'INGRESO DE DATOS'!B4</f>
        <v>8</v>
      </c>
      <c r="AA7">
        <f>R7*Z7</f>
        <v>512</v>
      </c>
      <c r="AB7">
        <f>S7*Z7</f>
        <v>32768</v>
      </c>
      <c r="AC7">
        <f>T7*Z7</f>
        <v>2097152</v>
      </c>
      <c r="AD7">
        <f>U7*Z7</f>
        <v>134217728</v>
      </c>
      <c r="AE7">
        <f>($N$10*U7)+($N$23*T7)+($N$36*S7)+($N$49*R7)+$N$62</f>
        <v>8.7868317336105974</v>
      </c>
      <c r="AF7">
        <f>POWER((Z7-$T$2),2)</f>
        <v>0.669421487603306</v>
      </c>
      <c r="AG7">
        <f t="shared" ref="AG7:AG14" si="1">POWER(AE7-$T$3,2)</f>
        <v>9.8282780797786249E-4</v>
      </c>
      <c r="AH7">
        <f>Z7-AE7</f>
        <v>-0.78683173361059744</v>
      </c>
      <c r="AI7">
        <f>POWER(AH7,2)</f>
        <v>0.61910417701665821</v>
      </c>
    </row>
    <row r="8" spans="1:35">
      <c r="I8" s="63">
        <f>$AB$5</f>
        <v>401968</v>
      </c>
      <c r="J8" s="39">
        <f>$V$5</f>
        <v>12545691535</v>
      </c>
      <c r="K8" s="39">
        <f>$U$5</f>
        <v>186368535</v>
      </c>
      <c r="L8" s="39">
        <f>$T$5</f>
        <v>2820151</v>
      </c>
      <c r="M8" s="39">
        <f>$S$5</f>
        <v>43515</v>
      </c>
      <c r="O8" s="22"/>
      <c r="R8">
        <f>'INGRESO DE DATOS'!A5</f>
        <v>71</v>
      </c>
      <c r="S8">
        <f t="shared" ref="S8:S13" si="2">POWER(R8,2)</f>
        <v>5041</v>
      </c>
      <c r="T8">
        <f t="shared" ref="T8:T13" si="3">POWER(R8,3)</f>
        <v>357911</v>
      </c>
      <c r="U8">
        <f t="shared" ref="U8:U13" si="4">POWER(R8,4)</f>
        <v>25411681</v>
      </c>
      <c r="V8">
        <f t="shared" ref="V8:V13" si="5">POWER(R8,5)</f>
        <v>1804229351</v>
      </c>
      <c r="W8">
        <f t="shared" ref="W8:W13" si="6">POWER(R8,6)</f>
        <v>128100283921</v>
      </c>
      <c r="X8">
        <f t="shared" ref="X8:X13" si="7">POWER(R8,7)</f>
        <v>9095120158391</v>
      </c>
      <c r="Y8">
        <f t="shared" ref="Y8:Y13" si="8">POWER(R8,8)</f>
        <v>645753531245761</v>
      </c>
      <c r="Z8">
        <f>'INGRESO DE DATOS'!B5</f>
        <v>10</v>
      </c>
      <c r="AA8">
        <f t="shared" ref="AA8:AA13" si="9">R8*Z8</f>
        <v>710</v>
      </c>
      <c r="AB8">
        <f t="shared" ref="AB8:AB13" si="10">S8*Z8</f>
        <v>50410</v>
      </c>
      <c r="AC8">
        <f t="shared" ref="AC8:AC13" si="11">T8*Z8</f>
        <v>3579110</v>
      </c>
      <c r="AD8">
        <f t="shared" ref="AD8:AD13" si="12">U8*Z8</f>
        <v>254116810</v>
      </c>
      <c r="AE8">
        <f t="shared" ref="AE8:AE14" si="13">($N$10*U8)+($N$23*T8)+($N$36*S8)+($N$49*R8)+$N$62</f>
        <v>10.984744858784325</v>
      </c>
      <c r="AF8">
        <f t="shared" ref="AF8:AF13" si="14">POWER((Z8-$T$2),2)</f>
        <v>1.3966942148760326</v>
      </c>
      <c r="AG8">
        <f t="shared" si="1"/>
        <v>4.6939954085346889</v>
      </c>
      <c r="AH8">
        <f t="shared" ref="AH8:AH14" si="15">Z8-AE8</f>
        <v>-0.98474485878432461</v>
      </c>
      <c r="AI8">
        <f t="shared" ref="AI8:AI14" si="16">POWER(AH8,2)</f>
        <v>0.96972243690215942</v>
      </c>
    </row>
    <row r="9" spans="1:35" ht="15" customHeight="1">
      <c r="I9" s="63">
        <f>$AA$5</f>
        <v>6184</v>
      </c>
      <c r="J9" s="39">
        <f>$U$5</f>
        <v>186368535</v>
      </c>
      <c r="K9" s="39">
        <f>$T$5</f>
        <v>2820151</v>
      </c>
      <c r="L9" s="39">
        <f>$S$5</f>
        <v>43515</v>
      </c>
      <c r="M9" s="39">
        <f>$R$5</f>
        <v>685</v>
      </c>
      <c r="R9">
        <f>'INGRESO DE DATOS'!A6</f>
        <v>53</v>
      </c>
      <c r="S9">
        <f t="shared" si="2"/>
        <v>2809</v>
      </c>
      <c r="T9">
        <f t="shared" si="3"/>
        <v>148877</v>
      </c>
      <c r="U9">
        <f t="shared" si="4"/>
        <v>7890481</v>
      </c>
      <c r="V9">
        <f t="shared" si="5"/>
        <v>418195493</v>
      </c>
      <c r="W9">
        <f t="shared" si="6"/>
        <v>22164361129</v>
      </c>
      <c r="X9">
        <f t="shared" si="7"/>
        <v>1174711139837</v>
      </c>
      <c r="Y9">
        <f t="shared" si="8"/>
        <v>62259690411361</v>
      </c>
      <c r="Z9">
        <f>'INGRESO DE DATOS'!B6</f>
        <v>6</v>
      </c>
      <c r="AA9">
        <f t="shared" si="9"/>
        <v>318</v>
      </c>
      <c r="AB9">
        <f t="shared" si="10"/>
        <v>16854</v>
      </c>
      <c r="AC9">
        <f t="shared" si="11"/>
        <v>893262</v>
      </c>
      <c r="AD9">
        <f t="shared" si="12"/>
        <v>47342886</v>
      </c>
      <c r="AE9">
        <f t="shared" si="13"/>
        <v>7.2685520761506268</v>
      </c>
      <c r="AF9">
        <f t="shared" si="14"/>
        <v>7.9421487603305794</v>
      </c>
      <c r="AG9">
        <f t="shared" si="1"/>
        <v>2.4013523376523618</v>
      </c>
      <c r="AH9">
        <f t="shared" si="15"/>
        <v>-1.2685520761506268</v>
      </c>
      <c r="AI9">
        <f t="shared" si="16"/>
        <v>1.6092243699060658</v>
      </c>
    </row>
    <row r="10" spans="1:35" ht="15.75" thickBot="1">
      <c r="I10" s="71">
        <f>$Z$5</f>
        <v>97</v>
      </c>
      <c r="J10" s="70">
        <f>$T$5</f>
        <v>2820151</v>
      </c>
      <c r="K10" s="70">
        <f>$S$5</f>
        <v>43515</v>
      </c>
      <c r="L10" s="70">
        <f>$R$5</f>
        <v>685</v>
      </c>
      <c r="M10" s="70">
        <f>$R$2</f>
        <v>11</v>
      </c>
      <c r="N10" s="16">
        <f>[1]!xMatDet(I6:M10)/[1]!xMatDet(I11:M15)</f>
        <v>-1.873308243258072E-4</v>
      </c>
      <c r="R10">
        <f>'INGRESO DE DATOS'!A7</f>
        <v>67</v>
      </c>
      <c r="S10">
        <f t="shared" si="2"/>
        <v>4489</v>
      </c>
      <c r="T10">
        <f t="shared" si="3"/>
        <v>300763</v>
      </c>
      <c r="U10">
        <f t="shared" si="4"/>
        <v>20151121</v>
      </c>
      <c r="V10">
        <f t="shared" si="5"/>
        <v>1350125107</v>
      </c>
      <c r="W10">
        <f t="shared" si="6"/>
        <v>90458382169</v>
      </c>
      <c r="X10">
        <f t="shared" si="7"/>
        <v>6060711605323</v>
      </c>
      <c r="Y10">
        <f t="shared" si="8"/>
        <v>406067677556641</v>
      </c>
      <c r="Z10">
        <f>'INGRESO DE DATOS'!B7</f>
        <v>11</v>
      </c>
      <c r="AA10">
        <f t="shared" si="9"/>
        <v>737</v>
      </c>
      <c r="AB10">
        <f t="shared" si="10"/>
        <v>49379</v>
      </c>
      <c r="AC10">
        <f t="shared" si="11"/>
        <v>3308393</v>
      </c>
      <c r="AD10">
        <f t="shared" si="12"/>
        <v>221662331</v>
      </c>
      <c r="AE10">
        <f t="shared" si="13"/>
        <v>9.5731549686097424</v>
      </c>
      <c r="AF10">
        <f t="shared" si="14"/>
        <v>4.7603305785123959</v>
      </c>
      <c r="AG10">
        <f t="shared" si="1"/>
        <v>0.5699844577381018</v>
      </c>
      <c r="AH10">
        <f t="shared" si="15"/>
        <v>1.4268450313902576</v>
      </c>
      <c r="AI10">
        <f t="shared" si="16"/>
        <v>2.0358867436030654</v>
      </c>
    </row>
    <row r="11" spans="1:35">
      <c r="I11" s="39">
        <f>$Y$5</f>
        <v>4210038387792135</v>
      </c>
      <c r="J11" s="39">
        <f>$X$5</f>
        <v>59732129675791</v>
      </c>
      <c r="K11" s="39">
        <f>$W$5</f>
        <v>859047860295</v>
      </c>
      <c r="L11" s="39">
        <f>$V$5</f>
        <v>12545691535</v>
      </c>
      <c r="M11" s="39">
        <f>$U$5</f>
        <v>186368535</v>
      </c>
      <c r="R11">
        <f>'INGRESO DE DATOS'!A8</f>
        <v>55</v>
      </c>
      <c r="S11">
        <f t="shared" si="2"/>
        <v>3025</v>
      </c>
      <c r="T11">
        <f t="shared" si="3"/>
        <v>166375</v>
      </c>
      <c r="U11">
        <f t="shared" si="4"/>
        <v>9150625</v>
      </c>
      <c r="V11">
        <f t="shared" si="5"/>
        <v>503284375</v>
      </c>
      <c r="W11">
        <f t="shared" si="6"/>
        <v>27680640625</v>
      </c>
      <c r="X11">
        <f t="shared" si="7"/>
        <v>1522435234375</v>
      </c>
      <c r="Y11">
        <f t="shared" si="8"/>
        <v>83733937890625</v>
      </c>
      <c r="Z11">
        <f>'INGRESO DE DATOS'!B8</f>
        <v>8</v>
      </c>
      <c r="AA11">
        <f t="shared" si="9"/>
        <v>440</v>
      </c>
      <c r="AB11">
        <f t="shared" si="10"/>
        <v>24200</v>
      </c>
      <c r="AC11">
        <f t="shared" si="11"/>
        <v>1331000</v>
      </c>
      <c r="AD11">
        <f t="shared" si="12"/>
        <v>73205000</v>
      </c>
      <c r="AE11">
        <f t="shared" si="13"/>
        <v>8.0817670956339498</v>
      </c>
      <c r="AF11">
        <f t="shared" si="14"/>
        <v>0.669421487603306</v>
      </c>
      <c r="AG11">
        <f t="shared" si="1"/>
        <v>0.54230664371104709</v>
      </c>
      <c r="AH11">
        <f t="shared" si="15"/>
        <v>-8.1767095633949793E-2</v>
      </c>
      <c r="AI11">
        <f t="shared" si="16"/>
        <v>6.6858579284114917E-3</v>
      </c>
    </row>
    <row r="12" spans="1:35">
      <c r="I12" s="39">
        <f>$X$5</f>
        <v>59732129675791</v>
      </c>
      <c r="J12" s="39">
        <f>$W$5</f>
        <v>859047860295</v>
      </c>
      <c r="K12" s="39">
        <f>$V$5</f>
        <v>12545691535</v>
      </c>
      <c r="L12" s="39">
        <f>$U$5</f>
        <v>186368535</v>
      </c>
      <c r="M12" s="39">
        <f>$T$5</f>
        <v>2820151</v>
      </c>
      <c r="R12">
        <f>'INGRESO DE DATOS'!A9</f>
        <v>58</v>
      </c>
      <c r="S12">
        <f t="shared" si="2"/>
        <v>3364</v>
      </c>
      <c r="T12">
        <f t="shared" si="3"/>
        <v>195112</v>
      </c>
      <c r="U12">
        <f t="shared" si="4"/>
        <v>11316496</v>
      </c>
      <c r="V12">
        <f t="shared" si="5"/>
        <v>656356768</v>
      </c>
      <c r="W12">
        <f t="shared" si="6"/>
        <v>38068692544</v>
      </c>
      <c r="X12">
        <f t="shared" si="7"/>
        <v>2207984167552</v>
      </c>
      <c r="Y12">
        <f t="shared" si="8"/>
        <v>128063081718016</v>
      </c>
      <c r="Z12">
        <f>'INGRESO DE DATOS'!B9</f>
        <v>7</v>
      </c>
      <c r="AA12">
        <f t="shared" si="9"/>
        <v>406</v>
      </c>
      <c r="AB12">
        <f t="shared" si="10"/>
        <v>23548</v>
      </c>
      <c r="AC12">
        <f t="shared" si="11"/>
        <v>1365784</v>
      </c>
      <c r="AD12">
        <f t="shared" si="12"/>
        <v>79215472</v>
      </c>
      <c r="AE12">
        <f t="shared" si="13"/>
        <v>8.4119237690329101</v>
      </c>
      <c r="AF12">
        <f t="shared" si="14"/>
        <v>3.3057851239669427</v>
      </c>
      <c r="AG12">
        <f t="shared" si="1"/>
        <v>0.16504560256767298</v>
      </c>
      <c r="AH12">
        <f t="shared" si="15"/>
        <v>-1.4119237690329101</v>
      </c>
      <c r="AI12">
        <f t="shared" si="16"/>
        <v>1.9935287295600983</v>
      </c>
    </row>
    <row r="13" spans="1:35">
      <c r="I13" s="39">
        <f>$W$5</f>
        <v>859047860295</v>
      </c>
      <c r="J13" s="39">
        <f>$V$5</f>
        <v>12545691535</v>
      </c>
      <c r="K13" s="39">
        <f>$U$5</f>
        <v>186368535</v>
      </c>
      <c r="L13" s="39">
        <f>$T$5</f>
        <v>2820151</v>
      </c>
      <c r="M13" s="39">
        <f>$S$5</f>
        <v>43515</v>
      </c>
      <c r="R13">
        <f>'INGRESO DE DATOS'!A10</f>
        <v>77</v>
      </c>
      <c r="S13">
        <f t="shared" si="2"/>
        <v>5929</v>
      </c>
      <c r="T13">
        <f t="shared" si="3"/>
        <v>456533</v>
      </c>
      <c r="U13">
        <f t="shared" si="4"/>
        <v>35153041</v>
      </c>
      <c r="V13">
        <f t="shared" si="5"/>
        <v>2706784157</v>
      </c>
      <c r="W13">
        <f t="shared" si="6"/>
        <v>208422380089</v>
      </c>
      <c r="X13">
        <f t="shared" si="7"/>
        <v>16048523266853</v>
      </c>
      <c r="Y13">
        <f t="shared" si="8"/>
        <v>1235736291547681</v>
      </c>
      <c r="Z13">
        <f>'INGRESO DE DATOS'!B10</f>
        <v>10</v>
      </c>
      <c r="AA13">
        <f t="shared" si="9"/>
        <v>770</v>
      </c>
      <c r="AB13">
        <f t="shared" si="10"/>
        <v>59290</v>
      </c>
      <c r="AC13">
        <f t="shared" si="11"/>
        <v>4565330</v>
      </c>
      <c r="AD13">
        <f t="shared" si="12"/>
        <v>351530410</v>
      </c>
      <c r="AE13">
        <f t="shared" si="13"/>
        <v>10.551461645303789</v>
      </c>
      <c r="AF13">
        <f t="shared" si="14"/>
        <v>1.3966942148760326</v>
      </c>
      <c r="AG13">
        <f t="shared" si="1"/>
        <v>3.0042589588118926</v>
      </c>
      <c r="AH13">
        <f t="shared" si="15"/>
        <v>-0.55146164530378883</v>
      </c>
      <c r="AI13">
        <f t="shared" si="16"/>
        <v>0.30410994624116178</v>
      </c>
    </row>
    <row r="14" spans="1:35">
      <c r="I14" s="39">
        <f>$V$5</f>
        <v>12545691535</v>
      </c>
      <c r="J14" s="39">
        <f>$U$5</f>
        <v>186368535</v>
      </c>
      <c r="K14" s="39">
        <f>$T$5</f>
        <v>2820151</v>
      </c>
      <c r="L14" s="39">
        <f>$S$5</f>
        <v>43515</v>
      </c>
      <c r="M14" s="39">
        <f>$R$5</f>
        <v>685</v>
      </c>
      <c r="R14">
        <f>'INGRESO DE DATOS'!A11</f>
        <v>57</v>
      </c>
      <c r="S14">
        <f>POWER(R14,2)</f>
        <v>3249</v>
      </c>
      <c r="T14">
        <f>POWER(R14,3)</f>
        <v>185193</v>
      </c>
      <c r="U14">
        <f>POWER(R14,4)</f>
        <v>10556001</v>
      </c>
      <c r="V14">
        <f>POWER(R14,5)</f>
        <v>601692057</v>
      </c>
      <c r="W14">
        <f>POWER(R14,6)</f>
        <v>34296447249</v>
      </c>
      <c r="X14">
        <f>POWER(R14,7)</f>
        <v>1954897493193</v>
      </c>
      <c r="Y14">
        <f>POWER(R14,8)</f>
        <v>111429157112001</v>
      </c>
      <c r="Z14">
        <f>'INGRESO DE DATOS'!B11</f>
        <v>9</v>
      </c>
      <c r="AA14">
        <f>R14*Z14</f>
        <v>513</v>
      </c>
      <c r="AB14">
        <f>S14*Z14</f>
        <v>29241</v>
      </c>
      <c r="AC14">
        <f>T14*Z14</f>
        <v>1666737</v>
      </c>
      <c r="AD14">
        <f>U14*Z14</f>
        <v>95004009</v>
      </c>
      <c r="AE14">
        <f t="shared" si="13"/>
        <v>8.3707116618243163</v>
      </c>
      <c r="AF14">
        <f>POWER((Z14-$T$2),2)</f>
        <v>3.305785123966936E-2</v>
      </c>
      <c r="AG14">
        <f t="shared" si="1"/>
        <v>0.20022954090704334</v>
      </c>
      <c r="AH14">
        <f t="shared" si="15"/>
        <v>0.62928833817568375</v>
      </c>
      <c r="AI14">
        <f t="shared" si="16"/>
        <v>0.3960038125639137</v>
      </c>
    </row>
    <row r="15" spans="1:35">
      <c r="I15" s="39">
        <f>$U$5</f>
        <v>186368535</v>
      </c>
      <c r="J15" s="39">
        <f>$T$5</f>
        <v>2820151</v>
      </c>
      <c r="K15" s="39">
        <f>$S$5</f>
        <v>43515</v>
      </c>
      <c r="L15" s="39">
        <f>$R$5</f>
        <v>685</v>
      </c>
      <c r="M15" s="39">
        <f>$R$2</f>
        <v>11</v>
      </c>
      <c r="R15">
        <f>'INGRESO DE DATOS'!A12</f>
        <v>56</v>
      </c>
      <c r="S15">
        <f>POWER(R15,2)</f>
        <v>3136</v>
      </c>
      <c r="T15">
        <f>POWER(R15,3)</f>
        <v>175616</v>
      </c>
      <c r="U15">
        <f>POWER(R15,4)</f>
        <v>9834496</v>
      </c>
      <c r="V15">
        <f>POWER(R15,5)</f>
        <v>550731776</v>
      </c>
      <c r="W15">
        <f>POWER(R15,6)</f>
        <v>30840979456</v>
      </c>
      <c r="X15">
        <f>POWER(R15,7)</f>
        <v>1727094849536</v>
      </c>
      <c r="Y15">
        <f>POWER(R15,8)</f>
        <v>96717311574016</v>
      </c>
      <c r="Z15">
        <f>'INGRESO DE DATOS'!B12</f>
        <v>10</v>
      </c>
      <c r="AA15">
        <f>R15*Z15</f>
        <v>560</v>
      </c>
      <c r="AB15">
        <f>S15*Z15</f>
        <v>31360</v>
      </c>
      <c r="AC15">
        <f>T15*Z15</f>
        <v>1756160</v>
      </c>
      <c r="AD15">
        <f>U15*Z15</f>
        <v>98344960</v>
      </c>
      <c r="AE15">
        <f>($N$10*U15)+($N$23*T15)+($N$36*S15)+($N$49*R15)+$N$62</f>
        <v>8.2719809516256646</v>
      </c>
      <c r="AF15">
        <f>POWER((Z15-$T$2),2)</f>
        <v>1.3966942148760326</v>
      </c>
      <c r="AG15">
        <f>POWER(AE15-$T$3,2)</f>
        <v>0.29833538671999421</v>
      </c>
      <c r="AH15">
        <f>Z15-AE15</f>
        <v>1.7280190483743354</v>
      </c>
      <c r="AI15">
        <f>POWER(AH15,2)</f>
        <v>2.9860498315445438</v>
      </c>
    </row>
    <row r="16" spans="1:35">
      <c r="I16" s="39"/>
      <c r="J16" s="39"/>
      <c r="K16" s="39"/>
      <c r="L16" s="39"/>
      <c r="M16" s="39"/>
      <c r="R16">
        <f>'INGRESO DE DATOS'!A13</f>
        <v>51</v>
      </c>
      <c r="S16">
        <f>POWER(R16,2)</f>
        <v>2601</v>
      </c>
      <c r="T16">
        <f>POWER(R16,3)</f>
        <v>132651</v>
      </c>
      <c r="U16">
        <f>POWER(R16,4)</f>
        <v>6765201</v>
      </c>
      <c r="V16">
        <f>POWER(R16,5)</f>
        <v>345025251</v>
      </c>
      <c r="W16">
        <f>POWER(R16,6)</f>
        <v>17596287801</v>
      </c>
      <c r="X16">
        <f>POWER(R16,7)</f>
        <v>897410677851</v>
      </c>
      <c r="Y16">
        <f>POWER(R16,8)</f>
        <v>45767944570401</v>
      </c>
      <c r="Z16">
        <f>'INGRESO DE DATOS'!B13</f>
        <v>6</v>
      </c>
      <c r="AA16">
        <f>R16*Z16</f>
        <v>306</v>
      </c>
      <c r="AB16">
        <f>S16*Z16</f>
        <v>15606</v>
      </c>
      <c r="AC16">
        <f>T16*Z16</f>
        <v>795906</v>
      </c>
      <c r="AD16">
        <f>U16*Z16</f>
        <v>40591206</v>
      </c>
      <c r="AE16">
        <f>($N$10*U16)+($N$23*T16)+($N$36*S16)+($N$49*R16)+$N$62</f>
        <v>5.5694314652791945</v>
      </c>
      <c r="AF16">
        <f>POWER((Z16-$T$2),2)</f>
        <v>7.9421487603305794</v>
      </c>
      <c r="AG16">
        <f>POWER(AE16-$T$3,2)</f>
        <v>10.554378856039868</v>
      </c>
      <c r="AH16">
        <f>Z16-AE16</f>
        <v>0.43056853472080547</v>
      </c>
      <c r="AI16">
        <f>POWER(AH16,2)</f>
        <v>0.18538926309162146</v>
      </c>
    </row>
    <row r="17" spans="9:35">
      <c r="I17" s="39"/>
      <c r="J17" s="39"/>
      <c r="K17" s="39"/>
      <c r="L17" s="39"/>
      <c r="M17" s="39"/>
      <c r="R17">
        <f>'INGRESO DE DATOS'!A14</f>
        <v>76</v>
      </c>
      <c r="S17">
        <f>POWER(R17,2)</f>
        <v>5776</v>
      </c>
      <c r="T17">
        <f>POWER(R17,3)</f>
        <v>438976</v>
      </c>
      <c r="U17">
        <f>POWER(R17,4)</f>
        <v>33362176</v>
      </c>
      <c r="V17">
        <f>POWER(R17,5)</f>
        <v>2535525376</v>
      </c>
      <c r="W17">
        <f>POWER(R17,6)</f>
        <v>192699928576</v>
      </c>
      <c r="X17">
        <f>POWER(R17,7)</f>
        <v>14645194571776</v>
      </c>
      <c r="Y17">
        <f>POWER(R17,8)</f>
        <v>1113034787454976</v>
      </c>
      <c r="Z17">
        <f>'INGRESO DE DATOS'!B14</f>
        <v>12</v>
      </c>
      <c r="AA17">
        <f>R17*Z17</f>
        <v>912</v>
      </c>
      <c r="AB17">
        <f>S17*Z17</f>
        <v>69312</v>
      </c>
      <c r="AC17">
        <f>T17*Z17</f>
        <v>5267712</v>
      </c>
      <c r="AD17">
        <f>U17*Z17</f>
        <v>400346112</v>
      </c>
      <c r="AE17">
        <f>($N$10*U17)+($N$23*T17)+($N$36*S17)+($N$49*R17)+$N$62</f>
        <v>11.129439775084393</v>
      </c>
      <c r="AF17">
        <f>POWER((Z17-$T$2),2)</f>
        <v>10.12396694214876</v>
      </c>
      <c r="AG17">
        <f>POWER(AE17-$T$3,2)</f>
        <v>5.341913342950658</v>
      </c>
      <c r="AH17">
        <f>Z17-AE17</f>
        <v>0.87056022491560725</v>
      </c>
      <c r="AI17">
        <f>POWER(AH17,2)</f>
        <v>0.7578751052051127</v>
      </c>
    </row>
    <row r="18" spans="9:35">
      <c r="I18" s="39"/>
      <c r="J18" s="39"/>
      <c r="K18" s="39"/>
      <c r="L18" s="39"/>
      <c r="M18" s="39"/>
    </row>
    <row r="19" spans="9:35">
      <c r="I19" s="39">
        <f>$Y$5</f>
        <v>4210038387792135</v>
      </c>
      <c r="J19" s="63">
        <f>$AD$5</f>
        <v>1795576924</v>
      </c>
      <c r="K19" s="39">
        <f>$W$5</f>
        <v>859047860295</v>
      </c>
      <c r="L19" s="39">
        <f>$V$5</f>
        <v>12545691535</v>
      </c>
      <c r="M19" s="39">
        <f>$U$5</f>
        <v>186368535</v>
      </c>
    </row>
    <row r="20" spans="9:35">
      <c r="I20" s="39">
        <f>$X$5</f>
        <v>59732129675791</v>
      </c>
      <c r="J20" s="63">
        <f>$AC$5</f>
        <v>26626546</v>
      </c>
      <c r="K20" s="39">
        <f>$V$5</f>
        <v>12545691535</v>
      </c>
      <c r="L20" s="39">
        <f>$U$5</f>
        <v>186368535</v>
      </c>
      <c r="M20" s="39">
        <f>$T$5</f>
        <v>2820151</v>
      </c>
    </row>
    <row r="21" spans="9:35">
      <c r="I21" s="39">
        <f>$W$5</f>
        <v>859047860295</v>
      </c>
      <c r="J21" s="63">
        <f>$AB$5</f>
        <v>401968</v>
      </c>
      <c r="K21" s="39">
        <f>$U$5</f>
        <v>186368535</v>
      </c>
      <c r="L21" s="39">
        <f>$T$5</f>
        <v>2820151</v>
      </c>
      <c r="M21" s="39">
        <f>$S$5</f>
        <v>43515</v>
      </c>
      <c r="O21" s="22"/>
    </row>
    <row r="22" spans="9:35">
      <c r="I22" s="39">
        <f>$V$5</f>
        <v>12545691535</v>
      </c>
      <c r="J22" s="63">
        <f>$AA$5</f>
        <v>6184</v>
      </c>
      <c r="K22" s="39">
        <f>$T$5</f>
        <v>2820151</v>
      </c>
      <c r="L22" s="39">
        <f>$S$5</f>
        <v>43515</v>
      </c>
      <c r="M22" s="39">
        <f>$R$5</f>
        <v>685</v>
      </c>
    </row>
    <row r="23" spans="9:35" ht="15.75" thickBot="1">
      <c r="I23" s="70">
        <f>$U$5</f>
        <v>186368535</v>
      </c>
      <c r="J23" s="71">
        <f>$Z$5</f>
        <v>97</v>
      </c>
      <c r="K23" s="70">
        <f>$S$5</f>
        <v>43515</v>
      </c>
      <c r="L23" s="70">
        <f>$R$5</f>
        <v>685</v>
      </c>
      <c r="M23" s="70">
        <f>$R$2</f>
        <v>11</v>
      </c>
      <c r="N23" s="16">
        <f>[1]!xMatDet(I19:M23)/[1]!xMatDet(I24:M28)</f>
        <v>4.7997523431239239E-2</v>
      </c>
    </row>
    <row r="24" spans="9:35">
      <c r="I24" s="39">
        <f>$Y$5</f>
        <v>4210038387792135</v>
      </c>
      <c r="J24" s="39">
        <f>$X$5</f>
        <v>59732129675791</v>
      </c>
      <c r="K24" s="39">
        <f>$W$5</f>
        <v>859047860295</v>
      </c>
      <c r="L24" s="39">
        <f>$V$5</f>
        <v>12545691535</v>
      </c>
      <c r="M24" s="39">
        <f>$U$5</f>
        <v>186368535</v>
      </c>
    </row>
    <row r="25" spans="9:35">
      <c r="I25" s="39">
        <f>$X$5</f>
        <v>59732129675791</v>
      </c>
      <c r="J25" s="39">
        <f>$W$5</f>
        <v>859047860295</v>
      </c>
      <c r="K25" s="39">
        <f>$V$5</f>
        <v>12545691535</v>
      </c>
      <c r="L25" s="39">
        <f>$U$5</f>
        <v>186368535</v>
      </c>
      <c r="M25" s="39">
        <f>$T$5</f>
        <v>2820151</v>
      </c>
    </row>
    <row r="26" spans="9:35">
      <c r="I26" s="39">
        <f>$W$5</f>
        <v>859047860295</v>
      </c>
      <c r="J26" s="39">
        <f>$V$5</f>
        <v>12545691535</v>
      </c>
      <c r="K26" s="39">
        <f>$U$5</f>
        <v>186368535</v>
      </c>
      <c r="L26" s="39">
        <f>$T$5</f>
        <v>2820151</v>
      </c>
      <c r="M26" s="39">
        <f>$S$5</f>
        <v>43515</v>
      </c>
    </row>
    <row r="27" spans="9:35">
      <c r="I27" s="39">
        <f>$V$5</f>
        <v>12545691535</v>
      </c>
      <c r="J27" s="39">
        <f>$U$5</f>
        <v>186368535</v>
      </c>
      <c r="K27" s="39">
        <f>$T$5</f>
        <v>2820151</v>
      </c>
      <c r="L27" s="39">
        <f>$S$5</f>
        <v>43515</v>
      </c>
      <c r="M27" s="39">
        <f>$R$5</f>
        <v>685</v>
      </c>
    </row>
    <row r="28" spans="9:35">
      <c r="I28" s="39">
        <f>$U$5</f>
        <v>186368535</v>
      </c>
      <c r="J28" s="39">
        <f>$T$5</f>
        <v>2820151</v>
      </c>
      <c r="K28" s="39">
        <f>$S$5</f>
        <v>43515</v>
      </c>
      <c r="L28" s="39">
        <f>$R$5</f>
        <v>685</v>
      </c>
      <c r="M28" s="39">
        <f>$R$2</f>
        <v>11</v>
      </c>
    </row>
    <row r="29" spans="9:35">
      <c r="I29" s="39"/>
      <c r="J29" s="39"/>
      <c r="K29" s="39"/>
      <c r="L29" s="39"/>
      <c r="M29" s="39"/>
    </row>
    <row r="30" spans="9:35">
      <c r="I30" s="39"/>
      <c r="J30" s="39"/>
      <c r="K30" s="39"/>
      <c r="L30" s="39"/>
      <c r="M30" s="39"/>
    </row>
    <row r="31" spans="9:35">
      <c r="I31" s="39"/>
      <c r="J31" s="39"/>
      <c r="K31" s="39"/>
      <c r="L31" s="39"/>
      <c r="M31" s="39"/>
    </row>
    <row r="32" spans="9:35">
      <c r="I32" s="39">
        <f>$Y$5</f>
        <v>4210038387792135</v>
      </c>
      <c r="J32" s="39">
        <f>$X$5</f>
        <v>59732129675791</v>
      </c>
      <c r="K32" s="63">
        <f>$AD$5</f>
        <v>1795576924</v>
      </c>
      <c r="L32" s="39">
        <f>$V$5</f>
        <v>12545691535</v>
      </c>
      <c r="M32" s="39">
        <f>$U$5</f>
        <v>186368535</v>
      </c>
    </row>
    <row r="33" spans="9:15">
      <c r="I33" s="39">
        <f>$X$5</f>
        <v>59732129675791</v>
      </c>
      <c r="J33" s="39">
        <f>$W$5</f>
        <v>859047860295</v>
      </c>
      <c r="K33" s="63">
        <f>$AC$5</f>
        <v>26626546</v>
      </c>
      <c r="L33" s="39">
        <f>$U$5</f>
        <v>186368535</v>
      </c>
      <c r="M33" s="39">
        <f>$T$5</f>
        <v>2820151</v>
      </c>
    </row>
    <row r="34" spans="9:15">
      <c r="I34" s="39">
        <f>$W$5</f>
        <v>859047860295</v>
      </c>
      <c r="J34" s="39">
        <f>$V$5</f>
        <v>12545691535</v>
      </c>
      <c r="K34" s="63">
        <f>$AB$5</f>
        <v>401968</v>
      </c>
      <c r="L34" s="39">
        <f>$T$5</f>
        <v>2820151</v>
      </c>
      <c r="M34" s="39">
        <f>$S$5</f>
        <v>43515</v>
      </c>
      <c r="O34" s="22"/>
    </row>
    <row r="35" spans="9:15">
      <c r="I35" s="39">
        <f>$V$5</f>
        <v>12545691535</v>
      </c>
      <c r="J35" s="39">
        <f>$U$5</f>
        <v>186368535</v>
      </c>
      <c r="K35" s="63">
        <f>$AA$5</f>
        <v>6184</v>
      </c>
      <c r="L35" s="39">
        <f>$S$5</f>
        <v>43515</v>
      </c>
      <c r="M35" s="39">
        <f>$R$5</f>
        <v>685</v>
      </c>
    </row>
    <row r="36" spans="9:15" ht="15.75" thickBot="1">
      <c r="I36" s="70">
        <f>$U$5</f>
        <v>186368535</v>
      </c>
      <c r="J36" s="70">
        <f>$T$5</f>
        <v>2820151</v>
      </c>
      <c r="K36" s="71">
        <f>$Z$5</f>
        <v>97</v>
      </c>
      <c r="L36" s="70">
        <f>$R$5</f>
        <v>685</v>
      </c>
      <c r="M36" s="70">
        <f>$R$2</f>
        <v>11</v>
      </c>
      <c r="N36" s="16">
        <f>[1]!xMatDet(I32:M36)/[1]!xMatDet(I37:M41)</f>
        <v>-4.5843213880056526</v>
      </c>
    </row>
    <row r="37" spans="9:15">
      <c r="I37" s="39">
        <f>$Y$5</f>
        <v>4210038387792135</v>
      </c>
      <c r="J37" s="39">
        <f>$X$5</f>
        <v>59732129675791</v>
      </c>
      <c r="K37" s="39">
        <f>$W$5</f>
        <v>859047860295</v>
      </c>
      <c r="L37" s="39">
        <f>$V$5</f>
        <v>12545691535</v>
      </c>
      <c r="M37" s="39">
        <f>$U$5</f>
        <v>186368535</v>
      </c>
    </row>
    <row r="38" spans="9:15">
      <c r="I38" s="39">
        <f>$X$5</f>
        <v>59732129675791</v>
      </c>
      <c r="J38" s="39">
        <f>$W$5</f>
        <v>859047860295</v>
      </c>
      <c r="K38" s="39">
        <f>$V$5</f>
        <v>12545691535</v>
      </c>
      <c r="L38" s="39">
        <f>$U$5</f>
        <v>186368535</v>
      </c>
      <c r="M38" s="39">
        <f>$T$5</f>
        <v>2820151</v>
      </c>
    </row>
    <row r="39" spans="9:15">
      <c r="I39" s="39">
        <f>$W$5</f>
        <v>859047860295</v>
      </c>
      <c r="J39" s="39">
        <f>$V$5</f>
        <v>12545691535</v>
      </c>
      <c r="K39" s="39">
        <f>$U$5</f>
        <v>186368535</v>
      </c>
      <c r="L39" s="39">
        <f>$T$5</f>
        <v>2820151</v>
      </c>
      <c r="M39" s="39">
        <f>$S$5</f>
        <v>43515</v>
      </c>
    </row>
    <row r="40" spans="9:15">
      <c r="I40" s="39">
        <f>$V$5</f>
        <v>12545691535</v>
      </c>
      <c r="J40" s="39">
        <f>$U$5</f>
        <v>186368535</v>
      </c>
      <c r="K40" s="39">
        <f>$T$5</f>
        <v>2820151</v>
      </c>
      <c r="L40" s="39">
        <f>$S$5</f>
        <v>43515</v>
      </c>
      <c r="M40" s="39">
        <f>$R$5</f>
        <v>685</v>
      </c>
    </row>
    <row r="41" spans="9:15">
      <c r="I41" s="39">
        <f>$U$5</f>
        <v>186368535</v>
      </c>
      <c r="J41" s="39">
        <f>$T$5</f>
        <v>2820151</v>
      </c>
      <c r="K41" s="39">
        <f>$S$5</f>
        <v>43515</v>
      </c>
      <c r="L41" s="39">
        <f>$R$5</f>
        <v>685</v>
      </c>
      <c r="M41" s="39">
        <f>$R$2</f>
        <v>11</v>
      </c>
    </row>
    <row r="42" spans="9:15">
      <c r="I42" s="39"/>
      <c r="J42" s="39"/>
      <c r="K42" s="39"/>
      <c r="L42" s="39"/>
      <c r="M42" s="39"/>
    </row>
    <row r="43" spans="9:15">
      <c r="I43" s="39"/>
      <c r="J43" s="39"/>
      <c r="K43" s="39"/>
      <c r="L43" s="39"/>
      <c r="M43" s="39"/>
    </row>
    <row r="44" spans="9:15">
      <c r="I44" s="39"/>
      <c r="J44" s="39"/>
      <c r="K44" s="39"/>
      <c r="L44" s="39"/>
      <c r="M44" s="39"/>
    </row>
    <row r="45" spans="9:15">
      <c r="I45" s="39">
        <f>$Y$5</f>
        <v>4210038387792135</v>
      </c>
      <c r="J45" s="39">
        <f>$X$5</f>
        <v>59732129675791</v>
      </c>
      <c r="K45" s="39">
        <f>$W$5</f>
        <v>859047860295</v>
      </c>
      <c r="L45" s="63">
        <f>$AD$5</f>
        <v>1795576924</v>
      </c>
      <c r="M45" s="39">
        <f>$U$5</f>
        <v>186368535</v>
      </c>
    </row>
    <row r="46" spans="9:15">
      <c r="I46" s="39">
        <f>$X$5</f>
        <v>59732129675791</v>
      </c>
      <c r="J46" s="39">
        <f>$W$5</f>
        <v>859047860295</v>
      </c>
      <c r="K46" s="39">
        <f>$V$5</f>
        <v>12545691535</v>
      </c>
      <c r="L46" s="63">
        <f>$AC$5</f>
        <v>26626546</v>
      </c>
      <c r="M46" s="39">
        <f>$T$5</f>
        <v>2820151</v>
      </c>
    </row>
    <row r="47" spans="9:15">
      <c r="I47" s="39">
        <f>$W$5</f>
        <v>859047860295</v>
      </c>
      <c r="J47" s="39">
        <f>$V$5</f>
        <v>12545691535</v>
      </c>
      <c r="K47" s="39">
        <f>$U$5</f>
        <v>186368535</v>
      </c>
      <c r="L47" s="63">
        <f>$AB$5</f>
        <v>401968</v>
      </c>
      <c r="M47" s="39">
        <f>$S$5</f>
        <v>43515</v>
      </c>
      <c r="O47" s="22"/>
    </row>
    <row r="48" spans="9:15">
      <c r="I48" s="39">
        <f>$V$5</f>
        <v>12545691535</v>
      </c>
      <c r="J48" s="39">
        <f>$U$5</f>
        <v>186368535</v>
      </c>
      <c r="K48" s="39">
        <f>$T$5</f>
        <v>2820151</v>
      </c>
      <c r="L48" s="63">
        <f>$AA$5</f>
        <v>6184</v>
      </c>
      <c r="M48" s="39">
        <f>$R$5</f>
        <v>685</v>
      </c>
    </row>
    <row r="49" spans="9:15" ht="15.75" thickBot="1">
      <c r="I49" s="70">
        <f>$U$5</f>
        <v>186368535</v>
      </c>
      <c r="J49" s="70">
        <f>$T$5</f>
        <v>2820151</v>
      </c>
      <c r="K49" s="70">
        <f>$S$5</f>
        <v>43515</v>
      </c>
      <c r="L49" s="71">
        <f>$Z$5</f>
        <v>97</v>
      </c>
      <c r="M49" s="70">
        <f>$R$2</f>
        <v>11</v>
      </c>
      <c r="N49" s="16">
        <f>[1]!xMatDet(I45:M49)/[1]!xMatDet(I50:M54)</f>
        <v>193.61489205905119</v>
      </c>
    </row>
    <row r="50" spans="9:15">
      <c r="I50" s="39">
        <f>$Y$5</f>
        <v>4210038387792135</v>
      </c>
      <c r="J50" s="39">
        <f>$X$5</f>
        <v>59732129675791</v>
      </c>
      <c r="K50" s="39">
        <f>$W$5</f>
        <v>859047860295</v>
      </c>
      <c r="L50" s="39">
        <f>$V$5</f>
        <v>12545691535</v>
      </c>
      <c r="M50" s="39">
        <f>$U$5</f>
        <v>186368535</v>
      </c>
    </row>
    <row r="51" spans="9:15">
      <c r="I51" s="39">
        <f>$X$5</f>
        <v>59732129675791</v>
      </c>
      <c r="J51" s="39">
        <f>$W$5</f>
        <v>859047860295</v>
      </c>
      <c r="K51" s="39">
        <f>$V$5</f>
        <v>12545691535</v>
      </c>
      <c r="L51" s="39">
        <f>$U$5</f>
        <v>186368535</v>
      </c>
      <c r="M51" s="39">
        <f>$T$5</f>
        <v>2820151</v>
      </c>
    </row>
    <row r="52" spans="9:15">
      <c r="I52" s="39">
        <f>$W$5</f>
        <v>859047860295</v>
      </c>
      <c r="J52" s="39">
        <f>$V$5</f>
        <v>12545691535</v>
      </c>
      <c r="K52" s="39">
        <f>$U$5</f>
        <v>186368535</v>
      </c>
      <c r="L52" s="39">
        <f>$T$5</f>
        <v>2820151</v>
      </c>
      <c r="M52" s="39">
        <f>$S$5</f>
        <v>43515</v>
      </c>
    </row>
    <row r="53" spans="9:15">
      <c r="I53" s="39">
        <f>$V$5</f>
        <v>12545691535</v>
      </c>
      <c r="J53" s="39">
        <f>$U$5</f>
        <v>186368535</v>
      </c>
      <c r="K53" s="39">
        <f>$T$5</f>
        <v>2820151</v>
      </c>
      <c r="L53" s="39">
        <f>$S$5</f>
        <v>43515</v>
      </c>
      <c r="M53" s="39">
        <f>$R$5</f>
        <v>685</v>
      </c>
    </row>
    <row r="54" spans="9:15">
      <c r="I54" s="39">
        <f>$U$5</f>
        <v>186368535</v>
      </c>
      <c r="J54" s="39">
        <f>$T$5</f>
        <v>2820151</v>
      </c>
      <c r="K54" s="39">
        <f>$S$5</f>
        <v>43515</v>
      </c>
      <c r="L54" s="39">
        <f>$R$5</f>
        <v>685</v>
      </c>
      <c r="M54" s="39">
        <f>$R$2</f>
        <v>11</v>
      </c>
    </row>
    <row r="55" spans="9:15">
      <c r="I55" s="39"/>
      <c r="J55" s="39"/>
      <c r="K55" s="39"/>
      <c r="L55" s="39"/>
      <c r="M55" s="39"/>
    </row>
    <row r="56" spans="9:15">
      <c r="I56" s="39"/>
      <c r="J56" s="39"/>
      <c r="K56" s="39"/>
      <c r="L56" s="39"/>
      <c r="M56" s="39"/>
    </row>
    <row r="57" spans="9:15">
      <c r="I57" s="39"/>
      <c r="J57" s="39"/>
      <c r="K57" s="39"/>
      <c r="L57" s="39"/>
      <c r="M57" s="39"/>
    </row>
    <row r="58" spans="9:15">
      <c r="I58" s="39">
        <f>$Y$5</f>
        <v>4210038387792135</v>
      </c>
      <c r="J58" s="39">
        <f>$X$5</f>
        <v>59732129675791</v>
      </c>
      <c r="K58" s="39">
        <f>$W$5</f>
        <v>859047860295</v>
      </c>
      <c r="L58" s="39">
        <f>$V$5</f>
        <v>12545691535</v>
      </c>
      <c r="M58" s="63">
        <f>$AD$5</f>
        <v>1795576924</v>
      </c>
    </row>
    <row r="59" spans="9:15">
      <c r="I59" s="39">
        <f>$X$5</f>
        <v>59732129675791</v>
      </c>
      <c r="J59" s="39">
        <f>$W$5</f>
        <v>859047860295</v>
      </c>
      <c r="K59" s="39">
        <f>$V$5</f>
        <v>12545691535</v>
      </c>
      <c r="L59" s="39">
        <f>$U$5</f>
        <v>186368535</v>
      </c>
      <c r="M59" s="63">
        <f>$AC$5</f>
        <v>26626546</v>
      </c>
    </row>
    <row r="60" spans="9:15">
      <c r="I60" s="39">
        <f>$W$5</f>
        <v>859047860295</v>
      </c>
      <c r="J60" s="39">
        <f>$V$5</f>
        <v>12545691535</v>
      </c>
      <c r="K60" s="39">
        <f>$U$5</f>
        <v>186368535</v>
      </c>
      <c r="L60" s="39">
        <f>$T$5</f>
        <v>2820151</v>
      </c>
      <c r="M60" s="63">
        <f>$AB$5</f>
        <v>401968</v>
      </c>
      <c r="O60" s="22"/>
    </row>
    <row r="61" spans="9:15">
      <c r="I61" s="39">
        <f>$V$5</f>
        <v>12545691535</v>
      </c>
      <c r="J61" s="39">
        <f>$U$5</f>
        <v>186368535</v>
      </c>
      <c r="K61" s="39">
        <f>$T$5</f>
        <v>2820151</v>
      </c>
      <c r="L61" s="39">
        <f>$S$5</f>
        <v>43515</v>
      </c>
      <c r="M61" s="63">
        <f>$AA$5</f>
        <v>6184</v>
      </c>
    </row>
    <row r="62" spans="9:15" ht="15.75" thickBot="1">
      <c r="I62" s="70">
        <f>$U$5</f>
        <v>186368535</v>
      </c>
      <c r="J62" s="70">
        <f>$T$5</f>
        <v>2820151</v>
      </c>
      <c r="K62" s="70">
        <f>$S$5</f>
        <v>43515</v>
      </c>
      <c r="L62" s="70">
        <f>$R$5</f>
        <v>685</v>
      </c>
      <c r="M62" s="71">
        <f>$Z$5</f>
        <v>97</v>
      </c>
      <c r="N62" s="16">
        <f>[1]!xMatDet(I58:M62)/[1]!xMatDet(I63:M67)</f>
        <v>-3044.5589339611706</v>
      </c>
    </row>
    <row r="63" spans="9:15">
      <c r="I63" s="39">
        <f>$Y$5</f>
        <v>4210038387792135</v>
      </c>
      <c r="J63" s="39">
        <f>$X$5</f>
        <v>59732129675791</v>
      </c>
      <c r="K63" s="39">
        <f>$W$5</f>
        <v>859047860295</v>
      </c>
      <c r="L63" s="39">
        <f>$V$5</f>
        <v>12545691535</v>
      </c>
      <c r="M63" s="39">
        <f>$U$5</f>
        <v>186368535</v>
      </c>
    </row>
    <row r="64" spans="9:15">
      <c r="I64" s="39">
        <f>$X$5</f>
        <v>59732129675791</v>
      </c>
      <c r="J64" s="39">
        <f>$W$5</f>
        <v>859047860295</v>
      </c>
      <c r="K64" s="39">
        <f>$V$5</f>
        <v>12545691535</v>
      </c>
      <c r="L64" s="39">
        <f>$U$5</f>
        <v>186368535</v>
      </c>
      <c r="M64" s="39">
        <f>$T$5</f>
        <v>2820151</v>
      </c>
    </row>
    <row r="65" spans="9:13">
      <c r="I65" s="39">
        <f>$W$5</f>
        <v>859047860295</v>
      </c>
      <c r="J65" s="39">
        <f>$V$5</f>
        <v>12545691535</v>
      </c>
      <c r="K65" s="39">
        <f>$U$5</f>
        <v>186368535</v>
      </c>
      <c r="L65" s="39">
        <f>$T$5</f>
        <v>2820151</v>
      </c>
      <c r="M65" s="39">
        <f>$S$5</f>
        <v>43515</v>
      </c>
    </row>
    <row r="66" spans="9:13">
      <c r="I66" s="39">
        <f>$V$5</f>
        <v>12545691535</v>
      </c>
      <c r="J66" s="39">
        <f>$U$5</f>
        <v>186368535</v>
      </c>
      <c r="K66" s="39">
        <f>$T$5</f>
        <v>2820151</v>
      </c>
      <c r="L66" s="39">
        <f>$S$5</f>
        <v>43515</v>
      </c>
      <c r="M66" s="39">
        <f>$R$5</f>
        <v>685</v>
      </c>
    </row>
    <row r="67" spans="9:13">
      <c r="I67" s="39">
        <f>$U$5</f>
        <v>186368535</v>
      </c>
      <c r="J67" s="39">
        <f>$T$5</f>
        <v>2820151</v>
      </c>
      <c r="K67" s="39">
        <f>$S$5</f>
        <v>43515</v>
      </c>
      <c r="L67" s="39">
        <f>$R$5</f>
        <v>685</v>
      </c>
      <c r="M67" s="39">
        <f>$R$2</f>
        <v>11</v>
      </c>
    </row>
  </sheetData>
  <mergeCells count="1">
    <mergeCell ref="A1:AI1"/>
  </mergeCells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sheetPr codeName="Hoja31"/>
  <dimension ref="A1:AO1001"/>
  <sheetViews>
    <sheetView topLeftCell="AB1" workbookViewId="0">
      <selection activeCell="AK8" sqref="AK8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1.7280190483743354</v>
      </c>
      <c r="O1" s="85" t="s">
        <v>86</v>
      </c>
      <c r="P1" s="86">
        <f>SUM(P4:P5000)</f>
        <v>11</v>
      </c>
      <c r="Q1" s="87">
        <f>SUM(Q4:Q5000)</f>
        <v>1.0000000000000002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4'!AH7</f>
        <v>-0.78683173361059744</v>
      </c>
      <c r="C2" s="89" t="s">
        <v>88</v>
      </c>
      <c r="D2" s="90">
        <v>3</v>
      </c>
      <c r="E2" s="91">
        <v>1</v>
      </c>
      <c r="F2" s="86">
        <f>SMALL(A$2:A$5000,E2)</f>
        <v>-1.4119237690329101</v>
      </c>
      <c r="H2" s="92" t="s">
        <v>89</v>
      </c>
      <c r="I2" s="93">
        <f>SMALL(A1:A5000,E2)</f>
        <v>-1.4119237690329101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4'!AH8</f>
        <v>-0.98474485878432461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-1.2685520761506268</v>
      </c>
      <c r="H3" s="100"/>
      <c r="I3" s="93">
        <f>+I1-I2</f>
        <v>3.1399428174072455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0.24471629953003618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4'!AH9</f>
        <v>-1.2685520761506268</v>
      </c>
      <c r="E4" s="98">
        <f t="shared" ref="E4:E67" si="1">E3+1</f>
        <v>3</v>
      </c>
      <c r="F4" s="99">
        <f t="shared" si="0"/>
        <v>-0.98474485878432461</v>
      </c>
      <c r="H4" s="106"/>
      <c r="I4" s="107">
        <v>0.05</v>
      </c>
      <c r="K4" s="108">
        <f>$I$2-POWER(10,-$D$2)</f>
        <v>-1.4129237690329099</v>
      </c>
      <c r="L4" s="109">
        <f>K4+$I$4-POWER(10,-$D$3)</f>
        <v>-1.46292376903291</v>
      </c>
      <c r="M4" s="91">
        <f>K4-5*10^-(D$2+1)</f>
        <v>-1.4134237690329099</v>
      </c>
      <c r="N4" s="110">
        <f>L4+5*10^-(D$2+1)</f>
        <v>-1.46242376903291</v>
      </c>
      <c r="O4" s="111">
        <f>AVERAGE(K4,L4)</f>
        <v>-1.4379237690329099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-8.540982063013044E-11</v>
      </c>
      <c r="AF4" s="92" t="s">
        <v>108</v>
      </c>
      <c r="AG4" s="105">
        <f>KURT(A2:A5000)</f>
        <v>-1.326116703161238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4'!AH10</f>
        <v>1.4268450313902576</v>
      </c>
      <c r="E5" s="98">
        <f t="shared" si="1"/>
        <v>4</v>
      </c>
      <c r="F5" s="99">
        <f t="shared" si="0"/>
        <v>-0.78683173361059744</v>
      </c>
      <c r="K5" s="114">
        <f>L4+10^(-$D$2)</f>
        <v>-1.4619237690329101</v>
      </c>
      <c r="L5" s="115">
        <f>K5+$I$4-POWER(10,-$D$2)</f>
        <v>-1.4129237690329099</v>
      </c>
      <c r="M5" s="98">
        <f t="shared" ref="M5:M68" si="2">K5-5*10^-(D$2+1)</f>
        <v>-1.46242376903291</v>
      </c>
      <c r="N5" s="116">
        <f t="shared" ref="N5:N68" si="3">L5+5*10^-(D$2+1)</f>
        <v>-1.41242376903291</v>
      </c>
      <c r="O5" s="117">
        <f t="shared" ref="O5:O68" si="4">AVERAGE(K5,L5)</f>
        <v>-1.4374237690329101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-8.1767095633949793E-2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4'!AH11</f>
        <v>-8.1767095633949793E-2</v>
      </c>
      <c r="E6" s="98">
        <f t="shared" si="1"/>
        <v>5</v>
      </c>
      <c r="F6" s="99">
        <f t="shared" si="0"/>
        <v>-0.55146164530378883</v>
      </c>
      <c r="H6" s="139" t="s">
        <v>110</v>
      </c>
      <c r="I6" s="140"/>
      <c r="K6" s="114">
        <f t="shared" ref="K6:K69" si="8">L5+10^(-$D$2)</f>
        <v>-1.4119237690329101</v>
      </c>
      <c r="L6" s="115">
        <f t="shared" ref="L6:L69" si="9">K6+$I$4-POWER(10,-$D$2)</f>
        <v>-1.3629237690329099</v>
      </c>
      <c r="M6" s="98">
        <f t="shared" si="2"/>
        <v>-1.41242376903291</v>
      </c>
      <c r="N6" s="116">
        <f t="shared" si="3"/>
        <v>-1.36242376903291</v>
      </c>
      <c r="O6" s="117">
        <f t="shared" si="4"/>
        <v>-1.3874237690329099</v>
      </c>
      <c r="P6" s="98">
        <f t="shared" si="5"/>
        <v>1</v>
      </c>
      <c r="Q6" s="118">
        <f t="shared" si="6"/>
        <v>9.0909090909090912E-2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4'!AH12</f>
        <v>-1.4119237690329101</v>
      </c>
      <c r="E7" s="98">
        <f t="shared" si="1"/>
        <v>6</v>
      </c>
      <c r="F7" s="99">
        <f t="shared" si="0"/>
        <v>-8.1767095633949793E-2</v>
      </c>
      <c r="H7" s="141">
        <f>+N7-M7</f>
        <v>5.0000000000000044E-2</v>
      </c>
      <c r="I7" s="142"/>
      <c r="K7" s="114">
        <f t="shared" si="8"/>
        <v>-1.36192376903291</v>
      </c>
      <c r="L7" s="115">
        <f t="shared" si="9"/>
        <v>-1.3129237690329099</v>
      </c>
      <c r="M7" s="98">
        <f t="shared" si="2"/>
        <v>-1.36242376903291</v>
      </c>
      <c r="N7" s="116">
        <f t="shared" si="3"/>
        <v>-1.3124237690329099</v>
      </c>
      <c r="O7" s="117">
        <f t="shared" si="4"/>
        <v>-1.33742376903291</v>
      </c>
      <c r="P7" s="98">
        <f t="shared" si="5"/>
        <v>0</v>
      </c>
      <c r="Q7" s="118">
        <f t="shared" si="6"/>
        <v>0</v>
      </c>
      <c r="R7" s="98">
        <f t="shared" si="10"/>
        <v>1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8.6876304159302897</v>
      </c>
      <c r="AL7" s="39"/>
      <c r="AM7" s="39"/>
      <c r="AN7" s="39"/>
      <c r="AO7" s="104"/>
    </row>
    <row r="8" spans="1:41">
      <c r="A8" s="119">
        <f>+'MODELO 4'!AH13</f>
        <v>-0.55146164530378883</v>
      </c>
      <c r="E8" s="98">
        <f t="shared" si="1"/>
        <v>7</v>
      </c>
      <c r="F8" s="99">
        <f t="shared" si="0"/>
        <v>0.43056853472080547</v>
      </c>
      <c r="K8" s="114">
        <f t="shared" si="8"/>
        <v>-1.31192376903291</v>
      </c>
      <c r="L8" s="115">
        <f t="shared" si="9"/>
        <v>-1.2629237690329098</v>
      </c>
      <c r="M8" s="98">
        <f t="shared" si="2"/>
        <v>-1.3124237690329099</v>
      </c>
      <c r="N8" s="116">
        <f t="shared" si="3"/>
        <v>-1.2624237690329099</v>
      </c>
      <c r="O8" s="117">
        <f t="shared" si="4"/>
        <v>-1.2874237690329098</v>
      </c>
      <c r="P8" s="98">
        <f t="shared" si="5"/>
        <v>1</v>
      </c>
      <c r="Q8" s="118">
        <f t="shared" si="6"/>
        <v>9.0909090909090912E-2</v>
      </c>
      <c r="R8" s="98">
        <f t="shared" si="10"/>
        <v>2</v>
      </c>
      <c r="S8" s="119">
        <f t="shared" si="7"/>
        <v>1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4'!AH14</f>
        <v>0.62928833817568375</v>
      </c>
      <c r="E9" s="98">
        <f t="shared" si="1"/>
        <v>8</v>
      </c>
      <c r="F9" s="99">
        <f t="shared" si="0"/>
        <v>0.62928833817568375</v>
      </c>
      <c r="K9" s="114">
        <f t="shared" si="8"/>
        <v>-1.2619237690329099</v>
      </c>
      <c r="L9" s="115">
        <f t="shared" si="9"/>
        <v>-1.2129237690329098</v>
      </c>
      <c r="M9" s="98">
        <f t="shared" si="2"/>
        <v>-1.2624237690329099</v>
      </c>
      <c r="N9" s="116">
        <f t="shared" si="3"/>
        <v>-1.2124237690329098</v>
      </c>
      <c r="O9" s="117">
        <f t="shared" si="4"/>
        <v>-1.23742376903291</v>
      </c>
      <c r="P9" s="98">
        <f t="shared" si="5"/>
        <v>0</v>
      </c>
      <c r="Q9" s="118">
        <f t="shared" si="6"/>
        <v>0</v>
      </c>
      <c r="R9" s="98">
        <f t="shared" si="10"/>
        <v>2</v>
      </c>
      <c r="S9" s="119">
        <f t="shared" si="7"/>
        <v>2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4'!AH15</f>
        <v>1.7280190483743354</v>
      </c>
      <c r="E10" s="98">
        <f t="shared" si="1"/>
        <v>9</v>
      </c>
      <c r="F10" s="99">
        <f t="shared" si="0"/>
        <v>0.87056022491560725</v>
      </c>
      <c r="K10" s="114">
        <f t="shared" si="8"/>
        <v>-1.2119237690329099</v>
      </c>
      <c r="L10" s="115">
        <f t="shared" si="9"/>
        <v>-1.1629237690329097</v>
      </c>
      <c r="M10" s="98">
        <f t="shared" si="2"/>
        <v>-1.2124237690329098</v>
      </c>
      <c r="N10" s="116">
        <f t="shared" si="3"/>
        <v>-1.1624237690329098</v>
      </c>
      <c r="O10" s="117">
        <f t="shared" si="4"/>
        <v>-1.1874237690329097</v>
      </c>
      <c r="P10" s="98">
        <f t="shared" si="5"/>
        <v>0</v>
      </c>
      <c r="Q10" s="118">
        <f t="shared" si="6"/>
        <v>0</v>
      </c>
      <c r="R10" s="98">
        <f t="shared" si="10"/>
        <v>2</v>
      </c>
      <c r="S10" s="119">
        <f t="shared" si="7"/>
        <v>2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4'!AH16</f>
        <v>0.43056853472080547</v>
      </c>
      <c r="E11" s="98">
        <f t="shared" si="1"/>
        <v>10</v>
      </c>
      <c r="F11" s="99">
        <f t="shared" si="0"/>
        <v>1.4268450313902576</v>
      </c>
      <c r="K11" s="114">
        <f t="shared" si="8"/>
        <v>-1.1619237690329098</v>
      </c>
      <c r="L11" s="115">
        <f t="shared" si="9"/>
        <v>-1.1129237690329097</v>
      </c>
      <c r="M11" s="98">
        <f t="shared" si="2"/>
        <v>-1.1624237690329098</v>
      </c>
      <c r="N11" s="116">
        <f t="shared" si="3"/>
        <v>-1.1124237690329097</v>
      </c>
      <c r="O11" s="117">
        <f t="shared" si="4"/>
        <v>-1.1374237690329099</v>
      </c>
      <c r="P11" s="98">
        <f t="shared" si="5"/>
        <v>0</v>
      </c>
      <c r="Q11" s="118">
        <f t="shared" si="6"/>
        <v>0</v>
      </c>
      <c r="R11" s="98">
        <f t="shared" si="10"/>
        <v>2</v>
      </c>
      <c r="S11" s="119">
        <f t="shared" si="7"/>
        <v>2</v>
      </c>
      <c r="AJ11" s="120"/>
      <c r="AK11" s="39"/>
      <c r="AL11" s="39"/>
      <c r="AM11" s="39"/>
      <c r="AN11" s="39"/>
      <c r="AO11" s="104"/>
    </row>
    <row r="12" spans="1:41">
      <c r="A12" s="119">
        <f>+'MODELO 4'!AH17</f>
        <v>0.87056022491560725</v>
      </c>
      <c r="E12" s="98">
        <f t="shared" si="1"/>
        <v>11</v>
      </c>
      <c r="F12" s="99">
        <f t="shared" si="0"/>
        <v>1.7280190483743354</v>
      </c>
      <c r="K12" s="114">
        <f t="shared" si="8"/>
        <v>-1.1119237690329098</v>
      </c>
      <c r="L12" s="115">
        <f t="shared" si="9"/>
        <v>-1.0629237690329096</v>
      </c>
      <c r="M12" s="98">
        <f t="shared" si="2"/>
        <v>-1.1124237690329097</v>
      </c>
      <c r="N12" s="116">
        <f t="shared" si="3"/>
        <v>-1.0624237690329097</v>
      </c>
      <c r="O12" s="117">
        <f t="shared" si="4"/>
        <v>-1.0874237690329096</v>
      </c>
      <c r="P12" s="98">
        <f t="shared" si="5"/>
        <v>0</v>
      </c>
      <c r="Q12" s="118">
        <f t="shared" si="6"/>
        <v>0</v>
      </c>
      <c r="R12" s="98">
        <f t="shared" si="10"/>
        <v>2</v>
      </c>
      <c r="S12" s="119">
        <f t="shared" si="7"/>
        <v>2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-1.0619237690329097</v>
      </c>
      <c r="L13" s="115">
        <f t="shared" si="9"/>
        <v>-1.0129237690329096</v>
      </c>
      <c r="M13" s="98">
        <f t="shared" si="2"/>
        <v>-1.0624237690329097</v>
      </c>
      <c r="N13" s="116">
        <f t="shared" si="3"/>
        <v>-1.0124237690329096</v>
      </c>
      <c r="O13" s="117">
        <f t="shared" si="4"/>
        <v>-1.0374237690329098</v>
      </c>
      <c r="P13" s="98">
        <f t="shared" si="5"/>
        <v>0</v>
      </c>
      <c r="Q13" s="118">
        <f t="shared" si="6"/>
        <v>0</v>
      </c>
      <c r="R13" s="98">
        <f t="shared" si="10"/>
        <v>2</v>
      </c>
      <c r="S13" s="119">
        <f t="shared" si="7"/>
        <v>2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-1.0119237690329097</v>
      </c>
      <c r="L14" s="115">
        <f t="shared" si="9"/>
        <v>-0.96292376903290966</v>
      </c>
      <c r="M14" s="98">
        <f t="shared" si="2"/>
        <v>-1.0124237690329096</v>
      </c>
      <c r="N14" s="116">
        <f t="shared" si="3"/>
        <v>-0.96242376903290972</v>
      </c>
      <c r="O14" s="117">
        <f t="shared" si="4"/>
        <v>-0.98742376903290974</v>
      </c>
      <c r="P14" s="98">
        <f t="shared" si="5"/>
        <v>1</v>
      </c>
      <c r="Q14" s="118">
        <f t="shared" si="6"/>
        <v>9.0909090909090912E-2</v>
      </c>
      <c r="R14" s="98">
        <f t="shared" si="10"/>
        <v>3</v>
      </c>
      <c r="S14" s="119">
        <f t="shared" si="7"/>
        <v>2</v>
      </c>
    </row>
    <row r="15" spans="1:41">
      <c r="A15" s="119"/>
      <c r="E15" s="98">
        <f t="shared" si="1"/>
        <v>14</v>
      </c>
      <c r="F15" s="99"/>
      <c r="K15" s="114">
        <f t="shared" si="8"/>
        <v>-0.96192376903290966</v>
      </c>
      <c r="L15" s="115">
        <f t="shared" si="9"/>
        <v>-0.91292376903290962</v>
      </c>
      <c r="M15" s="98">
        <f t="shared" si="2"/>
        <v>-0.9624237690329096</v>
      </c>
      <c r="N15" s="116">
        <f t="shared" si="3"/>
        <v>-0.91242376903290967</v>
      </c>
      <c r="O15" s="117">
        <f t="shared" si="4"/>
        <v>-0.93742376903290969</v>
      </c>
      <c r="P15" s="98">
        <f t="shared" si="5"/>
        <v>0</v>
      </c>
      <c r="Q15" s="118">
        <f t="shared" si="6"/>
        <v>0</v>
      </c>
      <c r="R15" s="98">
        <f t="shared" si="10"/>
        <v>3</v>
      </c>
      <c r="S15" s="119">
        <f t="shared" si="7"/>
        <v>3</v>
      </c>
    </row>
    <row r="16" spans="1:41">
      <c r="A16" s="119"/>
      <c r="E16" s="98">
        <f t="shared" si="1"/>
        <v>15</v>
      </c>
      <c r="F16" s="99"/>
      <c r="K16" s="114">
        <f t="shared" si="8"/>
        <v>-0.91192376903290961</v>
      </c>
      <c r="L16" s="115">
        <f t="shared" si="9"/>
        <v>-0.86292376903290957</v>
      </c>
      <c r="M16" s="98">
        <f t="shared" si="2"/>
        <v>-0.91242376903290956</v>
      </c>
      <c r="N16" s="116">
        <f t="shared" si="3"/>
        <v>-0.86242376903290963</v>
      </c>
      <c r="O16" s="117">
        <f t="shared" si="4"/>
        <v>-0.88742376903290965</v>
      </c>
      <c r="P16" s="98">
        <f t="shared" si="5"/>
        <v>0</v>
      </c>
      <c r="Q16" s="118">
        <f t="shared" si="6"/>
        <v>0</v>
      </c>
      <c r="R16" s="98">
        <f t="shared" si="10"/>
        <v>3</v>
      </c>
      <c r="S16" s="119">
        <f t="shared" si="7"/>
        <v>3</v>
      </c>
    </row>
    <row r="17" spans="1:19">
      <c r="A17" s="119"/>
      <c r="E17" s="98">
        <f t="shared" si="1"/>
        <v>16</v>
      </c>
      <c r="F17" s="99"/>
      <c r="K17" s="114">
        <f t="shared" si="8"/>
        <v>-0.86192376903290957</v>
      </c>
      <c r="L17" s="115">
        <f t="shared" si="9"/>
        <v>-0.81292376903290953</v>
      </c>
      <c r="M17" s="98">
        <f t="shared" si="2"/>
        <v>-0.86242376903290952</v>
      </c>
      <c r="N17" s="116">
        <f t="shared" si="3"/>
        <v>-0.81242376903290958</v>
      </c>
      <c r="O17" s="117">
        <f t="shared" si="4"/>
        <v>-0.8374237690329096</v>
      </c>
      <c r="P17" s="98">
        <f t="shared" si="5"/>
        <v>0</v>
      </c>
      <c r="Q17" s="118">
        <f t="shared" si="6"/>
        <v>0</v>
      </c>
      <c r="R17" s="98">
        <f t="shared" si="10"/>
        <v>3</v>
      </c>
      <c r="S17" s="119">
        <f t="shared" si="7"/>
        <v>3</v>
      </c>
    </row>
    <row r="18" spans="1:19">
      <c r="A18" s="119"/>
      <c r="E18" s="98">
        <f t="shared" si="1"/>
        <v>17</v>
      </c>
      <c r="F18" s="99"/>
      <c r="K18" s="114">
        <f t="shared" si="8"/>
        <v>-0.81192376903290953</v>
      </c>
      <c r="L18" s="115">
        <f t="shared" si="9"/>
        <v>-0.76292376903290948</v>
      </c>
      <c r="M18" s="98">
        <f t="shared" si="2"/>
        <v>-0.81242376903290947</v>
      </c>
      <c r="N18" s="116">
        <f t="shared" si="3"/>
        <v>-0.76242376903290954</v>
      </c>
      <c r="O18" s="117">
        <f t="shared" si="4"/>
        <v>-0.78742376903290956</v>
      </c>
      <c r="P18" s="98">
        <f t="shared" si="5"/>
        <v>1</v>
      </c>
      <c r="Q18" s="118">
        <f t="shared" si="6"/>
        <v>9.0909090909090912E-2</v>
      </c>
      <c r="R18" s="98">
        <f t="shared" si="10"/>
        <v>4</v>
      </c>
      <c r="S18" s="119">
        <f t="shared" si="7"/>
        <v>3</v>
      </c>
    </row>
    <row r="19" spans="1:19">
      <c r="A19" s="119"/>
      <c r="E19" s="98">
        <f t="shared" si="1"/>
        <v>18</v>
      </c>
      <c r="F19" s="99"/>
      <c r="K19" s="114">
        <f t="shared" si="8"/>
        <v>-0.76192376903290948</v>
      </c>
      <c r="L19" s="115">
        <f t="shared" si="9"/>
        <v>-0.71292376903290944</v>
      </c>
      <c r="M19" s="98">
        <f t="shared" si="2"/>
        <v>-0.76242376903290943</v>
      </c>
      <c r="N19" s="116">
        <f t="shared" si="3"/>
        <v>-0.71242376903290949</v>
      </c>
      <c r="O19" s="117">
        <f t="shared" si="4"/>
        <v>-0.73742376903290952</v>
      </c>
      <c r="P19" s="98">
        <f t="shared" si="5"/>
        <v>0</v>
      </c>
      <c r="Q19" s="118">
        <f t="shared" si="6"/>
        <v>0</v>
      </c>
      <c r="R19" s="98">
        <f t="shared" si="10"/>
        <v>4</v>
      </c>
      <c r="S19" s="119">
        <f t="shared" si="7"/>
        <v>4</v>
      </c>
    </row>
    <row r="20" spans="1:19">
      <c r="A20" s="119"/>
      <c r="E20" s="98">
        <f t="shared" si="1"/>
        <v>19</v>
      </c>
      <c r="F20" s="99"/>
      <c r="K20" s="114">
        <f t="shared" si="8"/>
        <v>-0.71192376903290944</v>
      </c>
      <c r="L20" s="115">
        <f t="shared" si="9"/>
        <v>-0.66292376903290939</v>
      </c>
      <c r="M20" s="98">
        <f t="shared" si="2"/>
        <v>-0.71242376903290938</v>
      </c>
      <c r="N20" s="116">
        <f t="shared" si="3"/>
        <v>-0.66242376903290945</v>
      </c>
      <c r="O20" s="117">
        <f t="shared" si="4"/>
        <v>-0.68742376903290947</v>
      </c>
      <c r="P20" s="98">
        <f t="shared" si="5"/>
        <v>0</v>
      </c>
      <c r="Q20" s="118">
        <f t="shared" si="6"/>
        <v>0</v>
      </c>
      <c r="R20" s="98">
        <f t="shared" si="10"/>
        <v>4</v>
      </c>
      <c r="S20" s="119">
        <f t="shared" si="7"/>
        <v>4</v>
      </c>
    </row>
    <row r="21" spans="1:19">
      <c r="A21" s="119"/>
      <c r="E21" s="98">
        <f t="shared" si="1"/>
        <v>20</v>
      </c>
      <c r="F21" s="99"/>
      <c r="K21" s="114">
        <f t="shared" si="8"/>
        <v>-0.66192376903290939</v>
      </c>
      <c r="L21" s="115">
        <f t="shared" si="9"/>
        <v>-0.61292376903290935</v>
      </c>
      <c r="M21" s="98">
        <f t="shared" si="2"/>
        <v>-0.66242376903290934</v>
      </c>
      <c r="N21" s="116">
        <f t="shared" si="3"/>
        <v>-0.6124237690329094</v>
      </c>
      <c r="O21" s="117">
        <f t="shared" si="4"/>
        <v>-0.63742376903290943</v>
      </c>
      <c r="P21" s="98">
        <f t="shared" si="5"/>
        <v>0</v>
      </c>
      <c r="Q21" s="118">
        <f t="shared" si="6"/>
        <v>0</v>
      </c>
      <c r="R21" s="98">
        <f t="shared" si="10"/>
        <v>4</v>
      </c>
      <c r="S21" s="119">
        <f t="shared" si="7"/>
        <v>4</v>
      </c>
    </row>
    <row r="22" spans="1:19">
      <c r="A22" s="119"/>
      <c r="E22" s="98">
        <f t="shared" si="1"/>
        <v>21</v>
      </c>
      <c r="F22" s="99"/>
      <c r="K22" s="114">
        <f t="shared" si="8"/>
        <v>-0.61192376903290935</v>
      </c>
      <c r="L22" s="115">
        <f t="shared" si="9"/>
        <v>-0.5629237690329093</v>
      </c>
      <c r="M22" s="98">
        <f t="shared" si="2"/>
        <v>-0.61242376903290929</v>
      </c>
      <c r="N22" s="116">
        <f t="shared" si="3"/>
        <v>-0.56242376903290936</v>
      </c>
      <c r="O22" s="117">
        <f t="shared" si="4"/>
        <v>-0.58742376903290938</v>
      </c>
      <c r="P22" s="98">
        <f t="shared" si="5"/>
        <v>0</v>
      </c>
      <c r="Q22" s="118">
        <f t="shared" si="6"/>
        <v>0</v>
      </c>
      <c r="R22" s="98">
        <f t="shared" si="10"/>
        <v>4</v>
      </c>
      <c r="S22" s="119">
        <f t="shared" si="7"/>
        <v>4</v>
      </c>
    </row>
    <row r="23" spans="1:19">
      <c r="A23" s="119"/>
      <c r="E23" s="98">
        <f t="shared" si="1"/>
        <v>22</v>
      </c>
      <c r="F23" s="99"/>
      <c r="K23" s="114">
        <f t="shared" si="8"/>
        <v>-0.5619237690329093</v>
      </c>
      <c r="L23" s="115">
        <f t="shared" si="9"/>
        <v>-0.51292376903290926</v>
      </c>
      <c r="M23" s="98">
        <f t="shared" si="2"/>
        <v>-0.56242376903290925</v>
      </c>
      <c r="N23" s="116">
        <f t="shared" si="3"/>
        <v>-0.51242376903290932</v>
      </c>
      <c r="O23" s="117">
        <f t="shared" si="4"/>
        <v>-0.53742376903290934</v>
      </c>
      <c r="P23" s="98">
        <f t="shared" si="5"/>
        <v>1</v>
      </c>
      <c r="Q23" s="118">
        <f t="shared" si="6"/>
        <v>9.0909090909090912E-2</v>
      </c>
      <c r="R23" s="98">
        <f t="shared" si="10"/>
        <v>5</v>
      </c>
      <c r="S23" s="119">
        <f t="shared" si="7"/>
        <v>4</v>
      </c>
    </row>
    <row r="24" spans="1:19">
      <c r="A24" s="119"/>
      <c r="E24" s="98">
        <f t="shared" si="1"/>
        <v>23</v>
      </c>
      <c r="F24" s="99"/>
      <c r="K24" s="114">
        <f t="shared" si="8"/>
        <v>-0.51192376903290926</v>
      </c>
      <c r="L24" s="115">
        <f t="shared" si="9"/>
        <v>-0.46292376903290927</v>
      </c>
      <c r="M24" s="98">
        <f t="shared" si="2"/>
        <v>-0.5124237690329092</v>
      </c>
      <c r="N24" s="116">
        <f t="shared" si="3"/>
        <v>-0.46242376903290927</v>
      </c>
      <c r="O24" s="117">
        <f t="shared" si="4"/>
        <v>-0.48742376903290929</v>
      </c>
      <c r="P24" s="98">
        <f t="shared" si="5"/>
        <v>0</v>
      </c>
      <c r="Q24" s="118">
        <f t="shared" si="6"/>
        <v>0</v>
      </c>
      <c r="R24" s="98">
        <f t="shared" si="10"/>
        <v>5</v>
      </c>
      <c r="S24" s="119">
        <f t="shared" si="7"/>
        <v>5</v>
      </c>
    </row>
    <row r="25" spans="1:19">
      <c r="A25" s="119"/>
      <c r="E25" s="98">
        <f t="shared" si="1"/>
        <v>24</v>
      </c>
      <c r="F25" s="99"/>
      <c r="K25" s="114">
        <f t="shared" si="8"/>
        <v>-0.46192376903290927</v>
      </c>
      <c r="L25" s="115">
        <f t="shared" si="9"/>
        <v>-0.41292376903290928</v>
      </c>
      <c r="M25" s="98">
        <f t="shared" si="2"/>
        <v>-0.46242376903290927</v>
      </c>
      <c r="N25" s="116">
        <f t="shared" si="3"/>
        <v>-0.41242376903290928</v>
      </c>
      <c r="O25" s="117">
        <f t="shared" si="4"/>
        <v>-0.43742376903290925</v>
      </c>
      <c r="P25" s="98">
        <f t="shared" si="5"/>
        <v>0</v>
      </c>
      <c r="Q25" s="118">
        <f t="shared" si="6"/>
        <v>0</v>
      </c>
      <c r="R25" s="98">
        <f t="shared" si="10"/>
        <v>5</v>
      </c>
      <c r="S25" s="119">
        <f t="shared" si="7"/>
        <v>5</v>
      </c>
    </row>
    <row r="26" spans="1:19">
      <c r="A26" s="119"/>
      <c r="E26" s="98">
        <f t="shared" si="1"/>
        <v>25</v>
      </c>
      <c r="F26" s="99"/>
      <c r="K26" s="114">
        <f t="shared" si="8"/>
        <v>-0.41192376903290928</v>
      </c>
      <c r="L26" s="115">
        <f t="shared" si="9"/>
        <v>-0.36292376903290929</v>
      </c>
      <c r="M26" s="98">
        <f t="shared" si="2"/>
        <v>-0.41242376903290928</v>
      </c>
      <c r="N26" s="116">
        <f t="shared" si="3"/>
        <v>-0.36242376903290929</v>
      </c>
      <c r="O26" s="117">
        <f t="shared" si="4"/>
        <v>-0.38742376903290932</v>
      </c>
      <c r="P26" s="98">
        <f t="shared" si="5"/>
        <v>0</v>
      </c>
      <c r="Q26" s="118">
        <f t="shared" si="6"/>
        <v>0</v>
      </c>
      <c r="R26" s="98">
        <f t="shared" si="10"/>
        <v>5</v>
      </c>
      <c r="S26" s="119">
        <f t="shared" si="7"/>
        <v>5</v>
      </c>
    </row>
    <row r="27" spans="1:19">
      <c r="A27" s="119"/>
      <c r="E27" s="98">
        <f t="shared" si="1"/>
        <v>26</v>
      </c>
      <c r="F27" s="99"/>
      <c r="K27" s="114">
        <f t="shared" si="8"/>
        <v>-0.36192376903290929</v>
      </c>
      <c r="L27" s="115">
        <f t="shared" si="9"/>
        <v>-0.3129237690329093</v>
      </c>
      <c r="M27" s="98">
        <f t="shared" si="2"/>
        <v>-0.36242376903290929</v>
      </c>
      <c r="N27" s="116">
        <f t="shared" si="3"/>
        <v>-0.3124237690329093</v>
      </c>
      <c r="O27" s="117">
        <f t="shared" si="4"/>
        <v>-0.33742376903290927</v>
      </c>
      <c r="P27" s="98">
        <f t="shared" si="5"/>
        <v>0</v>
      </c>
      <c r="Q27" s="118">
        <f t="shared" si="6"/>
        <v>0</v>
      </c>
      <c r="R27" s="98">
        <f t="shared" si="10"/>
        <v>5</v>
      </c>
      <c r="S27" s="119">
        <f t="shared" si="7"/>
        <v>5</v>
      </c>
    </row>
    <row r="28" spans="1:19">
      <c r="A28" s="119"/>
      <c r="E28" s="98">
        <f t="shared" si="1"/>
        <v>27</v>
      </c>
      <c r="F28" s="99"/>
      <c r="K28" s="114">
        <f t="shared" si="8"/>
        <v>-0.3119237690329093</v>
      </c>
      <c r="L28" s="115">
        <f t="shared" si="9"/>
        <v>-0.26292376903290932</v>
      </c>
      <c r="M28" s="98">
        <f t="shared" si="2"/>
        <v>-0.3124237690329093</v>
      </c>
      <c r="N28" s="116">
        <f t="shared" si="3"/>
        <v>-0.26242376903290932</v>
      </c>
      <c r="O28" s="117">
        <f t="shared" si="4"/>
        <v>-0.28742376903290934</v>
      </c>
      <c r="P28" s="98">
        <f t="shared" si="5"/>
        <v>0</v>
      </c>
      <c r="Q28" s="118">
        <f t="shared" si="6"/>
        <v>0</v>
      </c>
      <c r="R28" s="98">
        <f t="shared" si="10"/>
        <v>5</v>
      </c>
      <c r="S28" s="119">
        <f t="shared" si="7"/>
        <v>5</v>
      </c>
    </row>
    <row r="29" spans="1:19">
      <c r="A29" s="119"/>
      <c r="E29" s="98">
        <f t="shared" si="1"/>
        <v>28</v>
      </c>
      <c r="F29" s="99"/>
      <c r="K29" s="114">
        <f t="shared" si="8"/>
        <v>-0.26192376903290931</v>
      </c>
      <c r="L29" s="115">
        <f t="shared" si="9"/>
        <v>-0.21292376903290933</v>
      </c>
      <c r="M29" s="98">
        <f t="shared" si="2"/>
        <v>-0.26242376903290932</v>
      </c>
      <c r="N29" s="116">
        <f t="shared" si="3"/>
        <v>-0.21242376903290933</v>
      </c>
      <c r="O29" s="117">
        <f t="shared" si="4"/>
        <v>-0.23742376903290932</v>
      </c>
      <c r="P29" s="98">
        <f t="shared" si="5"/>
        <v>0</v>
      </c>
      <c r="Q29" s="118">
        <f t="shared" si="6"/>
        <v>0</v>
      </c>
      <c r="R29" s="98">
        <f t="shared" si="10"/>
        <v>5</v>
      </c>
      <c r="S29" s="119">
        <f t="shared" si="7"/>
        <v>5</v>
      </c>
    </row>
    <row r="30" spans="1:19">
      <c r="A30" s="119"/>
      <c r="E30" s="98">
        <f t="shared" si="1"/>
        <v>29</v>
      </c>
      <c r="F30" s="99"/>
      <c r="K30" s="114">
        <f t="shared" si="8"/>
        <v>-0.21192376903290933</v>
      </c>
      <c r="L30" s="115">
        <f t="shared" si="9"/>
        <v>-0.16292376903290934</v>
      </c>
      <c r="M30" s="98">
        <f t="shared" si="2"/>
        <v>-0.21242376903290933</v>
      </c>
      <c r="N30" s="116">
        <f t="shared" si="3"/>
        <v>-0.16242376903290934</v>
      </c>
      <c r="O30" s="117">
        <f t="shared" si="4"/>
        <v>-0.18742376903290933</v>
      </c>
      <c r="P30" s="98">
        <f t="shared" si="5"/>
        <v>0</v>
      </c>
      <c r="Q30" s="118">
        <f t="shared" si="6"/>
        <v>0</v>
      </c>
      <c r="R30" s="98">
        <f t="shared" si="10"/>
        <v>5</v>
      </c>
      <c r="S30" s="119">
        <f t="shared" si="7"/>
        <v>5</v>
      </c>
    </row>
    <row r="31" spans="1:19">
      <c r="A31" s="119"/>
      <c r="E31" s="98">
        <f t="shared" si="1"/>
        <v>30</v>
      </c>
      <c r="F31" s="99"/>
      <c r="K31" s="114">
        <f t="shared" si="8"/>
        <v>-0.16192376903290934</v>
      </c>
      <c r="L31" s="115">
        <f t="shared" si="9"/>
        <v>-0.11292376903290934</v>
      </c>
      <c r="M31" s="98">
        <f t="shared" si="2"/>
        <v>-0.16242376903290934</v>
      </c>
      <c r="N31" s="116">
        <f t="shared" si="3"/>
        <v>-0.11242376903290933</v>
      </c>
      <c r="O31" s="117">
        <f t="shared" si="4"/>
        <v>-0.13742376903290934</v>
      </c>
      <c r="P31" s="98">
        <f t="shared" si="5"/>
        <v>0</v>
      </c>
      <c r="Q31" s="118">
        <f t="shared" si="6"/>
        <v>0</v>
      </c>
      <c r="R31" s="98">
        <f t="shared" si="10"/>
        <v>5</v>
      </c>
      <c r="S31" s="119">
        <f t="shared" si="7"/>
        <v>5</v>
      </c>
    </row>
    <row r="32" spans="1:19">
      <c r="A32" s="119"/>
      <c r="E32" s="98">
        <f t="shared" si="1"/>
        <v>31</v>
      </c>
      <c r="F32" s="99"/>
      <c r="K32" s="114">
        <f t="shared" si="8"/>
        <v>-0.11192376903290933</v>
      </c>
      <c r="L32" s="115">
        <f t="shared" si="9"/>
        <v>-6.2923769032909332E-2</v>
      </c>
      <c r="M32" s="98">
        <f t="shared" si="2"/>
        <v>-0.11242376903290933</v>
      </c>
      <c r="N32" s="116">
        <f t="shared" si="3"/>
        <v>-6.2423769032909332E-2</v>
      </c>
      <c r="O32" s="117">
        <f t="shared" si="4"/>
        <v>-8.7423769032909326E-2</v>
      </c>
      <c r="P32" s="98">
        <f t="shared" si="5"/>
        <v>1</v>
      </c>
      <c r="Q32" s="118">
        <f t="shared" si="6"/>
        <v>9.0909090909090912E-2</v>
      </c>
      <c r="R32" s="98">
        <f t="shared" si="10"/>
        <v>6</v>
      </c>
      <c r="S32" s="119">
        <f t="shared" si="7"/>
        <v>5</v>
      </c>
    </row>
    <row r="33" spans="1:19">
      <c r="A33" s="119"/>
      <c r="E33" s="98">
        <f t="shared" si="1"/>
        <v>32</v>
      </c>
      <c r="F33" s="99"/>
      <c r="K33" s="114">
        <f t="shared" si="8"/>
        <v>-6.1923769032909332E-2</v>
      </c>
      <c r="L33" s="115">
        <f t="shared" si="9"/>
        <v>-1.292376903290933E-2</v>
      </c>
      <c r="M33" s="98">
        <f t="shared" si="2"/>
        <v>-6.2423769032909332E-2</v>
      </c>
      <c r="N33" s="116">
        <f t="shared" si="3"/>
        <v>-1.2423769032909329E-2</v>
      </c>
      <c r="O33" s="117">
        <f t="shared" si="4"/>
        <v>-3.7423769032909331E-2</v>
      </c>
      <c r="P33" s="98">
        <f t="shared" si="5"/>
        <v>0</v>
      </c>
      <c r="Q33" s="118">
        <f t="shared" si="6"/>
        <v>0</v>
      </c>
      <c r="R33" s="98">
        <f t="shared" si="10"/>
        <v>6</v>
      </c>
      <c r="S33" s="119">
        <f t="shared" si="7"/>
        <v>6</v>
      </c>
    </row>
    <row r="34" spans="1:19">
      <c r="A34" s="119"/>
      <c r="E34" s="98">
        <f t="shared" si="1"/>
        <v>33</v>
      </c>
      <c r="F34" s="99"/>
      <c r="K34" s="114">
        <f t="shared" si="8"/>
        <v>-1.1923769032909329E-2</v>
      </c>
      <c r="L34" s="115">
        <f t="shared" si="9"/>
        <v>3.7076230967090673E-2</v>
      </c>
      <c r="M34" s="98">
        <f t="shared" si="2"/>
        <v>-1.2423769032909329E-2</v>
      </c>
      <c r="N34" s="116">
        <f t="shared" si="3"/>
        <v>3.7576230967090674E-2</v>
      </c>
      <c r="O34" s="117">
        <f t="shared" si="4"/>
        <v>1.2576230967090672E-2</v>
      </c>
      <c r="P34" s="98">
        <f t="shared" si="5"/>
        <v>0</v>
      </c>
      <c r="Q34" s="118">
        <f t="shared" si="6"/>
        <v>0</v>
      </c>
      <c r="R34" s="98">
        <f t="shared" si="10"/>
        <v>6</v>
      </c>
      <c r="S34" s="119">
        <f t="shared" si="7"/>
        <v>6</v>
      </c>
    </row>
    <row r="35" spans="1:19">
      <c r="A35" s="119"/>
      <c r="E35" s="98">
        <f t="shared" si="1"/>
        <v>34</v>
      </c>
      <c r="F35" s="99"/>
      <c r="K35" s="114">
        <f t="shared" si="8"/>
        <v>3.8076230967090674E-2</v>
      </c>
      <c r="L35" s="115">
        <f t="shared" si="9"/>
        <v>8.7076230967090676E-2</v>
      </c>
      <c r="M35" s="98">
        <f t="shared" si="2"/>
        <v>3.7576230967090674E-2</v>
      </c>
      <c r="N35" s="116">
        <f t="shared" si="3"/>
        <v>8.7576230967090676E-2</v>
      </c>
      <c r="O35" s="117">
        <f t="shared" si="4"/>
        <v>6.2576230967090668E-2</v>
      </c>
      <c r="P35" s="98">
        <f t="shared" si="5"/>
        <v>0</v>
      </c>
      <c r="Q35" s="118">
        <f t="shared" si="6"/>
        <v>0</v>
      </c>
      <c r="R35" s="98">
        <f t="shared" si="10"/>
        <v>6</v>
      </c>
      <c r="S35" s="119">
        <f t="shared" si="7"/>
        <v>6</v>
      </c>
    </row>
    <row r="36" spans="1:19">
      <c r="A36" s="119"/>
      <c r="E36" s="98">
        <f t="shared" si="1"/>
        <v>35</v>
      </c>
      <c r="F36" s="99"/>
      <c r="K36" s="114">
        <f t="shared" si="8"/>
        <v>8.8076230967090677E-2</v>
      </c>
      <c r="L36" s="115">
        <f t="shared" si="9"/>
        <v>0.13707623096709068</v>
      </c>
      <c r="M36" s="98">
        <f t="shared" si="2"/>
        <v>8.7576230967090676E-2</v>
      </c>
      <c r="N36" s="116">
        <f t="shared" si="3"/>
        <v>0.13757623096709068</v>
      </c>
      <c r="O36" s="117">
        <f t="shared" si="4"/>
        <v>0.11257623096709068</v>
      </c>
      <c r="P36" s="98">
        <f t="shared" si="5"/>
        <v>0</v>
      </c>
      <c r="Q36" s="118">
        <f t="shared" si="6"/>
        <v>0</v>
      </c>
      <c r="R36" s="98">
        <f t="shared" si="10"/>
        <v>6</v>
      </c>
      <c r="S36" s="119">
        <f t="shared" si="7"/>
        <v>6</v>
      </c>
    </row>
    <row r="37" spans="1:19">
      <c r="A37" s="119"/>
      <c r="E37" s="98">
        <f t="shared" si="1"/>
        <v>36</v>
      </c>
      <c r="F37" s="99"/>
      <c r="K37" s="114">
        <f t="shared" si="8"/>
        <v>0.13807623096709068</v>
      </c>
      <c r="L37" s="115">
        <f t="shared" si="9"/>
        <v>0.1870762309670907</v>
      </c>
      <c r="M37" s="98">
        <f t="shared" si="2"/>
        <v>0.13757623096709068</v>
      </c>
      <c r="N37" s="116">
        <f t="shared" si="3"/>
        <v>0.1875762309670907</v>
      </c>
      <c r="O37" s="117">
        <f t="shared" si="4"/>
        <v>0.16257623096709067</v>
      </c>
      <c r="P37" s="98">
        <f t="shared" si="5"/>
        <v>0</v>
      </c>
      <c r="Q37" s="118">
        <f t="shared" si="6"/>
        <v>0</v>
      </c>
      <c r="R37" s="98">
        <f t="shared" si="10"/>
        <v>6</v>
      </c>
      <c r="S37" s="119">
        <f t="shared" si="7"/>
        <v>6</v>
      </c>
    </row>
    <row r="38" spans="1:19">
      <c r="A38" s="119"/>
      <c r="E38" s="98">
        <f t="shared" si="1"/>
        <v>37</v>
      </c>
      <c r="F38" s="99"/>
      <c r="K38" s="114">
        <f t="shared" si="8"/>
        <v>0.1880762309670907</v>
      </c>
      <c r="L38" s="115">
        <f t="shared" si="9"/>
        <v>0.23707623096709068</v>
      </c>
      <c r="M38" s="98">
        <f t="shared" si="2"/>
        <v>0.1875762309670907</v>
      </c>
      <c r="N38" s="116">
        <f t="shared" si="3"/>
        <v>0.23757623096709068</v>
      </c>
      <c r="O38" s="117">
        <f t="shared" si="4"/>
        <v>0.21257623096709069</v>
      </c>
      <c r="P38" s="98">
        <f t="shared" si="5"/>
        <v>0</v>
      </c>
      <c r="Q38" s="118">
        <f t="shared" si="6"/>
        <v>0</v>
      </c>
      <c r="R38" s="98">
        <f t="shared" si="10"/>
        <v>6</v>
      </c>
      <c r="S38" s="119">
        <f t="shared" si="7"/>
        <v>6</v>
      </c>
    </row>
    <row r="39" spans="1:19">
      <c r="A39" s="119"/>
      <c r="E39" s="98">
        <f t="shared" si="1"/>
        <v>38</v>
      </c>
      <c r="F39" s="99"/>
      <c r="K39" s="114">
        <f t="shared" si="8"/>
        <v>0.23807623096709069</v>
      </c>
      <c r="L39" s="115">
        <f t="shared" si="9"/>
        <v>0.28707623096709067</v>
      </c>
      <c r="M39" s="98">
        <f t="shared" si="2"/>
        <v>0.23757623096709068</v>
      </c>
      <c r="N39" s="116">
        <f t="shared" si="3"/>
        <v>0.28757623096709067</v>
      </c>
      <c r="O39" s="117">
        <f t="shared" si="4"/>
        <v>0.26257623096709071</v>
      </c>
      <c r="P39" s="98">
        <f t="shared" si="5"/>
        <v>0</v>
      </c>
      <c r="Q39" s="118">
        <f t="shared" si="6"/>
        <v>0</v>
      </c>
      <c r="R39" s="98">
        <f t="shared" si="10"/>
        <v>6</v>
      </c>
      <c r="S39" s="119">
        <f t="shared" si="7"/>
        <v>6</v>
      </c>
    </row>
    <row r="40" spans="1:19">
      <c r="A40" s="119"/>
      <c r="E40" s="98">
        <f t="shared" si="1"/>
        <v>39</v>
      </c>
      <c r="F40" s="99"/>
      <c r="K40" s="114">
        <f t="shared" si="8"/>
        <v>0.28807623096709067</v>
      </c>
      <c r="L40" s="115">
        <f t="shared" si="9"/>
        <v>0.33707623096709066</v>
      </c>
      <c r="M40" s="98">
        <f t="shared" si="2"/>
        <v>0.28757623096709067</v>
      </c>
      <c r="N40" s="116">
        <f t="shared" si="3"/>
        <v>0.33757623096709066</v>
      </c>
      <c r="O40" s="117">
        <f t="shared" si="4"/>
        <v>0.31257623096709064</v>
      </c>
      <c r="P40" s="98">
        <f t="shared" si="5"/>
        <v>0</v>
      </c>
      <c r="Q40" s="118">
        <f t="shared" si="6"/>
        <v>0</v>
      </c>
      <c r="R40" s="98">
        <f t="shared" si="10"/>
        <v>6</v>
      </c>
      <c r="S40" s="119">
        <f t="shared" si="7"/>
        <v>6</v>
      </c>
    </row>
    <row r="41" spans="1:19">
      <c r="A41" s="119"/>
      <c r="E41" s="98">
        <f t="shared" si="1"/>
        <v>40</v>
      </c>
      <c r="F41" s="99"/>
      <c r="K41" s="114">
        <f t="shared" si="8"/>
        <v>0.33807623096709066</v>
      </c>
      <c r="L41" s="115">
        <f t="shared" si="9"/>
        <v>0.38707623096709065</v>
      </c>
      <c r="M41" s="98">
        <f t="shared" si="2"/>
        <v>0.33757623096709066</v>
      </c>
      <c r="N41" s="116">
        <f t="shared" si="3"/>
        <v>0.38757623096709065</v>
      </c>
      <c r="O41" s="117">
        <f t="shared" si="4"/>
        <v>0.36257623096709068</v>
      </c>
      <c r="P41" s="98">
        <f t="shared" si="5"/>
        <v>0</v>
      </c>
      <c r="Q41" s="118">
        <f t="shared" si="6"/>
        <v>0</v>
      </c>
      <c r="R41" s="98">
        <f t="shared" si="10"/>
        <v>6</v>
      </c>
      <c r="S41" s="119">
        <f t="shared" si="7"/>
        <v>6</v>
      </c>
    </row>
    <row r="42" spans="1:19">
      <c r="A42" s="119"/>
      <c r="E42" s="98">
        <f t="shared" si="1"/>
        <v>41</v>
      </c>
      <c r="F42" s="99"/>
      <c r="K42" s="114">
        <f t="shared" si="8"/>
        <v>0.38807623096709065</v>
      </c>
      <c r="L42" s="115">
        <f t="shared" si="9"/>
        <v>0.43707623096709064</v>
      </c>
      <c r="M42" s="98">
        <f t="shared" si="2"/>
        <v>0.38757623096709065</v>
      </c>
      <c r="N42" s="116">
        <f t="shared" si="3"/>
        <v>0.43757623096709064</v>
      </c>
      <c r="O42" s="117">
        <f t="shared" si="4"/>
        <v>0.41257623096709062</v>
      </c>
      <c r="P42" s="98">
        <f t="shared" si="5"/>
        <v>1</v>
      </c>
      <c r="Q42" s="118">
        <f t="shared" si="6"/>
        <v>9.0909090909090912E-2</v>
      </c>
      <c r="R42" s="98">
        <f t="shared" si="10"/>
        <v>7</v>
      </c>
      <c r="S42" s="119">
        <f t="shared" si="7"/>
        <v>6</v>
      </c>
    </row>
    <row r="43" spans="1:19">
      <c r="A43" s="119"/>
      <c r="E43" s="98">
        <f t="shared" si="1"/>
        <v>42</v>
      </c>
      <c r="F43" s="99"/>
      <c r="K43" s="114">
        <f t="shared" si="8"/>
        <v>0.43807623096709064</v>
      </c>
      <c r="L43" s="115">
        <f t="shared" si="9"/>
        <v>0.48707623096709063</v>
      </c>
      <c r="M43" s="98">
        <f t="shared" si="2"/>
        <v>0.43757623096709064</v>
      </c>
      <c r="N43" s="116">
        <f t="shared" si="3"/>
        <v>0.48757623096709063</v>
      </c>
      <c r="O43" s="117">
        <f t="shared" si="4"/>
        <v>0.46257623096709066</v>
      </c>
      <c r="P43" s="98">
        <f t="shared" si="5"/>
        <v>0</v>
      </c>
      <c r="Q43" s="118">
        <f t="shared" si="6"/>
        <v>0</v>
      </c>
      <c r="R43" s="98">
        <f t="shared" si="10"/>
        <v>7</v>
      </c>
      <c r="S43" s="119">
        <f t="shared" si="7"/>
        <v>7</v>
      </c>
    </row>
    <row r="44" spans="1:19">
      <c r="A44" s="119"/>
      <c r="E44" s="98">
        <f t="shared" si="1"/>
        <v>43</v>
      </c>
      <c r="F44" s="99"/>
      <c r="K44" s="114">
        <f t="shared" si="8"/>
        <v>0.48807623096709063</v>
      </c>
      <c r="L44" s="115">
        <f t="shared" si="9"/>
        <v>0.53707623096709067</v>
      </c>
      <c r="M44" s="98">
        <f t="shared" si="2"/>
        <v>0.48757623096709063</v>
      </c>
      <c r="N44" s="116">
        <f t="shared" si="3"/>
        <v>0.53757623096709062</v>
      </c>
      <c r="O44" s="117">
        <f t="shared" si="4"/>
        <v>0.51257623096709071</v>
      </c>
      <c r="P44" s="98">
        <f t="shared" si="5"/>
        <v>0</v>
      </c>
      <c r="Q44" s="118">
        <f t="shared" si="6"/>
        <v>0</v>
      </c>
      <c r="R44" s="98">
        <f t="shared" si="10"/>
        <v>7</v>
      </c>
      <c r="S44" s="119">
        <f t="shared" si="7"/>
        <v>7</v>
      </c>
    </row>
    <row r="45" spans="1:19">
      <c r="A45" s="119"/>
      <c r="E45" s="98">
        <f t="shared" si="1"/>
        <v>44</v>
      </c>
      <c r="F45" s="99"/>
      <c r="K45" s="114">
        <f t="shared" si="8"/>
        <v>0.53807623096709067</v>
      </c>
      <c r="L45" s="115">
        <f t="shared" si="9"/>
        <v>0.58707623096709072</v>
      </c>
      <c r="M45" s="98">
        <f t="shared" si="2"/>
        <v>0.53757623096709073</v>
      </c>
      <c r="N45" s="116">
        <f t="shared" si="3"/>
        <v>0.58757623096709066</v>
      </c>
      <c r="O45" s="117">
        <f t="shared" si="4"/>
        <v>0.56257623096709075</v>
      </c>
      <c r="P45" s="98">
        <f t="shared" si="5"/>
        <v>0</v>
      </c>
      <c r="Q45" s="118">
        <f t="shared" si="6"/>
        <v>0</v>
      </c>
      <c r="R45" s="98">
        <f t="shared" si="10"/>
        <v>7</v>
      </c>
      <c r="S45" s="119">
        <f t="shared" si="7"/>
        <v>7</v>
      </c>
    </row>
    <row r="46" spans="1:19">
      <c r="A46" s="119"/>
      <c r="E46" s="98">
        <f t="shared" si="1"/>
        <v>45</v>
      </c>
      <c r="F46" s="99"/>
      <c r="K46" s="114">
        <f t="shared" si="8"/>
        <v>0.58807623096709072</v>
      </c>
      <c r="L46" s="115">
        <f t="shared" si="9"/>
        <v>0.63707623096709076</v>
      </c>
      <c r="M46" s="98">
        <f t="shared" si="2"/>
        <v>0.58757623096709077</v>
      </c>
      <c r="N46" s="116">
        <f t="shared" si="3"/>
        <v>0.63757623096709071</v>
      </c>
      <c r="O46" s="117">
        <f t="shared" si="4"/>
        <v>0.6125762309670908</v>
      </c>
      <c r="P46" s="98">
        <f t="shared" si="5"/>
        <v>1</v>
      </c>
      <c r="Q46" s="118">
        <f t="shared" si="6"/>
        <v>9.0909090909090912E-2</v>
      </c>
      <c r="R46" s="98">
        <f t="shared" si="10"/>
        <v>8</v>
      </c>
      <c r="S46" s="119">
        <f t="shared" si="7"/>
        <v>7</v>
      </c>
    </row>
    <row r="47" spans="1:19">
      <c r="A47" s="119"/>
      <c r="E47" s="98">
        <f t="shared" si="1"/>
        <v>46</v>
      </c>
      <c r="F47" s="99"/>
      <c r="K47" s="114">
        <f t="shared" si="8"/>
        <v>0.63807623096709076</v>
      </c>
      <c r="L47" s="115">
        <f t="shared" si="9"/>
        <v>0.68707623096709081</v>
      </c>
      <c r="M47" s="98">
        <f t="shared" si="2"/>
        <v>0.63757623096709082</v>
      </c>
      <c r="N47" s="116">
        <f t="shared" si="3"/>
        <v>0.68757623096709075</v>
      </c>
      <c r="O47" s="117">
        <f t="shared" si="4"/>
        <v>0.66257623096709084</v>
      </c>
      <c r="P47" s="98">
        <f t="shared" si="5"/>
        <v>0</v>
      </c>
      <c r="Q47" s="118">
        <f t="shared" si="6"/>
        <v>0</v>
      </c>
      <c r="R47" s="98">
        <f t="shared" si="10"/>
        <v>8</v>
      </c>
      <c r="S47" s="119">
        <f t="shared" si="7"/>
        <v>8</v>
      </c>
    </row>
    <row r="48" spans="1:19">
      <c r="A48" s="119"/>
      <c r="E48" s="98">
        <f t="shared" si="1"/>
        <v>47</v>
      </c>
      <c r="F48" s="99"/>
      <c r="K48" s="114">
        <f t="shared" si="8"/>
        <v>0.68807623096709081</v>
      </c>
      <c r="L48" s="115">
        <f t="shared" si="9"/>
        <v>0.73707623096709085</v>
      </c>
      <c r="M48" s="98">
        <f t="shared" si="2"/>
        <v>0.68757623096709086</v>
      </c>
      <c r="N48" s="116">
        <f t="shared" si="3"/>
        <v>0.7375762309670908</v>
      </c>
      <c r="O48" s="117">
        <f t="shared" si="4"/>
        <v>0.71257623096709088</v>
      </c>
      <c r="P48" s="98">
        <f t="shared" si="5"/>
        <v>0</v>
      </c>
      <c r="Q48" s="118">
        <f t="shared" si="6"/>
        <v>0</v>
      </c>
      <c r="R48" s="98">
        <f t="shared" si="10"/>
        <v>8</v>
      </c>
      <c r="S48" s="119">
        <f t="shared" si="7"/>
        <v>8</v>
      </c>
    </row>
    <row r="49" spans="1:19">
      <c r="A49" s="119"/>
      <c r="E49" s="98">
        <f t="shared" si="1"/>
        <v>48</v>
      </c>
      <c r="F49" s="99"/>
      <c r="K49" s="114">
        <f t="shared" si="8"/>
        <v>0.73807623096709085</v>
      </c>
      <c r="L49" s="115">
        <f t="shared" si="9"/>
        <v>0.7870762309670909</v>
      </c>
      <c r="M49" s="98">
        <f t="shared" si="2"/>
        <v>0.73757623096709091</v>
      </c>
      <c r="N49" s="116">
        <f t="shared" si="3"/>
        <v>0.78757623096709084</v>
      </c>
      <c r="O49" s="117">
        <f t="shared" si="4"/>
        <v>0.76257623096709093</v>
      </c>
      <c r="P49" s="98">
        <f t="shared" si="5"/>
        <v>0</v>
      </c>
      <c r="Q49" s="118">
        <f t="shared" si="6"/>
        <v>0</v>
      </c>
      <c r="R49" s="98">
        <f t="shared" si="10"/>
        <v>8</v>
      </c>
      <c r="S49" s="119">
        <f t="shared" si="7"/>
        <v>8</v>
      </c>
    </row>
    <row r="50" spans="1:19">
      <c r="A50" s="119"/>
      <c r="E50" s="98">
        <f t="shared" si="1"/>
        <v>49</v>
      </c>
      <c r="F50" s="99"/>
      <c r="K50" s="114">
        <f t="shared" si="8"/>
        <v>0.7880762309670909</v>
      </c>
      <c r="L50" s="115">
        <f t="shared" si="9"/>
        <v>0.83707623096709094</v>
      </c>
      <c r="M50" s="98">
        <f t="shared" si="2"/>
        <v>0.78757623096709095</v>
      </c>
      <c r="N50" s="116">
        <f t="shared" si="3"/>
        <v>0.83757623096709088</v>
      </c>
      <c r="O50" s="117">
        <f t="shared" si="4"/>
        <v>0.81257623096709097</v>
      </c>
      <c r="P50" s="98">
        <f t="shared" si="5"/>
        <v>0</v>
      </c>
      <c r="Q50" s="118">
        <f t="shared" si="6"/>
        <v>0</v>
      </c>
      <c r="R50" s="98">
        <f t="shared" si="10"/>
        <v>8</v>
      </c>
      <c r="S50" s="119">
        <f t="shared" si="7"/>
        <v>8</v>
      </c>
    </row>
    <row r="51" spans="1:19">
      <c r="A51" s="119"/>
      <c r="E51" s="98">
        <f t="shared" si="1"/>
        <v>50</v>
      </c>
      <c r="F51" s="99"/>
      <c r="K51" s="114">
        <f t="shared" si="8"/>
        <v>0.83807623096709094</v>
      </c>
      <c r="L51" s="115">
        <f t="shared" si="9"/>
        <v>0.88707623096709098</v>
      </c>
      <c r="M51" s="98">
        <f t="shared" si="2"/>
        <v>0.837576230967091</v>
      </c>
      <c r="N51" s="116">
        <f t="shared" si="3"/>
        <v>0.88757623096709093</v>
      </c>
      <c r="O51" s="117">
        <f t="shared" si="4"/>
        <v>0.86257623096709102</v>
      </c>
      <c r="P51" s="98">
        <f t="shared" si="5"/>
        <v>1</v>
      </c>
      <c r="Q51" s="118">
        <f t="shared" si="6"/>
        <v>9.0909090909090912E-2</v>
      </c>
      <c r="R51" s="98">
        <f t="shared" si="10"/>
        <v>9</v>
      </c>
      <c r="S51" s="119">
        <f t="shared" si="7"/>
        <v>8</v>
      </c>
    </row>
    <row r="52" spans="1:19">
      <c r="A52" s="119"/>
      <c r="E52" s="98">
        <f t="shared" si="1"/>
        <v>51</v>
      </c>
      <c r="F52" s="99"/>
      <c r="K52" s="114">
        <f t="shared" si="8"/>
        <v>0.88807623096709098</v>
      </c>
      <c r="L52" s="115">
        <f t="shared" si="9"/>
        <v>0.93707623096709103</v>
      </c>
      <c r="M52" s="98">
        <f t="shared" si="2"/>
        <v>0.88757623096709104</v>
      </c>
      <c r="N52" s="116">
        <f t="shared" si="3"/>
        <v>0.93757623096709097</v>
      </c>
      <c r="O52" s="117">
        <f t="shared" si="4"/>
        <v>0.91257623096709106</v>
      </c>
      <c r="P52" s="98">
        <f t="shared" si="5"/>
        <v>0</v>
      </c>
      <c r="Q52" s="118">
        <f t="shared" si="6"/>
        <v>0</v>
      </c>
      <c r="R52" s="98">
        <f t="shared" si="10"/>
        <v>9</v>
      </c>
      <c r="S52" s="119">
        <f t="shared" si="7"/>
        <v>9</v>
      </c>
    </row>
    <row r="53" spans="1:19">
      <c r="A53" s="119"/>
      <c r="E53" s="98">
        <f t="shared" si="1"/>
        <v>52</v>
      </c>
      <c r="F53" s="99"/>
      <c r="K53" s="114">
        <f t="shared" si="8"/>
        <v>0.93807623096709103</v>
      </c>
      <c r="L53" s="115">
        <f t="shared" si="9"/>
        <v>0.98707623096709107</v>
      </c>
      <c r="M53" s="98">
        <f t="shared" si="2"/>
        <v>0.93757623096709108</v>
      </c>
      <c r="N53" s="116">
        <f t="shared" si="3"/>
        <v>0.98757623096709102</v>
      </c>
      <c r="O53" s="117">
        <f t="shared" si="4"/>
        <v>0.96257623096709111</v>
      </c>
      <c r="P53" s="98">
        <f t="shared" si="5"/>
        <v>0</v>
      </c>
      <c r="Q53" s="118">
        <f t="shared" si="6"/>
        <v>0</v>
      </c>
      <c r="R53" s="98">
        <f t="shared" si="10"/>
        <v>9</v>
      </c>
      <c r="S53" s="119">
        <f t="shared" si="7"/>
        <v>9</v>
      </c>
    </row>
    <row r="54" spans="1:19">
      <c r="A54" s="119"/>
      <c r="E54" s="98">
        <f t="shared" si="1"/>
        <v>53</v>
      </c>
      <c r="F54" s="99"/>
      <c r="K54" s="114">
        <f t="shared" si="8"/>
        <v>0.98807623096709107</v>
      </c>
      <c r="L54" s="115">
        <f t="shared" si="9"/>
        <v>1.0370762309670911</v>
      </c>
      <c r="M54" s="98">
        <f t="shared" si="2"/>
        <v>0.98757623096709113</v>
      </c>
      <c r="N54" s="116">
        <f t="shared" si="3"/>
        <v>1.0375762309670911</v>
      </c>
      <c r="O54" s="117">
        <f t="shared" si="4"/>
        <v>1.0125762309670912</v>
      </c>
      <c r="P54" s="98">
        <f t="shared" si="5"/>
        <v>0</v>
      </c>
      <c r="Q54" s="118">
        <f t="shared" si="6"/>
        <v>0</v>
      </c>
      <c r="R54" s="98">
        <f t="shared" si="10"/>
        <v>9</v>
      </c>
      <c r="S54" s="119">
        <f t="shared" si="7"/>
        <v>9</v>
      </c>
    </row>
    <row r="55" spans="1:19">
      <c r="A55" s="119"/>
      <c r="E55" s="98">
        <f t="shared" si="1"/>
        <v>54</v>
      </c>
      <c r="F55" s="99"/>
      <c r="K55" s="114">
        <f t="shared" si="8"/>
        <v>1.038076230967091</v>
      </c>
      <c r="L55" s="115">
        <f t="shared" si="9"/>
        <v>1.0870762309670912</v>
      </c>
      <c r="M55" s="98">
        <f t="shared" si="2"/>
        <v>1.0375762309670911</v>
      </c>
      <c r="N55" s="116">
        <f t="shared" si="3"/>
        <v>1.0875762309670911</v>
      </c>
      <c r="O55" s="117">
        <f t="shared" si="4"/>
        <v>1.0625762309670912</v>
      </c>
      <c r="P55" s="98">
        <f t="shared" si="5"/>
        <v>0</v>
      </c>
      <c r="Q55" s="118">
        <f t="shared" si="6"/>
        <v>0</v>
      </c>
      <c r="R55" s="98">
        <f t="shared" si="10"/>
        <v>9</v>
      </c>
      <c r="S55" s="119">
        <f t="shared" si="7"/>
        <v>9</v>
      </c>
    </row>
    <row r="56" spans="1:19">
      <c r="A56" s="119"/>
      <c r="E56" s="98">
        <f t="shared" si="1"/>
        <v>55</v>
      </c>
      <c r="F56" s="99"/>
      <c r="K56" s="114">
        <f t="shared" si="8"/>
        <v>1.0880762309670911</v>
      </c>
      <c r="L56" s="115">
        <f t="shared" si="9"/>
        <v>1.1370762309670912</v>
      </c>
      <c r="M56" s="98">
        <f t="shared" si="2"/>
        <v>1.0875762309670911</v>
      </c>
      <c r="N56" s="116">
        <f t="shared" si="3"/>
        <v>1.1375762309670912</v>
      </c>
      <c r="O56" s="117">
        <f t="shared" si="4"/>
        <v>1.112576230967091</v>
      </c>
      <c r="P56" s="98">
        <f t="shared" si="5"/>
        <v>0</v>
      </c>
      <c r="Q56" s="118">
        <f t="shared" si="6"/>
        <v>0</v>
      </c>
      <c r="R56" s="98">
        <f t="shared" si="10"/>
        <v>9</v>
      </c>
      <c r="S56" s="119">
        <f t="shared" si="7"/>
        <v>9</v>
      </c>
    </row>
    <row r="57" spans="1:19">
      <c r="A57" s="119"/>
      <c r="E57" s="98">
        <f t="shared" si="1"/>
        <v>56</v>
      </c>
      <c r="F57" s="99"/>
      <c r="K57" s="114">
        <f t="shared" si="8"/>
        <v>1.1380762309670911</v>
      </c>
      <c r="L57" s="115">
        <f t="shared" si="9"/>
        <v>1.1870762309670913</v>
      </c>
      <c r="M57" s="98">
        <f t="shared" si="2"/>
        <v>1.1375762309670912</v>
      </c>
      <c r="N57" s="116">
        <f t="shared" si="3"/>
        <v>1.1875762309670912</v>
      </c>
      <c r="O57" s="117">
        <f t="shared" si="4"/>
        <v>1.1625762309670913</v>
      </c>
      <c r="P57" s="98">
        <f t="shared" si="5"/>
        <v>0</v>
      </c>
      <c r="Q57" s="118">
        <f t="shared" si="6"/>
        <v>0</v>
      </c>
      <c r="R57" s="98">
        <f t="shared" si="10"/>
        <v>9</v>
      </c>
      <c r="S57" s="119">
        <f t="shared" si="7"/>
        <v>9</v>
      </c>
    </row>
    <row r="58" spans="1:19">
      <c r="A58" s="119"/>
      <c r="E58" s="98">
        <f t="shared" si="1"/>
        <v>57</v>
      </c>
      <c r="F58" s="99"/>
      <c r="K58" s="114">
        <f t="shared" si="8"/>
        <v>1.1880762309670911</v>
      </c>
      <c r="L58" s="115">
        <f t="shared" si="9"/>
        <v>1.2370762309670913</v>
      </c>
      <c r="M58" s="98">
        <f t="shared" si="2"/>
        <v>1.1875762309670912</v>
      </c>
      <c r="N58" s="116">
        <f t="shared" si="3"/>
        <v>1.2375762309670912</v>
      </c>
      <c r="O58" s="117">
        <f t="shared" si="4"/>
        <v>1.2125762309670911</v>
      </c>
      <c r="P58" s="98">
        <f t="shared" si="5"/>
        <v>0</v>
      </c>
      <c r="Q58" s="118">
        <f t="shared" si="6"/>
        <v>0</v>
      </c>
      <c r="R58" s="98">
        <f t="shared" si="10"/>
        <v>9</v>
      </c>
      <c r="S58" s="119">
        <f t="shared" si="7"/>
        <v>9</v>
      </c>
    </row>
    <row r="59" spans="1:19">
      <c r="A59" s="119"/>
      <c r="E59" s="98">
        <f t="shared" si="1"/>
        <v>58</v>
      </c>
      <c r="F59" s="99"/>
      <c r="K59" s="114">
        <f t="shared" si="8"/>
        <v>1.2380762309670912</v>
      </c>
      <c r="L59" s="115">
        <f t="shared" si="9"/>
        <v>1.2870762309670913</v>
      </c>
      <c r="M59" s="98">
        <f t="shared" si="2"/>
        <v>1.2375762309670912</v>
      </c>
      <c r="N59" s="116">
        <f t="shared" si="3"/>
        <v>1.2875762309670913</v>
      </c>
      <c r="O59" s="117">
        <f t="shared" si="4"/>
        <v>1.2625762309670914</v>
      </c>
      <c r="P59" s="98">
        <f t="shared" si="5"/>
        <v>0</v>
      </c>
      <c r="Q59" s="118">
        <f t="shared" si="6"/>
        <v>0</v>
      </c>
      <c r="R59" s="98">
        <f t="shared" si="10"/>
        <v>9</v>
      </c>
      <c r="S59" s="119">
        <f t="shared" si="7"/>
        <v>9</v>
      </c>
    </row>
    <row r="60" spans="1:19">
      <c r="A60" s="119"/>
      <c r="E60" s="98">
        <f t="shared" si="1"/>
        <v>59</v>
      </c>
      <c r="F60" s="99"/>
      <c r="K60" s="114">
        <f t="shared" si="8"/>
        <v>1.2880762309670912</v>
      </c>
      <c r="L60" s="115">
        <f t="shared" si="9"/>
        <v>1.3370762309670914</v>
      </c>
      <c r="M60" s="98">
        <f t="shared" si="2"/>
        <v>1.2875762309670913</v>
      </c>
      <c r="N60" s="116">
        <f t="shared" si="3"/>
        <v>1.3375762309670913</v>
      </c>
      <c r="O60" s="117">
        <f t="shared" si="4"/>
        <v>1.3125762309670912</v>
      </c>
      <c r="P60" s="98">
        <f t="shared" si="5"/>
        <v>0</v>
      </c>
      <c r="Q60" s="118">
        <f t="shared" si="6"/>
        <v>0</v>
      </c>
      <c r="R60" s="98">
        <f t="shared" si="10"/>
        <v>9</v>
      </c>
      <c r="S60" s="119">
        <f t="shared" si="7"/>
        <v>9</v>
      </c>
    </row>
    <row r="61" spans="1:19">
      <c r="A61" s="119"/>
      <c r="E61" s="98">
        <f t="shared" si="1"/>
        <v>60</v>
      </c>
      <c r="F61" s="99"/>
      <c r="K61" s="114">
        <f t="shared" si="8"/>
        <v>1.3380762309670913</v>
      </c>
      <c r="L61" s="115">
        <f t="shared" si="9"/>
        <v>1.3870762309670914</v>
      </c>
      <c r="M61" s="98">
        <f t="shared" si="2"/>
        <v>1.3375762309670913</v>
      </c>
      <c r="N61" s="116">
        <f t="shared" si="3"/>
        <v>1.3875762309670914</v>
      </c>
      <c r="O61" s="117">
        <f t="shared" si="4"/>
        <v>1.3625762309670915</v>
      </c>
      <c r="P61" s="98">
        <f t="shared" si="5"/>
        <v>0</v>
      </c>
      <c r="Q61" s="118">
        <f t="shared" si="6"/>
        <v>0</v>
      </c>
      <c r="R61" s="98">
        <f t="shared" si="10"/>
        <v>9</v>
      </c>
      <c r="S61" s="119">
        <f t="shared" si="7"/>
        <v>9</v>
      </c>
    </row>
    <row r="62" spans="1:19">
      <c r="A62" s="119"/>
      <c r="E62" s="98">
        <f t="shared" si="1"/>
        <v>61</v>
      </c>
      <c r="F62" s="99"/>
      <c r="K62" s="114">
        <f t="shared" si="8"/>
        <v>1.3880762309670913</v>
      </c>
      <c r="L62" s="115">
        <f t="shared" si="9"/>
        <v>1.4370762309670915</v>
      </c>
      <c r="M62" s="98">
        <f t="shared" si="2"/>
        <v>1.3875762309670914</v>
      </c>
      <c r="N62" s="116">
        <f t="shared" si="3"/>
        <v>1.4375762309670914</v>
      </c>
      <c r="O62" s="117">
        <f t="shared" si="4"/>
        <v>1.4125762309670913</v>
      </c>
      <c r="P62" s="98">
        <f t="shared" si="5"/>
        <v>1</v>
      </c>
      <c r="Q62" s="118">
        <f t="shared" si="6"/>
        <v>9.0909090909090912E-2</v>
      </c>
      <c r="R62" s="98">
        <f t="shared" si="10"/>
        <v>10</v>
      </c>
      <c r="S62" s="119">
        <f t="shared" si="7"/>
        <v>9</v>
      </c>
    </row>
    <row r="63" spans="1:19">
      <c r="A63" s="119"/>
      <c r="E63" s="98">
        <f t="shared" si="1"/>
        <v>62</v>
      </c>
      <c r="F63" s="99"/>
      <c r="K63" s="114">
        <f t="shared" si="8"/>
        <v>1.4380762309670914</v>
      </c>
      <c r="L63" s="115">
        <f t="shared" si="9"/>
        <v>1.4870762309670915</v>
      </c>
      <c r="M63" s="98">
        <f t="shared" si="2"/>
        <v>1.4375762309670914</v>
      </c>
      <c r="N63" s="116">
        <f t="shared" si="3"/>
        <v>1.4875762309670915</v>
      </c>
      <c r="O63" s="117">
        <f t="shared" si="4"/>
        <v>1.4625762309670916</v>
      </c>
      <c r="P63" s="98">
        <f t="shared" si="5"/>
        <v>0</v>
      </c>
      <c r="Q63" s="118">
        <f t="shared" si="6"/>
        <v>0</v>
      </c>
      <c r="R63" s="98">
        <f t="shared" si="10"/>
        <v>10</v>
      </c>
      <c r="S63" s="119">
        <f t="shared" si="7"/>
        <v>10</v>
      </c>
    </row>
    <row r="64" spans="1:19">
      <c r="A64" s="119"/>
      <c r="E64" s="98">
        <f t="shared" si="1"/>
        <v>63</v>
      </c>
      <c r="F64" s="99"/>
      <c r="K64" s="114">
        <f t="shared" si="8"/>
        <v>1.4880762309670914</v>
      </c>
      <c r="L64" s="115">
        <f t="shared" si="9"/>
        <v>1.5370762309670916</v>
      </c>
      <c r="M64" s="98">
        <f t="shared" si="2"/>
        <v>1.4875762309670915</v>
      </c>
      <c r="N64" s="116">
        <f t="shared" si="3"/>
        <v>1.5375762309670915</v>
      </c>
      <c r="O64" s="117">
        <f t="shared" si="4"/>
        <v>1.5125762309670914</v>
      </c>
      <c r="P64" s="98">
        <f t="shared" si="5"/>
        <v>0</v>
      </c>
      <c r="Q64" s="118">
        <f t="shared" si="6"/>
        <v>0</v>
      </c>
      <c r="R64" s="98">
        <f t="shared" si="10"/>
        <v>10</v>
      </c>
      <c r="S64" s="119">
        <f t="shared" si="7"/>
        <v>10</v>
      </c>
    </row>
    <row r="65" spans="1:19">
      <c r="A65" s="119"/>
      <c r="E65" s="98">
        <f t="shared" si="1"/>
        <v>64</v>
      </c>
      <c r="F65" s="99"/>
      <c r="K65" s="114">
        <f t="shared" si="8"/>
        <v>1.5380762309670915</v>
      </c>
      <c r="L65" s="115">
        <f t="shared" si="9"/>
        <v>1.5870762309670916</v>
      </c>
      <c r="M65" s="98">
        <f t="shared" si="2"/>
        <v>1.5375762309670915</v>
      </c>
      <c r="N65" s="116">
        <f t="shared" si="3"/>
        <v>1.5875762309670916</v>
      </c>
      <c r="O65" s="117">
        <f t="shared" si="4"/>
        <v>1.5625762309670916</v>
      </c>
      <c r="P65" s="98">
        <f t="shared" si="5"/>
        <v>0</v>
      </c>
      <c r="Q65" s="118">
        <f t="shared" si="6"/>
        <v>0</v>
      </c>
      <c r="R65" s="98">
        <f t="shared" si="10"/>
        <v>10</v>
      </c>
      <c r="S65" s="119">
        <f t="shared" si="7"/>
        <v>10</v>
      </c>
    </row>
    <row r="66" spans="1:19">
      <c r="A66" s="119"/>
      <c r="E66" s="98">
        <f t="shared" si="1"/>
        <v>65</v>
      </c>
      <c r="F66" s="99"/>
      <c r="K66" s="114">
        <f t="shared" si="8"/>
        <v>1.5880762309670915</v>
      </c>
      <c r="L66" s="115">
        <f t="shared" si="9"/>
        <v>1.6370762309670917</v>
      </c>
      <c r="M66" s="98">
        <f t="shared" si="2"/>
        <v>1.5875762309670916</v>
      </c>
      <c r="N66" s="116">
        <f t="shared" si="3"/>
        <v>1.6375762309670916</v>
      </c>
      <c r="O66" s="117">
        <f t="shared" si="4"/>
        <v>1.6125762309670915</v>
      </c>
      <c r="P66" s="98">
        <f t="shared" si="5"/>
        <v>0</v>
      </c>
      <c r="Q66" s="118">
        <f t="shared" si="6"/>
        <v>0</v>
      </c>
      <c r="R66" s="98">
        <f t="shared" si="10"/>
        <v>10</v>
      </c>
      <c r="S66" s="119">
        <f t="shared" si="7"/>
        <v>10</v>
      </c>
    </row>
    <row r="67" spans="1:19">
      <c r="A67" s="119"/>
      <c r="E67" s="98">
        <f t="shared" si="1"/>
        <v>66</v>
      </c>
      <c r="F67" s="99"/>
      <c r="K67" s="114">
        <f t="shared" si="8"/>
        <v>1.6380762309670915</v>
      </c>
      <c r="L67" s="115">
        <f t="shared" si="9"/>
        <v>1.6870762309670917</v>
      </c>
      <c r="M67" s="98">
        <f t="shared" si="2"/>
        <v>1.6375762309670916</v>
      </c>
      <c r="N67" s="116">
        <f t="shared" si="3"/>
        <v>1.6875762309670916</v>
      </c>
      <c r="O67" s="117">
        <f t="shared" si="4"/>
        <v>1.6625762309670917</v>
      </c>
      <c r="P67" s="98">
        <f t="shared" si="5"/>
        <v>0</v>
      </c>
      <c r="Q67" s="118">
        <f t="shared" si="6"/>
        <v>0</v>
      </c>
      <c r="R67" s="98">
        <f t="shared" si="10"/>
        <v>10</v>
      </c>
      <c r="S67" s="119">
        <f t="shared" si="7"/>
        <v>10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1.6880762309670916</v>
      </c>
      <c r="L68" s="115">
        <f t="shared" si="9"/>
        <v>1.7370762309670917</v>
      </c>
      <c r="M68" s="98">
        <f t="shared" si="2"/>
        <v>1.6875762309670916</v>
      </c>
      <c r="N68" s="116">
        <f t="shared" si="3"/>
        <v>1.7375762309670917</v>
      </c>
      <c r="O68" s="117">
        <f t="shared" si="4"/>
        <v>1.7125762309670916</v>
      </c>
      <c r="P68" s="98">
        <f t="shared" si="5"/>
        <v>1</v>
      </c>
      <c r="Q68" s="118">
        <f t="shared" si="6"/>
        <v>9.0909090909090912E-2</v>
      </c>
      <c r="R68" s="98">
        <f t="shared" si="10"/>
        <v>11</v>
      </c>
      <c r="S68" s="119">
        <f t="shared" si="7"/>
        <v>10</v>
      </c>
    </row>
    <row r="69" spans="1:19">
      <c r="A69" s="119"/>
      <c r="E69" s="98">
        <f t="shared" si="11"/>
        <v>68</v>
      </c>
      <c r="F69" s="99"/>
      <c r="K69" s="114">
        <f t="shared" si="8"/>
        <v>1.7380762309670916</v>
      </c>
      <c r="L69" s="115">
        <f t="shared" si="9"/>
        <v>1.7870762309670918</v>
      </c>
      <c r="M69" s="98">
        <f t="shared" ref="M69:M132" si="12">K69-5*10^-(D$2+1)</f>
        <v>1.7375762309670917</v>
      </c>
      <c r="N69" s="116">
        <f t="shared" ref="N69:N132" si="13">L69+5*10^-(D$2+1)</f>
        <v>1.7875762309670917</v>
      </c>
      <c r="O69" s="117">
        <f t="shared" ref="O69:O132" si="14">AVERAGE(K69,L69)</f>
        <v>1.7625762309670918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11</v>
      </c>
      <c r="S69" s="119">
        <f t="shared" ref="S69:S132" si="17">COUNTIF(F$2:F$5000,"&lt;="&amp;M69)</f>
        <v>11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1.7880762309670917</v>
      </c>
      <c r="L70" s="115">
        <f t="shared" ref="L70:L133" si="19">K70+$I$4-POWER(10,-$D$2)</f>
        <v>1.8370762309670918</v>
      </c>
      <c r="M70" s="98">
        <f t="shared" si="12"/>
        <v>1.7875762309670917</v>
      </c>
      <c r="N70" s="116">
        <f t="shared" si="13"/>
        <v>1.8375762309670918</v>
      </c>
      <c r="O70" s="117">
        <f t="shared" si="14"/>
        <v>1.8125762309670916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11</v>
      </c>
      <c r="S70" s="119">
        <f t="shared" si="17"/>
        <v>11</v>
      </c>
    </row>
    <row r="71" spans="1:19">
      <c r="A71" s="119"/>
      <c r="E71" s="98">
        <f t="shared" si="11"/>
        <v>70</v>
      </c>
      <c r="F71" s="99"/>
      <c r="K71" s="114">
        <f t="shared" si="18"/>
        <v>1.8380762309670917</v>
      </c>
      <c r="L71" s="115">
        <f t="shared" si="19"/>
        <v>1.8870762309670919</v>
      </c>
      <c r="M71" s="98">
        <f t="shared" si="12"/>
        <v>1.8375762309670918</v>
      </c>
      <c r="N71" s="116">
        <f t="shared" si="13"/>
        <v>1.8875762309670918</v>
      </c>
      <c r="O71" s="117">
        <f t="shared" si="14"/>
        <v>1.8625762309670919</v>
      </c>
      <c r="P71" s="98">
        <f t="shared" si="15"/>
        <v>0</v>
      </c>
      <c r="Q71" s="118">
        <f t="shared" si="16"/>
        <v>0</v>
      </c>
      <c r="R71" s="98">
        <f t="shared" si="20"/>
        <v>11</v>
      </c>
      <c r="S71" s="119">
        <f t="shared" si="17"/>
        <v>11</v>
      </c>
    </row>
    <row r="72" spans="1:19">
      <c r="A72" s="119"/>
      <c r="E72" s="98">
        <f t="shared" si="11"/>
        <v>71</v>
      </c>
      <c r="F72" s="99"/>
      <c r="K72" s="114">
        <f t="shared" si="18"/>
        <v>1.8880762309670918</v>
      </c>
      <c r="L72" s="115">
        <f t="shared" si="19"/>
        <v>1.9370762309670919</v>
      </c>
      <c r="M72" s="98">
        <f t="shared" si="12"/>
        <v>1.8875762309670918</v>
      </c>
      <c r="N72" s="116">
        <f t="shared" si="13"/>
        <v>1.9375762309670919</v>
      </c>
      <c r="O72" s="117">
        <f t="shared" si="14"/>
        <v>1.9125762309670917</v>
      </c>
      <c r="P72" s="98">
        <f t="shared" si="15"/>
        <v>0</v>
      </c>
      <c r="Q72" s="118">
        <f t="shared" si="16"/>
        <v>0</v>
      </c>
      <c r="R72" s="98">
        <f t="shared" si="20"/>
        <v>11</v>
      </c>
      <c r="S72" s="119">
        <f t="shared" si="17"/>
        <v>11</v>
      </c>
    </row>
    <row r="73" spans="1:19">
      <c r="A73" s="119"/>
      <c r="E73" s="98">
        <f t="shared" si="11"/>
        <v>72</v>
      </c>
      <c r="F73" s="99"/>
      <c r="K73" s="114">
        <f t="shared" si="18"/>
        <v>1.9380762309670918</v>
      </c>
      <c r="L73" s="115">
        <f t="shared" si="19"/>
        <v>1.987076230967092</v>
      </c>
      <c r="M73" s="98">
        <f t="shared" si="12"/>
        <v>1.9375762309670919</v>
      </c>
      <c r="N73" s="116">
        <f t="shared" si="13"/>
        <v>1.9875762309670919</v>
      </c>
      <c r="O73" s="117">
        <f t="shared" si="14"/>
        <v>1.962576230967092</v>
      </c>
      <c r="P73" s="98">
        <f t="shared" si="15"/>
        <v>0</v>
      </c>
      <c r="Q73" s="118">
        <f t="shared" si="16"/>
        <v>0</v>
      </c>
      <c r="R73" s="98">
        <f t="shared" si="20"/>
        <v>11</v>
      </c>
      <c r="S73" s="119">
        <f t="shared" si="17"/>
        <v>11</v>
      </c>
    </row>
    <row r="74" spans="1:19">
      <c r="A74" s="119"/>
      <c r="E74" s="98">
        <f t="shared" si="11"/>
        <v>73</v>
      </c>
      <c r="F74" s="99"/>
      <c r="K74" s="114">
        <f t="shared" si="18"/>
        <v>1.9880762309670919</v>
      </c>
      <c r="L74" s="115">
        <f t="shared" si="19"/>
        <v>2.037076230967092</v>
      </c>
      <c r="M74" s="98">
        <f t="shared" si="12"/>
        <v>1.9875762309670919</v>
      </c>
      <c r="N74" s="116">
        <f t="shared" si="13"/>
        <v>2.0375762309670922</v>
      </c>
      <c r="O74" s="117">
        <f t="shared" si="14"/>
        <v>2.0125762309670918</v>
      </c>
      <c r="P74" s="98">
        <f t="shared" si="15"/>
        <v>0</v>
      </c>
      <c r="Q74" s="118">
        <f t="shared" si="16"/>
        <v>0</v>
      </c>
      <c r="R74" s="98">
        <f t="shared" si="20"/>
        <v>11</v>
      </c>
      <c r="S74" s="119">
        <f t="shared" si="17"/>
        <v>11</v>
      </c>
    </row>
    <row r="75" spans="1:19">
      <c r="A75" s="119"/>
      <c r="E75" s="98">
        <f t="shared" si="11"/>
        <v>74</v>
      </c>
      <c r="F75" s="99"/>
      <c r="K75" s="114">
        <f t="shared" si="18"/>
        <v>2.0380762309670919</v>
      </c>
      <c r="L75" s="115">
        <f t="shared" si="19"/>
        <v>2.0870762309670918</v>
      </c>
      <c r="M75" s="98">
        <f t="shared" si="12"/>
        <v>2.0375762309670917</v>
      </c>
      <c r="N75" s="116">
        <f t="shared" si="13"/>
        <v>2.087576230967092</v>
      </c>
      <c r="O75" s="117">
        <f t="shared" si="14"/>
        <v>2.0625762309670916</v>
      </c>
      <c r="P75" s="98">
        <f t="shared" si="15"/>
        <v>0</v>
      </c>
      <c r="Q75" s="118">
        <f t="shared" si="16"/>
        <v>0</v>
      </c>
      <c r="R75" s="98">
        <f t="shared" si="20"/>
        <v>11</v>
      </c>
      <c r="S75" s="119">
        <f t="shared" si="17"/>
        <v>11</v>
      </c>
    </row>
    <row r="76" spans="1:19">
      <c r="A76" s="119"/>
      <c r="E76" s="98">
        <f t="shared" si="11"/>
        <v>75</v>
      </c>
      <c r="F76" s="99"/>
      <c r="K76" s="114">
        <f t="shared" si="18"/>
        <v>2.0880762309670917</v>
      </c>
      <c r="L76" s="115">
        <f t="shared" si="19"/>
        <v>2.1370762309670917</v>
      </c>
      <c r="M76" s="98">
        <f t="shared" si="12"/>
        <v>2.0875762309670916</v>
      </c>
      <c r="N76" s="116">
        <f t="shared" si="13"/>
        <v>2.1375762309670918</v>
      </c>
      <c r="O76" s="117">
        <f t="shared" si="14"/>
        <v>2.1125762309670915</v>
      </c>
      <c r="P76" s="98">
        <f t="shared" si="15"/>
        <v>0</v>
      </c>
      <c r="Q76" s="118">
        <f t="shared" si="16"/>
        <v>0</v>
      </c>
      <c r="R76" s="98">
        <f t="shared" si="20"/>
        <v>11</v>
      </c>
      <c r="S76" s="119">
        <f t="shared" si="17"/>
        <v>11</v>
      </c>
    </row>
    <row r="77" spans="1:19">
      <c r="A77" s="119"/>
      <c r="E77" s="98">
        <f t="shared" si="11"/>
        <v>76</v>
      </c>
      <c r="F77" s="99"/>
      <c r="K77" s="114">
        <f t="shared" si="18"/>
        <v>2.1380762309670915</v>
      </c>
      <c r="L77" s="115">
        <f t="shared" si="19"/>
        <v>2.1870762309670915</v>
      </c>
      <c r="M77" s="98">
        <f t="shared" si="12"/>
        <v>2.1375762309670914</v>
      </c>
      <c r="N77" s="116">
        <f t="shared" si="13"/>
        <v>2.1875762309670916</v>
      </c>
      <c r="O77" s="117">
        <f t="shared" si="14"/>
        <v>2.1625762309670913</v>
      </c>
      <c r="P77" s="98">
        <f t="shared" si="15"/>
        <v>0</v>
      </c>
      <c r="Q77" s="118">
        <f t="shared" si="16"/>
        <v>0</v>
      </c>
      <c r="R77" s="98">
        <f t="shared" si="20"/>
        <v>11</v>
      </c>
      <c r="S77" s="119">
        <f t="shared" si="17"/>
        <v>11</v>
      </c>
    </row>
    <row r="78" spans="1:19">
      <c r="A78" s="119"/>
      <c r="E78" s="98">
        <f t="shared" si="11"/>
        <v>77</v>
      </c>
      <c r="F78" s="99"/>
      <c r="K78" s="114">
        <f t="shared" si="18"/>
        <v>2.1880762309670914</v>
      </c>
      <c r="L78" s="115">
        <f t="shared" si="19"/>
        <v>2.2370762309670913</v>
      </c>
      <c r="M78" s="98">
        <f t="shared" si="12"/>
        <v>2.1875762309670912</v>
      </c>
      <c r="N78" s="116">
        <f t="shared" si="13"/>
        <v>2.2375762309670915</v>
      </c>
      <c r="O78" s="117">
        <f t="shared" si="14"/>
        <v>2.2125762309670911</v>
      </c>
      <c r="P78" s="98">
        <f t="shared" si="15"/>
        <v>0</v>
      </c>
      <c r="Q78" s="118">
        <f t="shared" si="16"/>
        <v>0</v>
      </c>
      <c r="R78" s="98">
        <f t="shared" si="20"/>
        <v>11</v>
      </c>
      <c r="S78" s="119">
        <f t="shared" si="17"/>
        <v>11</v>
      </c>
    </row>
    <row r="79" spans="1:19">
      <c r="A79" s="119"/>
      <c r="E79" s="98">
        <f t="shared" si="11"/>
        <v>78</v>
      </c>
      <c r="F79" s="99"/>
      <c r="K79" s="114">
        <f t="shared" si="18"/>
        <v>2.2380762309670912</v>
      </c>
      <c r="L79" s="115">
        <f t="shared" si="19"/>
        <v>2.2870762309670911</v>
      </c>
      <c r="M79" s="98">
        <f t="shared" si="12"/>
        <v>2.237576230967091</v>
      </c>
      <c r="N79" s="116">
        <f t="shared" si="13"/>
        <v>2.2875762309670913</v>
      </c>
      <c r="O79" s="117">
        <f t="shared" si="14"/>
        <v>2.2625762309670909</v>
      </c>
      <c r="P79" s="98">
        <f t="shared" si="15"/>
        <v>0</v>
      </c>
      <c r="Q79" s="118">
        <f t="shared" si="16"/>
        <v>0</v>
      </c>
      <c r="R79" s="98">
        <f t="shared" si="20"/>
        <v>11</v>
      </c>
      <c r="S79" s="119">
        <f t="shared" si="17"/>
        <v>11</v>
      </c>
    </row>
    <row r="80" spans="1:19">
      <c r="A80" s="119"/>
      <c r="E80" s="98">
        <f t="shared" si="11"/>
        <v>79</v>
      </c>
      <c r="F80" s="99"/>
      <c r="K80" s="114">
        <f t="shared" si="18"/>
        <v>2.288076230967091</v>
      </c>
      <c r="L80" s="115">
        <f t="shared" si="19"/>
        <v>2.3370762309670909</v>
      </c>
      <c r="M80" s="98">
        <f t="shared" si="12"/>
        <v>2.2875762309670908</v>
      </c>
      <c r="N80" s="116">
        <f t="shared" si="13"/>
        <v>2.3375762309670911</v>
      </c>
      <c r="O80" s="117">
        <f t="shared" si="14"/>
        <v>2.3125762309670908</v>
      </c>
      <c r="P80" s="98">
        <f t="shared" si="15"/>
        <v>0</v>
      </c>
      <c r="Q80" s="118">
        <f t="shared" si="16"/>
        <v>0</v>
      </c>
      <c r="R80" s="98">
        <f t="shared" si="20"/>
        <v>11</v>
      </c>
      <c r="S80" s="119">
        <f t="shared" si="17"/>
        <v>11</v>
      </c>
    </row>
    <row r="81" spans="1:19">
      <c r="A81" s="119"/>
      <c r="E81" s="98">
        <f t="shared" si="11"/>
        <v>80</v>
      </c>
      <c r="F81" s="99"/>
      <c r="K81" s="114">
        <f t="shared" si="18"/>
        <v>2.3380762309670908</v>
      </c>
      <c r="L81" s="115">
        <f t="shared" si="19"/>
        <v>2.3870762309670908</v>
      </c>
      <c r="M81" s="98">
        <f t="shared" si="12"/>
        <v>2.3375762309670907</v>
      </c>
      <c r="N81" s="116">
        <f t="shared" si="13"/>
        <v>2.3875762309670909</v>
      </c>
      <c r="O81" s="117">
        <f t="shared" si="14"/>
        <v>2.3625762309670906</v>
      </c>
      <c r="P81" s="98">
        <f t="shared" si="15"/>
        <v>0</v>
      </c>
      <c r="Q81" s="118">
        <f t="shared" si="16"/>
        <v>0</v>
      </c>
      <c r="R81" s="98">
        <f t="shared" si="20"/>
        <v>11</v>
      </c>
      <c r="S81" s="119">
        <f t="shared" si="17"/>
        <v>11</v>
      </c>
    </row>
    <row r="82" spans="1:19">
      <c r="A82" s="119"/>
      <c r="E82" s="98">
        <f t="shared" si="11"/>
        <v>81</v>
      </c>
      <c r="F82" s="99"/>
      <c r="K82" s="114">
        <f t="shared" si="18"/>
        <v>2.3880762309670907</v>
      </c>
      <c r="L82" s="115">
        <f t="shared" si="19"/>
        <v>2.4370762309670906</v>
      </c>
      <c r="M82" s="98">
        <f t="shared" si="12"/>
        <v>2.3875762309670905</v>
      </c>
      <c r="N82" s="116">
        <f t="shared" si="13"/>
        <v>2.4375762309670908</v>
      </c>
      <c r="O82" s="117">
        <f t="shared" si="14"/>
        <v>2.4125762309670904</v>
      </c>
      <c r="P82" s="98">
        <f t="shared" si="15"/>
        <v>0</v>
      </c>
      <c r="Q82" s="118">
        <f t="shared" si="16"/>
        <v>0</v>
      </c>
      <c r="R82" s="98">
        <f t="shared" si="20"/>
        <v>11</v>
      </c>
      <c r="S82" s="119">
        <f t="shared" si="17"/>
        <v>11</v>
      </c>
    </row>
    <row r="83" spans="1:19">
      <c r="A83" s="119"/>
      <c r="E83" s="98">
        <f t="shared" si="11"/>
        <v>82</v>
      </c>
      <c r="F83" s="99"/>
      <c r="K83" s="114">
        <f t="shared" si="18"/>
        <v>2.4380762309670905</v>
      </c>
      <c r="L83" s="115">
        <f t="shared" si="19"/>
        <v>2.4870762309670904</v>
      </c>
      <c r="M83" s="98">
        <f t="shared" si="12"/>
        <v>2.4375762309670903</v>
      </c>
      <c r="N83" s="116">
        <f t="shared" si="13"/>
        <v>2.4875762309670906</v>
      </c>
      <c r="O83" s="117">
        <f t="shared" si="14"/>
        <v>2.4625762309670902</v>
      </c>
      <c r="P83" s="98">
        <f t="shared" si="15"/>
        <v>0</v>
      </c>
      <c r="Q83" s="118">
        <f t="shared" si="16"/>
        <v>0</v>
      </c>
      <c r="R83" s="98">
        <f t="shared" si="20"/>
        <v>11</v>
      </c>
      <c r="S83" s="119">
        <f t="shared" si="17"/>
        <v>11</v>
      </c>
    </row>
    <row r="84" spans="1:19">
      <c r="A84" s="119"/>
      <c r="E84" s="98">
        <f t="shared" si="11"/>
        <v>83</v>
      </c>
      <c r="F84" s="99"/>
      <c r="K84" s="114">
        <f t="shared" si="18"/>
        <v>2.4880762309670903</v>
      </c>
      <c r="L84" s="115">
        <f t="shared" si="19"/>
        <v>2.5370762309670902</v>
      </c>
      <c r="M84" s="98">
        <f t="shared" si="12"/>
        <v>2.4875762309670901</v>
      </c>
      <c r="N84" s="116">
        <f t="shared" si="13"/>
        <v>2.5375762309670904</v>
      </c>
      <c r="O84" s="117">
        <f t="shared" si="14"/>
        <v>2.51257623096709</v>
      </c>
      <c r="P84" s="98">
        <f t="shared" si="15"/>
        <v>0</v>
      </c>
      <c r="Q84" s="118">
        <f t="shared" si="16"/>
        <v>0</v>
      </c>
      <c r="R84" s="98">
        <f t="shared" si="20"/>
        <v>11</v>
      </c>
      <c r="S84" s="119">
        <f t="shared" si="17"/>
        <v>11</v>
      </c>
    </row>
    <row r="85" spans="1:19">
      <c r="A85" s="119"/>
      <c r="E85" s="98">
        <f t="shared" si="11"/>
        <v>84</v>
      </c>
      <c r="F85" s="99"/>
      <c r="K85" s="114">
        <f t="shared" si="18"/>
        <v>2.5380762309670901</v>
      </c>
      <c r="L85" s="115">
        <f t="shared" si="19"/>
        <v>2.5870762309670901</v>
      </c>
      <c r="M85" s="98">
        <f t="shared" si="12"/>
        <v>2.53757623096709</v>
      </c>
      <c r="N85" s="116">
        <f t="shared" si="13"/>
        <v>2.5875762309670902</v>
      </c>
      <c r="O85" s="117">
        <f t="shared" si="14"/>
        <v>2.5625762309670899</v>
      </c>
      <c r="P85" s="98">
        <f t="shared" si="15"/>
        <v>0</v>
      </c>
      <c r="Q85" s="118">
        <f t="shared" si="16"/>
        <v>0</v>
      </c>
      <c r="R85" s="98">
        <f t="shared" si="20"/>
        <v>11</v>
      </c>
      <c r="S85" s="119">
        <f t="shared" si="17"/>
        <v>11</v>
      </c>
    </row>
    <row r="86" spans="1:19">
      <c r="A86" s="119"/>
      <c r="E86" s="98">
        <f t="shared" si="11"/>
        <v>85</v>
      </c>
      <c r="F86" s="99"/>
      <c r="K86" s="114">
        <f t="shared" si="18"/>
        <v>2.5880762309670899</v>
      </c>
      <c r="L86" s="115">
        <f t="shared" si="19"/>
        <v>2.6370762309670899</v>
      </c>
      <c r="M86" s="98">
        <f t="shared" si="12"/>
        <v>2.5875762309670898</v>
      </c>
      <c r="N86" s="116">
        <f t="shared" si="13"/>
        <v>2.63757623096709</v>
      </c>
      <c r="O86" s="117">
        <f t="shared" si="14"/>
        <v>2.6125762309670897</v>
      </c>
      <c r="P86" s="98">
        <f t="shared" si="15"/>
        <v>0</v>
      </c>
      <c r="Q86" s="118">
        <f t="shared" si="16"/>
        <v>0</v>
      </c>
      <c r="R86" s="98">
        <f t="shared" si="20"/>
        <v>11</v>
      </c>
      <c r="S86" s="119">
        <f t="shared" si="17"/>
        <v>11</v>
      </c>
    </row>
    <row r="87" spans="1:19">
      <c r="A87" s="119"/>
      <c r="E87" s="98">
        <f t="shared" si="11"/>
        <v>86</v>
      </c>
      <c r="F87" s="99"/>
      <c r="K87" s="114">
        <f t="shared" si="18"/>
        <v>2.6380762309670898</v>
      </c>
      <c r="L87" s="115">
        <f t="shared" si="19"/>
        <v>2.6870762309670897</v>
      </c>
      <c r="M87" s="98">
        <f t="shared" si="12"/>
        <v>2.6375762309670896</v>
      </c>
      <c r="N87" s="116">
        <f t="shared" si="13"/>
        <v>2.6875762309670899</v>
      </c>
      <c r="O87" s="117">
        <f t="shared" si="14"/>
        <v>2.6625762309670895</v>
      </c>
      <c r="P87" s="98">
        <f t="shared" si="15"/>
        <v>0</v>
      </c>
      <c r="Q87" s="118">
        <f t="shared" si="16"/>
        <v>0</v>
      </c>
      <c r="R87" s="98">
        <f t="shared" si="20"/>
        <v>11</v>
      </c>
      <c r="S87" s="119">
        <f t="shared" si="17"/>
        <v>11</v>
      </c>
    </row>
    <row r="88" spans="1:19">
      <c r="A88" s="119"/>
      <c r="E88" s="98">
        <f t="shared" si="11"/>
        <v>87</v>
      </c>
      <c r="F88" s="99"/>
      <c r="K88" s="114">
        <f t="shared" si="18"/>
        <v>2.6880762309670896</v>
      </c>
      <c r="L88" s="115">
        <f t="shared" si="19"/>
        <v>2.7370762309670895</v>
      </c>
      <c r="M88" s="98">
        <f t="shared" si="12"/>
        <v>2.6875762309670894</v>
      </c>
      <c r="N88" s="116">
        <f t="shared" si="13"/>
        <v>2.7375762309670897</v>
      </c>
      <c r="O88" s="117">
        <f t="shared" si="14"/>
        <v>2.7125762309670893</v>
      </c>
      <c r="P88" s="98">
        <f t="shared" si="15"/>
        <v>0</v>
      </c>
      <c r="Q88" s="118">
        <f t="shared" si="16"/>
        <v>0</v>
      </c>
      <c r="R88" s="98">
        <f t="shared" si="20"/>
        <v>11</v>
      </c>
      <c r="S88" s="119">
        <f t="shared" si="17"/>
        <v>11</v>
      </c>
    </row>
    <row r="89" spans="1:19">
      <c r="A89" s="119"/>
      <c r="E89" s="98">
        <f t="shared" si="11"/>
        <v>88</v>
      </c>
      <c r="F89" s="99"/>
      <c r="K89" s="114">
        <f t="shared" si="18"/>
        <v>2.7380762309670894</v>
      </c>
      <c r="L89" s="115">
        <f t="shared" si="19"/>
        <v>2.7870762309670893</v>
      </c>
      <c r="M89" s="98">
        <f t="shared" si="12"/>
        <v>2.7375762309670892</v>
      </c>
      <c r="N89" s="116">
        <f t="shared" si="13"/>
        <v>2.7875762309670895</v>
      </c>
      <c r="O89" s="117">
        <f t="shared" si="14"/>
        <v>2.7625762309670892</v>
      </c>
      <c r="P89" s="98">
        <f t="shared" si="15"/>
        <v>0</v>
      </c>
      <c r="Q89" s="118">
        <f t="shared" si="16"/>
        <v>0</v>
      </c>
      <c r="R89" s="98">
        <f t="shared" si="20"/>
        <v>11</v>
      </c>
      <c r="S89" s="119">
        <f t="shared" si="17"/>
        <v>11</v>
      </c>
    </row>
    <row r="90" spans="1:19">
      <c r="A90" s="119"/>
      <c r="E90" s="98">
        <f t="shared" si="11"/>
        <v>89</v>
      </c>
      <c r="F90" s="99"/>
      <c r="K90" s="114">
        <f t="shared" si="18"/>
        <v>2.7880762309670892</v>
      </c>
      <c r="L90" s="115">
        <f t="shared" si="19"/>
        <v>2.8370762309670892</v>
      </c>
      <c r="M90" s="98">
        <f t="shared" si="12"/>
        <v>2.7875762309670891</v>
      </c>
      <c r="N90" s="116">
        <f t="shared" si="13"/>
        <v>2.8375762309670893</v>
      </c>
      <c r="O90" s="117">
        <f t="shared" si="14"/>
        <v>2.812576230967089</v>
      </c>
      <c r="P90" s="98">
        <f t="shared" si="15"/>
        <v>0</v>
      </c>
      <c r="Q90" s="118">
        <f t="shared" si="16"/>
        <v>0</v>
      </c>
      <c r="R90" s="98">
        <f t="shared" si="20"/>
        <v>11</v>
      </c>
      <c r="S90" s="119">
        <f t="shared" si="17"/>
        <v>11</v>
      </c>
    </row>
    <row r="91" spans="1:19">
      <c r="A91" s="119"/>
      <c r="E91" s="98">
        <f t="shared" si="11"/>
        <v>90</v>
      </c>
      <c r="F91" s="99"/>
      <c r="K91" s="114">
        <f t="shared" si="18"/>
        <v>2.8380762309670891</v>
      </c>
      <c r="L91" s="115">
        <f t="shared" si="19"/>
        <v>2.887076230967089</v>
      </c>
      <c r="M91" s="98">
        <f t="shared" si="12"/>
        <v>2.8375762309670889</v>
      </c>
      <c r="N91" s="116">
        <f t="shared" si="13"/>
        <v>2.8875762309670892</v>
      </c>
      <c r="O91" s="117">
        <f t="shared" si="14"/>
        <v>2.8625762309670888</v>
      </c>
      <c r="P91" s="98">
        <f t="shared" si="15"/>
        <v>0</v>
      </c>
      <c r="Q91" s="118">
        <f t="shared" si="16"/>
        <v>0</v>
      </c>
      <c r="R91" s="98">
        <f t="shared" si="20"/>
        <v>11</v>
      </c>
      <c r="S91" s="119">
        <f t="shared" si="17"/>
        <v>11</v>
      </c>
    </row>
    <row r="92" spans="1:19">
      <c r="A92" s="119"/>
      <c r="E92" s="98">
        <f t="shared" si="11"/>
        <v>91</v>
      </c>
      <c r="F92" s="99"/>
      <c r="K92" s="114">
        <f t="shared" si="18"/>
        <v>2.8880762309670889</v>
      </c>
      <c r="L92" s="115">
        <f t="shared" si="19"/>
        <v>2.9370762309670888</v>
      </c>
      <c r="M92" s="98">
        <f t="shared" si="12"/>
        <v>2.8875762309670887</v>
      </c>
      <c r="N92" s="116">
        <f t="shared" si="13"/>
        <v>2.937576230967089</v>
      </c>
      <c r="O92" s="117">
        <f t="shared" si="14"/>
        <v>2.9125762309670886</v>
      </c>
      <c r="P92" s="98">
        <f t="shared" si="15"/>
        <v>0</v>
      </c>
      <c r="Q92" s="118">
        <f t="shared" si="16"/>
        <v>0</v>
      </c>
      <c r="R92" s="98">
        <f t="shared" si="20"/>
        <v>11</v>
      </c>
      <c r="S92" s="119">
        <f t="shared" si="17"/>
        <v>11</v>
      </c>
    </row>
    <row r="93" spans="1:19">
      <c r="A93" s="119"/>
      <c r="E93" s="98">
        <f t="shared" si="11"/>
        <v>92</v>
      </c>
      <c r="F93" s="99"/>
      <c r="K93" s="114">
        <f t="shared" si="18"/>
        <v>2.9380762309670887</v>
      </c>
      <c r="L93" s="115">
        <f t="shared" si="19"/>
        <v>2.9870762309670886</v>
      </c>
      <c r="M93" s="98">
        <f t="shared" si="12"/>
        <v>2.9375762309670885</v>
      </c>
      <c r="N93" s="116">
        <f t="shared" si="13"/>
        <v>2.9875762309670888</v>
      </c>
      <c r="O93" s="117">
        <f t="shared" si="14"/>
        <v>2.9625762309670884</v>
      </c>
      <c r="P93" s="98">
        <f t="shared" si="15"/>
        <v>0</v>
      </c>
      <c r="Q93" s="118">
        <f t="shared" si="16"/>
        <v>0</v>
      </c>
      <c r="R93" s="98">
        <f t="shared" si="20"/>
        <v>11</v>
      </c>
      <c r="S93" s="119">
        <f t="shared" si="17"/>
        <v>11</v>
      </c>
    </row>
    <row r="94" spans="1:19">
      <c r="A94" s="119"/>
      <c r="E94" s="98">
        <f t="shared" si="11"/>
        <v>93</v>
      </c>
      <c r="F94" s="99"/>
      <c r="K94" s="114">
        <f t="shared" si="18"/>
        <v>2.9880762309670885</v>
      </c>
      <c r="L94" s="115">
        <f t="shared" si="19"/>
        <v>3.0370762309670885</v>
      </c>
      <c r="M94" s="98">
        <f t="shared" si="12"/>
        <v>2.9875762309670884</v>
      </c>
      <c r="N94" s="116">
        <f t="shared" si="13"/>
        <v>3.0375762309670886</v>
      </c>
      <c r="O94" s="117">
        <f t="shared" si="14"/>
        <v>3.0125762309670883</v>
      </c>
      <c r="P94" s="98">
        <f t="shared" si="15"/>
        <v>0</v>
      </c>
      <c r="Q94" s="118">
        <f t="shared" si="16"/>
        <v>0</v>
      </c>
      <c r="R94" s="98">
        <f t="shared" si="20"/>
        <v>11</v>
      </c>
      <c r="S94" s="119">
        <f t="shared" si="17"/>
        <v>11</v>
      </c>
    </row>
    <row r="95" spans="1:19">
      <c r="A95" s="119"/>
      <c r="E95" s="98">
        <f t="shared" si="11"/>
        <v>94</v>
      </c>
      <c r="F95" s="99"/>
      <c r="K95" s="114">
        <f t="shared" si="18"/>
        <v>3.0380762309670883</v>
      </c>
      <c r="L95" s="115">
        <f t="shared" si="19"/>
        <v>3.0870762309670883</v>
      </c>
      <c r="M95" s="98">
        <f t="shared" si="12"/>
        <v>3.0375762309670882</v>
      </c>
      <c r="N95" s="116">
        <f t="shared" si="13"/>
        <v>3.0875762309670884</v>
      </c>
      <c r="O95" s="117">
        <f t="shared" si="14"/>
        <v>3.0625762309670881</v>
      </c>
      <c r="P95" s="98">
        <f t="shared" si="15"/>
        <v>0</v>
      </c>
      <c r="Q95" s="118">
        <f t="shared" si="16"/>
        <v>0</v>
      </c>
      <c r="R95" s="98">
        <f t="shared" si="20"/>
        <v>11</v>
      </c>
      <c r="S95" s="119">
        <f t="shared" si="17"/>
        <v>11</v>
      </c>
    </row>
    <row r="96" spans="1:19">
      <c r="A96" s="119"/>
      <c r="E96" s="98">
        <f t="shared" si="11"/>
        <v>95</v>
      </c>
      <c r="F96" s="99"/>
      <c r="K96" s="114">
        <f t="shared" si="18"/>
        <v>3.0880762309670882</v>
      </c>
      <c r="L96" s="115">
        <f t="shared" si="19"/>
        <v>3.1370762309670881</v>
      </c>
      <c r="M96" s="98">
        <f t="shared" si="12"/>
        <v>3.087576230967088</v>
      </c>
      <c r="N96" s="116">
        <f t="shared" si="13"/>
        <v>3.1375762309670883</v>
      </c>
      <c r="O96" s="117">
        <f t="shared" si="14"/>
        <v>3.1125762309670879</v>
      </c>
      <c r="P96" s="98">
        <f t="shared" si="15"/>
        <v>0</v>
      </c>
      <c r="Q96" s="118">
        <f t="shared" si="16"/>
        <v>0</v>
      </c>
      <c r="R96" s="98">
        <f t="shared" si="20"/>
        <v>11</v>
      </c>
      <c r="S96" s="119">
        <f t="shared" si="17"/>
        <v>11</v>
      </c>
    </row>
    <row r="97" spans="1:19">
      <c r="A97" s="119"/>
      <c r="E97" s="98">
        <f t="shared" si="11"/>
        <v>96</v>
      </c>
      <c r="F97" s="99"/>
      <c r="K97" s="114">
        <f t="shared" si="18"/>
        <v>3.138076230967088</v>
      </c>
      <c r="L97" s="115">
        <f t="shared" si="19"/>
        <v>3.1870762309670879</v>
      </c>
      <c r="M97" s="98">
        <f t="shared" si="12"/>
        <v>3.1375762309670878</v>
      </c>
      <c r="N97" s="116">
        <f t="shared" si="13"/>
        <v>3.1875762309670881</v>
      </c>
      <c r="O97" s="117">
        <f t="shared" si="14"/>
        <v>3.1625762309670877</v>
      </c>
      <c r="P97" s="98">
        <f t="shared" si="15"/>
        <v>0</v>
      </c>
      <c r="Q97" s="118">
        <f t="shared" si="16"/>
        <v>0</v>
      </c>
      <c r="R97" s="98">
        <f t="shared" si="20"/>
        <v>11</v>
      </c>
      <c r="S97" s="119">
        <f t="shared" si="17"/>
        <v>11</v>
      </c>
    </row>
    <row r="98" spans="1:19">
      <c r="A98" s="119"/>
      <c r="E98" s="98">
        <f t="shared" si="11"/>
        <v>97</v>
      </c>
      <c r="F98" s="99"/>
      <c r="K98" s="114">
        <f t="shared" si="18"/>
        <v>3.1880762309670878</v>
      </c>
      <c r="L98" s="115">
        <f t="shared" si="19"/>
        <v>3.2370762309670877</v>
      </c>
      <c r="M98" s="98">
        <f t="shared" si="12"/>
        <v>3.1875762309670876</v>
      </c>
      <c r="N98" s="116">
        <f t="shared" si="13"/>
        <v>3.2375762309670879</v>
      </c>
      <c r="O98" s="117">
        <f t="shared" si="14"/>
        <v>3.2125762309670876</v>
      </c>
      <c r="P98" s="98">
        <f t="shared" si="15"/>
        <v>0</v>
      </c>
      <c r="Q98" s="118">
        <f t="shared" si="16"/>
        <v>0</v>
      </c>
      <c r="R98" s="98">
        <f t="shared" si="20"/>
        <v>11</v>
      </c>
      <c r="S98" s="119">
        <f t="shared" si="17"/>
        <v>11</v>
      </c>
    </row>
    <row r="99" spans="1:19">
      <c r="A99" s="119"/>
      <c r="E99" s="98">
        <f t="shared" si="11"/>
        <v>98</v>
      </c>
      <c r="F99" s="99"/>
      <c r="K99" s="114">
        <f t="shared" si="18"/>
        <v>3.2380762309670876</v>
      </c>
      <c r="L99" s="115">
        <f t="shared" si="19"/>
        <v>3.2870762309670876</v>
      </c>
      <c r="M99" s="98">
        <f t="shared" si="12"/>
        <v>3.2375762309670875</v>
      </c>
      <c r="N99" s="116">
        <f t="shared" si="13"/>
        <v>3.2875762309670877</v>
      </c>
      <c r="O99" s="117">
        <f t="shared" si="14"/>
        <v>3.2625762309670874</v>
      </c>
      <c r="P99" s="98">
        <f t="shared" si="15"/>
        <v>0</v>
      </c>
      <c r="Q99" s="118">
        <f t="shared" si="16"/>
        <v>0</v>
      </c>
      <c r="R99" s="98">
        <f t="shared" si="20"/>
        <v>11</v>
      </c>
      <c r="S99" s="119">
        <f t="shared" si="17"/>
        <v>11</v>
      </c>
    </row>
    <row r="100" spans="1:19">
      <c r="A100" s="119"/>
      <c r="E100" s="98">
        <f t="shared" si="11"/>
        <v>99</v>
      </c>
      <c r="F100" s="99"/>
      <c r="K100" s="114">
        <f t="shared" si="18"/>
        <v>3.2880762309670875</v>
      </c>
      <c r="L100" s="115">
        <f t="shared" si="19"/>
        <v>3.3370762309670874</v>
      </c>
      <c r="M100" s="98">
        <f t="shared" si="12"/>
        <v>3.2875762309670873</v>
      </c>
      <c r="N100" s="116">
        <f t="shared" si="13"/>
        <v>3.3375762309670876</v>
      </c>
      <c r="O100" s="117">
        <f t="shared" si="14"/>
        <v>3.3125762309670872</v>
      </c>
      <c r="P100" s="98">
        <f t="shared" si="15"/>
        <v>0</v>
      </c>
      <c r="Q100" s="118">
        <f t="shared" si="16"/>
        <v>0</v>
      </c>
      <c r="R100" s="98">
        <f t="shared" si="20"/>
        <v>11</v>
      </c>
      <c r="S100" s="119">
        <f t="shared" si="17"/>
        <v>11</v>
      </c>
    </row>
    <row r="101" spans="1:19">
      <c r="A101" s="119"/>
      <c r="E101" s="98">
        <f t="shared" si="11"/>
        <v>100</v>
      </c>
      <c r="F101" s="99"/>
      <c r="K101" s="114">
        <f t="shared" si="18"/>
        <v>3.3380762309670873</v>
      </c>
      <c r="L101" s="115">
        <f t="shared" si="19"/>
        <v>3.3870762309670872</v>
      </c>
      <c r="M101" s="98">
        <f t="shared" si="12"/>
        <v>3.3375762309670871</v>
      </c>
      <c r="N101" s="116">
        <f t="shared" si="13"/>
        <v>3.3875762309670874</v>
      </c>
      <c r="O101" s="117">
        <f t="shared" si="14"/>
        <v>3.362576230967087</v>
      </c>
      <c r="P101" s="98">
        <f t="shared" si="15"/>
        <v>0</v>
      </c>
      <c r="Q101" s="118">
        <f t="shared" si="16"/>
        <v>0</v>
      </c>
      <c r="R101" s="98">
        <f t="shared" si="20"/>
        <v>11</v>
      </c>
      <c r="S101" s="119">
        <f t="shared" si="17"/>
        <v>11</v>
      </c>
    </row>
    <row r="102" spans="1:19">
      <c r="A102" s="119"/>
      <c r="E102" s="98">
        <f t="shared" si="11"/>
        <v>101</v>
      </c>
      <c r="F102" s="99"/>
      <c r="K102" s="114">
        <f t="shared" si="18"/>
        <v>3.3880762309670871</v>
      </c>
      <c r="L102" s="115">
        <f t="shared" si="19"/>
        <v>3.437076230967087</v>
      </c>
      <c r="M102" s="98">
        <f t="shared" si="12"/>
        <v>3.3875762309670869</v>
      </c>
      <c r="N102" s="116">
        <f t="shared" si="13"/>
        <v>3.4375762309670872</v>
      </c>
      <c r="O102" s="117">
        <f t="shared" si="14"/>
        <v>3.4125762309670868</v>
      </c>
      <c r="P102" s="98">
        <f t="shared" si="15"/>
        <v>0</v>
      </c>
      <c r="Q102" s="118">
        <f t="shared" si="16"/>
        <v>0</v>
      </c>
      <c r="R102" s="98">
        <f t="shared" si="20"/>
        <v>11</v>
      </c>
      <c r="S102" s="119">
        <f t="shared" si="17"/>
        <v>11</v>
      </c>
    </row>
    <row r="103" spans="1:19">
      <c r="A103" s="119"/>
      <c r="E103" s="98">
        <f t="shared" si="11"/>
        <v>102</v>
      </c>
      <c r="F103" s="99"/>
      <c r="K103" s="114">
        <f t="shared" si="18"/>
        <v>3.4380762309670869</v>
      </c>
      <c r="L103" s="115">
        <f t="shared" si="19"/>
        <v>3.4870762309670869</v>
      </c>
      <c r="M103" s="98">
        <f t="shared" si="12"/>
        <v>3.4375762309670868</v>
      </c>
      <c r="N103" s="116">
        <f t="shared" si="13"/>
        <v>3.487576230967087</v>
      </c>
      <c r="O103" s="117">
        <f t="shared" si="14"/>
        <v>3.4625762309670867</v>
      </c>
      <c r="P103" s="98">
        <f t="shared" si="15"/>
        <v>0</v>
      </c>
      <c r="Q103" s="118">
        <f t="shared" si="16"/>
        <v>0</v>
      </c>
      <c r="R103" s="98">
        <f t="shared" si="20"/>
        <v>11</v>
      </c>
      <c r="S103" s="119">
        <f t="shared" si="17"/>
        <v>11</v>
      </c>
    </row>
    <row r="104" spans="1:19">
      <c r="A104" s="119"/>
      <c r="E104" s="98">
        <f t="shared" si="11"/>
        <v>103</v>
      </c>
      <c r="F104" s="99"/>
      <c r="K104" s="114">
        <f t="shared" si="18"/>
        <v>3.4880762309670867</v>
      </c>
      <c r="L104" s="115">
        <f t="shared" si="19"/>
        <v>3.5370762309670867</v>
      </c>
      <c r="M104" s="98">
        <f t="shared" si="12"/>
        <v>3.4875762309670866</v>
      </c>
      <c r="N104" s="116">
        <f t="shared" si="13"/>
        <v>3.5375762309670868</v>
      </c>
      <c r="O104" s="117">
        <f t="shared" si="14"/>
        <v>3.5125762309670865</v>
      </c>
      <c r="P104" s="98">
        <f t="shared" si="15"/>
        <v>0</v>
      </c>
      <c r="Q104" s="118">
        <f t="shared" si="16"/>
        <v>0</v>
      </c>
      <c r="R104" s="98">
        <f t="shared" si="20"/>
        <v>11</v>
      </c>
      <c r="S104" s="119">
        <f t="shared" si="17"/>
        <v>11</v>
      </c>
    </row>
    <row r="105" spans="1:19">
      <c r="A105" s="119"/>
      <c r="E105" s="98">
        <f t="shared" si="11"/>
        <v>104</v>
      </c>
      <c r="F105" s="99"/>
      <c r="K105" s="114">
        <f t="shared" si="18"/>
        <v>3.5380762309670866</v>
      </c>
      <c r="L105" s="115">
        <f t="shared" si="19"/>
        <v>3.5870762309670865</v>
      </c>
      <c r="M105" s="98">
        <f t="shared" si="12"/>
        <v>3.5375762309670864</v>
      </c>
      <c r="N105" s="116">
        <f t="shared" si="13"/>
        <v>3.5875762309670867</v>
      </c>
      <c r="O105" s="117">
        <f t="shared" si="14"/>
        <v>3.5625762309670863</v>
      </c>
      <c r="P105" s="98">
        <f t="shared" si="15"/>
        <v>0</v>
      </c>
      <c r="Q105" s="118">
        <f t="shared" si="16"/>
        <v>0</v>
      </c>
      <c r="R105" s="98">
        <f t="shared" si="20"/>
        <v>11</v>
      </c>
      <c r="S105" s="119">
        <f t="shared" si="17"/>
        <v>11</v>
      </c>
    </row>
    <row r="106" spans="1:19">
      <c r="A106" s="119"/>
      <c r="E106" s="98">
        <f t="shared" si="11"/>
        <v>105</v>
      </c>
      <c r="F106" s="99"/>
      <c r="K106" s="114">
        <f t="shared" si="18"/>
        <v>3.5880762309670864</v>
      </c>
      <c r="L106" s="115">
        <f t="shared" si="19"/>
        <v>3.6370762309670863</v>
      </c>
      <c r="M106" s="98">
        <f t="shared" si="12"/>
        <v>3.5875762309670862</v>
      </c>
      <c r="N106" s="116">
        <f t="shared" si="13"/>
        <v>3.6375762309670865</v>
      </c>
      <c r="O106" s="117">
        <f t="shared" si="14"/>
        <v>3.6125762309670861</v>
      </c>
      <c r="P106" s="98">
        <f t="shared" si="15"/>
        <v>0</v>
      </c>
      <c r="Q106" s="118">
        <f t="shared" si="16"/>
        <v>0</v>
      </c>
      <c r="R106" s="98">
        <f t="shared" si="20"/>
        <v>11</v>
      </c>
      <c r="S106" s="119">
        <f t="shared" si="17"/>
        <v>11</v>
      </c>
    </row>
    <row r="107" spans="1:19">
      <c r="A107" s="119"/>
      <c r="E107" s="98">
        <f t="shared" si="11"/>
        <v>106</v>
      </c>
      <c r="F107" s="99"/>
      <c r="K107" s="114">
        <f t="shared" si="18"/>
        <v>3.6380762309670862</v>
      </c>
      <c r="L107" s="115">
        <f t="shared" si="19"/>
        <v>3.6870762309670861</v>
      </c>
      <c r="M107" s="98">
        <f t="shared" si="12"/>
        <v>3.637576230967086</v>
      </c>
      <c r="N107" s="116">
        <f t="shared" si="13"/>
        <v>3.6875762309670863</v>
      </c>
      <c r="O107" s="117">
        <f t="shared" si="14"/>
        <v>3.662576230967086</v>
      </c>
      <c r="P107" s="98">
        <f t="shared" si="15"/>
        <v>0</v>
      </c>
      <c r="Q107" s="118">
        <f t="shared" si="16"/>
        <v>0</v>
      </c>
      <c r="R107" s="98">
        <f t="shared" si="20"/>
        <v>11</v>
      </c>
      <c r="S107" s="119">
        <f t="shared" si="17"/>
        <v>11</v>
      </c>
    </row>
    <row r="108" spans="1:19">
      <c r="A108" s="119"/>
      <c r="E108" s="98">
        <f t="shared" si="11"/>
        <v>107</v>
      </c>
      <c r="F108" s="99"/>
      <c r="K108" s="114">
        <f t="shared" si="18"/>
        <v>3.688076230967086</v>
      </c>
      <c r="L108" s="115">
        <f t="shared" si="19"/>
        <v>3.737076230967086</v>
      </c>
      <c r="M108" s="98">
        <f t="shared" si="12"/>
        <v>3.6875762309670859</v>
      </c>
      <c r="N108" s="116">
        <f t="shared" si="13"/>
        <v>3.7375762309670861</v>
      </c>
      <c r="O108" s="117">
        <f t="shared" si="14"/>
        <v>3.7125762309670858</v>
      </c>
      <c r="P108" s="98">
        <f t="shared" si="15"/>
        <v>0</v>
      </c>
      <c r="Q108" s="118">
        <f t="shared" si="16"/>
        <v>0</v>
      </c>
      <c r="R108" s="98">
        <f t="shared" si="20"/>
        <v>11</v>
      </c>
      <c r="S108" s="119">
        <f t="shared" si="17"/>
        <v>11</v>
      </c>
    </row>
    <row r="109" spans="1:19">
      <c r="A109" s="119"/>
      <c r="E109" s="98">
        <f t="shared" si="11"/>
        <v>108</v>
      </c>
      <c r="F109" s="99"/>
      <c r="K109" s="114">
        <f t="shared" si="18"/>
        <v>3.7380762309670859</v>
      </c>
      <c r="L109" s="115">
        <f t="shared" si="19"/>
        <v>3.7870762309670858</v>
      </c>
      <c r="M109" s="98">
        <f t="shared" si="12"/>
        <v>3.7375762309670857</v>
      </c>
      <c r="N109" s="116">
        <f t="shared" si="13"/>
        <v>3.787576230967086</v>
      </c>
      <c r="O109" s="117">
        <f t="shared" si="14"/>
        <v>3.7625762309670856</v>
      </c>
      <c r="P109" s="98">
        <f t="shared" si="15"/>
        <v>0</v>
      </c>
      <c r="Q109" s="118">
        <f t="shared" si="16"/>
        <v>0</v>
      </c>
      <c r="R109" s="98">
        <f t="shared" si="20"/>
        <v>11</v>
      </c>
      <c r="S109" s="119">
        <f t="shared" si="17"/>
        <v>11</v>
      </c>
    </row>
    <row r="110" spans="1:19">
      <c r="A110" s="119"/>
      <c r="E110" s="98">
        <f t="shared" si="11"/>
        <v>109</v>
      </c>
      <c r="F110" s="99"/>
      <c r="K110" s="114">
        <f t="shared" si="18"/>
        <v>3.7880762309670857</v>
      </c>
      <c r="L110" s="115">
        <f t="shared" si="19"/>
        <v>3.8370762309670856</v>
      </c>
      <c r="M110" s="98">
        <f t="shared" si="12"/>
        <v>3.7875762309670855</v>
      </c>
      <c r="N110" s="116">
        <f t="shared" si="13"/>
        <v>3.8375762309670858</v>
      </c>
      <c r="O110" s="117">
        <f t="shared" si="14"/>
        <v>3.8125762309670854</v>
      </c>
      <c r="P110" s="98">
        <f t="shared" si="15"/>
        <v>0</v>
      </c>
      <c r="Q110" s="118">
        <f t="shared" si="16"/>
        <v>0</v>
      </c>
      <c r="R110" s="98">
        <f t="shared" si="20"/>
        <v>11</v>
      </c>
      <c r="S110" s="119">
        <f t="shared" si="17"/>
        <v>11</v>
      </c>
    </row>
    <row r="111" spans="1:19">
      <c r="A111" s="119"/>
      <c r="E111" s="98">
        <f t="shared" si="11"/>
        <v>110</v>
      </c>
      <c r="F111" s="99"/>
      <c r="K111" s="114">
        <f t="shared" si="18"/>
        <v>3.8380762309670855</v>
      </c>
      <c r="L111" s="115">
        <f t="shared" si="19"/>
        <v>3.8870762309670854</v>
      </c>
      <c r="M111" s="98">
        <f t="shared" si="12"/>
        <v>3.8375762309670853</v>
      </c>
      <c r="N111" s="116">
        <f t="shared" si="13"/>
        <v>3.8875762309670856</v>
      </c>
      <c r="O111" s="117">
        <f t="shared" si="14"/>
        <v>3.8625762309670852</v>
      </c>
      <c r="P111" s="98">
        <f t="shared" si="15"/>
        <v>0</v>
      </c>
      <c r="Q111" s="118">
        <f t="shared" si="16"/>
        <v>0</v>
      </c>
      <c r="R111" s="98">
        <f t="shared" si="20"/>
        <v>11</v>
      </c>
      <c r="S111" s="119">
        <f t="shared" si="17"/>
        <v>11</v>
      </c>
    </row>
    <row r="112" spans="1:19">
      <c r="A112" s="119"/>
      <c r="E112" s="98">
        <f t="shared" si="11"/>
        <v>111</v>
      </c>
      <c r="F112" s="99"/>
      <c r="K112" s="114">
        <f t="shared" si="18"/>
        <v>3.8880762309670853</v>
      </c>
      <c r="L112" s="115">
        <f t="shared" si="19"/>
        <v>3.9370762309670853</v>
      </c>
      <c r="M112" s="98">
        <f t="shared" si="12"/>
        <v>3.8875762309670852</v>
      </c>
      <c r="N112" s="116">
        <f t="shared" si="13"/>
        <v>3.9375762309670854</v>
      </c>
      <c r="O112" s="117">
        <f t="shared" si="14"/>
        <v>3.9125762309670851</v>
      </c>
      <c r="P112" s="98">
        <f t="shared" si="15"/>
        <v>0</v>
      </c>
      <c r="Q112" s="118">
        <f t="shared" si="16"/>
        <v>0</v>
      </c>
      <c r="R112" s="98">
        <f t="shared" si="20"/>
        <v>11</v>
      </c>
      <c r="S112" s="119">
        <f t="shared" si="17"/>
        <v>11</v>
      </c>
    </row>
    <row r="113" spans="1:19">
      <c r="A113" s="119"/>
      <c r="E113" s="98">
        <f t="shared" si="11"/>
        <v>112</v>
      </c>
      <c r="F113" s="99"/>
      <c r="K113" s="114">
        <f t="shared" si="18"/>
        <v>3.9380762309670851</v>
      </c>
      <c r="L113" s="115">
        <f t="shared" si="19"/>
        <v>3.9870762309670851</v>
      </c>
      <c r="M113" s="98">
        <f t="shared" si="12"/>
        <v>3.937576230967085</v>
      </c>
      <c r="N113" s="116">
        <f t="shared" si="13"/>
        <v>3.9875762309670852</v>
      </c>
      <c r="O113" s="117">
        <f t="shared" si="14"/>
        <v>3.9625762309670849</v>
      </c>
      <c r="P113" s="98">
        <f t="shared" si="15"/>
        <v>0</v>
      </c>
      <c r="Q113" s="118">
        <f t="shared" si="16"/>
        <v>0</v>
      </c>
      <c r="R113" s="98">
        <f t="shared" si="20"/>
        <v>11</v>
      </c>
      <c r="S113" s="119">
        <f t="shared" si="17"/>
        <v>11</v>
      </c>
    </row>
    <row r="114" spans="1:19">
      <c r="A114" s="119"/>
      <c r="E114" s="98">
        <f t="shared" si="11"/>
        <v>113</v>
      </c>
      <c r="F114" s="99"/>
      <c r="K114" s="114">
        <f t="shared" si="18"/>
        <v>3.988076230967085</v>
      </c>
      <c r="L114" s="115">
        <f t="shared" si="19"/>
        <v>4.0370762309670845</v>
      </c>
      <c r="M114" s="98">
        <f t="shared" si="12"/>
        <v>3.9875762309670848</v>
      </c>
      <c r="N114" s="116">
        <f t="shared" si="13"/>
        <v>4.0375762309670842</v>
      </c>
      <c r="O114" s="117">
        <f t="shared" si="14"/>
        <v>4.0125762309670847</v>
      </c>
      <c r="P114" s="98">
        <f t="shared" si="15"/>
        <v>0</v>
      </c>
      <c r="Q114" s="118">
        <f t="shared" si="16"/>
        <v>0</v>
      </c>
      <c r="R114" s="98">
        <f t="shared" si="20"/>
        <v>11</v>
      </c>
      <c r="S114" s="119">
        <f t="shared" si="17"/>
        <v>11</v>
      </c>
    </row>
    <row r="115" spans="1:19">
      <c r="A115" s="119"/>
      <c r="E115" s="98">
        <f t="shared" si="11"/>
        <v>114</v>
      </c>
      <c r="F115" s="99"/>
      <c r="K115" s="114">
        <f t="shared" si="18"/>
        <v>4.0380762309670848</v>
      </c>
      <c r="L115" s="115">
        <f t="shared" si="19"/>
        <v>4.0870762309670843</v>
      </c>
      <c r="M115" s="98">
        <f t="shared" si="12"/>
        <v>4.0375762309670851</v>
      </c>
      <c r="N115" s="116">
        <f t="shared" si="13"/>
        <v>4.087576230967084</v>
      </c>
      <c r="O115" s="117">
        <f t="shared" si="14"/>
        <v>4.0625762309670845</v>
      </c>
      <c r="P115" s="98">
        <f t="shared" si="15"/>
        <v>0</v>
      </c>
      <c r="Q115" s="118">
        <f t="shared" si="16"/>
        <v>0</v>
      </c>
      <c r="R115" s="98">
        <f t="shared" si="20"/>
        <v>11</v>
      </c>
      <c r="S115" s="119">
        <f t="shared" si="17"/>
        <v>11</v>
      </c>
    </row>
    <row r="116" spans="1:19">
      <c r="A116" s="119"/>
      <c r="E116" s="98">
        <f t="shared" si="11"/>
        <v>115</v>
      </c>
      <c r="F116" s="99"/>
      <c r="K116" s="114">
        <f t="shared" si="18"/>
        <v>4.0880762309670846</v>
      </c>
      <c r="L116" s="115">
        <f t="shared" si="19"/>
        <v>4.1370762309670841</v>
      </c>
      <c r="M116" s="98">
        <f t="shared" si="12"/>
        <v>4.0875762309670849</v>
      </c>
      <c r="N116" s="116">
        <f t="shared" si="13"/>
        <v>4.1375762309670838</v>
      </c>
      <c r="O116" s="117">
        <f t="shared" si="14"/>
        <v>4.1125762309670844</v>
      </c>
      <c r="P116" s="98">
        <f t="shared" si="15"/>
        <v>0</v>
      </c>
      <c r="Q116" s="118">
        <f t="shared" si="16"/>
        <v>0</v>
      </c>
      <c r="R116" s="98">
        <f t="shared" si="20"/>
        <v>11</v>
      </c>
      <c r="S116" s="119">
        <f t="shared" si="17"/>
        <v>11</v>
      </c>
    </row>
    <row r="117" spans="1:19">
      <c r="A117" s="119"/>
      <c r="E117" s="98">
        <f t="shared" si="11"/>
        <v>116</v>
      </c>
      <c r="F117" s="99"/>
      <c r="K117" s="114">
        <f t="shared" si="18"/>
        <v>4.1380762309670844</v>
      </c>
      <c r="L117" s="115">
        <f t="shared" si="19"/>
        <v>4.1870762309670839</v>
      </c>
      <c r="M117" s="98">
        <f t="shared" si="12"/>
        <v>4.1375762309670847</v>
      </c>
      <c r="N117" s="116">
        <f t="shared" si="13"/>
        <v>4.1875762309670836</v>
      </c>
      <c r="O117" s="117">
        <f t="shared" si="14"/>
        <v>4.1625762309670842</v>
      </c>
      <c r="P117" s="98">
        <f t="shared" si="15"/>
        <v>0</v>
      </c>
      <c r="Q117" s="118">
        <f t="shared" si="16"/>
        <v>0</v>
      </c>
      <c r="R117" s="98">
        <f t="shared" si="20"/>
        <v>11</v>
      </c>
      <c r="S117" s="119">
        <f t="shared" si="17"/>
        <v>11</v>
      </c>
    </row>
    <row r="118" spans="1:19">
      <c r="A118" s="119"/>
      <c r="E118" s="98">
        <f t="shared" si="11"/>
        <v>117</v>
      </c>
      <c r="F118" s="99"/>
      <c r="K118" s="114">
        <f t="shared" si="18"/>
        <v>4.1880762309670843</v>
      </c>
      <c r="L118" s="115">
        <f t="shared" si="19"/>
        <v>4.2370762309670837</v>
      </c>
      <c r="M118" s="98">
        <f t="shared" si="12"/>
        <v>4.1875762309670845</v>
      </c>
      <c r="N118" s="116">
        <f t="shared" si="13"/>
        <v>4.2375762309670835</v>
      </c>
      <c r="O118" s="117">
        <f t="shared" si="14"/>
        <v>4.212576230967084</v>
      </c>
      <c r="P118" s="98">
        <f t="shared" si="15"/>
        <v>0</v>
      </c>
      <c r="Q118" s="118">
        <f t="shared" si="16"/>
        <v>0</v>
      </c>
      <c r="R118" s="98">
        <f t="shared" si="20"/>
        <v>11</v>
      </c>
      <c r="S118" s="119">
        <f t="shared" si="17"/>
        <v>11</v>
      </c>
    </row>
    <row r="119" spans="1:19">
      <c r="A119" s="119"/>
      <c r="E119" s="98">
        <f t="shared" si="11"/>
        <v>118</v>
      </c>
      <c r="F119" s="99"/>
      <c r="K119" s="114">
        <f t="shared" si="18"/>
        <v>4.2380762309670841</v>
      </c>
      <c r="L119" s="115">
        <f t="shared" si="19"/>
        <v>4.2870762309670836</v>
      </c>
      <c r="M119" s="98">
        <f t="shared" si="12"/>
        <v>4.2375762309670844</v>
      </c>
      <c r="N119" s="116">
        <f t="shared" si="13"/>
        <v>4.2875762309670833</v>
      </c>
      <c r="O119" s="117">
        <f t="shared" si="14"/>
        <v>4.2625762309670838</v>
      </c>
      <c r="P119" s="98">
        <f t="shared" si="15"/>
        <v>0</v>
      </c>
      <c r="Q119" s="118">
        <f t="shared" si="16"/>
        <v>0</v>
      </c>
      <c r="R119" s="98">
        <f t="shared" si="20"/>
        <v>11</v>
      </c>
      <c r="S119" s="119">
        <f t="shared" si="17"/>
        <v>11</v>
      </c>
    </row>
    <row r="120" spans="1:19">
      <c r="A120" s="119"/>
      <c r="E120" s="98">
        <f t="shared" si="11"/>
        <v>119</v>
      </c>
      <c r="F120" s="99"/>
      <c r="K120" s="114">
        <f t="shared" si="18"/>
        <v>4.2880762309670839</v>
      </c>
      <c r="L120" s="115">
        <f t="shared" si="19"/>
        <v>4.3370762309670834</v>
      </c>
      <c r="M120" s="98">
        <f t="shared" si="12"/>
        <v>4.2875762309670842</v>
      </c>
      <c r="N120" s="116">
        <f t="shared" si="13"/>
        <v>4.3375762309670831</v>
      </c>
      <c r="O120" s="117">
        <f t="shared" si="14"/>
        <v>4.3125762309670836</v>
      </c>
      <c r="P120" s="98">
        <f t="shared" si="15"/>
        <v>0</v>
      </c>
      <c r="Q120" s="118">
        <f t="shared" si="16"/>
        <v>0</v>
      </c>
      <c r="R120" s="98">
        <f t="shared" si="20"/>
        <v>11</v>
      </c>
      <c r="S120" s="119">
        <f t="shared" si="17"/>
        <v>11</v>
      </c>
    </row>
    <row r="121" spans="1:19">
      <c r="A121" s="119"/>
      <c r="E121" s="98">
        <f t="shared" si="11"/>
        <v>120</v>
      </c>
      <c r="F121" s="99"/>
      <c r="K121" s="114">
        <f t="shared" si="18"/>
        <v>4.3380762309670837</v>
      </c>
      <c r="L121" s="115">
        <f t="shared" si="19"/>
        <v>4.3870762309670832</v>
      </c>
      <c r="M121" s="98">
        <f t="shared" si="12"/>
        <v>4.337576230967084</v>
      </c>
      <c r="N121" s="116">
        <f t="shared" si="13"/>
        <v>4.3875762309670829</v>
      </c>
      <c r="O121" s="117">
        <f t="shared" si="14"/>
        <v>4.3625762309670835</v>
      </c>
      <c r="P121" s="98">
        <f t="shared" si="15"/>
        <v>0</v>
      </c>
      <c r="Q121" s="118">
        <f t="shared" si="16"/>
        <v>0</v>
      </c>
      <c r="R121" s="98">
        <f t="shared" si="20"/>
        <v>11</v>
      </c>
      <c r="S121" s="119">
        <f t="shared" si="17"/>
        <v>11</v>
      </c>
    </row>
    <row r="122" spans="1:19">
      <c r="A122" s="119"/>
      <c r="E122" s="98">
        <f t="shared" si="11"/>
        <v>121</v>
      </c>
      <c r="F122" s="99"/>
      <c r="K122" s="114">
        <f t="shared" si="18"/>
        <v>4.3880762309670835</v>
      </c>
      <c r="L122" s="115">
        <f t="shared" si="19"/>
        <v>4.437076230967083</v>
      </c>
      <c r="M122" s="98">
        <f t="shared" si="12"/>
        <v>4.3875762309670838</v>
      </c>
      <c r="N122" s="116">
        <f t="shared" si="13"/>
        <v>4.4375762309670828</v>
      </c>
      <c r="O122" s="117">
        <f t="shared" si="14"/>
        <v>4.4125762309670833</v>
      </c>
      <c r="P122" s="98">
        <f t="shared" si="15"/>
        <v>0</v>
      </c>
      <c r="Q122" s="118">
        <f t="shared" si="16"/>
        <v>0</v>
      </c>
      <c r="R122" s="98">
        <f t="shared" si="20"/>
        <v>11</v>
      </c>
      <c r="S122" s="119">
        <f t="shared" si="17"/>
        <v>11</v>
      </c>
    </row>
    <row r="123" spans="1:19">
      <c r="A123" s="119"/>
      <c r="E123" s="98">
        <f t="shared" si="11"/>
        <v>122</v>
      </c>
      <c r="F123" s="99"/>
      <c r="K123" s="114">
        <f t="shared" si="18"/>
        <v>4.4380762309670834</v>
      </c>
      <c r="L123" s="115">
        <f t="shared" si="19"/>
        <v>4.4870762309670829</v>
      </c>
      <c r="M123" s="98">
        <f t="shared" si="12"/>
        <v>4.4375762309670836</v>
      </c>
      <c r="N123" s="116">
        <f t="shared" si="13"/>
        <v>4.4875762309670826</v>
      </c>
      <c r="O123" s="117">
        <f t="shared" si="14"/>
        <v>4.4625762309670831</v>
      </c>
      <c r="P123" s="98">
        <f t="shared" si="15"/>
        <v>0</v>
      </c>
      <c r="Q123" s="118">
        <f t="shared" si="16"/>
        <v>0</v>
      </c>
      <c r="R123" s="98">
        <f t="shared" si="20"/>
        <v>11</v>
      </c>
      <c r="S123" s="119">
        <f t="shared" si="17"/>
        <v>11</v>
      </c>
    </row>
    <row r="124" spans="1:19">
      <c r="A124" s="119"/>
      <c r="E124" s="98">
        <f t="shared" si="11"/>
        <v>123</v>
      </c>
      <c r="F124" s="99"/>
      <c r="K124" s="114">
        <f t="shared" si="18"/>
        <v>4.4880762309670832</v>
      </c>
      <c r="L124" s="115">
        <f t="shared" si="19"/>
        <v>4.5370762309670827</v>
      </c>
      <c r="M124" s="98">
        <f t="shared" si="12"/>
        <v>4.4875762309670835</v>
      </c>
      <c r="N124" s="116">
        <f t="shared" si="13"/>
        <v>4.5375762309670824</v>
      </c>
      <c r="O124" s="117">
        <f t="shared" si="14"/>
        <v>4.5125762309670829</v>
      </c>
      <c r="P124" s="98">
        <f t="shared" si="15"/>
        <v>0</v>
      </c>
      <c r="Q124" s="118">
        <f t="shared" si="16"/>
        <v>0</v>
      </c>
      <c r="R124" s="98">
        <f t="shared" si="20"/>
        <v>11</v>
      </c>
      <c r="S124" s="119">
        <f t="shared" si="17"/>
        <v>11</v>
      </c>
    </row>
    <row r="125" spans="1:19">
      <c r="A125" s="119"/>
      <c r="E125" s="98">
        <f t="shared" si="11"/>
        <v>124</v>
      </c>
      <c r="F125" s="99"/>
      <c r="K125" s="114">
        <f t="shared" si="18"/>
        <v>4.538076230967083</v>
      </c>
      <c r="L125" s="115">
        <f t="shared" si="19"/>
        <v>4.5870762309670825</v>
      </c>
      <c r="M125" s="98">
        <f t="shared" si="12"/>
        <v>4.5375762309670833</v>
      </c>
      <c r="N125" s="116">
        <f t="shared" si="13"/>
        <v>4.5875762309670822</v>
      </c>
      <c r="O125" s="117">
        <f t="shared" si="14"/>
        <v>4.5625762309670828</v>
      </c>
      <c r="P125" s="98">
        <f t="shared" si="15"/>
        <v>0</v>
      </c>
      <c r="Q125" s="118">
        <f t="shared" si="16"/>
        <v>0</v>
      </c>
      <c r="R125" s="98">
        <f t="shared" si="20"/>
        <v>11</v>
      </c>
      <c r="S125" s="119">
        <f t="shared" si="17"/>
        <v>11</v>
      </c>
    </row>
    <row r="126" spans="1:19">
      <c r="A126" s="119"/>
      <c r="E126" s="98">
        <f t="shared" si="11"/>
        <v>125</v>
      </c>
      <c r="F126" s="99"/>
      <c r="K126" s="114">
        <f t="shared" si="18"/>
        <v>4.5880762309670828</v>
      </c>
      <c r="L126" s="115">
        <f t="shared" si="19"/>
        <v>4.6370762309670823</v>
      </c>
      <c r="M126" s="98">
        <f t="shared" si="12"/>
        <v>4.5875762309670831</v>
      </c>
      <c r="N126" s="116">
        <f t="shared" si="13"/>
        <v>4.637576230967082</v>
      </c>
      <c r="O126" s="117">
        <f t="shared" si="14"/>
        <v>4.6125762309670826</v>
      </c>
      <c r="P126" s="98">
        <f t="shared" si="15"/>
        <v>0</v>
      </c>
      <c r="Q126" s="118">
        <f t="shared" si="16"/>
        <v>0</v>
      </c>
      <c r="R126" s="98">
        <f t="shared" si="20"/>
        <v>11</v>
      </c>
      <c r="S126" s="119">
        <f t="shared" si="17"/>
        <v>11</v>
      </c>
    </row>
    <row r="127" spans="1:19">
      <c r="A127" s="119"/>
      <c r="E127" s="98">
        <f t="shared" si="11"/>
        <v>126</v>
      </c>
      <c r="F127" s="99"/>
      <c r="K127" s="114">
        <f t="shared" si="18"/>
        <v>4.6380762309670827</v>
      </c>
      <c r="L127" s="115">
        <f t="shared" si="19"/>
        <v>4.6870762309670821</v>
      </c>
      <c r="M127" s="98">
        <f t="shared" si="12"/>
        <v>4.6375762309670829</v>
      </c>
      <c r="N127" s="116">
        <f t="shared" si="13"/>
        <v>4.6875762309670819</v>
      </c>
      <c r="O127" s="117">
        <f t="shared" si="14"/>
        <v>4.6625762309670824</v>
      </c>
      <c r="P127" s="98">
        <f t="shared" si="15"/>
        <v>0</v>
      </c>
      <c r="Q127" s="118">
        <f t="shared" si="16"/>
        <v>0</v>
      </c>
      <c r="R127" s="98">
        <f t="shared" si="20"/>
        <v>11</v>
      </c>
      <c r="S127" s="119">
        <f t="shared" si="17"/>
        <v>11</v>
      </c>
    </row>
    <row r="128" spans="1:19">
      <c r="A128" s="119"/>
      <c r="E128" s="98">
        <f t="shared" si="11"/>
        <v>127</v>
      </c>
      <c r="F128" s="99"/>
      <c r="K128" s="114">
        <f t="shared" si="18"/>
        <v>4.6880762309670825</v>
      </c>
      <c r="L128" s="115">
        <f t="shared" si="19"/>
        <v>4.737076230967082</v>
      </c>
      <c r="M128" s="98">
        <f t="shared" si="12"/>
        <v>4.6875762309670828</v>
      </c>
      <c r="N128" s="116">
        <f t="shared" si="13"/>
        <v>4.7375762309670817</v>
      </c>
      <c r="O128" s="117">
        <f t="shared" si="14"/>
        <v>4.7125762309670822</v>
      </c>
      <c r="P128" s="98">
        <f t="shared" si="15"/>
        <v>0</v>
      </c>
      <c r="Q128" s="118">
        <f t="shared" si="16"/>
        <v>0</v>
      </c>
      <c r="R128" s="98">
        <f t="shared" si="20"/>
        <v>11</v>
      </c>
      <c r="S128" s="119">
        <f t="shared" si="17"/>
        <v>11</v>
      </c>
    </row>
    <row r="129" spans="1:19">
      <c r="A129" s="119"/>
      <c r="E129" s="98">
        <f t="shared" si="11"/>
        <v>128</v>
      </c>
      <c r="F129" s="99"/>
      <c r="K129" s="114">
        <f t="shared" si="18"/>
        <v>4.7380762309670823</v>
      </c>
      <c r="L129" s="115">
        <f t="shared" si="19"/>
        <v>4.7870762309670818</v>
      </c>
      <c r="M129" s="98">
        <f t="shared" si="12"/>
        <v>4.7375762309670826</v>
      </c>
      <c r="N129" s="116">
        <f t="shared" si="13"/>
        <v>4.7875762309670815</v>
      </c>
      <c r="O129" s="117">
        <f t="shared" si="14"/>
        <v>4.762576230967082</v>
      </c>
      <c r="P129" s="98">
        <f t="shared" si="15"/>
        <v>0</v>
      </c>
      <c r="Q129" s="118">
        <f t="shared" si="16"/>
        <v>0</v>
      </c>
      <c r="R129" s="98">
        <f t="shared" si="20"/>
        <v>11</v>
      </c>
      <c r="S129" s="119">
        <f t="shared" si="17"/>
        <v>11</v>
      </c>
    </row>
    <row r="130" spans="1:19">
      <c r="A130" s="119"/>
      <c r="E130" s="98">
        <f t="shared" si="11"/>
        <v>129</v>
      </c>
      <c r="F130" s="99"/>
      <c r="K130" s="114">
        <f t="shared" si="18"/>
        <v>4.7880762309670821</v>
      </c>
      <c r="L130" s="115">
        <f t="shared" si="19"/>
        <v>4.8370762309670816</v>
      </c>
      <c r="M130" s="98">
        <f t="shared" si="12"/>
        <v>4.7875762309670824</v>
      </c>
      <c r="N130" s="116">
        <f t="shared" si="13"/>
        <v>4.8375762309670813</v>
      </c>
      <c r="O130" s="117">
        <f t="shared" si="14"/>
        <v>4.8125762309670819</v>
      </c>
      <c r="P130" s="98">
        <f t="shared" si="15"/>
        <v>0</v>
      </c>
      <c r="Q130" s="118">
        <f t="shared" si="16"/>
        <v>0</v>
      </c>
      <c r="R130" s="98">
        <f t="shared" si="20"/>
        <v>11</v>
      </c>
      <c r="S130" s="119">
        <f t="shared" si="17"/>
        <v>11</v>
      </c>
    </row>
    <row r="131" spans="1:19">
      <c r="A131" s="119"/>
      <c r="E131" s="98">
        <f t="shared" si="11"/>
        <v>130</v>
      </c>
      <c r="F131" s="99"/>
      <c r="K131" s="114">
        <f t="shared" si="18"/>
        <v>4.8380762309670819</v>
      </c>
      <c r="L131" s="115">
        <f t="shared" si="19"/>
        <v>4.8870762309670814</v>
      </c>
      <c r="M131" s="98">
        <f t="shared" si="12"/>
        <v>4.8375762309670822</v>
      </c>
      <c r="N131" s="116">
        <f t="shared" si="13"/>
        <v>4.8875762309670812</v>
      </c>
      <c r="O131" s="117">
        <f t="shared" si="14"/>
        <v>4.8625762309670817</v>
      </c>
      <c r="P131" s="98">
        <f t="shared" si="15"/>
        <v>0</v>
      </c>
      <c r="Q131" s="118">
        <f t="shared" si="16"/>
        <v>0</v>
      </c>
      <c r="R131" s="98">
        <f t="shared" si="20"/>
        <v>11</v>
      </c>
      <c r="S131" s="119">
        <f t="shared" si="17"/>
        <v>11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4.8880762309670818</v>
      </c>
      <c r="L132" s="115">
        <f t="shared" si="19"/>
        <v>4.9370762309670813</v>
      </c>
      <c r="M132" s="98">
        <f t="shared" si="12"/>
        <v>4.887576230967082</v>
      </c>
      <c r="N132" s="116">
        <f t="shared" si="13"/>
        <v>4.937576230967081</v>
      </c>
      <c r="O132" s="117">
        <f t="shared" si="14"/>
        <v>4.9125762309670815</v>
      </c>
      <c r="P132" s="98">
        <f t="shared" si="15"/>
        <v>0</v>
      </c>
      <c r="Q132" s="118">
        <f t="shared" si="16"/>
        <v>0</v>
      </c>
      <c r="R132" s="98">
        <f t="shared" si="20"/>
        <v>11</v>
      </c>
      <c r="S132" s="119">
        <f t="shared" si="17"/>
        <v>11</v>
      </c>
    </row>
    <row r="133" spans="1:19">
      <c r="A133" s="119"/>
      <c r="E133" s="98">
        <f t="shared" si="21"/>
        <v>132</v>
      </c>
      <c r="F133" s="99"/>
      <c r="K133" s="114">
        <f t="shared" si="18"/>
        <v>4.9380762309670816</v>
      </c>
      <c r="L133" s="115">
        <f t="shared" si="19"/>
        <v>4.9870762309670811</v>
      </c>
      <c r="M133" s="98">
        <f t="shared" ref="M133:M196" si="22">K133-5*10^-(D$2+1)</f>
        <v>4.9375762309670819</v>
      </c>
      <c r="N133" s="116">
        <f t="shared" ref="N133:N196" si="23">L133+5*10^-(D$2+1)</f>
        <v>4.9875762309670808</v>
      </c>
      <c r="O133" s="117">
        <f t="shared" ref="O133:O196" si="24">AVERAGE(K133,L133)</f>
        <v>4.9625762309670813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11</v>
      </c>
      <c r="S133" s="119">
        <f t="shared" ref="S133:S196" si="27">COUNTIF(F$2:F$5000,"&lt;="&amp;M133)</f>
        <v>11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4.9880762309670814</v>
      </c>
      <c r="L134" s="115">
        <f t="shared" ref="L134:L197" si="29">K134+$I$4-POWER(10,-$D$2)</f>
        <v>5.0370762309670809</v>
      </c>
      <c r="M134" s="98">
        <f t="shared" si="22"/>
        <v>4.9875762309670817</v>
      </c>
      <c r="N134" s="116">
        <f t="shared" si="23"/>
        <v>5.0375762309670806</v>
      </c>
      <c r="O134" s="117">
        <f t="shared" si="24"/>
        <v>5.0125762309670812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11</v>
      </c>
      <c r="S134" s="119">
        <f t="shared" si="27"/>
        <v>11</v>
      </c>
    </row>
    <row r="135" spans="1:19">
      <c r="A135" s="119"/>
      <c r="E135" s="98">
        <f t="shared" si="21"/>
        <v>134</v>
      </c>
      <c r="F135" s="99"/>
      <c r="K135" s="114">
        <f t="shared" si="28"/>
        <v>5.0380762309670812</v>
      </c>
      <c r="L135" s="115">
        <f t="shared" si="29"/>
        <v>5.0870762309670807</v>
      </c>
      <c r="M135" s="98">
        <f t="shared" si="22"/>
        <v>5.0375762309670815</v>
      </c>
      <c r="N135" s="116">
        <f t="shared" si="23"/>
        <v>5.0875762309670804</v>
      </c>
      <c r="O135" s="117">
        <f t="shared" si="24"/>
        <v>5.062576230967081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5.0880762309670811</v>
      </c>
      <c r="L136" s="115">
        <f t="shared" si="29"/>
        <v>5.1370762309670805</v>
      </c>
      <c r="M136" s="98">
        <f t="shared" si="22"/>
        <v>5.0875762309670813</v>
      </c>
      <c r="N136" s="116">
        <f t="shared" si="23"/>
        <v>5.1375762309670803</v>
      </c>
      <c r="O136" s="117">
        <f t="shared" si="24"/>
        <v>5.1125762309670808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5.1380762309670809</v>
      </c>
      <c r="L137" s="115">
        <f t="shared" si="29"/>
        <v>5.1870762309670804</v>
      </c>
      <c r="M137" s="98">
        <f t="shared" si="22"/>
        <v>5.1375762309670812</v>
      </c>
      <c r="N137" s="116">
        <f t="shared" si="23"/>
        <v>5.1875762309670801</v>
      </c>
      <c r="O137" s="117">
        <f t="shared" si="24"/>
        <v>5.1625762309670806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5.1880762309670807</v>
      </c>
      <c r="L138" s="115">
        <f t="shared" si="29"/>
        <v>5.2370762309670802</v>
      </c>
      <c r="M138" s="98">
        <f t="shared" si="22"/>
        <v>5.187576230967081</v>
      </c>
      <c r="N138" s="116">
        <f t="shared" si="23"/>
        <v>5.2375762309670799</v>
      </c>
      <c r="O138" s="117">
        <f t="shared" si="24"/>
        <v>5.2125762309670804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5.2380762309670805</v>
      </c>
      <c r="L139" s="115">
        <f t="shared" si="29"/>
        <v>5.28707623096708</v>
      </c>
      <c r="M139" s="98">
        <f t="shared" si="22"/>
        <v>5.2375762309670808</v>
      </c>
      <c r="N139" s="116">
        <f t="shared" si="23"/>
        <v>5.2875762309670797</v>
      </c>
      <c r="O139" s="117">
        <f t="shared" si="24"/>
        <v>5.2625762309670803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5.2880762309670803</v>
      </c>
      <c r="L140" s="115">
        <f t="shared" si="29"/>
        <v>5.3370762309670798</v>
      </c>
      <c r="M140" s="98">
        <f t="shared" si="22"/>
        <v>5.2875762309670806</v>
      </c>
      <c r="N140" s="116">
        <f t="shared" si="23"/>
        <v>5.3375762309670796</v>
      </c>
      <c r="O140" s="117">
        <f t="shared" si="24"/>
        <v>5.3125762309670801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5.3380762309670802</v>
      </c>
      <c r="L141" s="115">
        <f t="shared" si="29"/>
        <v>5.3870762309670797</v>
      </c>
      <c r="M141" s="98">
        <f t="shared" si="22"/>
        <v>5.3375762309670804</v>
      </c>
      <c r="N141" s="116">
        <f t="shared" si="23"/>
        <v>5.3875762309670794</v>
      </c>
      <c r="O141" s="117">
        <f t="shared" si="24"/>
        <v>5.3625762309670799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5.38807623096708</v>
      </c>
      <c r="L142" s="115">
        <f t="shared" si="29"/>
        <v>5.4370762309670795</v>
      </c>
      <c r="M142" s="98">
        <f t="shared" si="22"/>
        <v>5.3875762309670803</v>
      </c>
      <c r="N142" s="116">
        <f t="shared" si="23"/>
        <v>5.4375762309670792</v>
      </c>
      <c r="O142" s="117">
        <f t="shared" si="24"/>
        <v>5.4125762309670797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5.4380762309670798</v>
      </c>
      <c r="L143" s="115">
        <f t="shared" si="29"/>
        <v>5.4870762309670793</v>
      </c>
      <c r="M143" s="98">
        <f t="shared" si="22"/>
        <v>5.4375762309670801</v>
      </c>
      <c r="N143" s="116">
        <f t="shared" si="23"/>
        <v>5.487576230967079</v>
      </c>
      <c r="O143" s="117">
        <f t="shared" si="24"/>
        <v>5.4625762309670796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5.4880762309670796</v>
      </c>
      <c r="L144" s="115">
        <f t="shared" si="29"/>
        <v>5.5370762309670791</v>
      </c>
      <c r="M144" s="98">
        <f t="shared" si="22"/>
        <v>5.4875762309670799</v>
      </c>
      <c r="N144" s="116">
        <f t="shared" si="23"/>
        <v>5.5375762309670788</v>
      </c>
      <c r="O144" s="117">
        <f t="shared" si="24"/>
        <v>5.5125762309670794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5.5380762309670795</v>
      </c>
      <c r="L145" s="115">
        <f t="shared" si="29"/>
        <v>5.5870762309670789</v>
      </c>
      <c r="M145" s="98">
        <f t="shared" si="22"/>
        <v>5.5375762309670797</v>
      </c>
      <c r="N145" s="116">
        <f t="shared" si="23"/>
        <v>5.5875762309670787</v>
      </c>
      <c r="O145" s="117">
        <f t="shared" si="24"/>
        <v>5.5625762309670792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5.5880762309670793</v>
      </c>
      <c r="L146" s="115">
        <f t="shared" si="29"/>
        <v>5.6370762309670788</v>
      </c>
      <c r="M146" s="98">
        <f t="shared" si="22"/>
        <v>5.5875762309670796</v>
      </c>
      <c r="N146" s="116">
        <f t="shared" si="23"/>
        <v>5.6375762309670785</v>
      </c>
      <c r="O146" s="117">
        <f t="shared" si="24"/>
        <v>5.612576230967079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5.6380762309670791</v>
      </c>
      <c r="L147" s="115">
        <f t="shared" si="29"/>
        <v>5.6870762309670786</v>
      </c>
      <c r="M147" s="98">
        <f t="shared" si="22"/>
        <v>5.6375762309670794</v>
      </c>
      <c r="N147" s="116">
        <f t="shared" si="23"/>
        <v>5.6875762309670783</v>
      </c>
      <c r="O147" s="117">
        <f t="shared" si="24"/>
        <v>5.6625762309670788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5.6880762309670789</v>
      </c>
      <c r="L148" s="115">
        <f t="shared" si="29"/>
        <v>5.7370762309670784</v>
      </c>
      <c r="M148" s="98">
        <f t="shared" si="22"/>
        <v>5.6875762309670792</v>
      </c>
      <c r="N148" s="116">
        <f t="shared" si="23"/>
        <v>5.7375762309670781</v>
      </c>
      <c r="O148" s="117">
        <f t="shared" si="24"/>
        <v>5.7125762309670787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5.7380762309670788</v>
      </c>
      <c r="L149" s="115">
        <f t="shared" si="29"/>
        <v>5.7870762309670782</v>
      </c>
      <c r="M149" s="98">
        <f t="shared" si="22"/>
        <v>5.737576230967079</v>
      </c>
      <c r="N149" s="116">
        <f t="shared" si="23"/>
        <v>5.787576230967078</v>
      </c>
      <c r="O149" s="117">
        <f t="shared" si="24"/>
        <v>5.7625762309670785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5.7880762309670786</v>
      </c>
      <c r="L150" s="115">
        <f t="shared" si="29"/>
        <v>5.8370762309670781</v>
      </c>
      <c r="M150" s="98">
        <f t="shared" si="22"/>
        <v>5.7875762309670788</v>
      </c>
      <c r="N150" s="116">
        <f t="shared" si="23"/>
        <v>5.8375762309670778</v>
      </c>
      <c r="O150" s="117">
        <f t="shared" si="24"/>
        <v>5.8125762309670783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5.8380762309670784</v>
      </c>
      <c r="L151" s="115">
        <f t="shared" si="29"/>
        <v>5.8870762309670779</v>
      </c>
      <c r="M151" s="98">
        <f t="shared" si="22"/>
        <v>5.8375762309670787</v>
      </c>
      <c r="N151" s="116">
        <f t="shared" si="23"/>
        <v>5.8875762309670776</v>
      </c>
      <c r="O151" s="117">
        <f t="shared" si="24"/>
        <v>5.8625762309670781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5.8880762309670782</v>
      </c>
      <c r="L152" s="115">
        <f t="shared" si="29"/>
        <v>5.9370762309670777</v>
      </c>
      <c r="M152" s="98">
        <f t="shared" si="22"/>
        <v>5.8875762309670785</v>
      </c>
      <c r="N152" s="116">
        <f t="shared" si="23"/>
        <v>5.9375762309670774</v>
      </c>
      <c r="O152" s="117">
        <f t="shared" si="24"/>
        <v>5.912576230967078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5.938076230967078</v>
      </c>
      <c r="L153" s="115">
        <f t="shared" si="29"/>
        <v>5.9870762309670775</v>
      </c>
      <c r="M153" s="98">
        <f t="shared" si="22"/>
        <v>5.9375762309670783</v>
      </c>
      <c r="N153" s="116">
        <f t="shared" si="23"/>
        <v>5.9875762309670773</v>
      </c>
      <c r="O153" s="117">
        <f t="shared" si="24"/>
        <v>5.9625762309670778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5.9880762309670779</v>
      </c>
      <c r="L154" s="115">
        <f t="shared" si="29"/>
        <v>6.0370762309670774</v>
      </c>
      <c r="M154" s="98">
        <f t="shared" si="22"/>
        <v>5.9875762309670781</v>
      </c>
      <c r="N154" s="116">
        <f t="shared" si="23"/>
        <v>6.0375762309670771</v>
      </c>
      <c r="O154" s="117">
        <f t="shared" si="24"/>
        <v>6.0125762309670776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6.0380762309670777</v>
      </c>
      <c r="L155" s="115">
        <f t="shared" si="29"/>
        <v>6.0870762309670772</v>
      </c>
      <c r="M155" s="98">
        <f t="shared" si="22"/>
        <v>6.037576230967078</v>
      </c>
      <c r="N155" s="116">
        <f t="shared" si="23"/>
        <v>6.0875762309670769</v>
      </c>
      <c r="O155" s="117">
        <f t="shared" si="24"/>
        <v>6.0625762309670774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6.0880762309670775</v>
      </c>
      <c r="L156" s="115">
        <f t="shared" si="29"/>
        <v>6.137076230967077</v>
      </c>
      <c r="M156" s="98">
        <f t="shared" si="22"/>
        <v>6.0875762309670778</v>
      </c>
      <c r="N156" s="116">
        <f t="shared" si="23"/>
        <v>6.1375762309670767</v>
      </c>
      <c r="O156" s="117">
        <f t="shared" si="24"/>
        <v>6.1125762309670773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6.1380762309670773</v>
      </c>
      <c r="L157" s="115">
        <f t="shared" si="29"/>
        <v>6.1870762309670768</v>
      </c>
      <c r="M157" s="98">
        <f t="shared" si="22"/>
        <v>6.1375762309670776</v>
      </c>
      <c r="N157" s="116">
        <f t="shared" si="23"/>
        <v>6.1875762309670765</v>
      </c>
      <c r="O157" s="117">
        <f t="shared" si="24"/>
        <v>6.1625762309670771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6.1880762309670772</v>
      </c>
      <c r="L158" s="115">
        <f t="shared" si="29"/>
        <v>6.2370762309670766</v>
      </c>
      <c r="M158" s="98">
        <f t="shared" si="22"/>
        <v>6.1875762309670774</v>
      </c>
      <c r="N158" s="116">
        <f t="shared" si="23"/>
        <v>6.2375762309670764</v>
      </c>
      <c r="O158" s="117">
        <f t="shared" si="24"/>
        <v>6.2125762309670769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6.238076230967077</v>
      </c>
      <c r="L159" s="115">
        <f t="shared" si="29"/>
        <v>6.2870762309670765</v>
      </c>
      <c r="M159" s="98">
        <f t="shared" si="22"/>
        <v>6.2375762309670773</v>
      </c>
      <c r="N159" s="116">
        <f t="shared" si="23"/>
        <v>6.2875762309670762</v>
      </c>
      <c r="O159" s="117">
        <f t="shared" si="24"/>
        <v>6.2625762309670767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6.2880762309670768</v>
      </c>
      <c r="L160" s="115">
        <f t="shared" si="29"/>
        <v>6.3370762309670763</v>
      </c>
      <c r="M160" s="98">
        <f t="shared" si="22"/>
        <v>6.2875762309670771</v>
      </c>
      <c r="N160" s="116">
        <f t="shared" si="23"/>
        <v>6.337576230967076</v>
      </c>
      <c r="O160" s="117">
        <f t="shared" si="24"/>
        <v>6.3125762309670765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6.3380762309670766</v>
      </c>
      <c r="L161" s="115">
        <f t="shared" si="29"/>
        <v>6.3870762309670761</v>
      </c>
      <c r="M161" s="98">
        <f t="shared" si="22"/>
        <v>6.3375762309670769</v>
      </c>
      <c r="N161" s="116">
        <f t="shared" si="23"/>
        <v>6.3875762309670758</v>
      </c>
      <c r="O161" s="117">
        <f t="shared" si="24"/>
        <v>6.3625762309670764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6.3880762309670764</v>
      </c>
      <c r="L162" s="115">
        <f t="shared" si="29"/>
        <v>6.4370762309670759</v>
      </c>
      <c r="M162" s="98">
        <f t="shared" si="22"/>
        <v>6.3875762309670767</v>
      </c>
      <c r="N162" s="116">
        <f t="shared" si="23"/>
        <v>6.4375762309670757</v>
      </c>
      <c r="O162" s="117">
        <f t="shared" si="24"/>
        <v>6.4125762309670762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6.4380762309670763</v>
      </c>
      <c r="L163" s="115">
        <f t="shared" si="29"/>
        <v>6.4870762309670758</v>
      </c>
      <c r="M163" s="98">
        <f t="shared" si="22"/>
        <v>6.4375762309670765</v>
      </c>
      <c r="N163" s="116">
        <f t="shared" si="23"/>
        <v>6.4875762309670755</v>
      </c>
      <c r="O163" s="117">
        <f t="shared" si="24"/>
        <v>6.462576230967076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6.4880762309670761</v>
      </c>
      <c r="L164" s="115">
        <f t="shared" si="29"/>
        <v>6.5370762309670756</v>
      </c>
      <c r="M164" s="98">
        <f t="shared" si="22"/>
        <v>6.4875762309670764</v>
      </c>
      <c r="N164" s="116">
        <f t="shared" si="23"/>
        <v>6.5375762309670753</v>
      </c>
      <c r="O164" s="117">
        <f t="shared" si="24"/>
        <v>6.5125762309670758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6.5380762309670759</v>
      </c>
      <c r="L165" s="115">
        <f t="shared" si="29"/>
        <v>6.5870762309670754</v>
      </c>
      <c r="M165" s="98">
        <f t="shared" si="22"/>
        <v>6.5375762309670762</v>
      </c>
      <c r="N165" s="116">
        <f t="shared" si="23"/>
        <v>6.5875762309670751</v>
      </c>
      <c r="O165" s="117">
        <f t="shared" si="24"/>
        <v>6.5625762309670757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6.5880762309670757</v>
      </c>
      <c r="L166" s="115">
        <f t="shared" si="29"/>
        <v>6.6370762309670752</v>
      </c>
      <c r="M166" s="98">
        <f t="shared" si="22"/>
        <v>6.587576230967076</v>
      </c>
      <c r="N166" s="116">
        <f t="shared" si="23"/>
        <v>6.6375762309670749</v>
      </c>
      <c r="O166" s="117">
        <f t="shared" si="24"/>
        <v>6.6125762309670755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6.6380762309670756</v>
      </c>
      <c r="L167" s="115">
        <f t="shared" si="29"/>
        <v>6.687076230967075</v>
      </c>
      <c r="M167" s="98">
        <f t="shared" si="22"/>
        <v>6.6375762309670758</v>
      </c>
      <c r="N167" s="116">
        <f t="shared" si="23"/>
        <v>6.6875762309670748</v>
      </c>
      <c r="O167" s="117">
        <f t="shared" si="24"/>
        <v>6.6625762309670753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6.6880762309670754</v>
      </c>
      <c r="L168" s="115">
        <f t="shared" si="29"/>
        <v>6.7370762309670749</v>
      </c>
      <c r="M168" s="98">
        <f t="shared" si="22"/>
        <v>6.6875762309670757</v>
      </c>
      <c r="N168" s="116">
        <f t="shared" si="23"/>
        <v>6.7375762309670746</v>
      </c>
      <c r="O168" s="117">
        <f t="shared" si="24"/>
        <v>6.7125762309670751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6.7380762309670752</v>
      </c>
      <c r="L169" s="115">
        <f t="shared" si="29"/>
        <v>6.7870762309670747</v>
      </c>
      <c r="M169" s="98">
        <f t="shared" si="22"/>
        <v>6.7375762309670755</v>
      </c>
      <c r="N169" s="116">
        <f t="shared" si="23"/>
        <v>6.7875762309670744</v>
      </c>
      <c r="O169" s="117">
        <f t="shared" si="24"/>
        <v>6.7625762309670749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6.788076230967075</v>
      </c>
      <c r="L170" s="115">
        <f t="shared" si="29"/>
        <v>6.8370762309670745</v>
      </c>
      <c r="M170" s="98">
        <f t="shared" si="22"/>
        <v>6.7875762309670753</v>
      </c>
      <c r="N170" s="116">
        <f t="shared" si="23"/>
        <v>6.8375762309670742</v>
      </c>
      <c r="O170" s="117">
        <f t="shared" si="24"/>
        <v>6.8125762309670748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6.8380762309670748</v>
      </c>
      <c r="L171" s="115">
        <f t="shared" si="29"/>
        <v>6.8870762309670743</v>
      </c>
      <c r="M171" s="98">
        <f t="shared" si="22"/>
        <v>6.8375762309670751</v>
      </c>
      <c r="N171" s="116">
        <f t="shared" si="23"/>
        <v>6.8875762309670741</v>
      </c>
      <c r="O171" s="117">
        <f t="shared" si="24"/>
        <v>6.8625762309670746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6.8880762309670747</v>
      </c>
      <c r="L172" s="115">
        <f t="shared" si="29"/>
        <v>6.9370762309670742</v>
      </c>
      <c r="M172" s="98">
        <f t="shared" si="22"/>
        <v>6.8875762309670749</v>
      </c>
      <c r="N172" s="116">
        <f t="shared" si="23"/>
        <v>6.9375762309670739</v>
      </c>
      <c r="O172" s="117">
        <f t="shared" si="24"/>
        <v>6.9125762309670744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6.9380762309670745</v>
      </c>
      <c r="L173" s="115">
        <f t="shared" si="29"/>
        <v>6.987076230967074</v>
      </c>
      <c r="M173" s="98">
        <f t="shared" si="22"/>
        <v>6.9375762309670748</v>
      </c>
      <c r="N173" s="116">
        <f t="shared" si="23"/>
        <v>6.9875762309670737</v>
      </c>
      <c r="O173" s="117">
        <f t="shared" si="24"/>
        <v>6.9625762309670742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6.9880762309670743</v>
      </c>
      <c r="L174" s="115">
        <f t="shared" si="29"/>
        <v>7.0370762309670738</v>
      </c>
      <c r="M174" s="98">
        <f t="shared" si="22"/>
        <v>6.9875762309670746</v>
      </c>
      <c r="N174" s="116">
        <f t="shared" si="23"/>
        <v>7.0375762309670735</v>
      </c>
      <c r="O174" s="117">
        <f t="shared" si="24"/>
        <v>7.0125762309670741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7.0380762309670741</v>
      </c>
      <c r="L175" s="115">
        <f t="shared" si="29"/>
        <v>7.0870762309670736</v>
      </c>
      <c r="M175" s="98">
        <f t="shared" si="22"/>
        <v>7.0375762309670744</v>
      </c>
      <c r="N175" s="116">
        <f t="shared" si="23"/>
        <v>7.0875762309670733</v>
      </c>
      <c r="O175" s="117">
        <f t="shared" si="24"/>
        <v>7.0625762309670739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7.088076230967074</v>
      </c>
      <c r="L176" s="115">
        <f t="shared" si="29"/>
        <v>7.1370762309670734</v>
      </c>
      <c r="M176" s="98">
        <f t="shared" si="22"/>
        <v>7.0875762309670742</v>
      </c>
      <c r="N176" s="116">
        <f t="shared" si="23"/>
        <v>7.1375762309670732</v>
      </c>
      <c r="O176" s="117">
        <f t="shared" si="24"/>
        <v>7.1125762309670737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7.1380762309670738</v>
      </c>
      <c r="L177" s="115">
        <f t="shared" si="29"/>
        <v>7.1870762309670733</v>
      </c>
      <c r="M177" s="98">
        <f t="shared" si="22"/>
        <v>7.1375762309670741</v>
      </c>
      <c r="N177" s="116">
        <f t="shared" si="23"/>
        <v>7.187576230967073</v>
      </c>
      <c r="O177" s="117">
        <f t="shared" si="24"/>
        <v>7.1625762309670735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7.1880762309670736</v>
      </c>
      <c r="L178" s="115">
        <f t="shared" si="29"/>
        <v>7.2370762309670731</v>
      </c>
      <c r="M178" s="98">
        <f t="shared" si="22"/>
        <v>7.1875762309670739</v>
      </c>
      <c r="N178" s="116">
        <f t="shared" si="23"/>
        <v>7.2375762309670728</v>
      </c>
      <c r="O178" s="117">
        <f t="shared" si="24"/>
        <v>7.2125762309670733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7.2380762309670734</v>
      </c>
      <c r="L179" s="115">
        <f t="shared" si="29"/>
        <v>7.2870762309670729</v>
      </c>
      <c r="M179" s="98">
        <f t="shared" si="22"/>
        <v>7.2375762309670737</v>
      </c>
      <c r="N179" s="116">
        <f t="shared" si="23"/>
        <v>7.2875762309670726</v>
      </c>
      <c r="O179" s="117">
        <f t="shared" si="24"/>
        <v>7.2625762309670732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7.2880762309670732</v>
      </c>
      <c r="L180" s="115">
        <f t="shared" si="29"/>
        <v>7.3370762309670727</v>
      </c>
      <c r="M180" s="98">
        <f t="shared" si="22"/>
        <v>7.2875762309670735</v>
      </c>
      <c r="N180" s="116">
        <f t="shared" si="23"/>
        <v>7.3375762309670725</v>
      </c>
      <c r="O180" s="117">
        <f t="shared" si="24"/>
        <v>7.312576230967073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7.3380762309670731</v>
      </c>
      <c r="L181" s="115">
        <f t="shared" si="29"/>
        <v>7.3870762309670726</v>
      </c>
      <c r="M181" s="98">
        <f t="shared" si="22"/>
        <v>7.3375762309670733</v>
      </c>
      <c r="N181" s="116">
        <f t="shared" si="23"/>
        <v>7.3875762309670723</v>
      </c>
      <c r="O181" s="117">
        <f t="shared" si="24"/>
        <v>7.3625762309670728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7.3880762309670729</v>
      </c>
      <c r="L182" s="115">
        <f t="shared" si="29"/>
        <v>7.4370762309670724</v>
      </c>
      <c r="M182" s="98">
        <f t="shared" si="22"/>
        <v>7.3875762309670732</v>
      </c>
      <c r="N182" s="116">
        <f t="shared" si="23"/>
        <v>7.4375762309670721</v>
      </c>
      <c r="O182" s="117">
        <f t="shared" si="24"/>
        <v>7.4125762309670726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7.4380762309670727</v>
      </c>
      <c r="L183" s="115">
        <f t="shared" si="29"/>
        <v>7.4870762309670722</v>
      </c>
      <c r="M183" s="98">
        <f t="shared" si="22"/>
        <v>7.437576230967073</v>
      </c>
      <c r="N183" s="116">
        <f t="shared" si="23"/>
        <v>7.4875762309670719</v>
      </c>
      <c r="O183" s="117">
        <f t="shared" si="24"/>
        <v>7.4625762309670725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7.4880762309670725</v>
      </c>
      <c r="L184" s="115">
        <f t="shared" si="29"/>
        <v>7.537076230967072</v>
      </c>
      <c r="M184" s="98">
        <f t="shared" si="22"/>
        <v>7.4875762309670728</v>
      </c>
      <c r="N184" s="116">
        <f t="shared" si="23"/>
        <v>7.5375762309670717</v>
      </c>
      <c r="O184" s="117">
        <f t="shared" si="24"/>
        <v>7.5125762309670723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7.5380762309670724</v>
      </c>
      <c r="L185" s="115">
        <f t="shared" si="29"/>
        <v>7.5870762309670718</v>
      </c>
      <c r="M185" s="98">
        <f t="shared" si="22"/>
        <v>7.5375762309670726</v>
      </c>
      <c r="N185" s="116">
        <f t="shared" si="23"/>
        <v>7.5875762309670716</v>
      </c>
      <c r="O185" s="117">
        <f t="shared" si="24"/>
        <v>7.5625762309670721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7.5880762309670722</v>
      </c>
      <c r="L186" s="115">
        <f t="shared" si="29"/>
        <v>7.6370762309670717</v>
      </c>
      <c r="M186" s="98">
        <f t="shared" si="22"/>
        <v>7.5875762309670725</v>
      </c>
      <c r="N186" s="116">
        <f t="shared" si="23"/>
        <v>7.6375762309670714</v>
      </c>
      <c r="O186" s="117">
        <f t="shared" si="24"/>
        <v>7.6125762309670719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7.638076230967072</v>
      </c>
      <c r="L187" s="115">
        <f t="shared" si="29"/>
        <v>7.6870762309670715</v>
      </c>
      <c r="M187" s="98">
        <f t="shared" si="22"/>
        <v>7.6375762309670723</v>
      </c>
      <c r="N187" s="116">
        <f t="shared" si="23"/>
        <v>7.6875762309670712</v>
      </c>
      <c r="O187" s="117">
        <f t="shared" si="24"/>
        <v>7.6625762309670717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7.6880762309670718</v>
      </c>
      <c r="L188" s="115">
        <f t="shared" si="29"/>
        <v>7.7370762309670713</v>
      </c>
      <c r="M188" s="98">
        <f t="shared" si="22"/>
        <v>7.6875762309670721</v>
      </c>
      <c r="N188" s="116">
        <f t="shared" si="23"/>
        <v>7.737576230967071</v>
      </c>
      <c r="O188" s="117">
        <f t="shared" si="24"/>
        <v>7.7125762309670716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7.7380762309670716</v>
      </c>
      <c r="L189" s="115">
        <f t="shared" si="29"/>
        <v>7.7870762309670711</v>
      </c>
      <c r="M189" s="98">
        <f t="shared" si="22"/>
        <v>7.7375762309670719</v>
      </c>
      <c r="N189" s="116">
        <f t="shared" si="23"/>
        <v>7.7875762309670709</v>
      </c>
      <c r="O189" s="117">
        <f t="shared" si="24"/>
        <v>7.7625762309670714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7.7880762309670715</v>
      </c>
      <c r="L190" s="115">
        <f t="shared" si="29"/>
        <v>7.837076230967071</v>
      </c>
      <c r="M190" s="98">
        <f t="shared" si="22"/>
        <v>7.7875762309670717</v>
      </c>
      <c r="N190" s="116">
        <f t="shared" si="23"/>
        <v>7.8375762309670707</v>
      </c>
      <c r="O190" s="117">
        <f t="shared" si="24"/>
        <v>7.8125762309670712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7.8380762309670713</v>
      </c>
      <c r="L191" s="115">
        <f t="shared" si="29"/>
        <v>7.8870762309670708</v>
      </c>
      <c r="M191" s="98">
        <f t="shared" si="22"/>
        <v>7.8375762309670716</v>
      </c>
      <c r="N191" s="116">
        <f t="shared" si="23"/>
        <v>7.8875762309670705</v>
      </c>
      <c r="O191" s="117">
        <f t="shared" si="24"/>
        <v>7.862576230967071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7.8880762309670711</v>
      </c>
      <c r="L192" s="115">
        <f t="shared" si="29"/>
        <v>7.9370762309670706</v>
      </c>
      <c r="M192" s="98">
        <f t="shared" si="22"/>
        <v>7.8875762309670714</v>
      </c>
      <c r="N192" s="116">
        <f t="shared" si="23"/>
        <v>7.9375762309670703</v>
      </c>
      <c r="O192" s="117">
        <f t="shared" si="24"/>
        <v>7.9125762309670709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7.9380762309670709</v>
      </c>
      <c r="L193" s="115">
        <f t="shared" si="29"/>
        <v>7.9870762309670704</v>
      </c>
      <c r="M193" s="98">
        <f t="shared" si="22"/>
        <v>7.9375762309670712</v>
      </c>
      <c r="N193" s="116">
        <f t="shared" si="23"/>
        <v>7.9875762309670701</v>
      </c>
      <c r="O193" s="117">
        <f t="shared" si="24"/>
        <v>7.9625762309670707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7.9880762309670708</v>
      </c>
      <c r="L194" s="115">
        <f t="shared" si="29"/>
        <v>8.037076230967072</v>
      </c>
      <c r="M194" s="98">
        <f t="shared" si="22"/>
        <v>7.987576230967071</v>
      </c>
      <c r="N194" s="116">
        <f t="shared" si="23"/>
        <v>8.0375762309670726</v>
      </c>
      <c r="O194" s="117">
        <f t="shared" si="24"/>
        <v>8.0125762309670705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8.0380762309670715</v>
      </c>
      <c r="L195" s="115">
        <f t="shared" si="29"/>
        <v>8.0870762309670727</v>
      </c>
      <c r="M195" s="98">
        <f t="shared" si="22"/>
        <v>8.0375762309670709</v>
      </c>
      <c r="N195" s="116">
        <f t="shared" si="23"/>
        <v>8.0875762309670733</v>
      </c>
      <c r="O195" s="117">
        <f t="shared" si="24"/>
        <v>8.0625762309670712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8.0880762309670722</v>
      </c>
      <c r="L196" s="115">
        <f t="shared" si="29"/>
        <v>8.1370762309670734</v>
      </c>
      <c r="M196" s="98">
        <f t="shared" si="22"/>
        <v>8.0875762309670716</v>
      </c>
      <c r="N196" s="116">
        <f t="shared" si="23"/>
        <v>8.1375762309670741</v>
      </c>
      <c r="O196" s="117">
        <f t="shared" si="24"/>
        <v>8.1125762309670719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8.1380762309670729</v>
      </c>
      <c r="L197" s="115">
        <f t="shared" si="29"/>
        <v>8.1870762309670742</v>
      </c>
      <c r="M197" s="98">
        <f t="shared" ref="M197:M260" si="32">K197-5*10^-(D$2+1)</f>
        <v>8.1375762309670723</v>
      </c>
      <c r="N197" s="116">
        <f t="shared" ref="N197:N260" si="33">L197+5*10^-(D$2+1)</f>
        <v>8.1875762309670748</v>
      </c>
      <c r="O197" s="117">
        <f t="shared" ref="O197:O260" si="34">AVERAGE(K197,L197)</f>
        <v>8.1625762309670726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8.1880762309670736</v>
      </c>
      <c r="L198" s="115">
        <f t="shared" ref="L198:L261" si="39">K198+$I$4-POWER(10,-$D$2)</f>
        <v>8.2370762309670749</v>
      </c>
      <c r="M198" s="98">
        <f t="shared" si="32"/>
        <v>8.187576230967073</v>
      </c>
      <c r="N198" s="116">
        <f t="shared" si="33"/>
        <v>8.2375762309670755</v>
      </c>
      <c r="O198" s="117">
        <f t="shared" si="34"/>
        <v>8.2125762309670733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8.2380762309670743</v>
      </c>
      <c r="L199" s="115">
        <f t="shared" si="39"/>
        <v>8.2870762309670756</v>
      </c>
      <c r="M199" s="98">
        <f t="shared" si="32"/>
        <v>8.2375762309670737</v>
      </c>
      <c r="N199" s="116">
        <f t="shared" si="33"/>
        <v>8.2875762309670762</v>
      </c>
      <c r="O199" s="117">
        <f t="shared" si="34"/>
        <v>8.2625762309670741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8.288076230967075</v>
      </c>
      <c r="L200" s="115">
        <f t="shared" si="39"/>
        <v>8.3370762309670763</v>
      </c>
      <c r="M200" s="98">
        <f t="shared" si="32"/>
        <v>8.2875762309670744</v>
      </c>
      <c r="N200" s="116">
        <f t="shared" si="33"/>
        <v>8.3375762309670769</v>
      </c>
      <c r="O200" s="117">
        <f t="shared" si="34"/>
        <v>8.3125762309670748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8.3380762309670757</v>
      </c>
      <c r="L201" s="115">
        <f t="shared" si="39"/>
        <v>8.387076230967077</v>
      </c>
      <c r="M201" s="98">
        <f t="shared" si="32"/>
        <v>8.3375762309670751</v>
      </c>
      <c r="N201" s="116">
        <f t="shared" si="33"/>
        <v>8.3875762309670776</v>
      </c>
      <c r="O201" s="117">
        <f t="shared" si="34"/>
        <v>8.3625762309670755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8.3880762309670764</v>
      </c>
      <c r="L202" s="115">
        <f t="shared" si="39"/>
        <v>8.4370762309670777</v>
      </c>
      <c r="M202" s="98">
        <f t="shared" si="32"/>
        <v>8.3875762309670758</v>
      </c>
      <c r="N202" s="116">
        <f t="shared" si="33"/>
        <v>8.4375762309670783</v>
      </c>
      <c r="O202" s="117">
        <f t="shared" si="34"/>
        <v>8.4125762309670762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8.4380762309670772</v>
      </c>
      <c r="L203" s="115">
        <f t="shared" si="39"/>
        <v>8.4870762309670784</v>
      </c>
      <c r="M203" s="98">
        <f t="shared" si="32"/>
        <v>8.4375762309670765</v>
      </c>
      <c r="N203" s="116">
        <f t="shared" si="33"/>
        <v>8.487576230967079</v>
      </c>
      <c r="O203" s="117">
        <f t="shared" si="34"/>
        <v>8.4625762309670769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8.4880762309670779</v>
      </c>
      <c r="L204" s="115">
        <f t="shared" si="39"/>
        <v>8.5370762309670791</v>
      </c>
      <c r="M204" s="98">
        <f t="shared" si="32"/>
        <v>8.4875762309670773</v>
      </c>
      <c r="N204" s="116">
        <f t="shared" si="33"/>
        <v>8.5375762309670797</v>
      </c>
      <c r="O204" s="117">
        <f t="shared" si="34"/>
        <v>8.5125762309670776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8.5380762309670786</v>
      </c>
      <c r="L205" s="115">
        <f t="shared" si="39"/>
        <v>8.5870762309670798</v>
      </c>
      <c r="M205" s="98">
        <f t="shared" si="32"/>
        <v>8.537576230967078</v>
      </c>
      <c r="N205" s="116">
        <f t="shared" si="33"/>
        <v>8.5875762309670804</v>
      </c>
      <c r="O205" s="117">
        <f t="shared" si="34"/>
        <v>8.5625762309670783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8.5880762309670793</v>
      </c>
      <c r="L206" s="115">
        <f t="shared" si="39"/>
        <v>8.6370762309670805</v>
      </c>
      <c r="M206" s="98">
        <f t="shared" si="32"/>
        <v>8.5875762309670787</v>
      </c>
      <c r="N206" s="116">
        <f t="shared" si="33"/>
        <v>8.6375762309670812</v>
      </c>
      <c r="O206" s="117">
        <f t="shared" si="34"/>
        <v>8.612576230967079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8.63807623096708</v>
      </c>
      <c r="L207" s="115">
        <f t="shared" si="39"/>
        <v>8.6870762309670813</v>
      </c>
      <c r="M207" s="98">
        <f t="shared" si="32"/>
        <v>8.6375762309670794</v>
      </c>
      <c r="N207" s="116">
        <f t="shared" si="33"/>
        <v>8.6875762309670819</v>
      </c>
      <c r="O207" s="117">
        <f t="shared" si="34"/>
        <v>8.6625762309670797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8.6880762309670807</v>
      </c>
      <c r="L208" s="115">
        <f t="shared" si="39"/>
        <v>8.737076230967082</v>
      </c>
      <c r="M208" s="98">
        <f t="shared" si="32"/>
        <v>8.6875762309670801</v>
      </c>
      <c r="N208" s="116">
        <f t="shared" si="33"/>
        <v>8.7375762309670826</v>
      </c>
      <c r="O208" s="117">
        <f t="shared" si="34"/>
        <v>8.7125762309670804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8.7380762309670814</v>
      </c>
      <c r="L209" s="115">
        <f t="shared" si="39"/>
        <v>8.7870762309670827</v>
      </c>
      <c r="M209" s="98">
        <f t="shared" si="32"/>
        <v>8.7375762309670808</v>
      </c>
      <c r="N209" s="116">
        <f t="shared" si="33"/>
        <v>8.7875762309670833</v>
      </c>
      <c r="O209" s="117">
        <f t="shared" si="34"/>
        <v>8.7625762309670812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8.7880762309670821</v>
      </c>
      <c r="L210" s="115">
        <f t="shared" si="39"/>
        <v>8.8370762309670834</v>
      </c>
      <c r="M210" s="98">
        <f t="shared" si="32"/>
        <v>8.7875762309670815</v>
      </c>
      <c r="N210" s="116">
        <f t="shared" si="33"/>
        <v>8.837576230967084</v>
      </c>
      <c r="O210" s="117">
        <f t="shared" si="34"/>
        <v>8.8125762309670819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8.8380762309670828</v>
      </c>
      <c r="L211" s="115">
        <f t="shared" si="39"/>
        <v>8.8870762309670841</v>
      </c>
      <c r="M211" s="98">
        <f t="shared" si="32"/>
        <v>8.8375762309670822</v>
      </c>
      <c r="N211" s="116">
        <f t="shared" si="33"/>
        <v>8.8875762309670847</v>
      </c>
      <c r="O211" s="117">
        <f t="shared" si="34"/>
        <v>8.8625762309670826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8.8880762309670835</v>
      </c>
      <c r="L212" s="115">
        <f t="shared" si="39"/>
        <v>8.9370762309670848</v>
      </c>
      <c r="M212" s="98">
        <f t="shared" si="32"/>
        <v>8.8875762309670829</v>
      </c>
      <c r="N212" s="116">
        <f t="shared" si="33"/>
        <v>8.9375762309670854</v>
      </c>
      <c r="O212" s="117">
        <f t="shared" si="34"/>
        <v>8.9125762309670833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8.9380762309670843</v>
      </c>
      <c r="L213" s="115">
        <f t="shared" si="39"/>
        <v>8.9870762309670855</v>
      </c>
      <c r="M213" s="98">
        <f t="shared" si="32"/>
        <v>8.9375762309670836</v>
      </c>
      <c r="N213" s="116">
        <f t="shared" si="33"/>
        <v>8.9875762309670861</v>
      </c>
      <c r="O213" s="117">
        <f t="shared" si="34"/>
        <v>8.962576230967084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8.988076230967085</v>
      </c>
      <c r="L214" s="115">
        <f t="shared" si="39"/>
        <v>9.0370762309670862</v>
      </c>
      <c r="M214" s="98">
        <f t="shared" si="32"/>
        <v>8.9875762309670844</v>
      </c>
      <c r="N214" s="116">
        <f t="shared" si="33"/>
        <v>9.0375762309670868</v>
      </c>
      <c r="O214" s="117">
        <f t="shared" si="34"/>
        <v>9.0125762309670847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9.0380762309670857</v>
      </c>
      <c r="L215" s="115">
        <f t="shared" si="39"/>
        <v>9.0870762309670869</v>
      </c>
      <c r="M215" s="98">
        <f t="shared" si="32"/>
        <v>9.0375762309670851</v>
      </c>
      <c r="N215" s="116">
        <f t="shared" si="33"/>
        <v>9.0875762309670876</v>
      </c>
      <c r="O215" s="117">
        <f t="shared" si="34"/>
        <v>9.0625762309670854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9.0880762309670864</v>
      </c>
      <c r="L216" s="115">
        <f t="shared" si="39"/>
        <v>9.1370762309670877</v>
      </c>
      <c r="M216" s="98">
        <f t="shared" si="32"/>
        <v>9.0875762309670858</v>
      </c>
      <c r="N216" s="116">
        <f t="shared" si="33"/>
        <v>9.1375762309670883</v>
      </c>
      <c r="O216" s="117">
        <f t="shared" si="34"/>
        <v>9.1125762309670861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9.1380762309670871</v>
      </c>
      <c r="L217" s="115">
        <f t="shared" si="39"/>
        <v>9.1870762309670884</v>
      </c>
      <c r="M217" s="98">
        <f t="shared" si="32"/>
        <v>9.1375762309670865</v>
      </c>
      <c r="N217" s="116">
        <f t="shared" si="33"/>
        <v>9.187576230967089</v>
      </c>
      <c r="O217" s="117">
        <f t="shared" si="34"/>
        <v>9.1625762309670868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9.1880762309670878</v>
      </c>
      <c r="L218" s="115">
        <f t="shared" si="39"/>
        <v>9.2370762309670891</v>
      </c>
      <c r="M218" s="98">
        <f t="shared" si="32"/>
        <v>9.1875762309670872</v>
      </c>
      <c r="N218" s="116">
        <f t="shared" si="33"/>
        <v>9.2375762309670897</v>
      </c>
      <c r="O218" s="117">
        <f t="shared" si="34"/>
        <v>9.2125762309670876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9.2380762309670885</v>
      </c>
      <c r="L219" s="115">
        <f t="shared" si="39"/>
        <v>9.2870762309670898</v>
      </c>
      <c r="M219" s="98">
        <f t="shared" si="32"/>
        <v>9.2375762309670879</v>
      </c>
      <c r="N219" s="116">
        <f t="shared" si="33"/>
        <v>9.2875762309670904</v>
      </c>
      <c r="O219" s="117">
        <f t="shared" si="34"/>
        <v>9.2625762309670883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9.2880762309670892</v>
      </c>
      <c r="L220" s="115">
        <f t="shared" si="39"/>
        <v>9.3370762309670905</v>
      </c>
      <c r="M220" s="98">
        <f t="shared" si="32"/>
        <v>9.2875762309670886</v>
      </c>
      <c r="N220" s="116">
        <f t="shared" si="33"/>
        <v>9.3375762309670911</v>
      </c>
      <c r="O220" s="117">
        <f t="shared" si="34"/>
        <v>9.312576230967089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9.3380762309670899</v>
      </c>
      <c r="L221" s="115">
        <f t="shared" si="39"/>
        <v>9.3870762309670912</v>
      </c>
      <c r="M221" s="98">
        <f t="shared" si="32"/>
        <v>9.3375762309670893</v>
      </c>
      <c r="N221" s="116">
        <f t="shared" si="33"/>
        <v>9.3875762309670918</v>
      </c>
      <c r="O221" s="117">
        <f t="shared" si="34"/>
        <v>9.3625762309670897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9.3880762309670907</v>
      </c>
      <c r="L222" s="115">
        <f t="shared" si="39"/>
        <v>9.4370762309670919</v>
      </c>
      <c r="M222" s="98">
        <f t="shared" si="32"/>
        <v>9.38757623096709</v>
      </c>
      <c r="N222" s="116">
        <f t="shared" si="33"/>
        <v>9.4375762309670925</v>
      </c>
      <c r="O222" s="117">
        <f t="shared" si="34"/>
        <v>9.4125762309670904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9.4380762309670914</v>
      </c>
      <c r="L223" s="115">
        <f t="shared" si="39"/>
        <v>9.4870762309670926</v>
      </c>
      <c r="M223" s="98">
        <f t="shared" si="32"/>
        <v>9.4375762309670908</v>
      </c>
      <c r="N223" s="116">
        <f t="shared" si="33"/>
        <v>9.4875762309670932</v>
      </c>
      <c r="O223" s="117">
        <f t="shared" si="34"/>
        <v>9.4625762309670911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9.4880762309670921</v>
      </c>
      <c r="L224" s="115">
        <f t="shared" si="39"/>
        <v>9.5370762309670933</v>
      </c>
      <c r="M224" s="98">
        <f t="shared" si="32"/>
        <v>9.4875762309670915</v>
      </c>
      <c r="N224" s="116">
        <f t="shared" si="33"/>
        <v>9.5375762309670939</v>
      </c>
      <c r="O224" s="117">
        <f t="shared" si="34"/>
        <v>9.5125762309670918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9.5380762309670928</v>
      </c>
      <c r="L225" s="115">
        <f t="shared" si="39"/>
        <v>9.587076230967094</v>
      </c>
      <c r="M225" s="98">
        <f t="shared" si="32"/>
        <v>9.5375762309670922</v>
      </c>
      <c r="N225" s="116">
        <f t="shared" si="33"/>
        <v>9.5875762309670947</v>
      </c>
      <c r="O225" s="117">
        <f t="shared" si="34"/>
        <v>9.5625762309670925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9.5880762309670935</v>
      </c>
      <c r="L226" s="115">
        <f t="shared" si="39"/>
        <v>9.6370762309670948</v>
      </c>
      <c r="M226" s="98">
        <f t="shared" si="32"/>
        <v>9.5875762309670929</v>
      </c>
      <c r="N226" s="116">
        <f t="shared" si="33"/>
        <v>9.6375762309670954</v>
      </c>
      <c r="O226" s="117">
        <f t="shared" si="34"/>
        <v>9.6125762309670932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9.6380762309670942</v>
      </c>
      <c r="L227" s="115">
        <f t="shared" si="39"/>
        <v>9.6870762309670955</v>
      </c>
      <c r="M227" s="98">
        <f t="shared" si="32"/>
        <v>9.6375762309670936</v>
      </c>
      <c r="N227" s="116">
        <f t="shared" si="33"/>
        <v>9.6875762309670961</v>
      </c>
      <c r="O227" s="117">
        <f t="shared" si="34"/>
        <v>9.6625762309670939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9.6880762309670949</v>
      </c>
      <c r="L228" s="115">
        <f t="shared" si="39"/>
        <v>9.7370762309670962</v>
      </c>
      <c r="M228" s="98">
        <f t="shared" si="32"/>
        <v>9.6875762309670943</v>
      </c>
      <c r="N228" s="116">
        <f t="shared" si="33"/>
        <v>9.7375762309670968</v>
      </c>
      <c r="O228" s="117">
        <f t="shared" si="34"/>
        <v>9.7125762309670947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9.7380762309670956</v>
      </c>
      <c r="L229" s="115">
        <f t="shared" si="39"/>
        <v>9.7870762309670969</v>
      </c>
      <c r="M229" s="98">
        <f t="shared" si="32"/>
        <v>9.737576230967095</v>
      </c>
      <c r="N229" s="116">
        <f t="shared" si="33"/>
        <v>9.7875762309670975</v>
      </c>
      <c r="O229" s="117">
        <f t="shared" si="34"/>
        <v>9.7625762309670954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9.7880762309670963</v>
      </c>
      <c r="L230" s="115">
        <f t="shared" si="39"/>
        <v>9.8370762309670976</v>
      </c>
      <c r="M230" s="98">
        <f t="shared" si="32"/>
        <v>9.7875762309670957</v>
      </c>
      <c r="N230" s="116">
        <f t="shared" si="33"/>
        <v>9.8375762309670982</v>
      </c>
      <c r="O230" s="117">
        <f t="shared" si="34"/>
        <v>9.8125762309670961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9.838076230967097</v>
      </c>
      <c r="L231" s="115">
        <f t="shared" si="39"/>
        <v>9.8870762309670983</v>
      </c>
      <c r="M231" s="98">
        <f t="shared" si="32"/>
        <v>9.8375762309670964</v>
      </c>
      <c r="N231" s="116">
        <f t="shared" si="33"/>
        <v>9.8875762309670989</v>
      </c>
      <c r="O231" s="117">
        <f t="shared" si="34"/>
        <v>9.8625762309670968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9.8880762309670978</v>
      </c>
      <c r="L232" s="115">
        <f t="shared" si="39"/>
        <v>9.937076230967099</v>
      </c>
      <c r="M232" s="98">
        <f t="shared" si="32"/>
        <v>9.8875762309670971</v>
      </c>
      <c r="N232" s="116">
        <f t="shared" si="33"/>
        <v>9.9375762309670996</v>
      </c>
      <c r="O232" s="117">
        <f t="shared" si="34"/>
        <v>9.9125762309670975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9.9380762309670985</v>
      </c>
      <c r="L233" s="115">
        <f t="shared" si="39"/>
        <v>9.9870762309670997</v>
      </c>
      <c r="M233" s="98">
        <f t="shared" si="32"/>
        <v>9.9375762309670979</v>
      </c>
      <c r="N233" s="116">
        <f t="shared" si="33"/>
        <v>9.9875762309671003</v>
      </c>
      <c r="O233" s="117">
        <f t="shared" si="34"/>
        <v>9.9625762309670982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9.9880762309670992</v>
      </c>
      <c r="L234" s="115">
        <f t="shared" si="39"/>
        <v>10.0370762309671</v>
      </c>
      <c r="M234" s="98">
        <f t="shared" si="32"/>
        <v>9.9875762309670986</v>
      </c>
      <c r="N234" s="116">
        <f t="shared" si="33"/>
        <v>10.037576230967101</v>
      </c>
      <c r="O234" s="117">
        <f t="shared" si="34"/>
        <v>10.012576230967099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10.0380762309671</v>
      </c>
      <c r="L235" s="115">
        <f t="shared" si="39"/>
        <v>10.087076230967101</v>
      </c>
      <c r="M235" s="98">
        <f t="shared" si="32"/>
        <v>10.037576230967099</v>
      </c>
      <c r="N235" s="116">
        <f t="shared" si="33"/>
        <v>10.087576230967102</v>
      </c>
      <c r="O235" s="117">
        <f t="shared" si="34"/>
        <v>10.0625762309671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10.088076230967101</v>
      </c>
      <c r="L236" s="115">
        <f t="shared" si="39"/>
        <v>10.137076230967102</v>
      </c>
      <c r="M236" s="98">
        <f t="shared" si="32"/>
        <v>10.0875762309671</v>
      </c>
      <c r="N236" s="116">
        <f t="shared" si="33"/>
        <v>10.137576230967102</v>
      </c>
      <c r="O236" s="117">
        <f t="shared" si="34"/>
        <v>10.1125762309671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10.138076230967101</v>
      </c>
      <c r="L237" s="115">
        <f t="shared" si="39"/>
        <v>10.187076230967103</v>
      </c>
      <c r="M237" s="98">
        <f t="shared" si="32"/>
        <v>10.137576230967101</v>
      </c>
      <c r="N237" s="116">
        <f t="shared" si="33"/>
        <v>10.187576230967103</v>
      </c>
      <c r="O237" s="117">
        <f t="shared" si="34"/>
        <v>10.162576230967101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10.188076230967102</v>
      </c>
      <c r="L238" s="115">
        <f t="shared" si="39"/>
        <v>10.237076230967103</v>
      </c>
      <c r="M238" s="98">
        <f t="shared" si="32"/>
        <v>10.187576230967101</v>
      </c>
      <c r="N238" s="116">
        <f t="shared" si="33"/>
        <v>10.237576230967104</v>
      </c>
      <c r="O238" s="117">
        <f t="shared" si="34"/>
        <v>10.212576230967102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10.238076230967103</v>
      </c>
      <c r="L239" s="115">
        <f t="shared" si="39"/>
        <v>10.287076230967104</v>
      </c>
      <c r="M239" s="98">
        <f t="shared" si="32"/>
        <v>10.237576230967102</v>
      </c>
      <c r="N239" s="116">
        <f t="shared" si="33"/>
        <v>10.287576230967105</v>
      </c>
      <c r="O239" s="117">
        <f t="shared" si="34"/>
        <v>10.262576230967102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10.288076230967103</v>
      </c>
      <c r="L240" s="115">
        <f t="shared" si="39"/>
        <v>10.337076230967105</v>
      </c>
      <c r="M240" s="98">
        <f t="shared" si="32"/>
        <v>10.287576230967103</v>
      </c>
      <c r="N240" s="116">
        <f t="shared" si="33"/>
        <v>10.337576230967105</v>
      </c>
      <c r="O240" s="117">
        <f t="shared" si="34"/>
        <v>10.312576230967103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10.338076230967104</v>
      </c>
      <c r="L241" s="115">
        <f t="shared" si="39"/>
        <v>10.387076230967105</v>
      </c>
      <c r="M241" s="98">
        <f t="shared" si="32"/>
        <v>10.337576230967104</v>
      </c>
      <c r="N241" s="116">
        <f t="shared" si="33"/>
        <v>10.387576230967106</v>
      </c>
      <c r="O241" s="117">
        <f t="shared" si="34"/>
        <v>10.362576230967104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10.388076230967105</v>
      </c>
      <c r="L242" s="115">
        <f t="shared" si="39"/>
        <v>10.437076230967106</v>
      </c>
      <c r="M242" s="98">
        <f t="shared" si="32"/>
        <v>10.387576230967104</v>
      </c>
      <c r="N242" s="116">
        <f t="shared" si="33"/>
        <v>10.437576230967107</v>
      </c>
      <c r="O242" s="117">
        <f t="shared" si="34"/>
        <v>10.412576230967105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10.438076230967106</v>
      </c>
      <c r="L243" s="115">
        <f t="shared" si="39"/>
        <v>10.487076230967107</v>
      </c>
      <c r="M243" s="98">
        <f t="shared" si="32"/>
        <v>10.437576230967105</v>
      </c>
      <c r="N243" s="116">
        <f t="shared" si="33"/>
        <v>10.487576230967107</v>
      </c>
      <c r="O243" s="117">
        <f t="shared" si="34"/>
        <v>10.462576230967105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10.488076230967106</v>
      </c>
      <c r="L244" s="115">
        <f t="shared" si="39"/>
        <v>10.537076230967108</v>
      </c>
      <c r="M244" s="98">
        <f t="shared" si="32"/>
        <v>10.487576230967106</v>
      </c>
      <c r="N244" s="116">
        <f t="shared" si="33"/>
        <v>10.537576230967108</v>
      </c>
      <c r="O244" s="117">
        <f t="shared" si="34"/>
        <v>10.512576230967106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10.538076230967107</v>
      </c>
      <c r="L245" s="115">
        <f t="shared" si="39"/>
        <v>10.587076230967108</v>
      </c>
      <c r="M245" s="98">
        <f t="shared" si="32"/>
        <v>10.537576230967106</v>
      </c>
      <c r="N245" s="116">
        <f t="shared" si="33"/>
        <v>10.587576230967109</v>
      </c>
      <c r="O245" s="117">
        <f t="shared" si="34"/>
        <v>10.562576230967107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10.588076230967108</v>
      </c>
      <c r="L246" s="115">
        <f t="shared" si="39"/>
        <v>10.637076230967109</v>
      </c>
      <c r="M246" s="98">
        <f t="shared" si="32"/>
        <v>10.587576230967107</v>
      </c>
      <c r="N246" s="116">
        <f t="shared" si="33"/>
        <v>10.63757623096711</v>
      </c>
      <c r="O246" s="117">
        <f t="shared" si="34"/>
        <v>10.612576230967107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10.638076230967108</v>
      </c>
      <c r="L247" s="115">
        <f t="shared" si="39"/>
        <v>10.68707623096711</v>
      </c>
      <c r="M247" s="98">
        <f t="shared" si="32"/>
        <v>10.637576230967108</v>
      </c>
      <c r="N247" s="116">
        <f t="shared" si="33"/>
        <v>10.68757623096711</v>
      </c>
      <c r="O247" s="117">
        <f t="shared" si="34"/>
        <v>10.662576230967108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10.688076230967109</v>
      </c>
      <c r="L248" s="115">
        <f t="shared" si="39"/>
        <v>10.73707623096711</v>
      </c>
      <c r="M248" s="98">
        <f t="shared" si="32"/>
        <v>10.687576230967109</v>
      </c>
      <c r="N248" s="116">
        <f t="shared" si="33"/>
        <v>10.737576230967111</v>
      </c>
      <c r="O248" s="117">
        <f t="shared" si="34"/>
        <v>10.712576230967109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10.73807623096711</v>
      </c>
      <c r="L249" s="115">
        <f t="shared" si="39"/>
        <v>10.787076230967111</v>
      </c>
      <c r="M249" s="98">
        <f t="shared" si="32"/>
        <v>10.737576230967109</v>
      </c>
      <c r="N249" s="116">
        <f t="shared" si="33"/>
        <v>10.787576230967112</v>
      </c>
      <c r="O249" s="117">
        <f t="shared" si="34"/>
        <v>10.76257623096711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10.788076230967111</v>
      </c>
      <c r="L250" s="115">
        <f t="shared" si="39"/>
        <v>10.837076230967112</v>
      </c>
      <c r="M250" s="98">
        <f t="shared" si="32"/>
        <v>10.78757623096711</v>
      </c>
      <c r="N250" s="116">
        <f t="shared" si="33"/>
        <v>10.837576230967112</v>
      </c>
      <c r="O250" s="117">
        <f t="shared" si="34"/>
        <v>10.81257623096711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10.838076230967111</v>
      </c>
      <c r="L251" s="115">
        <f t="shared" si="39"/>
        <v>10.887076230967113</v>
      </c>
      <c r="M251" s="98">
        <f t="shared" si="32"/>
        <v>10.837576230967111</v>
      </c>
      <c r="N251" s="116">
        <f t="shared" si="33"/>
        <v>10.887576230967113</v>
      </c>
      <c r="O251" s="117">
        <f t="shared" si="34"/>
        <v>10.862576230967111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10.888076230967112</v>
      </c>
      <c r="L252" s="115">
        <f t="shared" si="39"/>
        <v>10.937076230967113</v>
      </c>
      <c r="M252" s="98">
        <f t="shared" si="32"/>
        <v>10.887576230967111</v>
      </c>
      <c r="N252" s="116">
        <f t="shared" si="33"/>
        <v>10.937576230967114</v>
      </c>
      <c r="O252" s="117">
        <f t="shared" si="34"/>
        <v>10.912576230967112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10.938076230967113</v>
      </c>
      <c r="L253" s="115">
        <f t="shared" si="39"/>
        <v>10.987076230967114</v>
      </c>
      <c r="M253" s="98">
        <f t="shared" si="32"/>
        <v>10.937576230967112</v>
      </c>
      <c r="N253" s="116">
        <f t="shared" si="33"/>
        <v>10.987576230967115</v>
      </c>
      <c r="O253" s="117">
        <f t="shared" si="34"/>
        <v>10.962576230967112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10.988076230967113</v>
      </c>
      <c r="L254" s="115">
        <f t="shared" si="39"/>
        <v>11.037076230967115</v>
      </c>
      <c r="M254" s="98">
        <f t="shared" si="32"/>
        <v>10.987576230967113</v>
      </c>
      <c r="N254" s="116">
        <f t="shared" si="33"/>
        <v>11.037576230967115</v>
      </c>
      <c r="O254" s="117">
        <f t="shared" si="34"/>
        <v>11.012576230967113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11.038076230967114</v>
      </c>
      <c r="L255" s="115">
        <f t="shared" si="39"/>
        <v>11.087076230967115</v>
      </c>
      <c r="M255" s="98">
        <f t="shared" si="32"/>
        <v>11.037576230967113</v>
      </c>
      <c r="N255" s="116">
        <f t="shared" si="33"/>
        <v>11.087576230967116</v>
      </c>
      <c r="O255" s="117">
        <f t="shared" si="34"/>
        <v>11.062576230967114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11.088076230967115</v>
      </c>
      <c r="L256" s="115">
        <f t="shared" si="39"/>
        <v>11.137076230967116</v>
      </c>
      <c r="M256" s="98">
        <f t="shared" si="32"/>
        <v>11.087576230967114</v>
      </c>
      <c r="N256" s="116">
        <f t="shared" si="33"/>
        <v>11.137576230967117</v>
      </c>
      <c r="O256" s="117">
        <f t="shared" si="34"/>
        <v>11.112576230967115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11.138076230967116</v>
      </c>
      <c r="L257" s="115">
        <f t="shared" si="39"/>
        <v>11.187076230967117</v>
      </c>
      <c r="M257" s="98">
        <f t="shared" si="32"/>
        <v>11.137576230967115</v>
      </c>
      <c r="N257" s="116">
        <f t="shared" si="33"/>
        <v>11.187576230967117</v>
      </c>
      <c r="O257" s="117">
        <f t="shared" si="34"/>
        <v>11.162576230967115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11.188076230967116</v>
      </c>
      <c r="L258" s="115">
        <f t="shared" si="39"/>
        <v>11.237076230967117</v>
      </c>
      <c r="M258" s="98">
        <f t="shared" si="32"/>
        <v>11.187576230967116</v>
      </c>
      <c r="N258" s="116">
        <f t="shared" si="33"/>
        <v>11.237576230967118</v>
      </c>
      <c r="O258" s="117">
        <f t="shared" si="34"/>
        <v>11.212576230967116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11.238076230967117</v>
      </c>
      <c r="L259" s="115">
        <f t="shared" si="39"/>
        <v>11.287076230967118</v>
      </c>
      <c r="M259" s="98">
        <f t="shared" si="32"/>
        <v>11.237576230967116</v>
      </c>
      <c r="N259" s="116">
        <f t="shared" si="33"/>
        <v>11.287576230967119</v>
      </c>
      <c r="O259" s="117">
        <f t="shared" si="34"/>
        <v>11.262576230967117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11.288076230967118</v>
      </c>
      <c r="L260" s="115">
        <f t="shared" si="39"/>
        <v>11.337076230967119</v>
      </c>
      <c r="M260" s="98">
        <f t="shared" si="32"/>
        <v>11.287576230967117</v>
      </c>
      <c r="N260" s="116">
        <f t="shared" si="33"/>
        <v>11.33757623096712</v>
      </c>
      <c r="O260" s="117">
        <f t="shared" si="34"/>
        <v>11.312576230967117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11.338076230967118</v>
      </c>
      <c r="L261" s="115">
        <f t="shared" si="39"/>
        <v>11.38707623096712</v>
      </c>
      <c r="M261" s="98">
        <f t="shared" ref="M261:M324" si="42">K261-5*10^-(D$2+1)</f>
        <v>11.337576230967118</v>
      </c>
      <c r="N261" s="116">
        <f t="shared" ref="N261:N324" si="43">L261+5*10^-(D$2+1)</f>
        <v>11.38757623096712</v>
      </c>
      <c r="O261" s="117">
        <f t="shared" ref="O261:O324" si="44">AVERAGE(K261,L261)</f>
        <v>11.362576230967118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11.388076230967119</v>
      </c>
      <c r="L262" s="115">
        <f t="shared" ref="L262:L325" si="49">K262+$I$4-POWER(10,-$D$2)</f>
        <v>11.43707623096712</v>
      </c>
      <c r="M262" s="98">
        <f t="shared" si="42"/>
        <v>11.387576230967118</v>
      </c>
      <c r="N262" s="116">
        <f t="shared" si="43"/>
        <v>11.437576230967121</v>
      </c>
      <c r="O262" s="117">
        <f t="shared" si="44"/>
        <v>11.412576230967119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11.43807623096712</v>
      </c>
      <c r="L263" s="115">
        <f t="shared" si="49"/>
        <v>11.487076230967121</v>
      </c>
      <c r="M263" s="98">
        <f t="shared" si="42"/>
        <v>11.437576230967119</v>
      </c>
      <c r="N263" s="116">
        <f t="shared" si="43"/>
        <v>11.487576230967122</v>
      </c>
      <c r="O263" s="117">
        <f t="shared" si="44"/>
        <v>11.46257623096712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11.48807623096712</v>
      </c>
      <c r="L264" s="115">
        <f t="shared" si="49"/>
        <v>11.537076230967122</v>
      </c>
      <c r="M264" s="98">
        <f t="shared" si="42"/>
        <v>11.48757623096712</v>
      </c>
      <c r="N264" s="116">
        <f t="shared" si="43"/>
        <v>11.537576230967122</v>
      </c>
      <c r="O264" s="117">
        <f t="shared" si="44"/>
        <v>11.51257623096712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11.538076230967121</v>
      </c>
      <c r="L265" s="115">
        <f t="shared" si="49"/>
        <v>11.587076230967122</v>
      </c>
      <c r="M265" s="98">
        <f t="shared" si="42"/>
        <v>11.537576230967121</v>
      </c>
      <c r="N265" s="116">
        <f t="shared" si="43"/>
        <v>11.587576230967123</v>
      </c>
      <c r="O265" s="117">
        <f t="shared" si="44"/>
        <v>11.562576230967121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11.588076230967122</v>
      </c>
      <c r="L266" s="115">
        <f t="shared" si="49"/>
        <v>11.637076230967123</v>
      </c>
      <c r="M266" s="98">
        <f t="shared" si="42"/>
        <v>11.587576230967121</v>
      </c>
      <c r="N266" s="116">
        <f t="shared" si="43"/>
        <v>11.637576230967124</v>
      </c>
      <c r="O266" s="117">
        <f t="shared" si="44"/>
        <v>11.612576230967122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11.638076230967123</v>
      </c>
      <c r="L267" s="115">
        <f t="shared" si="49"/>
        <v>11.687076230967124</v>
      </c>
      <c r="M267" s="98">
        <f t="shared" si="42"/>
        <v>11.637576230967122</v>
      </c>
      <c r="N267" s="116">
        <f t="shared" si="43"/>
        <v>11.687576230967125</v>
      </c>
      <c r="O267" s="117">
        <f t="shared" si="44"/>
        <v>11.662576230967122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11.688076230967123</v>
      </c>
      <c r="L268" s="115">
        <f t="shared" si="49"/>
        <v>11.737076230967125</v>
      </c>
      <c r="M268" s="98">
        <f t="shared" si="42"/>
        <v>11.687576230967123</v>
      </c>
      <c r="N268" s="116">
        <f t="shared" si="43"/>
        <v>11.737576230967125</v>
      </c>
      <c r="O268" s="117">
        <f t="shared" si="44"/>
        <v>11.712576230967123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11.738076230967124</v>
      </c>
      <c r="L269" s="115">
        <f t="shared" si="49"/>
        <v>11.787076230967125</v>
      </c>
      <c r="M269" s="98">
        <f t="shared" si="42"/>
        <v>11.737576230967123</v>
      </c>
      <c r="N269" s="116">
        <f t="shared" si="43"/>
        <v>11.787576230967126</v>
      </c>
      <c r="O269" s="117">
        <f t="shared" si="44"/>
        <v>11.762576230967124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11.788076230967125</v>
      </c>
      <c r="L270" s="115">
        <f t="shared" si="49"/>
        <v>11.837076230967126</v>
      </c>
      <c r="M270" s="98">
        <f t="shared" si="42"/>
        <v>11.787576230967124</v>
      </c>
      <c r="N270" s="116">
        <f t="shared" si="43"/>
        <v>11.837576230967127</v>
      </c>
      <c r="O270" s="117">
        <f t="shared" si="44"/>
        <v>11.812576230967125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11.838076230967125</v>
      </c>
      <c r="L271" s="115">
        <f t="shared" si="49"/>
        <v>11.887076230967127</v>
      </c>
      <c r="M271" s="98">
        <f t="shared" si="42"/>
        <v>11.837576230967125</v>
      </c>
      <c r="N271" s="116">
        <f t="shared" si="43"/>
        <v>11.887576230967127</v>
      </c>
      <c r="O271" s="117">
        <f t="shared" si="44"/>
        <v>11.862576230967125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11.888076230967126</v>
      </c>
      <c r="L272" s="115">
        <f t="shared" si="49"/>
        <v>11.937076230967127</v>
      </c>
      <c r="M272" s="98">
        <f t="shared" si="42"/>
        <v>11.887576230967126</v>
      </c>
      <c r="N272" s="116">
        <f t="shared" si="43"/>
        <v>11.937576230967128</v>
      </c>
      <c r="O272" s="117">
        <f t="shared" si="44"/>
        <v>11.912576230967126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11.938076230967127</v>
      </c>
      <c r="L273" s="115">
        <f t="shared" si="49"/>
        <v>11.987076230967128</v>
      </c>
      <c r="M273" s="98">
        <f t="shared" si="42"/>
        <v>11.937576230967126</v>
      </c>
      <c r="N273" s="116">
        <f t="shared" si="43"/>
        <v>11.987576230967129</v>
      </c>
      <c r="O273" s="117">
        <f t="shared" si="44"/>
        <v>11.962576230967127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11.988076230967128</v>
      </c>
      <c r="L274" s="115">
        <f t="shared" si="49"/>
        <v>12.037076230967129</v>
      </c>
      <c r="M274" s="98">
        <f t="shared" si="42"/>
        <v>11.987576230967127</v>
      </c>
      <c r="N274" s="116">
        <f t="shared" si="43"/>
        <v>12.037576230967129</v>
      </c>
      <c r="O274" s="117">
        <f t="shared" si="44"/>
        <v>12.012576230967127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12.038076230967128</v>
      </c>
      <c r="L275" s="115">
        <f t="shared" si="49"/>
        <v>12.08707623096713</v>
      </c>
      <c r="M275" s="98">
        <f t="shared" si="42"/>
        <v>12.037576230967128</v>
      </c>
      <c r="N275" s="116">
        <f t="shared" si="43"/>
        <v>12.08757623096713</v>
      </c>
      <c r="O275" s="117">
        <f t="shared" si="44"/>
        <v>12.062576230967128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12.088076230967129</v>
      </c>
      <c r="L276" s="115">
        <f t="shared" si="49"/>
        <v>12.13707623096713</v>
      </c>
      <c r="M276" s="98">
        <f t="shared" si="42"/>
        <v>12.087576230967128</v>
      </c>
      <c r="N276" s="116">
        <f t="shared" si="43"/>
        <v>12.137576230967131</v>
      </c>
      <c r="O276" s="117">
        <f t="shared" si="44"/>
        <v>12.112576230967129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12.13807623096713</v>
      </c>
      <c r="L277" s="115">
        <f t="shared" si="49"/>
        <v>12.187076230967131</v>
      </c>
      <c r="M277" s="98">
        <f t="shared" si="42"/>
        <v>12.137576230967129</v>
      </c>
      <c r="N277" s="116">
        <f t="shared" si="43"/>
        <v>12.187576230967132</v>
      </c>
      <c r="O277" s="117">
        <f t="shared" si="44"/>
        <v>12.162576230967129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12.18807623096713</v>
      </c>
      <c r="L278" s="115">
        <f t="shared" si="49"/>
        <v>12.237076230967132</v>
      </c>
      <c r="M278" s="98">
        <f t="shared" si="42"/>
        <v>12.18757623096713</v>
      </c>
      <c r="N278" s="116">
        <f t="shared" si="43"/>
        <v>12.237576230967132</v>
      </c>
      <c r="O278" s="117">
        <f t="shared" si="44"/>
        <v>12.21257623096713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12.238076230967131</v>
      </c>
      <c r="L279" s="115">
        <f t="shared" si="49"/>
        <v>12.287076230967132</v>
      </c>
      <c r="M279" s="98">
        <f t="shared" si="42"/>
        <v>12.237576230967131</v>
      </c>
      <c r="N279" s="116">
        <f t="shared" si="43"/>
        <v>12.287576230967133</v>
      </c>
      <c r="O279" s="117">
        <f t="shared" si="44"/>
        <v>12.262576230967131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12.288076230967132</v>
      </c>
      <c r="L280" s="115">
        <f t="shared" si="49"/>
        <v>12.337076230967133</v>
      </c>
      <c r="M280" s="98">
        <f t="shared" si="42"/>
        <v>12.287576230967131</v>
      </c>
      <c r="N280" s="116">
        <f t="shared" si="43"/>
        <v>12.337576230967134</v>
      </c>
      <c r="O280" s="117">
        <f t="shared" si="44"/>
        <v>12.312576230967132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12.338076230967133</v>
      </c>
      <c r="L281" s="115">
        <f t="shared" si="49"/>
        <v>12.387076230967134</v>
      </c>
      <c r="M281" s="98">
        <f t="shared" si="42"/>
        <v>12.337576230967132</v>
      </c>
      <c r="N281" s="116">
        <f t="shared" si="43"/>
        <v>12.387576230967134</v>
      </c>
      <c r="O281" s="117">
        <f t="shared" si="44"/>
        <v>12.362576230967132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12.388076230967133</v>
      </c>
      <c r="L282" s="115">
        <f t="shared" si="49"/>
        <v>12.437076230967135</v>
      </c>
      <c r="M282" s="98">
        <f t="shared" si="42"/>
        <v>12.387576230967133</v>
      </c>
      <c r="N282" s="116">
        <f t="shared" si="43"/>
        <v>12.437576230967135</v>
      </c>
      <c r="O282" s="117">
        <f t="shared" si="44"/>
        <v>12.412576230967133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12.438076230967134</v>
      </c>
      <c r="L283" s="115">
        <f t="shared" si="49"/>
        <v>12.487076230967135</v>
      </c>
      <c r="M283" s="98">
        <f t="shared" si="42"/>
        <v>12.437576230967133</v>
      </c>
      <c r="N283" s="116">
        <f t="shared" si="43"/>
        <v>12.487576230967136</v>
      </c>
      <c r="O283" s="117">
        <f t="shared" si="44"/>
        <v>12.462576230967134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12.488076230967135</v>
      </c>
      <c r="L284" s="115">
        <f t="shared" si="49"/>
        <v>12.537076230967136</v>
      </c>
      <c r="M284" s="98">
        <f t="shared" si="42"/>
        <v>12.487576230967134</v>
      </c>
      <c r="N284" s="116">
        <f t="shared" si="43"/>
        <v>12.537576230967137</v>
      </c>
      <c r="O284" s="117">
        <f t="shared" si="44"/>
        <v>12.512576230967134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12.538076230967135</v>
      </c>
      <c r="L285" s="115">
        <f t="shared" si="49"/>
        <v>12.587076230967137</v>
      </c>
      <c r="M285" s="98">
        <f t="shared" si="42"/>
        <v>12.537576230967135</v>
      </c>
      <c r="N285" s="116">
        <f t="shared" si="43"/>
        <v>12.587576230967137</v>
      </c>
      <c r="O285" s="117">
        <f t="shared" si="44"/>
        <v>12.562576230967135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12.588076230967136</v>
      </c>
      <c r="L286" s="115">
        <f t="shared" si="49"/>
        <v>12.637076230967137</v>
      </c>
      <c r="M286" s="98">
        <f t="shared" si="42"/>
        <v>12.587576230967136</v>
      </c>
      <c r="N286" s="116">
        <f t="shared" si="43"/>
        <v>12.637576230967138</v>
      </c>
      <c r="O286" s="117">
        <f t="shared" si="44"/>
        <v>12.612576230967136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12.638076230967137</v>
      </c>
      <c r="L287" s="115">
        <f t="shared" si="49"/>
        <v>12.687076230967138</v>
      </c>
      <c r="M287" s="98">
        <f t="shared" si="42"/>
        <v>12.637576230967136</v>
      </c>
      <c r="N287" s="116">
        <f t="shared" si="43"/>
        <v>12.687576230967139</v>
      </c>
      <c r="O287" s="117">
        <f t="shared" si="44"/>
        <v>12.662576230967137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12.688076230967138</v>
      </c>
      <c r="L288" s="115">
        <f t="shared" si="49"/>
        <v>12.737076230967139</v>
      </c>
      <c r="M288" s="98">
        <f t="shared" si="42"/>
        <v>12.687576230967137</v>
      </c>
      <c r="N288" s="116">
        <f t="shared" si="43"/>
        <v>12.737576230967139</v>
      </c>
      <c r="O288" s="117">
        <f t="shared" si="44"/>
        <v>12.712576230967137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12.738076230967138</v>
      </c>
      <c r="L289" s="115">
        <f t="shared" si="49"/>
        <v>12.78707623096714</v>
      </c>
      <c r="M289" s="98">
        <f t="shared" si="42"/>
        <v>12.737576230967138</v>
      </c>
      <c r="N289" s="116">
        <f t="shared" si="43"/>
        <v>12.78757623096714</v>
      </c>
      <c r="O289" s="117">
        <f t="shared" si="44"/>
        <v>12.762576230967138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12.788076230967139</v>
      </c>
      <c r="L290" s="115">
        <f t="shared" si="49"/>
        <v>12.83707623096714</v>
      </c>
      <c r="M290" s="98">
        <f t="shared" si="42"/>
        <v>12.787576230967138</v>
      </c>
      <c r="N290" s="116">
        <f t="shared" si="43"/>
        <v>12.837576230967141</v>
      </c>
      <c r="O290" s="117">
        <f t="shared" si="44"/>
        <v>12.812576230967139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12.83807623096714</v>
      </c>
      <c r="L291" s="115">
        <f t="shared" si="49"/>
        <v>12.887076230967141</v>
      </c>
      <c r="M291" s="98">
        <f t="shared" si="42"/>
        <v>12.837576230967139</v>
      </c>
      <c r="N291" s="116">
        <f t="shared" si="43"/>
        <v>12.887576230967142</v>
      </c>
      <c r="O291" s="117">
        <f t="shared" si="44"/>
        <v>12.862576230967139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12.88807623096714</v>
      </c>
      <c r="L292" s="115">
        <f t="shared" si="49"/>
        <v>12.937076230967142</v>
      </c>
      <c r="M292" s="98">
        <f t="shared" si="42"/>
        <v>12.88757623096714</v>
      </c>
      <c r="N292" s="116">
        <f t="shared" si="43"/>
        <v>12.937576230967142</v>
      </c>
      <c r="O292" s="117">
        <f t="shared" si="44"/>
        <v>12.91257623096714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12.938076230967141</v>
      </c>
      <c r="L293" s="115">
        <f t="shared" si="49"/>
        <v>12.987076230967142</v>
      </c>
      <c r="M293" s="98">
        <f t="shared" si="42"/>
        <v>12.93757623096714</v>
      </c>
      <c r="N293" s="116">
        <f t="shared" si="43"/>
        <v>12.987576230967143</v>
      </c>
      <c r="O293" s="117">
        <f t="shared" si="44"/>
        <v>12.962576230967141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12.988076230967142</v>
      </c>
      <c r="L294" s="115">
        <f t="shared" si="49"/>
        <v>13.037076230967143</v>
      </c>
      <c r="M294" s="98">
        <f t="shared" si="42"/>
        <v>12.987576230967141</v>
      </c>
      <c r="N294" s="116">
        <f t="shared" si="43"/>
        <v>13.037576230967144</v>
      </c>
      <c r="O294" s="117">
        <f t="shared" si="44"/>
        <v>13.012576230967142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13.038076230967143</v>
      </c>
      <c r="L295" s="115">
        <f t="shared" si="49"/>
        <v>13.087076230967144</v>
      </c>
      <c r="M295" s="98">
        <f t="shared" si="42"/>
        <v>13.037576230967142</v>
      </c>
      <c r="N295" s="116">
        <f t="shared" si="43"/>
        <v>13.087576230967144</v>
      </c>
      <c r="O295" s="117">
        <f t="shared" si="44"/>
        <v>13.062576230967142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13.088076230967143</v>
      </c>
      <c r="L296" s="115">
        <f t="shared" si="49"/>
        <v>13.137076230967144</v>
      </c>
      <c r="M296" s="98">
        <f t="shared" si="42"/>
        <v>13.087576230967143</v>
      </c>
      <c r="N296" s="116">
        <f t="shared" si="43"/>
        <v>13.137576230967145</v>
      </c>
      <c r="O296" s="117">
        <f t="shared" si="44"/>
        <v>13.112576230967143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13.138076230967144</v>
      </c>
      <c r="L297" s="115">
        <f t="shared" si="49"/>
        <v>13.187076230967145</v>
      </c>
      <c r="M297" s="98">
        <f t="shared" si="42"/>
        <v>13.137576230967143</v>
      </c>
      <c r="N297" s="116">
        <f t="shared" si="43"/>
        <v>13.187576230967146</v>
      </c>
      <c r="O297" s="117">
        <f t="shared" si="44"/>
        <v>13.162576230967144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13.188076230967145</v>
      </c>
      <c r="L298" s="115">
        <f t="shared" si="49"/>
        <v>13.237076230967146</v>
      </c>
      <c r="M298" s="98">
        <f t="shared" si="42"/>
        <v>13.187576230967144</v>
      </c>
      <c r="N298" s="116">
        <f t="shared" si="43"/>
        <v>13.237576230967147</v>
      </c>
      <c r="O298" s="117">
        <f t="shared" si="44"/>
        <v>13.212576230967144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13.238076230967145</v>
      </c>
      <c r="L299" s="115">
        <f t="shared" si="49"/>
        <v>13.287076230967147</v>
      </c>
      <c r="M299" s="98">
        <f t="shared" si="42"/>
        <v>13.237576230967145</v>
      </c>
      <c r="N299" s="116">
        <f t="shared" si="43"/>
        <v>13.287576230967147</v>
      </c>
      <c r="O299" s="117">
        <f t="shared" si="44"/>
        <v>13.262576230967145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13.288076230967146</v>
      </c>
      <c r="L300" s="115">
        <f t="shared" si="49"/>
        <v>13.337076230967147</v>
      </c>
      <c r="M300" s="98">
        <f t="shared" si="42"/>
        <v>13.287576230967145</v>
      </c>
      <c r="N300" s="116">
        <f t="shared" si="43"/>
        <v>13.337576230967148</v>
      </c>
      <c r="O300" s="117">
        <f t="shared" si="44"/>
        <v>13.312576230967146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13.338076230967147</v>
      </c>
      <c r="L301" s="115">
        <f t="shared" si="49"/>
        <v>13.387076230967148</v>
      </c>
      <c r="M301" s="98">
        <f t="shared" si="42"/>
        <v>13.337576230967146</v>
      </c>
      <c r="N301" s="116">
        <f t="shared" si="43"/>
        <v>13.387576230967149</v>
      </c>
      <c r="O301" s="117">
        <f t="shared" si="44"/>
        <v>13.362576230967147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13.388076230967147</v>
      </c>
      <c r="L302" s="115">
        <f t="shared" si="49"/>
        <v>13.437076230967149</v>
      </c>
      <c r="M302" s="98">
        <f t="shared" si="42"/>
        <v>13.387576230967147</v>
      </c>
      <c r="N302" s="116">
        <f t="shared" si="43"/>
        <v>13.437576230967149</v>
      </c>
      <c r="O302" s="117">
        <f t="shared" si="44"/>
        <v>13.412576230967147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13.438076230967148</v>
      </c>
      <c r="L303" s="115">
        <f t="shared" si="49"/>
        <v>13.487076230967149</v>
      </c>
      <c r="M303" s="98">
        <f t="shared" si="42"/>
        <v>13.437576230967148</v>
      </c>
      <c r="N303" s="116">
        <f t="shared" si="43"/>
        <v>13.48757623096715</v>
      </c>
      <c r="O303" s="117">
        <f t="shared" si="44"/>
        <v>13.462576230967148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13.488076230967149</v>
      </c>
      <c r="L304" s="115">
        <f t="shared" si="49"/>
        <v>13.53707623096715</v>
      </c>
      <c r="M304" s="98">
        <f t="shared" si="42"/>
        <v>13.487576230967148</v>
      </c>
      <c r="N304" s="116">
        <f t="shared" si="43"/>
        <v>13.537576230967151</v>
      </c>
      <c r="O304" s="117">
        <f t="shared" si="44"/>
        <v>13.512576230967149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13.53807623096715</v>
      </c>
      <c r="L305" s="115">
        <f t="shared" si="49"/>
        <v>13.587076230967151</v>
      </c>
      <c r="M305" s="98">
        <f t="shared" si="42"/>
        <v>13.537576230967149</v>
      </c>
      <c r="N305" s="116">
        <f t="shared" si="43"/>
        <v>13.587576230967152</v>
      </c>
      <c r="O305" s="117">
        <f t="shared" si="44"/>
        <v>13.562576230967149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13.58807623096715</v>
      </c>
      <c r="L306" s="115">
        <f t="shared" si="49"/>
        <v>13.637076230967152</v>
      </c>
      <c r="M306" s="98">
        <f t="shared" si="42"/>
        <v>13.58757623096715</v>
      </c>
      <c r="N306" s="116">
        <f t="shared" si="43"/>
        <v>13.637576230967152</v>
      </c>
      <c r="O306" s="117">
        <f t="shared" si="44"/>
        <v>13.61257623096715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13.638076230967151</v>
      </c>
      <c r="L307" s="115">
        <f t="shared" si="49"/>
        <v>13.687076230967152</v>
      </c>
      <c r="M307" s="98">
        <f t="shared" si="42"/>
        <v>13.63757623096715</v>
      </c>
      <c r="N307" s="116">
        <f t="shared" si="43"/>
        <v>13.687576230967153</v>
      </c>
      <c r="O307" s="117">
        <f t="shared" si="44"/>
        <v>13.662576230967151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13.688076230967152</v>
      </c>
      <c r="L308" s="115">
        <f t="shared" si="49"/>
        <v>13.737076230967153</v>
      </c>
      <c r="M308" s="98">
        <f t="shared" si="42"/>
        <v>13.687576230967151</v>
      </c>
      <c r="N308" s="116">
        <f t="shared" si="43"/>
        <v>13.737576230967154</v>
      </c>
      <c r="O308" s="117">
        <f t="shared" si="44"/>
        <v>13.712576230967152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13.738076230967152</v>
      </c>
      <c r="L309" s="115">
        <f t="shared" si="49"/>
        <v>13.787076230967154</v>
      </c>
      <c r="M309" s="98">
        <f t="shared" si="42"/>
        <v>13.737576230967152</v>
      </c>
      <c r="N309" s="116">
        <f t="shared" si="43"/>
        <v>13.787576230967154</v>
      </c>
      <c r="O309" s="117">
        <f t="shared" si="44"/>
        <v>13.762576230967152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13.788076230967153</v>
      </c>
      <c r="L310" s="115">
        <f t="shared" si="49"/>
        <v>13.837076230967154</v>
      </c>
      <c r="M310" s="98">
        <f t="shared" si="42"/>
        <v>13.787576230967153</v>
      </c>
      <c r="N310" s="116">
        <f t="shared" si="43"/>
        <v>13.837576230967155</v>
      </c>
      <c r="O310" s="117">
        <f t="shared" si="44"/>
        <v>13.812576230967153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13.838076230967154</v>
      </c>
      <c r="L311" s="115">
        <f t="shared" si="49"/>
        <v>13.887076230967155</v>
      </c>
      <c r="M311" s="98">
        <f t="shared" si="42"/>
        <v>13.837576230967153</v>
      </c>
      <c r="N311" s="116">
        <f t="shared" si="43"/>
        <v>13.887576230967156</v>
      </c>
      <c r="O311" s="117">
        <f t="shared" si="44"/>
        <v>13.862576230967154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13.888076230967155</v>
      </c>
      <c r="L312" s="115">
        <f t="shared" si="49"/>
        <v>13.937076230967156</v>
      </c>
      <c r="M312" s="98">
        <f t="shared" si="42"/>
        <v>13.887576230967154</v>
      </c>
      <c r="N312" s="116">
        <f t="shared" si="43"/>
        <v>13.937576230967156</v>
      </c>
      <c r="O312" s="117">
        <f t="shared" si="44"/>
        <v>13.912576230967154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13.938076230967155</v>
      </c>
      <c r="L313" s="115">
        <f t="shared" si="49"/>
        <v>13.987076230967157</v>
      </c>
      <c r="M313" s="98">
        <f t="shared" si="42"/>
        <v>13.937576230967155</v>
      </c>
      <c r="N313" s="116">
        <f t="shared" si="43"/>
        <v>13.987576230967157</v>
      </c>
      <c r="O313" s="117">
        <f t="shared" si="44"/>
        <v>13.962576230967155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13.988076230967156</v>
      </c>
      <c r="L314" s="115">
        <f t="shared" si="49"/>
        <v>14.037076230967157</v>
      </c>
      <c r="M314" s="98">
        <f t="shared" si="42"/>
        <v>13.987576230967155</v>
      </c>
      <c r="N314" s="116">
        <f t="shared" si="43"/>
        <v>14.037576230967158</v>
      </c>
      <c r="O314" s="117">
        <f t="shared" si="44"/>
        <v>14.012576230967156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14.038076230967157</v>
      </c>
      <c r="L315" s="115">
        <f t="shared" si="49"/>
        <v>14.087076230967158</v>
      </c>
      <c r="M315" s="98">
        <f t="shared" si="42"/>
        <v>14.037576230967156</v>
      </c>
      <c r="N315" s="116">
        <f t="shared" si="43"/>
        <v>14.087576230967159</v>
      </c>
      <c r="O315" s="117">
        <f t="shared" si="44"/>
        <v>14.062576230967156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14.088076230967157</v>
      </c>
      <c r="L316" s="115">
        <f t="shared" si="49"/>
        <v>14.137076230967159</v>
      </c>
      <c r="M316" s="98">
        <f t="shared" si="42"/>
        <v>14.087576230967157</v>
      </c>
      <c r="N316" s="116">
        <f t="shared" si="43"/>
        <v>14.137576230967159</v>
      </c>
      <c r="O316" s="117">
        <f t="shared" si="44"/>
        <v>14.112576230967157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14.138076230967158</v>
      </c>
      <c r="L317" s="115">
        <f t="shared" si="49"/>
        <v>14.187076230967159</v>
      </c>
      <c r="M317" s="98">
        <f t="shared" si="42"/>
        <v>14.137576230967158</v>
      </c>
      <c r="N317" s="116">
        <f t="shared" si="43"/>
        <v>14.18757623096716</v>
      </c>
      <c r="O317" s="117">
        <f t="shared" si="44"/>
        <v>14.162576230967158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14.188076230967159</v>
      </c>
      <c r="L318" s="115">
        <f t="shared" si="49"/>
        <v>14.23707623096716</v>
      </c>
      <c r="M318" s="98">
        <f t="shared" si="42"/>
        <v>14.187576230967158</v>
      </c>
      <c r="N318" s="116">
        <f t="shared" si="43"/>
        <v>14.237576230967161</v>
      </c>
      <c r="O318" s="117">
        <f t="shared" si="44"/>
        <v>14.212576230967159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14.23807623096716</v>
      </c>
      <c r="L319" s="115">
        <f t="shared" si="49"/>
        <v>14.287076230967161</v>
      </c>
      <c r="M319" s="98">
        <f t="shared" si="42"/>
        <v>14.237576230967159</v>
      </c>
      <c r="N319" s="116">
        <f t="shared" si="43"/>
        <v>14.287576230967161</v>
      </c>
      <c r="O319" s="117">
        <f t="shared" si="44"/>
        <v>14.262576230967159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14.28807623096716</v>
      </c>
      <c r="L320" s="115">
        <f t="shared" si="49"/>
        <v>14.337076230967162</v>
      </c>
      <c r="M320" s="98">
        <f t="shared" si="42"/>
        <v>14.28757623096716</v>
      </c>
      <c r="N320" s="116">
        <f t="shared" si="43"/>
        <v>14.337576230967162</v>
      </c>
      <c r="O320" s="117">
        <f t="shared" si="44"/>
        <v>14.31257623096716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14.338076230967161</v>
      </c>
      <c r="L321" s="115">
        <f t="shared" si="49"/>
        <v>14.387076230967162</v>
      </c>
      <c r="M321" s="98">
        <f t="shared" si="42"/>
        <v>14.33757623096716</v>
      </c>
      <c r="N321" s="116">
        <f t="shared" si="43"/>
        <v>14.387576230967163</v>
      </c>
      <c r="O321" s="117">
        <f t="shared" si="44"/>
        <v>14.362576230967161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14.388076230967162</v>
      </c>
      <c r="L322" s="115">
        <f t="shared" si="49"/>
        <v>14.437076230967163</v>
      </c>
      <c r="M322" s="98">
        <f t="shared" si="42"/>
        <v>14.387576230967161</v>
      </c>
      <c r="N322" s="116">
        <f t="shared" si="43"/>
        <v>14.437576230967164</v>
      </c>
      <c r="O322" s="117">
        <f t="shared" si="44"/>
        <v>14.412576230967161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14.438076230967162</v>
      </c>
      <c r="L323" s="115">
        <f t="shared" si="49"/>
        <v>14.487076230967164</v>
      </c>
      <c r="M323" s="98">
        <f t="shared" si="42"/>
        <v>14.437576230967162</v>
      </c>
      <c r="N323" s="116">
        <f t="shared" si="43"/>
        <v>14.487576230967164</v>
      </c>
      <c r="O323" s="117">
        <f t="shared" si="44"/>
        <v>14.462576230967162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14.488076230967163</v>
      </c>
      <c r="L324" s="115">
        <f t="shared" si="49"/>
        <v>14.537076230967164</v>
      </c>
      <c r="M324" s="98">
        <f t="shared" si="42"/>
        <v>14.487576230967163</v>
      </c>
      <c r="N324" s="116">
        <f t="shared" si="43"/>
        <v>14.537576230967165</v>
      </c>
      <c r="O324" s="117">
        <f t="shared" si="44"/>
        <v>14.512576230967163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14.538076230967164</v>
      </c>
      <c r="L325" s="115">
        <f t="shared" si="49"/>
        <v>14.587076230967165</v>
      </c>
      <c r="M325" s="98">
        <f t="shared" ref="M325:M388" si="52">K325-5*10^-(D$2+1)</f>
        <v>14.537576230967163</v>
      </c>
      <c r="N325" s="116">
        <f t="shared" ref="N325:N388" si="53">L325+5*10^-(D$2+1)</f>
        <v>14.587576230967166</v>
      </c>
      <c r="O325" s="117">
        <f t="shared" ref="O325:O388" si="54">AVERAGE(K325,L325)</f>
        <v>14.562576230967164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14.588076230967165</v>
      </c>
      <c r="L326" s="115">
        <f t="shared" ref="L326:L389" si="59">K326+$I$4-POWER(10,-$D$2)</f>
        <v>14.637076230967166</v>
      </c>
      <c r="M326" s="98">
        <f t="shared" si="52"/>
        <v>14.587576230967164</v>
      </c>
      <c r="N326" s="116">
        <f t="shared" si="53"/>
        <v>14.637576230967166</v>
      </c>
      <c r="O326" s="117">
        <f t="shared" si="54"/>
        <v>14.612576230967164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14.638076230967165</v>
      </c>
      <c r="L327" s="115">
        <f t="shared" si="59"/>
        <v>14.687076230967167</v>
      </c>
      <c r="M327" s="98">
        <f t="shared" si="52"/>
        <v>14.637576230967165</v>
      </c>
      <c r="N327" s="116">
        <f t="shared" si="53"/>
        <v>14.687576230967167</v>
      </c>
      <c r="O327" s="117">
        <f t="shared" si="54"/>
        <v>14.662576230967165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14.688076230967166</v>
      </c>
      <c r="L328" s="115">
        <f t="shared" si="59"/>
        <v>14.737076230967167</v>
      </c>
      <c r="M328" s="98">
        <f t="shared" si="52"/>
        <v>14.687576230967165</v>
      </c>
      <c r="N328" s="116">
        <f t="shared" si="53"/>
        <v>14.737576230967168</v>
      </c>
      <c r="O328" s="117">
        <f t="shared" si="54"/>
        <v>14.712576230967166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14.738076230967167</v>
      </c>
      <c r="L329" s="115">
        <f t="shared" si="59"/>
        <v>14.787076230967168</v>
      </c>
      <c r="M329" s="98">
        <f t="shared" si="52"/>
        <v>14.737576230967166</v>
      </c>
      <c r="N329" s="116">
        <f t="shared" si="53"/>
        <v>14.787576230967169</v>
      </c>
      <c r="O329" s="117">
        <f t="shared" si="54"/>
        <v>14.762576230967166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14.788076230967167</v>
      </c>
      <c r="L330" s="115">
        <f t="shared" si="59"/>
        <v>14.837076230967169</v>
      </c>
      <c r="M330" s="98">
        <f t="shared" si="52"/>
        <v>14.787576230967167</v>
      </c>
      <c r="N330" s="116">
        <f t="shared" si="53"/>
        <v>14.837576230967169</v>
      </c>
      <c r="O330" s="117">
        <f t="shared" si="54"/>
        <v>14.812576230967167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14.838076230967168</v>
      </c>
      <c r="L331" s="115">
        <f t="shared" si="59"/>
        <v>14.887076230967169</v>
      </c>
      <c r="M331" s="98">
        <f t="shared" si="52"/>
        <v>14.837576230967167</v>
      </c>
      <c r="N331" s="116">
        <f t="shared" si="53"/>
        <v>14.88757623096717</v>
      </c>
      <c r="O331" s="117">
        <f t="shared" si="54"/>
        <v>14.862576230967168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14.888076230967169</v>
      </c>
      <c r="L332" s="115">
        <f t="shared" si="59"/>
        <v>14.93707623096717</v>
      </c>
      <c r="M332" s="98">
        <f t="shared" si="52"/>
        <v>14.887576230967168</v>
      </c>
      <c r="N332" s="116">
        <f t="shared" si="53"/>
        <v>14.937576230967171</v>
      </c>
      <c r="O332" s="117">
        <f t="shared" si="54"/>
        <v>14.912576230967169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14.93807623096717</v>
      </c>
      <c r="L333" s="115">
        <f t="shared" si="59"/>
        <v>14.987076230967171</v>
      </c>
      <c r="M333" s="98">
        <f t="shared" si="52"/>
        <v>14.937576230967169</v>
      </c>
      <c r="N333" s="116">
        <f t="shared" si="53"/>
        <v>14.987576230967171</v>
      </c>
      <c r="O333" s="117">
        <f t="shared" si="54"/>
        <v>14.962576230967169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14.98807623096717</v>
      </c>
      <c r="L334" s="115">
        <f t="shared" si="59"/>
        <v>15.037076230967171</v>
      </c>
      <c r="M334" s="98">
        <f t="shared" si="52"/>
        <v>14.98757623096717</v>
      </c>
      <c r="N334" s="116">
        <f t="shared" si="53"/>
        <v>15.037576230967172</v>
      </c>
      <c r="O334" s="117">
        <f t="shared" si="54"/>
        <v>15.01257623096717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15.038076230967171</v>
      </c>
      <c r="L335" s="115">
        <f t="shared" si="59"/>
        <v>15.087076230967172</v>
      </c>
      <c r="M335" s="98">
        <f t="shared" si="52"/>
        <v>15.03757623096717</v>
      </c>
      <c r="N335" s="116">
        <f t="shared" si="53"/>
        <v>15.087576230967173</v>
      </c>
      <c r="O335" s="117">
        <f t="shared" si="54"/>
        <v>15.062576230967171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15.088076230967172</v>
      </c>
      <c r="L336" s="115">
        <f t="shared" si="59"/>
        <v>15.137076230967173</v>
      </c>
      <c r="M336" s="98">
        <f t="shared" si="52"/>
        <v>15.087576230967171</v>
      </c>
      <c r="N336" s="116">
        <f t="shared" si="53"/>
        <v>15.137576230967174</v>
      </c>
      <c r="O336" s="117">
        <f t="shared" si="54"/>
        <v>15.112576230967171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15.138076230967172</v>
      </c>
      <c r="L337" s="115">
        <f t="shared" si="59"/>
        <v>15.187076230967174</v>
      </c>
      <c r="M337" s="98">
        <f t="shared" si="52"/>
        <v>15.137576230967172</v>
      </c>
      <c r="N337" s="116">
        <f t="shared" si="53"/>
        <v>15.187576230967174</v>
      </c>
      <c r="O337" s="117">
        <f t="shared" si="54"/>
        <v>15.162576230967172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15.188076230967173</v>
      </c>
      <c r="L338" s="115">
        <f t="shared" si="59"/>
        <v>15.237076230967174</v>
      </c>
      <c r="M338" s="98">
        <f t="shared" si="52"/>
        <v>15.187576230967172</v>
      </c>
      <c r="N338" s="116">
        <f t="shared" si="53"/>
        <v>15.237576230967175</v>
      </c>
      <c r="O338" s="117">
        <f t="shared" si="54"/>
        <v>15.212576230967173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15.238076230967174</v>
      </c>
      <c r="L339" s="115">
        <f t="shared" si="59"/>
        <v>15.287076230967175</v>
      </c>
      <c r="M339" s="98">
        <f t="shared" si="52"/>
        <v>15.237576230967173</v>
      </c>
      <c r="N339" s="116">
        <f t="shared" si="53"/>
        <v>15.287576230967176</v>
      </c>
      <c r="O339" s="117">
        <f t="shared" si="54"/>
        <v>15.262576230967174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15.288076230967174</v>
      </c>
      <c r="L340" s="115">
        <f t="shared" si="59"/>
        <v>15.337076230967176</v>
      </c>
      <c r="M340" s="98">
        <f t="shared" si="52"/>
        <v>15.287576230967174</v>
      </c>
      <c r="N340" s="116">
        <f t="shared" si="53"/>
        <v>15.337576230967176</v>
      </c>
      <c r="O340" s="117">
        <f t="shared" si="54"/>
        <v>15.312576230967174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15.338076230967175</v>
      </c>
      <c r="L341" s="115">
        <f t="shared" si="59"/>
        <v>15.387076230967176</v>
      </c>
      <c r="M341" s="98">
        <f t="shared" si="52"/>
        <v>15.337576230967175</v>
      </c>
      <c r="N341" s="116">
        <f t="shared" si="53"/>
        <v>15.387576230967177</v>
      </c>
      <c r="O341" s="117">
        <f t="shared" si="54"/>
        <v>15.362576230967175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15.388076230967176</v>
      </c>
      <c r="L342" s="115">
        <f t="shared" si="59"/>
        <v>15.437076230967177</v>
      </c>
      <c r="M342" s="98">
        <f t="shared" si="52"/>
        <v>15.387576230967175</v>
      </c>
      <c r="N342" s="116">
        <f t="shared" si="53"/>
        <v>15.437576230967178</v>
      </c>
      <c r="O342" s="117">
        <f t="shared" si="54"/>
        <v>15.412576230967176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15.438076230967177</v>
      </c>
      <c r="L343" s="115">
        <f t="shared" si="59"/>
        <v>15.487076230967178</v>
      </c>
      <c r="M343" s="98">
        <f t="shared" si="52"/>
        <v>15.437576230967176</v>
      </c>
      <c r="N343" s="116">
        <f t="shared" si="53"/>
        <v>15.487576230967179</v>
      </c>
      <c r="O343" s="117">
        <f t="shared" si="54"/>
        <v>15.462576230967176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15.488076230967177</v>
      </c>
      <c r="L344" s="115">
        <f t="shared" si="59"/>
        <v>15.537076230967179</v>
      </c>
      <c r="M344" s="98">
        <f t="shared" si="52"/>
        <v>15.487576230967177</v>
      </c>
      <c r="N344" s="116">
        <f t="shared" si="53"/>
        <v>15.537576230967179</v>
      </c>
      <c r="O344" s="117">
        <f t="shared" si="54"/>
        <v>15.512576230967177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15.538076230967178</v>
      </c>
      <c r="L345" s="115">
        <f t="shared" si="59"/>
        <v>15.587076230967179</v>
      </c>
      <c r="M345" s="98">
        <f t="shared" si="52"/>
        <v>15.537576230967177</v>
      </c>
      <c r="N345" s="116">
        <f t="shared" si="53"/>
        <v>15.58757623096718</v>
      </c>
      <c r="O345" s="117">
        <f t="shared" si="54"/>
        <v>15.562576230967178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15.588076230967179</v>
      </c>
      <c r="L346" s="115">
        <f t="shared" si="59"/>
        <v>15.63707623096718</v>
      </c>
      <c r="M346" s="98">
        <f t="shared" si="52"/>
        <v>15.587576230967178</v>
      </c>
      <c r="N346" s="116">
        <f t="shared" si="53"/>
        <v>15.637576230967181</v>
      </c>
      <c r="O346" s="117">
        <f t="shared" si="54"/>
        <v>15.612576230967179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15.638076230967179</v>
      </c>
      <c r="L347" s="115">
        <f t="shared" si="59"/>
        <v>15.687076230967181</v>
      </c>
      <c r="M347" s="98">
        <f t="shared" si="52"/>
        <v>15.637576230967179</v>
      </c>
      <c r="N347" s="116">
        <f t="shared" si="53"/>
        <v>15.687576230967181</v>
      </c>
      <c r="O347" s="117">
        <f t="shared" si="54"/>
        <v>15.662576230967179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15.68807623096718</v>
      </c>
      <c r="L348" s="115">
        <f t="shared" si="59"/>
        <v>15.737076230967181</v>
      </c>
      <c r="M348" s="98">
        <f t="shared" si="52"/>
        <v>15.68757623096718</v>
      </c>
      <c r="N348" s="116">
        <f t="shared" si="53"/>
        <v>15.737576230967182</v>
      </c>
      <c r="O348" s="117">
        <f t="shared" si="54"/>
        <v>15.71257623096718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15.738076230967181</v>
      </c>
      <c r="L349" s="115">
        <f t="shared" si="59"/>
        <v>15.787076230967182</v>
      </c>
      <c r="M349" s="98">
        <f t="shared" si="52"/>
        <v>15.73757623096718</v>
      </c>
      <c r="N349" s="116">
        <f t="shared" si="53"/>
        <v>15.787576230967183</v>
      </c>
      <c r="O349" s="117">
        <f t="shared" si="54"/>
        <v>15.762576230967181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15.788076230967182</v>
      </c>
      <c r="L350" s="115">
        <f t="shared" si="59"/>
        <v>15.837076230967183</v>
      </c>
      <c r="M350" s="98">
        <f t="shared" si="52"/>
        <v>15.787576230967181</v>
      </c>
      <c r="N350" s="116">
        <f t="shared" si="53"/>
        <v>15.837576230967183</v>
      </c>
      <c r="O350" s="117">
        <f t="shared" si="54"/>
        <v>15.812576230967181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15.838076230967182</v>
      </c>
      <c r="L351" s="115">
        <f t="shared" si="59"/>
        <v>15.887076230967184</v>
      </c>
      <c r="M351" s="98">
        <f t="shared" si="52"/>
        <v>15.837576230967182</v>
      </c>
      <c r="N351" s="116">
        <f t="shared" si="53"/>
        <v>15.887576230967184</v>
      </c>
      <c r="O351" s="117">
        <f t="shared" si="54"/>
        <v>15.862576230967182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15.888076230967183</v>
      </c>
      <c r="L352" s="115">
        <f t="shared" si="59"/>
        <v>15.937076230967184</v>
      </c>
      <c r="M352" s="98">
        <f t="shared" si="52"/>
        <v>15.887576230967182</v>
      </c>
      <c r="N352" s="116">
        <f t="shared" si="53"/>
        <v>15.937576230967185</v>
      </c>
      <c r="O352" s="117">
        <f t="shared" si="54"/>
        <v>15.912576230967183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15.938076230967184</v>
      </c>
      <c r="L353" s="115">
        <f t="shared" si="59"/>
        <v>15.987076230967185</v>
      </c>
      <c r="M353" s="98">
        <f t="shared" si="52"/>
        <v>15.937576230967183</v>
      </c>
      <c r="N353" s="116">
        <f t="shared" si="53"/>
        <v>15.987576230967186</v>
      </c>
      <c r="O353" s="117">
        <f t="shared" si="54"/>
        <v>15.962576230967183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15.988076230967184</v>
      </c>
      <c r="L354" s="115">
        <f t="shared" si="59"/>
        <v>16.037076230967184</v>
      </c>
      <c r="M354" s="98">
        <f t="shared" si="52"/>
        <v>15.987576230967184</v>
      </c>
      <c r="N354" s="116">
        <f t="shared" si="53"/>
        <v>16.037576230967183</v>
      </c>
      <c r="O354" s="117">
        <f t="shared" si="54"/>
        <v>16.012576230967184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16.038076230967185</v>
      </c>
      <c r="L355" s="115">
        <f t="shared" si="59"/>
        <v>16.087076230967185</v>
      </c>
      <c r="M355" s="98">
        <f t="shared" si="52"/>
        <v>16.037576230967186</v>
      </c>
      <c r="N355" s="116">
        <f t="shared" si="53"/>
        <v>16.087576230967183</v>
      </c>
      <c r="O355" s="117">
        <f t="shared" si="54"/>
        <v>16.062576230967185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16.088076230967186</v>
      </c>
      <c r="L356" s="115">
        <f t="shared" si="59"/>
        <v>16.137076230967185</v>
      </c>
      <c r="M356" s="98">
        <f t="shared" si="52"/>
        <v>16.087576230967187</v>
      </c>
      <c r="N356" s="116">
        <f t="shared" si="53"/>
        <v>16.137576230967184</v>
      </c>
      <c r="O356" s="117">
        <f t="shared" si="54"/>
        <v>16.112576230967186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16.138076230967187</v>
      </c>
      <c r="L357" s="115">
        <f t="shared" si="59"/>
        <v>16.187076230967186</v>
      </c>
      <c r="M357" s="98">
        <f t="shared" si="52"/>
        <v>16.137576230967188</v>
      </c>
      <c r="N357" s="116">
        <f t="shared" si="53"/>
        <v>16.187576230967185</v>
      </c>
      <c r="O357" s="117">
        <f t="shared" si="54"/>
        <v>16.162576230967186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16.188076230967187</v>
      </c>
      <c r="L358" s="115">
        <f t="shared" si="59"/>
        <v>16.237076230967187</v>
      </c>
      <c r="M358" s="98">
        <f t="shared" si="52"/>
        <v>16.187576230967188</v>
      </c>
      <c r="N358" s="116">
        <f t="shared" si="53"/>
        <v>16.237576230967186</v>
      </c>
      <c r="O358" s="117">
        <f t="shared" si="54"/>
        <v>16.212576230967187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16.238076230967188</v>
      </c>
      <c r="L359" s="115">
        <f t="shared" si="59"/>
        <v>16.287076230967187</v>
      </c>
      <c r="M359" s="98">
        <f t="shared" si="52"/>
        <v>16.237576230967189</v>
      </c>
      <c r="N359" s="116">
        <f t="shared" si="53"/>
        <v>16.287576230967186</v>
      </c>
      <c r="O359" s="117">
        <f t="shared" si="54"/>
        <v>16.262576230967188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16.288076230967189</v>
      </c>
      <c r="L360" s="115">
        <f t="shared" si="59"/>
        <v>16.337076230967188</v>
      </c>
      <c r="M360" s="98">
        <f t="shared" si="52"/>
        <v>16.28757623096719</v>
      </c>
      <c r="N360" s="116">
        <f t="shared" si="53"/>
        <v>16.337576230967187</v>
      </c>
      <c r="O360" s="117">
        <f t="shared" si="54"/>
        <v>16.312576230967188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16.338076230967189</v>
      </c>
      <c r="L361" s="115">
        <f t="shared" si="59"/>
        <v>16.387076230967189</v>
      </c>
      <c r="M361" s="98">
        <f t="shared" si="52"/>
        <v>16.337576230967191</v>
      </c>
      <c r="N361" s="116">
        <f t="shared" si="53"/>
        <v>16.387576230967188</v>
      </c>
      <c r="O361" s="117">
        <f t="shared" si="54"/>
        <v>16.362576230967189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16.38807623096719</v>
      </c>
      <c r="L362" s="115">
        <f t="shared" si="59"/>
        <v>16.43707623096719</v>
      </c>
      <c r="M362" s="98">
        <f t="shared" si="52"/>
        <v>16.387576230967191</v>
      </c>
      <c r="N362" s="116">
        <f t="shared" si="53"/>
        <v>16.437576230967188</v>
      </c>
      <c r="O362" s="117">
        <f t="shared" si="54"/>
        <v>16.41257623096719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16.438076230967191</v>
      </c>
      <c r="L363" s="115">
        <f t="shared" si="59"/>
        <v>16.48707623096719</v>
      </c>
      <c r="M363" s="98">
        <f t="shared" si="52"/>
        <v>16.437576230967192</v>
      </c>
      <c r="N363" s="116">
        <f t="shared" si="53"/>
        <v>16.487576230967189</v>
      </c>
      <c r="O363" s="117">
        <f t="shared" si="54"/>
        <v>16.462576230967191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16.488076230967192</v>
      </c>
      <c r="L364" s="115">
        <f t="shared" si="59"/>
        <v>16.537076230967191</v>
      </c>
      <c r="M364" s="98">
        <f t="shared" si="52"/>
        <v>16.487576230967193</v>
      </c>
      <c r="N364" s="116">
        <f t="shared" si="53"/>
        <v>16.53757623096719</v>
      </c>
      <c r="O364" s="117">
        <f t="shared" si="54"/>
        <v>16.512576230967191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16.538076230967192</v>
      </c>
      <c r="L365" s="115">
        <f t="shared" si="59"/>
        <v>16.587076230967192</v>
      </c>
      <c r="M365" s="98">
        <f t="shared" si="52"/>
        <v>16.537576230967193</v>
      </c>
      <c r="N365" s="116">
        <f t="shared" si="53"/>
        <v>16.587576230967191</v>
      </c>
      <c r="O365" s="117">
        <f t="shared" si="54"/>
        <v>16.562576230967192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16.588076230967193</v>
      </c>
      <c r="L366" s="115">
        <f t="shared" si="59"/>
        <v>16.637076230967192</v>
      </c>
      <c r="M366" s="98">
        <f t="shared" si="52"/>
        <v>16.587576230967194</v>
      </c>
      <c r="N366" s="116">
        <f t="shared" si="53"/>
        <v>16.637576230967191</v>
      </c>
      <c r="O366" s="117">
        <f t="shared" si="54"/>
        <v>16.612576230967193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16.638076230967194</v>
      </c>
      <c r="L367" s="115">
        <f t="shared" si="59"/>
        <v>16.687076230967193</v>
      </c>
      <c r="M367" s="98">
        <f t="shared" si="52"/>
        <v>16.637576230967195</v>
      </c>
      <c r="N367" s="116">
        <f t="shared" si="53"/>
        <v>16.687576230967192</v>
      </c>
      <c r="O367" s="117">
        <f t="shared" si="54"/>
        <v>16.662576230967193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16.688076230967194</v>
      </c>
      <c r="L368" s="115">
        <f t="shared" si="59"/>
        <v>16.737076230967194</v>
      </c>
      <c r="M368" s="98">
        <f t="shared" si="52"/>
        <v>16.687576230967196</v>
      </c>
      <c r="N368" s="116">
        <f t="shared" si="53"/>
        <v>16.737576230967193</v>
      </c>
      <c r="O368" s="117">
        <f t="shared" si="54"/>
        <v>16.712576230967194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16.738076230967195</v>
      </c>
      <c r="L369" s="115">
        <f t="shared" si="59"/>
        <v>16.787076230967195</v>
      </c>
      <c r="M369" s="98">
        <f t="shared" si="52"/>
        <v>16.737576230967196</v>
      </c>
      <c r="N369" s="116">
        <f t="shared" si="53"/>
        <v>16.787576230967193</v>
      </c>
      <c r="O369" s="117">
        <f t="shared" si="54"/>
        <v>16.762576230967195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16.788076230967196</v>
      </c>
      <c r="L370" s="115">
        <f t="shared" si="59"/>
        <v>16.837076230967195</v>
      </c>
      <c r="M370" s="98">
        <f t="shared" si="52"/>
        <v>16.787576230967197</v>
      </c>
      <c r="N370" s="116">
        <f t="shared" si="53"/>
        <v>16.837576230967194</v>
      </c>
      <c r="O370" s="117">
        <f t="shared" si="54"/>
        <v>16.812576230967196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16.838076230967197</v>
      </c>
      <c r="L371" s="115">
        <f t="shared" si="59"/>
        <v>16.887076230967196</v>
      </c>
      <c r="M371" s="98">
        <f t="shared" si="52"/>
        <v>16.837576230967198</v>
      </c>
      <c r="N371" s="116">
        <f t="shared" si="53"/>
        <v>16.887576230967195</v>
      </c>
      <c r="O371" s="117">
        <f t="shared" si="54"/>
        <v>16.862576230967196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16.888076230967197</v>
      </c>
      <c r="L372" s="115">
        <f t="shared" si="59"/>
        <v>16.937076230967197</v>
      </c>
      <c r="M372" s="98">
        <f t="shared" si="52"/>
        <v>16.887576230967198</v>
      </c>
      <c r="N372" s="116">
        <f t="shared" si="53"/>
        <v>16.937576230967196</v>
      </c>
      <c r="O372" s="117">
        <f t="shared" si="54"/>
        <v>16.912576230967197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16.938076230967198</v>
      </c>
      <c r="L373" s="115">
        <f t="shared" si="59"/>
        <v>16.987076230967197</v>
      </c>
      <c r="M373" s="98">
        <f t="shared" si="52"/>
        <v>16.937576230967199</v>
      </c>
      <c r="N373" s="116">
        <f t="shared" si="53"/>
        <v>16.987576230967196</v>
      </c>
      <c r="O373" s="117">
        <f t="shared" si="54"/>
        <v>16.962576230967198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16.988076230967199</v>
      </c>
      <c r="L374" s="115">
        <f t="shared" si="59"/>
        <v>17.037076230967198</v>
      </c>
      <c r="M374" s="98">
        <f t="shared" si="52"/>
        <v>16.9875762309672</v>
      </c>
      <c r="N374" s="116">
        <f t="shared" si="53"/>
        <v>17.037576230967197</v>
      </c>
      <c r="O374" s="117">
        <f t="shared" si="54"/>
        <v>17.012576230967198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17.038076230967199</v>
      </c>
      <c r="L375" s="115">
        <f t="shared" si="59"/>
        <v>17.087076230967199</v>
      </c>
      <c r="M375" s="98">
        <f t="shared" si="52"/>
        <v>17.037576230967201</v>
      </c>
      <c r="N375" s="116">
        <f t="shared" si="53"/>
        <v>17.087576230967198</v>
      </c>
      <c r="O375" s="117">
        <f t="shared" si="54"/>
        <v>17.062576230967199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17.0880762309672</v>
      </c>
      <c r="L376" s="115">
        <f t="shared" si="59"/>
        <v>17.1370762309672</v>
      </c>
      <c r="M376" s="98">
        <f t="shared" si="52"/>
        <v>17.087576230967201</v>
      </c>
      <c r="N376" s="116">
        <f t="shared" si="53"/>
        <v>17.137576230967198</v>
      </c>
      <c r="O376" s="117">
        <f t="shared" si="54"/>
        <v>17.1125762309672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17.138076230967201</v>
      </c>
      <c r="L377" s="115">
        <f t="shared" si="59"/>
        <v>17.1870762309672</v>
      </c>
      <c r="M377" s="98">
        <f t="shared" si="52"/>
        <v>17.137576230967202</v>
      </c>
      <c r="N377" s="116">
        <f t="shared" si="53"/>
        <v>17.187576230967199</v>
      </c>
      <c r="O377" s="117">
        <f t="shared" si="54"/>
        <v>17.162576230967201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17.188076230967201</v>
      </c>
      <c r="L378" s="115">
        <f t="shared" si="59"/>
        <v>17.237076230967201</v>
      </c>
      <c r="M378" s="98">
        <f t="shared" si="52"/>
        <v>17.187576230967203</v>
      </c>
      <c r="N378" s="116">
        <f t="shared" si="53"/>
        <v>17.2375762309672</v>
      </c>
      <c r="O378" s="117">
        <f t="shared" si="54"/>
        <v>17.212576230967201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17.238076230967202</v>
      </c>
      <c r="L379" s="115">
        <f t="shared" si="59"/>
        <v>17.287076230967202</v>
      </c>
      <c r="M379" s="98">
        <f t="shared" si="52"/>
        <v>17.237576230967203</v>
      </c>
      <c r="N379" s="116">
        <f t="shared" si="53"/>
        <v>17.287576230967201</v>
      </c>
      <c r="O379" s="117">
        <f t="shared" si="54"/>
        <v>17.262576230967202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17.288076230967203</v>
      </c>
      <c r="L380" s="115">
        <f t="shared" si="59"/>
        <v>17.337076230967202</v>
      </c>
      <c r="M380" s="98">
        <f t="shared" si="52"/>
        <v>17.287576230967204</v>
      </c>
      <c r="N380" s="116">
        <f t="shared" si="53"/>
        <v>17.337576230967201</v>
      </c>
      <c r="O380" s="117">
        <f t="shared" si="54"/>
        <v>17.312576230967203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17.338076230967204</v>
      </c>
      <c r="L381" s="115">
        <f t="shared" si="59"/>
        <v>17.387076230967203</v>
      </c>
      <c r="M381" s="98">
        <f t="shared" si="52"/>
        <v>17.337576230967205</v>
      </c>
      <c r="N381" s="116">
        <f t="shared" si="53"/>
        <v>17.387576230967202</v>
      </c>
      <c r="O381" s="117">
        <f t="shared" si="54"/>
        <v>17.362576230967203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17.388076230967204</v>
      </c>
      <c r="L382" s="115">
        <f t="shared" si="59"/>
        <v>17.437076230967204</v>
      </c>
      <c r="M382" s="98">
        <f t="shared" si="52"/>
        <v>17.387576230967206</v>
      </c>
      <c r="N382" s="116">
        <f t="shared" si="53"/>
        <v>17.437576230967203</v>
      </c>
      <c r="O382" s="117">
        <f t="shared" si="54"/>
        <v>17.412576230967204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17.438076230967205</v>
      </c>
      <c r="L383" s="115">
        <f t="shared" si="59"/>
        <v>17.487076230967205</v>
      </c>
      <c r="M383" s="98">
        <f t="shared" si="52"/>
        <v>17.437576230967206</v>
      </c>
      <c r="N383" s="116">
        <f t="shared" si="53"/>
        <v>17.487576230967203</v>
      </c>
      <c r="O383" s="117">
        <f t="shared" si="54"/>
        <v>17.462576230967205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17.488076230967206</v>
      </c>
      <c r="L384" s="115">
        <f t="shared" si="59"/>
        <v>17.537076230967205</v>
      </c>
      <c r="M384" s="98">
        <f t="shared" si="52"/>
        <v>17.487576230967207</v>
      </c>
      <c r="N384" s="116">
        <f t="shared" si="53"/>
        <v>17.537576230967204</v>
      </c>
      <c r="O384" s="117">
        <f t="shared" si="54"/>
        <v>17.512576230967206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17.538076230967206</v>
      </c>
      <c r="L385" s="115">
        <f t="shared" si="59"/>
        <v>17.587076230967206</v>
      </c>
      <c r="M385" s="98">
        <f t="shared" si="52"/>
        <v>17.537576230967208</v>
      </c>
      <c r="N385" s="116">
        <f t="shared" si="53"/>
        <v>17.587576230967205</v>
      </c>
      <c r="O385" s="117">
        <f t="shared" si="54"/>
        <v>17.562576230967206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17.588076230967207</v>
      </c>
      <c r="L386" s="115">
        <f t="shared" si="59"/>
        <v>17.637076230967207</v>
      </c>
      <c r="M386" s="98">
        <f t="shared" si="52"/>
        <v>17.587576230967208</v>
      </c>
      <c r="N386" s="116">
        <f t="shared" si="53"/>
        <v>17.637576230967206</v>
      </c>
      <c r="O386" s="117">
        <f t="shared" si="54"/>
        <v>17.612576230967207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17.638076230967208</v>
      </c>
      <c r="L387" s="115">
        <f t="shared" si="59"/>
        <v>17.687076230967207</v>
      </c>
      <c r="M387" s="98">
        <f t="shared" si="52"/>
        <v>17.637576230967209</v>
      </c>
      <c r="N387" s="116">
        <f t="shared" si="53"/>
        <v>17.687576230967206</v>
      </c>
      <c r="O387" s="117">
        <f t="shared" si="54"/>
        <v>17.662576230967208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17.688076230967209</v>
      </c>
      <c r="L388" s="115">
        <f t="shared" si="59"/>
        <v>17.737076230967208</v>
      </c>
      <c r="M388" s="98">
        <f t="shared" si="52"/>
        <v>17.68757623096721</v>
      </c>
      <c r="N388" s="116">
        <f t="shared" si="53"/>
        <v>17.737576230967207</v>
      </c>
      <c r="O388" s="117">
        <f t="shared" si="54"/>
        <v>17.712576230967208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17.738076230967209</v>
      </c>
      <c r="L389" s="115">
        <f t="shared" si="59"/>
        <v>17.787076230967209</v>
      </c>
      <c r="M389" s="98">
        <f t="shared" ref="M389:M452" si="62">K389-5*10^-(D$2+1)</f>
        <v>17.73757623096721</v>
      </c>
      <c r="N389" s="116">
        <f t="shared" ref="N389:N452" si="63">L389+5*10^-(D$2+1)</f>
        <v>17.787576230967208</v>
      </c>
      <c r="O389" s="117">
        <f t="shared" ref="O389:O452" si="64">AVERAGE(K389,L389)</f>
        <v>17.762576230967209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17.78807623096721</v>
      </c>
      <c r="L390" s="115">
        <f t="shared" ref="L390:L453" si="69">K390+$I$4-POWER(10,-$D$2)</f>
        <v>17.83707623096721</v>
      </c>
      <c r="M390" s="98">
        <f t="shared" si="62"/>
        <v>17.787576230967211</v>
      </c>
      <c r="N390" s="116">
        <f t="shared" si="63"/>
        <v>17.837576230967208</v>
      </c>
      <c r="O390" s="117">
        <f t="shared" si="64"/>
        <v>17.81257623096721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17.838076230967211</v>
      </c>
      <c r="L391" s="115">
        <f t="shared" si="69"/>
        <v>17.88707623096721</v>
      </c>
      <c r="M391" s="98">
        <f t="shared" si="62"/>
        <v>17.837576230967212</v>
      </c>
      <c r="N391" s="116">
        <f t="shared" si="63"/>
        <v>17.887576230967209</v>
      </c>
      <c r="O391" s="117">
        <f t="shared" si="64"/>
        <v>17.86257623096721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17.888076230967211</v>
      </c>
      <c r="L392" s="115">
        <f t="shared" si="69"/>
        <v>17.937076230967211</v>
      </c>
      <c r="M392" s="98">
        <f t="shared" si="62"/>
        <v>17.887576230967213</v>
      </c>
      <c r="N392" s="116">
        <f t="shared" si="63"/>
        <v>17.93757623096721</v>
      </c>
      <c r="O392" s="117">
        <f t="shared" si="64"/>
        <v>17.912576230967211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17.938076230967212</v>
      </c>
      <c r="L393" s="115">
        <f t="shared" si="69"/>
        <v>17.987076230967212</v>
      </c>
      <c r="M393" s="98">
        <f t="shared" si="62"/>
        <v>17.937576230967213</v>
      </c>
      <c r="N393" s="116">
        <f t="shared" si="63"/>
        <v>17.98757623096721</v>
      </c>
      <c r="O393" s="117">
        <f t="shared" si="64"/>
        <v>17.962576230967212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17.988076230967213</v>
      </c>
      <c r="L394" s="115">
        <f t="shared" si="69"/>
        <v>18.037076230967212</v>
      </c>
      <c r="M394" s="98">
        <f t="shared" si="62"/>
        <v>17.987576230967214</v>
      </c>
      <c r="N394" s="116">
        <f t="shared" si="63"/>
        <v>18.037576230967211</v>
      </c>
      <c r="O394" s="117">
        <f t="shared" si="64"/>
        <v>18.012576230967213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18.038076230967214</v>
      </c>
      <c r="L395" s="115">
        <f t="shared" si="69"/>
        <v>18.087076230967213</v>
      </c>
      <c r="M395" s="98">
        <f t="shared" si="62"/>
        <v>18.037576230967215</v>
      </c>
      <c r="N395" s="116">
        <f t="shared" si="63"/>
        <v>18.087576230967212</v>
      </c>
      <c r="O395" s="117">
        <f t="shared" si="64"/>
        <v>18.062576230967213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18.088076230967214</v>
      </c>
      <c r="L396" s="115">
        <f t="shared" si="69"/>
        <v>18.137076230967214</v>
      </c>
      <c r="M396" s="98">
        <f t="shared" si="62"/>
        <v>18.087576230967215</v>
      </c>
      <c r="N396" s="116">
        <f t="shared" si="63"/>
        <v>18.137576230967213</v>
      </c>
      <c r="O396" s="117">
        <f t="shared" si="64"/>
        <v>18.112576230967214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18.138076230967215</v>
      </c>
      <c r="L397" s="115">
        <f t="shared" si="69"/>
        <v>18.187076230967214</v>
      </c>
      <c r="M397" s="98">
        <f t="shared" si="62"/>
        <v>18.137576230967216</v>
      </c>
      <c r="N397" s="116">
        <f t="shared" si="63"/>
        <v>18.187576230967213</v>
      </c>
      <c r="O397" s="117">
        <f t="shared" si="64"/>
        <v>18.162576230967215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18.188076230967216</v>
      </c>
      <c r="L398" s="115">
        <f t="shared" si="69"/>
        <v>18.237076230967215</v>
      </c>
      <c r="M398" s="98">
        <f t="shared" si="62"/>
        <v>18.187576230967217</v>
      </c>
      <c r="N398" s="116">
        <f t="shared" si="63"/>
        <v>18.237576230967214</v>
      </c>
      <c r="O398" s="117">
        <f t="shared" si="64"/>
        <v>18.212576230967215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18.238076230967216</v>
      </c>
      <c r="L399" s="115">
        <f t="shared" si="69"/>
        <v>18.287076230967216</v>
      </c>
      <c r="M399" s="98">
        <f t="shared" si="62"/>
        <v>18.237576230967218</v>
      </c>
      <c r="N399" s="116">
        <f t="shared" si="63"/>
        <v>18.287576230967215</v>
      </c>
      <c r="O399" s="117">
        <f t="shared" si="64"/>
        <v>18.262576230967216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18.288076230967217</v>
      </c>
      <c r="L400" s="115">
        <f t="shared" si="69"/>
        <v>18.337076230967217</v>
      </c>
      <c r="M400" s="98">
        <f t="shared" si="62"/>
        <v>18.287576230967218</v>
      </c>
      <c r="N400" s="116">
        <f t="shared" si="63"/>
        <v>18.337576230967215</v>
      </c>
      <c r="O400" s="117">
        <f t="shared" si="64"/>
        <v>18.312576230967217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18.338076230967218</v>
      </c>
      <c r="L401" s="115">
        <f t="shared" si="69"/>
        <v>18.387076230967217</v>
      </c>
      <c r="M401" s="98">
        <f t="shared" si="62"/>
        <v>18.337576230967219</v>
      </c>
      <c r="N401" s="116">
        <f t="shared" si="63"/>
        <v>18.387576230967216</v>
      </c>
      <c r="O401" s="117">
        <f t="shared" si="64"/>
        <v>18.362576230967218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18.388076230967219</v>
      </c>
      <c r="L402" s="115">
        <f t="shared" si="69"/>
        <v>18.437076230967218</v>
      </c>
      <c r="M402" s="98">
        <f t="shared" si="62"/>
        <v>18.38757623096722</v>
      </c>
      <c r="N402" s="116">
        <f t="shared" si="63"/>
        <v>18.437576230967217</v>
      </c>
      <c r="O402" s="117">
        <f t="shared" si="64"/>
        <v>18.412576230967218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18.438076230967219</v>
      </c>
      <c r="L403" s="115">
        <f t="shared" si="69"/>
        <v>18.487076230967219</v>
      </c>
      <c r="M403" s="98">
        <f t="shared" si="62"/>
        <v>18.43757623096722</v>
      </c>
      <c r="N403" s="116">
        <f t="shared" si="63"/>
        <v>18.487576230967218</v>
      </c>
      <c r="O403" s="117">
        <f t="shared" si="64"/>
        <v>18.462576230967219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18.48807623096722</v>
      </c>
      <c r="L404" s="115">
        <f t="shared" si="69"/>
        <v>18.537076230967219</v>
      </c>
      <c r="M404" s="98">
        <f t="shared" si="62"/>
        <v>18.487576230967221</v>
      </c>
      <c r="N404" s="116">
        <f t="shared" si="63"/>
        <v>18.537576230967218</v>
      </c>
      <c r="O404" s="117">
        <f t="shared" si="64"/>
        <v>18.51257623096722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18.538076230967221</v>
      </c>
      <c r="L405" s="115">
        <f t="shared" si="69"/>
        <v>18.58707623096722</v>
      </c>
      <c r="M405" s="98">
        <f t="shared" si="62"/>
        <v>18.537576230967222</v>
      </c>
      <c r="N405" s="116">
        <f t="shared" si="63"/>
        <v>18.587576230967219</v>
      </c>
      <c r="O405" s="117">
        <f t="shared" si="64"/>
        <v>18.56257623096722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18.588076230967221</v>
      </c>
      <c r="L406" s="115">
        <f t="shared" si="69"/>
        <v>18.637076230967221</v>
      </c>
      <c r="M406" s="98">
        <f t="shared" si="62"/>
        <v>18.587576230967223</v>
      </c>
      <c r="N406" s="116">
        <f t="shared" si="63"/>
        <v>18.63757623096722</v>
      </c>
      <c r="O406" s="117">
        <f t="shared" si="64"/>
        <v>18.612576230967221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18.638076230967222</v>
      </c>
      <c r="L407" s="115">
        <f t="shared" si="69"/>
        <v>18.687076230967222</v>
      </c>
      <c r="M407" s="98">
        <f t="shared" si="62"/>
        <v>18.637576230967223</v>
      </c>
      <c r="N407" s="116">
        <f t="shared" si="63"/>
        <v>18.68757623096722</v>
      </c>
      <c r="O407" s="117">
        <f t="shared" si="64"/>
        <v>18.662576230967222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18.688076230967223</v>
      </c>
      <c r="L408" s="115">
        <f t="shared" si="69"/>
        <v>18.737076230967222</v>
      </c>
      <c r="M408" s="98">
        <f t="shared" si="62"/>
        <v>18.687576230967224</v>
      </c>
      <c r="N408" s="116">
        <f t="shared" si="63"/>
        <v>18.737576230967221</v>
      </c>
      <c r="O408" s="117">
        <f t="shared" si="64"/>
        <v>18.712576230967223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18.738076230967224</v>
      </c>
      <c r="L409" s="115">
        <f t="shared" si="69"/>
        <v>18.787076230967223</v>
      </c>
      <c r="M409" s="98">
        <f t="shared" si="62"/>
        <v>18.737576230967225</v>
      </c>
      <c r="N409" s="116">
        <f t="shared" si="63"/>
        <v>18.787576230967222</v>
      </c>
      <c r="O409" s="117">
        <f t="shared" si="64"/>
        <v>18.762576230967223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18.788076230967224</v>
      </c>
      <c r="L410" s="115">
        <f t="shared" si="69"/>
        <v>18.837076230967224</v>
      </c>
      <c r="M410" s="98">
        <f t="shared" si="62"/>
        <v>18.787576230967225</v>
      </c>
      <c r="N410" s="116">
        <f t="shared" si="63"/>
        <v>18.837576230967223</v>
      </c>
      <c r="O410" s="117">
        <f t="shared" si="64"/>
        <v>18.812576230967224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18.838076230967225</v>
      </c>
      <c r="L411" s="115">
        <f t="shared" si="69"/>
        <v>18.887076230967224</v>
      </c>
      <c r="M411" s="98">
        <f t="shared" si="62"/>
        <v>18.837576230967226</v>
      </c>
      <c r="N411" s="116">
        <f t="shared" si="63"/>
        <v>18.887576230967223</v>
      </c>
      <c r="O411" s="117">
        <f t="shared" si="64"/>
        <v>18.862576230967225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18.888076230967226</v>
      </c>
      <c r="L412" s="115">
        <f t="shared" si="69"/>
        <v>18.937076230967225</v>
      </c>
      <c r="M412" s="98">
        <f t="shared" si="62"/>
        <v>18.887576230967227</v>
      </c>
      <c r="N412" s="116">
        <f t="shared" si="63"/>
        <v>18.937576230967224</v>
      </c>
      <c r="O412" s="117">
        <f t="shared" si="64"/>
        <v>18.912576230967225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18.938076230967226</v>
      </c>
      <c r="L413" s="115">
        <f t="shared" si="69"/>
        <v>18.987076230967226</v>
      </c>
      <c r="M413" s="98">
        <f t="shared" si="62"/>
        <v>18.937576230967228</v>
      </c>
      <c r="N413" s="116">
        <f t="shared" si="63"/>
        <v>18.987576230967225</v>
      </c>
      <c r="O413" s="117">
        <f t="shared" si="64"/>
        <v>18.962576230967226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18.988076230967227</v>
      </c>
      <c r="L414" s="115">
        <f t="shared" si="69"/>
        <v>19.037076230967227</v>
      </c>
      <c r="M414" s="98">
        <f t="shared" si="62"/>
        <v>18.987576230967228</v>
      </c>
      <c r="N414" s="116">
        <f t="shared" si="63"/>
        <v>19.037576230967225</v>
      </c>
      <c r="O414" s="117">
        <f t="shared" si="64"/>
        <v>19.012576230967227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19.038076230967228</v>
      </c>
      <c r="L415" s="115">
        <f t="shared" si="69"/>
        <v>19.087076230967227</v>
      </c>
      <c r="M415" s="98">
        <f t="shared" si="62"/>
        <v>19.037576230967229</v>
      </c>
      <c r="N415" s="116">
        <f t="shared" si="63"/>
        <v>19.087576230967226</v>
      </c>
      <c r="O415" s="117">
        <f t="shared" si="64"/>
        <v>19.062576230967228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19.088076230967228</v>
      </c>
      <c r="L416" s="115">
        <f t="shared" si="69"/>
        <v>19.137076230967228</v>
      </c>
      <c r="M416" s="98">
        <f t="shared" si="62"/>
        <v>19.08757623096723</v>
      </c>
      <c r="N416" s="116">
        <f t="shared" si="63"/>
        <v>19.137576230967227</v>
      </c>
      <c r="O416" s="117">
        <f t="shared" si="64"/>
        <v>19.112576230967228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19.138076230967229</v>
      </c>
      <c r="L417" s="115">
        <f t="shared" si="69"/>
        <v>19.187076230967229</v>
      </c>
      <c r="M417" s="98">
        <f t="shared" si="62"/>
        <v>19.13757623096723</v>
      </c>
      <c r="N417" s="116">
        <f t="shared" si="63"/>
        <v>19.187576230967228</v>
      </c>
      <c r="O417" s="117">
        <f t="shared" si="64"/>
        <v>19.162576230967229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19.18807623096723</v>
      </c>
      <c r="L418" s="115">
        <f t="shared" si="69"/>
        <v>19.237076230967229</v>
      </c>
      <c r="M418" s="98">
        <f t="shared" si="62"/>
        <v>19.187576230967231</v>
      </c>
      <c r="N418" s="116">
        <f t="shared" si="63"/>
        <v>19.237576230967228</v>
      </c>
      <c r="O418" s="117">
        <f t="shared" si="64"/>
        <v>19.21257623096723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19.238076230967231</v>
      </c>
      <c r="L419" s="115">
        <f t="shared" si="69"/>
        <v>19.28707623096723</v>
      </c>
      <c r="M419" s="98">
        <f t="shared" si="62"/>
        <v>19.237576230967232</v>
      </c>
      <c r="N419" s="116">
        <f t="shared" si="63"/>
        <v>19.287576230967229</v>
      </c>
      <c r="O419" s="117">
        <f t="shared" si="64"/>
        <v>19.26257623096723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19.288076230967231</v>
      </c>
      <c r="L420" s="115">
        <f t="shared" si="69"/>
        <v>19.337076230967231</v>
      </c>
      <c r="M420" s="98">
        <f t="shared" si="62"/>
        <v>19.287576230967233</v>
      </c>
      <c r="N420" s="116">
        <f t="shared" si="63"/>
        <v>19.33757623096723</v>
      </c>
      <c r="O420" s="117">
        <f t="shared" si="64"/>
        <v>19.312576230967231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19.338076230967232</v>
      </c>
      <c r="L421" s="115">
        <f t="shared" si="69"/>
        <v>19.387076230967232</v>
      </c>
      <c r="M421" s="98">
        <f t="shared" si="62"/>
        <v>19.337576230967233</v>
      </c>
      <c r="N421" s="116">
        <f t="shared" si="63"/>
        <v>19.38757623096723</v>
      </c>
      <c r="O421" s="117">
        <f t="shared" si="64"/>
        <v>19.362576230967232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19.388076230967233</v>
      </c>
      <c r="L422" s="115">
        <f t="shared" si="69"/>
        <v>19.437076230967232</v>
      </c>
      <c r="M422" s="98">
        <f t="shared" si="62"/>
        <v>19.387576230967234</v>
      </c>
      <c r="N422" s="116">
        <f t="shared" si="63"/>
        <v>19.437576230967231</v>
      </c>
      <c r="O422" s="117">
        <f t="shared" si="64"/>
        <v>19.412576230967233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19.438076230967233</v>
      </c>
      <c r="L423" s="115">
        <f t="shared" si="69"/>
        <v>19.487076230967233</v>
      </c>
      <c r="M423" s="98">
        <f t="shared" si="62"/>
        <v>19.437576230967235</v>
      </c>
      <c r="N423" s="116">
        <f t="shared" si="63"/>
        <v>19.487576230967232</v>
      </c>
      <c r="O423" s="117">
        <f t="shared" si="64"/>
        <v>19.462576230967233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19.488076230967234</v>
      </c>
      <c r="L424" s="115">
        <f t="shared" si="69"/>
        <v>19.537076230967234</v>
      </c>
      <c r="M424" s="98">
        <f t="shared" si="62"/>
        <v>19.487576230967235</v>
      </c>
      <c r="N424" s="116">
        <f t="shared" si="63"/>
        <v>19.537576230967233</v>
      </c>
      <c r="O424" s="117">
        <f t="shared" si="64"/>
        <v>19.512576230967234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19.538076230967235</v>
      </c>
      <c r="L425" s="115">
        <f t="shared" si="69"/>
        <v>19.587076230967234</v>
      </c>
      <c r="M425" s="98">
        <f t="shared" si="62"/>
        <v>19.537576230967236</v>
      </c>
      <c r="N425" s="116">
        <f t="shared" si="63"/>
        <v>19.587576230967233</v>
      </c>
      <c r="O425" s="117">
        <f t="shared" si="64"/>
        <v>19.562576230967235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19.588076230967236</v>
      </c>
      <c r="L426" s="115">
        <f t="shared" si="69"/>
        <v>19.637076230967235</v>
      </c>
      <c r="M426" s="98">
        <f t="shared" si="62"/>
        <v>19.587576230967237</v>
      </c>
      <c r="N426" s="116">
        <f t="shared" si="63"/>
        <v>19.637576230967234</v>
      </c>
      <c r="O426" s="117">
        <f t="shared" si="64"/>
        <v>19.612576230967235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19.638076230967236</v>
      </c>
      <c r="L427" s="115">
        <f t="shared" si="69"/>
        <v>19.687076230967236</v>
      </c>
      <c r="M427" s="98">
        <f t="shared" si="62"/>
        <v>19.637576230967237</v>
      </c>
      <c r="N427" s="116">
        <f t="shared" si="63"/>
        <v>19.687576230967235</v>
      </c>
      <c r="O427" s="117">
        <f t="shared" si="64"/>
        <v>19.662576230967236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19.688076230967237</v>
      </c>
      <c r="L428" s="115">
        <f t="shared" si="69"/>
        <v>19.737076230967237</v>
      </c>
      <c r="M428" s="98">
        <f t="shared" si="62"/>
        <v>19.687576230967238</v>
      </c>
      <c r="N428" s="116">
        <f t="shared" si="63"/>
        <v>19.737576230967235</v>
      </c>
      <c r="O428" s="117">
        <f t="shared" si="64"/>
        <v>19.712576230967237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19.738076230967238</v>
      </c>
      <c r="L429" s="115">
        <f t="shared" si="69"/>
        <v>19.787076230967237</v>
      </c>
      <c r="M429" s="98">
        <f t="shared" si="62"/>
        <v>19.737576230967239</v>
      </c>
      <c r="N429" s="116">
        <f t="shared" si="63"/>
        <v>19.787576230967236</v>
      </c>
      <c r="O429" s="117">
        <f t="shared" si="64"/>
        <v>19.762576230967237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19.788076230967238</v>
      </c>
      <c r="L430" s="115">
        <f t="shared" si="69"/>
        <v>19.837076230967238</v>
      </c>
      <c r="M430" s="98">
        <f t="shared" si="62"/>
        <v>19.78757623096724</v>
      </c>
      <c r="N430" s="116">
        <f t="shared" si="63"/>
        <v>19.837576230967237</v>
      </c>
      <c r="O430" s="117">
        <f t="shared" si="64"/>
        <v>19.812576230967238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19.838076230967239</v>
      </c>
      <c r="L431" s="115">
        <f t="shared" si="69"/>
        <v>19.887076230967239</v>
      </c>
      <c r="M431" s="98">
        <f t="shared" si="62"/>
        <v>19.83757623096724</v>
      </c>
      <c r="N431" s="116">
        <f t="shared" si="63"/>
        <v>19.887576230967237</v>
      </c>
      <c r="O431" s="117">
        <f t="shared" si="64"/>
        <v>19.862576230967239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19.88807623096724</v>
      </c>
      <c r="L432" s="115">
        <f t="shared" si="69"/>
        <v>19.937076230967239</v>
      </c>
      <c r="M432" s="98">
        <f t="shared" si="62"/>
        <v>19.887576230967241</v>
      </c>
      <c r="N432" s="116">
        <f t="shared" si="63"/>
        <v>19.937576230967238</v>
      </c>
      <c r="O432" s="117">
        <f t="shared" si="64"/>
        <v>19.91257623096724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19.938076230967241</v>
      </c>
      <c r="L433" s="115">
        <f t="shared" si="69"/>
        <v>19.98707623096724</v>
      </c>
      <c r="M433" s="98">
        <f t="shared" si="62"/>
        <v>19.937576230967242</v>
      </c>
      <c r="N433" s="116">
        <f t="shared" si="63"/>
        <v>19.987576230967239</v>
      </c>
      <c r="O433" s="117">
        <f t="shared" si="64"/>
        <v>19.96257623096724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19.988076230967241</v>
      </c>
      <c r="L434" s="115">
        <f t="shared" si="69"/>
        <v>20.037076230967241</v>
      </c>
      <c r="M434" s="98">
        <f t="shared" si="62"/>
        <v>19.987576230967242</v>
      </c>
      <c r="N434" s="116">
        <f t="shared" si="63"/>
        <v>20.03757623096724</v>
      </c>
      <c r="O434" s="117">
        <f t="shared" si="64"/>
        <v>20.012576230967241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20.038076230967242</v>
      </c>
      <c r="L435" s="115">
        <f t="shared" si="69"/>
        <v>20.087076230967241</v>
      </c>
      <c r="M435" s="98">
        <f t="shared" si="62"/>
        <v>20.037576230967243</v>
      </c>
      <c r="N435" s="116">
        <f t="shared" si="63"/>
        <v>20.08757623096724</v>
      </c>
      <c r="O435" s="117">
        <f t="shared" si="64"/>
        <v>20.062576230967242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20.088076230967243</v>
      </c>
      <c r="L436" s="115">
        <f t="shared" si="69"/>
        <v>20.137076230967242</v>
      </c>
      <c r="M436" s="98">
        <f t="shared" si="62"/>
        <v>20.087576230967244</v>
      </c>
      <c r="N436" s="116">
        <f t="shared" si="63"/>
        <v>20.137576230967241</v>
      </c>
      <c r="O436" s="117">
        <f t="shared" si="64"/>
        <v>20.112576230967242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20.138076230967243</v>
      </c>
      <c r="L437" s="115">
        <f t="shared" si="69"/>
        <v>20.187076230967243</v>
      </c>
      <c r="M437" s="98">
        <f t="shared" si="62"/>
        <v>20.137576230967245</v>
      </c>
      <c r="N437" s="116">
        <f t="shared" si="63"/>
        <v>20.187576230967242</v>
      </c>
      <c r="O437" s="117">
        <f t="shared" si="64"/>
        <v>20.162576230967243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20.188076230967244</v>
      </c>
      <c r="L438" s="115">
        <f t="shared" si="69"/>
        <v>20.237076230967244</v>
      </c>
      <c r="M438" s="98">
        <f t="shared" si="62"/>
        <v>20.187576230967245</v>
      </c>
      <c r="N438" s="116">
        <f t="shared" si="63"/>
        <v>20.237576230967242</v>
      </c>
      <c r="O438" s="117">
        <f t="shared" si="64"/>
        <v>20.212576230967244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20.238076230967245</v>
      </c>
      <c r="L439" s="115">
        <f t="shared" si="69"/>
        <v>20.287076230967244</v>
      </c>
      <c r="M439" s="98">
        <f t="shared" si="62"/>
        <v>20.237576230967246</v>
      </c>
      <c r="N439" s="116">
        <f t="shared" si="63"/>
        <v>20.287576230967243</v>
      </c>
      <c r="O439" s="117">
        <f t="shared" si="64"/>
        <v>20.262576230967245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20.288076230967246</v>
      </c>
      <c r="L440" s="115">
        <f t="shared" si="69"/>
        <v>20.337076230967245</v>
      </c>
      <c r="M440" s="98">
        <f t="shared" si="62"/>
        <v>20.287576230967247</v>
      </c>
      <c r="N440" s="116">
        <f t="shared" si="63"/>
        <v>20.337576230967244</v>
      </c>
      <c r="O440" s="117">
        <f t="shared" si="64"/>
        <v>20.312576230967245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20.338076230967246</v>
      </c>
      <c r="L441" s="115">
        <f t="shared" si="69"/>
        <v>20.387076230967246</v>
      </c>
      <c r="M441" s="98">
        <f t="shared" si="62"/>
        <v>20.337576230967247</v>
      </c>
      <c r="N441" s="116">
        <f t="shared" si="63"/>
        <v>20.387576230967245</v>
      </c>
      <c r="O441" s="117">
        <f t="shared" si="64"/>
        <v>20.362576230967246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20.388076230967247</v>
      </c>
      <c r="L442" s="115">
        <f t="shared" si="69"/>
        <v>20.437076230967246</v>
      </c>
      <c r="M442" s="98">
        <f t="shared" si="62"/>
        <v>20.387576230967248</v>
      </c>
      <c r="N442" s="116">
        <f t="shared" si="63"/>
        <v>20.437576230967245</v>
      </c>
      <c r="O442" s="117">
        <f t="shared" si="64"/>
        <v>20.412576230967247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20.438076230967248</v>
      </c>
      <c r="L443" s="115">
        <f t="shared" si="69"/>
        <v>20.487076230967247</v>
      </c>
      <c r="M443" s="98">
        <f t="shared" si="62"/>
        <v>20.437576230967249</v>
      </c>
      <c r="N443" s="116">
        <f t="shared" si="63"/>
        <v>20.487576230967246</v>
      </c>
      <c r="O443" s="117">
        <f t="shared" si="64"/>
        <v>20.462576230967247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20.488076230967248</v>
      </c>
      <c r="L444" s="115">
        <f t="shared" si="69"/>
        <v>20.537076230967248</v>
      </c>
      <c r="M444" s="98">
        <f t="shared" si="62"/>
        <v>20.48757623096725</v>
      </c>
      <c r="N444" s="116">
        <f t="shared" si="63"/>
        <v>20.537576230967247</v>
      </c>
      <c r="O444" s="117">
        <f t="shared" si="64"/>
        <v>20.512576230967248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20.538076230967249</v>
      </c>
      <c r="L445" s="115">
        <f t="shared" si="69"/>
        <v>20.587076230967249</v>
      </c>
      <c r="M445" s="98">
        <f t="shared" si="62"/>
        <v>20.53757623096725</v>
      </c>
      <c r="N445" s="116">
        <f t="shared" si="63"/>
        <v>20.587576230967247</v>
      </c>
      <c r="O445" s="117">
        <f t="shared" si="64"/>
        <v>20.562576230967249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20.58807623096725</v>
      </c>
      <c r="L446" s="115">
        <f t="shared" si="69"/>
        <v>20.637076230967249</v>
      </c>
      <c r="M446" s="98">
        <f t="shared" si="62"/>
        <v>20.587576230967251</v>
      </c>
      <c r="N446" s="116">
        <f t="shared" si="63"/>
        <v>20.637576230967248</v>
      </c>
      <c r="O446" s="117">
        <f t="shared" si="64"/>
        <v>20.61257623096725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20.638076230967251</v>
      </c>
      <c r="L447" s="115">
        <f t="shared" si="69"/>
        <v>20.68707623096725</v>
      </c>
      <c r="M447" s="98">
        <f t="shared" si="62"/>
        <v>20.637576230967252</v>
      </c>
      <c r="N447" s="116">
        <f t="shared" si="63"/>
        <v>20.687576230967249</v>
      </c>
      <c r="O447" s="117">
        <f t="shared" si="64"/>
        <v>20.66257623096725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20.688076230967251</v>
      </c>
      <c r="L448" s="115">
        <f t="shared" si="69"/>
        <v>20.737076230967251</v>
      </c>
      <c r="M448" s="98">
        <f t="shared" si="62"/>
        <v>20.687576230967252</v>
      </c>
      <c r="N448" s="116">
        <f t="shared" si="63"/>
        <v>20.73757623096725</v>
      </c>
      <c r="O448" s="117">
        <f t="shared" si="64"/>
        <v>20.712576230967251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20.738076230967252</v>
      </c>
      <c r="L449" s="115">
        <f t="shared" si="69"/>
        <v>20.787076230967251</v>
      </c>
      <c r="M449" s="98">
        <f t="shared" si="62"/>
        <v>20.737576230967253</v>
      </c>
      <c r="N449" s="116">
        <f t="shared" si="63"/>
        <v>20.78757623096725</v>
      </c>
      <c r="O449" s="117">
        <f t="shared" si="64"/>
        <v>20.762576230967252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20.788076230967253</v>
      </c>
      <c r="L450" s="115">
        <f t="shared" si="69"/>
        <v>20.837076230967252</v>
      </c>
      <c r="M450" s="98">
        <f t="shared" si="62"/>
        <v>20.787576230967254</v>
      </c>
      <c r="N450" s="116">
        <f t="shared" si="63"/>
        <v>20.837576230967251</v>
      </c>
      <c r="O450" s="117">
        <f t="shared" si="64"/>
        <v>20.812576230967252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20.838076230967253</v>
      </c>
      <c r="L451" s="115">
        <f t="shared" si="69"/>
        <v>20.887076230967253</v>
      </c>
      <c r="M451" s="98">
        <f t="shared" si="62"/>
        <v>20.837576230967255</v>
      </c>
      <c r="N451" s="116">
        <f t="shared" si="63"/>
        <v>20.887576230967252</v>
      </c>
      <c r="O451" s="117">
        <f t="shared" si="64"/>
        <v>20.862576230967253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20.888076230967254</v>
      </c>
      <c r="L452" s="115">
        <f t="shared" si="69"/>
        <v>20.937076230967254</v>
      </c>
      <c r="M452" s="98">
        <f t="shared" si="62"/>
        <v>20.887576230967255</v>
      </c>
      <c r="N452" s="116">
        <f t="shared" si="63"/>
        <v>20.937576230967252</v>
      </c>
      <c r="O452" s="117">
        <f t="shared" si="64"/>
        <v>20.912576230967254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20.938076230967255</v>
      </c>
      <c r="L453" s="115">
        <f t="shared" si="69"/>
        <v>20.987076230967254</v>
      </c>
      <c r="M453" s="98">
        <f t="shared" ref="M453:M516" si="72">K453-5*10^-(D$2+1)</f>
        <v>20.937576230967256</v>
      </c>
      <c r="N453" s="116">
        <f t="shared" ref="N453:N516" si="73">L453+5*10^-(D$2+1)</f>
        <v>20.987576230967253</v>
      </c>
      <c r="O453" s="117">
        <f t="shared" ref="O453:O516" si="74">AVERAGE(K453,L453)</f>
        <v>20.962576230967255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20.988076230967255</v>
      </c>
      <c r="L454" s="115">
        <f t="shared" ref="L454:L517" si="79">K454+$I$4-POWER(10,-$D$2)</f>
        <v>21.037076230967255</v>
      </c>
      <c r="M454" s="98">
        <f t="shared" si="72"/>
        <v>20.987576230967257</v>
      </c>
      <c r="N454" s="116">
        <f t="shared" si="73"/>
        <v>21.037576230967254</v>
      </c>
      <c r="O454" s="117">
        <f t="shared" si="74"/>
        <v>21.012576230967255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21.038076230967256</v>
      </c>
      <c r="L455" s="115">
        <f t="shared" si="79"/>
        <v>21.087076230967256</v>
      </c>
      <c r="M455" s="98">
        <f t="shared" si="72"/>
        <v>21.037576230967257</v>
      </c>
      <c r="N455" s="116">
        <f t="shared" si="73"/>
        <v>21.087576230967255</v>
      </c>
      <c r="O455" s="117">
        <f t="shared" si="74"/>
        <v>21.062576230967256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21.088076230967257</v>
      </c>
      <c r="L456" s="115">
        <f t="shared" si="79"/>
        <v>21.137076230967256</v>
      </c>
      <c r="M456" s="98">
        <f t="shared" si="72"/>
        <v>21.087576230967258</v>
      </c>
      <c r="N456" s="116">
        <f t="shared" si="73"/>
        <v>21.137576230967255</v>
      </c>
      <c r="O456" s="117">
        <f t="shared" si="74"/>
        <v>21.112576230967257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21.138076230967258</v>
      </c>
      <c r="L457" s="115">
        <f t="shared" si="79"/>
        <v>21.187076230967257</v>
      </c>
      <c r="M457" s="98">
        <f t="shared" si="72"/>
        <v>21.137576230967259</v>
      </c>
      <c r="N457" s="116">
        <f t="shared" si="73"/>
        <v>21.187576230967256</v>
      </c>
      <c r="O457" s="117">
        <f t="shared" si="74"/>
        <v>21.162576230967257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21.188076230967258</v>
      </c>
      <c r="L458" s="115">
        <f t="shared" si="79"/>
        <v>21.237076230967258</v>
      </c>
      <c r="M458" s="98">
        <f t="shared" si="72"/>
        <v>21.18757623096726</v>
      </c>
      <c r="N458" s="116">
        <f t="shared" si="73"/>
        <v>21.237576230967257</v>
      </c>
      <c r="O458" s="117">
        <f t="shared" si="74"/>
        <v>21.212576230967258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21.238076230967259</v>
      </c>
      <c r="L459" s="115">
        <f t="shared" si="79"/>
        <v>21.287076230967259</v>
      </c>
      <c r="M459" s="98">
        <f t="shared" si="72"/>
        <v>21.23757623096726</v>
      </c>
      <c r="N459" s="116">
        <f t="shared" si="73"/>
        <v>21.287576230967257</v>
      </c>
      <c r="O459" s="117">
        <f t="shared" si="74"/>
        <v>21.262576230967259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21.28807623096726</v>
      </c>
      <c r="L460" s="115">
        <f t="shared" si="79"/>
        <v>21.337076230967259</v>
      </c>
      <c r="M460" s="98">
        <f t="shared" si="72"/>
        <v>21.287576230967261</v>
      </c>
      <c r="N460" s="116">
        <f t="shared" si="73"/>
        <v>21.337576230967258</v>
      </c>
      <c r="O460" s="117">
        <f t="shared" si="74"/>
        <v>21.31257623096726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21.33807623096726</v>
      </c>
      <c r="L461" s="115">
        <f t="shared" si="79"/>
        <v>21.38707623096726</v>
      </c>
      <c r="M461" s="98">
        <f t="shared" si="72"/>
        <v>21.337576230967262</v>
      </c>
      <c r="N461" s="116">
        <f t="shared" si="73"/>
        <v>21.387576230967259</v>
      </c>
      <c r="O461" s="117">
        <f t="shared" si="74"/>
        <v>21.36257623096726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21.388076230967261</v>
      </c>
      <c r="L462" s="115">
        <f t="shared" si="79"/>
        <v>21.437076230967261</v>
      </c>
      <c r="M462" s="98">
        <f t="shared" si="72"/>
        <v>21.387576230967262</v>
      </c>
      <c r="N462" s="116">
        <f t="shared" si="73"/>
        <v>21.43757623096726</v>
      </c>
      <c r="O462" s="117">
        <f t="shared" si="74"/>
        <v>21.412576230967261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21.438076230967262</v>
      </c>
      <c r="L463" s="115">
        <f t="shared" si="79"/>
        <v>21.487076230967261</v>
      </c>
      <c r="M463" s="98">
        <f t="shared" si="72"/>
        <v>21.437576230967263</v>
      </c>
      <c r="N463" s="116">
        <f t="shared" si="73"/>
        <v>21.48757623096726</v>
      </c>
      <c r="O463" s="117">
        <f t="shared" si="74"/>
        <v>21.462576230967262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21.488076230967263</v>
      </c>
      <c r="L464" s="115">
        <f t="shared" si="79"/>
        <v>21.537076230967262</v>
      </c>
      <c r="M464" s="98">
        <f t="shared" si="72"/>
        <v>21.487576230967264</v>
      </c>
      <c r="N464" s="116">
        <f t="shared" si="73"/>
        <v>21.537576230967261</v>
      </c>
      <c r="O464" s="117">
        <f t="shared" si="74"/>
        <v>21.512576230967262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21.538076230967263</v>
      </c>
      <c r="L465" s="115">
        <f t="shared" si="79"/>
        <v>21.587076230967263</v>
      </c>
      <c r="M465" s="98">
        <f t="shared" si="72"/>
        <v>21.537576230967264</v>
      </c>
      <c r="N465" s="116">
        <f t="shared" si="73"/>
        <v>21.587576230967262</v>
      </c>
      <c r="O465" s="117">
        <f t="shared" si="74"/>
        <v>21.562576230967263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21.588076230967264</v>
      </c>
      <c r="L466" s="115">
        <f t="shared" si="79"/>
        <v>21.637076230967264</v>
      </c>
      <c r="M466" s="98">
        <f t="shared" si="72"/>
        <v>21.587576230967265</v>
      </c>
      <c r="N466" s="116">
        <f t="shared" si="73"/>
        <v>21.637576230967262</v>
      </c>
      <c r="O466" s="117">
        <f t="shared" si="74"/>
        <v>21.612576230967264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21.638076230967265</v>
      </c>
      <c r="L467" s="115">
        <f t="shared" si="79"/>
        <v>21.687076230967264</v>
      </c>
      <c r="M467" s="98">
        <f t="shared" si="72"/>
        <v>21.637576230967266</v>
      </c>
      <c r="N467" s="116">
        <f t="shared" si="73"/>
        <v>21.687576230967263</v>
      </c>
      <c r="O467" s="117">
        <f t="shared" si="74"/>
        <v>21.662576230967264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21.688076230967265</v>
      </c>
      <c r="L468" s="115">
        <f t="shared" si="79"/>
        <v>21.737076230967265</v>
      </c>
      <c r="M468" s="98">
        <f t="shared" si="72"/>
        <v>21.687576230967267</v>
      </c>
      <c r="N468" s="116">
        <f t="shared" si="73"/>
        <v>21.737576230967264</v>
      </c>
      <c r="O468" s="117">
        <f t="shared" si="74"/>
        <v>21.712576230967265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21.738076230967266</v>
      </c>
      <c r="L469" s="115">
        <f t="shared" si="79"/>
        <v>21.787076230967266</v>
      </c>
      <c r="M469" s="98">
        <f t="shared" si="72"/>
        <v>21.737576230967267</v>
      </c>
      <c r="N469" s="116">
        <f t="shared" si="73"/>
        <v>21.787576230967264</v>
      </c>
      <c r="O469" s="117">
        <f t="shared" si="74"/>
        <v>21.762576230967266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21.788076230967267</v>
      </c>
      <c r="L470" s="115">
        <f t="shared" si="79"/>
        <v>21.837076230967266</v>
      </c>
      <c r="M470" s="98">
        <f t="shared" si="72"/>
        <v>21.787576230967268</v>
      </c>
      <c r="N470" s="116">
        <f t="shared" si="73"/>
        <v>21.837576230967265</v>
      </c>
      <c r="O470" s="117">
        <f t="shared" si="74"/>
        <v>21.812576230967267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21.838076230967268</v>
      </c>
      <c r="L471" s="115">
        <f t="shared" si="79"/>
        <v>21.887076230967267</v>
      </c>
      <c r="M471" s="98">
        <f t="shared" si="72"/>
        <v>21.837576230967269</v>
      </c>
      <c r="N471" s="116">
        <f t="shared" si="73"/>
        <v>21.887576230967266</v>
      </c>
      <c r="O471" s="117">
        <f t="shared" si="74"/>
        <v>21.862576230967267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21.888076230967268</v>
      </c>
      <c r="L472" s="115">
        <f t="shared" si="79"/>
        <v>21.937076230967268</v>
      </c>
      <c r="M472" s="98">
        <f t="shared" si="72"/>
        <v>21.887576230967269</v>
      </c>
      <c r="N472" s="116">
        <f t="shared" si="73"/>
        <v>21.937576230967267</v>
      </c>
      <c r="O472" s="117">
        <f t="shared" si="74"/>
        <v>21.912576230967268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21.938076230967269</v>
      </c>
      <c r="L473" s="115">
        <f t="shared" si="79"/>
        <v>21.987076230967268</v>
      </c>
      <c r="M473" s="98">
        <f t="shared" si="72"/>
        <v>21.93757623096727</v>
      </c>
      <c r="N473" s="116">
        <f t="shared" si="73"/>
        <v>21.987576230967267</v>
      </c>
      <c r="O473" s="117">
        <f t="shared" si="74"/>
        <v>21.962576230967269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21.98807623096727</v>
      </c>
      <c r="L474" s="115">
        <f t="shared" si="79"/>
        <v>22.037076230967269</v>
      </c>
      <c r="M474" s="98">
        <f t="shared" si="72"/>
        <v>21.987576230967271</v>
      </c>
      <c r="N474" s="116">
        <f t="shared" si="73"/>
        <v>22.037576230967268</v>
      </c>
      <c r="O474" s="117">
        <f t="shared" si="74"/>
        <v>22.012576230967269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22.03807623096727</v>
      </c>
      <c r="L475" s="115">
        <f t="shared" si="79"/>
        <v>22.08707623096727</v>
      </c>
      <c r="M475" s="98">
        <f t="shared" si="72"/>
        <v>22.037576230967272</v>
      </c>
      <c r="N475" s="116">
        <f t="shared" si="73"/>
        <v>22.087576230967269</v>
      </c>
      <c r="O475" s="117">
        <f t="shared" si="74"/>
        <v>22.06257623096727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22.088076230967271</v>
      </c>
      <c r="L476" s="115">
        <f t="shared" si="79"/>
        <v>22.137076230967271</v>
      </c>
      <c r="M476" s="98">
        <f t="shared" si="72"/>
        <v>22.087576230967272</v>
      </c>
      <c r="N476" s="116">
        <f t="shared" si="73"/>
        <v>22.137576230967269</v>
      </c>
      <c r="O476" s="117">
        <f t="shared" si="74"/>
        <v>22.112576230967271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22.138076230967272</v>
      </c>
      <c r="L477" s="115">
        <f t="shared" si="79"/>
        <v>22.187076230967271</v>
      </c>
      <c r="M477" s="98">
        <f t="shared" si="72"/>
        <v>22.137576230967273</v>
      </c>
      <c r="N477" s="116">
        <f t="shared" si="73"/>
        <v>22.18757623096727</v>
      </c>
      <c r="O477" s="117">
        <f t="shared" si="74"/>
        <v>22.162576230967272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22.188076230967273</v>
      </c>
      <c r="L478" s="115">
        <f t="shared" si="79"/>
        <v>22.237076230967272</v>
      </c>
      <c r="M478" s="98">
        <f t="shared" si="72"/>
        <v>22.187576230967274</v>
      </c>
      <c r="N478" s="116">
        <f t="shared" si="73"/>
        <v>22.237576230967271</v>
      </c>
      <c r="O478" s="117">
        <f t="shared" si="74"/>
        <v>22.212576230967272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22.238076230967273</v>
      </c>
      <c r="L479" s="115">
        <f t="shared" si="79"/>
        <v>22.287076230967273</v>
      </c>
      <c r="M479" s="98">
        <f t="shared" si="72"/>
        <v>22.237576230967274</v>
      </c>
      <c r="N479" s="116">
        <f t="shared" si="73"/>
        <v>22.287576230967272</v>
      </c>
      <c r="O479" s="117">
        <f t="shared" si="74"/>
        <v>22.262576230967273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22.288076230967274</v>
      </c>
      <c r="L480" s="115">
        <f t="shared" si="79"/>
        <v>22.337076230967273</v>
      </c>
      <c r="M480" s="98">
        <f t="shared" si="72"/>
        <v>22.287576230967275</v>
      </c>
      <c r="N480" s="116">
        <f t="shared" si="73"/>
        <v>22.337576230967272</v>
      </c>
      <c r="O480" s="117">
        <f t="shared" si="74"/>
        <v>22.312576230967274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22.338076230967275</v>
      </c>
      <c r="L481" s="115">
        <f t="shared" si="79"/>
        <v>22.387076230967274</v>
      </c>
      <c r="M481" s="98">
        <f t="shared" si="72"/>
        <v>22.337576230967276</v>
      </c>
      <c r="N481" s="116">
        <f t="shared" si="73"/>
        <v>22.387576230967273</v>
      </c>
      <c r="O481" s="117">
        <f t="shared" si="74"/>
        <v>22.362576230967274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22.388076230967275</v>
      </c>
      <c r="L482" s="115">
        <f t="shared" si="79"/>
        <v>22.437076230967275</v>
      </c>
      <c r="M482" s="98">
        <f t="shared" si="72"/>
        <v>22.387576230967277</v>
      </c>
      <c r="N482" s="116">
        <f t="shared" si="73"/>
        <v>22.437576230967274</v>
      </c>
      <c r="O482" s="117">
        <f t="shared" si="74"/>
        <v>22.412576230967275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22.438076230967276</v>
      </c>
      <c r="L483" s="115">
        <f t="shared" si="79"/>
        <v>22.487076230967276</v>
      </c>
      <c r="M483" s="98">
        <f t="shared" si="72"/>
        <v>22.437576230967277</v>
      </c>
      <c r="N483" s="116">
        <f t="shared" si="73"/>
        <v>22.487576230967274</v>
      </c>
      <c r="O483" s="117">
        <f t="shared" si="74"/>
        <v>22.462576230967276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22.488076230967277</v>
      </c>
      <c r="L484" s="115">
        <f t="shared" si="79"/>
        <v>22.537076230967276</v>
      </c>
      <c r="M484" s="98">
        <f t="shared" si="72"/>
        <v>22.487576230967278</v>
      </c>
      <c r="N484" s="116">
        <f t="shared" si="73"/>
        <v>22.537576230967275</v>
      </c>
      <c r="O484" s="117">
        <f t="shared" si="74"/>
        <v>22.512576230967277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22.538076230967278</v>
      </c>
      <c r="L485" s="115">
        <f t="shared" si="79"/>
        <v>22.587076230967277</v>
      </c>
      <c r="M485" s="98">
        <f t="shared" si="72"/>
        <v>22.537576230967279</v>
      </c>
      <c r="N485" s="116">
        <f t="shared" si="73"/>
        <v>22.587576230967276</v>
      </c>
      <c r="O485" s="117">
        <f t="shared" si="74"/>
        <v>22.562576230967277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22.588076230967278</v>
      </c>
      <c r="L486" s="115">
        <f t="shared" si="79"/>
        <v>22.637076230967278</v>
      </c>
      <c r="M486" s="98">
        <f t="shared" si="72"/>
        <v>22.587576230967279</v>
      </c>
      <c r="N486" s="116">
        <f t="shared" si="73"/>
        <v>22.637576230967277</v>
      </c>
      <c r="O486" s="117">
        <f t="shared" si="74"/>
        <v>22.612576230967278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22.638076230967279</v>
      </c>
      <c r="L487" s="115">
        <f t="shared" si="79"/>
        <v>22.687076230967278</v>
      </c>
      <c r="M487" s="98">
        <f t="shared" si="72"/>
        <v>22.63757623096728</v>
      </c>
      <c r="N487" s="116">
        <f t="shared" si="73"/>
        <v>22.687576230967277</v>
      </c>
      <c r="O487" s="117">
        <f t="shared" si="74"/>
        <v>22.662576230967279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22.68807623096728</v>
      </c>
      <c r="L488" s="115">
        <f t="shared" si="79"/>
        <v>22.737076230967279</v>
      </c>
      <c r="M488" s="98">
        <f t="shared" si="72"/>
        <v>22.687576230967281</v>
      </c>
      <c r="N488" s="116">
        <f t="shared" si="73"/>
        <v>22.737576230967278</v>
      </c>
      <c r="O488" s="117">
        <f t="shared" si="74"/>
        <v>22.712576230967279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22.73807623096728</v>
      </c>
      <c r="L489" s="115">
        <f t="shared" si="79"/>
        <v>22.78707623096728</v>
      </c>
      <c r="M489" s="98">
        <f t="shared" si="72"/>
        <v>22.737576230967282</v>
      </c>
      <c r="N489" s="116">
        <f t="shared" si="73"/>
        <v>22.787576230967279</v>
      </c>
      <c r="O489" s="117">
        <f t="shared" si="74"/>
        <v>22.76257623096728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22.788076230967281</v>
      </c>
      <c r="L490" s="115">
        <f t="shared" si="79"/>
        <v>22.837076230967281</v>
      </c>
      <c r="M490" s="98">
        <f t="shared" si="72"/>
        <v>22.787576230967282</v>
      </c>
      <c r="N490" s="116">
        <f t="shared" si="73"/>
        <v>22.837576230967279</v>
      </c>
      <c r="O490" s="117">
        <f t="shared" si="74"/>
        <v>22.812576230967281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22.838076230967282</v>
      </c>
      <c r="L491" s="115">
        <f t="shared" si="79"/>
        <v>22.887076230967281</v>
      </c>
      <c r="M491" s="98">
        <f t="shared" si="72"/>
        <v>22.837576230967283</v>
      </c>
      <c r="N491" s="116">
        <f t="shared" si="73"/>
        <v>22.88757623096728</v>
      </c>
      <c r="O491" s="117">
        <f t="shared" si="74"/>
        <v>22.862576230967282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22.888076230967282</v>
      </c>
      <c r="L492" s="115">
        <f t="shared" si="79"/>
        <v>22.937076230967282</v>
      </c>
      <c r="M492" s="98">
        <f t="shared" si="72"/>
        <v>22.887576230967284</v>
      </c>
      <c r="N492" s="116">
        <f t="shared" si="73"/>
        <v>22.937576230967281</v>
      </c>
      <c r="O492" s="117">
        <f t="shared" si="74"/>
        <v>22.912576230967282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22.938076230967283</v>
      </c>
      <c r="L493" s="115">
        <f t="shared" si="79"/>
        <v>22.987076230967283</v>
      </c>
      <c r="M493" s="98">
        <f t="shared" si="72"/>
        <v>22.937576230967284</v>
      </c>
      <c r="N493" s="116">
        <f t="shared" si="73"/>
        <v>22.987576230967282</v>
      </c>
      <c r="O493" s="117">
        <f t="shared" si="74"/>
        <v>22.962576230967283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22.988076230967284</v>
      </c>
      <c r="L494" s="115">
        <f t="shared" si="79"/>
        <v>23.037076230967283</v>
      </c>
      <c r="M494" s="98">
        <f t="shared" si="72"/>
        <v>22.987576230967285</v>
      </c>
      <c r="N494" s="116">
        <f t="shared" si="73"/>
        <v>23.037576230967282</v>
      </c>
      <c r="O494" s="117">
        <f t="shared" si="74"/>
        <v>23.012576230967284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23.038076230967285</v>
      </c>
      <c r="L495" s="115">
        <f t="shared" si="79"/>
        <v>23.087076230967284</v>
      </c>
      <c r="M495" s="98">
        <f t="shared" si="72"/>
        <v>23.037576230967286</v>
      </c>
      <c r="N495" s="116">
        <f t="shared" si="73"/>
        <v>23.087576230967283</v>
      </c>
      <c r="O495" s="117">
        <f t="shared" si="74"/>
        <v>23.062576230967284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23.088076230967285</v>
      </c>
      <c r="L496" s="115">
        <f t="shared" si="79"/>
        <v>23.137076230967285</v>
      </c>
      <c r="M496" s="98">
        <f t="shared" si="72"/>
        <v>23.087576230967287</v>
      </c>
      <c r="N496" s="116">
        <f t="shared" si="73"/>
        <v>23.137576230967284</v>
      </c>
      <c r="O496" s="117">
        <f t="shared" si="74"/>
        <v>23.112576230967285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23.138076230967286</v>
      </c>
      <c r="L497" s="115">
        <f t="shared" si="79"/>
        <v>23.187076230967286</v>
      </c>
      <c r="M497" s="98">
        <f t="shared" si="72"/>
        <v>23.137576230967287</v>
      </c>
      <c r="N497" s="116">
        <f t="shared" si="73"/>
        <v>23.187576230967284</v>
      </c>
      <c r="O497" s="117">
        <f t="shared" si="74"/>
        <v>23.162576230967286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23.188076230967287</v>
      </c>
      <c r="L498" s="115">
        <f t="shared" si="79"/>
        <v>23.237076230967286</v>
      </c>
      <c r="M498" s="98">
        <f t="shared" si="72"/>
        <v>23.187576230967288</v>
      </c>
      <c r="N498" s="116">
        <f t="shared" si="73"/>
        <v>23.237576230967285</v>
      </c>
      <c r="O498" s="117">
        <f t="shared" si="74"/>
        <v>23.212576230967287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23.238076230967287</v>
      </c>
      <c r="L499" s="115">
        <f t="shared" si="79"/>
        <v>23.287076230967287</v>
      </c>
      <c r="M499" s="98">
        <f t="shared" si="72"/>
        <v>23.237576230967289</v>
      </c>
      <c r="N499" s="116">
        <f t="shared" si="73"/>
        <v>23.287576230967286</v>
      </c>
      <c r="O499" s="117">
        <f t="shared" si="74"/>
        <v>23.262576230967287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23.288076230967288</v>
      </c>
      <c r="L500" s="115">
        <f t="shared" si="79"/>
        <v>23.337076230967288</v>
      </c>
      <c r="M500" s="98">
        <f t="shared" si="72"/>
        <v>23.287576230967289</v>
      </c>
      <c r="N500" s="116">
        <f t="shared" si="73"/>
        <v>23.337576230967287</v>
      </c>
      <c r="O500" s="117">
        <f t="shared" si="74"/>
        <v>23.312576230967288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23.338076230967289</v>
      </c>
      <c r="L501" s="115">
        <f t="shared" si="79"/>
        <v>23.387076230967288</v>
      </c>
      <c r="M501" s="98">
        <f t="shared" si="72"/>
        <v>23.33757623096729</v>
      </c>
      <c r="N501" s="116">
        <f t="shared" si="73"/>
        <v>23.387576230967287</v>
      </c>
      <c r="O501" s="117">
        <f t="shared" si="74"/>
        <v>23.362576230967289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23.38807623096729</v>
      </c>
      <c r="L502" s="115">
        <f t="shared" si="79"/>
        <v>23.437076230967289</v>
      </c>
      <c r="M502" s="98">
        <f t="shared" si="72"/>
        <v>23.387576230967291</v>
      </c>
      <c r="N502" s="116">
        <f t="shared" si="73"/>
        <v>23.437576230967288</v>
      </c>
      <c r="O502" s="117">
        <f t="shared" si="74"/>
        <v>23.412576230967289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23.43807623096729</v>
      </c>
      <c r="L503" s="115">
        <f t="shared" si="79"/>
        <v>23.48707623096729</v>
      </c>
      <c r="M503" s="98">
        <f t="shared" si="72"/>
        <v>23.437576230967291</v>
      </c>
      <c r="N503" s="116">
        <f t="shared" si="73"/>
        <v>23.487576230967289</v>
      </c>
      <c r="O503" s="117">
        <f t="shared" si="74"/>
        <v>23.46257623096729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23.488076230967291</v>
      </c>
      <c r="L504" s="115">
        <f t="shared" si="79"/>
        <v>23.537076230967291</v>
      </c>
      <c r="M504" s="98">
        <f t="shared" si="72"/>
        <v>23.487576230967292</v>
      </c>
      <c r="N504" s="116">
        <f t="shared" si="73"/>
        <v>23.537576230967289</v>
      </c>
      <c r="O504" s="117">
        <f t="shared" si="74"/>
        <v>23.512576230967291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23.538076230967292</v>
      </c>
      <c r="L505" s="115">
        <f t="shared" si="79"/>
        <v>23.587076230967291</v>
      </c>
      <c r="M505" s="98">
        <f t="shared" si="72"/>
        <v>23.537576230967293</v>
      </c>
      <c r="N505" s="116">
        <f t="shared" si="73"/>
        <v>23.58757623096729</v>
      </c>
      <c r="O505" s="117">
        <f t="shared" si="74"/>
        <v>23.562576230967291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23.588076230967292</v>
      </c>
      <c r="L506" s="115">
        <f t="shared" si="79"/>
        <v>23.637076230967292</v>
      </c>
      <c r="M506" s="98">
        <f t="shared" si="72"/>
        <v>23.587576230967294</v>
      </c>
      <c r="N506" s="116">
        <f t="shared" si="73"/>
        <v>23.637576230967291</v>
      </c>
      <c r="O506" s="117">
        <f t="shared" si="74"/>
        <v>23.612576230967292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23.638076230967293</v>
      </c>
      <c r="L507" s="115">
        <f t="shared" si="79"/>
        <v>23.687076230967293</v>
      </c>
      <c r="M507" s="98">
        <f t="shared" si="72"/>
        <v>23.637576230967294</v>
      </c>
      <c r="N507" s="116">
        <f t="shared" si="73"/>
        <v>23.687576230967291</v>
      </c>
      <c r="O507" s="117">
        <f t="shared" si="74"/>
        <v>23.662576230967293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23.688076230967294</v>
      </c>
      <c r="L508" s="115">
        <f t="shared" si="79"/>
        <v>23.737076230967293</v>
      </c>
      <c r="M508" s="98">
        <f t="shared" si="72"/>
        <v>23.687576230967295</v>
      </c>
      <c r="N508" s="116">
        <f t="shared" si="73"/>
        <v>23.737576230967292</v>
      </c>
      <c r="O508" s="117">
        <f t="shared" si="74"/>
        <v>23.712576230967294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23.738076230967295</v>
      </c>
      <c r="L509" s="115">
        <f t="shared" si="79"/>
        <v>23.787076230967294</v>
      </c>
      <c r="M509" s="98">
        <f t="shared" si="72"/>
        <v>23.737576230967296</v>
      </c>
      <c r="N509" s="116">
        <f t="shared" si="73"/>
        <v>23.787576230967293</v>
      </c>
      <c r="O509" s="117">
        <f t="shared" si="74"/>
        <v>23.762576230967294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23.788076230967295</v>
      </c>
      <c r="L510" s="115">
        <f t="shared" si="79"/>
        <v>23.837076230967295</v>
      </c>
      <c r="M510" s="98">
        <f t="shared" si="72"/>
        <v>23.787576230967296</v>
      </c>
      <c r="N510" s="116">
        <f t="shared" si="73"/>
        <v>23.837576230967294</v>
      </c>
      <c r="O510" s="117">
        <f t="shared" si="74"/>
        <v>23.812576230967295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23.838076230967296</v>
      </c>
      <c r="L511" s="115">
        <f t="shared" si="79"/>
        <v>23.887076230967295</v>
      </c>
      <c r="M511" s="98">
        <f t="shared" si="72"/>
        <v>23.837576230967297</v>
      </c>
      <c r="N511" s="116">
        <f t="shared" si="73"/>
        <v>23.887576230967294</v>
      </c>
      <c r="O511" s="117">
        <f t="shared" si="74"/>
        <v>23.862576230967296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23.888076230967297</v>
      </c>
      <c r="L512" s="115">
        <f t="shared" si="79"/>
        <v>23.937076230967296</v>
      </c>
      <c r="M512" s="98">
        <f t="shared" si="72"/>
        <v>23.887576230967298</v>
      </c>
      <c r="N512" s="116">
        <f t="shared" si="73"/>
        <v>23.937576230967295</v>
      </c>
      <c r="O512" s="117">
        <f t="shared" si="74"/>
        <v>23.912576230967296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23.938076230967297</v>
      </c>
      <c r="L513" s="115">
        <f t="shared" si="79"/>
        <v>23.987076230967297</v>
      </c>
      <c r="M513" s="98">
        <f t="shared" si="72"/>
        <v>23.937576230967299</v>
      </c>
      <c r="N513" s="116">
        <f t="shared" si="73"/>
        <v>23.987576230967296</v>
      </c>
      <c r="O513" s="117">
        <f t="shared" si="74"/>
        <v>23.962576230967297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23.988076230967298</v>
      </c>
      <c r="L514" s="115">
        <f t="shared" si="79"/>
        <v>24.037076230967298</v>
      </c>
      <c r="M514" s="98">
        <f t="shared" si="72"/>
        <v>23.987576230967299</v>
      </c>
      <c r="N514" s="116">
        <f t="shared" si="73"/>
        <v>24.037576230967296</v>
      </c>
      <c r="O514" s="117">
        <f t="shared" si="74"/>
        <v>24.012576230967298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24.038076230967299</v>
      </c>
      <c r="L515" s="115">
        <f t="shared" si="79"/>
        <v>24.087076230967298</v>
      </c>
      <c r="M515" s="98">
        <f t="shared" si="72"/>
        <v>24.0375762309673</v>
      </c>
      <c r="N515" s="116">
        <f t="shared" si="73"/>
        <v>24.087576230967297</v>
      </c>
      <c r="O515" s="117">
        <f t="shared" si="74"/>
        <v>24.062576230967299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24.0880762309673</v>
      </c>
      <c r="L516" s="115">
        <f t="shared" si="79"/>
        <v>24.137076230967299</v>
      </c>
      <c r="M516" s="98">
        <f t="shared" si="72"/>
        <v>24.087576230967301</v>
      </c>
      <c r="N516" s="116">
        <f t="shared" si="73"/>
        <v>24.137576230967298</v>
      </c>
      <c r="O516" s="117">
        <f t="shared" si="74"/>
        <v>24.112576230967299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24.1380762309673</v>
      </c>
      <c r="L517" s="115">
        <f t="shared" si="79"/>
        <v>24.1870762309673</v>
      </c>
      <c r="M517" s="98">
        <f t="shared" ref="M517:M580" si="82">K517-5*10^-(D$2+1)</f>
        <v>24.137576230967301</v>
      </c>
      <c r="N517" s="116">
        <f t="shared" ref="N517:N580" si="83">L517+5*10^-(D$2+1)</f>
        <v>24.187576230967299</v>
      </c>
      <c r="O517" s="117">
        <f t="shared" ref="O517:O580" si="84">AVERAGE(K517,L517)</f>
        <v>24.1625762309673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24.188076230967301</v>
      </c>
      <c r="L518" s="115">
        <f t="shared" ref="L518:L581" si="89">K518+$I$4-POWER(10,-$D$2)</f>
        <v>24.2370762309673</v>
      </c>
      <c r="M518" s="98">
        <f t="shared" si="82"/>
        <v>24.187576230967302</v>
      </c>
      <c r="N518" s="116">
        <f t="shared" si="83"/>
        <v>24.237576230967299</v>
      </c>
      <c r="O518" s="117">
        <f t="shared" si="84"/>
        <v>24.212576230967301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24.238076230967302</v>
      </c>
      <c r="L519" s="115">
        <f t="shared" si="89"/>
        <v>24.287076230967301</v>
      </c>
      <c r="M519" s="98">
        <f t="shared" si="82"/>
        <v>24.237576230967303</v>
      </c>
      <c r="N519" s="116">
        <f t="shared" si="83"/>
        <v>24.2875762309673</v>
      </c>
      <c r="O519" s="117">
        <f t="shared" si="84"/>
        <v>24.262576230967301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24.288076230967302</v>
      </c>
      <c r="L520" s="115">
        <f t="shared" si="89"/>
        <v>24.337076230967302</v>
      </c>
      <c r="M520" s="98">
        <f t="shared" si="82"/>
        <v>24.287576230967304</v>
      </c>
      <c r="N520" s="116">
        <f t="shared" si="83"/>
        <v>24.337576230967301</v>
      </c>
      <c r="O520" s="117">
        <f t="shared" si="84"/>
        <v>24.312576230967302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24.338076230967303</v>
      </c>
      <c r="L521" s="115">
        <f t="shared" si="89"/>
        <v>24.387076230967303</v>
      </c>
      <c r="M521" s="98">
        <f t="shared" si="82"/>
        <v>24.337576230967304</v>
      </c>
      <c r="N521" s="116">
        <f t="shared" si="83"/>
        <v>24.387576230967301</v>
      </c>
      <c r="O521" s="117">
        <f t="shared" si="84"/>
        <v>24.362576230967303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24.388076230967304</v>
      </c>
      <c r="L522" s="115">
        <f t="shared" si="89"/>
        <v>24.437076230967303</v>
      </c>
      <c r="M522" s="98">
        <f t="shared" si="82"/>
        <v>24.387576230967305</v>
      </c>
      <c r="N522" s="116">
        <f t="shared" si="83"/>
        <v>24.437576230967302</v>
      </c>
      <c r="O522" s="117">
        <f t="shared" si="84"/>
        <v>24.412576230967304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24.438076230967305</v>
      </c>
      <c r="L523" s="115">
        <f t="shared" si="89"/>
        <v>24.487076230967304</v>
      </c>
      <c r="M523" s="98">
        <f t="shared" si="82"/>
        <v>24.437576230967306</v>
      </c>
      <c r="N523" s="116">
        <f t="shared" si="83"/>
        <v>24.487576230967303</v>
      </c>
      <c r="O523" s="117">
        <f t="shared" si="84"/>
        <v>24.462576230967304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24.488076230967305</v>
      </c>
      <c r="L524" s="115">
        <f t="shared" si="89"/>
        <v>24.537076230967305</v>
      </c>
      <c r="M524" s="98">
        <f t="shared" si="82"/>
        <v>24.487576230967306</v>
      </c>
      <c r="N524" s="116">
        <f t="shared" si="83"/>
        <v>24.537576230967304</v>
      </c>
      <c r="O524" s="117">
        <f t="shared" si="84"/>
        <v>24.512576230967305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24.538076230967306</v>
      </c>
      <c r="L525" s="115">
        <f t="shared" si="89"/>
        <v>24.587076230967305</v>
      </c>
      <c r="M525" s="98">
        <f t="shared" si="82"/>
        <v>24.537576230967307</v>
      </c>
      <c r="N525" s="116">
        <f t="shared" si="83"/>
        <v>24.587576230967304</v>
      </c>
      <c r="O525" s="117">
        <f t="shared" si="84"/>
        <v>24.562576230967306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24.588076230967307</v>
      </c>
      <c r="L526" s="115">
        <f t="shared" si="89"/>
        <v>24.637076230967306</v>
      </c>
      <c r="M526" s="98">
        <f t="shared" si="82"/>
        <v>24.587576230967308</v>
      </c>
      <c r="N526" s="116">
        <f t="shared" si="83"/>
        <v>24.637576230967305</v>
      </c>
      <c r="O526" s="117">
        <f t="shared" si="84"/>
        <v>24.612576230967306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24.638076230967307</v>
      </c>
      <c r="L527" s="115">
        <f t="shared" si="89"/>
        <v>24.687076230967307</v>
      </c>
      <c r="M527" s="98">
        <f t="shared" si="82"/>
        <v>24.637576230967309</v>
      </c>
      <c r="N527" s="116">
        <f t="shared" si="83"/>
        <v>24.687576230967306</v>
      </c>
      <c r="O527" s="117">
        <f t="shared" si="84"/>
        <v>24.662576230967307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24.688076230967308</v>
      </c>
      <c r="L528" s="115">
        <f t="shared" si="89"/>
        <v>24.737076230967308</v>
      </c>
      <c r="M528" s="98">
        <f t="shared" si="82"/>
        <v>24.687576230967309</v>
      </c>
      <c r="N528" s="116">
        <f t="shared" si="83"/>
        <v>24.737576230967306</v>
      </c>
      <c r="O528" s="117">
        <f t="shared" si="84"/>
        <v>24.712576230967308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24.738076230967309</v>
      </c>
      <c r="L529" s="115">
        <f t="shared" si="89"/>
        <v>24.787076230967308</v>
      </c>
      <c r="M529" s="98">
        <f t="shared" si="82"/>
        <v>24.73757623096731</v>
      </c>
      <c r="N529" s="116">
        <f t="shared" si="83"/>
        <v>24.787576230967307</v>
      </c>
      <c r="O529" s="117">
        <f t="shared" si="84"/>
        <v>24.762576230967309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24.788076230967309</v>
      </c>
      <c r="L530" s="115">
        <f t="shared" si="89"/>
        <v>24.837076230967309</v>
      </c>
      <c r="M530" s="98">
        <f t="shared" si="82"/>
        <v>24.787576230967311</v>
      </c>
      <c r="N530" s="116">
        <f t="shared" si="83"/>
        <v>24.837576230967308</v>
      </c>
      <c r="O530" s="117">
        <f t="shared" si="84"/>
        <v>24.812576230967309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24.83807623096731</v>
      </c>
      <c r="L531" s="115">
        <f t="shared" si="89"/>
        <v>24.88707623096731</v>
      </c>
      <c r="M531" s="98">
        <f t="shared" si="82"/>
        <v>24.837576230967311</v>
      </c>
      <c r="N531" s="116">
        <f t="shared" si="83"/>
        <v>24.887576230967309</v>
      </c>
      <c r="O531" s="117">
        <f t="shared" si="84"/>
        <v>24.86257623096731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24.888076230967311</v>
      </c>
      <c r="L532" s="115">
        <f t="shared" si="89"/>
        <v>24.93707623096731</v>
      </c>
      <c r="M532" s="98">
        <f t="shared" si="82"/>
        <v>24.887576230967312</v>
      </c>
      <c r="N532" s="116">
        <f t="shared" si="83"/>
        <v>24.937576230967309</v>
      </c>
      <c r="O532" s="117">
        <f t="shared" si="84"/>
        <v>24.912576230967311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24.938076230967312</v>
      </c>
      <c r="L533" s="115">
        <f t="shared" si="89"/>
        <v>24.987076230967311</v>
      </c>
      <c r="M533" s="98">
        <f t="shared" si="82"/>
        <v>24.937576230967313</v>
      </c>
      <c r="N533" s="116">
        <f t="shared" si="83"/>
        <v>24.98757623096731</v>
      </c>
      <c r="O533" s="117">
        <f t="shared" si="84"/>
        <v>24.962576230967311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24.988076230967312</v>
      </c>
      <c r="L534" s="115">
        <f t="shared" si="89"/>
        <v>25.037076230967312</v>
      </c>
      <c r="M534" s="98">
        <f t="shared" si="82"/>
        <v>24.987576230967314</v>
      </c>
      <c r="N534" s="116">
        <f t="shared" si="83"/>
        <v>25.037576230967311</v>
      </c>
      <c r="O534" s="117">
        <f t="shared" si="84"/>
        <v>25.012576230967312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25.038076230967313</v>
      </c>
      <c r="L535" s="115">
        <f t="shared" si="89"/>
        <v>25.087076230967313</v>
      </c>
      <c r="M535" s="98">
        <f t="shared" si="82"/>
        <v>25.037576230967314</v>
      </c>
      <c r="N535" s="116">
        <f t="shared" si="83"/>
        <v>25.087576230967311</v>
      </c>
      <c r="O535" s="117">
        <f t="shared" si="84"/>
        <v>25.062576230967313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25.088076230967314</v>
      </c>
      <c r="L536" s="115">
        <f t="shared" si="89"/>
        <v>25.137076230967313</v>
      </c>
      <c r="M536" s="98">
        <f t="shared" si="82"/>
        <v>25.087576230967315</v>
      </c>
      <c r="N536" s="116">
        <f t="shared" si="83"/>
        <v>25.137576230967312</v>
      </c>
      <c r="O536" s="117">
        <f t="shared" si="84"/>
        <v>25.112576230967314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25.138076230967314</v>
      </c>
      <c r="L537" s="115">
        <f t="shared" si="89"/>
        <v>25.187076230967314</v>
      </c>
      <c r="M537" s="98">
        <f t="shared" si="82"/>
        <v>25.137576230967316</v>
      </c>
      <c r="N537" s="116">
        <f t="shared" si="83"/>
        <v>25.187576230967313</v>
      </c>
      <c r="O537" s="117">
        <f t="shared" si="84"/>
        <v>25.162576230967314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25.188076230967315</v>
      </c>
      <c r="L538" s="115">
        <f t="shared" si="89"/>
        <v>25.237076230967315</v>
      </c>
      <c r="M538" s="98">
        <f t="shared" si="82"/>
        <v>25.187576230967316</v>
      </c>
      <c r="N538" s="116">
        <f t="shared" si="83"/>
        <v>25.237576230967314</v>
      </c>
      <c r="O538" s="117">
        <f t="shared" si="84"/>
        <v>25.212576230967315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25.238076230967316</v>
      </c>
      <c r="L539" s="115">
        <f t="shared" si="89"/>
        <v>25.287076230967315</v>
      </c>
      <c r="M539" s="98">
        <f t="shared" si="82"/>
        <v>25.237576230967317</v>
      </c>
      <c r="N539" s="116">
        <f t="shared" si="83"/>
        <v>25.287576230967314</v>
      </c>
      <c r="O539" s="117">
        <f t="shared" si="84"/>
        <v>25.262576230967316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25.288076230967317</v>
      </c>
      <c r="L540" s="115">
        <f t="shared" si="89"/>
        <v>25.337076230967316</v>
      </c>
      <c r="M540" s="98">
        <f t="shared" si="82"/>
        <v>25.287576230967318</v>
      </c>
      <c r="N540" s="116">
        <f t="shared" si="83"/>
        <v>25.337576230967315</v>
      </c>
      <c r="O540" s="117">
        <f t="shared" si="84"/>
        <v>25.312576230967316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25.338076230967317</v>
      </c>
      <c r="L541" s="115">
        <f t="shared" si="89"/>
        <v>25.387076230967317</v>
      </c>
      <c r="M541" s="98">
        <f t="shared" si="82"/>
        <v>25.337576230967318</v>
      </c>
      <c r="N541" s="116">
        <f t="shared" si="83"/>
        <v>25.387576230967316</v>
      </c>
      <c r="O541" s="117">
        <f t="shared" si="84"/>
        <v>25.362576230967317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25.388076230967318</v>
      </c>
      <c r="L542" s="115">
        <f t="shared" si="89"/>
        <v>25.437076230967318</v>
      </c>
      <c r="M542" s="98">
        <f t="shared" si="82"/>
        <v>25.387576230967319</v>
      </c>
      <c r="N542" s="116">
        <f t="shared" si="83"/>
        <v>25.437576230967316</v>
      </c>
      <c r="O542" s="117">
        <f t="shared" si="84"/>
        <v>25.412576230967318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25.438076230967319</v>
      </c>
      <c r="L543" s="115">
        <f t="shared" si="89"/>
        <v>25.487076230967318</v>
      </c>
      <c r="M543" s="98">
        <f t="shared" si="82"/>
        <v>25.43757623096732</v>
      </c>
      <c r="N543" s="116">
        <f t="shared" si="83"/>
        <v>25.487576230967317</v>
      </c>
      <c r="O543" s="117">
        <f t="shared" si="84"/>
        <v>25.462576230967318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25.488076230967319</v>
      </c>
      <c r="L544" s="115">
        <f t="shared" si="89"/>
        <v>25.537076230967319</v>
      </c>
      <c r="M544" s="98">
        <f t="shared" si="82"/>
        <v>25.487576230967321</v>
      </c>
      <c r="N544" s="116">
        <f t="shared" si="83"/>
        <v>25.537576230967318</v>
      </c>
      <c r="O544" s="117">
        <f t="shared" si="84"/>
        <v>25.512576230967319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25.53807623096732</v>
      </c>
      <c r="L545" s="115">
        <f t="shared" si="89"/>
        <v>25.58707623096732</v>
      </c>
      <c r="M545" s="98">
        <f t="shared" si="82"/>
        <v>25.537576230967321</v>
      </c>
      <c r="N545" s="116">
        <f t="shared" si="83"/>
        <v>25.587576230967318</v>
      </c>
      <c r="O545" s="117">
        <f t="shared" si="84"/>
        <v>25.56257623096732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25.588076230967321</v>
      </c>
      <c r="L546" s="115">
        <f t="shared" si="89"/>
        <v>25.63707623096732</v>
      </c>
      <c r="M546" s="98">
        <f t="shared" si="82"/>
        <v>25.587576230967322</v>
      </c>
      <c r="N546" s="116">
        <f t="shared" si="83"/>
        <v>25.637576230967319</v>
      </c>
      <c r="O546" s="117">
        <f t="shared" si="84"/>
        <v>25.612576230967321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25.638076230967322</v>
      </c>
      <c r="L547" s="115">
        <f t="shared" si="89"/>
        <v>25.687076230967321</v>
      </c>
      <c r="M547" s="98">
        <f t="shared" si="82"/>
        <v>25.637576230967323</v>
      </c>
      <c r="N547" s="116">
        <f t="shared" si="83"/>
        <v>25.68757623096732</v>
      </c>
      <c r="O547" s="117">
        <f t="shared" si="84"/>
        <v>25.662576230967321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25.688076230967322</v>
      </c>
      <c r="L548" s="115">
        <f t="shared" si="89"/>
        <v>25.737076230967322</v>
      </c>
      <c r="M548" s="98">
        <f t="shared" si="82"/>
        <v>25.687576230967323</v>
      </c>
      <c r="N548" s="116">
        <f t="shared" si="83"/>
        <v>25.737576230967321</v>
      </c>
      <c r="O548" s="117">
        <f t="shared" si="84"/>
        <v>25.712576230967322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25.738076230967323</v>
      </c>
      <c r="L549" s="115">
        <f t="shared" si="89"/>
        <v>25.787076230967322</v>
      </c>
      <c r="M549" s="98">
        <f t="shared" si="82"/>
        <v>25.737576230967324</v>
      </c>
      <c r="N549" s="116">
        <f t="shared" si="83"/>
        <v>25.787576230967321</v>
      </c>
      <c r="O549" s="117">
        <f t="shared" si="84"/>
        <v>25.762576230967323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25.788076230967324</v>
      </c>
      <c r="L550" s="115">
        <f t="shared" si="89"/>
        <v>25.837076230967323</v>
      </c>
      <c r="M550" s="98">
        <f t="shared" si="82"/>
        <v>25.787576230967325</v>
      </c>
      <c r="N550" s="116">
        <f t="shared" si="83"/>
        <v>25.837576230967322</v>
      </c>
      <c r="O550" s="117">
        <f t="shared" si="84"/>
        <v>25.812576230967323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25.838076230967324</v>
      </c>
      <c r="L551" s="115">
        <f t="shared" si="89"/>
        <v>25.887076230967324</v>
      </c>
      <c r="M551" s="98">
        <f t="shared" si="82"/>
        <v>25.837576230967326</v>
      </c>
      <c r="N551" s="116">
        <f t="shared" si="83"/>
        <v>25.887576230967323</v>
      </c>
      <c r="O551" s="117">
        <f t="shared" si="84"/>
        <v>25.862576230967324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25.888076230967325</v>
      </c>
      <c r="L552" s="115">
        <f t="shared" si="89"/>
        <v>25.937076230967325</v>
      </c>
      <c r="M552" s="98">
        <f t="shared" si="82"/>
        <v>25.887576230967326</v>
      </c>
      <c r="N552" s="116">
        <f t="shared" si="83"/>
        <v>25.937576230967323</v>
      </c>
      <c r="O552" s="117">
        <f t="shared" si="84"/>
        <v>25.912576230967325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25.938076230967326</v>
      </c>
      <c r="L553" s="115">
        <f t="shared" si="89"/>
        <v>25.987076230967325</v>
      </c>
      <c r="M553" s="98">
        <f t="shared" si="82"/>
        <v>25.937576230967327</v>
      </c>
      <c r="N553" s="116">
        <f t="shared" si="83"/>
        <v>25.987576230967324</v>
      </c>
      <c r="O553" s="117">
        <f t="shared" si="84"/>
        <v>25.962576230967326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25.988076230967327</v>
      </c>
      <c r="L554" s="115">
        <f t="shared" si="89"/>
        <v>26.037076230967326</v>
      </c>
      <c r="M554" s="98">
        <f t="shared" si="82"/>
        <v>25.987576230967328</v>
      </c>
      <c r="N554" s="116">
        <f t="shared" si="83"/>
        <v>26.037576230967325</v>
      </c>
      <c r="O554" s="117">
        <f t="shared" si="84"/>
        <v>26.012576230967326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26.038076230967327</v>
      </c>
      <c r="L555" s="115">
        <f t="shared" si="89"/>
        <v>26.087076230967327</v>
      </c>
      <c r="M555" s="98">
        <f t="shared" si="82"/>
        <v>26.037576230967328</v>
      </c>
      <c r="N555" s="116">
        <f t="shared" si="83"/>
        <v>26.087576230967326</v>
      </c>
      <c r="O555" s="117">
        <f t="shared" si="84"/>
        <v>26.062576230967327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26.088076230967328</v>
      </c>
      <c r="L556" s="115">
        <f t="shared" si="89"/>
        <v>26.137076230967327</v>
      </c>
      <c r="M556" s="98">
        <f t="shared" si="82"/>
        <v>26.087576230967329</v>
      </c>
      <c r="N556" s="116">
        <f t="shared" si="83"/>
        <v>26.137576230967326</v>
      </c>
      <c r="O556" s="117">
        <f t="shared" si="84"/>
        <v>26.112576230967328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26.138076230967329</v>
      </c>
      <c r="L557" s="115">
        <f t="shared" si="89"/>
        <v>26.187076230967328</v>
      </c>
      <c r="M557" s="98">
        <f t="shared" si="82"/>
        <v>26.13757623096733</v>
      </c>
      <c r="N557" s="116">
        <f t="shared" si="83"/>
        <v>26.187576230967327</v>
      </c>
      <c r="O557" s="117">
        <f t="shared" si="84"/>
        <v>26.162576230967328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26.188076230967329</v>
      </c>
      <c r="L558" s="115">
        <f t="shared" si="89"/>
        <v>26.237076230967329</v>
      </c>
      <c r="M558" s="98">
        <f t="shared" si="82"/>
        <v>26.187576230967331</v>
      </c>
      <c r="N558" s="116">
        <f t="shared" si="83"/>
        <v>26.237576230967328</v>
      </c>
      <c r="O558" s="117">
        <f t="shared" si="84"/>
        <v>26.212576230967329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26.23807623096733</v>
      </c>
      <c r="L559" s="115">
        <f t="shared" si="89"/>
        <v>26.28707623096733</v>
      </c>
      <c r="M559" s="98">
        <f t="shared" si="82"/>
        <v>26.237576230967331</v>
      </c>
      <c r="N559" s="116">
        <f t="shared" si="83"/>
        <v>26.287576230967328</v>
      </c>
      <c r="O559" s="117">
        <f t="shared" si="84"/>
        <v>26.26257623096733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26.288076230967331</v>
      </c>
      <c r="L560" s="115">
        <f t="shared" si="89"/>
        <v>26.33707623096733</v>
      </c>
      <c r="M560" s="98">
        <f t="shared" si="82"/>
        <v>26.287576230967332</v>
      </c>
      <c r="N560" s="116">
        <f t="shared" si="83"/>
        <v>26.337576230967329</v>
      </c>
      <c r="O560" s="117">
        <f t="shared" si="84"/>
        <v>26.312576230967331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26.338076230967332</v>
      </c>
      <c r="L561" s="115">
        <f t="shared" si="89"/>
        <v>26.387076230967331</v>
      </c>
      <c r="M561" s="98">
        <f t="shared" si="82"/>
        <v>26.337576230967333</v>
      </c>
      <c r="N561" s="116">
        <f t="shared" si="83"/>
        <v>26.38757623096733</v>
      </c>
      <c r="O561" s="117">
        <f t="shared" si="84"/>
        <v>26.362576230967331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26.388076230967332</v>
      </c>
      <c r="L562" s="115">
        <f t="shared" si="89"/>
        <v>26.437076230967332</v>
      </c>
      <c r="M562" s="98">
        <f t="shared" si="82"/>
        <v>26.387576230967333</v>
      </c>
      <c r="N562" s="116">
        <f t="shared" si="83"/>
        <v>26.437576230967331</v>
      </c>
      <c r="O562" s="117">
        <f t="shared" si="84"/>
        <v>26.412576230967332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26.438076230967333</v>
      </c>
      <c r="L563" s="115">
        <f t="shared" si="89"/>
        <v>26.487076230967332</v>
      </c>
      <c r="M563" s="98">
        <f t="shared" si="82"/>
        <v>26.437576230967334</v>
      </c>
      <c r="N563" s="116">
        <f t="shared" si="83"/>
        <v>26.487576230967331</v>
      </c>
      <c r="O563" s="117">
        <f t="shared" si="84"/>
        <v>26.462576230967333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26.488076230967334</v>
      </c>
      <c r="L564" s="115">
        <f t="shared" si="89"/>
        <v>26.537076230967333</v>
      </c>
      <c r="M564" s="98">
        <f t="shared" si="82"/>
        <v>26.487576230967335</v>
      </c>
      <c r="N564" s="116">
        <f t="shared" si="83"/>
        <v>26.537576230967332</v>
      </c>
      <c r="O564" s="117">
        <f t="shared" si="84"/>
        <v>26.512576230967333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26.538076230967334</v>
      </c>
      <c r="L565" s="115">
        <f t="shared" si="89"/>
        <v>26.587076230967334</v>
      </c>
      <c r="M565" s="98">
        <f t="shared" si="82"/>
        <v>26.537576230967336</v>
      </c>
      <c r="N565" s="116">
        <f t="shared" si="83"/>
        <v>26.587576230967333</v>
      </c>
      <c r="O565" s="117">
        <f t="shared" si="84"/>
        <v>26.562576230967334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26.588076230967335</v>
      </c>
      <c r="L566" s="115">
        <f t="shared" si="89"/>
        <v>26.637076230967335</v>
      </c>
      <c r="M566" s="98">
        <f t="shared" si="82"/>
        <v>26.587576230967336</v>
      </c>
      <c r="N566" s="116">
        <f t="shared" si="83"/>
        <v>26.637576230967333</v>
      </c>
      <c r="O566" s="117">
        <f t="shared" si="84"/>
        <v>26.612576230967335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26.638076230967336</v>
      </c>
      <c r="L567" s="115">
        <f t="shared" si="89"/>
        <v>26.687076230967335</v>
      </c>
      <c r="M567" s="98">
        <f t="shared" si="82"/>
        <v>26.637576230967337</v>
      </c>
      <c r="N567" s="116">
        <f t="shared" si="83"/>
        <v>26.687576230967334</v>
      </c>
      <c r="O567" s="117">
        <f t="shared" si="84"/>
        <v>26.662576230967336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26.688076230967336</v>
      </c>
      <c r="L568" s="115">
        <f t="shared" si="89"/>
        <v>26.737076230967336</v>
      </c>
      <c r="M568" s="98">
        <f t="shared" si="82"/>
        <v>26.687576230967338</v>
      </c>
      <c r="N568" s="116">
        <f t="shared" si="83"/>
        <v>26.737576230967335</v>
      </c>
      <c r="O568" s="117">
        <f t="shared" si="84"/>
        <v>26.712576230967336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26.738076230967337</v>
      </c>
      <c r="L569" s="115">
        <f t="shared" si="89"/>
        <v>26.787076230967337</v>
      </c>
      <c r="M569" s="98">
        <f t="shared" si="82"/>
        <v>26.737576230967338</v>
      </c>
      <c r="N569" s="116">
        <f t="shared" si="83"/>
        <v>26.787576230967336</v>
      </c>
      <c r="O569" s="117">
        <f t="shared" si="84"/>
        <v>26.762576230967337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26.788076230967338</v>
      </c>
      <c r="L570" s="115">
        <f t="shared" si="89"/>
        <v>26.837076230967337</v>
      </c>
      <c r="M570" s="98">
        <f t="shared" si="82"/>
        <v>26.787576230967339</v>
      </c>
      <c r="N570" s="116">
        <f t="shared" si="83"/>
        <v>26.837576230967336</v>
      </c>
      <c r="O570" s="117">
        <f t="shared" si="84"/>
        <v>26.812576230967338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26.838076230967339</v>
      </c>
      <c r="L571" s="115">
        <f t="shared" si="89"/>
        <v>26.887076230967338</v>
      </c>
      <c r="M571" s="98">
        <f t="shared" si="82"/>
        <v>26.83757623096734</v>
      </c>
      <c r="N571" s="116">
        <f t="shared" si="83"/>
        <v>26.887576230967337</v>
      </c>
      <c r="O571" s="117">
        <f t="shared" si="84"/>
        <v>26.862576230967338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26.888076230967339</v>
      </c>
      <c r="L572" s="115">
        <f t="shared" si="89"/>
        <v>26.937076230967339</v>
      </c>
      <c r="M572" s="98">
        <f t="shared" si="82"/>
        <v>26.887576230967341</v>
      </c>
      <c r="N572" s="116">
        <f t="shared" si="83"/>
        <v>26.937576230967338</v>
      </c>
      <c r="O572" s="117">
        <f t="shared" si="84"/>
        <v>26.912576230967339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26.93807623096734</v>
      </c>
      <c r="L573" s="115">
        <f t="shared" si="89"/>
        <v>26.98707623096734</v>
      </c>
      <c r="M573" s="98">
        <f t="shared" si="82"/>
        <v>26.937576230967341</v>
      </c>
      <c r="N573" s="116">
        <f t="shared" si="83"/>
        <v>26.987576230967338</v>
      </c>
      <c r="O573" s="117">
        <f t="shared" si="84"/>
        <v>26.96257623096734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26.988076230967341</v>
      </c>
      <c r="L574" s="115">
        <f t="shared" si="89"/>
        <v>27.03707623096734</v>
      </c>
      <c r="M574" s="98">
        <f t="shared" si="82"/>
        <v>26.987576230967342</v>
      </c>
      <c r="N574" s="116">
        <f t="shared" si="83"/>
        <v>27.037576230967339</v>
      </c>
      <c r="O574" s="117">
        <f t="shared" si="84"/>
        <v>27.012576230967341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27.038076230967341</v>
      </c>
      <c r="L575" s="115">
        <f t="shared" si="89"/>
        <v>27.087076230967341</v>
      </c>
      <c r="M575" s="98">
        <f t="shared" si="82"/>
        <v>27.037576230967343</v>
      </c>
      <c r="N575" s="116">
        <f t="shared" si="83"/>
        <v>27.08757623096734</v>
      </c>
      <c r="O575" s="117">
        <f t="shared" si="84"/>
        <v>27.062576230967341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27.088076230967342</v>
      </c>
      <c r="L576" s="115">
        <f t="shared" si="89"/>
        <v>27.137076230967342</v>
      </c>
      <c r="M576" s="98">
        <f t="shared" si="82"/>
        <v>27.087576230967343</v>
      </c>
      <c r="N576" s="116">
        <f t="shared" si="83"/>
        <v>27.137576230967341</v>
      </c>
      <c r="O576" s="117">
        <f t="shared" si="84"/>
        <v>27.112576230967342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27.138076230967343</v>
      </c>
      <c r="L577" s="115">
        <f t="shared" si="89"/>
        <v>27.187076230967342</v>
      </c>
      <c r="M577" s="98">
        <f t="shared" si="82"/>
        <v>27.137576230967344</v>
      </c>
      <c r="N577" s="116">
        <f t="shared" si="83"/>
        <v>27.187576230967341</v>
      </c>
      <c r="O577" s="117">
        <f t="shared" si="84"/>
        <v>27.162576230967343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27.188076230967344</v>
      </c>
      <c r="L578" s="115">
        <f t="shared" si="89"/>
        <v>27.237076230967343</v>
      </c>
      <c r="M578" s="98">
        <f t="shared" si="82"/>
        <v>27.187576230967345</v>
      </c>
      <c r="N578" s="116">
        <f t="shared" si="83"/>
        <v>27.237576230967342</v>
      </c>
      <c r="O578" s="117">
        <f t="shared" si="84"/>
        <v>27.212576230967343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27.238076230967344</v>
      </c>
      <c r="L579" s="115">
        <f t="shared" si="89"/>
        <v>27.287076230967344</v>
      </c>
      <c r="M579" s="98">
        <f t="shared" si="82"/>
        <v>27.237576230967345</v>
      </c>
      <c r="N579" s="116">
        <f t="shared" si="83"/>
        <v>27.287576230967343</v>
      </c>
      <c r="O579" s="117">
        <f t="shared" si="84"/>
        <v>27.262576230967344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27.288076230967345</v>
      </c>
      <c r="L580" s="115">
        <f t="shared" si="89"/>
        <v>27.337076230967345</v>
      </c>
      <c r="M580" s="98">
        <f t="shared" si="82"/>
        <v>27.287576230967346</v>
      </c>
      <c r="N580" s="116">
        <f t="shared" si="83"/>
        <v>27.337576230967343</v>
      </c>
      <c r="O580" s="117">
        <f t="shared" si="84"/>
        <v>27.312576230967345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27.338076230967346</v>
      </c>
      <c r="L581" s="115">
        <f t="shared" si="89"/>
        <v>27.387076230967345</v>
      </c>
      <c r="M581" s="98">
        <f t="shared" ref="M581:M644" si="92">K581-5*10^-(D$2+1)</f>
        <v>27.337576230967347</v>
      </c>
      <c r="N581" s="116">
        <f t="shared" ref="N581:N644" si="93">L581+5*10^-(D$2+1)</f>
        <v>27.387576230967344</v>
      </c>
      <c r="O581" s="117">
        <f t="shared" ref="O581:O644" si="94">AVERAGE(K581,L581)</f>
        <v>27.362576230967345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27.388076230967346</v>
      </c>
      <c r="L582" s="115">
        <f t="shared" ref="L582:L645" si="99">K582+$I$4-POWER(10,-$D$2)</f>
        <v>27.437076230967346</v>
      </c>
      <c r="M582" s="98">
        <f t="shared" si="92"/>
        <v>27.387576230967348</v>
      </c>
      <c r="N582" s="116">
        <f t="shared" si="93"/>
        <v>27.437576230967345</v>
      </c>
      <c r="O582" s="117">
        <f t="shared" si="94"/>
        <v>27.412576230967346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27.438076230967347</v>
      </c>
      <c r="L583" s="115">
        <f t="shared" si="99"/>
        <v>27.487076230967347</v>
      </c>
      <c r="M583" s="98">
        <f t="shared" si="92"/>
        <v>27.437576230967348</v>
      </c>
      <c r="N583" s="116">
        <f t="shared" si="93"/>
        <v>27.487576230967345</v>
      </c>
      <c r="O583" s="117">
        <f t="shared" si="94"/>
        <v>27.462576230967347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27.488076230967348</v>
      </c>
      <c r="L584" s="115">
        <f t="shared" si="99"/>
        <v>27.537076230967347</v>
      </c>
      <c r="M584" s="98">
        <f t="shared" si="92"/>
        <v>27.487576230967349</v>
      </c>
      <c r="N584" s="116">
        <f t="shared" si="93"/>
        <v>27.537576230967346</v>
      </c>
      <c r="O584" s="117">
        <f t="shared" si="94"/>
        <v>27.512576230967348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27.538076230967349</v>
      </c>
      <c r="L585" s="115">
        <f t="shared" si="99"/>
        <v>27.587076230967348</v>
      </c>
      <c r="M585" s="98">
        <f t="shared" si="92"/>
        <v>27.53757623096735</v>
      </c>
      <c r="N585" s="116">
        <f t="shared" si="93"/>
        <v>27.587576230967347</v>
      </c>
      <c r="O585" s="117">
        <f t="shared" si="94"/>
        <v>27.562576230967348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27.588076230967349</v>
      </c>
      <c r="L586" s="115">
        <f t="shared" si="99"/>
        <v>27.637076230967349</v>
      </c>
      <c r="M586" s="98">
        <f t="shared" si="92"/>
        <v>27.58757623096735</v>
      </c>
      <c r="N586" s="116">
        <f t="shared" si="93"/>
        <v>27.637576230967348</v>
      </c>
      <c r="O586" s="117">
        <f t="shared" si="94"/>
        <v>27.612576230967349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27.63807623096735</v>
      </c>
      <c r="L587" s="115">
        <f t="shared" si="99"/>
        <v>27.687076230967349</v>
      </c>
      <c r="M587" s="98">
        <f t="shared" si="92"/>
        <v>27.637576230967351</v>
      </c>
      <c r="N587" s="116">
        <f t="shared" si="93"/>
        <v>27.687576230967348</v>
      </c>
      <c r="O587" s="117">
        <f t="shared" si="94"/>
        <v>27.66257623096735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27.688076230967351</v>
      </c>
      <c r="L588" s="115">
        <f t="shared" si="99"/>
        <v>27.73707623096735</v>
      </c>
      <c r="M588" s="98">
        <f t="shared" si="92"/>
        <v>27.687576230967352</v>
      </c>
      <c r="N588" s="116">
        <f t="shared" si="93"/>
        <v>27.737576230967349</v>
      </c>
      <c r="O588" s="117">
        <f t="shared" si="94"/>
        <v>27.71257623096735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27.738076230967351</v>
      </c>
      <c r="L589" s="115">
        <f t="shared" si="99"/>
        <v>27.787076230967351</v>
      </c>
      <c r="M589" s="98">
        <f t="shared" si="92"/>
        <v>27.737576230967353</v>
      </c>
      <c r="N589" s="116">
        <f t="shared" si="93"/>
        <v>27.78757623096735</v>
      </c>
      <c r="O589" s="117">
        <f t="shared" si="94"/>
        <v>27.762576230967351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27.788076230967352</v>
      </c>
      <c r="L590" s="115">
        <f t="shared" si="99"/>
        <v>27.837076230967352</v>
      </c>
      <c r="M590" s="98">
        <f t="shared" si="92"/>
        <v>27.787576230967353</v>
      </c>
      <c r="N590" s="116">
        <f t="shared" si="93"/>
        <v>27.83757623096735</v>
      </c>
      <c r="O590" s="117">
        <f t="shared" si="94"/>
        <v>27.812576230967352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27.838076230967353</v>
      </c>
      <c r="L591" s="115">
        <f t="shared" si="99"/>
        <v>27.887076230967352</v>
      </c>
      <c r="M591" s="98">
        <f t="shared" si="92"/>
        <v>27.837576230967354</v>
      </c>
      <c r="N591" s="116">
        <f t="shared" si="93"/>
        <v>27.887576230967351</v>
      </c>
      <c r="O591" s="117">
        <f t="shared" si="94"/>
        <v>27.862576230967353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27.888076230967354</v>
      </c>
      <c r="L592" s="115">
        <f t="shared" si="99"/>
        <v>27.937076230967353</v>
      </c>
      <c r="M592" s="98">
        <f t="shared" si="92"/>
        <v>27.887576230967355</v>
      </c>
      <c r="N592" s="116">
        <f t="shared" si="93"/>
        <v>27.937576230967352</v>
      </c>
      <c r="O592" s="117">
        <f t="shared" si="94"/>
        <v>27.912576230967353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27.938076230967354</v>
      </c>
      <c r="L593" s="115">
        <f t="shared" si="99"/>
        <v>27.987076230967354</v>
      </c>
      <c r="M593" s="98">
        <f t="shared" si="92"/>
        <v>27.937576230967355</v>
      </c>
      <c r="N593" s="116">
        <f t="shared" si="93"/>
        <v>27.987576230967353</v>
      </c>
      <c r="O593" s="117">
        <f t="shared" si="94"/>
        <v>27.962576230967354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27.988076230967355</v>
      </c>
      <c r="L594" s="115">
        <f t="shared" si="99"/>
        <v>28.037076230967354</v>
      </c>
      <c r="M594" s="98">
        <f t="shared" si="92"/>
        <v>27.987576230967356</v>
      </c>
      <c r="N594" s="116">
        <f t="shared" si="93"/>
        <v>28.037576230967353</v>
      </c>
      <c r="O594" s="117">
        <f t="shared" si="94"/>
        <v>28.012576230967355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28.038076230967356</v>
      </c>
      <c r="L595" s="115">
        <f t="shared" si="99"/>
        <v>28.087076230967355</v>
      </c>
      <c r="M595" s="98">
        <f t="shared" si="92"/>
        <v>28.037576230967357</v>
      </c>
      <c r="N595" s="116">
        <f t="shared" si="93"/>
        <v>28.087576230967354</v>
      </c>
      <c r="O595" s="117">
        <f t="shared" si="94"/>
        <v>28.062576230967355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28.088076230967356</v>
      </c>
      <c r="L596" s="115">
        <f t="shared" si="99"/>
        <v>28.137076230967356</v>
      </c>
      <c r="M596" s="98">
        <f t="shared" si="92"/>
        <v>28.087576230967358</v>
      </c>
      <c r="N596" s="116">
        <f t="shared" si="93"/>
        <v>28.137576230967355</v>
      </c>
      <c r="O596" s="117">
        <f t="shared" si="94"/>
        <v>28.112576230967356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28.138076230967357</v>
      </c>
      <c r="L597" s="115">
        <f t="shared" si="99"/>
        <v>28.187076230967357</v>
      </c>
      <c r="M597" s="98">
        <f t="shared" si="92"/>
        <v>28.137576230967358</v>
      </c>
      <c r="N597" s="116">
        <f t="shared" si="93"/>
        <v>28.187576230967355</v>
      </c>
      <c r="O597" s="117">
        <f t="shared" si="94"/>
        <v>28.162576230967357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28.188076230967358</v>
      </c>
      <c r="L598" s="115">
        <f t="shared" si="99"/>
        <v>28.237076230967357</v>
      </c>
      <c r="M598" s="98">
        <f t="shared" si="92"/>
        <v>28.187576230967359</v>
      </c>
      <c r="N598" s="116">
        <f t="shared" si="93"/>
        <v>28.237576230967356</v>
      </c>
      <c r="O598" s="117">
        <f t="shared" si="94"/>
        <v>28.212576230967358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28.238076230967359</v>
      </c>
      <c r="L599" s="115">
        <f t="shared" si="99"/>
        <v>28.287076230967358</v>
      </c>
      <c r="M599" s="98">
        <f t="shared" si="92"/>
        <v>28.23757623096736</v>
      </c>
      <c r="N599" s="116">
        <f t="shared" si="93"/>
        <v>28.287576230967357</v>
      </c>
      <c r="O599" s="117">
        <f t="shared" si="94"/>
        <v>28.262576230967358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28.288076230967359</v>
      </c>
      <c r="L600" s="115">
        <f t="shared" si="99"/>
        <v>28.337076230967359</v>
      </c>
      <c r="M600" s="98">
        <f t="shared" si="92"/>
        <v>28.28757623096736</v>
      </c>
      <c r="N600" s="116">
        <f t="shared" si="93"/>
        <v>28.337576230967358</v>
      </c>
      <c r="O600" s="117">
        <f t="shared" si="94"/>
        <v>28.312576230967359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28.33807623096736</v>
      </c>
      <c r="L601" s="115">
        <f t="shared" si="99"/>
        <v>28.387076230967359</v>
      </c>
      <c r="M601" s="98">
        <f t="shared" si="92"/>
        <v>28.337576230967361</v>
      </c>
      <c r="N601" s="116">
        <f t="shared" si="93"/>
        <v>28.387576230967358</v>
      </c>
      <c r="O601" s="117">
        <f t="shared" si="94"/>
        <v>28.36257623096736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28.388076230967361</v>
      </c>
      <c r="L602" s="115">
        <f t="shared" si="99"/>
        <v>28.43707623096736</v>
      </c>
      <c r="M602" s="98">
        <f t="shared" si="92"/>
        <v>28.387576230967362</v>
      </c>
      <c r="N602" s="116">
        <f t="shared" si="93"/>
        <v>28.437576230967359</v>
      </c>
      <c r="O602" s="117">
        <f t="shared" si="94"/>
        <v>28.41257623096736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28.438076230967361</v>
      </c>
      <c r="L603" s="115">
        <f t="shared" si="99"/>
        <v>28.487076230967361</v>
      </c>
      <c r="M603" s="98">
        <f t="shared" si="92"/>
        <v>28.437576230967363</v>
      </c>
      <c r="N603" s="116">
        <f t="shared" si="93"/>
        <v>28.48757623096736</v>
      </c>
      <c r="O603" s="117">
        <f t="shared" si="94"/>
        <v>28.462576230967361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28.488076230967362</v>
      </c>
      <c r="L604" s="115">
        <f t="shared" si="99"/>
        <v>28.537076230967362</v>
      </c>
      <c r="M604" s="98">
        <f t="shared" si="92"/>
        <v>28.487576230967363</v>
      </c>
      <c r="N604" s="116">
        <f t="shared" si="93"/>
        <v>28.53757623096736</v>
      </c>
      <c r="O604" s="117">
        <f t="shared" si="94"/>
        <v>28.512576230967362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28.538076230967363</v>
      </c>
      <c r="L605" s="115">
        <f t="shared" si="99"/>
        <v>28.587076230967362</v>
      </c>
      <c r="M605" s="98">
        <f t="shared" si="92"/>
        <v>28.537576230967364</v>
      </c>
      <c r="N605" s="116">
        <f t="shared" si="93"/>
        <v>28.587576230967361</v>
      </c>
      <c r="O605" s="117">
        <f t="shared" si="94"/>
        <v>28.562576230967363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28.588076230967364</v>
      </c>
      <c r="L606" s="115">
        <f t="shared" si="99"/>
        <v>28.637076230967363</v>
      </c>
      <c r="M606" s="98">
        <f t="shared" si="92"/>
        <v>28.587576230967365</v>
      </c>
      <c r="N606" s="116">
        <f t="shared" si="93"/>
        <v>28.637576230967362</v>
      </c>
      <c r="O606" s="117">
        <f t="shared" si="94"/>
        <v>28.612576230967363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28.638076230967364</v>
      </c>
      <c r="L607" s="115">
        <f t="shared" si="99"/>
        <v>28.687076230967364</v>
      </c>
      <c r="M607" s="98">
        <f t="shared" si="92"/>
        <v>28.637576230967365</v>
      </c>
      <c r="N607" s="116">
        <f t="shared" si="93"/>
        <v>28.687576230967363</v>
      </c>
      <c r="O607" s="117">
        <f t="shared" si="94"/>
        <v>28.662576230967364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28.688076230967365</v>
      </c>
      <c r="L608" s="115">
        <f t="shared" si="99"/>
        <v>28.737076230967364</v>
      </c>
      <c r="M608" s="98">
        <f t="shared" si="92"/>
        <v>28.687576230967366</v>
      </c>
      <c r="N608" s="116">
        <f t="shared" si="93"/>
        <v>28.737576230967363</v>
      </c>
      <c r="O608" s="117">
        <f t="shared" si="94"/>
        <v>28.712576230967365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28.738076230967366</v>
      </c>
      <c r="L609" s="115">
        <f t="shared" si="99"/>
        <v>28.787076230967365</v>
      </c>
      <c r="M609" s="98">
        <f t="shared" si="92"/>
        <v>28.737576230967367</v>
      </c>
      <c r="N609" s="116">
        <f t="shared" si="93"/>
        <v>28.787576230967364</v>
      </c>
      <c r="O609" s="117">
        <f t="shared" si="94"/>
        <v>28.762576230967365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28.788076230967366</v>
      </c>
      <c r="L610" s="115">
        <f t="shared" si="99"/>
        <v>28.837076230967366</v>
      </c>
      <c r="M610" s="98">
        <f t="shared" si="92"/>
        <v>28.787576230967368</v>
      </c>
      <c r="N610" s="116">
        <f t="shared" si="93"/>
        <v>28.837576230967365</v>
      </c>
      <c r="O610" s="117">
        <f t="shared" si="94"/>
        <v>28.812576230967366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28.838076230967367</v>
      </c>
      <c r="L611" s="115">
        <f t="shared" si="99"/>
        <v>28.887076230967367</v>
      </c>
      <c r="M611" s="98">
        <f t="shared" si="92"/>
        <v>28.837576230967368</v>
      </c>
      <c r="N611" s="116">
        <f t="shared" si="93"/>
        <v>28.887576230967365</v>
      </c>
      <c r="O611" s="117">
        <f t="shared" si="94"/>
        <v>28.862576230967367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28.888076230967368</v>
      </c>
      <c r="L612" s="115">
        <f t="shared" si="99"/>
        <v>28.937076230967367</v>
      </c>
      <c r="M612" s="98">
        <f t="shared" si="92"/>
        <v>28.887576230967369</v>
      </c>
      <c r="N612" s="116">
        <f t="shared" si="93"/>
        <v>28.937576230967366</v>
      </c>
      <c r="O612" s="117">
        <f t="shared" si="94"/>
        <v>28.912576230967368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28.938076230967368</v>
      </c>
      <c r="L613" s="115">
        <f t="shared" si="99"/>
        <v>28.987076230967368</v>
      </c>
      <c r="M613" s="98">
        <f t="shared" si="92"/>
        <v>28.93757623096737</v>
      </c>
      <c r="N613" s="116">
        <f t="shared" si="93"/>
        <v>28.987576230967367</v>
      </c>
      <c r="O613" s="117">
        <f t="shared" si="94"/>
        <v>28.962576230967368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28.988076230967369</v>
      </c>
      <c r="L614" s="115">
        <f t="shared" si="99"/>
        <v>29.037076230967369</v>
      </c>
      <c r="M614" s="98">
        <f t="shared" si="92"/>
        <v>28.98757623096737</v>
      </c>
      <c r="N614" s="116">
        <f t="shared" si="93"/>
        <v>29.037576230967368</v>
      </c>
      <c r="O614" s="117">
        <f t="shared" si="94"/>
        <v>29.012576230967369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29.03807623096737</v>
      </c>
      <c r="L615" s="115">
        <f t="shared" si="99"/>
        <v>29.087076230967369</v>
      </c>
      <c r="M615" s="98">
        <f t="shared" si="92"/>
        <v>29.037576230967371</v>
      </c>
      <c r="N615" s="116">
        <f t="shared" si="93"/>
        <v>29.087576230967368</v>
      </c>
      <c r="O615" s="117">
        <f t="shared" si="94"/>
        <v>29.06257623096737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29.088076230967371</v>
      </c>
      <c r="L616" s="115">
        <f t="shared" si="99"/>
        <v>29.13707623096737</v>
      </c>
      <c r="M616" s="98">
        <f t="shared" si="92"/>
        <v>29.087576230967372</v>
      </c>
      <c r="N616" s="116">
        <f t="shared" si="93"/>
        <v>29.137576230967369</v>
      </c>
      <c r="O616" s="117">
        <f t="shared" si="94"/>
        <v>29.11257623096737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29.138076230967371</v>
      </c>
      <c r="L617" s="115">
        <f t="shared" si="99"/>
        <v>29.187076230967371</v>
      </c>
      <c r="M617" s="98">
        <f t="shared" si="92"/>
        <v>29.137576230967372</v>
      </c>
      <c r="N617" s="116">
        <f t="shared" si="93"/>
        <v>29.18757623096737</v>
      </c>
      <c r="O617" s="117">
        <f t="shared" si="94"/>
        <v>29.162576230967371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29.188076230967372</v>
      </c>
      <c r="L618" s="115">
        <f t="shared" si="99"/>
        <v>29.237076230967372</v>
      </c>
      <c r="M618" s="98">
        <f t="shared" si="92"/>
        <v>29.187576230967373</v>
      </c>
      <c r="N618" s="116">
        <f t="shared" si="93"/>
        <v>29.23757623096737</v>
      </c>
      <c r="O618" s="117">
        <f t="shared" si="94"/>
        <v>29.212576230967372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29.238076230967373</v>
      </c>
      <c r="L619" s="115">
        <f t="shared" si="99"/>
        <v>29.287076230967372</v>
      </c>
      <c r="M619" s="98">
        <f t="shared" si="92"/>
        <v>29.237576230967374</v>
      </c>
      <c r="N619" s="116">
        <f t="shared" si="93"/>
        <v>29.287576230967371</v>
      </c>
      <c r="O619" s="117">
        <f t="shared" si="94"/>
        <v>29.262576230967372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29.288076230967373</v>
      </c>
      <c r="L620" s="115">
        <f t="shared" si="99"/>
        <v>29.337076230967373</v>
      </c>
      <c r="M620" s="98">
        <f t="shared" si="92"/>
        <v>29.287576230967375</v>
      </c>
      <c r="N620" s="116">
        <f t="shared" si="93"/>
        <v>29.337576230967372</v>
      </c>
      <c r="O620" s="117">
        <f t="shared" si="94"/>
        <v>29.312576230967373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29.338076230967374</v>
      </c>
      <c r="L621" s="115">
        <f t="shared" si="99"/>
        <v>29.387076230967374</v>
      </c>
      <c r="M621" s="98">
        <f t="shared" si="92"/>
        <v>29.337576230967375</v>
      </c>
      <c r="N621" s="116">
        <f t="shared" si="93"/>
        <v>29.387576230967372</v>
      </c>
      <c r="O621" s="117">
        <f t="shared" si="94"/>
        <v>29.362576230967374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29.388076230967375</v>
      </c>
      <c r="L622" s="115">
        <f t="shared" si="99"/>
        <v>29.437076230967374</v>
      </c>
      <c r="M622" s="98">
        <f t="shared" si="92"/>
        <v>29.387576230967376</v>
      </c>
      <c r="N622" s="116">
        <f t="shared" si="93"/>
        <v>29.437576230967373</v>
      </c>
      <c r="O622" s="117">
        <f t="shared" si="94"/>
        <v>29.412576230967375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29.438076230967376</v>
      </c>
      <c r="L623" s="115">
        <f t="shared" si="99"/>
        <v>29.487076230967375</v>
      </c>
      <c r="M623" s="98">
        <f t="shared" si="92"/>
        <v>29.437576230967377</v>
      </c>
      <c r="N623" s="116">
        <f t="shared" si="93"/>
        <v>29.487576230967374</v>
      </c>
      <c r="O623" s="117">
        <f t="shared" si="94"/>
        <v>29.462576230967375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29.488076230967376</v>
      </c>
      <c r="L624" s="115">
        <f t="shared" si="99"/>
        <v>29.537076230967376</v>
      </c>
      <c r="M624" s="98">
        <f t="shared" si="92"/>
        <v>29.487576230967377</v>
      </c>
      <c r="N624" s="116">
        <f t="shared" si="93"/>
        <v>29.537576230967375</v>
      </c>
      <c r="O624" s="117">
        <f t="shared" si="94"/>
        <v>29.512576230967376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29.538076230967377</v>
      </c>
      <c r="L625" s="115">
        <f t="shared" si="99"/>
        <v>29.587076230967376</v>
      </c>
      <c r="M625" s="98">
        <f t="shared" si="92"/>
        <v>29.537576230967378</v>
      </c>
      <c r="N625" s="116">
        <f t="shared" si="93"/>
        <v>29.587576230967375</v>
      </c>
      <c r="O625" s="117">
        <f t="shared" si="94"/>
        <v>29.562576230967377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29.588076230967378</v>
      </c>
      <c r="L626" s="115">
        <f t="shared" si="99"/>
        <v>29.637076230967377</v>
      </c>
      <c r="M626" s="98">
        <f t="shared" si="92"/>
        <v>29.587576230967379</v>
      </c>
      <c r="N626" s="116">
        <f t="shared" si="93"/>
        <v>29.637576230967376</v>
      </c>
      <c r="O626" s="117">
        <f t="shared" si="94"/>
        <v>29.612576230967377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29.638076230967378</v>
      </c>
      <c r="L627" s="115">
        <f t="shared" si="99"/>
        <v>29.687076230967378</v>
      </c>
      <c r="M627" s="98">
        <f t="shared" si="92"/>
        <v>29.63757623096738</v>
      </c>
      <c r="N627" s="116">
        <f t="shared" si="93"/>
        <v>29.687576230967377</v>
      </c>
      <c r="O627" s="117">
        <f t="shared" si="94"/>
        <v>29.662576230967378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29.688076230967379</v>
      </c>
      <c r="L628" s="115">
        <f t="shared" si="99"/>
        <v>29.737076230967379</v>
      </c>
      <c r="M628" s="98">
        <f t="shared" si="92"/>
        <v>29.68757623096738</v>
      </c>
      <c r="N628" s="116">
        <f t="shared" si="93"/>
        <v>29.737576230967377</v>
      </c>
      <c r="O628" s="117">
        <f t="shared" si="94"/>
        <v>29.712576230967379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29.73807623096738</v>
      </c>
      <c r="L629" s="115">
        <f t="shared" si="99"/>
        <v>29.787076230967379</v>
      </c>
      <c r="M629" s="98">
        <f t="shared" si="92"/>
        <v>29.737576230967381</v>
      </c>
      <c r="N629" s="116">
        <f t="shared" si="93"/>
        <v>29.787576230967378</v>
      </c>
      <c r="O629" s="117">
        <f t="shared" si="94"/>
        <v>29.76257623096738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29.788076230967381</v>
      </c>
      <c r="L630" s="115">
        <f t="shared" si="99"/>
        <v>29.83707623096738</v>
      </c>
      <c r="M630" s="98">
        <f t="shared" si="92"/>
        <v>29.787576230967382</v>
      </c>
      <c r="N630" s="116">
        <f t="shared" si="93"/>
        <v>29.837576230967379</v>
      </c>
      <c r="O630" s="117">
        <f t="shared" si="94"/>
        <v>29.81257623096738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29.838076230967381</v>
      </c>
      <c r="L631" s="115">
        <f t="shared" si="99"/>
        <v>29.887076230967381</v>
      </c>
      <c r="M631" s="98">
        <f t="shared" si="92"/>
        <v>29.837576230967382</v>
      </c>
      <c r="N631" s="116">
        <f t="shared" si="93"/>
        <v>29.88757623096738</v>
      </c>
      <c r="O631" s="117">
        <f t="shared" si="94"/>
        <v>29.862576230967381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29.888076230967382</v>
      </c>
      <c r="L632" s="115">
        <f t="shared" si="99"/>
        <v>29.937076230967381</v>
      </c>
      <c r="M632" s="98">
        <f t="shared" si="92"/>
        <v>29.887576230967383</v>
      </c>
      <c r="N632" s="116">
        <f t="shared" si="93"/>
        <v>29.93757623096738</v>
      </c>
      <c r="O632" s="117">
        <f t="shared" si="94"/>
        <v>29.912576230967382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29.938076230967383</v>
      </c>
      <c r="L633" s="115">
        <f t="shared" si="99"/>
        <v>29.987076230967382</v>
      </c>
      <c r="M633" s="98">
        <f t="shared" si="92"/>
        <v>29.937576230967384</v>
      </c>
      <c r="N633" s="116">
        <f t="shared" si="93"/>
        <v>29.987576230967381</v>
      </c>
      <c r="O633" s="117">
        <f t="shared" si="94"/>
        <v>29.962576230967382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29.988076230967383</v>
      </c>
      <c r="L634" s="115">
        <f t="shared" si="99"/>
        <v>30.037076230967383</v>
      </c>
      <c r="M634" s="98">
        <f t="shared" si="92"/>
        <v>29.987576230967385</v>
      </c>
      <c r="N634" s="116">
        <f t="shared" si="93"/>
        <v>30.037576230967382</v>
      </c>
      <c r="O634" s="117">
        <f t="shared" si="94"/>
        <v>30.012576230967383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30.038076230967384</v>
      </c>
      <c r="L635" s="115">
        <f t="shared" si="99"/>
        <v>30.087076230967384</v>
      </c>
      <c r="M635" s="98">
        <f t="shared" si="92"/>
        <v>30.037576230967385</v>
      </c>
      <c r="N635" s="116">
        <f t="shared" si="93"/>
        <v>30.087576230967382</v>
      </c>
      <c r="O635" s="117">
        <f t="shared" si="94"/>
        <v>30.062576230967384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30.088076230967385</v>
      </c>
      <c r="L636" s="115">
        <f t="shared" si="99"/>
        <v>30.137076230967384</v>
      </c>
      <c r="M636" s="98">
        <f t="shared" si="92"/>
        <v>30.087576230967386</v>
      </c>
      <c r="N636" s="116">
        <f t="shared" si="93"/>
        <v>30.137576230967383</v>
      </c>
      <c r="O636" s="117">
        <f t="shared" si="94"/>
        <v>30.112576230967385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30.138076230967386</v>
      </c>
      <c r="L637" s="115">
        <f t="shared" si="99"/>
        <v>30.187076230967385</v>
      </c>
      <c r="M637" s="98">
        <f t="shared" si="92"/>
        <v>30.137576230967387</v>
      </c>
      <c r="N637" s="116">
        <f t="shared" si="93"/>
        <v>30.187576230967384</v>
      </c>
      <c r="O637" s="117">
        <f t="shared" si="94"/>
        <v>30.162576230967385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30.188076230967386</v>
      </c>
      <c r="L638" s="115">
        <f t="shared" si="99"/>
        <v>30.237076230967386</v>
      </c>
      <c r="M638" s="98">
        <f t="shared" si="92"/>
        <v>30.187576230967387</v>
      </c>
      <c r="N638" s="116">
        <f t="shared" si="93"/>
        <v>30.237576230967385</v>
      </c>
      <c r="O638" s="117">
        <f t="shared" si="94"/>
        <v>30.212576230967386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30.238076230967387</v>
      </c>
      <c r="L639" s="115">
        <f t="shared" si="99"/>
        <v>30.287076230967386</v>
      </c>
      <c r="M639" s="98">
        <f t="shared" si="92"/>
        <v>30.237576230967388</v>
      </c>
      <c r="N639" s="116">
        <f t="shared" si="93"/>
        <v>30.287576230967385</v>
      </c>
      <c r="O639" s="117">
        <f t="shared" si="94"/>
        <v>30.262576230967387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30.288076230967388</v>
      </c>
      <c r="L640" s="115">
        <f t="shared" si="99"/>
        <v>30.337076230967387</v>
      </c>
      <c r="M640" s="98">
        <f t="shared" si="92"/>
        <v>30.287576230967389</v>
      </c>
      <c r="N640" s="116">
        <f t="shared" si="93"/>
        <v>30.337576230967386</v>
      </c>
      <c r="O640" s="117">
        <f t="shared" si="94"/>
        <v>30.312576230967387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30.338076230967388</v>
      </c>
      <c r="L641" s="115">
        <f t="shared" si="99"/>
        <v>30.387076230967388</v>
      </c>
      <c r="M641" s="98">
        <f t="shared" si="92"/>
        <v>30.33757623096739</v>
      </c>
      <c r="N641" s="116">
        <f t="shared" si="93"/>
        <v>30.387576230967387</v>
      </c>
      <c r="O641" s="117">
        <f t="shared" si="94"/>
        <v>30.362576230967388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30.388076230967389</v>
      </c>
      <c r="L642" s="115">
        <f t="shared" si="99"/>
        <v>30.437076230967389</v>
      </c>
      <c r="M642" s="98">
        <f t="shared" si="92"/>
        <v>30.38757623096739</v>
      </c>
      <c r="N642" s="116">
        <f t="shared" si="93"/>
        <v>30.437576230967387</v>
      </c>
      <c r="O642" s="117">
        <f t="shared" si="94"/>
        <v>30.412576230967389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30.43807623096739</v>
      </c>
      <c r="L643" s="115">
        <f t="shared" si="99"/>
        <v>30.487076230967389</v>
      </c>
      <c r="M643" s="98">
        <f t="shared" si="92"/>
        <v>30.437576230967391</v>
      </c>
      <c r="N643" s="116">
        <f t="shared" si="93"/>
        <v>30.487576230967388</v>
      </c>
      <c r="O643" s="117">
        <f t="shared" si="94"/>
        <v>30.46257623096739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30.488076230967391</v>
      </c>
      <c r="L644" s="115">
        <f t="shared" si="99"/>
        <v>30.53707623096739</v>
      </c>
      <c r="M644" s="98">
        <f t="shared" si="92"/>
        <v>30.487576230967392</v>
      </c>
      <c r="N644" s="116">
        <f t="shared" si="93"/>
        <v>30.537576230967389</v>
      </c>
      <c r="O644" s="117">
        <f t="shared" si="94"/>
        <v>30.51257623096739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30.538076230967391</v>
      </c>
      <c r="L645" s="115">
        <f t="shared" si="99"/>
        <v>30.587076230967391</v>
      </c>
      <c r="M645" s="98">
        <f t="shared" ref="M645:M708" si="102">K645-5*10^-(D$2+1)</f>
        <v>30.537576230967392</v>
      </c>
      <c r="N645" s="116">
        <f t="shared" ref="N645:N708" si="103">L645+5*10^-(D$2+1)</f>
        <v>30.58757623096739</v>
      </c>
      <c r="O645" s="117">
        <f t="shared" ref="O645:O708" si="104">AVERAGE(K645,L645)</f>
        <v>30.562576230967391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30.588076230967392</v>
      </c>
      <c r="L646" s="115">
        <f t="shared" ref="L646:L709" si="109">K646+$I$4-POWER(10,-$D$2)</f>
        <v>30.637076230967391</v>
      </c>
      <c r="M646" s="98">
        <f t="shared" si="102"/>
        <v>30.587576230967393</v>
      </c>
      <c r="N646" s="116">
        <f t="shared" si="103"/>
        <v>30.63757623096739</v>
      </c>
      <c r="O646" s="117">
        <f t="shared" si="104"/>
        <v>30.612576230967392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30.638076230967393</v>
      </c>
      <c r="L647" s="115">
        <f t="shared" si="109"/>
        <v>30.687076230967392</v>
      </c>
      <c r="M647" s="98">
        <f t="shared" si="102"/>
        <v>30.637576230967394</v>
      </c>
      <c r="N647" s="116">
        <f t="shared" si="103"/>
        <v>30.687576230967391</v>
      </c>
      <c r="O647" s="117">
        <f t="shared" si="104"/>
        <v>30.662576230967392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30.688076230967393</v>
      </c>
      <c r="L648" s="115">
        <f t="shared" si="109"/>
        <v>30.737076230967393</v>
      </c>
      <c r="M648" s="98">
        <f t="shared" si="102"/>
        <v>30.687576230967395</v>
      </c>
      <c r="N648" s="116">
        <f t="shared" si="103"/>
        <v>30.737576230967392</v>
      </c>
      <c r="O648" s="117">
        <f t="shared" si="104"/>
        <v>30.712576230967393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30.738076230967394</v>
      </c>
      <c r="L649" s="115">
        <f t="shared" si="109"/>
        <v>30.787076230967394</v>
      </c>
      <c r="M649" s="98">
        <f t="shared" si="102"/>
        <v>30.737576230967395</v>
      </c>
      <c r="N649" s="116">
        <f t="shared" si="103"/>
        <v>30.787576230967392</v>
      </c>
      <c r="O649" s="117">
        <f t="shared" si="104"/>
        <v>30.762576230967394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30.788076230967395</v>
      </c>
      <c r="L650" s="115">
        <f t="shared" si="109"/>
        <v>30.837076230967394</v>
      </c>
      <c r="M650" s="98">
        <f t="shared" si="102"/>
        <v>30.787576230967396</v>
      </c>
      <c r="N650" s="116">
        <f t="shared" si="103"/>
        <v>30.837576230967393</v>
      </c>
      <c r="O650" s="117">
        <f t="shared" si="104"/>
        <v>30.812576230967395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30.838076230967395</v>
      </c>
      <c r="L651" s="115">
        <f t="shared" si="109"/>
        <v>30.887076230967395</v>
      </c>
      <c r="M651" s="98">
        <f t="shared" si="102"/>
        <v>30.837576230967397</v>
      </c>
      <c r="N651" s="116">
        <f t="shared" si="103"/>
        <v>30.887576230967394</v>
      </c>
      <c r="O651" s="117">
        <f t="shared" si="104"/>
        <v>30.862576230967395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30.888076230967396</v>
      </c>
      <c r="L652" s="115">
        <f t="shared" si="109"/>
        <v>30.937076230967396</v>
      </c>
      <c r="M652" s="98">
        <f t="shared" si="102"/>
        <v>30.887576230967397</v>
      </c>
      <c r="N652" s="116">
        <f t="shared" si="103"/>
        <v>30.937576230967395</v>
      </c>
      <c r="O652" s="117">
        <f t="shared" si="104"/>
        <v>30.912576230967396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30.938076230967397</v>
      </c>
      <c r="L653" s="115">
        <f t="shared" si="109"/>
        <v>30.987076230967396</v>
      </c>
      <c r="M653" s="98">
        <f t="shared" si="102"/>
        <v>30.937576230967398</v>
      </c>
      <c r="N653" s="116">
        <f t="shared" si="103"/>
        <v>30.987576230967395</v>
      </c>
      <c r="O653" s="117">
        <f t="shared" si="104"/>
        <v>30.962576230967397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30.988076230967398</v>
      </c>
      <c r="L654" s="115">
        <f t="shared" si="109"/>
        <v>31.037076230967397</v>
      </c>
      <c r="M654" s="98">
        <f t="shared" si="102"/>
        <v>30.987576230967399</v>
      </c>
      <c r="N654" s="116">
        <f t="shared" si="103"/>
        <v>31.037576230967396</v>
      </c>
      <c r="O654" s="117">
        <f t="shared" si="104"/>
        <v>31.012576230967397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31.038076230967398</v>
      </c>
      <c r="L655" s="115">
        <f t="shared" si="109"/>
        <v>31.087076230967398</v>
      </c>
      <c r="M655" s="98">
        <f t="shared" si="102"/>
        <v>31.037576230967399</v>
      </c>
      <c r="N655" s="116">
        <f t="shared" si="103"/>
        <v>31.087576230967397</v>
      </c>
      <c r="O655" s="117">
        <f t="shared" si="104"/>
        <v>31.062576230967398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31.088076230967399</v>
      </c>
      <c r="L656" s="115">
        <f t="shared" si="109"/>
        <v>31.137076230967399</v>
      </c>
      <c r="M656" s="98">
        <f t="shared" si="102"/>
        <v>31.0875762309674</v>
      </c>
      <c r="N656" s="116">
        <f t="shared" si="103"/>
        <v>31.137576230967397</v>
      </c>
      <c r="O656" s="117">
        <f t="shared" si="104"/>
        <v>31.112576230967399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31.1380762309674</v>
      </c>
      <c r="L657" s="115">
        <f t="shared" si="109"/>
        <v>31.187076230967399</v>
      </c>
      <c r="M657" s="98">
        <f t="shared" si="102"/>
        <v>31.137576230967401</v>
      </c>
      <c r="N657" s="116">
        <f t="shared" si="103"/>
        <v>31.187576230967398</v>
      </c>
      <c r="O657" s="117">
        <f t="shared" si="104"/>
        <v>31.162576230967399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31.1880762309674</v>
      </c>
      <c r="L658" s="115">
        <f t="shared" si="109"/>
        <v>31.2370762309674</v>
      </c>
      <c r="M658" s="98">
        <f t="shared" si="102"/>
        <v>31.187576230967402</v>
      </c>
      <c r="N658" s="116">
        <f t="shared" si="103"/>
        <v>31.237576230967399</v>
      </c>
      <c r="O658" s="117">
        <f t="shared" si="104"/>
        <v>31.2125762309674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31.238076230967401</v>
      </c>
      <c r="L659" s="115">
        <f t="shared" si="109"/>
        <v>31.287076230967401</v>
      </c>
      <c r="M659" s="98">
        <f t="shared" si="102"/>
        <v>31.237576230967402</v>
      </c>
      <c r="N659" s="116">
        <f t="shared" si="103"/>
        <v>31.287576230967399</v>
      </c>
      <c r="O659" s="117">
        <f t="shared" si="104"/>
        <v>31.262576230967401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31.288076230967402</v>
      </c>
      <c r="L660" s="115">
        <f t="shared" si="109"/>
        <v>31.337076230967401</v>
      </c>
      <c r="M660" s="98">
        <f t="shared" si="102"/>
        <v>31.287576230967403</v>
      </c>
      <c r="N660" s="116">
        <f t="shared" si="103"/>
        <v>31.3375762309674</v>
      </c>
      <c r="O660" s="117">
        <f t="shared" si="104"/>
        <v>31.312576230967402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31.338076230967403</v>
      </c>
      <c r="L661" s="115">
        <f t="shared" si="109"/>
        <v>31.387076230967402</v>
      </c>
      <c r="M661" s="98">
        <f t="shared" si="102"/>
        <v>31.337576230967404</v>
      </c>
      <c r="N661" s="116">
        <f t="shared" si="103"/>
        <v>31.387576230967401</v>
      </c>
      <c r="O661" s="117">
        <f t="shared" si="104"/>
        <v>31.362576230967402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31.388076230967403</v>
      </c>
      <c r="L662" s="115">
        <f t="shared" si="109"/>
        <v>31.437076230967403</v>
      </c>
      <c r="M662" s="98">
        <f t="shared" si="102"/>
        <v>31.387576230967404</v>
      </c>
      <c r="N662" s="116">
        <f t="shared" si="103"/>
        <v>31.437576230967402</v>
      </c>
      <c r="O662" s="117">
        <f t="shared" si="104"/>
        <v>31.412576230967403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31.438076230967404</v>
      </c>
      <c r="L663" s="115">
        <f t="shared" si="109"/>
        <v>31.487076230967403</v>
      </c>
      <c r="M663" s="98">
        <f t="shared" si="102"/>
        <v>31.437576230967405</v>
      </c>
      <c r="N663" s="116">
        <f t="shared" si="103"/>
        <v>31.487576230967402</v>
      </c>
      <c r="O663" s="117">
        <f t="shared" si="104"/>
        <v>31.462576230967404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31.488076230967405</v>
      </c>
      <c r="L664" s="115">
        <f t="shared" si="109"/>
        <v>31.537076230967404</v>
      </c>
      <c r="M664" s="98">
        <f t="shared" si="102"/>
        <v>31.487576230967406</v>
      </c>
      <c r="N664" s="116">
        <f t="shared" si="103"/>
        <v>31.537576230967403</v>
      </c>
      <c r="O664" s="117">
        <f t="shared" si="104"/>
        <v>31.512576230967404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31.538076230967405</v>
      </c>
      <c r="L665" s="115">
        <f t="shared" si="109"/>
        <v>31.587076230967405</v>
      </c>
      <c r="M665" s="98">
        <f t="shared" si="102"/>
        <v>31.537576230967407</v>
      </c>
      <c r="N665" s="116">
        <f t="shared" si="103"/>
        <v>31.587576230967404</v>
      </c>
      <c r="O665" s="117">
        <f t="shared" si="104"/>
        <v>31.562576230967405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31.588076230967406</v>
      </c>
      <c r="L666" s="115">
        <f t="shared" si="109"/>
        <v>31.637076230967406</v>
      </c>
      <c r="M666" s="98">
        <f t="shared" si="102"/>
        <v>31.587576230967407</v>
      </c>
      <c r="N666" s="116">
        <f t="shared" si="103"/>
        <v>31.637576230967404</v>
      </c>
      <c r="O666" s="117">
        <f t="shared" si="104"/>
        <v>31.612576230967406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31.638076230967407</v>
      </c>
      <c r="L667" s="115">
        <f t="shared" si="109"/>
        <v>31.687076230967406</v>
      </c>
      <c r="M667" s="98">
        <f t="shared" si="102"/>
        <v>31.637576230967408</v>
      </c>
      <c r="N667" s="116">
        <f t="shared" si="103"/>
        <v>31.687576230967405</v>
      </c>
      <c r="O667" s="117">
        <f t="shared" si="104"/>
        <v>31.662576230967407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31.688076230967408</v>
      </c>
      <c r="L668" s="115">
        <f t="shared" si="109"/>
        <v>31.737076230967407</v>
      </c>
      <c r="M668" s="98">
        <f t="shared" si="102"/>
        <v>31.687576230967409</v>
      </c>
      <c r="N668" s="116">
        <f t="shared" si="103"/>
        <v>31.737576230967406</v>
      </c>
      <c r="O668" s="117">
        <f t="shared" si="104"/>
        <v>31.712576230967407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31.738076230967408</v>
      </c>
      <c r="L669" s="115">
        <f t="shared" si="109"/>
        <v>31.787076230967408</v>
      </c>
      <c r="M669" s="98">
        <f t="shared" si="102"/>
        <v>31.737576230967409</v>
      </c>
      <c r="N669" s="116">
        <f t="shared" si="103"/>
        <v>31.787576230967407</v>
      </c>
      <c r="O669" s="117">
        <f t="shared" si="104"/>
        <v>31.762576230967408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31.788076230967409</v>
      </c>
      <c r="L670" s="115">
        <f t="shared" si="109"/>
        <v>31.837076230967408</v>
      </c>
      <c r="M670" s="98">
        <f t="shared" si="102"/>
        <v>31.78757623096741</v>
      </c>
      <c r="N670" s="116">
        <f t="shared" si="103"/>
        <v>31.837576230967407</v>
      </c>
      <c r="O670" s="117">
        <f t="shared" si="104"/>
        <v>31.812576230967409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31.83807623096741</v>
      </c>
      <c r="L671" s="115">
        <f t="shared" si="109"/>
        <v>31.887076230967409</v>
      </c>
      <c r="M671" s="98">
        <f t="shared" si="102"/>
        <v>31.837576230967411</v>
      </c>
      <c r="N671" s="116">
        <f t="shared" si="103"/>
        <v>31.887576230967408</v>
      </c>
      <c r="O671" s="117">
        <f t="shared" si="104"/>
        <v>31.862576230967409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31.88807623096741</v>
      </c>
      <c r="L672" s="115">
        <f t="shared" si="109"/>
        <v>31.93707623096741</v>
      </c>
      <c r="M672" s="98">
        <f t="shared" si="102"/>
        <v>31.887576230967412</v>
      </c>
      <c r="N672" s="116">
        <f t="shared" si="103"/>
        <v>31.937576230967409</v>
      </c>
      <c r="O672" s="117">
        <f t="shared" si="104"/>
        <v>31.91257623096741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31.938076230967411</v>
      </c>
      <c r="L673" s="115">
        <f t="shared" si="109"/>
        <v>31.987076230967411</v>
      </c>
      <c r="M673" s="98">
        <f t="shared" si="102"/>
        <v>31.937576230967412</v>
      </c>
      <c r="N673" s="116">
        <f t="shared" si="103"/>
        <v>31.987576230967409</v>
      </c>
      <c r="O673" s="117">
        <f t="shared" si="104"/>
        <v>31.962576230967411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31.988076230967412</v>
      </c>
      <c r="L674" s="115">
        <f t="shared" si="109"/>
        <v>32.037076230967415</v>
      </c>
      <c r="M674" s="98">
        <f t="shared" si="102"/>
        <v>31.987576230967413</v>
      </c>
      <c r="N674" s="116">
        <f t="shared" si="103"/>
        <v>32.037576230967417</v>
      </c>
      <c r="O674" s="117">
        <f t="shared" si="104"/>
        <v>32.012576230967412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32.038076230967413</v>
      </c>
      <c r="L675" s="115">
        <f t="shared" si="109"/>
        <v>32.087076230967412</v>
      </c>
      <c r="M675" s="98">
        <f t="shared" si="102"/>
        <v>32.03757623096741</v>
      </c>
      <c r="N675" s="116">
        <f t="shared" si="103"/>
        <v>32.087576230967414</v>
      </c>
      <c r="O675" s="117">
        <f t="shared" si="104"/>
        <v>32.062576230967409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32.08807623096741</v>
      </c>
      <c r="L676" s="115">
        <f t="shared" si="109"/>
        <v>32.137076230967409</v>
      </c>
      <c r="M676" s="98">
        <f t="shared" si="102"/>
        <v>32.087576230967407</v>
      </c>
      <c r="N676" s="116">
        <f t="shared" si="103"/>
        <v>32.137576230967412</v>
      </c>
      <c r="O676" s="117">
        <f t="shared" si="104"/>
        <v>32.112576230967406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32.138076230967407</v>
      </c>
      <c r="L677" s="115">
        <f t="shared" si="109"/>
        <v>32.187076230967406</v>
      </c>
      <c r="M677" s="98">
        <f t="shared" si="102"/>
        <v>32.137576230967404</v>
      </c>
      <c r="N677" s="116">
        <f t="shared" si="103"/>
        <v>32.187576230967409</v>
      </c>
      <c r="O677" s="117">
        <f t="shared" si="104"/>
        <v>32.162576230967403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32.188076230967404</v>
      </c>
      <c r="L678" s="115">
        <f t="shared" si="109"/>
        <v>32.237076230967403</v>
      </c>
      <c r="M678" s="98">
        <f t="shared" si="102"/>
        <v>32.187576230967402</v>
      </c>
      <c r="N678" s="116">
        <f t="shared" si="103"/>
        <v>32.237576230967406</v>
      </c>
      <c r="O678" s="117">
        <f t="shared" si="104"/>
        <v>32.2125762309674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32.238076230967401</v>
      </c>
      <c r="L679" s="115">
        <f t="shared" si="109"/>
        <v>32.287076230967401</v>
      </c>
      <c r="M679" s="98">
        <f t="shared" si="102"/>
        <v>32.237576230967399</v>
      </c>
      <c r="N679" s="116">
        <f t="shared" si="103"/>
        <v>32.287576230967403</v>
      </c>
      <c r="O679" s="117">
        <f t="shared" si="104"/>
        <v>32.262576230967397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32.288076230967398</v>
      </c>
      <c r="L680" s="115">
        <f t="shared" si="109"/>
        <v>32.337076230967398</v>
      </c>
      <c r="M680" s="98">
        <f t="shared" si="102"/>
        <v>32.287576230967396</v>
      </c>
      <c r="N680" s="116">
        <f t="shared" si="103"/>
        <v>32.3375762309674</v>
      </c>
      <c r="O680" s="117">
        <f t="shared" si="104"/>
        <v>32.312576230967395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32.338076230967395</v>
      </c>
      <c r="L681" s="115">
        <f t="shared" si="109"/>
        <v>32.387076230967395</v>
      </c>
      <c r="M681" s="98">
        <f t="shared" si="102"/>
        <v>32.337576230967393</v>
      </c>
      <c r="N681" s="116">
        <f t="shared" si="103"/>
        <v>32.387576230967397</v>
      </c>
      <c r="O681" s="117">
        <f t="shared" si="104"/>
        <v>32.362576230967392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32.388076230967393</v>
      </c>
      <c r="L682" s="115">
        <f t="shared" si="109"/>
        <v>32.437076230967392</v>
      </c>
      <c r="M682" s="98">
        <f t="shared" si="102"/>
        <v>32.38757623096739</v>
      </c>
      <c r="N682" s="116">
        <f t="shared" si="103"/>
        <v>32.437576230967395</v>
      </c>
      <c r="O682" s="117">
        <f t="shared" si="104"/>
        <v>32.412576230967389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32.43807623096739</v>
      </c>
      <c r="L683" s="115">
        <f t="shared" si="109"/>
        <v>32.487076230967389</v>
      </c>
      <c r="M683" s="98">
        <f t="shared" si="102"/>
        <v>32.437576230967387</v>
      </c>
      <c r="N683" s="116">
        <f t="shared" si="103"/>
        <v>32.487576230967392</v>
      </c>
      <c r="O683" s="117">
        <f t="shared" si="104"/>
        <v>32.462576230967386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32.488076230967387</v>
      </c>
      <c r="L684" s="115">
        <f t="shared" si="109"/>
        <v>32.537076230967386</v>
      </c>
      <c r="M684" s="98">
        <f t="shared" si="102"/>
        <v>32.487576230967385</v>
      </c>
      <c r="N684" s="116">
        <f t="shared" si="103"/>
        <v>32.537576230967389</v>
      </c>
      <c r="O684" s="117">
        <f t="shared" si="104"/>
        <v>32.512576230967383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32.538076230967384</v>
      </c>
      <c r="L685" s="115">
        <f t="shared" si="109"/>
        <v>32.587076230967384</v>
      </c>
      <c r="M685" s="98">
        <f t="shared" si="102"/>
        <v>32.537576230967382</v>
      </c>
      <c r="N685" s="116">
        <f t="shared" si="103"/>
        <v>32.587576230967386</v>
      </c>
      <c r="O685" s="117">
        <f t="shared" si="104"/>
        <v>32.56257623096738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32.588076230967381</v>
      </c>
      <c r="L686" s="115">
        <f t="shared" si="109"/>
        <v>32.637076230967381</v>
      </c>
      <c r="M686" s="98">
        <f t="shared" si="102"/>
        <v>32.587576230967379</v>
      </c>
      <c r="N686" s="116">
        <f t="shared" si="103"/>
        <v>32.637576230967383</v>
      </c>
      <c r="O686" s="117">
        <f t="shared" si="104"/>
        <v>32.612576230967377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32.638076230967378</v>
      </c>
      <c r="L687" s="115">
        <f t="shared" si="109"/>
        <v>32.687076230967378</v>
      </c>
      <c r="M687" s="98">
        <f t="shared" si="102"/>
        <v>32.637576230967376</v>
      </c>
      <c r="N687" s="116">
        <f t="shared" si="103"/>
        <v>32.68757623096738</v>
      </c>
      <c r="O687" s="117">
        <f t="shared" si="104"/>
        <v>32.662576230967375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32.688076230967376</v>
      </c>
      <c r="L688" s="115">
        <f t="shared" si="109"/>
        <v>32.737076230967375</v>
      </c>
      <c r="M688" s="98">
        <f t="shared" si="102"/>
        <v>32.687576230967373</v>
      </c>
      <c r="N688" s="116">
        <f t="shared" si="103"/>
        <v>32.737576230967377</v>
      </c>
      <c r="O688" s="117">
        <f t="shared" si="104"/>
        <v>32.712576230967372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32.738076230967373</v>
      </c>
      <c r="L689" s="115">
        <f t="shared" si="109"/>
        <v>32.787076230967372</v>
      </c>
      <c r="M689" s="98">
        <f t="shared" si="102"/>
        <v>32.73757623096737</v>
      </c>
      <c r="N689" s="116">
        <f t="shared" si="103"/>
        <v>32.787576230967375</v>
      </c>
      <c r="O689" s="117">
        <f t="shared" si="104"/>
        <v>32.762576230967369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32.78807623096737</v>
      </c>
      <c r="L690" s="115">
        <f t="shared" si="109"/>
        <v>32.837076230967369</v>
      </c>
      <c r="M690" s="98">
        <f t="shared" si="102"/>
        <v>32.787576230967368</v>
      </c>
      <c r="N690" s="116">
        <f t="shared" si="103"/>
        <v>32.837576230967372</v>
      </c>
      <c r="O690" s="117">
        <f t="shared" si="104"/>
        <v>32.812576230967366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32.838076230967367</v>
      </c>
      <c r="L691" s="115">
        <f t="shared" si="109"/>
        <v>32.887076230967367</v>
      </c>
      <c r="M691" s="98">
        <f t="shared" si="102"/>
        <v>32.837576230967365</v>
      </c>
      <c r="N691" s="116">
        <f t="shared" si="103"/>
        <v>32.887576230967369</v>
      </c>
      <c r="O691" s="117">
        <f t="shared" si="104"/>
        <v>32.862576230967363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32.888076230967364</v>
      </c>
      <c r="L692" s="115">
        <f t="shared" si="109"/>
        <v>32.937076230967364</v>
      </c>
      <c r="M692" s="98">
        <f t="shared" si="102"/>
        <v>32.887576230967362</v>
      </c>
      <c r="N692" s="116">
        <f t="shared" si="103"/>
        <v>32.937576230967366</v>
      </c>
      <c r="O692" s="117">
        <f t="shared" si="104"/>
        <v>32.91257623096736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32.938076230967361</v>
      </c>
      <c r="L693" s="115">
        <f t="shared" si="109"/>
        <v>32.987076230967361</v>
      </c>
      <c r="M693" s="98">
        <f t="shared" si="102"/>
        <v>32.937576230967359</v>
      </c>
      <c r="N693" s="116">
        <f t="shared" si="103"/>
        <v>32.987576230967363</v>
      </c>
      <c r="O693" s="117">
        <f t="shared" si="104"/>
        <v>32.962576230967358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32.988076230967359</v>
      </c>
      <c r="L694" s="115">
        <f t="shared" si="109"/>
        <v>33.037076230967358</v>
      </c>
      <c r="M694" s="98">
        <f t="shared" si="102"/>
        <v>32.987576230967356</v>
      </c>
      <c r="N694" s="116">
        <f t="shared" si="103"/>
        <v>33.03757623096736</v>
      </c>
      <c r="O694" s="117">
        <f t="shared" si="104"/>
        <v>33.012576230967355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33.038076230967356</v>
      </c>
      <c r="L695" s="115">
        <f t="shared" si="109"/>
        <v>33.087076230967355</v>
      </c>
      <c r="M695" s="98">
        <f t="shared" si="102"/>
        <v>33.037576230967353</v>
      </c>
      <c r="N695" s="116">
        <f t="shared" si="103"/>
        <v>33.087576230967358</v>
      </c>
      <c r="O695" s="117">
        <f t="shared" si="104"/>
        <v>33.062576230967352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33.088076230967353</v>
      </c>
      <c r="L696" s="115">
        <f t="shared" si="109"/>
        <v>33.137076230967352</v>
      </c>
      <c r="M696" s="98">
        <f t="shared" si="102"/>
        <v>33.08757623096735</v>
      </c>
      <c r="N696" s="116">
        <f t="shared" si="103"/>
        <v>33.137576230967355</v>
      </c>
      <c r="O696" s="117">
        <f t="shared" si="104"/>
        <v>33.112576230967349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33.13807623096735</v>
      </c>
      <c r="L697" s="115">
        <f t="shared" si="109"/>
        <v>33.187076230967349</v>
      </c>
      <c r="M697" s="98">
        <f t="shared" si="102"/>
        <v>33.137576230967348</v>
      </c>
      <c r="N697" s="116">
        <f t="shared" si="103"/>
        <v>33.187576230967352</v>
      </c>
      <c r="O697" s="117">
        <f t="shared" si="104"/>
        <v>33.162576230967346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33.188076230967347</v>
      </c>
      <c r="L698" s="115">
        <f t="shared" si="109"/>
        <v>33.237076230967347</v>
      </c>
      <c r="M698" s="98">
        <f t="shared" si="102"/>
        <v>33.187576230967345</v>
      </c>
      <c r="N698" s="116">
        <f t="shared" si="103"/>
        <v>33.237576230967349</v>
      </c>
      <c r="O698" s="117">
        <f t="shared" si="104"/>
        <v>33.212576230967343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33.238076230967344</v>
      </c>
      <c r="L699" s="115">
        <f t="shared" si="109"/>
        <v>33.287076230967344</v>
      </c>
      <c r="M699" s="98">
        <f t="shared" si="102"/>
        <v>33.237576230967342</v>
      </c>
      <c r="N699" s="116">
        <f t="shared" si="103"/>
        <v>33.287576230967346</v>
      </c>
      <c r="O699" s="117">
        <f t="shared" si="104"/>
        <v>33.262576230967341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33.288076230967341</v>
      </c>
      <c r="L700" s="115">
        <f t="shared" si="109"/>
        <v>33.337076230967341</v>
      </c>
      <c r="M700" s="98">
        <f t="shared" si="102"/>
        <v>33.287576230967339</v>
      </c>
      <c r="N700" s="116">
        <f t="shared" si="103"/>
        <v>33.337576230967343</v>
      </c>
      <c r="O700" s="117">
        <f t="shared" si="104"/>
        <v>33.312576230967338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33.338076230967339</v>
      </c>
      <c r="L701" s="115">
        <f t="shared" si="109"/>
        <v>33.387076230967338</v>
      </c>
      <c r="M701" s="98">
        <f t="shared" si="102"/>
        <v>33.337576230967336</v>
      </c>
      <c r="N701" s="116">
        <f t="shared" si="103"/>
        <v>33.387576230967341</v>
      </c>
      <c r="O701" s="117">
        <f t="shared" si="104"/>
        <v>33.362576230967335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33.388076230967336</v>
      </c>
      <c r="L702" s="115">
        <f t="shared" si="109"/>
        <v>33.437076230967335</v>
      </c>
      <c r="M702" s="98">
        <f t="shared" si="102"/>
        <v>33.387576230967333</v>
      </c>
      <c r="N702" s="116">
        <f t="shared" si="103"/>
        <v>33.437576230967338</v>
      </c>
      <c r="O702" s="117">
        <f t="shared" si="104"/>
        <v>33.412576230967332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33.438076230967333</v>
      </c>
      <c r="L703" s="115">
        <f t="shared" si="109"/>
        <v>33.487076230967332</v>
      </c>
      <c r="M703" s="98">
        <f t="shared" si="102"/>
        <v>33.437576230967331</v>
      </c>
      <c r="N703" s="116">
        <f t="shared" si="103"/>
        <v>33.487576230967335</v>
      </c>
      <c r="O703" s="117">
        <f t="shared" si="104"/>
        <v>33.462576230967329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33.48807623096733</v>
      </c>
      <c r="L704" s="115">
        <f t="shared" si="109"/>
        <v>33.53707623096733</v>
      </c>
      <c r="M704" s="98">
        <f t="shared" si="102"/>
        <v>33.487576230967328</v>
      </c>
      <c r="N704" s="116">
        <f t="shared" si="103"/>
        <v>33.537576230967332</v>
      </c>
      <c r="O704" s="117">
        <f t="shared" si="104"/>
        <v>33.512576230967326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33.538076230967327</v>
      </c>
      <c r="L705" s="115">
        <f t="shared" si="109"/>
        <v>33.587076230967327</v>
      </c>
      <c r="M705" s="98">
        <f t="shared" si="102"/>
        <v>33.537576230967325</v>
      </c>
      <c r="N705" s="116">
        <f t="shared" si="103"/>
        <v>33.587576230967329</v>
      </c>
      <c r="O705" s="117">
        <f t="shared" si="104"/>
        <v>33.562576230967323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33.588076230967324</v>
      </c>
      <c r="L706" s="115">
        <f t="shared" si="109"/>
        <v>33.637076230967324</v>
      </c>
      <c r="M706" s="98">
        <f t="shared" si="102"/>
        <v>33.587576230967322</v>
      </c>
      <c r="N706" s="116">
        <f t="shared" si="103"/>
        <v>33.637576230967326</v>
      </c>
      <c r="O706" s="117">
        <f t="shared" si="104"/>
        <v>33.612576230967321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33.638076230967322</v>
      </c>
      <c r="L707" s="115">
        <f t="shared" si="109"/>
        <v>33.687076230967321</v>
      </c>
      <c r="M707" s="98">
        <f t="shared" si="102"/>
        <v>33.637576230967319</v>
      </c>
      <c r="N707" s="116">
        <f t="shared" si="103"/>
        <v>33.687576230967323</v>
      </c>
      <c r="O707" s="117">
        <f t="shared" si="104"/>
        <v>33.662576230967318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33.688076230967319</v>
      </c>
      <c r="L708" s="115">
        <f t="shared" si="109"/>
        <v>33.737076230967318</v>
      </c>
      <c r="M708" s="98">
        <f t="shared" si="102"/>
        <v>33.687576230967316</v>
      </c>
      <c r="N708" s="116">
        <f t="shared" si="103"/>
        <v>33.737576230967321</v>
      </c>
      <c r="O708" s="117">
        <f t="shared" si="104"/>
        <v>33.712576230967315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33.738076230967316</v>
      </c>
      <c r="L709" s="115">
        <f t="shared" si="109"/>
        <v>33.787076230967315</v>
      </c>
      <c r="M709" s="98">
        <f t="shared" ref="M709:M772" si="112">K709-5*10^-(D$2+1)</f>
        <v>33.737576230967314</v>
      </c>
      <c r="N709" s="116">
        <f t="shared" ref="N709:N772" si="113">L709+5*10^-(D$2+1)</f>
        <v>33.787576230967318</v>
      </c>
      <c r="O709" s="117">
        <f t="shared" ref="O709:O772" si="114">AVERAGE(K709,L709)</f>
        <v>33.762576230967312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33.788076230967313</v>
      </c>
      <c r="L710" s="115">
        <f t="shared" ref="L710:L773" si="119">K710+$I$4-POWER(10,-$D$2)</f>
        <v>33.837076230967313</v>
      </c>
      <c r="M710" s="98">
        <f t="shared" si="112"/>
        <v>33.787576230967311</v>
      </c>
      <c r="N710" s="116">
        <f t="shared" si="113"/>
        <v>33.837576230967315</v>
      </c>
      <c r="O710" s="117">
        <f t="shared" si="114"/>
        <v>33.812576230967309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33.83807623096731</v>
      </c>
      <c r="L711" s="115">
        <f t="shared" si="119"/>
        <v>33.88707623096731</v>
      </c>
      <c r="M711" s="98">
        <f t="shared" si="112"/>
        <v>33.837576230967308</v>
      </c>
      <c r="N711" s="116">
        <f t="shared" si="113"/>
        <v>33.887576230967312</v>
      </c>
      <c r="O711" s="117">
        <f t="shared" si="114"/>
        <v>33.862576230967306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33.888076230967307</v>
      </c>
      <c r="L712" s="115">
        <f t="shared" si="119"/>
        <v>33.937076230967307</v>
      </c>
      <c r="M712" s="98">
        <f t="shared" si="112"/>
        <v>33.887576230967305</v>
      </c>
      <c r="N712" s="116">
        <f t="shared" si="113"/>
        <v>33.937576230967309</v>
      </c>
      <c r="O712" s="117">
        <f t="shared" si="114"/>
        <v>33.912576230967304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33.938076230967305</v>
      </c>
      <c r="L713" s="115">
        <f t="shared" si="119"/>
        <v>33.987076230967304</v>
      </c>
      <c r="M713" s="98">
        <f t="shared" si="112"/>
        <v>33.937576230967302</v>
      </c>
      <c r="N713" s="116">
        <f t="shared" si="113"/>
        <v>33.987576230967306</v>
      </c>
      <c r="O713" s="117">
        <f t="shared" si="114"/>
        <v>33.962576230967301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33.988076230967302</v>
      </c>
      <c r="L714" s="115">
        <f t="shared" si="119"/>
        <v>34.037076230967301</v>
      </c>
      <c r="M714" s="98">
        <f t="shared" si="112"/>
        <v>33.987576230967299</v>
      </c>
      <c r="N714" s="116">
        <f t="shared" si="113"/>
        <v>34.037576230967304</v>
      </c>
      <c r="O714" s="117">
        <f t="shared" si="114"/>
        <v>34.012576230967298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34.038076230967299</v>
      </c>
      <c r="L715" s="115">
        <f t="shared" si="119"/>
        <v>34.087076230967298</v>
      </c>
      <c r="M715" s="98">
        <f t="shared" si="112"/>
        <v>34.037576230967296</v>
      </c>
      <c r="N715" s="116">
        <f t="shared" si="113"/>
        <v>34.087576230967301</v>
      </c>
      <c r="O715" s="117">
        <f t="shared" si="114"/>
        <v>34.062576230967295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34.088076230967296</v>
      </c>
      <c r="L716" s="115">
        <f t="shared" si="119"/>
        <v>34.137076230967295</v>
      </c>
      <c r="M716" s="98">
        <f t="shared" si="112"/>
        <v>34.087576230967294</v>
      </c>
      <c r="N716" s="116">
        <f t="shared" si="113"/>
        <v>34.137576230967298</v>
      </c>
      <c r="O716" s="117">
        <f t="shared" si="114"/>
        <v>34.112576230967292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34.138076230967293</v>
      </c>
      <c r="L717" s="115">
        <f t="shared" si="119"/>
        <v>34.187076230967293</v>
      </c>
      <c r="M717" s="98">
        <f t="shared" si="112"/>
        <v>34.137576230967291</v>
      </c>
      <c r="N717" s="116">
        <f t="shared" si="113"/>
        <v>34.187576230967295</v>
      </c>
      <c r="O717" s="117">
        <f t="shared" si="114"/>
        <v>34.162576230967289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34.18807623096729</v>
      </c>
      <c r="L718" s="115">
        <f t="shared" si="119"/>
        <v>34.23707623096729</v>
      </c>
      <c r="M718" s="98">
        <f t="shared" si="112"/>
        <v>34.187576230967288</v>
      </c>
      <c r="N718" s="116">
        <f t="shared" si="113"/>
        <v>34.237576230967292</v>
      </c>
      <c r="O718" s="117">
        <f t="shared" si="114"/>
        <v>34.212576230967287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34.238076230967287</v>
      </c>
      <c r="L719" s="115">
        <f t="shared" si="119"/>
        <v>34.287076230967287</v>
      </c>
      <c r="M719" s="98">
        <f t="shared" si="112"/>
        <v>34.237576230967285</v>
      </c>
      <c r="N719" s="116">
        <f t="shared" si="113"/>
        <v>34.287576230967289</v>
      </c>
      <c r="O719" s="117">
        <f t="shared" si="114"/>
        <v>34.262576230967284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34.288076230967285</v>
      </c>
      <c r="L720" s="115">
        <f t="shared" si="119"/>
        <v>34.337076230967284</v>
      </c>
      <c r="M720" s="98">
        <f t="shared" si="112"/>
        <v>34.287576230967282</v>
      </c>
      <c r="N720" s="116">
        <f t="shared" si="113"/>
        <v>34.337576230967287</v>
      </c>
      <c r="O720" s="117">
        <f t="shared" si="114"/>
        <v>34.312576230967281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34.338076230967282</v>
      </c>
      <c r="L721" s="115">
        <f t="shared" si="119"/>
        <v>34.387076230967281</v>
      </c>
      <c r="M721" s="98">
        <f t="shared" si="112"/>
        <v>34.337576230967279</v>
      </c>
      <c r="N721" s="116">
        <f t="shared" si="113"/>
        <v>34.387576230967284</v>
      </c>
      <c r="O721" s="117">
        <f t="shared" si="114"/>
        <v>34.362576230967278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34.388076230967279</v>
      </c>
      <c r="L722" s="115">
        <f t="shared" si="119"/>
        <v>34.437076230967278</v>
      </c>
      <c r="M722" s="98">
        <f t="shared" si="112"/>
        <v>34.387576230967277</v>
      </c>
      <c r="N722" s="116">
        <f t="shared" si="113"/>
        <v>34.437576230967281</v>
      </c>
      <c r="O722" s="117">
        <f t="shared" si="114"/>
        <v>34.412576230967275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34.438076230967276</v>
      </c>
      <c r="L723" s="115">
        <f t="shared" si="119"/>
        <v>34.487076230967276</v>
      </c>
      <c r="M723" s="98">
        <f t="shared" si="112"/>
        <v>34.437576230967274</v>
      </c>
      <c r="N723" s="116">
        <f t="shared" si="113"/>
        <v>34.487576230967278</v>
      </c>
      <c r="O723" s="117">
        <f t="shared" si="114"/>
        <v>34.462576230967272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34.488076230967273</v>
      </c>
      <c r="L724" s="115">
        <f t="shared" si="119"/>
        <v>34.537076230967273</v>
      </c>
      <c r="M724" s="98">
        <f t="shared" si="112"/>
        <v>34.487576230967271</v>
      </c>
      <c r="N724" s="116">
        <f t="shared" si="113"/>
        <v>34.537576230967275</v>
      </c>
      <c r="O724" s="117">
        <f t="shared" si="114"/>
        <v>34.512576230967269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34.53807623096727</v>
      </c>
      <c r="L725" s="115">
        <f t="shared" si="119"/>
        <v>34.58707623096727</v>
      </c>
      <c r="M725" s="98">
        <f t="shared" si="112"/>
        <v>34.537576230967268</v>
      </c>
      <c r="N725" s="116">
        <f t="shared" si="113"/>
        <v>34.587576230967272</v>
      </c>
      <c r="O725" s="117">
        <f t="shared" si="114"/>
        <v>34.562576230967267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34.588076230967268</v>
      </c>
      <c r="L726" s="115">
        <f t="shared" si="119"/>
        <v>34.637076230967267</v>
      </c>
      <c r="M726" s="98">
        <f t="shared" si="112"/>
        <v>34.587576230967265</v>
      </c>
      <c r="N726" s="116">
        <f t="shared" si="113"/>
        <v>34.637576230967269</v>
      </c>
      <c r="O726" s="117">
        <f t="shared" si="114"/>
        <v>34.612576230967264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34.638076230967265</v>
      </c>
      <c r="L727" s="115">
        <f t="shared" si="119"/>
        <v>34.687076230967264</v>
      </c>
      <c r="M727" s="98">
        <f t="shared" si="112"/>
        <v>34.637576230967262</v>
      </c>
      <c r="N727" s="116">
        <f t="shared" si="113"/>
        <v>34.687576230967267</v>
      </c>
      <c r="O727" s="117">
        <f t="shared" si="114"/>
        <v>34.662576230967261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34.688076230967262</v>
      </c>
      <c r="L728" s="115">
        <f t="shared" si="119"/>
        <v>34.737076230967261</v>
      </c>
      <c r="M728" s="98">
        <f t="shared" si="112"/>
        <v>34.68757623096726</v>
      </c>
      <c r="N728" s="116">
        <f t="shared" si="113"/>
        <v>34.737576230967264</v>
      </c>
      <c r="O728" s="117">
        <f t="shared" si="114"/>
        <v>34.712576230967258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34.738076230967259</v>
      </c>
      <c r="L729" s="115">
        <f t="shared" si="119"/>
        <v>34.787076230967259</v>
      </c>
      <c r="M729" s="98">
        <f t="shared" si="112"/>
        <v>34.737576230967257</v>
      </c>
      <c r="N729" s="116">
        <f t="shared" si="113"/>
        <v>34.787576230967261</v>
      </c>
      <c r="O729" s="117">
        <f t="shared" si="114"/>
        <v>34.762576230967255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34.788076230967256</v>
      </c>
      <c r="L730" s="115">
        <f t="shared" si="119"/>
        <v>34.837076230967256</v>
      </c>
      <c r="M730" s="98">
        <f t="shared" si="112"/>
        <v>34.787576230967254</v>
      </c>
      <c r="N730" s="116">
        <f t="shared" si="113"/>
        <v>34.837576230967258</v>
      </c>
      <c r="O730" s="117">
        <f t="shared" si="114"/>
        <v>34.812576230967252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34.838076230967253</v>
      </c>
      <c r="L731" s="115">
        <f t="shared" si="119"/>
        <v>34.887076230967253</v>
      </c>
      <c r="M731" s="98">
        <f t="shared" si="112"/>
        <v>34.837576230967251</v>
      </c>
      <c r="N731" s="116">
        <f t="shared" si="113"/>
        <v>34.887576230967255</v>
      </c>
      <c r="O731" s="117">
        <f t="shared" si="114"/>
        <v>34.86257623096725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34.888076230967251</v>
      </c>
      <c r="L732" s="115">
        <f t="shared" si="119"/>
        <v>34.93707623096725</v>
      </c>
      <c r="M732" s="98">
        <f t="shared" si="112"/>
        <v>34.887576230967248</v>
      </c>
      <c r="N732" s="116">
        <f t="shared" si="113"/>
        <v>34.937576230967252</v>
      </c>
      <c r="O732" s="117">
        <f t="shared" si="114"/>
        <v>34.912576230967247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34.938076230967248</v>
      </c>
      <c r="L733" s="115">
        <f t="shared" si="119"/>
        <v>34.987076230967247</v>
      </c>
      <c r="M733" s="98">
        <f t="shared" si="112"/>
        <v>34.937576230967245</v>
      </c>
      <c r="N733" s="116">
        <f t="shared" si="113"/>
        <v>34.98757623096725</v>
      </c>
      <c r="O733" s="117">
        <f t="shared" si="114"/>
        <v>34.962576230967244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34.988076230967245</v>
      </c>
      <c r="L734" s="115">
        <f t="shared" si="119"/>
        <v>35.037076230967244</v>
      </c>
      <c r="M734" s="98">
        <f t="shared" si="112"/>
        <v>34.987576230967242</v>
      </c>
      <c r="N734" s="116">
        <f t="shared" si="113"/>
        <v>35.037576230967247</v>
      </c>
      <c r="O734" s="117">
        <f t="shared" si="114"/>
        <v>35.012576230967241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35.038076230967242</v>
      </c>
      <c r="L735" s="115">
        <f t="shared" si="119"/>
        <v>35.087076230967241</v>
      </c>
      <c r="M735" s="98">
        <f t="shared" si="112"/>
        <v>35.03757623096724</v>
      </c>
      <c r="N735" s="116">
        <f t="shared" si="113"/>
        <v>35.087576230967244</v>
      </c>
      <c r="O735" s="117">
        <f t="shared" si="114"/>
        <v>35.062576230967238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35.088076230967239</v>
      </c>
      <c r="L736" s="115">
        <f t="shared" si="119"/>
        <v>35.137076230967239</v>
      </c>
      <c r="M736" s="98">
        <f t="shared" si="112"/>
        <v>35.087576230967237</v>
      </c>
      <c r="N736" s="116">
        <f t="shared" si="113"/>
        <v>35.137576230967241</v>
      </c>
      <c r="O736" s="117">
        <f t="shared" si="114"/>
        <v>35.112576230967235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35.138076230967236</v>
      </c>
      <c r="L737" s="115">
        <f t="shared" si="119"/>
        <v>35.187076230967236</v>
      </c>
      <c r="M737" s="98">
        <f t="shared" si="112"/>
        <v>35.137576230967234</v>
      </c>
      <c r="N737" s="116">
        <f t="shared" si="113"/>
        <v>35.187576230967238</v>
      </c>
      <c r="O737" s="117">
        <f t="shared" si="114"/>
        <v>35.162576230967233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35.188076230967233</v>
      </c>
      <c r="L738" s="115">
        <f t="shared" si="119"/>
        <v>35.237076230967233</v>
      </c>
      <c r="M738" s="98">
        <f t="shared" si="112"/>
        <v>35.187576230967231</v>
      </c>
      <c r="N738" s="116">
        <f t="shared" si="113"/>
        <v>35.237576230967235</v>
      </c>
      <c r="O738" s="117">
        <f t="shared" si="114"/>
        <v>35.21257623096723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35.238076230967231</v>
      </c>
      <c r="L739" s="115">
        <f t="shared" si="119"/>
        <v>35.28707623096723</v>
      </c>
      <c r="M739" s="98">
        <f t="shared" si="112"/>
        <v>35.237576230967228</v>
      </c>
      <c r="N739" s="116">
        <f t="shared" si="113"/>
        <v>35.287576230967233</v>
      </c>
      <c r="O739" s="117">
        <f t="shared" si="114"/>
        <v>35.262576230967227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35.288076230967228</v>
      </c>
      <c r="L740" s="115">
        <f t="shared" si="119"/>
        <v>35.337076230967227</v>
      </c>
      <c r="M740" s="98">
        <f t="shared" si="112"/>
        <v>35.287576230967225</v>
      </c>
      <c r="N740" s="116">
        <f t="shared" si="113"/>
        <v>35.33757623096723</v>
      </c>
      <c r="O740" s="117">
        <f t="shared" si="114"/>
        <v>35.312576230967224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35.338076230967225</v>
      </c>
      <c r="L741" s="115">
        <f t="shared" si="119"/>
        <v>35.387076230967224</v>
      </c>
      <c r="M741" s="98">
        <f t="shared" si="112"/>
        <v>35.337576230967223</v>
      </c>
      <c r="N741" s="116">
        <f t="shared" si="113"/>
        <v>35.387576230967227</v>
      </c>
      <c r="O741" s="117">
        <f t="shared" si="114"/>
        <v>35.362576230967221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35.388076230967222</v>
      </c>
      <c r="L742" s="115">
        <f t="shared" si="119"/>
        <v>35.437076230967222</v>
      </c>
      <c r="M742" s="98">
        <f t="shared" si="112"/>
        <v>35.38757623096722</v>
      </c>
      <c r="N742" s="116">
        <f t="shared" si="113"/>
        <v>35.437576230967224</v>
      </c>
      <c r="O742" s="117">
        <f t="shared" si="114"/>
        <v>35.412576230967218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35.438076230967219</v>
      </c>
      <c r="L743" s="115">
        <f t="shared" si="119"/>
        <v>35.487076230967219</v>
      </c>
      <c r="M743" s="98">
        <f t="shared" si="112"/>
        <v>35.437576230967217</v>
      </c>
      <c r="N743" s="116">
        <f t="shared" si="113"/>
        <v>35.487576230967221</v>
      </c>
      <c r="O743" s="117">
        <f t="shared" si="114"/>
        <v>35.462576230967215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35.488076230967216</v>
      </c>
      <c r="L744" s="115">
        <f t="shared" si="119"/>
        <v>35.537076230967216</v>
      </c>
      <c r="M744" s="98">
        <f t="shared" si="112"/>
        <v>35.487576230967214</v>
      </c>
      <c r="N744" s="116">
        <f t="shared" si="113"/>
        <v>35.537576230967218</v>
      </c>
      <c r="O744" s="117">
        <f t="shared" si="114"/>
        <v>35.512576230967213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35.538076230967214</v>
      </c>
      <c r="L745" s="115">
        <f t="shared" si="119"/>
        <v>35.587076230967213</v>
      </c>
      <c r="M745" s="98">
        <f t="shared" si="112"/>
        <v>35.537576230967211</v>
      </c>
      <c r="N745" s="116">
        <f t="shared" si="113"/>
        <v>35.587576230967215</v>
      </c>
      <c r="O745" s="117">
        <f t="shared" si="114"/>
        <v>35.56257623096721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35.588076230967211</v>
      </c>
      <c r="L746" s="115">
        <f t="shared" si="119"/>
        <v>35.63707623096721</v>
      </c>
      <c r="M746" s="98">
        <f t="shared" si="112"/>
        <v>35.587576230967208</v>
      </c>
      <c r="N746" s="116">
        <f t="shared" si="113"/>
        <v>35.637576230967213</v>
      </c>
      <c r="O746" s="117">
        <f t="shared" si="114"/>
        <v>35.612576230967207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35.638076230967208</v>
      </c>
      <c r="L747" s="115">
        <f t="shared" si="119"/>
        <v>35.687076230967207</v>
      </c>
      <c r="M747" s="98">
        <f t="shared" si="112"/>
        <v>35.637576230967206</v>
      </c>
      <c r="N747" s="116">
        <f t="shared" si="113"/>
        <v>35.68757623096721</v>
      </c>
      <c r="O747" s="117">
        <f t="shared" si="114"/>
        <v>35.662576230967204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35.688076230967205</v>
      </c>
      <c r="L748" s="115">
        <f t="shared" si="119"/>
        <v>35.737076230967205</v>
      </c>
      <c r="M748" s="98">
        <f t="shared" si="112"/>
        <v>35.687576230967203</v>
      </c>
      <c r="N748" s="116">
        <f t="shared" si="113"/>
        <v>35.737576230967207</v>
      </c>
      <c r="O748" s="117">
        <f t="shared" si="114"/>
        <v>35.712576230967201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35.738076230967202</v>
      </c>
      <c r="L749" s="115">
        <f t="shared" si="119"/>
        <v>35.787076230967202</v>
      </c>
      <c r="M749" s="98">
        <f t="shared" si="112"/>
        <v>35.7375762309672</v>
      </c>
      <c r="N749" s="116">
        <f t="shared" si="113"/>
        <v>35.787576230967204</v>
      </c>
      <c r="O749" s="117">
        <f t="shared" si="114"/>
        <v>35.762576230967198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35.788076230967199</v>
      </c>
      <c r="L750" s="115">
        <f t="shared" si="119"/>
        <v>35.837076230967199</v>
      </c>
      <c r="M750" s="98">
        <f t="shared" si="112"/>
        <v>35.787576230967197</v>
      </c>
      <c r="N750" s="116">
        <f t="shared" si="113"/>
        <v>35.837576230967201</v>
      </c>
      <c r="O750" s="117">
        <f t="shared" si="114"/>
        <v>35.812576230967196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35.838076230967197</v>
      </c>
      <c r="L751" s="115">
        <f t="shared" si="119"/>
        <v>35.887076230967196</v>
      </c>
      <c r="M751" s="98">
        <f t="shared" si="112"/>
        <v>35.837576230967194</v>
      </c>
      <c r="N751" s="116">
        <f t="shared" si="113"/>
        <v>35.887576230967198</v>
      </c>
      <c r="O751" s="117">
        <f t="shared" si="114"/>
        <v>35.862576230967193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35.888076230967194</v>
      </c>
      <c r="L752" s="115">
        <f t="shared" si="119"/>
        <v>35.937076230967193</v>
      </c>
      <c r="M752" s="98">
        <f t="shared" si="112"/>
        <v>35.887576230967191</v>
      </c>
      <c r="N752" s="116">
        <f t="shared" si="113"/>
        <v>35.937576230967196</v>
      </c>
      <c r="O752" s="117">
        <f t="shared" si="114"/>
        <v>35.91257623096719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35.938076230967191</v>
      </c>
      <c r="L753" s="115">
        <f t="shared" si="119"/>
        <v>35.98707623096719</v>
      </c>
      <c r="M753" s="98">
        <f t="shared" si="112"/>
        <v>35.937576230967188</v>
      </c>
      <c r="N753" s="116">
        <f t="shared" si="113"/>
        <v>35.987576230967193</v>
      </c>
      <c r="O753" s="117">
        <f t="shared" si="114"/>
        <v>35.962576230967187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35.988076230967188</v>
      </c>
      <c r="L754" s="115">
        <f t="shared" si="119"/>
        <v>36.037076230967187</v>
      </c>
      <c r="M754" s="98">
        <f t="shared" si="112"/>
        <v>35.987576230967186</v>
      </c>
      <c r="N754" s="116">
        <f t="shared" si="113"/>
        <v>36.03757623096719</v>
      </c>
      <c r="O754" s="117">
        <f t="shared" si="114"/>
        <v>36.012576230967184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36.038076230967185</v>
      </c>
      <c r="L755" s="115">
        <f t="shared" si="119"/>
        <v>36.087076230967185</v>
      </c>
      <c r="M755" s="98">
        <f t="shared" si="112"/>
        <v>36.037576230967183</v>
      </c>
      <c r="N755" s="116">
        <f t="shared" si="113"/>
        <v>36.087576230967187</v>
      </c>
      <c r="O755" s="117">
        <f t="shared" si="114"/>
        <v>36.062576230967181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36.088076230967182</v>
      </c>
      <c r="L756" s="115">
        <f t="shared" si="119"/>
        <v>36.137076230967182</v>
      </c>
      <c r="M756" s="98">
        <f t="shared" si="112"/>
        <v>36.08757623096718</v>
      </c>
      <c r="N756" s="116">
        <f t="shared" si="113"/>
        <v>36.137576230967184</v>
      </c>
      <c r="O756" s="117">
        <f t="shared" si="114"/>
        <v>36.112576230967179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36.138076230967179</v>
      </c>
      <c r="L757" s="115">
        <f t="shared" si="119"/>
        <v>36.187076230967179</v>
      </c>
      <c r="M757" s="98">
        <f t="shared" si="112"/>
        <v>36.137576230967177</v>
      </c>
      <c r="N757" s="116">
        <f t="shared" si="113"/>
        <v>36.187576230967181</v>
      </c>
      <c r="O757" s="117">
        <f t="shared" si="114"/>
        <v>36.162576230967176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36.188076230967177</v>
      </c>
      <c r="L758" s="115">
        <f t="shared" si="119"/>
        <v>36.237076230967176</v>
      </c>
      <c r="M758" s="98">
        <f t="shared" si="112"/>
        <v>36.187576230967174</v>
      </c>
      <c r="N758" s="116">
        <f t="shared" si="113"/>
        <v>36.237576230967179</v>
      </c>
      <c r="O758" s="117">
        <f t="shared" si="114"/>
        <v>36.212576230967173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36.238076230967174</v>
      </c>
      <c r="L759" s="115">
        <f t="shared" si="119"/>
        <v>36.287076230967173</v>
      </c>
      <c r="M759" s="98">
        <f t="shared" si="112"/>
        <v>36.237576230967171</v>
      </c>
      <c r="N759" s="116">
        <f t="shared" si="113"/>
        <v>36.287576230967176</v>
      </c>
      <c r="O759" s="117">
        <f t="shared" si="114"/>
        <v>36.26257623096717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36.288076230967171</v>
      </c>
      <c r="L760" s="115">
        <f t="shared" si="119"/>
        <v>36.33707623096717</v>
      </c>
      <c r="M760" s="98">
        <f t="shared" si="112"/>
        <v>36.287576230967169</v>
      </c>
      <c r="N760" s="116">
        <f t="shared" si="113"/>
        <v>36.337576230967173</v>
      </c>
      <c r="O760" s="117">
        <f t="shared" si="114"/>
        <v>36.312576230967167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36.338076230967168</v>
      </c>
      <c r="L761" s="115">
        <f t="shared" si="119"/>
        <v>36.387076230967168</v>
      </c>
      <c r="M761" s="98">
        <f t="shared" si="112"/>
        <v>36.337576230967166</v>
      </c>
      <c r="N761" s="116">
        <f t="shared" si="113"/>
        <v>36.38757623096717</v>
      </c>
      <c r="O761" s="117">
        <f t="shared" si="114"/>
        <v>36.362576230967164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36.388076230967165</v>
      </c>
      <c r="L762" s="115">
        <f t="shared" si="119"/>
        <v>36.437076230967165</v>
      </c>
      <c r="M762" s="98">
        <f t="shared" si="112"/>
        <v>36.387576230967163</v>
      </c>
      <c r="N762" s="116">
        <f t="shared" si="113"/>
        <v>36.437576230967167</v>
      </c>
      <c r="O762" s="117">
        <f t="shared" si="114"/>
        <v>36.412576230967161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36.438076230967162</v>
      </c>
      <c r="L763" s="115">
        <f t="shared" si="119"/>
        <v>36.487076230967162</v>
      </c>
      <c r="M763" s="98">
        <f t="shared" si="112"/>
        <v>36.43757623096716</v>
      </c>
      <c r="N763" s="116">
        <f t="shared" si="113"/>
        <v>36.487576230967164</v>
      </c>
      <c r="O763" s="117">
        <f t="shared" si="114"/>
        <v>36.462576230967159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36.48807623096716</v>
      </c>
      <c r="L764" s="115">
        <f t="shared" si="119"/>
        <v>36.537076230967159</v>
      </c>
      <c r="M764" s="98">
        <f t="shared" si="112"/>
        <v>36.487576230967157</v>
      </c>
      <c r="N764" s="116">
        <f t="shared" si="113"/>
        <v>36.537576230967161</v>
      </c>
      <c r="O764" s="117">
        <f t="shared" si="114"/>
        <v>36.512576230967156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36.538076230967157</v>
      </c>
      <c r="L765" s="115">
        <f t="shared" si="119"/>
        <v>36.587076230967156</v>
      </c>
      <c r="M765" s="98">
        <f t="shared" si="112"/>
        <v>36.537576230967154</v>
      </c>
      <c r="N765" s="116">
        <f t="shared" si="113"/>
        <v>36.587576230967159</v>
      </c>
      <c r="O765" s="117">
        <f t="shared" si="114"/>
        <v>36.562576230967153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36.588076230967154</v>
      </c>
      <c r="L766" s="115">
        <f t="shared" si="119"/>
        <v>36.637076230967153</v>
      </c>
      <c r="M766" s="98">
        <f t="shared" si="112"/>
        <v>36.587576230967152</v>
      </c>
      <c r="N766" s="116">
        <f t="shared" si="113"/>
        <v>36.637576230967156</v>
      </c>
      <c r="O766" s="117">
        <f t="shared" si="114"/>
        <v>36.61257623096715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36.638076230967151</v>
      </c>
      <c r="L767" s="115">
        <f t="shared" si="119"/>
        <v>36.687076230967151</v>
      </c>
      <c r="M767" s="98">
        <f t="shared" si="112"/>
        <v>36.637576230967149</v>
      </c>
      <c r="N767" s="116">
        <f t="shared" si="113"/>
        <v>36.687576230967153</v>
      </c>
      <c r="O767" s="117">
        <f t="shared" si="114"/>
        <v>36.662576230967147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36.688076230967148</v>
      </c>
      <c r="L768" s="115">
        <f t="shared" si="119"/>
        <v>36.737076230967148</v>
      </c>
      <c r="M768" s="98">
        <f t="shared" si="112"/>
        <v>36.687576230967146</v>
      </c>
      <c r="N768" s="116">
        <f t="shared" si="113"/>
        <v>36.73757623096715</v>
      </c>
      <c r="O768" s="117">
        <f t="shared" si="114"/>
        <v>36.712576230967144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36.738076230967145</v>
      </c>
      <c r="L769" s="115">
        <f t="shared" si="119"/>
        <v>36.787076230967145</v>
      </c>
      <c r="M769" s="98">
        <f t="shared" si="112"/>
        <v>36.737576230967143</v>
      </c>
      <c r="N769" s="116">
        <f t="shared" si="113"/>
        <v>36.787576230967147</v>
      </c>
      <c r="O769" s="117">
        <f t="shared" si="114"/>
        <v>36.762576230967142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36.788076230967143</v>
      </c>
      <c r="L770" s="115">
        <f t="shared" si="119"/>
        <v>36.837076230967142</v>
      </c>
      <c r="M770" s="98">
        <f t="shared" si="112"/>
        <v>36.78757623096714</v>
      </c>
      <c r="N770" s="116">
        <f t="shared" si="113"/>
        <v>36.837576230967144</v>
      </c>
      <c r="O770" s="117">
        <f t="shared" si="114"/>
        <v>36.812576230967139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36.83807623096714</v>
      </c>
      <c r="L771" s="115">
        <f t="shared" si="119"/>
        <v>36.887076230967139</v>
      </c>
      <c r="M771" s="98">
        <f t="shared" si="112"/>
        <v>36.837576230967137</v>
      </c>
      <c r="N771" s="116">
        <f t="shared" si="113"/>
        <v>36.887576230967142</v>
      </c>
      <c r="O771" s="117">
        <f t="shared" si="114"/>
        <v>36.862576230967136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36.888076230967137</v>
      </c>
      <c r="L772" s="115">
        <f t="shared" si="119"/>
        <v>36.937076230967136</v>
      </c>
      <c r="M772" s="98">
        <f t="shared" si="112"/>
        <v>36.887576230967134</v>
      </c>
      <c r="N772" s="116">
        <f t="shared" si="113"/>
        <v>36.937576230967139</v>
      </c>
      <c r="O772" s="117">
        <f t="shared" si="114"/>
        <v>36.912576230967133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36.938076230967134</v>
      </c>
      <c r="L773" s="115">
        <f t="shared" si="119"/>
        <v>36.987076230967133</v>
      </c>
      <c r="M773" s="98">
        <f t="shared" ref="M773:M836" si="122">K773-5*10^-(D$2+1)</f>
        <v>36.937576230967132</v>
      </c>
      <c r="N773" s="116">
        <f t="shared" ref="N773:N836" si="123">L773+5*10^-(D$2+1)</f>
        <v>36.987576230967136</v>
      </c>
      <c r="O773" s="117">
        <f t="shared" ref="O773:O836" si="124">AVERAGE(K773,L773)</f>
        <v>36.96257623096713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36.988076230967131</v>
      </c>
      <c r="L774" s="115">
        <f t="shared" ref="L774:L837" si="129">K774+$I$4-POWER(10,-$D$2)</f>
        <v>37.037076230967131</v>
      </c>
      <c r="M774" s="98">
        <f t="shared" si="122"/>
        <v>36.987576230967129</v>
      </c>
      <c r="N774" s="116">
        <f t="shared" si="123"/>
        <v>37.037576230967133</v>
      </c>
      <c r="O774" s="117">
        <f t="shared" si="124"/>
        <v>37.012576230967127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37.038076230967128</v>
      </c>
      <c r="L775" s="115">
        <f t="shared" si="129"/>
        <v>37.087076230967128</v>
      </c>
      <c r="M775" s="98">
        <f t="shared" si="122"/>
        <v>37.037576230967126</v>
      </c>
      <c r="N775" s="116">
        <f t="shared" si="123"/>
        <v>37.08757623096713</v>
      </c>
      <c r="O775" s="117">
        <f t="shared" si="124"/>
        <v>37.062576230967125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37.088076230967125</v>
      </c>
      <c r="L776" s="115">
        <f t="shared" si="129"/>
        <v>37.137076230967125</v>
      </c>
      <c r="M776" s="98">
        <f t="shared" si="122"/>
        <v>37.087576230967123</v>
      </c>
      <c r="N776" s="116">
        <f t="shared" si="123"/>
        <v>37.137576230967127</v>
      </c>
      <c r="O776" s="117">
        <f t="shared" si="124"/>
        <v>37.112576230967122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37.138076230967123</v>
      </c>
      <c r="L777" s="115">
        <f t="shared" si="129"/>
        <v>37.187076230967122</v>
      </c>
      <c r="M777" s="98">
        <f t="shared" si="122"/>
        <v>37.13757623096712</v>
      </c>
      <c r="N777" s="116">
        <f t="shared" si="123"/>
        <v>37.187576230967125</v>
      </c>
      <c r="O777" s="117">
        <f t="shared" si="124"/>
        <v>37.162576230967119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37.18807623096712</v>
      </c>
      <c r="L778" s="115">
        <f t="shared" si="129"/>
        <v>37.237076230967119</v>
      </c>
      <c r="M778" s="98">
        <f t="shared" si="122"/>
        <v>37.187576230967117</v>
      </c>
      <c r="N778" s="116">
        <f t="shared" si="123"/>
        <v>37.237576230967122</v>
      </c>
      <c r="O778" s="117">
        <f t="shared" si="124"/>
        <v>37.212576230967116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37.238076230967117</v>
      </c>
      <c r="L779" s="115">
        <f t="shared" si="129"/>
        <v>37.287076230967116</v>
      </c>
      <c r="M779" s="98">
        <f t="shared" si="122"/>
        <v>37.237576230967115</v>
      </c>
      <c r="N779" s="116">
        <f t="shared" si="123"/>
        <v>37.287576230967119</v>
      </c>
      <c r="O779" s="117">
        <f t="shared" si="124"/>
        <v>37.262576230967113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37.288076230967114</v>
      </c>
      <c r="L780" s="115">
        <f t="shared" si="129"/>
        <v>37.337076230967114</v>
      </c>
      <c r="M780" s="98">
        <f t="shared" si="122"/>
        <v>37.287576230967112</v>
      </c>
      <c r="N780" s="116">
        <f t="shared" si="123"/>
        <v>37.337576230967116</v>
      </c>
      <c r="O780" s="117">
        <f t="shared" si="124"/>
        <v>37.31257623096711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37.338076230967111</v>
      </c>
      <c r="L781" s="115">
        <f t="shared" si="129"/>
        <v>37.387076230967111</v>
      </c>
      <c r="M781" s="98">
        <f t="shared" si="122"/>
        <v>37.337576230967109</v>
      </c>
      <c r="N781" s="116">
        <f t="shared" si="123"/>
        <v>37.387576230967113</v>
      </c>
      <c r="O781" s="117">
        <f t="shared" si="124"/>
        <v>37.362576230967107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37.388076230967108</v>
      </c>
      <c r="L782" s="115">
        <f t="shared" si="129"/>
        <v>37.437076230967108</v>
      </c>
      <c r="M782" s="98">
        <f t="shared" si="122"/>
        <v>37.387576230967106</v>
      </c>
      <c r="N782" s="116">
        <f t="shared" si="123"/>
        <v>37.43757623096711</v>
      </c>
      <c r="O782" s="117">
        <f t="shared" si="124"/>
        <v>37.412576230967105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37.438076230967106</v>
      </c>
      <c r="L783" s="115">
        <f t="shared" si="129"/>
        <v>37.487076230967105</v>
      </c>
      <c r="M783" s="98">
        <f t="shared" si="122"/>
        <v>37.437576230967103</v>
      </c>
      <c r="N783" s="116">
        <f t="shared" si="123"/>
        <v>37.487576230967107</v>
      </c>
      <c r="O783" s="117">
        <f t="shared" si="124"/>
        <v>37.462576230967102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37.488076230967103</v>
      </c>
      <c r="L784" s="115">
        <f t="shared" si="129"/>
        <v>37.537076230967102</v>
      </c>
      <c r="M784" s="98">
        <f t="shared" si="122"/>
        <v>37.4875762309671</v>
      </c>
      <c r="N784" s="116">
        <f t="shared" si="123"/>
        <v>37.537576230967105</v>
      </c>
      <c r="O784" s="117">
        <f t="shared" si="124"/>
        <v>37.512576230967099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37.5380762309671</v>
      </c>
      <c r="L785" s="115">
        <f t="shared" si="129"/>
        <v>37.587076230967099</v>
      </c>
      <c r="M785" s="98">
        <f t="shared" si="122"/>
        <v>37.537576230967098</v>
      </c>
      <c r="N785" s="116">
        <f t="shared" si="123"/>
        <v>37.587576230967102</v>
      </c>
      <c r="O785" s="117">
        <f t="shared" si="124"/>
        <v>37.562576230967096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37.588076230967097</v>
      </c>
      <c r="L786" s="115">
        <f t="shared" si="129"/>
        <v>37.637076230967097</v>
      </c>
      <c r="M786" s="98">
        <f t="shared" si="122"/>
        <v>37.587576230967095</v>
      </c>
      <c r="N786" s="116">
        <f t="shared" si="123"/>
        <v>37.637576230967099</v>
      </c>
      <c r="O786" s="117">
        <f t="shared" si="124"/>
        <v>37.612576230967093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37.638076230967094</v>
      </c>
      <c r="L787" s="115">
        <f t="shared" si="129"/>
        <v>37.687076230967094</v>
      </c>
      <c r="M787" s="98">
        <f t="shared" si="122"/>
        <v>37.637576230967092</v>
      </c>
      <c r="N787" s="116">
        <f t="shared" si="123"/>
        <v>37.687576230967096</v>
      </c>
      <c r="O787" s="117">
        <f t="shared" si="124"/>
        <v>37.66257623096709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37.688076230967091</v>
      </c>
      <c r="L788" s="115">
        <f t="shared" si="129"/>
        <v>37.737076230967091</v>
      </c>
      <c r="M788" s="98">
        <f t="shared" si="122"/>
        <v>37.687576230967089</v>
      </c>
      <c r="N788" s="116">
        <f t="shared" si="123"/>
        <v>37.737576230967093</v>
      </c>
      <c r="O788" s="117">
        <f t="shared" si="124"/>
        <v>37.712576230967088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37.738076230967089</v>
      </c>
      <c r="L789" s="115">
        <f t="shared" si="129"/>
        <v>37.787076230967088</v>
      </c>
      <c r="M789" s="98">
        <f t="shared" si="122"/>
        <v>37.737576230967086</v>
      </c>
      <c r="N789" s="116">
        <f t="shared" si="123"/>
        <v>37.78757623096709</v>
      </c>
      <c r="O789" s="117">
        <f t="shared" si="124"/>
        <v>37.762576230967085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37.788076230967086</v>
      </c>
      <c r="L790" s="115">
        <f t="shared" si="129"/>
        <v>37.837076230967085</v>
      </c>
      <c r="M790" s="98">
        <f t="shared" si="122"/>
        <v>37.787576230967083</v>
      </c>
      <c r="N790" s="116">
        <f t="shared" si="123"/>
        <v>37.837576230967088</v>
      </c>
      <c r="O790" s="117">
        <f t="shared" si="124"/>
        <v>37.812576230967082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37.838076230967083</v>
      </c>
      <c r="L791" s="115">
        <f t="shared" si="129"/>
        <v>37.887076230967082</v>
      </c>
      <c r="M791" s="98">
        <f t="shared" si="122"/>
        <v>37.83757623096708</v>
      </c>
      <c r="N791" s="116">
        <f t="shared" si="123"/>
        <v>37.887576230967085</v>
      </c>
      <c r="O791" s="117">
        <f t="shared" si="124"/>
        <v>37.862576230967079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37.88807623096708</v>
      </c>
      <c r="L792" s="115">
        <f t="shared" si="129"/>
        <v>37.937076230967079</v>
      </c>
      <c r="M792" s="98">
        <f t="shared" si="122"/>
        <v>37.887576230967078</v>
      </c>
      <c r="N792" s="116">
        <f t="shared" si="123"/>
        <v>37.937576230967082</v>
      </c>
      <c r="O792" s="117">
        <f t="shared" si="124"/>
        <v>37.912576230967076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37.938076230967077</v>
      </c>
      <c r="L793" s="115">
        <f t="shared" si="129"/>
        <v>37.987076230967077</v>
      </c>
      <c r="M793" s="98">
        <f t="shared" si="122"/>
        <v>37.937576230967075</v>
      </c>
      <c r="N793" s="116">
        <f t="shared" si="123"/>
        <v>37.987576230967079</v>
      </c>
      <c r="O793" s="117">
        <f t="shared" si="124"/>
        <v>37.962576230967073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37.988076230967074</v>
      </c>
      <c r="L794" s="115">
        <f t="shared" si="129"/>
        <v>38.037076230967074</v>
      </c>
      <c r="M794" s="98">
        <f t="shared" si="122"/>
        <v>37.987576230967072</v>
      </c>
      <c r="N794" s="116">
        <f t="shared" si="123"/>
        <v>38.037576230967076</v>
      </c>
      <c r="O794" s="117">
        <f t="shared" si="124"/>
        <v>38.012576230967071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38.038076230967071</v>
      </c>
      <c r="L795" s="115">
        <f t="shared" si="129"/>
        <v>38.087076230967071</v>
      </c>
      <c r="M795" s="98">
        <f t="shared" si="122"/>
        <v>38.037576230967069</v>
      </c>
      <c r="N795" s="116">
        <f t="shared" si="123"/>
        <v>38.087576230967073</v>
      </c>
      <c r="O795" s="117">
        <f t="shared" si="124"/>
        <v>38.062576230967068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38.088076230967069</v>
      </c>
      <c r="L796" s="115">
        <f t="shared" si="129"/>
        <v>38.137076230967068</v>
      </c>
      <c r="M796" s="98">
        <f t="shared" si="122"/>
        <v>38.087576230967066</v>
      </c>
      <c r="N796" s="116">
        <f t="shared" si="123"/>
        <v>38.137576230967071</v>
      </c>
      <c r="O796" s="117">
        <f t="shared" si="124"/>
        <v>38.112576230967065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38.138076230967066</v>
      </c>
      <c r="L797" s="115">
        <f t="shared" si="129"/>
        <v>38.187076230967065</v>
      </c>
      <c r="M797" s="98">
        <f t="shared" si="122"/>
        <v>38.137576230967063</v>
      </c>
      <c r="N797" s="116">
        <f t="shared" si="123"/>
        <v>38.187576230967068</v>
      </c>
      <c r="O797" s="117">
        <f t="shared" si="124"/>
        <v>38.162576230967062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38.188076230967063</v>
      </c>
      <c r="L798" s="115">
        <f t="shared" si="129"/>
        <v>38.237076230967062</v>
      </c>
      <c r="M798" s="98">
        <f t="shared" si="122"/>
        <v>38.187576230967061</v>
      </c>
      <c r="N798" s="116">
        <f t="shared" si="123"/>
        <v>38.237576230967065</v>
      </c>
      <c r="O798" s="117">
        <f t="shared" si="124"/>
        <v>38.212576230967059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38.23807623096706</v>
      </c>
      <c r="L799" s="115">
        <f t="shared" si="129"/>
        <v>38.28707623096706</v>
      </c>
      <c r="M799" s="98">
        <f t="shared" si="122"/>
        <v>38.237576230967058</v>
      </c>
      <c r="N799" s="116">
        <f t="shared" si="123"/>
        <v>38.287576230967062</v>
      </c>
      <c r="O799" s="117">
        <f t="shared" si="124"/>
        <v>38.262576230967056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38.288076230967057</v>
      </c>
      <c r="L800" s="115">
        <f t="shared" si="129"/>
        <v>38.337076230967057</v>
      </c>
      <c r="M800" s="98">
        <f t="shared" si="122"/>
        <v>38.287576230967055</v>
      </c>
      <c r="N800" s="116">
        <f t="shared" si="123"/>
        <v>38.337576230967059</v>
      </c>
      <c r="O800" s="117">
        <f t="shared" si="124"/>
        <v>38.312576230967053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38.338076230967054</v>
      </c>
      <c r="L801" s="115">
        <f t="shared" si="129"/>
        <v>38.387076230967054</v>
      </c>
      <c r="M801" s="98">
        <f t="shared" si="122"/>
        <v>38.337576230967052</v>
      </c>
      <c r="N801" s="116">
        <f t="shared" si="123"/>
        <v>38.387576230967056</v>
      </c>
      <c r="O801" s="117">
        <f t="shared" si="124"/>
        <v>38.362576230967051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38.388076230967052</v>
      </c>
      <c r="L802" s="115">
        <f t="shared" si="129"/>
        <v>38.437076230967051</v>
      </c>
      <c r="M802" s="98">
        <f t="shared" si="122"/>
        <v>38.387576230967049</v>
      </c>
      <c r="N802" s="116">
        <f t="shared" si="123"/>
        <v>38.437576230967053</v>
      </c>
      <c r="O802" s="117">
        <f t="shared" si="124"/>
        <v>38.412576230967048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38.438076230967049</v>
      </c>
      <c r="L803" s="115">
        <f t="shared" si="129"/>
        <v>38.487076230967048</v>
      </c>
      <c r="M803" s="98">
        <f t="shared" si="122"/>
        <v>38.437576230967046</v>
      </c>
      <c r="N803" s="116">
        <f t="shared" si="123"/>
        <v>38.487576230967051</v>
      </c>
      <c r="O803" s="117">
        <f t="shared" si="124"/>
        <v>38.462576230967045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38.488076230967046</v>
      </c>
      <c r="L804" s="115">
        <f t="shared" si="129"/>
        <v>38.537076230967045</v>
      </c>
      <c r="M804" s="98">
        <f t="shared" si="122"/>
        <v>38.487576230967044</v>
      </c>
      <c r="N804" s="116">
        <f t="shared" si="123"/>
        <v>38.537576230967048</v>
      </c>
      <c r="O804" s="117">
        <f t="shared" si="124"/>
        <v>38.512576230967042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38.538076230967043</v>
      </c>
      <c r="L805" s="115">
        <f t="shared" si="129"/>
        <v>38.587076230967043</v>
      </c>
      <c r="M805" s="98">
        <f t="shared" si="122"/>
        <v>38.537576230967041</v>
      </c>
      <c r="N805" s="116">
        <f t="shared" si="123"/>
        <v>38.587576230967045</v>
      </c>
      <c r="O805" s="117">
        <f t="shared" si="124"/>
        <v>38.562576230967039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38.58807623096704</v>
      </c>
      <c r="L806" s="115">
        <f t="shared" si="129"/>
        <v>38.63707623096704</v>
      </c>
      <c r="M806" s="98">
        <f t="shared" si="122"/>
        <v>38.587576230967038</v>
      </c>
      <c r="N806" s="116">
        <f t="shared" si="123"/>
        <v>38.637576230967042</v>
      </c>
      <c r="O806" s="117">
        <f t="shared" si="124"/>
        <v>38.612576230967036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38.638076230967037</v>
      </c>
      <c r="L807" s="115">
        <f t="shared" si="129"/>
        <v>38.687076230967037</v>
      </c>
      <c r="M807" s="98">
        <f t="shared" si="122"/>
        <v>38.637576230967035</v>
      </c>
      <c r="N807" s="116">
        <f t="shared" si="123"/>
        <v>38.687576230967039</v>
      </c>
      <c r="O807" s="117">
        <f t="shared" si="124"/>
        <v>38.662576230967034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38.688076230967035</v>
      </c>
      <c r="L808" s="115">
        <f t="shared" si="129"/>
        <v>38.737076230967034</v>
      </c>
      <c r="M808" s="98">
        <f t="shared" si="122"/>
        <v>38.687576230967032</v>
      </c>
      <c r="N808" s="116">
        <f t="shared" si="123"/>
        <v>38.737576230967036</v>
      </c>
      <c r="O808" s="117">
        <f t="shared" si="124"/>
        <v>38.712576230967031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38.738076230967032</v>
      </c>
      <c r="L809" s="115">
        <f t="shared" si="129"/>
        <v>38.787076230967031</v>
      </c>
      <c r="M809" s="98">
        <f t="shared" si="122"/>
        <v>38.737576230967029</v>
      </c>
      <c r="N809" s="116">
        <f t="shared" si="123"/>
        <v>38.787576230967034</v>
      </c>
      <c r="O809" s="117">
        <f t="shared" si="124"/>
        <v>38.762576230967028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38.788076230967029</v>
      </c>
      <c r="L810" s="115">
        <f t="shared" si="129"/>
        <v>38.837076230967028</v>
      </c>
      <c r="M810" s="98">
        <f t="shared" si="122"/>
        <v>38.787576230967026</v>
      </c>
      <c r="N810" s="116">
        <f t="shared" si="123"/>
        <v>38.837576230967031</v>
      </c>
      <c r="O810" s="117">
        <f t="shared" si="124"/>
        <v>38.812576230967025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38.838076230967026</v>
      </c>
      <c r="L811" s="115">
        <f t="shared" si="129"/>
        <v>38.887076230967025</v>
      </c>
      <c r="M811" s="98">
        <f t="shared" si="122"/>
        <v>38.837576230967024</v>
      </c>
      <c r="N811" s="116">
        <f t="shared" si="123"/>
        <v>38.887576230967028</v>
      </c>
      <c r="O811" s="117">
        <f t="shared" si="124"/>
        <v>38.862576230967022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38.888076230967023</v>
      </c>
      <c r="L812" s="115">
        <f t="shared" si="129"/>
        <v>38.937076230967023</v>
      </c>
      <c r="M812" s="98">
        <f t="shared" si="122"/>
        <v>38.887576230967021</v>
      </c>
      <c r="N812" s="116">
        <f t="shared" si="123"/>
        <v>38.937576230967025</v>
      </c>
      <c r="O812" s="117">
        <f t="shared" si="124"/>
        <v>38.912576230967019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38.93807623096702</v>
      </c>
      <c r="L813" s="115">
        <f t="shared" si="129"/>
        <v>38.98707623096702</v>
      </c>
      <c r="M813" s="98">
        <f t="shared" si="122"/>
        <v>38.937576230967018</v>
      </c>
      <c r="N813" s="116">
        <f t="shared" si="123"/>
        <v>38.987576230967022</v>
      </c>
      <c r="O813" s="117">
        <f t="shared" si="124"/>
        <v>38.962576230967016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38.988076230967017</v>
      </c>
      <c r="L814" s="115">
        <f t="shared" si="129"/>
        <v>39.037076230967017</v>
      </c>
      <c r="M814" s="98">
        <f t="shared" si="122"/>
        <v>38.987576230967015</v>
      </c>
      <c r="N814" s="116">
        <f t="shared" si="123"/>
        <v>39.037576230967019</v>
      </c>
      <c r="O814" s="117">
        <f t="shared" si="124"/>
        <v>39.012576230967014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39.038076230967015</v>
      </c>
      <c r="L815" s="115">
        <f t="shared" si="129"/>
        <v>39.087076230967014</v>
      </c>
      <c r="M815" s="98">
        <f t="shared" si="122"/>
        <v>39.037576230967012</v>
      </c>
      <c r="N815" s="116">
        <f t="shared" si="123"/>
        <v>39.087576230967016</v>
      </c>
      <c r="O815" s="117">
        <f t="shared" si="124"/>
        <v>39.062576230967011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39.088076230967012</v>
      </c>
      <c r="L816" s="115">
        <f t="shared" si="129"/>
        <v>39.137076230967011</v>
      </c>
      <c r="M816" s="98">
        <f t="shared" si="122"/>
        <v>39.087576230967009</v>
      </c>
      <c r="N816" s="116">
        <f t="shared" si="123"/>
        <v>39.137576230967014</v>
      </c>
      <c r="O816" s="117">
        <f t="shared" si="124"/>
        <v>39.112576230967008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39.138076230967009</v>
      </c>
      <c r="L817" s="115">
        <f t="shared" si="129"/>
        <v>39.187076230967008</v>
      </c>
      <c r="M817" s="98">
        <f t="shared" si="122"/>
        <v>39.137576230967007</v>
      </c>
      <c r="N817" s="116">
        <f t="shared" si="123"/>
        <v>39.187576230967011</v>
      </c>
      <c r="O817" s="117">
        <f t="shared" si="124"/>
        <v>39.162576230967005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39.188076230967006</v>
      </c>
      <c r="L818" s="115">
        <f t="shared" si="129"/>
        <v>39.237076230967006</v>
      </c>
      <c r="M818" s="98">
        <f t="shared" si="122"/>
        <v>39.187576230967004</v>
      </c>
      <c r="N818" s="116">
        <f t="shared" si="123"/>
        <v>39.237576230967008</v>
      </c>
      <c r="O818" s="117">
        <f t="shared" si="124"/>
        <v>39.212576230967002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39.238076230967003</v>
      </c>
      <c r="L819" s="115">
        <f t="shared" si="129"/>
        <v>39.287076230967003</v>
      </c>
      <c r="M819" s="98">
        <f t="shared" si="122"/>
        <v>39.237576230967001</v>
      </c>
      <c r="N819" s="116">
        <f t="shared" si="123"/>
        <v>39.287576230967005</v>
      </c>
      <c r="O819" s="117">
        <f t="shared" si="124"/>
        <v>39.262576230966999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39.288076230967</v>
      </c>
      <c r="L820" s="115">
        <f t="shared" si="129"/>
        <v>39.337076230967</v>
      </c>
      <c r="M820" s="98">
        <f t="shared" si="122"/>
        <v>39.287576230966998</v>
      </c>
      <c r="N820" s="116">
        <f t="shared" si="123"/>
        <v>39.337576230967002</v>
      </c>
      <c r="O820" s="117">
        <f t="shared" si="124"/>
        <v>39.312576230966997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39.338076230966998</v>
      </c>
      <c r="L821" s="115">
        <f t="shared" si="129"/>
        <v>39.387076230966997</v>
      </c>
      <c r="M821" s="98">
        <f t="shared" si="122"/>
        <v>39.337576230966995</v>
      </c>
      <c r="N821" s="116">
        <f t="shared" si="123"/>
        <v>39.387576230966999</v>
      </c>
      <c r="O821" s="117">
        <f t="shared" si="124"/>
        <v>39.362576230966994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39.388076230966995</v>
      </c>
      <c r="L822" s="115">
        <f t="shared" si="129"/>
        <v>39.437076230966994</v>
      </c>
      <c r="M822" s="98">
        <f t="shared" si="122"/>
        <v>39.387576230966992</v>
      </c>
      <c r="N822" s="116">
        <f t="shared" si="123"/>
        <v>39.437576230966997</v>
      </c>
      <c r="O822" s="117">
        <f t="shared" si="124"/>
        <v>39.412576230966991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39.438076230966992</v>
      </c>
      <c r="L823" s="115">
        <f t="shared" si="129"/>
        <v>39.487076230966991</v>
      </c>
      <c r="M823" s="98">
        <f t="shared" si="122"/>
        <v>39.437576230966989</v>
      </c>
      <c r="N823" s="116">
        <f t="shared" si="123"/>
        <v>39.487576230966994</v>
      </c>
      <c r="O823" s="117">
        <f t="shared" si="124"/>
        <v>39.462576230966988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39.488076230966989</v>
      </c>
      <c r="L824" s="115">
        <f t="shared" si="129"/>
        <v>39.537076230966989</v>
      </c>
      <c r="M824" s="98">
        <f t="shared" si="122"/>
        <v>39.487576230966987</v>
      </c>
      <c r="N824" s="116">
        <f t="shared" si="123"/>
        <v>39.537576230966991</v>
      </c>
      <c r="O824" s="117">
        <f t="shared" si="124"/>
        <v>39.512576230966985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39.538076230966986</v>
      </c>
      <c r="L825" s="115">
        <f t="shared" si="129"/>
        <v>39.587076230966986</v>
      </c>
      <c r="M825" s="98">
        <f t="shared" si="122"/>
        <v>39.537576230966984</v>
      </c>
      <c r="N825" s="116">
        <f t="shared" si="123"/>
        <v>39.587576230966988</v>
      </c>
      <c r="O825" s="117">
        <f t="shared" si="124"/>
        <v>39.562576230966982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39.588076230966983</v>
      </c>
      <c r="L826" s="115">
        <f t="shared" si="129"/>
        <v>39.637076230966983</v>
      </c>
      <c r="M826" s="98">
        <f t="shared" si="122"/>
        <v>39.587576230966981</v>
      </c>
      <c r="N826" s="116">
        <f t="shared" si="123"/>
        <v>39.637576230966985</v>
      </c>
      <c r="O826" s="117">
        <f t="shared" si="124"/>
        <v>39.61257623096698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39.638076230966981</v>
      </c>
      <c r="L827" s="115">
        <f t="shared" si="129"/>
        <v>39.68707623096698</v>
      </c>
      <c r="M827" s="98">
        <f t="shared" si="122"/>
        <v>39.637576230966978</v>
      </c>
      <c r="N827" s="116">
        <f t="shared" si="123"/>
        <v>39.687576230966982</v>
      </c>
      <c r="O827" s="117">
        <f t="shared" si="124"/>
        <v>39.662576230966977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39.688076230966978</v>
      </c>
      <c r="L828" s="115">
        <f t="shared" si="129"/>
        <v>39.737076230966977</v>
      </c>
      <c r="M828" s="98">
        <f t="shared" si="122"/>
        <v>39.687576230966975</v>
      </c>
      <c r="N828" s="116">
        <f t="shared" si="123"/>
        <v>39.73757623096698</v>
      </c>
      <c r="O828" s="117">
        <f t="shared" si="124"/>
        <v>39.712576230966974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39.738076230966975</v>
      </c>
      <c r="L829" s="115">
        <f t="shared" si="129"/>
        <v>39.787076230966974</v>
      </c>
      <c r="M829" s="98">
        <f t="shared" si="122"/>
        <v>39.737576230966972</v>
      </c>
      <c r="N829" s="116">
        <f t="shared" si="123"/>
        <v>39.787576230966977</v>
      </c>
      <c r="O829" s="117">
        <f t="shared" si="124"/>
        <v>39.762576230966971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39.788076230966972</v>
      </c>
      <c r="L830" s="115">
        <f t="shared" si="129"/>
        <v>39.837076230966971</v>
      </c>
      <c r="M830" s="98">
        <f t="shared" si="122"/>
        <v>39.78757623096697</v>
      </c>
      <c r="N830" s="116">
        <f t="shared" si="123"/>
        <v>39.837576230966974</v>
      </c>
      <c r="O830" s="117">
        <f t="shared" si="124"/>
        <v>39.812576230966968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39.838076230966969</v>
      </c>
      <c r="L831" s="115">
        <f t="shared" si="129"/>
        <v>39.887076230966969</v>
      </c>
      <c r="M831" s="98">
        <f t="shared" si="122"/>
        <v>39.837576230966967</v>
      </c>
      <c r="N831" s="116">
        <f t="shared" si="123"/>
        <v>39.887576230966971</v>
      </c>
      <c r="O831" s="117">
        <f t="shared" si="124"/>
        <v>39.862576230966965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39.888076230966966</v>
      </c>
      <c r="L832" s="115">
        <f t="shared" si="129"/>
        <v>39.937076230966966</v>
      </c>
      <c r="M832" s="98">
        <f t="shared" si="122"/>
        <v>39.887576230966964</v>
      </c>
      <c r="N832" s="116">
        <f t="shared" si="123"/>
        <v>39.937576230966968</v>
      </c>
      <c r="O832" s="117">
        <f t="shared" si="124"/>
        <v>39.912576230966962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39.938076230966963</v>
      </c>
      <c r="L833" s="115">
        <f t="shared" si="129"/>
        <v>39.987076230966963</v>
      </c>
      <c r="M833" s="98">
        <f t="shared" si="122"/>
        <v>39.937576230966961</v>
      </c>
      <c r="N833" s="116">
        <f t="shared" si="123"/>
        <v>39.987576230966965</v>
      </c>
      <c r="O833" s="117">
        <f t="shared" si="124"/>
        <v>39.96257623096696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39.988076230966961</v>
      </c>
      <c r="L834" s="115">
        <f t="shared" si="129"/>
        <v>40.03707623096696</v>
      </c>
      <c r="M834" s="98">
        <f t="shared" si="122"/>
        <v>39.987576230966958</v>
      </c>
      <c r="N834" s="116">
        <f t="shared" si="123"/>
        <v>40.037576230966962</v>
      </c>
      <c r="O834" s="117">
        <f t="shared" si="124"/>
        <v>40.012576230966957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40.038076230966958</v>
      </c>
      <c r="L835" s="115">
        <f t="shared" si="129"/>
        <v>40.087076230966957</v>
      </c>
      <c r="M835" s="98">
        <f t="shared" si="122"/>
        <v>40.037576230966955</v>
      </c>
      <c r="N835" s="116">
        <f t="shared" si="123"/>
        <v>40.08757623096696</v>
      </c>
      <c r="O835" s="117">
        <f t="shared" si="124"/>
        <v>40.062576230966954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40.088076230966955</v>
      </c>
      <c r="L836" s="115">
        <f t="shared" si="129"/>
        <v>40.137076230966954</v>
      </c>
      <c r="M836" s="98">
        <f t="shared" si="122"/>
        <v>40.087576230966953</v>
      </c>
      <c r="N836" s="116">
        <f t="shared" si="123"/>
        <v>40.137576230966957</v>
      </c>
      <c r="O836" s="117">
        <f t="shared" si="124"/>
        <v>40.112576230966951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40.138076230966952</v>
      </c>
      <c r="L837" s="115">
        <f t="shared" si="129"/>
        <v>40.187076230966952</v>
      </c>
      <c r="M837" s="98">
        <f t="shared" ref="M837:M900" si="132">K837-5*10^-(D$2+1)</f>
        <v>40.13757623096695</v>
      </c>
      <c r="N837" s="116">
        <f t="shared" ref="N837:N900" si="133">L837+5*10^-(D$2+1)</f>
        <v>40.187576230966954</v>
      </c>
      <c r="O837" s="117">
        <f t="shared" ref="O837:O900" si="134">AVERAGE(K837,L837)</f>
        <v>40.162576230966948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40.188076230966949</v>
      </c>
      <c r="L838" s="115">
        <f t="shared" ref="L838:L901" si="139">K838+$I$4-POWER(10,-$D$2)</f>
        <v>40.237076230966949</v>
      </c>
      <c r="M838" s="98">
        <f t="shared" si="132"/>
        <v>40.187576230966947</v>
      </c>
      <c r="N838" s="116">
        <f t="shared" si="133"/>
        <v>40.237576230966951</v>
      </c>
      <c r="O838" s="117">
        <f t="shared" si="134"/>
        <v>40.212576230966945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40.238076230966946</v>
      </c>
      <c r="L839" s="115">
        <f t="shared" si="139"/>
        <v>40.287076230966946</v>
      </c>
      <c r="M839" s="98">
        <f t="shared" si="132"/>
        <v>40.237576230966944</v>
      </c>
      <c r="N839" s="116">
        <f t="shared" si="133"/>
        <v>40.287576230966948</v>
      </c>
      <c r="O839" s="117">
        <f t="shared" si="134"/>
        <v>40.262576230966943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40.288076230966944</v>
      </c>
      <c r="L840" s="115">
        <f t="shared" si="139"/>
        <v>40.337076230966943</v>
      </c>
      <c r="M840" s="98">
        <f t="shared" si="132"/>
        <v>40.287576230966941</v>
      </c>
      <c r="N840" s="116">
        <f t="shared" si="133"/>
        <v>40.337576230966945</v>
      </c>
      <c r="O840" s="117">
        <f t="shared" si="134"/>
        <v>40.31257623096694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40.338076230966941</v>
      </c>
      <c r="L841" s="115">
        <f t="shared" si="139"/>
        <v>40.38707623096694</v>
      </c>
      <c r="M841" s="98">
        <f t="shared" si="132"/>
        <v>40.337576230966938</v>
      </c>
      <c r="N841" s="116">
        <f t="shared" si="133"/>
        <v>40.387576230966943</v>
      </c>
      <c r="O841" s="117">
        <f t="shared" si="134"/>
        <v>40.362576230966937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40.388076230966938</v>
      </c>
      <c r="L842" s="115">
        <f t="shared" si="139"/>
        <v>40.437076230966937</v>
      </c>
      <c r="M842" s="98">
        <f t="shared" si="132"/>
        <v>40.387576230966935</v>
      </c>
      <c r="N842" s="116">
        <f t="shared" si="133"/>
        <v>40.43757623096694</v>
      </c>
      <c r="O842" s="117">
        <f t="shared" si="134"/>
        <v>40.412576230966934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40.438076230966935</v>
      </c>
      <c r="L843" s="115">
        <f t="shared" si="139"/>
        <v>40.487076230966935</v>
      </c>
      <c r="M843" s="98">
        <f t="shared" si="132"/>
        <v>40.437576230966933</v>
      </c>
      <c r="N843" s="116">
        <f t="shared" si="133"/>
        <v>40.487576230966937</v>
      </c>
      <c r="O843" s="117">
        <f t="shared" si="134"/>
        <v>40.462576230966931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40.488076230966932</v>
      </c>
      <c r="L844" s="115">
        <f t="shared" si="139"/>
        <v>40.537076230966932</v>
      </c>
      <c r="M844" s="98">
        <f t="shared" si="132"/>
        <v>40.48757623096693</v>
      </c>
      <c r="N844" s="116">
        <f t="shared" si="133"/>
        <v>40.537576230966934</v>
      </c>
      <c r="O844" s="117">
        <f t="shared" si="134"/>
        <v>40.512576230966928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40.538076230966929</v>
      </c>
      <c r="L845" s="115">
        <f t="shared" si="139"/>
        <v>40.587076230966929</v>
      </c>
      <c r="M845" s="98">
        <f t="shared" si="132"/>
        <v>40.537576230966927</v>
      </c>
      <c r="N845" s="116">
        <f t="shared" si="133"/>
        <v>40.587576230966931</v>
      </c>
      <c r="O845" s="117">
        <f t="shared" si="134"/>
        <v>40.562576230966926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40.588076230966927</v>
      </c>
      <c r="L846" s="115">
        <f t="shared" si="139"/>
        <v>40.637076230966926</v>
      </c>
      <c r="M846" s="98">
        <f t="shared" si="132"/>
        <v>40.587576230966924</v>
      </c>
      <c r="N846" s="116">
        <f t="shared" si="133"/>
        <v>40.637576230966928</v>
      </c>
      <c r="O846" s="117">
        <f t="shared" si="134"/>
        <v>40.612576230966923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40.638076230966924</v>
      </c>
      <c r="L847" s="115">
        <f t="shared" si="139"/>
        <v>40.687076230966923</v>
      </c>
      <c r="M847" s="98">
        <f t="shared" si="132"/>
        <v>40.637576230966921</v>
      </c>
      <c r="N847" s="116">
        <f t="shared" si="133"/>
        <v>40.687576230966926</v>
      </c>
      <c r="O847" s="117">
        <f t="shared" si="134"/>
        <v>40.66257623096692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40.688076230966921</v>
      </c>
      <c r="L848" s="115">
        <f t="shared" si="139"/>
        <v>40.73707623096692</v>
      </c>
      <c r="M848" s="98">
        <f t="shared" si="132"/>
        <v>40.687576230966918</v>
      </c>
      <c r="N848" s="116">
        <f t="shared" si="133"/>
        <v>40.737576230966923</v>
      </c>
      <c r="O848" s="117">
        <f t="shared" si="134"/>
        <v>40.712576230966917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40.738076230966918</v>
      </c>
      <c r="L849" s="115">
        <f t="shared" si="139"/>
        <v>40.787076230966917</v>
      </c>
      <c r="M849" s="98">
        <f t="shared" si="132"/>
        <v>40.737576230966916</v>
      </c>
      <c r="N849" s="116">
        <f t="shared" si="133"/>
        <v>40.78757623096692</v>
      </c>
      <c r="O849" s="117">
        <f t="shared" si="134"/>
        <v>40.762576230966914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40.788076230966915</v>
      </c>
      <c r="L850" s="115">
        <f t="shared" si="139"/>
        <v>40.837076230966915</v>
      </c>
      <c r="M850" s="98">
        <f t="shared" si="132"/>
        <v>40.787576230966913</v>
      </c>
      <c r="N850" s="116">
        <f t="shared" si="133"/>
        <v>40.837576230966917</v>
      </c>
      <c r="O850" s="117">
        <f t="shared" si="134"/>
        <v>40.812576230966911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40.838076230966912</v>
      </c>
      <c r="L851" s="115">
        <f t="shared" si="139"/>
        <v>40.887076230966912</v>
      </c>
      <c r="M851" s="98">
        <f t="shared" si="132"/>
        <v>40.83757623096691</v>
      </c>
      <c r="N851" s="116">
        <f t="shared" si="133"/>
        <v>40.887576230966914</v>
      </c>
      <c r="O851" s="117">
        <f t="shared" si="134"/>
        <v>40.862576230966908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40.888076230966909</v>
      </c>
      <c r="L852" s="115">
        <f t="shared" si="139"/>
        <v>40.937076230966909</v>
      </c>
      <c r="M852" s="98">
        <f t="shared" si="132"/>
        <v>40.887576230966907</v>
      </c>
      <c r="N852" s="116">
        <f t="shared" si="133"/>
        <v>40.937576230966911</v>
      </c>
      <c r="O852" s="117">
        <f t="shared" si="134"/>
        <v>40.912576230966906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40.938076230966907</v>
      </c>
      <c r="L853" s="115">
        <f t="shared" si="139"/>
        <v>40.987076230966906</v>
      </c>
      <c r="M853" s="98">
        <f t="shared" si="132"/>
        <v>40.937576230966904</v>
      </c>
      <c r="N853" s="116">
        <f t="shared" si="133"/>
        <v>40.987576230966908</v>
      </c>
      <c r="O853" s="117">
        <f t="shared" si="134"/>
        <v>40.962576230966903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40.988076230966904</v>
      </c>
      <c r="L854" s="115">
        <f t="shared" si="139"/>
        <v>41.037076230966903</v>
      </c>
      <c r="M854" s="98">
        <f t="shared" si="132"/>
        <v>40.987576230966901</v>
      </c>
      <c r="N854" s="116">
        <f t="shared" si="133"/>
        <v>41.037576230966906</v>
      </c>
      <c r="O854" s="117">
        <f t="shared" si="134"/>
        <v>41.0125762309669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41.038076230966901</v>
      </c>
      <c r="L855" s="115">
        <f t="shared" si="139"/>
        <v>41.0870762309669</v>
      </c>
      <c r="M855" s="98">
        <f t="shared" si="132"/>
        <v>41.037576230966899</v>
      </c>
      <c r="N855" s="116">
        <f t="shared" si="133"/>
        <v>41.087576230966903</v>
      </c>
      <c r="O855" s="117">
        <f t="shared" si="134"/>
        <v>41.062576230966897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41.088076230966898</v>
      </c>
      <c r="L856" s="115">
        <f t="shared" si="139"/>
        <v>41.137076230966898</v>
      </c>
      <c r="M856" s="98">
        <f t="shared" si="132"/>
        <v>41.087576230966896</v>
      </c>
      <c r="N856" s="116">
        <f t="shared" si="133"/>
        <v>41.1375762309669</v>
      </c>
      <c r="O856" s="117">
        <f t="shared" si="134"/>
        <v>41.112576230966894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41.138076230966895</v>
      </c>
      <c r="L857" s="115">
        <f t="shared" si="139"/>
        <v>41.187076230966895</v>
      </c>
      <c r="M857" s="98">
        <f t="shared" si="132"/>
        <v>41.137576230966893</v>
      </c>
      <c r="N857" s="116">
        <f t="shared" si="133"/>
        <v>41.187576230966897</v>
      </c>
      <c r="O857" s="117">
        <f t="shared" si="134"/>
        <v>41.162576230966891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41.188076230966892</v>
      </c>
      <c r="L858" s="115">
        <f t="shared" si="139"/>
        <v>41.237076230966892</v>
      </c>
      <c r="M858" s="98">
        <f t="shared" si="132"/>
        <v>41.18757623096689</v>
      </c>
      <c r="N858" s="116">
        <f t="shared" si="133"/>
        <v>41.237576230966894</v>
      </c>
      <c r="O858" s="117">
        <f t="shared" si="134"/>
        <v>41.212576230966889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41.23807623096689</v>
      </c>
      <c r="L859" s="115">
        <f t="shared" si="139"/>
        <v>41.287076230966889</v>
      </c>
      <c r="M859" s="98">
        <f t="shared" si="132"/>
        <v>41.237576230966887</v>
      </c>
      <c r="N859" s="116">
        <f t="shared" si="133"/>
        <v>41.287576230966891</v>
      </c>
      <c r="O859" s="117">
        <f t="shared" si="134"/>
        <v>41.262576230966886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41.288076230966887</v>
      </c>
      <c r="L860" s="115">
        <f t="shared" si="139"/>
        <v>41.337076230966886</v>
      </c>
      <c r="M860" s="98">
        <f t="shared" si="132"/>
        <v>41.287576230966884</v>
      </c>
      <c r="N860" s="116">
        <f t="shared" si="133"/>
        <v>41.337576230966889</v>
      </c>
      <c r="O860" s="117">
        <f t="shared" si="134"/>
        <v>41.312576230966883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41.338076230966884</v>
      </c>
      <c r="L861" s="115">
        <f t="shared" si="139"/>
        <v>41.387076230966883</v>
      </c>
      <c r="M861" s="98">
        <f t="shared" si="132"/>
        <v>41.337576230966881</v>
      </c>
      <c r="N861" s="116">
        <f t="shared" si="133"/>
        <v>41.387576230966886</v>
      </c>
      <c r="O861" s="117">
        <f t="shared" si="134"/>
        <v>41.36257623096688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41.388076230966881</v>
      </c>
      <c r="L862" s="115">
        <f t="shared" si="139"/>
        <v>41.437076230966881</v>
      </c>
      <c r="M862" s="98">
        <f t="shared" si="132"/>
        <v>41.387576230966879</v>
      </c>
      <c r="N862" s="116">
        <f t="shared" si="133"/>
        <v>41.437576230966883</v>
      </c>
      <c r="O862" s="117">
        <f t="shared" si="134"/>
        <v>41.412576230966877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41.438076230966878</v>
      </c>
      <c r="L863" s="115">
        <f t="shared" si="139"/>
        <v>41.487076230966878</v>
      </c>
      <c r="M863" s="98">
        <f t="shared" si="132"/>
        <v>41.437576230966876</v>
      </c>
      <c r="N863" s="116">
        <f t="shared" si="133"/>
        <v>41.48757623096688</v>
      </c>
      <c r="O863" s="117">
        <f t="shared" si="134"/>
        <v>41.462576230966874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41.488076230966875</v>
      </c>
      <c r="L864" s="115">
        <f t="shared" si="139"/>
        <v>41.537076230966875</v>
      </c>
      <c r="M864" s="98">
        <f t="shared" si="132"/>
        <v>41.487576230966873</v>
      </c>
      <c r="N864" s="116">
        <f t="shared" si="133"/>
        <v>41.537576230966877</v>
      </c>
      <c r="O864" s="117">
        <f t="shared" si="134"/>
        <v>41.512576230966872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41.538076230966873</v>
      </c>
      <c r="L865" s="115">
        <f t="shared" si="139"/>
        <v>41.587076230966872</v>
      </c>
      <c r="M865" s="98">
        <f t="shared" si="132"/>
        <v>41.53757623096687</v>
      </c>
      <c r="N865" s="116">
        <f t="shared" si="133"/>
        <v>41.587576230966874</v>
      </c>
      <c r="O865" s="117">
        <f t="shared" si="134"/>
        <v>41.562576230966869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41.58807623096687</v>
      </c>
      <c r="L866" s="115">
        <f t="shared" si="139"/>
        <v>41.637076230966869</v>
      </c>
      <c r="M866" s="98">
        <f t="shared" si="132"/>
        <v>41.587576230966867</v>
      </c>
      <c r="N866" s="116">
        <f t="shared" si="133"/>
        <v>41.637576230966872</v>
      </c>
      <c r="O866" s="117">
        <f t="shared" si="134"/>
        <v>41.612576230966866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41.638076230966867</v>
      </c>
      <c r="L867" s="115">
        <f t="shared" si="139"/>
        <v>41.687076230966866</v>
      </c>
      <c r="M867" s="98">
        <f t="shared" si="132"/>
        <v>41.637576230966864</v>
      </c>
      <c r="N867" s="116">
        <f t="shared" si="133"/>
        <v>41.687576230966869</v>
      </c>
      <c r="O867" s="117">
        <f t="shared" si="134"/>
        <v>41.662576230966863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41.688076230966864</v>
      </c>
      <c r="L868" s="115">
        <f t="shared" si="139"/>
        <v>41.737076230966863</v>
      </c>
      <c r="M868" s="98">
        <f t="shared" si="132"/>
        <v>41.687576230966862</v>
      </c>
      <c r="N868" s="116">
        <f t="shared" si="133"/>
        <v>41.737576230966866</v>
      </c>
      <c r="O868" s="117">
        <f t="shared" si="134"/>
        <v>41.71257623096686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41.738076230966861</v>
      </c>
      <c r="L869" s="115">
        <f t="shared" si="139"/>
        <v>41.787076230966861</v>
      </c>
      <c r="M869" s="98">
        <f t="shared" si="132"/>
        <v>41.737576230966859</v>
      </c>
      <c r="N869" s="116">
        <f t="shared" si="133"/>
        <v>41.787576230966863</v>
      </c>
      <c r="O869" s="117">
        <f t="shared" si="134"/>
        <v>41.762576230966857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41.788076230966858</v>
      </c>
      <c r="L870" s="115">
        <f t="shared" si="139"/>
        <v>41.837076230966858</v>
      </c>
      <c r="M870" s="98">
        <f t="shared" si="132"/>
        <v>41.787576230966856</v>
      </c>
      <c r="N870" s="116">
        <f t="shared" si="133"/>
        <v>41.83757623096686</v>
      </c>
      <c r="O870" s="117">
        <f t="shared" si="134"/>
        <v>41.812576230966854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41.838076230966855</v>
      </c>
      <c r="L871" s="115">
        <f t="shared" si="139"/>
        <v>41.887076230966855</v>
      </c>
      <c r="M871" s="98">
        <f t="shared" si="132"/>
        <v>41.837576230966853</v>
      </c>
      <c r="N871" s="116">
        <f t="shared" si="133"/>
        <v>41.887576230966857</v>
      </c>
      <c r="O871" s="117">
        <f t="shared" si="134"/>
        <v>41.862576230966852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41.888076230966853</v>
      </c>
      <c r="L872" s="115">
        <f t="shared" si="139"/>
        <v>41.937076230966852</v>
      </c>
      <c r="M872" s="98">
        <f t="shared" si="132"/>
        <v>41.88757623096685</v>
      </c>
      <c r="N872" s="116">
        <f t="shared" si="133"/>
        <v>41.937576230966854</v>
      </c>
      <c r="O872" s="117">
        <f t="shared" si="134"/>
        <v>41.912576230966849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41.93807623096685</v>
      </c>
      <c r="L873" s="115">
        <f t="shared" si="139"/>
        <v>41.987076230966849</v>
      </c>
      <c r="M873" s="98">
        <f t="shared" si="132"/>
        <v>41.937576230966847</v>
      </c>
      <c r="N873" s="116">
        <f t="shared" si="133"/>
        <v>41.987576230966852</v>
      </c>
      <c r="O873" s="117">
        <f t="shared" si="134"/>
        <v>41.962576230966846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41.988076230966847</v>
      </c>
      <c r="L874" s="115">
        <f t="shared" si="139"/>
        <v>42.037076230966846</v>
      </c>
      <c r="M874" s="98">
        <f t="shared" si="132"/>
        <v>41.987576230966845</v>
      </c>
      <c r="N874" s="116">
        <f t="shared" si="133"/>
        <v>42.037576230966849</v>
      </c>
      <c r="O874" s="117">
        <f t="shared" si="134"/>
        <v>42.012576230966843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42.038076230966844</v>
      </c>
      <c r="L875" s="115">
        <f t="shared" si="139"/>
        <v>42.087076230966844</v>
      </c>
      <c r="M875" s="98">
        <f t="shared" si="132"/>
        <v>42.037576230966842</v>
      </c>
      <c r="N875" s="116">
        <f t="shared" si="133"/>
        <v>42.087576230966846</v>
      </c>
      <c r="O875" s="117">
        <f t="shared" si="134"/>
        <v>42.06257623096684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42.088076230966841</v>
      </c>
      <c r="L876" s="115">
        <f t="shared" si="139"/>
        <v>42.137076230966841</v>
      </c>
      <c r="M876" s="98">
        <f t="shared" si="132"/>
        <v>42.087576230966839</v>
      </c>
      <c r="N876" s="116">
        <f t="shared" si="133"/>
        <v>42.137576230966843</v>
      </c>
      <c r="O876" s="117">
        <f t="shared" si="134"/>
        <v>42.112576230966837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42.138076230966838</v>
      </c>
      <c r="L877" s="115">
        <f t="shared" si="139"/>
        <v>42.187076230966838</v>
      </c>
      <c r="M877" s="98">
        <f t="shared" si="132"/>
        <v>42.137576230966836</v>
      </c>
      <c r="N877" s="116">
        <f t="shared" si="133"/>
        <v>42.18757623096684</v>
      </c>
      <c r="O877" s="117">
        <f t="shared" si="134"/>
        <v>42.162576230966835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42.188076230966836</v>
      </c>
      <c r="L878" s="115">
        <f t="shared" si="139"/>
        <v>42.237076230966835</v>
      </c>
      <c r="M878" s="98">
        <f t="shared" si="132"/>
        <v>42.187576230966833</v>
      </c>
      <c r="N878" s="116">
        <f t="shared" si="133"/>
        <v>42.237576230966837</v>
      </c>
      <c r="O878" s="117">
        <f t="shared" si="134"/>
        <v>42.212576230966832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42.238076230966833</v>
      </c>
      <c r="L879" s="115">
        <f t="shared" si="139"/>
        <v>42.287076230966832</v>
      </c>
      <c r="M879" s="98">
        <f t="shared" si="132"/>
        <v>42.23757623096683</v>
      </c>
      <c r="N879" s="116">
        <f t="shared" si="133"/>
        <v>42.287576230966835</v>
      </c>
      <c r="O879" s="117">
        <f t="shared" si="134"/>
        <v>42.262576230966829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42.28807623096683</v>
      </c>
      <c r="L880" s="115">
        <f t="shared" si="139"/>
        <v>42.337076230966829</v>
      </c>
      <c r="M880" s="98">
        <f t="shared" si="132"/>
        <v>42.287576230966827</v>
      </c>
      <c r="N880" s="116">
        <f t="shared" si="133"/>
        <v>42.337576230966832</v>
      </c>
      <c r="O880" s="117">
        <f t="shared" si="134"/>
        <v>42.312576230966826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42.338076230966827</v>
      </c>
      <c r="L881" s="115">
        <f t="shared" si="139"/>
        <v>42.387076230966827</v>
      </c>
      <c r="M881" s="98">
        <f t="shared" si="132"/>
        <v>42.337576230966825</v>
      </c>
      <c r="N881" s="116">
        <f t="shared" si="133"/>
        <v>42.387576230966829</v>
      </c>
      <c r="O881" s="117">
        <f t="shared" si="134"/>
        <v>42.362576230966823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42.388076230966824</v>
      </c>
      <c r="L882" s="115">
        <f t="shared" si="139"/>
        <v>42.437076230966824</v>
      </c>
      <c r="M882" s="98">
        <f t="shared" si="132"/>
        <v>42.387576230966822</v>
      </c>
      <c r="N882" s="116">
        <f t="shared" si="133"/>
        <v>42.437576230966826</v>
      </c>
      <c r="O882" s="117">
        <f t="shared" si="134"/>
        <v>42.41257623096682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42.438076230966821</v>
      </c>
      <c r="L883" s="115">
        <f t="shared" si="139"/>
        <v>42.487076230966821</v>
      </c>
      <c r="M883" s="98">
        <f t="shared" si="132"/>
        <v>42.437576230966819</v>
      </c>
      <c r="N883" s="116">
        <f t="shared" si="133"/>
        <v>42.487576230966823</v>
      </c>
      <c r="O883" s="117">
        <f t="shared" si="134"/>
        <v>42.462576230966818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42.488076230966819</v>
      </c>
      <c r="L884" s="115">
        <f t="shared" si="139"/>
        <v>42.537076230966818</v>
      </c>
      <c r="M884" s="98">
        <f t="shared" si="132"/>
        <v>42.487576230966816</v>
      </c>
      <c r="N884" s="116">
        <f t="shared" si="133"/>
        <v>42.53757623096682</v>
      </c>
      <c r="O884" s="117">
        <f t="shared" si="134"/>
        <v>42.512576230966815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42.538076230966816</v>
      </c>
      <c r="L885" s="115">
        <f t="shared" si="139"/>
        <v>42.587076230966815</v>
      </c>
      <c r="M885" s="98">
        <f t="shared" si="132"/>
        <v>42.537576230966813</v>
      </c>
      <c r="N885" s="116">
        <f t="shared" si="133"/>
        <v>42.587576230966818</v>
      </c>
      <c r="O885" s="117">
        <f t="shared" si="134"/>
        <v>42.562576230966812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42.588076230966813</v>
      </c>
      <c r="L886" s="115">
        <f t="shared" si="139"/>
        <v>42.637076230966812</v>
      </c>
      <c r="M886" s="98">
        <f t="shared" si="132"/>
        <v>42.58757623096681</v>
      </c>
      <c r="N886" s="116">
        <f t="shared" si="133"/>
        <v>42.637576230966815</v>
      </c>
      <c r="O886" s="117">
        <f t="shared" si="134"/>
        <v>42.612576230966809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42.63807623096681</v>
      </c>
      <c r="L887" s="115">
        <f t="shared" si="139"/>
        <v>42.687076230966809</v>
      </c>
      <c r="M887" s="98">
        <f t="shared" si="132"/>
        <v>42.637576230966808</v>
      </c>
      <c r="N887" s="116">
        <f t="shared" si="133"/>
        <v>42.687576230966812</v>
      </c>
      <c r="O887" s="117">
        <f t="shared" si="134"/>
        <v>42.662576230966806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42.688076230966807</v>
      </c>
      <c r="L888" s="115">
        <f t="shared" si="139"/>
        <v>42.737076230966807</v>
      </c>
      <c r="M888" s="98">
        <f t="shared" si="132"/>
        <v>42.687576230966805</v>
      </c>
      <c r="N888" s="116">
        <f t="shared" si="133"/>
        <v>42.737576230966809</v>
      </c>
      <c r="O888" s="117">
        <f t="shared" si="134"/>
        <v>42.712576230966803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42.738076230966804</v>
      </c>
      <c r="L889" s="115">
        <f t="shared" si="139"/>
        <v>42.787076230966804</v>
      </c>
      <c r="M889" s="98">
        <f t="shared" si="132"/>
        <v>42.737576230966802</v>
      </c>
      <c r="N889" s="116">
        <f t="shared" si="133"/>
        <v>42.787576230966806</v>
      </c>
      <c r="O889" s="117">
        <f t="shared" si="134"/>
        <v>42.7625762309668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42.788076230966801</v>
      </c>
      <c r="L890" s="115">
        <f t="shared" si="139"/>
        <v>42.837076230966801</v>
      </c>
      <c r="M890" s="98">
        <f t="shared" si="132"/>
        <v>42.787576230966799</v>
      </c>
      <c r="N890" s="116">
        <f t="shared" si="133"/>
        <v>42.837576230966803</v>
      </c>
      <c r="O890" s="117">
        <f t="shared" si="134"/>
        <v>42.812576230966798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42.838076230966799</v>
      </c>
      <c r="L891" s="115">
        <f t="shared" si="139"/>
        <v>42.887076230966798</v>
      </c>
      <c r="M891" s="98">
        <f t="shared" si="132"/>
        <v>42.837576230966796</v>
      </c>
      <c r="N891" s="116">
        <f t="shared" si="133"/>
        <v>42.8875762309668</v>
      </c>
      <c r="O891" s="117">
        <f t="shared" si="134"/>
        <v>42.862576230966795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42.888076230966796</v>
      </c>
      <c r="L892" s="115">
        <f t="shared" si="139"/>
        <v>42.937076230966795</v>
      </c>
      <c r="M892" s="98">
        <f t="shared" si="132"/>
        <v>42.887576230966793</v>
      </c>
      <c r="N892" s="116">
        <f t="shared" si="133"/>
        <v>42.937576230966798</v>
      </c>
      <c r="O892" s="117">
        <f t="shared" si="134"/>
        <v>42.912576230966792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42.938076230966793</v>
      </c>
      <c r="L893" s="115">
        <f t="shared" si="139"/>
        <v>42.987076230966792</v>
      </c>
      <c r="M893" s="98">
        <f t="shared" si="132"/>
        <v>42.937576230966791</v>
      </c>
      <c r="N893" s="116">
        <f t="shared" si="133"/>
        <v>42.987576230966795</v>
      </c>
      <c r="O893" s="117">
        <f t="shared" si="134"/>
        <v>42.962576230966789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42.98807623096679</v>
      </c>
      <c r="L894" s="115">
        <f t="shared" si="139"/>
        <v>43.03707623096679</v>
      </c>
      <c r="M894" s="98">
        <f t="shared" si="132"/>
        <v>42.987576230966788</v>
      </c>
      <c r="N894" s="116">
        <f t="shared" si="133"/>
        <v>43.037576230966792</v>
      </c>
      <c r="O894" s="117">
        <f t="shared" si="134"/>
        <v>43.012576230966786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43.038076230966787</v>
      </c>
      <c r="L895" s="115">
        <f t="shared" si="139"/>
        <v>43.087076230966787</v>
      </c>
      <c r="M895" s="98">
        <f t="shared" si="132"/>
        <v>43.037576230966785</v>
      </c>
      <c r="N895" s="116">
        <f t="shared" si="133"/>
        <v>43.087576230966789</v>
      </c>
      <c r="O895" s="117">
        <f t="shared" si="134"/>
        <v>43.062576230966783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43.088076230966784</v>
      </c>
      <c r="L896" s="115">
        <f t="shared" si="139"/>
        <v>43.137076230966784</v>
      </c>
      <c r="M896" s="98">
        <f t="shared" si="132"/>
        <v>43.087576230966782</v>
      </c>
      <c r="N896" s="116">
        <f t="shared" si="133"/>
        <v>43.137576230966786</v>
      </c>
      <c r="O896" s="117">
        <f t="shared" si="134"/>
        <v>43.112576230966781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43.138076230966782</v>
      </c>
      <c r="L897" s="115">
        <f t="shared" si="139"/>
        <v>43.187076230966781</v>
      </c>
      <c r="M897" s="98">
        <f t="shared" si="132"/>
        <v>43.137576230966779</v>
      </c>
      <c r="N897" s="116">
        <f t="shared" si="133"/>
        <v>43.187576230966783</v>
      </c>
      <c r="O897" s="117">
        <f t="shared" si="134"/>
        <v>43.162576230966778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43.188076230966779</v>
      </c>
      <c r="L898" s="115">
        <f t="shared" si="139"/>
        <v>43.237076230966778</v>
      </c>
      <c r="M898" s="98">
        <f t="shared" si="132"/>
        <v>43.187576230966776</v>
      </c>
      <c r="N898" s="116">
        <f t="shared" si="133"/>
        <v>43.237576230966781</v>
      </c>
      <c r="O898" s="117">
        <f t="shared" si="134"/>
        <v>43.212576230966775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43.238076230966776</v>
      </c>
      <c r="L899" s="115">
        <f t="shared" si="139"/>
        <v>43.287076230966775</v>
      </c>
      <c r="M899" s="98">
        <f t="shared" si="132"/>
        <v>43.237576230966773</v>
      </c>
      <c r="N899" s="116">
        <f t="shared" si="133"/>
        <v>43.287576230966778</v>
      </c>
      <c r="O899" s="117">
        <f t="shared" si="134"/>
        <v>43.262576230966772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43.288076230966773</v>
      </c>
      <c r="L900" s="115">
        <f t="shared" si="139"/>
        <v>43.337076230966773</v>
      </c>
      <c r="M900" s="98">
        <f t="shared" si="132"/>
        <v>43.287576230966771</v>
      </c>
      <c r="N900" s="116">
        <f t="shared" si="133"/>
        <v>43.337576230966775</v>
      </c>
      <c r="O900" s="117">
        <f t="shared" si="134"/>
        <v>43.312576230966769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43.33807623096677</v>
      </c>
      <c r="L901" s="115">
        <f t="shared" si="139"/>
        <v>43.38707623096677</v>
      </c>
      <c r="M901" s="98">
        <f t="shared" ref="M901:M964" si="142">K901-5*10^-(D$2+1)</f>
        <v>43.337576230966768</v>
      </c>
      <c r="N901" s="116">
        <f t="shared" ref="N901:N964" si="143">L901+5*10^-(D$2+1)</f>
        <v>43.387576230966772</v>
      </c>
      <c r="O901" s="117">
        <f t="shared" ref="O901:O964" si="144">AVERAGE(K901,L901)</f>
        <v>43.362576230966766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43.388076230966767</v>
      </c>
      <c r="L902" s="115">
        <f t="shared" ref="L902:L965" si="149">K902+$I$4-POWER(10,-$D$2)</f>
        <v>43.437076230966767</v>
      </c>
      <c r="M902" s="98">
        <f t="shared" si="142"/>
        <v>43.387576230966765</v>
      </c>
      <c r="N902" s="116">
        <f t="shared" si="143"/>
        <v>43.437576230966769</v>
      </c>
      <c r="O902" s="117">
        <f t="shared" si="144"/>
        <v>43.412576230966764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43.438076230966765</v>
      </c>
      <c r="L903" s="115">
        <f t="shared" si="149"/>
        <v>43.487076230966764</v>
      </c>
      <c r="M903" s="98">
        <f t="shared" si="142"/>
        <v>43.437576230966762</v>
      </c>
      <c r="N903" s="116">
        <f t="shared" si="143"/>
        <v>43.487576230966766</v>
      </c>
      <c r="O903" s="117">
        <f t="shared" si="144"/>
        <v>43.462576230966761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43.488076230966762</v>
      </c>
      <c r="L904" s="115">
        <f t="shared" si="149"/>
        <v>43.537076230966761</v>
      </c>
      <c r="M904" s="98">
        <f t="shared" si="142"/>
        <v>43.487576230966759</v>
      </c>
      <c r="N904" s="116">
        <f t="shared" si="143"/>
        <v>43.537576230966764</v>
      </c>
      <c r="O904" s="117">
        <f t="shared" si="144"/>
        <v>43.512576230966758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43.538076230966759</v>
      </c>
      <c r="L905" s="115">
        <f t="shared" si="149"/>
        <v>43.587076230966758</v>
      </c>
      <c r="M905" s="98">
        <f t="shared" si="142"/>
        <v>43.537576230966756</v>
      </c>
      <c r="N905" s="116">
        <f t="shared" si="143"/>
        <v>43.587576230966761</v>
      </c>
      <c r="O905" s="117">
        <f t="shared" si="144"/>
        <v>43.562576230966755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43.588076230966756</v>
      </c>
      <c r="L906" s="115">
        <f t="shared" si="149"/>
        <v>43.637076230966755</v>
      </c>
      <c r="M906" s="98">
        <f t="shared" si="142"/>
        <v>43.587576230966754</v>
      </c>
      <c r="N906" s="116">
        <f t="shared" si="143"/>
        <v>43.637576230966758</v>
      </c>
      <c r="O906" s="117">
        <f t="shared" si="144"/>
        <v>43.612576230966752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43.638076230966753</v>
      </c>
      <c r="L907" s="115">
        <f t="shared" si="149"/>
        <v>43.687076230966753</v>
      </c>
      <c r="M907" s="98">
        <f t="shared" si="142"/>
        <v>43.637576230966751</v>
      </c>
      <c r="N907" s="116">
        <f t="shared" si="143"/>
        <v>43.687576230966755</v>
      </c>
      <c r="O907" s="117">
        <f t="shared" si="144"/>
        <v>43.662576230966749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43.68807623096675</v>
      </c>
      <c r="L908" s="115">
        <f t="shared" si="149"/>
        <v>43.73707623096675</v>
      </c>
      <c r="M908" s="98">
        <f t="shared" si="142"/>
        <v>43.687576230966748</v>
      </c>
      <c r="N908" s="116">
        <f t="shared" si="143"/>
        <v>43.737576230966752</v>
      </c>
      <c r="O908" s="117">
        <f t="shared" si="144"/>
        <v>43.712576230966746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43.738076230966747</v>
      </c>
      <c r="L909" s="115">
        <f t="shared" si="149"/>
        <v>43.787076230966747</v>
      </c>
      <c r="M909" s="98">
        <f t="shared" si="142"/>
        <v>43.737576230966745</v>
      </c>
      <c r="N909" s="116">
        <f t="shared" si="143"/>
        <v>43.787576230966749</v>
      </c>
      <c r="O909" s="117">
        <f t="shared" si="144"/>
        <v>43.762576230966744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43.788076230966745</v>
      </c>
      <c r="L910" s="115">
        <f t="shared" si="149"/>
        <v>43.837076230966744</v>
      </c>
      <c r="M910" s="98">
        <f t="shared" si="142"/>
        <v>43.787576230966742</v>
      </c>
      <c r="N910" s="116">
        <f t="shared" si="143"/>
        <v>43.837576230966746</v>
      </c>
      <c r="O910" s="117">
        <f t="shared" si="144"/>
        <v>43.812576230966741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43.838076230966742</v>
      </c>
      <c r="L911" s="115">
        <f t="shared" si="149"/>
        <v>43.887076230966741</v>
      </c>
      <c r="M911" s="98">
        <f t="shared" si="142"/>
        <v>43.837576230966739</v>
      </c>
      <c r="N911" s="116">
        <f t="shared" si="143"/>
        <v>43.887576230966744</v>
      </c>
      <c r="O911" s="117">
        <f t="shared" si="144"/>
        <v>43.862576230966738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43.888076230966739</v>
      </c>
      <c r="L912" s="115">
        <f t="shared" si="149"/>
        <v>43.937076230966738</v>
      </c>
      <c r="M912" s="98">
        <f t="shared" si="142"/>
        <v>43.887576230966737</v>
      </c>
      <c r="N912" s="116">
        <f t="shared" si="143"/>
        <v>43.937576230966741</v>
      </c>
      <c r="O912" s="117">
        <f t="shared" si="144"/>
        <v>43.912576230966735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43.938076230966736</v>
      </c>
      <c r="L913" s="115">
        <f t="shared" si="149"/>
        <v>43.987076230966736</v>
      </c>
      <c r="M913" s="98">
        <f t="shared" si="142"/>
        <v>43.937576230966734</v>
      </c>
      <c r="N913" s="116">
        <f t="shared" si="143"/>
        <v>43.987576230966738</v>
      </c>
      <c r="O913" s="117">
        <f t="shared" si="144"/>
        <v>43.962576230966732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43.988076230966733</v>
      </c>
      <c r="L914" s="115">
        <f t="shared" si="149"/>
        <v>44.037076230966733</v>
      </c>
      <c r="M914" s="98">
        <f t="shared" si="142"/>
        <v>43.987576230966731</v>
      </c>
      <c r="N914" s="116">
        <f t="shared" si="143"/>
        <v>44.037576230966735</v>
      </c>
      <c r="O914" s="117">
        <f t="shared" si="144"/>
        <v>44.012576230966729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44.03807623096673</v>
      </c>
      <c r="L915" s="115">
        <f t="shared" si="149"/>
        <v>44.08707623096673</v>
      </c>
      <c r="M915" s="98">
        <f t="shared" si="142"/>
        <v>44.037576230966728</v>
      </c>
      <c r="N915" s="116">
        <f t="shared" si="143"/>
        <v>44.087576230966732</v>
      </c>
      <c r="O915" s="117">
        <f t="shared" si="144"/>
        <v>44.062576230966727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44.088076230966728</v>
      </c>
      <c r="L916" s="115">
        <f t="shared" si="149"/>
        <v>44.137076230966727</v>
      </c>
      <c r="M916" s="98">
        <f t="shared" si="142"/>
        <v>44.087576230966725</v>
      </c>
      <c r="N916" s="116">
        <f t="shared" si="143"/>
        <v>44.137576230966729</v>
      </c>
      <c r="O916" s="117">
        <f t="shared" si="144"/>
        <v>44.112576230966724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44.138076230966725</v>
      </c>
      <c r="L917" s="115">
        <f t="shared" si="149"/>
        <v>44.187076230966724</v>
      </c>
      <c r="M917" s="98">
        <f t="shared" si="142"/>
        <v>44.137576230966722</v>
      </c>
      <c r="N917" s="116">
        <f t="shared" si="143"/>
        <v>44.187576230966727</v>
      </c>
      <c r="O917" s="117">
        <f t="shared" si="144"/>
        <v>44.162576230966721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44.188076230966722</v>
      </c>
      <c r="L918" s="115">
        <f t="shared" si="149"/>
        <v>44.237076230966721</v>
      </c>
      <c r="M918" s="98">
        <f t="shared" si="142"/>
        <v>44.187576230966719</v>
      </c>
      <c r="N918" s="116">
        <f t="shared" si="143"/>
        <v>44.237576230966724</v>
      </c>
      <c r="O918" s="117">
        <f t="shared" si="144"/>
        <v>44.212576230966718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44.238076230966719</v>
      </c>
      <c r="L919" s="115">
        <f t="shared" si="149"/>
        <v>44.287076230966719</v>
      </c>
      <c r="M919" s="98">
        <f t="shared" si="142"/>
        <v>44.237576230966717</v>
      </c>
      <c r="N919" s="116">
        <f t="shared" si="143"/>
        <v>44.287576230966721</v>
      </c>
      <c r="O919" s="117">
        <f t="shared" si="144"/>
        <v>44.262576230966715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44.288076230966716</v>
      </c>
      <c r="L920" s="115">
        <f t="shared" si="149"/>
        <v>44.337076230966716</v>
      </c>
      <c r="M920" s="98">
        <f t="shared" si="142"/>
        <v>44.287576230966714</v>
      </c>
      <c r="N920" s="116">
        <f t="shared" si="143"/>
        <v>44.337576230966718</v>
      </c>
      <c r="O920" s="117">
        <f t="shared" si="144"/>
        <v>44.312576230966712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44.338076230966713</v>
      </c>
      <c r="L921" s="115">
        <f t="shared" si="149"/>
        <v>44.387076230966713</v>
      </c>
      <c r="M921" s="98">
        <f t="shared" si="142"/>
        <v>44.337576230966711</v>
      </c>
      <c r="N921" s="116">
        <f t="shared" si="143"/>
        <v>44.387576230966715</v>
      </c>
      <c r="O921" s="117">
        <f t="shared" si="144"/>
        <v>44.36257623096671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44.388076230966711</v>
      </c>
      <c r="L922" s="115">
        <f t="shared" si="149"/>
        <v>44.43707623096671</v>
      </c>
      <c r="M922" s="98">
        <f t="shared" si="142"/>
        <v>44.387576230966708</v>
      </c>
      <c r="N922" s="116">
        <f t="shared" si="143"/>
        <v>44.437576230966712</v>
      </c>
      <c r="O922" s="117">
        <f t="shared" si="144"/>
        <v>44.412576230966707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44.438076230966708</v>
      </c>
      <c r="L923" s="115">
        <f t="shared" si="149"/>
        <v>44.487076230966707</v>
      </c>
      <c r="M923" s="98">
        <f t="shared" si="142"/>
        <v>44.437576230966705</v>
      </c>
      <c r="N923" s="116">
        <f t="shared" si="143"/>
        <v>44.48757623096671</v>
      </c>
      <c r="O923" s="117">
        <f t="shared" si="144"/>
        <v>44.462576230966704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44.488076230966705</v>
      </c>
      <c r="L924" s="115">
        <f t="shared" si="149"/>
        <v>44.537076230966704</v>
      </c>
      <c r="M924" s="98">
        <f t="shared" si="142"/>
        <v>44.487576230966702</v>
      </c>
      <c r="N924" s="116">
        <f t="shared" si="143"/>
        <v>44.537576230966707</v>
      </c>
      <c r="O924" s="117">
        <f t="shared" si="144"/>
        <v>44.512576230966701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44.538076230966702</v>
      </c>
      <c r="L925" s="115">
        <f t="shared" si="149"/>
        <v>44.587076230966701</v>
      </c>
      <c r="M925" s="98">
        <f t="shared" si="142"/>
        <v>44.5375762309667</v>
      </c>
      <c r="N925" s="116">
        <f t="shared" si="143"/>
        <v>44.587576230966704</v>
      </c>
      <c r="O925" s="117">
        <f t="shared" si="144"/>
        <v>44.562576230966698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44.588076230966699</v>
      </c>
      <c r="L926" s="115">
        <f t="shared" si="149"/>
        <v>44.637076230966699</v>
      </c>
      <c r="M926" s="98">
        <f t="shared" si="142"/>
        <v>44.587576230966697</v>
      </c>
      <c r="N926" s="116">
        <f t="shared" si="143"/>
        <v>44.637576230966701</v>
      </c>
      <c r="O926" s="117">
        <f t="shared" si="144"/>
        <v>44.612576230966695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44.638076230966696</v>
      </c>
      <c r="L927" s="115">
        <f t="shared" si="149"/>
        <v>44.687076230966696</v>
      </c>
      <c r="M927" s="98">
        <f t="shared" si="142"/>
        <v>44.637576230966694</v>
      </c>
      <c r="N927" s="116">
        <f t="shared" si="143"/>
        <v>44.687576230966698</v>
      </c>
      <c r="O927" s="117">
        <f t="shared" si="144"/>
        <v>44.662576230966692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44.688076230966693</v>
      </c>
      <c r="L928" s="115">
        <f t="shared" si="149"/>
        <v>44.737076230966693</v>
      </c>
      <c r="M928" s="98">
        <f t="shared" si="142"/>
        <v>44.687576230966691</v>
      </c>
      <c r="N928" s="116">
        <f t="shared" si="143"/>
        <v>44.737576230966695</v>
      </c>
      <c r="O928" s="117">
        <f t="shared" si="144"/>
        <v>44.71257623096669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44.738076230966691</v>
      </c>
      <c r="L929" s="115">
        <f t="shared" si="149"/>
        <v>44.78707623096669</v>
      </c>
      <c r="M929" s="98">
        <f t="shared" si="142"/>
        <v>44.737576230966688</v>
      </c>
      <c r="N929" s="116">
        <f t="shared" si="143"/>
        <v>44.787576230966692</v>
      </c>
      <c r="O929" s="117">
        <f t="shared" si="144"/>
        <v>44.762576230966687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44.788076230966688</v>
      </c>
      <c r="L930" s="115">
        <f t="shared" si="149"/>
        <v>44.837076230966687</v>
      </c>
      <c r="M930" s="98">
        <f t="shared" si="142"/>
        <v>44.787576230966685</v>
      </c>
      <c r="N930" s="116">
        <f t="shared" si="143"/>
        <v>44.83757623096669</v>
      </c>
      <c r="O930" s="117">
        <f t="shared" si="144"/>
        <v>44.812576230966684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44.838076230966685</v>
      </c>
      <c r="L931" s="115">
        <f t="shared" si="149"/>
        <v>44.887076230966684</v>
      </c>
      <c r="M931" s="98">
        <f t="shared" si="142"/>
        <v>44.837576230966683</v>
      </c>
      <c r="N931" s="116">
        <f t="shared" si="143"/>
        <v>44.887576230966687</v>
      </c>
      <c r="O931" s="117">
        <f t="shared" si="144"/>
        <v>44.862576230966681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44.888076230966682</v>
      </c>
      <c r="L932" s="115">
        <f t="shared" si="149"/>
        <v>44.937076230966682</v>
      </c>
      <c r="M932" s="98">
        <f t="shared" si="142"/>
        <v>44.88757623096668</v>
      </c>
      <c r="N932" s="116">
        <f t="shared" si="143"/>
        <v>44.937576230966684</v>
      </c>
      <c r="O932" s="117">
        <f t="shared" si="144"/>
        <v>44.912576230966678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44.938076230966679</v>
      </c>
      <c r="L933" s="115">
        <f t="shared" si="149"/>
        <v>44.987076230966679</v>
      </c>
      <c r="M933" s="98">
        <f t="shared" si="142"/>
        <v>44.937576230966677</v>
      </c>
      <c r="N933" s="116">
        <f t="shared" si="143"/>
        <v>44.987576230966681</v>
      </c>
      <c r="O933" s="117">
        <f t="shared" si="144"/>
        <v>44.962576230966675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44.988076230966676</v>
      </c>
      <c r="L934" s="115">
        <f t="shared" si="149"/>
        <v>45.037076230966676</v>
      </c>
      <c r="M934" s="98">
        <f t="shared" si="142"/>
        <v>44.987576230966674</v>
      </c>
      <c r="N934" s="116">
        <f t="shared" si="143"/>
        <v>45.037576230966678</v>
      </c>
      <c r="O934" s="117">
        <f t="shared" si="144"/>
        <v>45.012576230966673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45.038076230966674</v>
      </c>
      <c r="L935" s="115">
        <f t="shared" si="149"/>
        <v>45.087076230966673</v>
      </c>
      <c r="M935" s="98">
        <f t="shared" si="142"/>
        <v>45.037576230966671</v>
      </c>
      <c r="N935" s="116">
        <f t="shared" si="143"/>
        <v>45.087576230966675</v>
      </c>
      <c r="O935" s="117">
        <f t="shared" si="144"/>
        <v>45.06257623096667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45.088076230966671</v>
      </c>
      <c r="L936" s="115">
        <f t="shared" si="149"/>
        <v>45.13707623096667</v>
      </c>
      <c r="M936" s="98">
        <f t="shared" si="142"/>
        <v>45.087576230966668</v>
      </c>
      <c r="N936" s="116">
        <f t="shared" si="143"/>
        <v>45.137576230966673</v>
      </c>
      <c r="O936" s="117">
        <f t="shared" si="144"/>
        <v>45.112576230966667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45.138076230966668</v>
      </c>
      <c r="L937" s="115">
        <f t="shared" si="149"/>
        <v>45.187076230966667</v>
      </c>
      <c r="M937" s="98">
        <f t="shared" si="142"/>
        <v>45.137576230966665</v>
      </c>
      <c r="N937" s="116">
        <f t="shared" si="143"/>
        <v>45.18757623096667</v>
      </c>
      <c r="O937" s="117">
        <f t="shared" si="144"/>
        <v>45.162576230966664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45.188076230966665</v>
      </c>
      <c r="L938" s="115">
        <f t="shared" si="149"/>
        <v>45.237076230966665</v>
      </c>
      <c r="M938" s="98">
        <f t="shared" si="142"/>
        <v>45.187576230966663</v>
      </c>
      <c r="N938" s="116">
        <f t="shared" si="143"/>
        <v>45.237576230966667</v>
      </c>
      <c r="O938" s="117">
        <f t="shared" si="144"/>
        <v>45.212576230966661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45.238076230966662</v>
      </c>
      <c r="L939" s="115">
        <f t="shared" si="149"/>
        <v>45.287076230966662</v>
      </c>
      <c r="M939" s="98">
        <f t="shared" si="142"/>
        <v>45.23757623096666</v>
      </c>
      <c r="N939" s="116">
        <f t="shared" si="143"/>
        <v>45.287576230966664</v>
      </c>
      <c r="O939" s="117">
        <f t="shared" si="144"/>
        <v>45.262576230966658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45.288076230966659</v>
      </c>
      <c r="L940" s="115">
        <f t="shared" si="149"/>
        <v>45.337076230966659</v>
      </c>
      <c r="M940" s="98">
        <f t="shared" si="142"/>
        <v>45.287576230966657</v>
      </c>
      <c r="N940" s="116">
        <f t="shared" si="143"/>
        <v>45.337576230966661</v>
      </c>
      <c r="O940" s="117">
        <f t="shared" si="144"/>
        <v>45.312576230966656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45.338076230966657</v>
      </c>
      <c r="L941" s="115">
        <f t="shared" si="149"/>
        <v>45.387076230966656</v>
      </c>
      <c r="M941" s="98">
        <f t="shared" si="142"/>
        <v>45.337576230966654</v>
      </c>
      <c r="N941" s="116">
        <f t="shared" si="143"/>
        <v>45.387576230966658</v>
      </c>
      <c r="O941" s="117">
        <f t="shared" si="144"/>
        <v>45.362576230966653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45.388076230966654</v>
      </c>
      <c r="L942" s="115">
        <f t="shared" si="149"/>
        <v>45.437076230966653</v>
      </c>
      <c r="M942" s="98">
        <f t="shared" si="142"/>
        <v>45.387576230966651</v>
      </c>
      <c r="N942" s="116">
        <f t="shared" si="143"/>
        <v>45.437576230966656</v>
      </c>
      <c r="O942" s="117">
        <f t="shared" si="144"/>
        <v>45.41257623096665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45.438076230966651</v>
      </c>
      <c r="L943" s="115">
        <f t="shared" si="149"/>
        <v>45.48707623096665</v>
      </c>
      <c r="M943" s="98">
        <f t="shared" si="142"/>
        <v>45.437576230966648</v>
      </c>
      <c r="N943" s="116">
        <f t="shared" si="143"/>
        <v>45.487576230966653</v>
      </c>
      <c r="O943" s="117">
        <f t="shared" si="144"/>
        <v>45.462576230966647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45.488076230966648</v>
      </c>
      <c r="L944" s="115">
        <f t="shared" si="149"/>
        <v>45.537076230966647</v>
      </c>
      <c r="M944" s="98">
        <f t="shared" si="142"/>
        <v>45.487576230966646</v>
      </c>
      <c r="N944" s="116">
        <f t="shared" si="143"/>
        <v>45.53757623096665</v>
      </c>
      <c r="O944" s="117">
        <f t="shared" si="144"/>
        <v>45.512576230966644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45.538076230966645</v>
      </c>
      <c r="L945" s="115">
        <f t="shared" si="149"/>
        <v>45.587076230966645</v>
      </c>
      <c r="M945" s="98">
        <f t="shared" si="142"/>
        <v>45.537576230966643</v>
      </c>
      <c r="N945" s="116">
        <f t="shared" si="143"/>
        <v>45.587576230966647</v>
      </c>
      <c r="O945" s="117">
        <f t="shared" si="144"/>
        <v>45.562576230966641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45.588076230966642</v>
      </c>
      <c r="L946" s="115">
        <f t="shared" si="149"/>
        <v>45.637076230966642</v>
      </c>
      <c r="M946" s="98">
        <f t="shared" si="142"/>
        <v>45.58757623096664</v>
      </c>
      <c r="N946" s="116">
        <f t="shared" si="143"/>
        <v>45.637576230966644</v>
      </c>
      <c r="O946" s="117">
        <f t="shared" si="144"/>
        <v>45.612576230966638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45.638076230966639</v>
      </c>
      <c r="L947" s="115">
        <f t="shared" si="149"/>
        <v>45.687076230966639</v>
      </c>
      <c r="M947" s="98">
        <f t="shared" si="142"/>
        <v>45.637576230966637</v>
      </c>
      <c r="N947" s="116">
        <f t="shared" si="143"/>
        <v>45.687576230966641</v>
      </c>
      <c r="O947" s="117">
        <f t="shared" si="144"/>
        <v>45.662576230966636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45.688076230966637</v>
      </c>
      <c r="L948" s="115">
        <f t="shared" si="149"/>
        <v>45.737076230966636</v>
      </c>
      <c r="M948" s="98">
        <f t="shared" si="142"/>
        <v>45.687576230966634</v>
      </c>
      <c r="N948" s="116">
        <f t="shared" si="143"/>
        <v>45.737576230966638</v>
      </c>
      <c r="O948" s="117">
        <f t="shared" si="144"/>
        <v>45.712576230966633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45.738076230966634</v>
      </c>
      <c r="L949" s="115">
        <f t="shared" si="149"/>
        <v>45.787076230966633</v>
      </c>
      <c r="M949" s="98">
        <f t="shared" si="142"/>
        <v>45.737576230966631</v>
      </c>
      <c r="N949" s="116">
        <f t="shared" si="143"/>
        <v>45.787576230966636</v>
      </c>
      <c r="O949" s="117">
        <f t="shared" si="144"/>
        <v>45.76257623096663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45.788076230966631</v>
      </c>
      <c r="L950" s="115">
        <f t="shared" si="149"/>
        <v>45.83707623096663</v>
      </c>
      <c r="M950" s="98">
        <f t="shared" si="142"/>
        <v>45.787576230966629</v>
      </c>
      <c r="N950" s="116">
        <f t="shared" si="143"/>
        <v>45.837576230966633</v>
      </c>
      <c r="O950" s="117">
        <f t="shared" si="144"/>
        <v>45.812576230966627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45.838076230966628</v>
      </c>
      <c r="L951" s="115">
        <f t="shared" si="149"/>
        <v>45.887076230966628</v>
      </c>
      <c r="M951" s="98">
        <f t="shared" si="142"/>
        <v>45.837576230966626</v>
      </c>
      <c r="N951" s="116">
        <f t="shared" si="143"/>
        <v>45.88757623096663</v>
      </c>
      <c r="O951" s="117">
        <f t="shared" si="144"/>
        <v>45.862576230966624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45.888076230966625</v>
      </c>
      <c r="L952" s="115">
        <f t="shared" si="149"/>
        <v>45.937076230966625</v>
      </c>
      <c r="M952" s="98">
        <f t="shared" si="142"/>
        <v>45.887576230966623</v>
      </c>
      <c r="N952" s="116">
        <f t="shared" si="143"/>
        <v>45.937576230966627</v>
      </c>
      <c r="O952" s="117">
        <f t="shared" si="144"/>
        <v>45.912576230966621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45.938076230966622</v>
      </c>
      <c r="L953" s="115">
        <f t="shared" si="149"/>
        <v>45.987076230966622</v>
      </c>
      <c r="M953" s="98">
        <f t="shared" si="142"/>
        <v>45.93757623096662</v>
      </c>
      <c r="N953" s="116">
        <f t="shared" si="143"/>
        <v>45.987576230966624</v>
      </c>
      <c r="O953" s="117">
        <f t="shared" si="144"/>
        <v>45.962576230966619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45.98807623096662</v>
      </c>
      <c r="L954" s="115">
        <f t="shared" si="149"/>
        <v>46.037076230966619</v>
      </c>
      <c r="M954" s="98">
        <f t="shared" si="142"/>
        <v>45.987576230966617</v>
      </c>
      <c r="N954" s="116">
        <f t="shared" si="143"/>
        <v>46.037576230966621</v>
      </c>
      <c r="O954" s="117">
        <f t="shared" si="144"/>
        <v>46.012576230966616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46.038076230966617</v>
      </c>
      <c r="L955" s="115">
        <f t="shared" si="149"/>
        <v>46.087076230966616</v>
      </c>
      <c r="M955" s="98">
        <f t="shared" si="142"/>
        <v>46.037576230966614</v>
      </c>
      <c r="N955" s="116">
        <f t="shared" si="143"/>
        <v>46.087576230966619</v>
      </c>
      <c r="O955" s="117">
        <f t="shared" si="144"/>
        <v>46.062576230966613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46.088076230966614</v>
      </c>
      <c r="L956" s="115">
        <f t="shared" si="149"/>
        <v>46.137076230966613</v>
      </c>
      <c r="M956" s="98">
        <f t="shared" si="142"/>
        <v>46.087576230966611</v>
      </c>
      <c r="N956" s="116">
        <f t="shared" si="143"/>
        <v>46.137576230966616</v>
      </c>
      <c r="O956" s="117">
        <f t="shared" si="144"/>
        <v>46.11257623096661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46.138076230966611</v>
      </c>
      <c r="L957" s="115">
        <f t="shared" si="149"/>
        <v>46.187076230966611</v>
      </c>
      <c r="M957" s="98">
        <f t="shared" si="142"/>
        <v>46.137576230966609</v>
      </c>
      <c r="N957" s="116">
        <f t="shared" si="143"/>
        <v>46.187576230966613</v>
      </c>
      <c r="O957" s="117">
        <f t="shared" si="144"/>
        <v>46.162576230966607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46.188076230966608</v>
      </c>
      <c r="L958" s="115">
        <f t="shared" si="149"/>
        <v>46.237076230966608</v>
      </c>
      <c r="M958" s="98">
        <f t="shared" si="142"/>
        <v>46.187576230966606</v>
      </c>
      <c r="N958" s="116">
        <f t="shared" si="143"/>
        <v>46.23757623096661</v>
      </c>
      <c r="O958" s="117">
        <f t="shared" si="144"/>
        <v>46.212576230966604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46.238076230966605</v>
      </c>
      <c r="L959" s="115">
        <f t="shared" si="149"/>
        <v>46.287076230966605</v>
      </c>
      <c r="M959" s="98">
        <f t="shared" si="142"/>
        <v>46.237576230966603</v>
      </c>
      <c r="N959" s="116">
        <f t="shared" si="143"/>
        <v>46.287576230966607</v>
      </c>
      <c r="O959" s="117">
        <f t="shared" si="144"/>
        <v>46.262576230966602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46.288076230966603</v>
      </c>
      <c r="L960" s="115">
        <f t="shared" si="149"/>
        <v>46.337076230966602</v>
      </c>
      <c r="M960" s="98">
        <f t="shared" si="142"/>
        <v>46.2875762309666</v>
      </c>
      <c r="N960" s="116">
        <f t="shared" si="143"/>
        <v>46.337576230966604</v>
      </c>
      <c r="O960" s="117">
        <f t="shared" si="144"/>
        <v>46.312576230966599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46.3380762309666</v>
      </c>
      <c r="L961" s="115">
        <f t="shared" si="149"/>
        <v>46.387076230966599</v>
      </c>
      <c r="M961" s="98">
        <f t="shared" si="142"/>
        <v>46.337576230966597</v>
      </c>
      <c r="N961" s="116">
        <f t="shared" si="143"/>
        <v>46.387576230966602</v>
      </c>
      <c r="O961" s="117">
        <f t="shared" si="144"/>
        <v>46.362576230966596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46.388076230966597</v>
      </c>
      <c r="L962" s="115">
        <f t="shared" si="149"/>
        <v>46.437076230966596</v>
      </c>
      <c r="M962" s="98">
        <f t="shared" si="142"/>
        <v>46.387576230966594</v>
      </c>
      <c r="N962" s="116">
        <f t="shared" si="143"/>
        <v>46.437576230966599</v>
      </c>
      <c r="O962" s="117">
        <f t="shared" si="144"/>
        <v>46.412576230966593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46.438076230966594</v>
      </c>
      <c r="L963" s="115">
        <f t="shared" si="149"/>
        <v>46.487076230966593</v>
      </c>
      <c r="M963" s="98">
        <f t="shared" si="142"/>
        <v>46.437576230966592</v>
      </c>
      <c r="N963" s="116">
        <f t="shared" si="143"/>
        <v>46.487576230966596</v>
      </c>
      <c r="O963" s="117">
        <f t="shared" si="144"/>
        <v>46.46257623096659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46.488076230966591</v>
      </c>
      <c r="L964" s="115">
        <f t="shared" si="149"/>
        <v>46.537076230966591</v>
      </c>
      <c r="M964" s="98">
        <f t="shared" si="142"/>
        <v>46.487576230966589</v>
      </c>
      <c r="N964" s="116">
        <f t="shared" si="143"/>
        <v>46.537576230966593</v>
      </c>
      <c r="O964" s="117">
        <f t="shared" si="144"/>
        <v>46.512576230966587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46.538076230966588</v>
      </c>
      <c r="L965" s="115">
        <f t="shared" si="149"/>
        <v>46.587076230966588</v>
      </c>
      <c r="M965" s="98">
        <f t="shared" ref="M965:M1001" si="152">K965-5*10^-(D$2+1)</f>
        <v>46.537576230966586</v>
      </c>
      <c r="N965" s="116">
        <f t="shared" ref="N965:N1001" si="153">L965+5*10^-(D$2+1)</f>
        <v>46.58757623096659</v>
      </c>
      <c r="O965" s="117">
        <f t="shared" ref="O965:O1001" si="154">AVERAGE(K965,L965)</f>
        <v>46.562576230966584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46.588076230966585</v>
      </c>
      <c r="L966" s="115">
        <f t="shared" ref="L966:L1001" si="159">K966+$I$4-POWER(10,-$D$2)</f>
        <v>46.637076230966585</v>
      </c>
      <c r="M966" s="98">
        <f t="shared" si="152"/>
        <v>46.587576230966583</v>
      </c>
      <c r="N966" s="116">
        <f t="shared" si="153"/>
        <v>46.637576230966587</v>
      </c>
      <c r="O966" s="117">
        <f t="shared" si="154"/>
        <v>46.612576230966582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46.638076230966583</v>
      </c>
      <c r="L967" s="115">
        <f t="shared" si="159"/>
        <v>46.687076230966582</v>
      </c>
      <c r="M967" s="98">
        <f t="shared" si="152"/>
        <v>46.63757623096658</v>
      </c>
      <c r="N967" s="116">
        <f t="shared" si="153"/>
        <v>46.687576230966584</v>
      </c>
      <c r="O967" s="117">
        <f t="shared" si="154"/>
        <v>46.662576230966579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46.68807623096658</v>
      </c>
      <c r="L968" s="115">
        <f t="shared" si="159"/>
        <v>46.737076230966579</v>
      </c>
      <c r="M968" s="98">
        <f t="shared" si="152"/>
        <v>46.687576230966577</v>
      </c>
      <c r="N968" s="116">
        <f t="shared" si="153"/>
        <v>46.737576230966582</v>
      </c>
      <c r="O968" s="117">
        <f t="shared" si="154"/>
        <v>46.712576230966576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46.738076230966577</v>
      </c>
      <c r="L969" s="115">
        <f t="shared" si="159"/>
        <v>46.787076230966576</v>
      </c>
      <c r="M969" s="98">
        <f t="shared" si="152"/>
        <v>46.737576230966575</v>
      </c>
      <c r="N969" s="116">
        <f t="shared" si="153"/>
        <v>46.787576230966579</v>
      </c>
      <c r="O969" s="117">
        <f t="shared" si="154"/>
        <v>46.762576230966573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46.788076230966574</v>
      </c>
      <c r="L970" s="115">
        <f t="shared" si="159"/>
        <v>46.837076230966574</v>
      </c>
      <c r="M970" s="98">
        <f t="shared" si="152"/>
        <v>46.787576230966572</v>
      </c>
      <c r="N970" s="116">
        <f t="shared" si="153"/>
        <v>46.837576230966576</v>
      </c>
      <c r="O970" s="117">
        <f t="shared" si="154"/>
        <v>46.81257623096657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46.838076230966571</v>
      </c>
      <c r="L971" s="115">
        <f t="shared" si="159"/>
        <v>46.887076230966571</v>
      </c>
      <c r="M971" s="98">
        <f t="shared" si="152"/>
        <v>46.837576230966569</v>
      </c>
      <c r="N971" s="116">
        <f t="shared" si="153"/>
        <v>46.887576230966573</v>
      </c>
      <c r="O971" s="117">
        <f t="shared" si="154"/>
        <v>46.862576230966567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46.888076230966568</v>
      </c>
      <c r="L972" s="115">
        <f t="shared" si="159"/>
        <v>46.937076230966568</v>
      </c>
      <c r="M972" s="98">
        <f t="shared" si="152"/>
        <v>46.887576230966566</v>
      </c>
      <c r="N972" s="116">
        <f t="shared" si="153"/>
        <v>46.93757623096657</v>
      </c>
      <c r="O972" s="117">
        <f t="shared" si="154"/>
        <v>46.912576230966565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46.938076230966566</v>
      </c>
      <c r="L973" s="115">
        <f t="shared" si="159"/>
        <v>46.987076230966565</v>
      </c>
      <c r="M973" s="98">
        <f t="shared" si="152"/>
        <v>46.937576230966563</v>
      </c>
      <c r="N973" s="116">
        <f t="shared" si="153"/>
        <v>46.987576230966567</v>
      </c>
      <c r="O973" s="117">
        <f t="shared" si="154"/>
        <v>46.962576230966562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46.988076230966563</v>
      </c>
      <c r="L974" s="115">
        <f t="shared" si="159"/>
        <v>47.037076230966562</v>
      </c>
      <c r="M974" s="98">
        <f t="shared" si="152"/>
        <v>46.98757623096656</v>
      </c>
      <c r="N974" s="116">
        <f t="shared" si="153"/>
        <v>47.037576230966565</v>
      </c>
      <c r="O974" s="117">
        <f t="shared" si="154"/>
        <v>47.012576230966559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47.03807623096656</v>
      </c>
      <c r="L975" s="115">
        <f t="shared" si="159"/>
        <v>47.087076230966559</v>
      </c>
      <c r="M975" s="98">
        <f t="shared" si="152"/>
        <v>47.037576230966557</v>
      </c>
      <c r="N975" s="116">
        <f t="shared" si="153"/>
        <v>47.087576230966562</v>
      </c>
      <c r="O975" s="117">
        <f t="shared" si="154"/>
        <v>47.062576230966556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47.088076230966557</v>
      </c>
      <c r="L976" s="115">
        <f t="shared" si="159"/>
        <v>47.137076230966557</v>
      </c>
      <c r="M976" s="98">
        <f t="shared" si="152"/>
        <v>47.087576230966555</v>
      </c>
      <c r="N976" s="116">
        <f t="shared" si="153"/>
        <v>47.137576230966559</v>
      </c>
      <c r="O976" s="117">
        <f t="shared" si="154"/>
        <v>47.112576230966553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47.138076230966554</v>
      </c>
      <c r="L977" s="115">
        <f t="shared" si="159"/>
        <v>47.187076230966554</v>
      </c>
      <c r="M977" s="98">
        <f t="shared" si="152"/>
        <v>47.137576230966552</v>
      </c>
      <c r="N977" s="116">
        <f t="shared" si="153"/>
        <v>47.187576230966556</v>
      </c>
      <c r="O977" s="117">
        <f t="shared" si="154"/>
        <v>47.16257623096655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47.188076230966551</v>
      </c>
      <c r="L978" s="115">
        <f t="shared" si="159"/>
        <v>47.237076230966551</v>
      </c>
      <c r="M978" s="98">
        <f t="shared" si="152"/>
        <v>47.187576230966549</v>
      </c>
      <c r="N978" s="116">
        <f t="shared" si="153"/>
        <v>47.237576230966553</v>
      </c>
      <c r="O978" s="117">
        <f t="shared" si="154"/>
        <v>47.212576230966548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47.238076230966549</v>
      </c>
      <c r="L979" s="115">
        <f t="shared" si="159"/>
        <v>47.287076230966548</v>
      </c>
      <c r="M979" s="98">
        <f t="shared" si="152"/>
        <v>47.237576230966546</v>
      </c>
      <c r="N979" s="116">
        <f t="shared" si="153"/>
        <v>47.28757623096655</v>
      </c>
      <c r="O979" s="117">
        <f t="shared" si="154"/>
        <v>47.262576230966545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47.288076230966546</v>
      </c>
      <c r="L980" s="115">
        <f t="shared" si="159"/>
        <v>47.337076230966545</v>
      </c>
      <c r="M980" s="98">
        <f t="shared" si="152"/>
        <v>47.287576230966543</v>
      </c>
      <c r="N980" s="116">
        <f t="shared" si="153"/>
        <v>47.337576230966548</v>
      </c>
      <c r="O980" s="117">
        <f t="shared" si="154"/>
        <v>47.312576230966542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47.338076230966543</v>
      </c>
      <c r="L981" s="115">
        <f t="shared" si="159"/>
        <v>47.387076230966542</v>
      </c>
      <c r="M981" s="98">
        <f t="shared" si="152"/>
        <v>47.33757623096654</v>
      </c>
      <c r="N981" s="116">
        <f t="shared" si="153"/>
        <v>47.387576230966545</v>
      </c>
      <c r="O981" s="117">
        <f t="shared" si="154"/>
        <v>47.362576230966539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47.38807623096654</v>
      </c>
      <c r="L982" s="115">
        <f t="shared" si="159"/>
        <v>47.437076230966539</v>
      </c>
      <c r="M982" s="98">
        <f t="shared" si="152"/>
        <v>47.387576230966538</v>
      </c>
      <c r="N982" s="116">
        <f t="shared" si="153"/>
        <v>47.437576230966542</v>
      </c>
      <c r="O982" s="117">
        <f t="shared" si="154"/>
        <v>47.412576230966536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47.438076230966537</v>
      </c>
      <c r="L983" s="115">
        <f t="shared" si="159"/>
        <v>47.487076230966537</v>
      </c>
      <c r="M983" s="98">
        <f t="shared" si="152"/>
        <v>47.437576230966535</v>
      </c>
      <c r="N983" s="116">
        <f t="shared" si="153"/>
        <v>47.487576230966539</v>
      </c>
      <c r="O983" s="117">
        <f t="shared" si="154"/>
        <v>47.462576230966533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47.488076230966534</v>
      </c>
      <c r="L984" s="115">
        <f t="shared" si="159"/>
        <v>47.537076230966534</v>
      </c>
      <c r="M984" s="98">
        <f t="shared" si="152"/>
        <v>47.487576230966532</v>
      </c>
      <c r="N984" s="116">
        <f t="shared" si="153"/>
        <v>47.537576230966536</v>
      </c>
      <c r="O984" s="117">
        <f t="shared" si="154"/>
        <v>47.51257623096653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47.538076230966531</v>
      </c>
      <c r="L985" s="115">
        <f t="shared" si="159"/>
        <v>47.587076230966531</v>
      </c>
      <c r="M985" s="98">
        <f t="shared" si="152"/>
        <v>47.537576230966529</v>
      </c>
      <c r="N985" s="116">
        <f t="shared" si="153"/>
        <v>47.587576230966533</v>
      </c>
      <c r="O985" s="117">
        <f t="shared" si="154"/>
        <v>47.562576230966528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47.588076230966529</v>
      </c>
      <c r="L986" s="115">
        <f t="shared" si="159"/>
        <v>47.637076230966528</v>
      </c>
      <c r="M986" s="98">
        <f t="shared" si="152"/>
        <v>47.587576230966526</v>
      </c>
      <c r="N986" s="116">
        <f t="shared" si="153"/>
        <v>47.63757623096653</v>
      </c>
      <c r="O986" s="117">
        <f t="shared" si="154"/>
        <v>47.612576230966525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47.638076230966526</v>
      </c>
      <c r="L987" s="115">
        <f t="shared" si="159"/>
        <v>47.687076230966525</v>
      </c>
      <c r="M987" s="98">
        <f t="shared" si="152"/>
        <v>47.637576230966523</v>
      </c>
      <c r="N987" s="116">
        <f t="shared" si="153"/>
        <v>47.687576230966528</v>
      </c>
      <c r="O987" s="117">
        <f t="shared" si="154"/>
        <v>47.662576230966522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47.688076230966523</v>
      </c>
      <c r="L988" s="115">
        <f t="shared" si="159"/>
        <v>47.737076230966522</v>
      </c>
      <c r="M988" s="98">
        <f t="shared" si="152"/>
        <v>47.687576230966521</v>
      </c>
      <c r="N988" s="116">
        <f t="shared" si="153"/>
        <v>47.737576230966525</v>
      </c>
      <c r="O988" s="117">
        <f t="shared" si="154"/>
        <v>47.712576230966519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47.73807623096652</v>
      </c>
      <c r="L989" s="115">
        <f t="shared" si="159"/>
        <v>47.78707623096652</v>
      </c>
      <c r="M989" s="98">
        <f t="shared" si="152"/>
        <v>47.737576230966518</v>
      </c>
      <c r="N989" s="116">
        <f t="shared" si="153"/>
        <v>47.787576230966522</v>
      </c>
      <c r="O989" s="117">
        <f t="shared" si="154"/>
        <v>47.762576230966516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47.788076230966517</v>
      </c>
      <c r="L990" s="115">
        <f t="shared" si="159"/>
        <v>47.837076230966517</v>
      </c>
      <c r="M990" s="98">
        <f t="shared" si="152"/>
        <v>47.787576230966515</v>
      </c>
      <c r="N990" s="116">
        <f t="shared" si="153"/>
        <v>47.837576230966519</v>
      </c>
      <c r="O990" s="117">
        <f t="shared" si="154"/>
        <v>47.812576230966513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47.838076230966514</v>
      </c>
      <c r="L991" s="115">
        <f t="shared" si="159"/>
        <v>47.887076230966514</v>
      </c>
      <c r="M991" s="98">
        <f t="shared" si="152"/>
        <v>47.837576230966512</v>
      </c>
      <c r="N991" s="116">
        <f t="shared" si="153"/>
        <v>47.887576230966516</v>
      </c>
      <c r="O991" s="117">
        <f t="shared" si="154"/>
        <v>47.862576230966511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47.888076230966512</v>
      </c>
      <c r="L992" s="115">
        <f t="shared" si="159"/>
        <v>47.937076230966511</v>
      </c>
      <c r="M992" s="98">
        <f t="shared" si="152"/>
        <v>47.887576230966509</v>
      </c>
      <c r="N992" s="116">
        <f t="shared" si="153"/>
        <v>47.937576230966513</v>
      </c>
      <c r="O992" s="117">
        <f t="shared" si="154"/>
        <v>47.912576230966508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47.938076230966509</v>
      </c>
      <c r="L993" s="115">
        <f t="shared" si="159"/>
        <v>47.987076230966508</v>
      </c>
      <c r="M993" s="98">
        <f t="shared" si="152"/>
        <v>47.937576230966506</v>
      </c>
      <c r="N993" s="116">
        <f t="shared" si="153"/>
        <v>47.987576230966511</v>
      </c>
      <c r="O993" s="117">
        <f t="shared" si="154"/>
        <v>47.962576230966505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47.988076230966506</v>
      </c>
      <c r="L994" s="115">
        <f t="shared" si="159"/>
        <v>48.037076230966505</v>
      </c>
      <c r="M994" s="98">
        <f t="shared" si="152"/>
        <v>47.987576230966503</v>
      </c>
      <c r="N994" s="116">
        <f t="shared" si="153"/>
        <v>48.037576230966508</v>
      </c>
      <c r="O994" s="117">
        <f t="shared" si="154"/>
        <v>48.012576230966502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48.038076230966503</v>
      </c>
      <c r="L995" s="115">
        <f t="shared" si="159"/>
        <v>48.087076230966503</v>
      </c>
      <c r="M995" s="98">
        <f t="shared" si="152"/>
        <v>48.037576230966501</v>
      </c>
      <c r="N995" s="116">
        <f t="shared" si="153"/>
        <v>48.087576230966505</v>
      </c>
      <c r="O995" s="117">
        <f t="shared" si="154"/>
        <v>48.062576230966499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48.0880762309665</v>
      </c>
      <c r="L996" s="115">
        <f t="shared" si="159"/>
        <v>48.1370762309665</v>
      </c>
      <c r="M996" s="98">
        <f t="shared" si="152"/>
        <v>48.087576230966498</v>
      </c>
      <c r="N996" s="116">
        <f t="shared" si="153"/>
        <v>48.137576230966502</v>
      </c>
      <c r="O996" s="117">
        <f t="shared" si="154"/>
        <v>48.112576230966496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48.138076230966497</v>
      </c>
      <c r="L997" s="115">
        <f t="shared" si="159"/>
        <v>48.187076230966497</v>
      </c>
      <c r="M997" s="98">
        <f t="shared" si="152"/>
        <v>48.137576230966495</v>
      </c>
      <c r="N997" s="116">
        <f t="shared" si="153"/>
        <v>48.187576230966499</v>
      </c>
      <c r="O997" s="117">
        <f t="shared" si="154"/>
        <v>48.162576230966494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48.188076230966495</v>
      </c>
      <c r="L998" s="115">
        <f t="shared" si="159"/>
        <v>48.237076230966494</v>
      </c>
      <c r="M998" s="98">
        <f t="shared" si="152"/>
        <v>48.187576230966492</v>
      </c>
      <c r="N998" s="116">
        <f t="shared" si="153"/>
        <v>48.237576230966496</v>
      </c>
      <c r="O998" s="117">
        <f t="shared" si="154"/>
        <v>48.212576230966491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48.238076230966492</v>
      </c>
      <c r="L999" s="115">
        <f t="shared" si="159"/>
        <v>48.287076230966491</v>
      </c>
      <c r="M999" s="98">
        <f t="shared" si="152"/>
        <v>48.237576230966489</v>
      </c>
      <c r="N999" s="116">
        <f t="shared" si="153"/>
        <v>48.287576230966494</v>
      </c>
      <c r="O999" s="117">
        <f t="shared" si="154"/>
        <v>48.262576230966488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48.288076230966489</v>
      </c>
      <c r="L1000" s="115">
        <f t="shared" si="159"/>
        <v>48.337076230966488</v>
      </c>
      <c r="M1000" s="98">
        <f t="shared" si="152"/>
        <v>48.287576230966486</v>
      </c>
      <c r="N1000" s="116">
        <f t="shared" si="153"/>
        <v>48.337576230966491</v>
      </c>
      <c r="O1000" s="117">
        <f t="shared" si="154"/>
        <v>48.312576230966485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48.338076230966486</v>
      </c>
      <c r="L1001" s="115">
        <f t="shared" si="159"/>
        <v>48.387076230966485</v>
      </c>
      <c r="M1001" s="98">
        <f t="shared" si="152"/>
        <v>48.337576230966484</v>
      </c>
      <c r="N1001" s="116">
        <f t="shared" si="153"/>
        <v>48.387576230966488</v>
      </c>
      <c r="O1001" s="117">
        <f t="shared" si="154"/>
        <v>48.362576230966482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62" priority="7" operator="greaterThan">
      <formula>$I$1</formula>
    </cfRule>
  </conditionalFormatting>
  <conditionalFormatting sqref="O1 O4:O40 O1002:O1048576">
    <cfRule type="cellIs" dxfId="61" priority="6" operator="greaterThan">
      <formula>$I$1</formula>
    </cfRule>
  </conditionalFormatting>
  <conditionalFormatting sqref="P1">
    <cfRule type="cellIs" dxfId="60" priority="5" operator="greaterThan">
      <formula>$I$1</formula>
    </cfRule>
  </conditionalFormatting>
  <conditionalFormatting sqref="L606:L1001">
    <cfRule type="cellIs" dxfId="59" priority="4" operator="greaterThan">
      <formula>$I$1</formula>
    </cfRule>
  </conditionalFormatting>
  <conditionalFormatting sqref="O606:O1001">
    <cfRule type="cellIs" dxfId="58" priority="3" operator="greaterThan">
      <formula>$I$1</formula>
    </cfRule>
  </conditionalFormatting>
  <conditionalFormatting sqref="L41:L605">
    <cfRule type="cellIs" dxfId="57" priority="2" operator="greaterThan">
      <formula>$I$1</formula>
    </cfRule>
  </conditionalFormatting>
  <conditionalFormatting sqref="O41:O605">
    <cfRule type="cellIs" dxfId="56" priority="1" operator="greaterThan">
      <formula>$I$1</formula>
    </cfRule>
  </conditionalFormatting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sheetPr codeName="Hoja10"/>
  <dimension ref="A1:AL140"/>
  <sheetViews>
    <sheetView workbookViewId="0">
      <selection activeCell="N11" sqref="N11"/>
    </sheetView>
  </sheetViews>
  <sheetFormatPr baseColWidth="10" defaultRowHeight="15"/>
  <cols>
    <col min="7" max="7" width="5.42578125" customWidth="1"/>
    <col min="8" max="14" width="12" bestFit="1" customWidth="1"/>
    <col min="15" max="15" width="12.7109375" customWidth="1"/>
    <col min="16" max="16" width="4.7109375" customWidth="1"/>
    <col min="17" max="17" width="6.28515625" customWidth="1"/>
    <col min="19" max="19" width="12.140625" customWidth="1"/>
    <col min="20" max="20" width="12.42578125" customWidth="1"/>
    <col min="22" max="22" width="12" bestFit="1" customWidth="1"/>
    <col min="23" max="23" width="12.28515625" customWidth="1"/>
    <col min="24" max="27" width="12" customWidth="1"/>
    <col min="28" max="28" width="9.28515625" customWidth="1"/>
    <col min="32" max="32" width="13.5703125" customWidth="1"/>
    <col min="33" max="33" width="12" bestFit="1" customWidth="1"/>
    <col min="35" max="35" width="13.5703125" customWidth="1"/>
    <col min="36" max="36" width="15.85546875" customWidth="1"/>
  </cols>
  <sheetData>
    <row r="1" spans="1:38" ht="26.25">
      <c r="A1" s="135" t="s">
        <v>63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</row>
    <row r="2" spans="1:38" ht="15.75">
      <c r="J2" s="80">
        <f>AJ4/AI4</f>
        <v>0.70212663430461331</v>
      </c>
      <c r="R2" s="8">
        <f>COUNT('INGRESO DE DATOS'!A4:A10000)</f>
        <v>11</v>
      </c>
      <c r="U2" s="8">
        <f>AVERAGE(AB6:AB17)</f>
        <v>8.8181818181818183</v>
      </c>
      <c r="X2" s="8"/>
      <c r="Y2" s="8"/>
      <c r="Z2" s="8"/>
      <c r="AA2" s="8"/>
    </row>
    <row r="3" spans="1:38" ht="16.5" thickBot="1">
      <c r="U3" s="8">
        <f>AVERAGE(AH6:AH17)</f>
        <v>8.8181818184163223</v>
      </c>
    </row>
    <row r="4" spans="1:38">
      <c r="R4" s="65">
        <f>SUM(R6:R996)</f>
        <v>685</v>
      </c>
      <c r="S4" s="65">
        <f t="shared" ref="S4:AL4" si="0">SUM(S6:S996)</f>
        <v>43515</v>
      </c>
      <c r="T4" s="65">
        <f t="shared" si="0"/>
        <v>2820151</v>
      </c>
      <c r="U4" s="65">
        <f>SUM(U6:U996)</f>
        <v>186368535</v>
      </c>
      <c r="V4" s="65">
        <f t="shared" si="0"/>
        <v>12545691535</v>
      </c>
      <c r="W4" s="65">
        <f t="shared" si="0"/>
        <v>859047860295</v>
      </c>
      <c r="X4" s="65">
        <f t="shared" si="0"/>
        <v>59732129675791</v>
      </c>
      <c r="Y4" s="65">
        <f t="shared" si="0"/>
        <v>4210038387792135</v>
      </c>
      <c r="Z4" s="65">
        <f>SUM(Z6:Z996)</f>
        <v>3.0024635741202643E+17</v>
      </c>
      <c r="AA4" s="65">
        <f t="shared" si="0"/>
        <v>2.162994034885931E+19</v>
      </c>
      <c r="AB4" s="65">
        <f t="shared" si="0"/>
        <v>97</v>
      </c>
      <c r="AC4" s="65">
        <f t="shared" si="0"/>
        <v>6184</v>
      </c>
      <c r="AD4" s="65">
        <f t="shared" si="0"/>
        <v>401968</v>
      </c>
      <c r="AE4" s="65">
        <f t="shared" si="0"/>
        <v>26626546</v>
      </c>
      <c r="AF4" s="65">
        <f t="shared" si="0"/>
        <v>1795576924</v>
      </c>
      <c r="AG4" s="65">
        <f>SUM(AG6:AG996)</f>
        <v>123100393474</v>
      </c>
      <c r="AH4" s="65">
        <f>SUM(AH6:AH996)</f>
        <v>97.000000002579554</v>
      </c>
      <c r="AI4" s="65">
        <f>SUM(AI6:AI996)</f>
        <v>39.636363636363633</v>
      </c>
      <c r="AJ4" s="65">
        <f t="shared" si="0"/>
        <v>27.829746596073761</v>
      </c>
      <c r="AK4" s="65">
        <f t="shared" si="0"/>
        <v>-2.5795543479034677E-9</v>
      </c>
      <c r="AL4" s="65">
        <f t="shared" si="0"/>
        <v>11.806617505177799</v>
      </c>
    </row>
    <row r="5" spans="1:38" ht="15.75" thickBot="1"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</row>
    <row r="6" spans="1:38">
      <c r="H6" s="63">
        <f>$AG$4</f>
        <v>123100393474</v>
      </c>
      <c r="I6" s="39">
        <f>$Z$4</f>
        <v>3.0024635741202643E+17</v>
      </c>
      <c r="J6" s="39">
        <f>$Y$4</f>
        <v>4210038387792135</v>
      </c>
      <c r="K6" s="39">
        <f>$X$4</f>
        <v>59732129675791</v>
      </c>
      <c r="L6" s="39">
        <f>$W$4</f>
        <v>859047860295</v>
      </c>
      <c r="M6" s="39">
        <f>$V$4</f>
        <v>12545691535</v>
      </c>
      <c r="R6">
        <f>'INGRESO DE DATOS'!A4</f>
        <v>64</v>
      </c>
      <c r="S6">
        <f>POWER(R6,2)</f>
        <v>4096</v>
      </c>
      <c r="T6">
        <f>POWER(R6,3)</f>
        <v>262144</v>
      </c>
      <c r="U6">
        <f>POWER(R6,4)</f>
        <v>16777216</v>
      </c>
      <c r="V6">
        <f>POWER(R6,5)</f>
        <v>1073741824</v>
      </c>
      <c r="W6">
        <f>POWER(R6,6)</f>
        <v>68719476736</v>
      </c>
      <c r="X6">
        <f>POWER(R6,7)</f>
        <v>4398046511104</v>
      </c>
      <c r="Y6">
        <f>POWER(R6,8)</f>
        <v>281474976710656</v>
      </c>
      <c r="Z6">
        <f>POWER(R6,9)</f>
        <v>1.8014398509481984E+16</v>
      </c>
      <c r="AA6">
        <f>POWER(R6,10)</f>
        <v>1.152921504606847E+18</v>
      </c>
      <c r="AB6">
        <f>'INGRESO DE DATOS'!B4</f>
        <v>8</v>
      </c>
      <c r="AC6">
        <f t="shared" ref="AC6:AC16" si="1">R6*AB6</f>
        <v>512</v>
      </c>
      <c r="AD6">
        <f>S6*AB6</f>
        <v>32768</v>
      </c>
      <c r="AE6">
        <f>T6*AB6</f>
        <v>2097152</v>
      </c>
      <c r="AF6">
        <f>U6*AB6</f>
        <v>134217728</v>
      </c>
      <c r="AG6">
        <f>V6*AB6</f>
        <v>8589934592</v>
      </c>
      <c r="AH6">
        <f>($N$11*V6)+($N$26*U6)+($N$41*T6)+($N$56*S6)+($N$71*R6)+$N$86</f>
        <v>8.7935914854704151</v>
      </c>
      <c r="AI6">
        <f t="shared" ref="AI6:AI13" si="2">POWER((AB6-$U$2),2)</f>
        <v>0.669421487603306</v>
      </c>
      <c r="AJ6">
        <f t="shared" ref="AJ6:AJ13" si="3">POWER(AH6-$U$3,2)</f>
        <v>6.0468447439056803E-4</v>
      </c>
      <c r="AK6">
        <f>AB6-AH6</f>
        <v>-0.79359148547041514</v>
      </c>
      <c r="AL6">
        <f>POWER(AK6,2)</f>
        <v>0.6297874458111401</v>
      </c>
    </row>
    <row r="7" spans="1:38">
      <c r="H7" s="63">
        <f>$AF$4</f>
        <v>1795576924</v>
      </c>
      <c r="I7" s="39">
        <f>$Y$4</f>
        <v>4210038387792135</v>
      </c>
      <c r="J7" s="39">
        <f>$X$4</f>
        <v>59732129675791</v>
      </c>
      <c r="K7" s="39">
        <f>$W$4</f>
        <v>859047860295</v>
      </c>
      <c r="L7" s="39">
        <f>$V$4</f>
        <v>12545691535</v>
      </c>
      <c r="M7" s="39">
        <f>$U$4</f>
        <v>186368535</v>
      </c>
      <c r="R7">
        <f>'INGRESO DE DATOS'!A5</f>
        <v>71</v>
      </c>
      <c r="S7">
        <f t="shared" ref="S7:S12" si="4">POWER(R7,2)</f>
        <v>5041</v>
      </c>
      <c r="T7">
        <f t="shared" ref="T7:T12" si="5">POWER(R7,3)</f>
        <v>357911</v>
      </c>
      <c r="U7">
        <f t="shared" ref="U7:U12" si="6">POWER(R7,4)</f>
        <v>25411681</v>
      </c>
      <c r="V7">
        <f t="shared" ref="V7:V12" si="7">POWER(R7,5)</f>
        <v>1804229351</v>
      </c>
      <c r="W7">
        <f t="shared" ref="W7:W12" si="8">POWER(R7,6)</f>
        <v>128100283921</v>
      </c>
      <c r="X7">
        <f t="shared" ref="X7:X12" si="9">POWER(R7,7)</f>
        <v>9095120158391</v>
      </c>
      <c r="Y7">
        <f t="shared" ref="Y7:Y12" si="10">POWER(R7,8)</f>
        <v>645753531245761</v>
      </c>
      <c r="Z7">
        <f t="shared" ref="Z7:Z12" si="11">POWER(R7,9)</f>
        <v>4.5848500718449032E+16</v>
      </c>
      <c r="AA7">
        <f t="shared" ref="AA7:AA12" si="12">POWER(R7,10)</f>
        <v>3.2552435510098811E+18</v>
      </c>
      <c r="AB7">
        <f>'INGRESO DE DATOS'!B5</f>
        <v>10</v>
      </c>
      <c r="AC7">
        <f t="shared" si="1"/>
        <v>710</v>
      </c>
      <c r="AD7">
        <f t="shared" ref="AD7:AD12" si="13">S7*AB7</f>
        <v>50410</v>
      </c>
      <c r="AE7">
        <f t="shared" ref="AE7:AE12" si="14">T7*AB7</f>
        <v>3579110</v>
      </c>
      <c r="AF7">
        <f t="shared" ref="AF7:AF12" si="15">U7*AB7</f>
        <v>254116810</v>
      </c>
      <c r="AG7">
        <f t="shared" ref="AG7:AG12" si="16">V7*AB7</f>
        <v>18042293510</v>
      </c>
      <c r="AH7">
        <f t="shared" ref="AH7:AH13" si="17">($N$11*V7)+($N$26*U7)+($N$41*T7)+($N$56*S7)+($N$71*R7)+$N$86</f>
        <v>11.006195445000003</v>
      </c>
      <c r="AI7">
        <f t="shared" si="2"/>
        <v>1.3966942148760326</v>
      </c>
      <c r="AJ7">
        <f t="shared" si="3"/>
        <v>4.7874036301158709</v>
      </c>
      <c r="AK7">
        <f t="shared" ref="AK7:AK13" si="18">AB7-AH7</f>
        <v>-1.006195445000003</v>
      </c>
      <c r="AL7">
        <f t="shared" ref="AL7:AL13" si="19">POWER(AK7,2)</f>
        <v>1.0124292735387541</v>
      </c>
    </row>
    <row r="8" spans="1:38">
      <c r="H8" s="63">
        <f>$AE$4</f>
        <v>26626546</v>
      </c>
      <c r="I8" s="39">
        <f>$X$4</f>
        <v>59732129675791</v>
      </c>
      <c r="J8" s="39">
        <f>$W$4</f>
        <v>859047860295</v>
      </c>
      <c r="K8" s="39">
        <f>$V$4</f>
        <v>12545691535</v>
      </c>
      <c r="L8" s="39">
        <f>$U$4</f>
        <v>186368535</v>
      </c>
      <c r="M8" s="39">
        <f>$T$4</f>
        <v>2820151</v>
      </c>
      <c r="O8" s="22"/>
      <c r="R8">
        <f>'INGRESO DE DATOS'!A6</f>
        <v>53</v>
      </c>
      <c r="S8">
        <f t="shared" si="4"/>
        <v>2809</v>
      </c>
      <c r="T8">
        <f t="shared" si="5"/>
        <v>148877</v>
      </c>
      <c r="U8">
        <f t="shared" si="6"/>
        <v>7890481</v>
      </c>
      <c r="V8">
        <f t="shared" si="7"/>
        <v>418195493</v>
      </c>
      <c r="W8">
        <f t="shared" si="8"/>
        <v>22164361129</v>
      </c>
      <c r="X8">
        <f t="shared" si="9"/>
        <v>1174711139837</v>
      </c>
      <c r="Y8">
        <f t="shared" si="10"/>
        <v>62259690411361</v>
      </c>
      <c r="Z8">
        <f t="shared" si="11"/>
        <v>3299763591802133</v>
      </c>
      <c r="AA8">
        <f t="shared" si="12"/>
        <v>1.7488747036551306E+17</v>
      </c>
      <c r="AB8">
        <f>'INGRESO DE DATOS'!B6</f>
        <v>6</v>
      </c>
      <c r="AC8">
        <f t="shared" si="1"/>
        <v>318</v>
      </c>
      <c r="AD8">
        <f t="shared" si="13"/>
        <v>16854</v>
      </c>
      <c r="AE8">
        <f t="shared" si="14"/>
        <v>893262</v>
      </c>
      <c r="AF8">
        <f t="shared" si="15"/>
        <v>47342886</v>
      </c>
      <c r="AG8">
        <f t="shared" si="16"/>
        <v>2509172958</v>
      </c>
      <c r="AH8">
        <f t="shared" si="17"/>
        <v>7.1552546458667621</v>
      </c>
      <c r="AI8">
        <f t="shared" si="2"/>
        <v>7.9421487603305794</v>
      </c>
      <c r="AJ8">
        <f t="shared" si="3"/>
        <v>2.765326781203675</v>
      </c>
      <c r="AK8">
        <f t="shared" si="18"/>
        <v>-1.1552546458667621</v>
      </c>
      <c r="AL8">
        <f t="shared" si="19"/>
        <v>1.3346132967967379</v>
      </c>
    </row>
    <row r="9" spans="1:38" ht="15" customHeight="1">
      <c r="H9" s="63">
        <f>$AD$4</f>
        <v>401968</v>
      </c>
      <c r="I9" s="39">
        <f>$W$4</f>
        <v>859047860295</v>
      </c>
      <c r="J9" s="39">
        <f>$V$4</f>
        <v>12545691535</v>
      </c>
      <c r="K9" s="39">
        <f>$U$4</f>
        <v>186368535</v>
      </c>
      <c r="L9" s="39">
        <f>$T$4</f>
        <v>2820151</v>
      </c>
      <c r="M9" s="39">
        <f>$S$4</f>
        <v>43515</v>
      </c>
      <c r="R9">
        <f>'INGRESO DE DATOS'!A7</f>
        <v>67</v>
      </c>
      <c r="S9">
        <f t="shared" si="4"/>
        <v>4489</v>
      </c>
      <c r="T9">
        <f t="shared" si="5"/>
        <v>300763</v>
      </c>
      <c r="U9">
        <f t="shared" si="6"/>
        <v>20151121</v>
      </c>
      <c r="V9">
        <f t="shared" si="7"/>
        <v>1350125107</v>
      </c>
      <c r="W9">
        <f t="shared" si="8"/>
        <v>90458382169</v>
      </c>
      <c r="X9">
        <f t="shared" si="9"/>
        <v>6060711605323</v>
      </c>
      <c r="Y9">
        <f t="shared" si="10"/>
        <v>406067677556641</v>
      </c>
      <c r="Z9">
        <f t="shared" si="11"/>
        <v>2.7206534396294948E+16</v>
      </c>
      <c r="AA9">
        <f t="shared" si="12"/>
        <v>1.8228378045517614E+18</v>
      </c>
      <c r="AB9">
        <f>'INGRESO DE DATOS'!B7</f>
        <v>11</v>
      </c>
      <c r="AC9">
        <f t="shared" si="1"/>
        <v>737</v>
      </c>
      <c r="AD9">
        <f t="shared" si="13"/>
        <v>49379</v>
      </c>
      <c r="AE9">
        <f t="shared" si="14"/>
        <v>3308393</v>
      </c>
      <c r="AF9">
        <f t="shared" si="15"/>
        <v>221662331</v>
      </c>
      <c r="AG9">
        <f t="shared" si="16"/>
        <v>14851376177</v>
      </c>
      <c r="AH9">
        <f t="shared" si="17"/>
        <v>9.4879969908404291</v>
      </c>
      <c r="AI9">
        <f t="shared" si="2"/>
        <v>4.7603305785123959</v>
      </c>
      <c r="AJ9">
        <f t="shared" si="3"/>
        <v>0.44865236520953594</v>
      </c>
      <c r="AK9">
        <f t="shared" si="18"/>
        <v>1.5120030091595709</v>
      </c>
      <c r="AL9">
        <f t="shared" si="19"/>
        <v>2.2861530997075974</v>
      </c>
    </row>
    <row r="10" spans="1:38">
      <c r="H10" s="63">
        <f>$AC$4</f>
        <v>6184</v>
      </c>
      <c r="I10" s="39">
        <f>$V$4</f>
        <v>12545691535</v>
      </c>
      <c r="J10" s="39">
        <f>$U$4</f>
        <v>186368535</v>
      </c>
      <c r="K10" s="39">
        <f>$T$4</f>
        <v>2820151</v>
      </c>
      <c r="L10" s="39">
        <f>$S$4</f>
        <v>43515</v>
      </c>
      <c r="M10" s="39">
        <f>$R$4</f>
        <v>685</v>
      </c>
      <c r="R10">
        <f>'INGRESO DE DATOS'!A8</f>
        <v>55</v>
      </c>
      <c r="S10">
        <f t="shared" si="4"/>
        <v>3025</v>
      </c>
      <c r="T10">
        <f t="shared" si="5"/>
        <v>166375</v>
      </c>
      <c r="U10">
        <f t="shared" si="6"/>
        <v>9150625</v>
      </c>
      <c r="V10">
        <f t="shared" si="7"/>
        <v>503284375</v>
      </c>
      <c r="W10">
        <f t="shared" si="8"/>
        <v>27680640625</v>
      </c>
      <c r="X10">
        <f t="shared" si="9"/>
        <v>1522435234375</v>
      </c>
      <c r="Y10">
        <f t="shared" si="10"/>
        <v>83733937890625</v>
      </c>
      <c r="Z10">
        <f t="shared" si="11"/>
        <v>4605366583984375</v>
      </c>
      <c r="AA10">
        <f t="shared" si="12"/>
        <v>2.5329516211914064E+17</v>
      </c>
      <c r="AB10">
        <f>'INGRESO DE DATOS'!B8</f>
        <v>8</v>
      </c>
      <c r="AC10">
        <f t="shared" si="1"/>
        <v>440</v>
      </c>
      <c r="AD10">
        <f t="shared" si="13"/>
        <v>24200</v>
      </c>
      <c r="AE10">
        <f t="shared" si="14"/>
        <v>1331000</v>
      </c>
      <c r="AF10">
        <f t="shared" si="15"/>
        <v>73205000</v>
      </c>
      <c r="AG10">
        <f t="shared" si="16"/>
        <v>4026275000</v>
      </c>
      <c r="AH10">
        <f t="shared" si="17"/>
        <v>8.0224170025546755</v>
      </c>
      <c r="AI10">
        <f t="shared" si="2"/>
        <v>0.669421487603306</v>
      </c>
      <c r="AJ10">
        <f t="shared" si="3"/>
        <v>0.63324164216332068</v>
      </c>
      <c r="AK10">
        <f t="shared" si="18"/>
        <v>-2.2417002554675491E-2</v>
      </c>
      <c r="AL10">
        <f t="shared" si="19"/>
        <v>5.0252200353632752E-4</v>
      </c>
    </row>
    <row r="11" spans="1:38" ht="15.75" thickBot="1">
      <c r="H11" s="71">
        <f>$AB$4</f>
        <v>97</v>
      </c>
      <c r="I11" s="70">
        <f>$U$4</f>
        <v>186368535</v>
      </c>
      <c r="J11" s="70">
        <f>$T$4</f>
        <v>2820151</v>
      </c>
      <c r="K11" s="70">
        <f>$S$4</f>
        <v>43515</v>
      </c>
      <c r="L11" s="70">
        <f>$R$4</f>
        <v>685</v>
      </c>
      <c r="M11" s="70">
        <f>$R$2</f>
        <v>11</v>
      </c>
      <c r="N11" s="16">
        <f>[1]!xMatDet(H6:M11)/[1]!xMatDet(H12:M17)</f>
        <v>-5.0441952330576049E-6</v>
      </c>
      <c r="R11">
        <f>'INGRESO DE DATOS'!A9</f>
        <v>58</v>
      </c>
      <c r="S11">
        <f t="shared" si="4"/>
        <v>3364</v>
      </c>
      <c r="T11">
        <f t="shared" si="5"/>
        <v>195112</v>
      </c>
      <c r="U11">
        <f t="shared" si="6"/>
        <v>11316496</v>
      </c>
      <c r="V11">
        <f t="shared" si="7"/>
        <v>656356768</v>
      </c>
      <c r="W11">
        <f t="shared" si="8"/>
        <v>38068692544</v>
      </c>
      <c r="X11">
        <f t="shared" si="9"/>
        <v>2207984167552</v>
      </c>
      <c r="Y11">
        <f t="shared" si="10"/>
        <v>128063081718016</v>
      </c>
      <c r="Z11">
        <f t="shared" si="11"/>
        <v>7427658739644928</v>
      </c>
      <c r="AA11">
        <f t="shared" si="12"/>
        <v>4.3080420689940582E+17</v>
      </c>
      <c r="AB11">
        <f>'INGRESO DE DATOS'!B9</f>
        <v>7</v>
      </c>
      <c r="AC11">
        <f t="shared" si="1"/>
        <v>406</v>
      </c>
      <c r="AD11">
        <f t="shared" si="13"/>
        <v>23548</v>
      </c>
      <c r="AE11">
        <f t="shared" si="14"/>
        <v>1365784</v>
      </c>
      <c r="AF11">
        <f t="shared" si="15"/>
        <v>79215472</v>
      </c>
      <c r="AG11">
        <f t="shared" si="16"/>
        <v>4594497376</v>
      </c>
      <c r="AH11">
        <f t="shared" si="17"/>
        <v>8.5050829755953146</v>
      </c>
      <c r="AI11">
        <f t="shared" si="2"/>
        <v>3.3057851239669427</v>
      </c>
      <c r="AJ11">
        <f t="shared" si="3"/>
        <v>9.803088537585411E-2</v>
      </c>
      <c r="AK11">
        <f t="shared" si="18"/>
        <v>-1.5050829755953146</v>
      </c>
      <c r="AL11">
        <f t="shared" si="19"/>
        <v>2.2652747634268464</v>
      </c>
    </row>
    <row r="12" spans="1:38">
      <c r="H12" s="39">
        <f>$AA$4</f>
        <v>2.162994034885931E+19</v>
      </c>
      <c r="I12" s="39">
        <f>$Z$4</f>
        <v>3.0024635741202643E+17</v>
      </c>
      <c r="J12" s="39">
        <f>$Y$4</f>
        <v>4210038387792135</v>
      </c>
      <c r="K12" s="39">
        <f>$X$4</f>
        <v>59732129675791</v>
      </c>
      <c r="L12" s="39">
        <f>$W$4</f>
        <v>859047860295</v>
      </c>
      <c r="M12" s="39">
        <f>$V$4</f>
        <v>12545691535</v>
      </c>
      <c r="R12">
        <f>'INGRESO DE DATOS'!A10</f>
        <v>77</v>
      </c>
      <c r="S12">
        <f t="shared" si="4"/>
        <v>5929</v>
      </c>
      <c r="T12">
        <f t="shared" si="5"/>
        <v>456533</v>
      </c>
      <c r="U12">
        <f t="shared" si="6"/>
        <v>35153041</v>
      </c>
      <c r="V12">
        <f t="shared" si="7"/>
        <v>2706784157</v>
      </c>
      <c r="W12">
        <f t="shared" si="8"/>
        <v>208422380089</v>
      </c>
      <c r="X12">
        <f t="shared" si="9"/>
        <v>16048523266853</v>
      </c>
      <c r="Y12">
        <f t="shared" si="10"/>
        <v>1235736291547681</v>
      </c>
      <c r="Z12">
        <f t="shared" si="11"/>
        <v>9.515169444917144E+16</v>
      </c>
      <c r="AA12">
        <f t="shared" si="12"/>
        <v>7.3266804725862011E+18</v>
      </c>
      <c r="AB12">
        <f>'INGRESO DE DATOS'!B10</f>
        <v>10</v>
      </c>
      <c r="AC12">
        <f t="shared" si="1"/>
        <v>770</v>
      </c>
      <c r="AD12">
        <f t="shared" si="13"/>
        <v>59290</v>
      </c>
      <c r="AE12">
        <f t="shared" si="14"/>
        <v>4565330</v>
      </c>
      <c r="AF12">
        <f t="shared" si="15"/>
        <v>351530410</v>
      </c>
      <c r="AG12">
        <f t="shared" si="16"/>
        <v>27067841570</v>
      </c>
      <c r="AH12">
        <f t="shared" si="17"/>
        <v>10.47010435023617</v>
      </c>
      <c r="AI12">
        <f t="shared" si="2"/>
        <v>1.3966942148760326</v>
      </c>
      <c r="AJ12">
        <f t="shared" si="3"/>
        <v>2.7288480511340953</v>
      </c>
      <c r="AK12">
        <f t="shared" si="18"/>
        <v>-0.47010435023616992</v>
      </c>
      <c r="AL12">
        <f t="shared" si="19"/>
        <v>0.22099810011097151</v>
      </c>
    </row>
    <row r="13" spans="1:38">
      <c r="H13" s="39">
        <f>$Z$4</f>
        <v>3.0024635741202643E+17</v>
      </c>
      <c r="I13" s="39">
        <f>$Y$4</f>
        <v>4210038387792135</v>
      </c>
      <c r="J13" s="39">
        <f>$X$4</f>
        <v>59732129675791</v>
      </c>
      <c r="K13" s="39">
        <f>$W$4</f>
        <v>859047860295</v>
      </c>
      <c r="L13" s="39">
        <f>$V$4</f>
        <v>12545691535</v>
      </c>
      <c r="M13" s="39">
        <f>$U$4</f>
        <v>186368535</v>
      </c>
      <c r="R13">
        <f>'INGRESO DE DATOS'!A11</f>
        <v>57</v>
      </c>
      <c r="S13">
        <f>POWER(R13,2)</f>
        <v>3249</v>
      </c>
      <c r="T13">
        <f>POWER(R13,3)</f>
        <v>185193</v>
      </c>
      <c r="U13">
        <f>POWER(R13,4)</f>
        <v>10556001</v>
      </c>
      <c r="V13">
        <f>POWER(R13,5)</f>
        <v>601692057</v>
      </c>
      <c r="W13">
        <f>POWER(R13,6)</f>
        <v>34296447249</v>
      </c>
      <c r="X13">
        <f>POWER(R13,7)</f>
        <v>1954897493193</v>
      </c>
      <c r="Y13">
        <f>POWER(R13,8)</f>
        <v>111429157112001</v>
      </c>
      <c r="Z13">
        <f>POWER(R13,9)</f>
        <v>6351461955384057</v>
      </c>
      <c r="AA13">
        <f>POWER(R13,10)</f>
        <v>3.6203333145689126E+17</v>
      </c>
      <c r="AB13">
        <f>'INGRESO DE DATOS'!B11</f>
        <v>9</v>
      </c>
      <c r="AC13">
        <f t="shared" si="1"/>
        <v>513</v>
      </c>
      <c r="AD13">
        <f>S13*AB13</f>
        <v>29241</v>
      </c>
      <c r="AE13">
        <f>T13*AB13</f>
        <v>1666737</v>
      </c>
      <c r="AF13">
        <f>U13*AB13</f>
        <v>95004009</v>
      </c>
      <c r="AG13">
        <f>V13*AB13</f>
        <v>5415228513</v>
      </c>
      <c r="AH13">
        <f t="shared" si="17"/>
        <v>8.4212426394703925</v>
      </c>
      <c r="AI13">
        <f t="shared" si="2"/>
        <v>3.305785123966936E-2</v>
      </c>
      <c r="AJ13">
        <f t="shared" si="3"/>
        <v>0.15756071178226885</v>
      </c>
      <c r="AK13">
        <f t="shared" si="18"/>
        <v>0.57875736052960747</v>
      </c>
      <c r="AL13">
        <f t="shared" si="19"/>
        <v>0.33496008236719804</v>
      </c>
    </row>
    <row r="14" spans="1:38">
      <c r="H14" s="39">
        <f>$Y$4</f>
        <v>4210038387792135</v>
      </c>
      <c r="I14" s="39">
        <f>$X$4</f>
        <v>59732129675791</v>
      </c>
      <c r="J14" s="39">
        <f>$W$4</f>
        <v>859047860295</v>
      </c>
      <c r="K14" s="39">
        <f>$V$4</f>
        <v>12545691535</v>
      </c>
      <c r="L14" s="39">
        <f>$U$4</f>
        <v>186368535</v>
      </c>
      <c r="M14" s="39">
        <f>$T$4</f>
        <v>2820151</v>
      </c>
      <c r="R14">
        <f>'INGRESO DE DATOS'!A12</f>
        <v>56</v>
      </c>
      <c r="S14">
        <f>POWER(R14,2)</f>
        <v>3136</v>
      </c>
      <c r="T14">
        <f>POWER(R14,3)</f>
        <v>175616</v>
      </c>
      <c r="U14">
        <f>POWER(R14,4)</f>
        <v>9834496</v>
      </c>
      <c r="V14">
        <f>POWER(R14,5)</f>
        <v>550731776</v>
      </c>
      <c r="W14">
        <f>POWER(R14,6)</f>
        <v>30840979456</v>
      </c>
      <c r="X14">
        <f>POWER(R14,7)</f>
        <v>1727094849536</v>
      </c>
      <c r="Y14">
        <f>POWER(R14,8)</f>
        <v>96717311574016</v>
      </c>
      <c r="Z14">
        <f>POWER(R14,9)</f>
        <v>5416169448144896</v>
      </c>
      <c r="AA14">
        <f>POWER(R14,10)</f>
        <v>3.0330548909611418E+17</v>
      </c>
      <c r="AB14">
        <f>'INGRESO DE DATOS'!B12</f>
        <v>10</v>
      </c>
      <c r="AC14">
        <f t="shared" si="1"/>
        <v>560</v>
      </c>
      <c r="AD14">
        <f>S14*AB14</f>
        <v>31360</v>
      </c>
      <c r="AE14">
        <f>T14*AB14</f>
        <v>1756160</v>
      </c>
      <c r="AF14">
        <f>U14*AB14</f>
        <v>98344960</v>
      </c>
      <c r="AG14">
        <f>V14*AB14</f>
        <v>5507317760</v>
      </c>
      <c r="AH14">
        <f>($N$11*V14)+($N$26*U14)+($N$41*T14)+($N$56*S14)+($N$71*R14)+$N$86</f>
        <v>8.2684447262060985</v>
      </c>
      <c r="AI14">
        <f>POWER((AB14-$U$2),2)</f>
        <v>1.3966942148760326</v>
      </c>
      <c r="AJ14">
        <f>POWER(AH14-$U$3,2)</f>
        <v>0.30221087055175211</v>
      </c>
      <c r="AK14">
        <f>AB14-AH14</f>
        <v>1.7315552737939015</v>
      </c>
      <c r="AL14">
        <f>POWER(AK14,2)</f>
        <v>2.9982836662034731</v>
      </c>
    </row>
    <row r="15" spans="1:38">
      <c r="H15" s="39">
        <f>$X$4</f>
        <v>59732129675791</v>
      </c>
      <c r="I15" s="39">
        <f>$W$4</f>
        <v>859047860295</v>
      </c>
      <c r="J15" s="39">
        <f>$V$4</f>
        <v>12545691535</v>
      </c>
      <c r="K15" s="39">
        <f>$U$4</f>
        <v>186368535</v>
      </c>
      <c r="L15" s="39">
        <f>$T$4</f>
        <v>2820151</v>
      </c>
      <c r="M15" s="39">
        <f>$S$4</f>
        <v>43515</v>
      </c>
      <c r="R15">
        <f>'INGRESO DE DATOS'!A13</f>
        <v>51</v>
      </c>
      <c r="S15">
        <f>POWER(R15,2)</f>
        <v>2601</v>
      </c>
      <c r="T15">
        <f>POWER(R15,3)</f>
        <v>132651</v>
      </c>
      <c r="U15">
        <f>POWER(R15,4)</f>
        <v>6765201</v>
      </c>
      <c r="V15">
        <f>POWER(R15,5)</f>
        <v>345025251</v>
      </c>
      <c r="W15">
        <f>POWER(R15,6)</f>
        <v>17596287801</v>
      </c>
      <c r="X15">
        <f>POWER(R15,7)</f>
        <v>897410677851</v>
      </c>
      <c r="Y15">
        <f>POWER(R15,8)</f>
        <v>45767944570401</v>
      </c>
      <c r="Z15">
        <f>POWER(R15,9)</f>
        <v>2334165173090451</v>
      </c>
      <c r="AA15">
        <f>POWER(R15,10)</f>
        <v>1.1904242382761301E+17</v>
      </c>
      <c r="AB15">
        <f>'INGRESO DE DATOS'!B13</f>
        <v>6</v>
      </c>
      <c r="AC15">
        <f t="shared" si="1"/>
        <v>306</v>
      </c>
      <c r="AD15">
        <f>S15*AB15</f>
        <v>15606</v>
      </c>
      <c r="AE15">
        <f>T15*AB15</f>
        <v>795906</v>
      </c>
      <c r="AF15">
        <f>U15*AB15</f>
        <v>40591206</v>
      </c>
      <c r="AG15">
        <f>V15*AB15</f>
        <v>2070151506</v>
      </c>
      <c r="AH15">
        <f>($N$11*V15)+($N$26*U15)+($N$41*T15)+($N$56*S15)+($N$71*R15)+$N$86</f>
        <v>5.6407377705879753</v>
      </c>
      <c r="AI15">
        <f>POWER((AB15-$U$2),2)</f>
        <v>7.9421487603305794</v>
      </c>
      <c r="AJ15">
        <f>POWER(AH15-$U$3,2)</f>
        <v>10.096150677079791</v>
      </c>
      <c r="AK15">
        <f>AB15-AH15</f>
        <v>0.35926222941202468</v>
      </c>
      <c r="AL15">
        <f>POWER(AK15,2)</f>
        <v>0.12906934948209825</v>
      </c>
    </row>
    <row r="16" spans="1:38">
      <c r="H16" s="39">
        <f>$W$4</f>
        <v>859047860295</v>
      </c>
      <c r="I16" s="39">
        <f>$V$4</f>
        <v>12545691535</v>
      </c>
      <c r="J16" s="39">
        <f>$U$4</f>
        <v>186368535</v>
      </c>
      <c r="K16" s="39">
        <f>$T$4</f>
        <v>2820151</v>
      </c>
      <c r="L16" s="39">
        <f>$S$4</f>
        <v>43515</v>
      </c>
      <c r="M16" s="39">
        <f>$R$4</f>
        <v>685</v>
      </c>
      <c r="R16">
        <f>'INGRESO DE DATOS'!A14</f>
        <v>76</v>
      </c>
      <c r="S16">
        <f>POWER(R16,2)</f>
        <v>5776</v>
      </c>
      <c r="T16">
        <f>POWER(R16,3)</f>
        <v>438976</v>
      </c>
      <c r="U16">
        <f>POWER(R16,4)</f>
        <v>33362176</v>
      </c>
      <c r="V16">
        <f>POWER(R16,5)</f>
        <v>2535525376</v>
      </c>
      <c r="W16">
        <f>POWER(R16,6)</f>
        <v>192699928576</v>
      </c>
      <c r="X16">
        <f>POWER(R16,7)</f>
        <v>14645194571776</v>
      </c>
      <c r="Y16">
        <f>POWER(R16,8)</f>
        <v>1113034787454976</v>
      </c>
      <c r="Z16">
        <f>POWER(R16,9)</f>
        <v>8.4590643846578176E+16</v>
      </c>
      <c r="AA16">
        <f>POWER(R16,10)</f>
        <v>6.4288889323399414E+18</v>
      </c>
      <c r="AB16">
        <f>'INGRESO DE DATOS'!B14</f>
        <v>12</v>
      </c>
      <c r="AC16">
        <f t="shared" si="1"/>
        <v>912</v>
      </c>
      <c r="AD16">
        <f>S16*AB16</f>
        <v>69312</v>
      </c>
      <c r="AE16">
        <f>T16*AB16</f>
        <v>5267712</v>
      </c>
      <c r="AF16">
        <f>U16*AB16</f>
        <v>400346112</v>
      </c>
      <c r="AG16">
        <f>V16*AB16</f>
        <v>30426304512</v>
      </c>
      <c r="AH16">
        <f>($N$11*V16)+($N$26*U16)+($N$41*T16)+($N$56*S16)+($N$71*R16)+$N$86</f>
        <v>11.228931970751319</v>
      </c>
      <c r="AI16">
        <f>POWER((AB16-$U$2),2)</f>
        <v>10.12396694214876</v>
      </c>
      <c r="AJ16">
        <f>POWER(AH16-$U$3,2)</f>
        <v>5.8117162969832084</v>
      </c>
      <c r="AK16">
        <f>AB16-AH16</f>
        <v>0.77106802924868134</v>
      </c>
      <c r="AL16">
        <f>POWER(AK16,2)</f>
        <v>0.59454590572944532</v>
      </c>
    </row>
    <row r="17" spans="8:15">
      <c r="H17" s="39">
        <f>$V$4</f>
        <v>12545691535</v>
      </c>
      <c r="I17" s="39">
        <f>$U$4</f>
        <v>186368535</v>
      </c>
      <c r="J17" s="39">
        <f>$T$4</f>
        <v>2820151</v>
      </c>
      <c r="K17" s="39">
        <f>$S$4</f>
        <v>43515</v>
      </c>
      <c r="L17" s="39">
        <f>$R$4</f>
        <v>685</v>
      </c>
      <c r="M17" s="39">
        <f>$R$2</f>
        <v>11</v>
      </c>
    </row>
    <row r="19" spans="8:15">
      <c r="H19" s="39"/>
      <c r="I19" s="39"/>
      <c r="J19" s="39"/>
      <c r="K19" s="39"/>
      <c r="L19" s="39"/>
      <c r="M19" s="39"/>
      <c r="O19" s="22"/>
    </row>
    <row r="20" spans="8:15">
      <c r="H20" s="39"/>
      <c r="I20" s="39"/>
      <c r="J20" s="39"/>
      <c r="K20" s="39"/>
      <c r="L20" s="39"/>
      <c r="M20" s="39"/>
    </row>
    <row r="21" spans="8:15">
      <c r="H21" s="39">
        <f>$AA$4</f>
        <v>2.162994034885931E+19</v>
      </c>
      <c r="I21" s="63">
        <f>$AG$4</f>
        <v>123100393474</v>
      </c>
      <c r="J21" s="39">
        <f>$Y$4</f>
        <v>4210038387792135</v>
      </c>
      <c r="K21" s="39">
        <f>$X$4</f>
        <v>59732129675791</v>
      </c>
      <c r="L21" s="39">
        <f>$W$4</f>
        <v>859047860295</v>
      </c>
      <c r="M21" s="39">
        <f>$V$4</f>
        <v>12545691535</v>
      </c>
    </row>
    <row r="22" spans="8:15">
      <c r="H22" s="39">
        <f>$Z$4</f>
        <v>3.0024635741202643E+17</v>
      </c>
      <c r="I22" s="63">
        <f>$AF$4</f>
        <v>1795576924</v>
      </c>
      <c r="J22" s="39">
        <f>$X$4</f>
        <v>59732129675791</v>
      </c>
      <c r="K22" s="39">
        <f>$W$4</f>
        <v>859047860295</v>
      </c>
      <c r="L22" s="39">
        <f>$V$4</f>
        <v>12545691535</v>
      </c>
      <c r="M22" s="39">
        <f>$U$4</f>
        <v>186368535</v>
      </c>
    </row>
    <row r="23" spans="8:15">
      <c r="H23" s="39">
        <f>$Y$4</f>
        <v>4210038387792135</v>
      </c>
      <c r="I23" s="63">
        <f>$AE$4</f>
        <v>26626546</v>
      </c>
      <c r="J23" s="39">
        <f>$W$4</f>
        <v>859047860295</v>
      </c>
      <c r="K23" s="39">
        <f>$V$4</f>
        <v>12545691535</v>
      </c>
      <c r="L23" s="39">
        <f>$U$4</f>
        <v>186368535</v>
      </c>
      <c r="M23" s="39">
        <f>$T$4</f>
        <v>2820151</v>
      </c>
      <c r="O23" s="22"/>
    </row>
    <row r="24" spans="8:15">
      <c r="H24" s="39">
        <f>$X$4</f>
        <v>59732129675791</v>
      </c>
      <c r="I24" s="63">
        <f>$AD$4</f>
        <v>401968</v>
      </c>
      <c r="J24" s="39">
        <f>$V$4</f>
        <v>12545691535</v>
      </c>
      <c r="K24" s="39">
        <f>$U$4</f>
        <v>186368535</v>
      </c>
      <c r="L24" s="39">
        <f>$T$4</f>
        <v>2820151</v>
      </c>
      <c r="M24" s="39">
        <f>$S$4</f>
        <v>43515</v>
      </c>
    </row>
    <row r="25" spans="8:15">
      <c r="H25" s="39">
        <f>$W$4</f>
        <v>859047860295</v>
      </c>
      <c r="I25" s="63">
        <f>$AC$4</f>
        <v>6184</v>
      </c>
      <c r="J25" s="39">
        <f>$U$4</f>
        <v>186368535</v>
      </c>
      <c r="K25" s="39">
        <f>$T$4</f>
        <v>2820151</v>
      </c>
      <c r="L25" s="39">
        <f>$S$4</f>
        <v>43515</v>
      </c>
      <c r="M25" s="39">
        <f>$R$4</f>
        <v>685</v>
      </c>
    </row>
    <row r="26" spans="8:15" ht="15.75" thickBot="1">
      <c r="H26" s="70">
        <f>$V$4</f>
        <v>12545691535</v>
      </c>
      <c r="I26" s="71">
        <f>$AB$4</f>
        <v>97</v>
      </c>
      <c r="J26" s="70">
        <f>$T$4</f>
        <v>2820151</v>
      </c>
      <c r="K26" s="70">
        <f>$S$4</f>
        <v>43515</v>
      </c>
      <c r="L26" s="70">
        <f>$R$4</f>
        <v>685</v>
      </c>
      <c r="M26" s="70">
        <f>$R$2</f>
        <v>11</v>
      </c>
      <c r="N26" s="16">
        <f>[1]!xMatDet(H21:M26)/[1]!xMatDet(H27:M32)</f>
        <v>1.4212592600699292E-3</v>
      </c>
      <c r="O26" s="22"/>
    </row>
    <row r="27" spans="8:15">
      <c r="H27" s="39">
        <f>$AA$4</f>
        <v>2.162994034885931E+19</v>
      </c>
      <c r="I27" s="39">
        <f>$Z$4</f>
        <v>3.0024635741202643E+17</v>
      </c>
      <c r="J27" s="39">
        <f>$Y$4</f>
        <v>4210038387792135</v>
      </c>
      <c r="K27" s="39">
        <f>$X$4</f>
        <v>59732129675791</v>
      </c>
      <c r="L27" s="39">
        <f>$W$4</f>
        <v>859047860295</v>
      </c>
      <c r="M27" s="39">
        <f>$V$4</f>
        <v>12545691535</v>
      </c>
      <c r="O27" s="22"/>
    </row>
    <row r="28" spans="8:15">
      <c r="H28" s="39">
        <f>$Z$4</f>
        <v>3.0024635741202643E+17</v>
      </c>
      <c r="I28" s="39">
        <f>$Y$4</f>
        <v>4210038387792135</v>
      </c>
      <c r="J28" s="39">
        <f>$X$4</f>
        <v>59732129675791</v>
      </c>
      <c r="K28" s="39">
        <f>$W$4</f>
        <v>859047860295</v>
      </c>
      <c r="L28" s="39">
        <f>$V$4</f>
        <v>12545691535</v>
      </c>
      <c r="M28" s="39">
        <f>$U$4</f>
        <v>186368535</v>
      </c>
    </row>
    <row r="29" spans="8:15">
      <c r="H29" s="39">
        <f>$Y$4</f>
        <v>4210038387792135</v>
      </c>
      <c r="I29" s="39">
        <f>$X$4</f>
        <v>59732129675791</v>
      </c>
      <c r="J29" s="39">
        <f>$W$4</f>
        <v>859047860295</v>
      </c>
      <c r="K29" s="39">
        <f>$V$4</f>
        <v>12545691535</v>
      </c>
      <c r="L29" s="39">
        <f>$U$4</f>
        <v>186368535</v>
      </c>
      <c r="M29" s="39">
        <f>$T$4</f>
        <v>2820151</v>
      </c>
    </row>
    <row r="30" spans="8:15">
      <c r="H30" s="39">
        <f>$X$4</f>
        <v>59732129675791</v>
      </c>
      <c r="I30" s="39">
        <f>$W$4</f>
        <v>859047860295</v>
      </c>
      <c r="J30" s="39">
        <f>$V$4</f>
        <v>12545691535</v>
      </c>
      <c r="K30" s="39">
        <f>$U$4</f>
        <v>186368535</v>
      </c>
      <c r="L30" s="39">
        <f>$T$4</f>
        <v>2820151</v>
      </c>
      <c r="M30" s="39">
        <f>$S$4</f>
        <v>43515</v>
      </c>
    </row>
    <row r="31" spans="8:15">
      <c r="H31" s="39">
        <f>$W$4</f>
        <v>859047860295</v>
      </c>
      <c r="I31" s="39">
        <f>$V$4</f>
        <v>12545691535</v>
      </c>
      <c r="J31" s="39">
        <f>$U$4</f>
        <v>186368535</v>
      </c>
      <c r="K31" s="39">
        <f>$T$4</f>
        <v>2820151</v>
      </c>
      <c r="L31" s="39">
        <f>$S$4</f>
        <v>43515</v>
      </c>
      <c r="M31" s="39">
        <f>$R$4</f>
        <v>685</v>
      </c>
    </row>
    <row r="32" spans="8:15">
      <c r="H32" s="39">
        <f>$V$4</f>
        <v>12545691535</v>
      </c>
      <c r="I32" s="39">
        <f>$U$4</f>
        <v>186368535</v>
      </c>
      <c r="J32" s="39">
        <f>$T$4</f>
        <v>2820151</v>
      </c>
      <c r="K32" s="39">
        <f>$S$4</f>
        <v>43515</v>
      </c>
      <c r="L32" s="39">
        <f>$R$4</f>
        <v>685</v>
      </c>
      <c r="M32" s="39">
        <f>$R$2</f>
        <v>11</v>
      </c>
    </row>
    <row r="34" spans="8:15">
      <c r="H34" s="39"/>
      <c r="I34" s="39"/>
      <c r="J34" s="39"/>
      <c r="K34" s="39"/>
      <c r="L34" s="39"/>
      <c r="M34" s="39"/>
    </row>
    <row r="35" spans="8:15">
      <c r="H35" s="39"/>
      <c r="I35" s="39"/>
      <c r="J35" s="39"/>
      <c r="K35" s="39"/>
      <c r="L35" s="39"/>
      <c r="M35" s="39"/>
    </row>
    <row r="36" spans="8:15">
      <c r="H36" s="39">
        <f>$AA$4</f>
        <v>2.162994034885931E+19</v>
      </c>
      <c r="I36" s="39">
        <f>$Z$4</f>
        <v>3.0024635741202643E+17</v>
      </c>
      <c r="J36" s="63">
        <f>$AG$4</f>
        <v>123100393474</v>
      </c>
      <c r="K36" s="39">
        <f>$X$4</f>
        <v>59732129675791</v>
      </c>
      <c r="L36" s="39">
        <f>$W$4</f>
        <v>859047860295</v>
      </c>
      <c r="M36" s="39">
        <f>$V$4</f>
        <v>12545691535</v>
      </c>
    </row>
    <row r="37" spans="8:15">
      <c r="H37" s="39">
        <f>$Z$4</f>
        <v>3.0024635741202643E+17</v>
      </c>
      <c r="I37" s="39">
        <f>$Y$4</f>
        <v>4210038387792135</v>
      </c>
      <c r="J37" s="63">
        <f>$AF$4</f>
        <v>1795576924</v>
      </c>
      <c r="K37" s="39">
        <f>$W$4</f>
        <v>859047860295</v>
      </c>
      <c r="L37" s="39">
        <f>$V$4</f>
        <v>12545691535</v>
      </c>
      <c r="M37" s="39">
        <f>$U$4</f>
        <v>186368535</v>
      </c>
    </row>
    <row r="38" spans="8:15">
      <c r="H38" s="39">
        <f>$Y$4</f>
        <v>4210038387792135</v>
      </c>
      <c r="I38" s="39">
        <f>$X$4</f>
        <v>59732129675791</v>
      </c>
      <c r="J38" s="63">
        <f>$AE$4</f>
        <v>26626546</v>
      </c>
      <c r="K38" s="39">
        <f>$V$4</f>
        <v>12545691535</v>
      </c>
      <c r="L38" s="39">
        <f>$U$4</f>
        <v>186368535</v>
      </c>
      <c r="M38" s="39">
        <f>$T$4</f>
        <v>2820151</v>
      </c>
      <c r="O38" s="22"/>
    </row>
    <row r="39" spans="8:15">
      <c r="H39" s="39">
        <f>$X$4</f>
        <v>59732129675791</v>
      </c>
      <c r="I39" s="39">
        <f>$W$4</f>
        <v>859047860295</v>
      </c>
      <c r="J39" s="63">
        <f>$AD$4</f>
        <v>401968</v>
      </c>
      <c r="K39" s="39">
        <f>$U$4</f>
        <v>186368535</v>
      </c>
      <c r="L39" s="39">
        <f>$T$4</f>
        <v>2820151</v>
      </c>
      <c r="M39" s="39">
        <f>$S$4</f>
        <v>43515</v>
      </c>
    </row>
    <row r="40" spans="8:15">
      <c r="H40" s="39">
        <f>$W$4</f>
        <v>859047860295</v>
      </c>
      <c r="I40" s="39">
        <f>$V$4</f>
        <v>12545691535</v>
      </c>
      <c r="J40" s="63">
        <f>$AC$4</f>
        <v>6184</v>
      </c>
      <c r="K40" s="39">
        <f>$T$4</f>
        <v>2820151</v>
      </c>
      <c r="L40" s="39">
        <f>$S$4</f>
        <v>43515</v>
      </c>
      <c r="M40" s="39">
        <f>$R$4</f>
        <v>685</v>
      </c>
    </row>
    <row r="41" spans="8:15" ht="15.75" thickBot="1">
      <c r="H41" s="70">
        <f>$V$4</f>
        <v>12545691535</v>
      </c>
      <c r="I41" s="70">
        <f>$U$4</f>
        <v>186368535</v>
      </c>
      <c r="J41" s="71">
        <f>$AB$4</f>
        <v>97</v>
      </c>
      <c r="K41" s="70">
        <f>$S$4</f>
        <v>43515</v>
      </c>
      <c r="L41" s="70">
        <f>$R$4</f>
        <v>685</v>
      </c>
      <c r="M41" s="70">
        <f>$R$2</f>
        <v>11</v>
      </c>
      <c r="N41" s="16">
        <f>[1]!xMatDet(H36:M41)/[1]!xMatDet(H42:M47)</f>
        <v>-0.15612328775156872</v>
      </c>
    </row>
    <row r="42" spans="8:15">
      <c r="H42" s="39">
        <f>$AA$4</f>
        <v>2.162994034885931E+19</v>
      </c>
      <c r="I42" s="39">
        <f>$Z$4</f>
        <v>3.0024635741202643E+17</v>
      </c>
      <c r="J42" s="39">
        <f>$Y$4</f>
        <v>4210038387792135</v>
      </c>
      <c r="K42" s="39">
        <f>$X$4</f>
        <v>59732129675791</v>
      </c>
      <c r="L42" s="39">
        <f>$W$4</f>
        <v>859047860295</v>
      </c>
      <c r="M42" s="39">
        <f>$V$4</f>
        <v>12545691535</v>
      </c>
    </row>
    <row r="43" spans="8:15">
      <c r="H43" s="39">
        <f>$Z$4</f>
        <v>3.0024635741202643E+17</v>
      </c>
      <c r="I43" s="39">
        <f>$Y$4</f>
        <v>4210038387792135</v>
      </c>
      <c r="J43" s="39">
        <f>$X$4</f>
        <v>59732129675791</v>
      </c>
      <c r="K43" s="39">
        <f>$W$4</f>
        <v>859047860295</v>
      </c>
      <c r="L43" s="39">
        <f>$V$4</f>
        <v>12545691535</v>
      </c>
      <c r="M43" s="39">
        <f>$U$4</f>
        <v>186368535</v>
      </c>
    </row>
    <row r="44" spans="8:15">
      <c r="H44" s="39">
        <f>$Y$4</f>
        <v>4210038387792135</v>
      </c>
      <c r="I44" s="39">
        <f>$X$4</f>
        <v>59732129675791</v>
      </c>
      <c r="J44" s="39">
        <f>$W$4</f>
        <v>859047860295</v>
      </c>
      <c r="K44" s="39">
        <f>$V$4</f>
        <v>12545691535</v>
      </c>
      <c r="L44" s="39">
        <f>$U$4</f>
        <v>186368535</v>
      </c>
      <c r="M44" s="39">
        <f>$T$4</f>
        <v>2820151</v>
      </c>
    </row>
    <row r="45" spans="8:15">
      <c r="H45" s="39">
        <f>$X$4</f>
        <v>59732129675791</v>
      </c>
      <c r="I45" s="39">
        <f>$W$4</f>
        <v>859047860295</v>
      </c>
      <c r="J45" s="39">
        <f>$V$4</f>
        <v>12545691535</v>
      </c>
      <c r="K45" s="39">
        <f>$U$4</f>
        <v>186368535</v>
      </c>
      <c r="L45" s="39">
        <f>$T$4</f>
        <v>2820151</v>
      </c>
      <c r="M45" s="39">
        <f>$S$4</f>
        <v>43515</v>
      </c>
    </row>
    <row r="46" spans="8:15">
      <c r="H46" s="39">
        <f>$W$4</f>
        <v>859047860295</v>
      </c>
      <c r="I46" s="39">
        <f>$V$4</f>
        <v>12545691535</v>
      </c>
      <c r="J46" s="39">
        <f>$U$4</f>
        <v>186368535</v>
      </c>
      <c r="K46" s="39">
        <f>$T$4</f>
        <v>2820151</v>
      </c>
      <c r="L46" s="39">
        <f>$S$4</f>
        <v>43515</v>
      </c>
      <c r="M46" s="39">
        <f>$R$4</f>
        <v>685</v>
      </c>
    </row>
    <row r="47" spans="8:15">
      <c r="H47" s="39">
        <f>$V$4</f>
        <v>12545691535</v>
      </c>
      <c r="I47" s="39">
        <f>$U$4</f>
        <v>186368535</v>
      </c>
      <c r="J47" s="39">
        <f>$T$4</f>
        <v>2820151</v>
      </c>
      <c r="K47" s="39">
        <f>$S$4</f>
        <v>43515</v>
      </c>
      <c r="L47" s="39">
        <f>$R$4</f>
        <v>685</v>
      </c>
      <c r="M47" s="39">
        <f>$R$2</f>
        <v>11</v>
      </c>
    </row>
    <row r="49" spans="8:15">
      <c r="H49" s="39"/>
      <c r="I49" s="39"/>
      <c r="J49" s="39"/>
      <c r="K49" s="39"/>
      <c r="L49" s="39"/>
      <c r="M49" s="39"/>
    </row>
    <row r="50" spans="8:15">
      <c r="H50" s="39"/>
      <c r="I50" s="39"/>
      <c r="J50" s="39"/>
      <c r="K50" s="39"/>
      <c r="L50" s="39"/>
      <c r="M50" s="39"/>
    </row>
    <row r="51" spans="8:15">
      <c r="H51" s="39">
        <f>$AA$4</f>
        <v>2.162994034885931E+19</v>
      </c>
      <c r="I51" s="39">
        <f>$Z$4</f>
        <v>3.0024635741202643E+17</v>
      </c>
      <c r="J51" s="39">
        <f>$Y$4</f>
        <v>4210038387792135</v>
      </c>
      <c r="K51" s="63">
        <f>$AG$4</f>
        <v>123100393474</v>
      </c>
      <c r="L51" s="39">
        <f>$W$4</f>
        <v>859047860295</v>
      </c>
      <c r="M51" s="39">
        <f>$V$4</f>
        <v>12545691535</v>
      </c>
    </row>
    <row r="52" spans="8:15">
      <c r="H52" s="39">
        <f>$Z$4</f>
        <v>3.0024635741202643E+17</v>
      </c>
      <c r="I52" s="39">
        <f>$Y$4</f>
        <v>4210038387792135</v>
      </c>
      <c r="J52" s="39">
        <f>$X$4</f>
        <v>59732129675791</v>
      </c>
      <c r="K52" s="63">
        <f>$AF$4</f>
        <v>1795576924</v>
      </c>
      <c r="L52" s="39">
        <f>$V$4</f>
        <v>12545691535</v>
      </c>
      <c r="M52" s="39">
        <f>$U$4</f>
        <v>186368535</v>
      </c>
    </row>
    <row r="53" spans="8:15">
      <c r="H53" s="39">
        <f>$Y$4</f>
        <v>4210038387792135</v>
      </c>
      <c r="I53" s="39">
        <f>$X$4</f>
        <v>59732129675791</v>
      </c>
      <c r="J53" s="39">
        <f>$W$4</f>
        <v>859047860295</v>
      </c>
      <c r="K53" s="63">
        <f>$AE$4</f>
        <v>26626546</v>
      </c>
      <c r="L53" s="39">
        <f>$U$4</f>
        <v>186368535</v>
      </c>
      <c r="M53" s="39">
        <f>$T$4</f>
        <v>2820151</v>
      </c>
      <c r="O53" s="22"/>
    </row>
    <row r="54" spans="8:15">
      <c r="H54" s="39">
        <f>$X$4</f>
        <v>59732129675791</v>
      </c>
      <c r="I54" s="39">
        <f>$W$4</f>
        <v>859047860295</v>
      </c>
      <c r="J54" s="39">
        <f>$V$4</f>
        <v>12545691535</v>
      </c>
      <c r="K54" s="63">
        <f>$AD$4</f>
        <v>401968</v>
      </c>
      <c r="L54" s="39">
        <f>$T$4</f>
        <v>2820151</v>
      </c>
      <c r="M54" s="39">
        <f>$S$4</f>
        <v>43515</v>
      </c>
    </row>
    <row r="55" spans="8:15">
      <c r="H55" s="39">
        <f>$W$4</f>
        <v>859047860295</v>
      </c>
      <c r="I55" s="39">
        <f>$V$4</f>
        <v>12545691535</v>
      </c>
      <c r="J55" s="39">
        <f>$U$4</f>
        <v>186368535</v>
      </c>
      <c r="K55" s="63">
        <f>$AC$4</f>
        <v>6184</v>
      </c>
      <c r="L55" s="39">
        <f>$S$4</f>
        <v>43515</v>
      </c>
      <c r="M55" s="39">
        <f>$R$4</f>
        <v>685</v>
      </c>
    </row>
    <row r="56" spans="8:15" ht="15.75" thickBot="1">
      <c r="H56" s="70">
        <f>$V$4</f>
        <v>12545691535</v>
      </c>
      <c r="I56" s="70">
        <f>$U$4</f>
        <v>186368535</v>
      </c>
      <c r="J56" s="70">
        <f>$T$4</f>
        <v>2820151</v>
      </c>
      <c r="K56" s="71">
        <f>$AB$4</f>
        <v>97</v>
      </c>
      <c r="L56" s="70">
        <f>$R$4</f>
        <v>685</v>
      </c>
      <c r="M56" s="70">
        <f>$R$2</f>
        <v>11</v>
      </c>
      <c r="N56" s="16">
        <f>[1]!xMatDet(H51:M56)/[1]!xMatDet(H57:M62)</f>
        <v>8.298088215483471</v>
      </c>
    </row>
    <row r="57" spans="8:15">
      <c r="H57" s="39">
        <f>$AA$4</f>
        <v>2.162994034885931E+19</v>
      </c>
      <c r="I57" s="39">
        <f>$Z$4</f>
        <v>3.0024635741202643E+17</v>
      </c>
      <c r="J57" s="39">
        <f>$Y$4</f>
        <v>4210038387792135</v>
      </c>
      <c r="K57" s="39">
        <f>$X$4</f>
        <v>59732129675791</v>
      </c>
      <c r="L57" s="39">
        <f>$W$4</f>
        <v>859047860295</v>
      </c>
      <c r="M57" s="39">
        <f>$V$4</f>
        <v>12545691535</v>
      </c>
    </row>
    <row r="58" spans="8:15">
      <c r="H58" s="39">
        <f>$Z$4</f>
        <v>3.0024635741202643E+17</v>
      </c>
      <c r="I58" s="39">
        <f>$Y$4</f>
        <v>4210038387792135</v>
      </c>
      <c r="J58" s="39">
        <f>$X$4</f>
        <v>59732129675791</v>
      </c>
      <c r="K58" s="39">
        <f>$W$4</f>
        <v>859047860295</v>
      </c>
      <c r="L58" s="39">
        <f>$V$4</f>
        <v>12545691535</v>
      </c>
      <c r="M58" s="39">
        <f>$U$4</f>
        <v>186368535</v>
      </c>
    </row>
    <row r="59" spans="8:15">
      <c r="H59" s="39">
        <f>$Y$4</f>
        <v>4210038387792135</v>
      </c>
      <c r="I59" s="39">
        <f>$X$4</f>
        <v>59732129675791</v>
      </c>
      <c r="J59" s="39">
        <f>$W$4</f>
        <v>859047860295</v>
      </c>
      <c r="K59" s="39">
        <f>$V$4</f>
        <v>12545691535</v>
      </c>
      <c r="L59" s="39">
        <f>$U$4</f>
        <v>186368535</v>
      </c>
      <c r="M59" s="39">
        <f>$T$4</f>
        <v>2820151</v>
      </c>
    </row>
    <row r="60" spans="8:15">
      <c r="H60" s="39">
        <f>$X$4</f>
        <v>59732129675791</v>
      </c>
      <c r="I60" s="39">
        <f>$W$4</f>
        <v>859047860295</v>
      </c>
      <c r="J60" s="39">
        <f>$V$4</f>
        <v>12545691535</v>
      </c>
      <c r="K60" s="39">
        <f>$U$4</f>
        <v>186368535</v>
      </c>
      <c r="L60" s="39">
        <f>$T$4</f>
        <v>2820151</v>
      </c>
      <c r="M60" s="39">
        <f>$S$4</f>
        <v>43515</v>
      </c>
    </row>
    <row r="61" spans="8:15">
      <c r="H61" s="39">
        <f>$W$4</f>
        <v>859047860295</v>
      </c>
      <c r="I61" s="39">
        <f>$V$4</f>
        <v>12545691535</v>
      </c>
      <c r="J61" s="39">
        <f>$U$4</f>
        <v>186368535</v>
      </c>
      <c r="K61" s="39">
        <f>$T$4</f>
        <v>2820151</v>
      </c>
      <c r="L61" s="39">
        <f>$S$4</f>
        <v>43515</v>
      </c>
      <c r="M61" s="39">
        <f>$R$4</f>
        <v>685</v>
      </c>
    </row>
    <row r="62" spans="8:15">
      <c r="H62" s="39">
        <f>$V$4</f>
        <v>12545691535</v>
      </c>
      <c r="I62" s="39">
        <f>$U$4</f>
        <v>186368535</v>
      </c>
      <c r="J62" s="39">
        <f>$T$4</f>
        <v>2820151</v>
      </c>
      <c r="K62" s="39">
        <f>$S$4</f>
        <v>43515</v>
      </c>
      <c r="L62" s="39">
        <f>$R$4</f>
        <v>685</v>
      </c>
      <c r="M62" s="39">
        <f>$R$2</f>
        <v>11</v>
      </c>
    </row>
    <row r="64" spans="8:15">
      <c r="H64" s="39"/>
      <c r="I64" s="39"/>
      <c r="J64" s="39"/>
      <c r="K64" s="39"/>
      <c r="L64" s="39"/>
      <c r="M64" s="39"/>
    </row>
    <row r="65" spans="8:15">
      <c r="H65" s="39"/>
      <c r="I65" s="39"/>
      <c r="J65" s="39"/>
      <c r="K65" s="39"/>
      <c r="L65" s="39"/>
      <c r="M65" s="39"/>
    </row>
    <row r="66" spans="8:15">
      <c r="H66" s="39">
        <f>$AA$4</f>
        <v>2.162994034885931E+19</v>
      </c>
      <c r="I66" s="39">
        <f>$Z$4</f>
        <v>3.0024635741202643E+17</v>
      </c>
      <c r="J66" s="39">
        <f>$Y$4</f>
        <v>4210038387792135</v>
      </c>
      <c r="K66" s="39">
        <f>$X$4</f>
        <v>59732129675791</v>
      </c>
      <c r="L66" s="63">
        <f>$AG$4</f>
        <v>123100393474</v>
      </c>
      <c r="M66" s="39">
        <f>$V$4</f>
        <v>12545691535</v>
      </c>
    </row>
    <row r="67" spans="8:15">
      <c r="H67" s="39">
        <f>$Z$4</f>
        <v>3.0024635741202643E+17</v>
      </c>
      <c r="I67" s="39">
        <f>$Y$4</f>
        <v>4210038387792135</v>
      </c>
      <c r="J67" s="39">
        <f>$X$4</f>
        <v>59732129675791</v>
      </c>
      <c r="K67" s="39">
        <f>$W$4</f>
        <v>859047860295</v>
      </c>
      <c r="L67" s="63">
        <f>$AF$4</f>
        <v>1795576924</v>
      </c>
      <c r="M67" s="39">
        <f>$U$4</f>
        <v>186368535</v>
      </c>
      <c r="O67" s="22"/>
    </row>
    <row r="68" spans="8:15">
      <c r="H68" s="39">
        <f>$Y$4</f>
        <v>4210038387792135</v>
      </c>
      <c r="I68" s="39">
        <f>$X$4</f>
        <v>59732129675791</v>
      </c>
      <c r="J68" s="39">
        <f>$W$4</f>
        <v>859047860295</v>
      </c>
      <c r="K68" s="39">
        <f>$V$4</f>
        <v>12545691535</v>
      </c>
      <c r="L68" s="63">
        <f>$AE$4</f>
        <v>26626546</v>
      </c>
      <c r="M68" s="39">
        <f>$T$4</f>
        <v>2820151</v>
      </c>
      <c r="O68" s="16"/>
    </row>
    <row r="69" spans="8:15">
      <c r="H69" s="39">
        <f>$X$4</f>
        <v>59732129675791</v>
      </c>
      <c r="I69" s="39">
        <f>$W$4</f>
        <v>859047860295</v>
      </c>
      <c r="J69" s="39">
        <f>$V$4</f>
        <v>12545691535</v>
      </c>
      <c r="K69" s="39">
        <f>$U$4</f>
        <v>186368535</v>
      </c>
      <c r="L69" s="63">
        <f>$AD$4</f>
        <v>401968</v>
      </c>
      <c r="M69" s="39">
        <f>$S$4</f>
        <v>43515</v>
      </c>
    </row>
    <row r="70" spans="8:15">
      <c r="H70" s="39">
        <f>$W$4</f>
        <v>859047860295</v>
      </c>
      <c r="I70" s="39">
        <f>$V$4</f>
        <v>12545691535</v>
      </c>
      <c r="J70" s="39">
        <f>$U$4</f>
        <v>186368535</v>
      </c>
      <c r="K70" s="39">
        <f>$T$4</f>
        <v>2820151</v>
      </c>
      <c r="L70" s="63">
        <f>$AC$4</f>
        <v>6184</v>
      </c>
      <c r="M70" s="39">
        <f>$R$4</f>
        <v>685</v>
      </c>
    </row>
    <row r="71" spans="8:15" ht="15.75" thickBot="1">
      <c r="H71" s="70">
        <f>$V$4</f>
        <v>12545691535</v>
      </c>
      <c r="I71" s="70">
        <f>$U$4</f>
        <v>186368535</v>
      </c>
      <c r="J71" s="70">
        <f>$T$4</f>
        <v>2820151</v>
      </c>
      <c r="K71" s="70">
        <f>$S$4</f>
        <v>43515</v>
      </c>
      <c r="L71" s="71">
        <f>$AB$4</f>
        <v>97</v>
      </c>
      <c r="M71" s="70">
        <f>$R$2</f>
        <v>11</v>
      </c>
      <c r="N71" s="16">
        <f>[1]!xMatDet(H66:M71)/[1]!xMatDet(H72:M77)</f>
        <v>-210.73049958087537</v>
      </c>
    </row>
    <row r="72" spans="8:15">
      <c r="H72" s="39">
        <f>$AA$4</f>
        <v>2.162994034885931E+19</v>
      </c>
      <c r="I72" s="39">
        <f>$Z$4</f>
        <v>3.0024635741202643E+17</v>
      </c>
      <c r="J72" s="39">
        <f>$Y$4</f>
        <v>4210038387792135</v>
      </c>
      <c r="K72" s="39">
        <f>$X$4</f>
        <v>59732129675791</v>
      </c>
      <c r="L72" s="39">
        <f>$W$4</f>
        <v>859047860295</v>
      </c>
      <c r="M72" s="39">
        <f>$V$4</f>
        <v>12545691535</v>
      </c>
    </row>
    <row r="73" spans="8:15">
      <c r="H73" s="39">
        <f>$Z$4</f>
        <v>3.0024635741202643E+17</v>
      </c>
      <c r="I73" s="39">
        <f>$Y$4</f>
        <v>4210038387792135</v>
      </c>
      <c r="J73" s="39">
        <f>$X$4</f>
        <v>59732129675791</v>
      </c>
      <c r="K73" s="39">
        <f>$W$4</f>
        <v>859047860295</v>
      </c>
      <c r="L73" s="39">
        <f>$V$4</f>
        <v>12545691535</v>
      </c>
      <c r="M73" s="39">
        <f>$U$4</f>
        <v>186368535</v>
      </c>
    </row>
    <row r="74" spans="8:15">
      <c r="H74" s="39">
        <f>$Y$4</f>
        <v>4210038387792135</v>
      </c>
      <c r="I74" s="39">
        <f>$X$4</f>
        <v>59732129675791</v>
      </c>
      <c r="J74" s="39">
        <f>$W$4</f>
        <v>859047860295</v>
      </c>
      <c r="K74" s="39">
        <f>$V$4</f>
        <v>12545691535</v>
      </c>
      <c r="L74" s="39">
        <f>$U$4</f>
        <v>186368535</v>
      </c>
      <c r="M74" s="39">
        <f>$T$4</f>
        <v>2820151</v>
      </c>
    </row>
    <row r="75" spans="8:15">
      <c r="H75" s="39">
        <f>$X$4</f>
        <v>59732129675791</v>
      </c>
      <c r="I75" s="39">
        <f>$W$4</f>
        <v>859047860295</v>
      </c>
      <c r="J75" s="39">
        <f>$V$4</f>
        <v>12545691535</v>
      </c>
      <c r="K75" s="39">
        <f>$U$4</f>
        <v>186368535</v>
      </c>
      <c r="L75" s="39">
        <f>$T$4</f>
        <v>2820151</v>
      </c>
      <c r="M75" s="39">
        <f>$S$4</f>
        <v>43515</v>
      </c>
    </row>
    <row r="76" spans="8:15">
      <c r="H76" s="39">
        <f>$W$4</f>
        <v>859047860295</v>
      </c>
      <c r="I76" s="39">
        <f>$V$4</f>
        <v>12545691535</v>
      </c>
      <c r="J76" s="39">
        <f>$U$4</f>
        <v>186368535</v>
      </c>
      <c r="K76" s="39">
        <f>$T$4</f>
        <v>2820151</v>
      </c>
      <c r="L76" s="39">
        <f>$S$4</f>
        <v>43515</v>
      </c>
      <c r="M76" s="39">
        <f>$R$4</f>
        <v>685</v>
      </c>
    </row>
    <row r="77" spans="8:15">
      <c r="H77" s="39">
        <f>$V$4</f>
        <v>12545691535</v>
      </c>
      <c r="I77" s="39">
        <f>$U$4</f>
        <v>186368535</v>
      </c>
      <c r="J77" s="39">
        <f>$T$4</f>
        <v>2820151</v>
      </c>
      <c r="K77" s="39">
        <f>$S$4</f>
        <v>43515</v>
      </c>
      <c r="L77" s="39">
        <f>$R$4</f>
        <v>685</v>
      </c>
      <c r="M77" s="39">
        <f>$R$2</f>
        <v>11</v>
      </c>
    </row>
    <row r="79" spans="8:15">
      <c r="H79" s="39"/>
      <c r="I79" s="39"/>
      <c r="J79" s="39"/>
      <c r="K79" s="39"/>
      <c r="L79" s="39"/>
      <c r="M79" s="39"/>
    </row>
    <row r="80" spans="8:15">
      <c r="H80" s="39"/>
      <c r="I80" s="39"/>
      <c r="J80" s="39"/>
      <c r="K80" s="39"/>
      <c r="L80" s="39"/>
      <c r="M80" s="39"/>
    </row>
    <row r="81" spans="8:15">
      <c r="H81" s="39">
        <f>$AA$4</f>
        <v>2.162994034885931E+19</v>
      </c>
      <c r="I81" s="39">
        <f>$Z$4</f>
        <v>3.0024635741202643E+17</v>
      </c>
      <c r="J81" s="39">
        <f>$Y$4</f>
        <v>4210038387792135</v>
      </c>
      <c r="K81" s="39">
        <f>$X$4</f>
        <v>59732129675791</v>
      </c>
      <c r="L81" s="39">
        <f>$W$4</f>
        <v>859047860295</v>
      </c>
      <c r="M81" s="63">
        <f>$AG$4</f>
        <v>123100393474</v>
      </c>
    </row>
    <row r="82" spans="8:15">
      <c r="H82" s="39">
        <f>$Z$4</f>
        <v>3.0024635741202643E+17</v>
      </c>
      <c r="I82" s="39">
        <f>$Y$4</f>
        <v>4210038387792135</v>
      </c>
      <c r="J82" s="39">
        <f>$X$4</f>
        <v>59732129675791</v>
      </c>
      <c r="K82" s="39">
        <f>$W$4</f>
        <v>859047860295</v>
      </c>
      <c r="L82" s="39">
        <f>$V$4</f>
        <v>12545691535</v>
      </c>
      <c r="M82" s="63">
        <f>$AF$4</f>
        <v>1795576924</v>
      </c>
    </row>
    <row r="83" spans="8:15">
      <c r="H83" s="39">
        <f>$Y$4</f>
        <v>4210038387792135</v>
      </c>
      <c r="I83" s="39">
        <f>$X$4</f>
        <v>59732129675791</v>
      </c>
      <c r="J83" s="39">
        <f>$W$4</f>
        <v>859047860295</v>
      </c>
      <c r="K83" s="39">
        <f>$V$4</f>
        <v>12545691535</v>
      </c>
      <c r="L83" s="39">
        <f>$U$4</f>
        <v>186368535</v>
      </c>
      <c r="M83" s="63">
        <f>$AE$4</f>
        <v>26626546</v>
      </c>
      <c r="O83" s="22"/>
    </row>
    <row r="84" spans="8:15">
      <c r="H84" s="39">
        <f>$X$4</f>
        <v>59732129675791</v>
      </c>
      <c r="I84" s="39">
        <f>$W$4</f>
        <v>859047860295</v>
      </c>
      <c r="J84" s="39">
        <f>$V$4</f>
        <v>12545691535</v>
      </c>
      <c r="K84" s="39">
        <f>$U$4</f>
        <v>186368535</v>
      </c>
      <c r="L84" s="39">
        <f>$T$4</f>
        <v>2820151</v>
      </c>
      <c r="M84" s="63">
        <f>$AD$4</f>
        <v>401968</v>
      </c>
    </row>
    <row r="85" spans="8:15">
      <c r="H85" s="39">
        <f>$W$4</f>
        <v>859047860295</v>
      </c>
      <c r="I85" s="39">
        <f>$V$4</f>
        <v>12545691535</v>
      </c>
      <c r="J85" s="39">
        <f>$U$4</f>
        <v>186368535</v>
      </c>
      <c r="K85" s="39">
        <f>$T$4</f>
        <v>2820151</v>
      </c>
      <c r="L85" s="39">
        <f>$S$4</f>
        <v>43515</v>
      </c>
      <c r="M85" s="63">
        <f>$AC$4</f>
        <v>6184</v>
      </c>
    </row>
    <row r="86" spans="8:15" ht="15.75" thickBot="1">
      <c r="H86" s="70">
        <f>$V$4</f>
        <v>12545691535</v>
      </c>
      <c r="I86" s="70">
        <f>$U$4</f>
        <v>186368535</v>
      </c>
      <c r="J86" s="70">
        <f>$T$4</f>
        <v>2820151</v>
      </c>
      <c r="K86" s="70">
        <f>$S$4</f>
        <v>43515</v>
      </c>
      <c r="L86" s="70">
        <f>$R$4</f>
        <v>685</v>
      </c>
      <c r="M86" s="71">
        <f>$AB$4</f>
        <v>97</v>
      </c>
      <c r="N86" s="16">
        <f>[1]!xMatDet(H81:M86)/[1]!xMatDet(H87:M92)</f>
        <v>2004.7491703504281</v>
      </c>
    </row>
    <row r="87" spans="8:15">
      <c r="H87" s="39">
        <f>$AA$4</f>
        <v>2.162994034885931E+19</v>
      </c>
      <c r="I87" s="39">
        <f>$Z$4</f>
        <v>3.0024635741202643E+17</v>
      </c>
      <c r="J87" s="39">
        <f>$Y$4</f>
        <v>4210038387792135</v>
      </c>
      <c r="K87" s="39">
        <f>$X$4</f>
        <v>59732129675791</v>
      </c>
      <c r="L87" s="39">
        <f>$W$4</f>
        <v>859047860295</v>
      </c>
      <c r="M87" s="39">
        <f>$V$4</f>
        <v>12545691535</v>
      </c>
    </row>
    <row r="88" spans="8:15">
      <c r="H88" s="39">
        <f>$Z$4</f>
        <v>3.0024635741202643E+17</v>
      </c>
      <c r="I88" s="39">
        <f>$Y$4</f>
        <v>4210038387792135</v>
      </c>
      <c r="J88" s="39">
        <f>$X$4</f>
        <v>59732129675791</v>
      </c>
      <c r="K88" s="39">
        <f>$W$4</f>
        <v>859047860295</v>
      </c>
      <c r="L88" s="39">
        <f>$V$4</f>
        <v>12545691535</v>
      </c>
      <c r="M88" s="39">
        <f>$U$4</f>
        <v>186368535</v>
      </c>
    </row>
    <row r="89" spans="8:15">
      <c r="H89" s="39">
        <f>$Y$4</f>
        <v>4210038387792135</v>
      </c>
      <c r="I89" s="39">
        <f>$X$4</f>
        <v>59732129675791</v>
      </c>
      <c r="J89" s="39">
        <f>$W$4</f>
        <v>859047860295</v>
      </c>
      <c r="K89" s="39">
        <f>$V$4</f>
        <v>12545691535</v>
      </c>
      <c r="L89" s="39">
        <f>$U$4</f>
        <v>186368535</v>
      </c>
      <c r="M89" s="39">
        <f>$T$4</f>
        <v>2820151</v>
      </c>
    </row>
    <row r="90" spans="8:15">
      <c r="H90" s="39">
        <f>$X$4</f>
        <v>59732129675791</v>
      </c>
      <c r="I90" s="39">
        <f>$W$4</f>
        <v>859047860295</v>
      </c>
      <c r="J90" s="39">
        <f>$V$4</f>
        <v>12545691535</v>
      </c>
      <c r="K90" s="39">
        <f>$U$4</f>
        <v>186368535</v>
      </c>
      <c r="L90" s="39">
        <f>$T$4</f>
        <v>2820151</v>
      </c>
      <c r="M90" s="39">
        <f>$S$4</f>
        <v>43515</v>
      </c>
    </row>
    <row r="91" spans="8:15">
      <c r="H91" s="39">
        <f>$W$4</f>
        <v>859047860295</v>
      </c>
      <c r="I91" s="39">
        <f>$V$4</f>
        <v>12545691535</v>
      </c>
      <c r="J91" s="39">
        <f>$U$4</f>
        <v>186368535</v>
      </c>
      <c r="K91" s="39">
        <f>$T$4</f>
        <v>2820151</v>
      </c>
      <c r="L91" s="39">
        <f>$S$4</f>
        <v>43515</v>
      </c>
      <c r="M91" s="39">
        <f>$R$4</f>
        <v>685</v>
      </c>
    </row>
    <row r="92" spans="8:15">
      <c r="H92" s="39">
        <f>$V$4</f>
        <v>12545691535</v>
      </c>
      <c r="I92" s="39">
        <f>$U$4</f>
        <v>186368535</v>
      </c>
      <c r="J92" s="39">
        <f>$T$4</f>
        <v>2820151</v>
      </c>
      <c r="K92" s="39">
        <f>$S$4</f>
        <v>43515</v>
      </c>
      <c r="L92" s="39">
        <f>$R$4</f>
        <v>685</v>
      </c>
      <c r="M92" s="39">
        <f>$R$2</f>
        <v>11</v>
      </c>
    </row>
    <row r="113" spans="9:9">
      <c r="I113" s="16"/>
    </row>
    <row r="114" spans="9:9">
      <c r="I114" s="22"/>
    </row>
    <row r="126" spans="9:9">
      <c r="I126" s="16"/>
    </row>
    <row r="127" spans="9:9">
      <c r="I127" s="22"/>
    </row>
    <row r="139" spans="9:9">
      <c r="I139" s="16"/>
    </row>
    <row r="140" spans="9:9">
      <c r="I140" s="22"/>
    </row>
  </sheetData>
  <mergeCells count="1">
    <mergeCell ref="A1:AL1"/>
  </mergeCells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sheetPr codeName="Hoja32"/>
  <dimension ref="A1:AO1001"/>
  <sheetViews>
    <sheetView topLeftCell="AB1" workbookViewId="0">
      <selection activeCell="F9" sqref="F9:F12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1.7315552737939015</v>
      </c>
      <c r="O1" s="85" t="s">
        <v>86</v>
      </c>
      <c r="P1" s="86">
        <f>SUM(P4:P5000)</f>
        <v>11</v>
      </c>
      <c r="Q1" s="87">
        <f>SUM(Q4:Q5000)</f>
        <v>1.0000000000000002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5'!AK6</f>
        <v>-0.79359148547041514</v>
      </c>
      <c r="C2" s="89" t="s">
        <v>88</v>
      </c>
      <c r="D2" s="90">
        <v>3</v>
      </c>
      <c r="E2" s="91">
        <v>1</v>
      </c>
      <c r="F2" s="86">
        <f>SMALL(A$2:A$5000,E2)</f>
        <v>-1.5050829755953146</v>
      </c>
      <c r="H2" s="92" t="s">
        <v>89</v>
      </c>
      <c r="I2" s="93">
        <f>SMALL(A1:A5000,E2)</f>
        <v>-1.5050829755953146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5'!AK7</f>
        <v>-1.006195445000003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-1.1552546458667621</v>
      </c>
      <c r="H3" s="100"/>
      <c r="I3" s="93">
        <f>+I1-I2</f>
        <v>3.2366382493892161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0.26422400977679006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5'!AK8</f>
        <v>-1.1552546458667621</v>
      </c>
      <c r="E4" s="98">
        <f t="shared" ref="E4:E67" si="1">E3+1</f>
        <v>3</v>
      </c>
      <c r="F4" s="99">
        <f t="shared" si="0"/>
        <v>-1.006195445000003</v>
      </c>
      <c r="H4" s="106"/>
      <c r="I4" s="107">
        <v>0.05</v>
      </c>
      <c r="K4" s="108">
        <f>$I$2-POWER(10,-$D$2)</f>
        <v>-1.5060829755953145</v>
      </c>
      <c r="L4" s="109">
        <f>K4+$I$4-POWER(10,-$D$3)</f>
        <v>-1.5560829755953145</v>
      </c>
      <c r="M4" s="91">
        <f>K4-5*10^-(D$2+1)</f>
        <v>-1.5065829755953144</v>
      </c>
      <c r="N4" s="110">
        <f>L4+5*10^-(D$2+1)</f>
        <v>-1.5555829755953146</v>
      </c>
      <c r="O4" s="111">
        <f>AVERAGE(K4,L4)</f>
        <v>-1.5310829755953144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-2.3450494071849704E-10</v>
      </c>
      <c r="AF4" s="92" t="s">
        <v>108</v>
      </c>
      <c r="AG4" s="105">
        <f>KURT(A2:A5000)</f>
        <v>-1.130972122595892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5'!AK9</f>
        <v>1.5120030091595709</v>
      </c>
      <c r="E5" s="98">
        <f t="shared" si="1"/>
        <v>4</v>
      </c>
      <c r="F5" s="99">
        <f t="shared" si="0"/>
        <v>-0.79359148547041514</v>
      </c>
      <c r="K5" s="114">
        <f>L4+10^(-$D$2)</f>
        <v>-1.5550829755953146</v>
      </c>
      <c r="L5" s="115">
        <f>K5+$I$4-POWER(10,-$D$2)</f>
        <v>-1.5060829755953145</v>
      </c>
      <c r="M5" s="98">
        <f t="shared" ref="M5:M68" si="2">K5-5*10^-(D$2+1)</f>
        <v>-1.5555829755953146</v>
      </c>
      <c r="N5" s="116">
        <f t="shared" ref="N5:N68" si="3">L5+5*10^-(D$2+1)</f>
        <v>-1.5055829755953145</v>
      </c>
      <c r="O5" s="117">
        <f t="shared" ref="O5:O68" si="4">AVERAGE(K5,L5)</f>
        <v>-1.5305829755953146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-2.2417002554675491E-2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5'!AK10</f>
        <v>-2.2417002554675491E-2</v>
      </c>
      <c r="E6" s="98">
        <f t="shared" si="1"/>
        <v>5</v>
      </c>
      <c r="F6" s="99">
        <f t="shared" si="0"/>
        <v>-0.47010435023616992</v>
      </c>
      <c r="H6" s="139" t="s">
        <v>110</v>
      </c>
      <c r="I6" s="140"/>
      <c r="K6" s="114">
        <f t="shared" ref="K6:K69" si="8">L5+10^(-$D$2)</f>
        <v>-1.5050829755953146</v>
      </c>
      <c r="L6" s="115">
        <f t="shared" ref="L6:L69" si="9">K6+$I$4-POWER(10,-$D$2)</f>
        <v>-1.4560829755953144</v>
      </c>
      <c r="M6" s="98">
        <f t="shared" si="2"/>
        <v>-1.5055829755953145</v>
      </c>
      <c r="N6" s="116">
        <f t="shared" si="3"/>
        <v>-1.4555829755953145</v>
      </c>
      <c r="O6" s="117">
        <f t="shared" si="4"/>
        <v>-1.4805829755953144</v>
      </c>
      <c r="P6" s="98">
        <f t="shared" si="5"/>
        <v>1</v>
      </c>
      <c r="Q6" s="118">
        <f t="shared" si="6"/>
        <v>9.0909090909090912E-2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5'!AK11</f>
        <v>-1.5050829755953146</v>
      </c>
      <c r="E7" s="98">
        <f t="shared" si="1"/>
        <v>6</v>
      </c>
      <c r="F7" s="99">
        <f t="shared" si="0"/>
        <v>-2.2417002554675491E-2</v>
      </c>
      <c r="H7" s="141">
        <f>+N7-M7</f>
        <v>5.0000000000000044E-2</v>
      </c>
      <c r="I7" s="142"/>
      <c r="K7" s="114">
        <f t="shared" si="8"/>
        <v>-1.4550829755953145</v>
      </c>
      <c r="L7" s="115">
        <f t="shared" si="9"/>
        <v>-1.4060829755953144</v>
      </c>
      <c r="M7" s="98">
        <f t="shared" si="2"/>
        <v>-1.4555829755953145</v>
      </c>
      <c r="N7" s="116">
        <f t="shared" si="3"/>
        <v>-1.4055829755953144</v>
      </c>
      <c r="O7" s="117">
        <f t="shared" si="4"/>
        <v>-1.4305829755953146</v>
      </c>
      <c r="P7" s="98">
        <f t="shared" si="5"/>
        <v>0</v>
      </c>
      <c r="Q7" s="118">
        <f t="shared" si="6"/>
        <v>0</v>
      </c>
      <c r="R7" s="98">
        <f t="shared" si="10"/>
        <v>1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7.9494194940574863</v>
      </c>
      <c r="AL7" s="39"/>
      <c r="AM7" s="39"/>
      <c r="AN7" s="39"/>
      <c r="AO7" s="104"/>
    </row>
    <row r="8" spans="1:41">
      <c r="A8" s="119">
        <f>+'MODELO 5'!AK12</f>
        <v>-0.47010435023616992</v>
      </c>
      <c r="E8" s="98">
        <f t="shared" si="1"/>
        <v>7</v>
      </c>
      <c r="F8" s="99">
        <f t="shared" si="0"/>
        <v>0.35926222941202468</v>
      </c>
      <c r="K8" s="114">
        <f t="shared" si="8"/>
        <v>-1.4050829755953145</v>
      </c>
      <c r="L8" s="115">
        <f t="shared" si="9"/>
        <v>-1.3560829755953143</v>
      </c>
      <c r="M8" s="98">
        <f t="shared" si="2"/>
        <v>-1.4055829755953144</v>
      </c>
      <c r="N8" s="116">
        <f t="shared" si="3"/>
        <v>-1.3555829755953144</v>
      </c>
      <c r="O8" s="117">
        <f t="shared" si="4"/>
        <v>-1.3805829755953143</v>
      </c>
      <c r="P8" s="98">
        <f t="shared" si="5"/>
        <v>0</v>
      </c>
      <c r="Q8" s="118">
        <f t="shared" si="6"/>
        <v>0</v>
      </c>
      <c r="R8" s="98">
        <f t="shared" si="10"/>
        <v>1</v>
      </c>
      <c r="S8" s="119">
        <f t="shared" si="7"/>
        <v>1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5'!AK13</f>
        <v>0.57875736052960747</v>
      </c>
      <c r="E9" s="98">
        <f t="shared" si="1"/>
        <v>8</v>
      </c>
      <c r="F9" s="99">
        <f t="shared" si="0"/>
        <v>0.57875736052960747</v>
      </c>
      <c r="K9" s="114">
        <f t="shared" si="8"/>
        <v>-1.3550829755953144</v>
      </c>
      <c r="L9" s="115">
        <f t="shared" si="9"/>
        <v>-1.3060829755953143</v>
      </c>
      <c r="M9" s="98">
        <f t="shared" si="2"/>
        <v>-1.3555829755953144</v>
      </c>
      <c r="N9" s="116">
        <f t="shared" si="3"/>
        <v>-1.3055829755953143</v>
      </c>
      <c r="O9" s="117">
        <f t="shared" si="4"/>
        <v>-1.3305829755953145</v>
      </c>
      <c r="P9" s="98">
        <f t="shared" si="5"/>
        <v>0</v>
      </c>
      <c r="Q9" s="118">
        <f t="shared" si="6"/>
        <v>0</v>
      </c>
      <c r="R9" s="98">
        <f t="shared" si="10"/>
        <v>1</v>
      </c>
      <c r="S9" s="119">
        <f t="shared" si="7"/>
        <v>1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5'!AK14</f>
        <v>1.7315552737939015</v>
      </c>
      <c r="E10" s="98">
        <f t="shared" si="1"/>
        <v>9</v>
      </c>
      <c r="F10" s="99">
        <f t="shared" si="0"/>
        <v>0.77106802924868134</v>
      </c>
      <c r="K10" s="114">
        <f t="shared" si="8"/>
        <v>-1.3050829755953144</v>
      </c>
      <c r="L10" s="115">
        <f t="shared" si="9"/>
        <v>-1.2560829755953142</v>
      </c>
      <c r="M10" s="98">
        <f t="shared" si="2"/>
        <v>-1.3055829755953143</v>
      </c>
      <c r="N10" s="116">
        <f t="shared" si="3"/>
        <v>-1.2555829755953143</v>
      </c>
      <c r="O10" s="117">
        <f t="shared" si="4"/>
        <v>-1.2805829755953142</v>
      </c>
      <c r="P10" s="98">
        <f t="shared" si="5"/>
        <v>0</v>
      </c>
      <c r="Q10" s="118">
        <f t="shared" si="6"/>
        <v>0</v>
      </c>
      <c r="R10" s="98">
        <f t="shared" si="10"/>
        <v>1</v>
      </c>
      <c r="S10" s="119">
        <f t="shared" si="7"/>
        <v>1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5'!AK15</f>
        <v>0.35926222941202468</v>
      </c>
      <c r="E11" s="98">
        <f t="shared" si="1"/>
        <v>10</v>
      </c>
      <c r="F11" s="99">
        <f t="shared" si="0"/>
        <v>1.5120030091595709</v>
      </c>
      <c r="K11" s="114">
        <f t="shared" si="8"/>
        <v>-1.2550829755953143</v>
      </c>
      <c r="L11" s="115">
        <f t="shared" si="9"/>
        <v>-1.2060829755953142</v>
      </c>
      <c r="M11" s="98">
        <f t="shared" si="2"/>
        <v>-1.2555829755953143</v>
      </c>
      <c r="N11" s="116">
        <f t="shared" si="3"/>
        <v>-1.2055829755953142</v>
      </c>
      <c r="O11" s="117">
        <f t="shared" si="4"/>
        <v>-1.2305829755953144</v>
      </c>
      <c r="P11" s="98">
        <f t="shared" si="5"/>
        <v>0</v>
      </c>
      <c r="Q11" s="118">
        <f t="shared" si="6"/>
        <v>0</v>
      </c>
      <c r="R11" s="98">
        <f t="shared" si="10"/>
        <v>1</v>
      </c>
      <c r="S11" s="119">
        <f t="shared" si="7"/>
        <v>1</v>
      </c>
      <c r="AJ11" s="120"/>
      <c r="AK11" s="39"/>
      <c r="AL11" s="39"/>
      <c r="AM11" s="39"/>
      <c r="AN11" s="39"/>
      <c r="AO11" s="104"/>
    </row>
    <row r="12" spans="1:41">
      <c r="A12" s="119">
        <f>+'MODELO 5'!AK16</f>
        <v>0.77106802924868134</v>
      </c>
      <c r="E12" s="98">
        <f t="shared" si="1"/>
        <v>11</v>
      </c>
      <c r="F12" s="99">
        <f t="shared" si="0"/>
        <v>1.7315552737939015</v>
      </c>
      <c r="K12" s="114">
        <f t="shared" si="8"/>
        <v>-1.2050829755953143</v>
      </c>
      <c r="L12" s="115">
        <f t="shared" si="9"/>
        <v>-1.1560829755953141</v>
      </c>
      <c r="M12" s="98">
        <f t="shared" si="2"/>
        <v>-1.2055829755953142</v>
      </c>
      <c r="N12" s="116">
        <f t="shared" si="3"/>
        <v>-1.1555829755953142</v>
      </c>
      <c r="O12" s="117">
        <f t="shared" si="4"/>
        <v>-1.1805829755953141</v>
      </c>
      <c r="P12" s="98">
        <f t="shared" si="5"/>
        <v>0</v>
      </c>
      <c r="Q12" s="118">
        <f t="shared" si="6"/>
        <v>0</v>
      </c>
      <c r="R12" s="98">
        <f t="shared" si="10"/>
        <v>1</v>
      </c>
      <c r="S12" s="119">
        <f t="shared" si="7"/>
        <v>1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-1.1550829755953143</v>
      </c>
      <c r="L13" s="115">
        <f t="shared" si="9"/>
        <v>-1.1060829755953141</v>
      </c>
      <c r="M13" s="98">
        <f t="shared" si="2"/>
        <v>-1.1555829755953142</v>
      </c>
      <c r="N13" s="116">
        <f t="shared" si="3"/>
        <v>-1.1055829755953142</v>
      </c>
      <c r="O13" s="117">
        <f t="shared" si="4"/>
        <v>-1.1305829755953143</v>
      </c>
      <c r="P13" s="98">
        <f t="shared" si="5"/>
        <v>1</v>
      </c>
      <c r="Q13" s="118">
        <f t="shared" si="6"/>
        <v>9.0909090909090912E-2</v>
      </c>
      <c r="R13" s="98">
        <f t="shared" si="10"/>
        <v>2</v>
      </c>
      <c r="S13" s="119">
        <f t="shared" si="7"/>
        <v>1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-1.1050829755953142</v>
      </c>
      <c r="L14" s="115">
        <f t="shared" si="9"/>
        <v>-1.0560829755953141</v>
      </c>
      <c r="M14" s="98">
        <f t="shared" si="2"/>
        <v>-1.1055829755953142</v>
      </c>
      <c r="N14" s="116">
        <f t="shared" si="3"/>
        <v>-1.0555829755953141</v>
      </c>
      <c r="O14" s="117">
        <f t="shared" si="4"/>
        <v>-1.080582975595314</v>
      </c>
      <c r="P14" s="98">
        <f t="shared" si="5"/>
        <v>0</v>
      </c>
      <c r="Q14" s="118">
        <f t="shared" si="6"/>
        <v>0</v>
      </c>
      <c r="R14" s="98">
        <f t="shared" si="10"/>
        <v>2</v>
      </c>
      <c r="S14" s="119">
        <f t="shared" si="7"/>
        <v>2</v>
      </c>
    </row>
    <row r="15" spans="1:41">
      <c r="A15" s="119"/>
      <c r="E15" s="98">
        <f t="shared" si="1"/>
        <v>14</v>
      </c>
      <c r="F15" s="99"/>
      <c r="K15" s="114">
        <f t="shared" si="8"/>
        <v>-1.0550829755953142</v>
      </c>
      <c r="L15" s="115">
        <f t="shared" si="9"/>
        <v>-1.006082975595314</v>
      </c>
      <c r="M15" s="98">
        <f t="shared" si="2"/>
        <v>-1.0555829755953141</v>
      </c>
      <c r="N15" s="116">
        <f t="shared" si="3"/>
        <v>-1.0055829755953141</v>
      </c>
      <c r="O15" s="117">
        <f t="shared" si="4"/>
        <v>-1.0305829755953142</v>
      </c>
      <c r="P15" s="98">
        <f t="shared" si="5"/>
        <v>1</v>
      </c>
      <c r="Q15" s="118">
        <f t="shared" si="6"/>
        <v>9.0909090909090912E-2</v>
      </c>
      <c r="R15" s="98">
        <f t="shared" si="10"/>
        <v>3</v>
      </c>
      <c r="S15" s="119">
        <f t="shared" si="7"/>
        <v>2</v>
      </c>
    </row>
    <row r="16" spans="1:41">
      <c r="A16" s="119"/>
      <c r="E16" s="98">
        <f t="shared" si="1"/>
        <v>15</v>
      </c>
      <c r="F16" s="99"/>
      <c r="K16" s="114">
        <f t="shared" si="8"/>
        <v>-1.0050829755953141</v>
      </c>
      <c r="L16" s="115">
        <f t="shared" si="9"/>
        <v>-0.95608297559531408</v>
      </c>
      <c r="M16" s="98">
        <f t="shared" si="2"/>
        <v>-1.0055829755953141</v>
      </c>
      <c r="N16" s="116">
        <f t="shared" si="3"/>
        <v>-0.95558297559531413</v>
      </c>
      <c r="O16" s="117">
        <f t="shared" si="4"/>
        <v>-0.98058297559531415</v>
      </c>
      <c r="P16" s="98">
        <f t="shared" si="5"/>
        <v>0</v>
      </c>
      <c r="Q16" s="118">
        <f t="shared" si="6"/>
        <v>0</v>
      </c>
      <c r="R16" s="98">
        <f t="shared" si="10"/>
        <v>3</v>
      </c>
      <c r="S16" s="119">
        <f t="shared" si="7"/>
        <v>3</v>
      </c>
    </row>
    <row r="17" spans="1:19">
      <c r="A17" s="119"/>
      <c r="E17" s="98">
        <f t="shared" si="1"/>
        <v>16</v>
      </c>
      <c r="F17" s="99"/>
      <c r="K17" s="114">
        <f t="shared" si="8"/>
        <v>-0.95508297559531408</v>
      </c>
      <c r="L17" s="115">
        <f t="shared" si="9"/>
        <v>-0.90608297559531403</v>
      </c>
      <c r="M17" s="98">
        <f t="shared" si="2"/>
        <v>-0.95558297559531402</v>
      </c>
      <c r="N17" s="116">
        <f t="shared" si="3"/>
        <v>-0.90558297559531409</v>
      </c>
      <c r="O17" s="117">
        <f t="shared" si="4"/>
        <v>-0.93058297559531411</v>
      </c>
      <c r="P17" s="98">
        <f t="shared" si="5"/>
        <v>0</v>
      </c>
      <c r="Q17" s="118">
        <f t="shared" si="6"/>
        <v>0</v>
      </c>
      <c r="R17" s="98">
        <f t="shared" si="10"/>
        <v>3</v>
      </c>
      <c r="S17" s="119">
        <f t="shared" si="7"/>
        <v>3</v>
      </c>
    </row>
    <row r="18" spans="1:19">
      <c r="A18" s="119"/>
      <c r="E18" s="98">
        <f t="shared" si="1"/>
        <v>17</v>
      </c>
      <c r="F18" s="99"/>
      <c r="K18" s="114">
        <f t="shared" si="8"/>
        <v>-0.90508297559531403</v>
      </c>
      <c r="L18" s="115">
        <f t="shared" si="9"/>
        <v>-0.85608297559531399</v>
      </c>
      <c r="M18" s="98">
        <f t="shared" si="2"/>
        <v>-0.90558297559531398</v>
      </c>
      <c r="N18" s="116">
        <f t="shared" si="3"/>
        <v>-0.85558297559531404</v>
      </c>
      <c r="O18" s="117">
        <f t="shared" si="4"/>
        <v>-0.88058297559531407</v>
      </c>
      <c r="P18" s="98">
        <f t="shared" si="5"/>
        <v>0</v>
      </c>
      <c r="Q18" s="118">
        <f t="shared" si="6"/>
        <v>0</v>
      </c>
      <c r="R18" s="98">
        <f t="shared" si="10"/>
        <v>3</v>
      </c>
      <c r="S18" s="119">
        <f t="shared" si="7"/>
        <v>3</v>
      </c>
    </row>
    <row r="19" spans="1:19">
      <c r="A19" s="119"/>
      <c r="E19" s="98">
        <f t="shared" si="1"/>
        <v>18</v>
      </c>
      <c r="F19" s="99"/>
      <c r="K19" s="114">
        <f t="shared" si="8"/>
        <v>-0.85508297559531399</v>
      </c>
      <c r="L19" s="115">
        <f t="shared" si="9"/>
        <v>-0.80608297559531394</v>
      </c>
      <c r="M19" s="98">
        <f t="shared" si="2"/>
        <v>-0.85558297559531393</v>
      </c>
      <c r="N19" s="116">
        <f t="shared" si="3"/>
        <v>-0.805582975595314</v>
      </c>
      <c r="O19" s="117">
        <f t="shared" si="4"/>
        <v>-0.83058297559531402</v>
      </c>
      <c r="P19" s="98">
        <f t="shared" si="5"/>
        <v>0</v>
      </c>
      <c r="Q19" s="118">
        <f t="shared" si="6"/>
        <v>0</v>
      </c>
      <c r="R19" s="98">
        <f t="shared" si="10"/>
        <v>3</v>
      </c>
      <c r="S19" s="119">
        <f t="shared" si="7"/>
        <v>3</v>
      </c>
    </row>
    <row r="20" spans="1:19">
      <c r="A20" s="119"/>
      <c r="E20" s="98">
        <f t="shared" si="1"/>
        <v>19</v>
      </c>
      <c r="F20" s="99"/>
      <c r="K20" s="114">
        <f t="shared" si="8"/>
        <v>-0.80508297559531394</v>
      </c>
      <c r="L20" s="115">
        <f t="shared" si="9"/>
        <v>-0.7560829755953139</v>
      </c>
      <c r="M20" s="98">
        <f t="shared" si="2"/>
        <v>-0.80558297559531389</v>
      </c>
      <c r="N20" s="116">
        <f t="shared" si="3"/>
        <v>-0.75558297559531395</v>
      </c>
      <c r="O20" s="117">
        <f t="shared" si="4"/>
        <v>-0.78058297559531398</v>
      </c>
      <c r="P20" s="98">
        <f t="shared" si="5"/>
        <v>1</v>
      </c>
      <c r="Q20" s="118">
        <f t="shared" si="6"/>
        <v>9.0909090909090912E-2</v>
      </c>
      <c r="R20" s="98">
        <f t="shared" si="10"/>
        <v>4</v>
      </c>
      <c r="S20" s="119">
        <f t="shared" si="7"/>
        <v>3</v>
      </c>
    </row>
    <row r="21" spans="1:19">
      <c r="A21" s="119"/>
      <c r="E21" s="98">
        <f t="shared" si="1"/>
        <v>20</v>
      </c>
      <c r="F21" s="99"/>
      <c r="K21" s="114">
        <f t="shared" si="8"/>
        <v>-0.7550829755953139</v>
      </c>
      <c r="L21" s="115">
        <f t="shared" si="9"/>
        <v>-0.70608297559531386</v>
      </c>
      <c r="M21" s="98">
        <f t="shared" si="2"/>
        <v>-0.75558297559531384</v>
      </c>
      <c r="N21" s="116">
        <f t="shared" si="3"/>
        <v>-0.70558297559531391</v>
      </c>
      <c r="O21" s="117">
        <f t="shared" si="4"/>
        <v>-0.73058297559531393</v>
      </c>
      <c r="P21" s="98">
        <f t="shared" si="5"/>
        <v>0</v>
      </c>
      <c r="Q21" s="118">
        <f t="shared" si="6"/>
        <v>0</v>
      </c>
      <c r="R21" s="98">
        <f t="shared" si="10"/>
        <v>4</v>
      </c>
      <c r="S21" s="119">
        <f t="shared" si="7"/>
        <v>4</v>
      </c>
    </row>
    <row r="22" spans="1:19">
      <c r="A22" s="119"/>
      <c r="E22" s="98">
        <f t="shared" si="1"/>
        <v>21</v>
      </c>
      <c r="F22" s="99"/>
      <c r="K22" s="114">
        <f t="shared" si="8"/>
        <v>-0.70508297559531385</v>
      </c>
      <c r="L22" s="115">
        <f t="shared" si="9"/>
        <v>-0.65608297559531381</v>
      </c>
      <c r="M22" s="98">
        <f t="shared" si="2"/>
        <v>-0.7055829755953138</v>
      </c>
      <c r="N22" s="116">
        <f t="shared" si="3"/>
        <v>-0.65558297559531387</v>
      </c>
      <c r="O22" s="117">
        <f t="shared" si="4"/>
        <v>-0.68058297559531389</v>
      </c>
      <c r="P22" s="98">
        <f t="shared" si="5"/>
        <v>0</v>
      </c>
      <c r="Q22" s="118">
        <f t="shared" si="6"/>
        <v>0</v>
      </c>
      <c r="R22" s="98">
        <f t="shared" si="10"/>
        <v>4</v>
      </c>
      <c r="S22" s="119">
        <f t="shared" si="7"/>
        <v>4</v>
      </c>
    </row>
    <row r="23" spans="1:19">
      <c r="A23" s="119"/>
      <c r="E23" s="98">
        <f t="shared" si="1"/>
        <v>22</v>
      </c>
      <c r="F23" s="99"/>
      <c r="K23" s="114">
        <f t="shared" si="8"/>
        <v>-0.65508297559531381</v>
      </c>
      <c r="L23" s="115">
        <f t="shared" si="9"/>
        <v>-0.60608297559531377</v>
      </c>
      <c r="M23" s="98">
        <f t="shared" si="2"/>
        <v>-0.65558297559531375</v>
      </c>
      <c r="N23" s="116">
        <f t="shared" si="3"/>
        <v>-0.60558297559531382</v>
      </c>
      <c r="O23" s="117">
        <f t="shared" si="4"/>
        <v>-0.63058297559531384</v>
      </c>
      <c r="P23" s="98">
        <f t="shared" si="5"/>
        <v>0</v>
      </c>
      <c r="Q23" s="118">
        <f t="shared" si="6"/>
        <v>0</v>
      </c>
      <c r="R23" s="98">
        <f t="shared" si="10"/>
        <v>4</v>
      </c>
      <c r="S23" s="119">
        <f t="shared" si="7"/>
        <v>4</v>
      </c>
    </row>
    <row r="24" spans="1:19">
      <c r="A24" s="119"/>
      <c r="E24" s="98">
        <f t="shared" si="1"/>
        <v>23</v>
      </c>
      <c r="F24" s="99"/>
      <c r="K24" s="114">
        <f t="shared" si="8"/>
        <v>-0.60508297559531377</v>
      </c>
      <c r="L24" s="115">
        <f t="shared" si="9"/>
        <v>-0.55608297559531372</v>
      </c>
      <c r="M24" s="98">
        <f t="shared" si="2"/>
        <v>-0.60558297559531371</v>
      </c>
      <c r="N24" s="116">
        <f t="shared" si="3"/>
        <v>-0.55558297559531378</v>
      </c>
      <c r="O24" s="117">
        <f t="shared" si="4"/>
        <v>-0.5805829755953138</v>
      </c>
      <c r="P24" s="98">
        <f t="shared" si="5"/>
        <v>0</v>
      </c>
      <c r="Q24" s="118">
        <f t="shared" si="6"/>
        <v>0</v>
      </c>
      <c r="R24" s="98">
        <f t="shared" si="10"/>
        <v>4</v>
      </c>
      <c r="S24" s="119">
        <f t="shared" si="7"/>
        <v>4</v>
      </c>
    </row>
    <row r="25" spans="1:19">
      <c r="A25" s="119"/>
      <c r="E25" s="98">
        <f t="shared" si="1"/>
        <v>24</v>
      </c>
      <c r="F25" s="99"/>
      <c r="K25" s="114">
        <f t="shared" si="8"/>
        <v>-0.55508297559531372</v>
      </c>
      <c r="L25" s="115">
        <f t="shared" si="9"/>
        <v>-0.50608297559531368</v>
      </c>
      <c r="M25" s="98">
        <f t="shared" si="2"/>
        <v>-0.55558297559531367</v>
      </c>
      <c r="N25" s="116">
        <f t="shared" si="3"/>
        <v>-0.50558297559531373</v>
      </c>
      <c r="O25" s="117">
        <f t="shared" si="4"/>
        <v>-0.53058297559531375</v>
      </c>
      <c r="P25" s="98">
        <f t="shared" si="5"/>
        <v>0</v>
      </c>
      <c r="Q25" s="118">
        <f t="shared" si="6"/>
        <v>0</v>
      </c>
      <c r="R25" s="98">
        <f t="shared" si="10"/>
        <v>4</v>
      </c>
      <c r="S25" s="119">
        <f t="shared" si="7"/>
        <v>4</v>
      </c>
    </row>
    <row r="26" spans="1:19">
      <c r="A26" s="119"/>
      <c r="E26" s="98">
        <f t="shared" si="1"/>
        <v>25</v>
      </c>
      <c r="F26" s="99"/>
      <c r="K26" s="114">
        <f t="shared" si="8"/>
        <v>-0.50508297559531368</v>
      </c>
      <c r="L26" s="115">
        <f t="shared" si="9"/>
        <v>-0.45608297559531369</v>
      </c>
      <c r="M26" s="98">
        <f t="shared" si="2"/>
        <v>-0.50558297559531362</v>
      </c>
      <c r="N26" s="116">
        <f t="shared" si="3"/>
        <v>-0.45558297559531369</v>
      </c>
      <c r="O26" s="117">
        <f t="shared" si="4"/>
        <v>-0.48058297559531371</v>
      </c>
      <c r="P26" s="98">
        <f t="shared" si="5"/>
        <v>1</v>
      </c>
      <c r="Q26" s="118">
        <f t="shared" si="6"/>
        <v>9.0909090909090912E-2</v>
      </c>
      <c r="R26" s="98">
        <f t="shared" si="10"/>
        <v>5</v>
      </c>
      <c r="S26" s="119">
        <f t="shared" si="7"/>
        <v>4</v>
      </c>
    </row>
    <row r="27" spans="1:19">
      <c r="A27" s="119"/>
      <c r="E27" s="98">
        <f t="shared" si="1"/>
        <v>26</v>
      </c>
      <c r="F27" s="99"/>
      <c r="K27" s="114">
        <f t="shared" si="8"/>
        <v>-0.45508297559531369</v>
      </c>
      <c r="L27" s="115">
        <f t="shared" si="9"/>
        <v>-0.4060829755953137</v>
      </c>
      <c r="M27" s="98">
        <f t="shared" si="2"/>
        <v>-0.45558297559531369</v>
      </c>
      <c r="N27" s="116">
        <f t="shared" si="3"/>
        <v>-0.4055829755953137</v>
      </c>
      <c r="O27" s="117">
        <f t="shared" si="4"/>
        <v>-0.43058297559531367</v>
      </c>
      <c r="P27" s="98">
        <f t="shared" si="5"/>
        <v>0</v>
      </c>
      <c r="Q27" s="118">
        <f t="shared" si="6"/>
        <v>0</v>
      </c>
      <c r="R27" s="98">
        <f t="shared" si="10"/>
        <v>5</v>
      </c>
      <c r="S27" s="119">
        <f t="shared" si="7"/>
        <v>5</v>
      </c>
    </row>
    <row r="28" spans="1:19">
      <c r="A28" s="119"/>
      <c r="E28" s="98">
        <f t="shared" si="1"/>
        <v>27</v>
      </c>
      <c r="F28" s="99"/>
      <c r="K28" s="114">
        <f t="shared" si="8"/>
        <v>-0.4050829755953137</v>
      </c>
      <c r="L28" s="115">
        <f t="shared" si="9"/>
        <v>-0.35608297559531371</v>
      </c>
      <c r="M28" s="98">
        <f t="shared" si="2"/>
        <v>-0.4055829755953137</v>
      </c>
      <c r="N28" s="116">
        <f t="shared" si="3"/>
        <v>-0.35558297559531371</v>
      </c>
      <c r="O28" s="117">
        <f t="shared" si="4"/>
        <v>-0.38058297559531373</v>
      </c>
      <c r="P28" s="98">
        <f t="shared" si="5"/>
        <v>0</v>
      </c>
      <c r="Q28" s="118">
        <f t="shared" si="6"/>
        <v>0</v>
      </c>
      <c r="R28" s="98">
        <f t="shared" si="10"/>
        <v>5</v>
      </c>
      <c r="S28" s="119">
        <f t="shared" si="7"/>
        <v>5</v>
      </c>
    </row>
    <row r="29" spans="1:19">
      <c r="A29" s="119"/>
      <c r="E29" s="98">
        <f t="shared" si="1"/>
        <v>28</v>
      </c>
      <c r="F29" s="99"/>
      <c r="K29" s="114">
        <f t="shared" si="8"/>
        <v>-0.35508297559531371</v>
      </c>
      <c r="L29" s="115">
        <f t="shared" si="9"/>
        <v>-0.30608297559531372</v>
      </c>
      <c r="M29" s="98">
        <f t="shared" si="2"/>
        <v>-0.35558297559531371</v>
      </c>
      <c r="N29" s="116">
        <f t="shared" si="3"/>
        <v>-0.30558297559531372</v>
      </c>
      <c r="O29" s="117">
        <f t="shared" si="4"/>
        <v>-0.33058297559531369</v>
      </c>
      <c r="P29" s="98">
        <f t="shared" si="5"/>
        <v>0</v>
      </c>
      <c r="Q29" s="118">
        <f t="shared" si="6"/>
        <v>0</v>
      </c>
      <c r="R29" s="98">
        <f t="shared" si="10"/>
        <v>5</v>
      </c>
      <c r="S29" s="119">
        <f t="shared" si="7"/>
        <v>5</v>
      </c>
    </row>
    <row r="30" spans="1:19">
      <c r="A30" s="119"/>
      <c r="E30" s="98">
        <f t="shared" si="1"/>
        <v>29</v>
      </c>
      <c r="F30" s="99"/>
      <c r="K30" s="114">
        <f t="shared" si="8"/>
        <v>-0.30508297559531372</v>
      </c>
      <c r="L30" s="115">
        <f t="shared" si="9"/>
        <v>-0.25608297559531373</v>
      </c>
      <c r="M30" s="98">
        <f t="shared" si="2"/>
        <v>-0.30558297559531372</v>
      </c>
      <c r="N30" s="116">
        <f t="shared" si="3"/>
        <v>-0.25558297559531373</v>
      </c>
      <c r="O30" s="117">
        <f t="shared" si="4"/>
        <v>-0.28058297559531375</v>
      </c>
      <c r="P30" s="98">
        <f t="shared" si="5"/>
        <v>0</v>
      </c>
      <c r="Q30" s="118">
        <f t="shared" si="6"/>
        <v>0</v>
      </c>
      <c r="R30" s="98">
        <f t="shared" si="10"/>
        <v>5</v>
      </c>
      <c r="S30" s="119">
        <f t="shared" si="7"/>
        <v>5</v>
      </c>
    </row>
    <row r="31" spans="1:19">
      <c r="A31" s="119"/>
      <c r="E31" s="98">
        <f t="shared" si="1"/>
        <v>30</v>
      </c>
      <c r="F31" s="99"/>
      <c r="K31" s="114">
        <f t="shared" si="8"/>
        <v>-0.25508297559531373</v>
      </c>
      <c r="L31" s="115">
        <f t="shared" si="9"/>
        <v>-0.20608297559531374</v>
      </c>
      <c r="M31" s="98">
        <f t="shared" si="2"/>
        <v>-0.25558297559531373</v>
      </c>
      <c r="N31" s="116">
        <f t="shared" si="3"/>
        <v>-0.20558297559531374</v>
      </c>
      <c r="O31" s="117">
        <f t="shared" si="4"/>
        <v>-0.23058297559531374</v>
      </c>
      <c r="P31" s="98">
        <f t="shared" si="5"/>
        <v>0</v>
      </c>
      <c r="Q31" s="118">
        <f t="shared" si="6"/>
        <v>0</v>
      </c>
      <c r="R31" s="98">
        <f t="shared" si="10"/>
        <v>5</v>
      </c>
      <c r="S31" s="119">
        <f t="shared" si="7"/>
        <v>5</v>
      </c>
    </row>
    <row r="32" spans="1:19">
      <c r="A32" s="119"/>
      <c r="E32" s="98">
        <f t="shared" si="1"/>
        <v>31</v>
      </c>
      <c r="F32" s="99"/>
      <c r="K32" s="114">
        <f t="shared" si="8"/>
        <v>-0.20508297559531374</v>
      </c>
      <c r="L32" s="115">
        <f t="shared" si="9"/>
        <v>-0.15608297559531376</v>
      </c>
      <c r="M32" s="98">
        <f t="shared" si="2"/>
        <v>-0.20558297559531374</v>
      </c>
      <c r="N32" s="116">
        <f t="shared" si="3"/>
        <v>-0.15558297559531375</v>
      </c>
      <c r="O32" s="117">
        <f t="shared" si="4"/>
        <v>-0.18058297559531375</v>
      </c>
      <c r="P32" s="98">
        <f t="shared" si="5"/>
        <v>0</v>
      </c>
      <c r="Q32" s="118">
        <f t="shared" si="6"/>
        <v>0</v>
      </c>
      <c r="R32" s="98">
        <f t="shared" si="10"/>
        <v>5</v>
      </c>
      <c r="S32" s="119">
        <f t="shared" si="7"/>
        <v>5</v>
      </c>
    </row>
    <row r="33" spans="1:19">
      <c r="A33" s="119"/>
      <c r="E33" s="98">
        <f t="shared" si="1"/>
        <v>32</v>
      </c>
      <c r="F33" s="99"/>
      <c r="K33" s="114">
        <f t="shared" si="8"/>
        <v>-0.15508297559531375</v>
      </c>
      <c r="L33" s="115">
        <f t="shared" si="9"/>
        <v>-0.10608297559531375</v>
      </c>
      <c r="M33" s="98">
        <f t="shared" si="2"/>
        <v>-0.15558297559531375</v>
      </c>
      <c r="N33" s="116">
        <f t="shared" si="3"/>
        <v>-0.10558297559531375</v>
      </c>
      <c r="O33" s="117">
        <f t="shared" si="4"/>
        <v>-0.13058297559531376</v>
      </c>
      <c r="P33" s="98">
        <f t="shared" si="5"/>
        <v>0</v>
      </c>
      <c r="Q33" s="118">
        <f t="shared" si="6"/>
        <v>0</v>
      </c>
      <c r="R33" s="98">
        <f t="shared" si="10"/>
        <v>5</v>
      </c>
      <c r="S33" s="119">
        <f t="shared" si="7"/>
        <v>5</v>
      </c>
    </row>
    <row r="34" spans="1:19">
      <c r="A34" s="119"/>
      <c r="E34" s="98">
        <f t="shared" si="1"/>
        <v>33</v>
      </c>
      <c r="F34" s="99"/>
      <c r="K34" s="114">
        <f t="shared" si="8"/>
        <v>-0.10508297559531375</v>
      </c>
      <c r="L34" s="115">
        <f t="shared" si="9"/>
        <v>-5.608297559531375E-2</v>
      </c>
      <c r="M34" s="98">
        <f t="shared" si="2"/>
        <v>-0.10558297559531375</v>
      </c>
      <c r="N34" s="116">
        <f t="shared" si="3"/>
        <v>-5.5582975595313749E-2</v>
      </c>
      <c r="O34" s="117">
        <f t="shared" si="4"/>
        <v>-8.0582975595313744E-2</v>
      </c>
      <c r="P34" s="98">
        <f t="shared" si="5"/>
        <v>0</v>
      </c>
      <c r="Q34" s="118">
        <f t="shared" si="6"/>
        <v>0</v>
      </c>
      <c r="R34" s="98">
        <f t="shared" si="10"/>
        <v>5</v>
      </c>
      <c r="S34" s="119">
        <f t="shared" si="7"/>
        <v>5</v>
      </c>
    </row>
    <row r="35" spans="1:19">
      <c r="A35" s="119"/>
      <c r="E35" s="98">
        <f t="shared" si="1"/>
        <v>34</v>
      </c>
      <c r="F35" s="99"/>
      <c r="K35" s="114">
        <f t="shared" si="8"/>
        <v>-5.5082975595313749E-2</v>
      </c>
      <c r="L35" s="115">
        <f t="shared" si="9"/>
        <v>-6.0829755953137462E-3</v>
      </c>
      <c r="M35" s="98">
        <f t="shared" si="2"/>
        <v>-5.5582975595313749E-2</v>
      </c>
      <c r="N35" s="116">
        <f t="shared" si="3"/>
        <v>-5.5829755953137467E-3</v>
      </c>
      <c r="O35" s="117">
        <f t="shared" si="4"/>
        <v>-3.0582975595313748E-2</v>
      </c>
      <c r="P35" s="98">
        <f t="shared" si="5"/>
        <v>1</v>
      </c>
      <c r="Q35" s="118">
        <f t="shared" si="6"/>
        <v>9.0909090909090912E-2</v>
      </c>
      <c r="R35" s="98">
        <f t="shared" si="10"/>
        <v>6</v>
      </c>
      <c r="S35" s="119">
        <f t="shared" si="7"/>
        <v>5</v>
      </c>
    </row>
    <row r="36" spans="1:19">
      <c r="A36" s="119"/>
      <c r="E36" s="98">
        <f t="shared" si="1"/>
        <v>35</v>
      </c>
      <c r="F36" s="99"/>
      <c r="K36" s="114">
        <f t="shared" si="8"/>
        <v>-5.0829755953137462E-3</v>
      </c>
      <c r="L36" s="115">
        <f t="shared" si="9"/>
        <v>4.3917024404686256E-2</v>
      </c>
      <c r="M36" s="98">
        <f t="shared" si="2"/>
        <v>-5.5829755953137467E-3</v>
      </c>
      <c r="N36" s="116">
        <f t="shared" si="3"/>
        <v>4.4417024404686256E-2</v>
      </c>
      <c r="O36" s="117">
        <f t="shared" si="4"/>
        <v>1.9417024404686255E-2</v>
      </c>
      <c r="P36" s="98">
        <f t="shared" si="5"/>
        <v>0</v>
      </c>
      <c r="Q36" s="118">
        <f t="shared" si="6"/>
        <v>0</v>
      </c>
      <c r="R36" s="98">
        <f t="shared" si="10"/>
        <v>6</v>
      </c>
      <c r="S36" s="119">
        <f t="shared" si="7"/>
        <v>6</v>
      </c>
    </row>
    <row r="37" spans="1:19">
      <c r="A37" s="119"/>
      <c r="E37" s="98">
        <f t="shared" si="1"/>
        <v>36</v>
      </c>
      <c r="F37" s="99"/>
      <c r="K37" s="114">
        <f t="shared" si="8"/>
        <v>4.4917024404686257E-2</v>
      </c>
      <c r="L37" s="115">
        <f t="shared" si="9"/>
        <v>9.3917024404686258E-2</v>
      </c>
      <c r="M37" s="98">
        <f t="shared" si="2"/>
        <v>4.4417024404686256E-2</v>
      </c>
      <c r="N37" s="116">
        <f t="shared" si="3"/>
        <v>9.4417024404686259E-2</v>
      </c>
      <c r="O37" s="117">
        <f t="shared" si="4"/>
        <v>6.9417024404686251E-2</v>
      </c>
      <c r="P37" s="98">
        <f t="shared" si="5"/>
        <v>0</v>
      </c>
      <c r="Q37" s="118">
        <f t="shared" si="6"/>
        <v>0</v>
      </c>
      <c r="R37" s="98">
        <f t="shared" si="10"/>
        <v>6</v>
      </c>
      <c r="S37" s="119">
        <f t="shared" si="7"/>
        <v>6</v>
      </c>
    </row>
    <row r="38" spans="1:19">
      <c r="A38" s="119"/>
      <c r="E38" s="98">
        <f t="shared" si="1"/>
        <v>37</v>
      </c>
      <c r="F38" s="99"/>
      <c r="K38" s="114">
        <f t="shared" si="8"/>
        <v>9.4917024404686259E-2</v>
      </c>
      <c r="L38" s="115">
        <f t="shared" si="9"/>
        <v>0.14391702440468626</v>
      </c>
      <c r="M38" s="98">
        <f t="shared" si="2"/>
        <v>9.4417024404686259E-2</v>
      </c>
      <c r="N38" s="116">
        <f t="shared" si="3"/>
        <v>0.14441702440468626</v>
      </c>
      <c r="O38" s="117">
        <f t="shared" si="4"/>
        <v>0.11941702440468627</v>
      </c>
      <c r="P38" s="98">
        <f t="shared" si="5"/>
        <v>0</v>
      </c>
      <c r="Q38" s="118">
        <f t="shared" si="6"/>
        <v>0</v>
      </c>
      <c r="R38" s="98">
        <f t="shared" si="10"/>
        <v>6</v>
      </c>
      <c r="S38" s="119">
        <f t="shared" si="7"/>
        <v>6</v>
      </c>
    </row>
    <row r="39" spans="1:19">
      <c r="A39" s="119"/>
      <c r="E39" s="98">
        <f t="shared" si="1"/>
        <v>38</v>
      </c>
      <c r="F39" s="99"/>
      <c r="K39" s="114">
        <f t="shared" si="8"/>
        <v>0.14491702440468626</v>
      </c>
      <c r="L39" s="115">
        <f t="shared" si="9"/>
        <v>0.19391702440468628</v>
      </c>
      <c r="M39" s="98">
        <f t="shared" si="2"/>
        <v>0.14441702440468626</v>
      </c>
      <c r="N39" s="116">
        <f t="shared" si="3"/>
        <v>0.19441702440468628</v>
      </c>
      <c r="O39" s="117">
        <f t="shared" si="4"/>
        <v>0.16941702440468626</v>
      </c>
      <c r="P39" s="98">
        <f t="shared" si="5"/>
        <v>0</v>
      </c>
      <c r="Q39" s="118">
        <f t="shared" si="6"/>
        <v>0</v>
      </c>
      <c r="R39" s="98">
        <f t="shared" si="10"/>
        <v>6</v>
      </c>
      <c r="S39" s="119">
        <f t="shared" si="7"/>
        <v>6</v>
      </c>
    </row>
    <row r="40" spans="1:19">
      <c r="A40" s="119"/>
      <c r="E40" s="98">
        <f t="shared" si="1"/>
        <v>39</v>
      </c>
      <c r="F40" s="99"/>
      <c r="K40" s="114">
        <f t="shared" si="8"/>
        <v>0.19491702440468628</v>
      </c>
      <c r="L40" s="115">
        <f t="shared" si="9"/>
        <v>0.24391702440468627</v>
      </c>
      <c r="M40" s="98">
        <f t="shared" si="2"/>
        <v>0.19441702440468628</v>
      </c>
      <c r="N40" s="116">
        <f t="shared" si="3"/>
        <v>0.24441702440468627</v>
      </c>
      <c r="O40" s="117">
        <f t="shared" si="4"/>
        <v>0.21941702440468627</v>
      </c>
      <c r="P40" s="98">
        <f t="shared" si="5"/>
        <v>0</v>
      </c>
      <c r="Q40" s="118">
        <f t="shared" si="6"/>
        <v>0</v>
      </c>
      <c r="R40" s="98">
        <f t="shared" si="10"/>
        <v>6</v>
      </c>
      <c r="S40" s="119">
        <f t="shared" si="7"/>
        <v>6</v>
      </c>
    </row>
    <row r="41" spans="1:19">
      <c r="A41" s="119"/>
      <c r="E41" s="98">
        <f t="shared" si="1"/>
        <v>40</v>
      </c>
      <c r="F41" s="99"/>
      <c r="K41" s="114">
        <f t="shared" si="8"/>
        <v>0.24491702440468627</v>
      </c>
      <c r="L41" s="115">
        <f t="shared" si="9"/>
        <v>0.29391702440468626</v>
      </c>
      <c r="M41" s="98">
        <f t="shared" si="2"/>
        <v>0.24441702440468627</v>
      </c>
      <c r="N41" s="116">
        <f t="shared" si="3"/>
        <v>0.29441702440468626</v>
      </c>
      <c r="O41" s="117">
        <f t="shared" si="4"/>
        <v>0.26941702440468629</v>
      </c>
      <c r="P41" s="98">
        <f t="shared" si="5"/>
        <v>0</v>
      </c>
      <c r="Q41" s="118">
        <f t="shared" si="6"/>
        <v>0</v>
      </c>
      <c r="R41" s="98">
        <f t="shared" si="10"/>
        <v>6</v>
      </c>
      <c r="S41" s="119">
        <f t="shared" si="7"/>
        <v>6</v>
      </c>
    </row>
    <row r="42" spans="1:19">
      <c r="A42" s="119"/>
      <c r="E42" s="98">
        <f t="shared" si="1"/>
        <v>41</v>
      </c>
      <c r="F42" s="99"/>
      <c r="K42" s="114">
        <f t="shared" si="8"/>
        <v>0.29491702440468626</v>
      </c>
      <c r="L42" s="115">
        <f t="shared" si="9"/>
        <v>0.34391702440468624</v>
      </c>
      <c r="M42" s="98">
        <f t="shared" si="2"/>
        <v>0.29441702440468626</v>
      </c>
      <c r="N42" s="116">
        <f t="shared" si="3"/>
        <v>0.34441702440468625</v>
      </c>
      <c r="O42" s="117">
        <f t="shared" si="4"/>
        <v>0.31941702440468622</v>
      </c>
      <c r="P42" s="98">
        <f t="shared" si="5"/>
        <v>0</v>
      </c>
      <c r="Q42" s="118">
        <f t="shared" si="6"/>
        <v>0</v>
      </c>
      <c r="R42" s="98">
        <f t="shared" si="10"/>
        <v>6</v>
      </c>
      <c r="S42" s="119">
        <f t="shared" si="7"/>
        <v>6</v>
      </c>
    </row>
    <row r="43" spans="1:19">
      <c r="A43" s="119"/>
      <c r="E43" s="98">
        <f t="shared" si="1"/>
        <v>42</v>
      </c>
      <c r="F43" s="99"/>
      <c r="K43" s="114">
        <f t="shared" si="8"/>
        <v>0.34491702440468625</v>
      </c>
      <c r="L43" s="115">
        <f t="shared" si="9"/>
        <v>0.39391702440468623</v>
      </c>
      <c r="M43" s="98">
        <f t="shared" si="2"/>
        <v>0.34441702440468625</v>
      </c>
      <c r="N43" s="116">
        <f t="shared" si="3"/>
        <v>0.39441702440468623</v>
      </c>
      <c r="O43" s="117">
        <f t="shared" si="4"/>
        <v>0.36941702440468627</v>
      </c>
      <c r="P43" s="98">
        <f t="shared" si="5"/>
        <v>1</v>
      </c>
      <c r="Q43" s="118">
        <f t="shared" si="6"/>
        <v>9.0909090909090912E-2</v>
      </c>
      <c r="R43" s="98">
        <f t="shared" si="10"/>
        <v>7</v>
      </c>
      <c r="S43" s="119">
        <f t="shared" si="7"/>
        <v>6</v>
      </c>
    </row>
    <row r="44" spans="1:19">
      <c r="A44" s="119"/>
      <c r="E44" s="98">
        <f t="shared" si="1"/>
        <v>43</v>
      </c>
      <c r="F44" s="99"/>
      <c r="K44" s="114">
        <f t="shared" si="8"/>
        <v>0.39491702440468623</v>
      </c>
      <c r="L44" s="115">
        <f t="shared" si="9"/>
        <v>0.44391702440468622</v>
      </c>
      <c r="M44" s="98">
        <f t="shared" si="2"/>
        <v>0.39441702440468623</v>
      </c>
      <c r="N44" s="116">
        <f t="shared" si="3"/>
        <v>0.44441702440468622</v>
      </c>
      <c r="O44" s="117">
        <f t="shared" si="4"/>
        <v>0.4194170244046862</v>
      </c>
      <c r="P44" s="98">
        <f t="shared" si="5"/>
        <v>0</v>
      </c>
      <c r="Q44" s="118">
        <f t="shared" si="6"/>
        <v>0</v>
      </c>
      <c r="R44" s="98">
        <f t="shared" si="10"/>
        <v>7</v>
      </c>
      <c r="S44" s="119">
        <f t="shared" si="7"/>
        <v>7</v>
      </c>
    </row>
    <row r="45" spans="1:19">
      <c r="A45" s="119"/>
      <c r="E45" s="98">
        <f t="shared" si="1"/>
        <v>44</v>
      </c>
      <c r="F45" s="99"/>
      <c r="K45" s="114">
        <f t="shared" si="8"/>
        <v>0.44491702440468622</v>
      </c>
      <c r="L45" s="115">
        <f t="shared" si="9"/>
        <v>0.49391702440468621</v>
      </c>
      <c r="M45" s="98">
        <f t="shared" si="2"/>
        <v>0.44441702440468622</v>
      </c>
      <c r="N45" s="116">
        <f t="shared" si="3"/>
        <v>0.49441702440468621</v>
      </c>
      <c r="O45" s="117">
        <f t="shared" si="4"/>
        <v>0.46941702440468625</v>
      </c>
      <c r="P45" s="98">
        <f t="shared" si="5"/>
        <v>0</v>
      </c>
      <c r="Q45" s="118">
        <f t="shared" si="6"/>
        <v>0</v>
      </c>
      <c r="R45" s="98">
        <f t="shared" si="10"/>
        <v>7</v>
      </c>
      <c r="S45" s="119">
        <f t="shared" si="7"/>
        <v>7</v>
      </c>
    </row>
    <row r="46" spans="1:19">
      <c r="A46" s="119"/>
      <c r="E46" s="98">
        <f t="shared" si="1"/>
        <v>45</v>
      </c>
      <c r="F46" s="99"/>
      <c r="K46" s="114">
        <f t="shared" si="8"/>
        <v>0.49491702440468621</v>
      </c>
      <c r="L46" s="115">
        <f t="shared" si="9"/>
        <v>0.54391702440468626</v>
      </c>
      <c r="M46" s="98">
        <f t="shared" si="2"/>
        <v>0.49441702440468621</v>
      </c>
      <c r="N46" s="116">
        <f t="shared" si="3"/>
        <v>0.5444170244046862</v>
      </c>
      <c r="O46" s="117">
        <f t="shared" si="4"/>
        <v>0.51941702440468629</v>
      </c>
      <c r="P46" s="98">
        <f t="shared" si="5"/>
        <v>0</v>
      </c>
      <c r="Q46" s="118">
        <f t="shared" si="6"/>
        <v>0</v>
      </c>
      <c r="R46" s="98">
        <f t="shared" si="10"/>
        <v>7</v>
      </c>
      <c r="S46" s="119">
        <f t="shared" si="7"/>
        <v>7</v>
      </c>
    </row>
    <row r="47" spans="1:19">
      <c r="A47" s="119"/>
      <c r="E47" s="98">
        <f t="shared" si="1"/>
        <v>46</v>
      </c>
      <c r="F47" s="99"/>
      <c r="K47" s="114">
        <f t="shared" si="8"/>
        <v>0.54491702440468626</v>
      </c>
      <c r="L47" s="115">
        <f t="shared" si="9"/>
        <v>0.5939170244046863</v>
      </c>
      <c r="M47" s="98">
        <f t="shared" si="2"/>
        <v>0.54441702440468631</v>
      </c>
      <c r="N47" s="116">
        <f t="shared" si="3"/>
        <v>0.59441702440468625</v>
      </c>
      <c r="O47" s="117">
        <f t="shared" si="4"/>
        <v>0.56941702440468633</v>
      </c>
      <c r="P47" s="98">
        <f t="shared" si="5"/>
        <v>1</v>
      </c>
      <c r="Q47" s="118">
        <f t="shared" si="6"/>
        <v>9.0909090909090912E-2</v>
      </c>
      <c r="R47" s="98">
        <f t="shared" si="10"/>
        <v>8</v>
      </c>
      <c r="S47" s="119">
        <f t="shared" si="7"/>
        <v>7</v>
      </c>
    </row>
    <row r="48" spans="1:19">
      <c r="A48" s="119"/>
      <c r="E48" s="98">
        <f t="shared" si="1"/>
        <v>47</v>
      </c>
      <c r="F48" s="99"/>
      <c r="K48" s="114">
        <f t="shared" si="8"/>
        <v>0.5949170244046863</v>
      </c>
      <c r="L48" s="115">
        <f t="shared" si="9"/>
        <v>0.64391702440468634</v>
      </c>
      <c r="M48" s="98">
        <f t="shared" si="2"/>
        <v>0.59441702440468636</v>
      </c>
      <c r="N48" s="116">
        <f t="shared" si="3"/>
        <v>0.64441702440468629</v>
      </c>
      <c r="O48" s="117">
        <f t="shared" si="4"/>
        <v>0.61941702440468638</v>
      </c>
      <c r="P48" s="98">
        <f t="shared" si="5"/>
        <v>0</v>
      </c>
      <c r="Q48" s="118">
        <f t="shared" si="6"/>
        <v>0</v>
      </c>
      <c r="R48" s="98">
        <f t="shared" si="10"/>
        <v>8</v>
      </c>
      <c r="S48" s="119">
        <f t="shared" si="7"/>
        <v>8</v>
      </c>
    </row>
    <row r="49" spans="1:19">
      <c r="A49" s="119"/>
      <c r="E49" s="98">
        <f t="shared" si="1"/>
        <v>48</v>
      </c>
      <c r="F49" s="99"/>
      <c r="K49" s="114">
        <f t="shared" si="8"/>
        <v>0.64491702440468635</v>
      </c>
      <c r="L49" s="115">
        <f t="shared" si="9"/>
        <v>0.69391702440468639</v>
      </c>
      <c r="M49" s="98">
        <f t="shared" si="2"/>
        <v>0.6444170244046864</v>
      </c>
      <c r="N49" s="116">
        <f t="shared" si="3"/>
        <v>0.69441702440468633</v>
      </c>
      <c r="O49" s="117">
        <f t="shared" si="4"/>
        <v>0.66941702440468642</v>
      </c>
      <c r="P49" s="98">
        <f t="shared" si="5"/>
        <v>0</v>
      </c>
      <c r="Q49" s="118">
        <f t="shared" si="6"/>
        <v>0</v>
      </c>
      <c r="R49" s="98">
        <f t="shared" si="10"/>
        <v>8</v>
      </c>
      <c r="S49" s="119">
        <f t="shared" si="7"/>
        <v>8</v>
      </c>
    </row>
    <row r="50" spans="1:19">
      <c r="A50" s="119"/>
      <c r="E50" s="98">
        <f t="shared" si="1"/>
        <v>49</v>
      </c>
      <c r="F50" s="99"/>
      <c r="K50" s="114">
        <f t="shared" si="8"/>
        <v>0.69491702440468639</v>
      </c>
      <c r="L50" s="115">
        <f t="shared" si="9"/>
        <v>0.74391702440468643</v>
      </c>
      <c r="M50" s="98">
        <f t="shared" si="2"/>
        <v>0.69441702440468644</v>
      </c>
      <c r="N50" s="116">
        <f t="shared" si="3"/>
        <v>0.74441702440468638</v>
      </c>
      <c r="O50" s="117">
        <f t="shared" si="4"/>
        <v>0.71941702440468647</v>
      </c>
      <c r="P50" s="98">
        <f t="shared" si="5"/>
        <v>0</v>
      </c>
      <c r="Q50" s="118">
        <f t="shared" si="6"/>
        <v>0</v>
      </c>
      <c r="R50" s="98">
        <f t="shared" si="10"/>
        <v>8</v>
      </c>
      <c r="S50" s="119">
        <f t="shared" si="7"/>
        <v>8</v>
      </c>
    </row>
    <row r="51" spans="1:19">
      <c r="A51" s="119"/>
      <c r="E51" s="98">
        <f t="shared" si="1"/>
        <v>50</v>
      </c>
      <c r="F51" s="99"/>
      <c r="K51" s="114">
        <f t="shared" si="8"/>
        <v>0.74491702440468643</v>
      </c>
      <c r="L51" s="115">
        <f t="shared" si="9"/>
        <v>0.79391702440468648</v>
      </c>
      <c r="M51" s="98">
        <f t="shared" si="2"/>
        <v>0.74441702440468649</v>
      </c>
      <c r="N51" s="116">
        <f t="shared" si="3"/>
        <v>0.79441702440468642</v>
      </c>
      <c r="O51" s="117">
        <f t="shared" si="4"/>
        <v>0.76941702440468651</v>
      </c>
      <c r="P51" s="98">
        <f t="shared" si="5"/>
        <v>1</v>
      </c>
      <c r="Q51" s="118">
        <f t="shared" si="6"/>
        <v>9.0909090909090912E-2</v>
      </c>
      <c r="R51" s="98">
        <f t="shared" si="10"/>
        <v>9</v>
      </c>
      <c r="S51" s="119">
        <f t="shared" si="7"/>
        <v>8</v>
      </c>
    </row>
    <row r="52" spans="1:19">
      <c r="A52" s="119"/>
      <c r="E52" s="98">
        <f t="shared" si="1"/>
        <v>51</v>
      </c>
      <c r="F52" s="99"/>
      <c r="K52" s="114">
        <f t="shared" si="8"/>
        <v>0.79491702440468648</v>
      </c>
      <c r="L52" s="115">
        <f t="shared" si="9"/>
        <v>0.84391702440468652</v>
      </c>
      <c r="M52" s="98">
        <f t="shared" si="2"/>
        <v>0.79441702440468653</v>
      </c>
      <c r="N52" s="116">
        <f t="shared" si="3"/>
        <v>0.84441702440468647</v>
      </c>
      <c r="O52" s="117">
        <f t="shared" si="4"/>
        <v>0.81941702440468656</v>
      </c>
      <c r="P52" s="98">
        <f t="shared" si="5"/>
        <v>0</v>
      </c>
      <c r="Q52" s="118">
        <f t="shared" si="6"/>
        <v>0</v>
      </c>
      <c r="R52" s="98">
        <f t="shared" si="10"/>
        <v>9</v>
      </c>
      <c r="S52" s="119">
        <f t="shared" si="7"/>
        <v>9</v>
      </c>
    </row>
    <row r="53" spans="1:19">
      <c r="A53" s="119"/>
      <c r="E53" s="98">
        <f t="shared" si="1"/>
        <v>52</v>
      </c>
      <c r="F53" s="99"/>
      <c r="K53" s="114">
        <f t="shared" si="8"/>
        <v>0.84491702440468652</v>
      </c>
      <c r="L53" s="115">
        <f t="shared" si="9"/>
        <v>0.89391702440468657</v>
      </c>
      <c r="M53" s="98">
        <f t="shared" si="2"/>
        <v>0.84441702440468658</v>
      </c>
      <c r="N53" s="116">
        <f t="shared" si="3"/>
        <v>0.89441702440468651</v>
      </c>
      <c r="O53" s="117">
        <f t="shared" si="4"/>
        <v>0.8694170244046866</v>
      </c>
      <c r="P53" s="98">
        <f t="shared" si="5"/>
        <v>0</v>
      </c>
      <c r="Q53" s="118">
        <f t="shared" si="6"/>
        <v>0</v>
      </c>
      <c r="R53" s="98">
        <f t="shared" si="10"/>
        <v>9</v>
      </c>
      <c r="S53" s="119">
        <f t="shared" si="7"/>
        <v>9</v>
      </c>
    </row>
    <row r="54" spans="1:19">
      <c r="A54" s="119"/>
      <c r="E54" s="98">
        <f t="shared" si="1"/>
        <v>53</v>
      </c>
      <c r="F54" s="99"/>
      <c r="K54" s="114">
        <f t="shared" si="8"/>
        <v>0.89491702440468657</v>
      </c>
      <c r="L54" s="115">
        <f t="shared" si="9"/>
        <v>0.94391702440468661</v>
      </c>
      <c r="M54" s="98">
        <f t="shared" si="2"/>
        <v>0.89441702440468662</v>
      </c>
      <c r="N54" s="116">
        <f t="shared" si="3"/>
        <v>0.94441702440468656</v>
      </c>
      <c r="O54" s="117">
        <f t="shared" si="4"/>
        <v>0.91941702440468664</v>
      </c>
      <c r="P54" s="98">
        <f t="shared" si="5"/>
        <v>0</v>
      </c>
      <c r="Q54" s="118">
        <f t="shared" si="6"/>
        <v>0</v>
      </c>
      <c r="R54" s="98">
        <f t="shared" si="10"/>
        <v>9</v>
      </c>
      <c r="S54" s="119">
        <f t="shared" si="7"/>
        <v>9</v>
      </c>
    </row>
    <row r="55" spans="1:19">
      <c r="A55" s="119"/>
      <c r="E55" s="98">
        <f t="shared" si="1"/>
        <v>54</v>
      </c>
      <c r="F55" s="99"/>
      <c r="K55" s="114">
        <f t="shared" si="8"/>
        <v>0.94491702440468661</v>
      </c>
      <c r="L55" s="115">
        <f t="shared" si="9"/>
        <v>0.99391702440468666</v>
      </c>
      <c r="M55" s="98">
        <f t="shared" si="2"/>
        <v>0.94441702440468667</v>
      </c>
      <c r="N55" s="116">
        <f t="shared" si="3"/>
        <v>0.9944170244046866</v>
      </c>
      <c r="O55" s="117">
        <f t="shared" si="4"/>
        <v>0.96941702440468669</v>
      </c>
      <c r="P55" s="98">
        <f t="shared" si="5"/>
        <v>0</v>
      </c>
      <c r="Q55" s="118">
        <f t="shared" si="6"/>
        <v>0</v>
      </c>
      <c r="R55" s="98">
        <f t="shared" si="10"/>
        <v>9</v>
      </c>
      <c r="S55" s="119">
        <f t="shared" si="7"/>
        <v>9</v>
      </c>
    </row>
    <row r="56" spans="1:19">
      <c r="A56" s="119"/>
      <c r="E56" s="98">
        <f t="shared" si="1"/>
        <v>55</v>
      </c>
      <c r="F56" s="99"/>
      <c r="K56" s="114">
        <f t="shared" si="8"/>
        <v>0.99491702440468666</v>
      </c>
      <c r="L56" s="115">
        <f t="shared" si="9"/>
        <v>1.0439170244046867</v>
      </c>
      <c r="M56" s="98">
        <f t="shared" si="2"/>
        <v>0.99441702440468671</v>
      </c>
      <c r="N56" s="116">
        <f t="shared" si="3"/>
        <v>1.0444170244046866</v>
      </c>
      <c r="O56" s="117">
        <f t="shared" si="4"/>
        <v>1.0194170244046867</v>
      </c>
      <c r="P56" s="98">
        <f t="shared" si="5"/>
        <v>0</v>
      </c>
      <c r="Q56" s="118">
        <f t="shared" si="6"/>
        <v>0</v>
      </c>
      <c r="R56" s="98">
        <f t="shared" si="10"/>
        <v>9</v>
      </c>
      <c r="S56" s="119">
        <f t="shared" si="7"/>
        <v>9</v>
      </c>
    </row>
    <row r="57" spans="1:19">
      <c r="A57" s="119"/>
      <c r="E57" s="98">
        <f t="shared" si="1"/>
        <v>56</v>
      </c>
      <c r="F57" s="99"/>
      <c r="K57" s="114">
        <f t="shared" si="8"/>
        <v>1.0449170244046866</v>
      </c>
      <c r="L57" s="115">
        <f t="shared" si="9"/>
        <v>1.0939170244046867</v>
      </c>
      <c r="M57" s="98">
        <f t="shared" si="2"/>
        <v>1.0444170244046866</v>
      </c>
      <c r="N57" s="116">
        <f t="shared" si="3"/>
        <v>1.0944170244046867</v>
      </c>
      <c r="O57" s="117">
        <f t="shared" si="4"/>
        <v>1.0694170244046868</v>
      </c>
      <c r="P57" s="98">
        <f t="shared" si="5"/>
        <v>0</v>
      </c>
      <c r="Q57" s="118">
        <f t="shared" si="6"/>
        <v>0</v>
      </c>
      <c r="R57" s="98">
        <f t="shared" si="10"/>
        <v>9</v>
      </c>
      <c r="S57" s="119">
        <f t="shared" si="7"/>
        <v>9</v>
      </c>
    </row>
    <row r="58" spans="1:19">
      <c r="A58" s="119"/>
      <c r="E58" s="98">
        <f t="shared" si="1"/>
        <v>57</v>
      </c>
      <c r="F58" s="99"/>
      <c r="K58" s="114">
        <f t="shared" si="8"/>
        <v>1.0949170244046866</v>
      </c>
      <c r="L58" s="115">
        <f t="shared" si="9"/>
        <v>1.1439170244046868</v>
      </c>
      <c r="M58" s="98">
        <f t="shared" si="2"/>
        <v>1.0944170244046867</v>
      </c>
      <c r="N58" s="116">
        <f t="shared" si="3"/>
        <v>1.1444170244046867</v>
      </c>
      <c r="O58" s="117">
        <f t="shared" si="4"/>
        <v>1.1194170244046866</v>
      </c>
      <c r="P58" s="98">
        <f t="shared" si="5"/>
        <v>0</v>
      </c>
      <c r="Q58" s="118">
        <f t="shared" si="6"/>
        <v>0</v>
      </c>
      <c r="R58" s="98">
        <f t="shared" si="10"/>
        <v>9</v>
      </c>
      <c r="S58" s="119">
        <f t="shared" si="7"/>
        <v>9</v>
      </c>
    </row>
    <row r="59" spans="1:19">
      <c r="A59" s="119"/>
      <c r="E59" s="98">
        <f t="shared" si="1"/>
        <v>58</v>
      </c>
      <c r="F59" s="99"/>
      <c r="K59" s="114">
        <f t="shared" si="8"/>
        <v>1.1449170244046867</v>
      </c>
      <c r="L59" s="115">
        <f t="shared" si="9"/>
        <v>1.1939170244046868</v>
      </c>
      <c r="M59" s="98">
        <f t="shared" si="2"/>
        <v>1.1444170244046867</v>
      </c>
      <c r="N59" s="116">
        <f t="shared" si="3"/>
        <v>1.1944170244046868</v>
      </c>
      <c r="O59" s="117">
        <f t="shared" si="4"/>
        <v>1.1694170244046869</v>
      </c>
      <c r="P59" s="98">
        <f t="shared" si="5"/>
        <v>0</v>
      </c>
      <c r="Q59" s="118">
        <f t="shared" si="6"/>
        <v>0</v>
      </c>
      <c r="R59" s="98">
        <f t="shared" si="10"/>
        <v>9</v>
      </c>
      <c r="S59" s="119">
        <f t="shared" si="7"/>
        <v>9</v>
      </c>
    </row>
    <row r="60" spans="1:19">
      <c r="A60" s="119"/>
      <c r="E60" s="98">
        <f t="shared" si="1"/>
        <v>59</v>
      </c>
      <c r="F60" s="99"/>
      <c r="K60" s="114">
        <f t="shared" si="8"/>
        <v>1.1949170244046867</v>
      </c>
      <c r="L60" s="115">
        <f t="shared" si="9"/>
        <v>1.2439170244046869</v>
      </c>
      <c r="M60" s="98">
        <f t="shared" si="2"/>
        <v>1.1944170244046868</v>
      </c>
      <c r="N60" s="116">
        <f t="shared" si="3"/>
        <v>1.2444170244046868</v>
      </c>
      <c r="O60" s="117">
        <f t="shared" si="4"/>
        <v>1.2194170244046867</v>
      </c>
      <c r="P60" s="98">
        <f t="shared" si="5"/>
        <v>0</v>
      </c>
      <c r="Q60" s="118">
        <f t="shared" si="6"/>
        <v>0</v>
      </c>
      <c r="R60" s="98">
        <f t="shared" si="10"/>
        <v>9</v>
      </c>
      <c r="S60" s="119">
        <f t="shared" si="7"/>
        <v>9</v>
      </c>
    </row>
    <row r="61" spans="1:19">
      <c r="A61" s="119"/>
      <c r="E61" s="98">
        <f t="shared" si="1"/>
        <v>60</v>
      </c>
      <c r="F61" s="99"/>
      <c r="K61" s="114">
        <f t="shared" si="8"/>
        <v>1.2449170244046868</v>
      </c>
      <c r="L61" s="115">
        <f t="shared" si="9"/>
        <v>1.2939170244046869</v>
      </c>
      <c r="M61" s="98">
        <f t="shared" si="2"/>
        <v>1.2444170244046868</v>
      </c>
      <c r="N61" s="116">
        <f t="shared" si="3"/>
        <v>1.2944170244046869</v>
      </c>
      <c r="O61" s="117">
        <f t="shared" si="4"/>
        <v>1.269417024404687</v>
      </c>
      <c r="P61" s="98">
        <f t="shared" si="5"/>
        <v>0</v>
      </c>
      <c r="Q61" s="118">
        <f t="shared" si="6"/>
        <v>0</v>
      </c>
      <c r="R61" s="98">
        <f t="shared" si="10"/>
        <v>9</v>
      </c>
      <c r="S61" s="119">
        <f t="shared" si="7"/>
        <v>9</v>
      </c>
    </row>
    <row r="62" spans="1:19">
      <c r="A62" s="119"/>
      <c r="E62" s="98">
        <f t="shared" si="1"/>
        <v>61</v>
      </c>
      <c r="F62" s="99"/>
      <c r="K62" s="114">
        <f t="shared" si="8"/>
        <v>1.2949170244046868</v>
      </c>
      <c r="L62" s="115">
        <f t="shared" si="9"/>
        <v>1.343917024404687</v>
      </c>
      <c r="M62" s="98">
        <f t="shared" si="2"/>
        <v>1.2944170244046869</v>
      </c>
      <c r="N62" s="116">
        <f t="shared" si="3"/>
        <v>1.3444170244046869</v>
      </c>
      <c r="O62" s="117">
        <f t="shared" si="4"/>
        <v>1.3194170244046868</v>
      </c>
      <c r="P62" s="98">
        <f t="shared" si="5"/>
        <v>0</v>
      </c>
      <c r="Q62" s="118">
        <f t="shared" si="6"/>
        <v>0</v>
      </c>
      <c r="R62" s="98">
        <f t="shared" si="10"/>
        <v>9</v>
      </c>
      <c r="S62" s="119">
        <f t="shared" si="7"/>
        <v>9</v>
      </c>
    </row>
    <row r="63" spans="1:19">
      <c r="A63" s="119"/>
      <c r="E63" s="98">
        <f t="shared" si="1"/>
        <v>62</v>
      </c>
      <c r="F63" s="99"/>
      <c r="K63" s="114">
        <f t="shared" si="8"/>
        <v>1.3449170244046869</v>
      </c>
      <c r="L63" s="115">
        <f t="shared" si="9"/>
        <v>1.393917024404687</v>
      </c>
      <c r="M63" s="98">
        <f t="shared" si="2"/>
        <v>1.3444170244046869</v>
      </c>
      <c r="N63" s="116">
        <f t="shared" si="3"/>
        <v>1.394417024404687</v>
      </c>
      <c r="O63" s="117">
        <f t="shared" si="4"/>
        <v>1.369417024404687</v>
      </c>
      <c r="P63" s="98">
        <f t="shared" si="5"/>
        <v>0</v>
      </c>
      <c r="Q63" s="118">
        <f t="shared" si="6"/>
        <v>0</v>
      </c>
      <c r="R63" s="98">
        <f t="shared" si="10"/>
        <v>9</v>
      </c>
      <c r="S63" s="119">
        <f t="shared" si="7"/>
        <v>9</v>
      </c>
    </row>
    <row r="64" spans="1:19">
      <c r="A64" s="119"/>
      <c r="E64" s="98">
        <f t="shared" si="1"/>
        <v>63</v>
      </c>
      <c r="F64" s="99"/>
      <c r="K64" s="114">
        <f t="shared" si="8"/>
        <v>1.3949170244046869</v>
      </c>
      <c r="L64" s="115">
        <f t="shared" si="9"/>
        <v>1.4439170244046871</v>
      </c>
      <c r="M64" s="98">
        <f t="shared" si="2"/>
        <v>1.394417024404687</v>
      </c>
      <c r="N64" s="116">
        <f t="shared" si="3"/>
        <v>1.444417024404687</v>
      </c>
      <c r="O64" s="117">
        <f t="shared" si="4"/>
        <v>1.4194170244046869</v>
      </c>
      <c r="P64" s="98">
        <f t="shared" si="5"/>
        <v>0</v>
      </c>
      <c r="Q64" s="118">
        <f t="shared" si="6"/>
        <v>0</v>
      </c>
      <c r="R64" s="98">
        <f t="shared" si="10"/>
        <v>9</v>
      </c>
      <c r="S64" s="119">
        <f t="shared" si="7"/>
        <v>9</v>
      </c>
    </row>
    <row r="65" spans="1:19">
      <c r="A65" s="119"/>
      <c r="E65" s="98">
        <f t="shared" si="1"/>
        <v>64</v>
      </c>
      <c r="F65" s="99"/>
      <c r="K65" s="114">
        <f t="shared" si="8"/>
        <v>1.4449170244046869</v>
      </c>
      <c r="L65" s="115">
        <f t="shared" si="9"/>
        <v>1.4939170244046871</v>
      </c>
      <c r="M65" s="98">
        <f t="shared" si="2"/>
        <v>1.444417024404687</v>
      </c>
      <c r="N65" s="116">
        <f t="shared" si="3"/>
        <v>1.494417024404687</v>
      </c>
      <c r="O65" s="117">
        <f t="shared" si="4"/>
        <v>1.4694170244046871</v>
      </c>
      <c r="P65" s="98">
        <f t="shared" si="5"/>
        <v>0</v>
      </c>
      <c r="Q65" s="118">
        <f t="shared" si="6"/>
        <v>0</v>
      </c>
      <c r="R65" s="98">
        <f t="shared" si="10"/>
        <v>9</v>
      </c>
      <c r="S65" s="119">
        <f t="shared" si="7"/>
        <v>9</v>
      </c>
    </row>
    <row r="66" spans="1:19">
      <c r="A66" s="119"/>
      <c r="E66" s="98">
        <f t="shared" si="1"/>
        <v>65</v>
      </c>
      <c r="F66" s="99"/>
      <c r="K66" s="114">
        <f t="shared" si="8"/>
        <v>1.494917024404687</v>
      </c>
      <c r="L66" s="115">
        <f t="shared" si="9"/>
        <v>1.5439170244046871</v>
      </c>
      <c r="M66" s="98">
        <f t="shared" si="2"/>
        <v>1.494417024404687</v>
      </c>
      <c r="N66" s="116">
        <f t="shared" si="3"/>
        <v>1.5444170244046871</v>
      </c>
      <c r="O66" s="117">
        <f t="shared" si="4"/>
        <v>1.519417024404687</v>
      </c>
      <c r="P66" s="98">
        <f t="shared" si="5"/>
        <v>1</v>
      </c>
      <c r="Q66" s="118">
        <f t="shared" si="6"/>
        <v>9.0909090909090912E-2</v>
      </c>
      <c r="R66" s="98">
        <f t="shared" si="10"/>
        <v>10</v>
      </c>
      <c r="S66" s="119">
        <f t="shared" si="7"/>
        <v>9</v>
      </c>
    </row>
    <row r="67" spans="1:19">
      <c r="A67" s="119"/>
      <c r="E67" s="98">
        <f t="shared" si="1"/>
        <v>66</v>
      </c>
      <c r="F67" s="99"/>
      <c r="K67" s="114">
        <f t="shared" si="8"/>
        <v>1.544917024404687</v>
      </c>
      <c r="L67" s="115">
        <f t="shared" si="9"/>
        <v>1.5939170244046872</v>
      </c>
      <c r="M67" s="98">
        <f t="shared" si="2"/>
        <v>1.5444170244046871</v>
      </c>
      <c r="N67" s="116">
        <f t="shared" si="3"/>
        <v>1.5944170244046871</v>
      </c>
      <c r="O67" s="117">
        <f t="shared" si="4"/>
        <v>1.5694170244046872</v>
      </c>
      <c r="P67" s="98">
        <f t="shared" si="5"/>
        <v>0</v>
      </c>
      <c r="Q67" s="118">
        <f t="shared" si="6"/>
        <v>0</v>
      </c>
      <c r="R67" s="98">
        <f t="shared" si="10"/>
        <v>10</v>
      </c>
      <c r="S67" s="119">
        <f t="shared" si="7"/>
        <v>10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1.5949170244046871</v>
      </c>
      <c r="L68" s="115">
        <f t="shared" si="9"/>
        <v>1.6439170244046872</v>
      </c>
      <c r="M68" s="98">
        <f t="shared" si="2"/>
        <v>1.5944170244046871</v>
      </c>
      <c r="N68" s="116">
        <f t="shared" si="3"/>
        <v>1.6444170244046872</v>
      </c>
      <c r="O68" s="117">
        <f t="shared" si="4"/>
        <v>1.619417024404687</v>
      </c>
      <c r="P68" s="98">
        <f t="shared" si="5"/>
        <v>0</v>
      </c>
      <c r="Q68" s="118">
        <f t="shared" si="6"/>
        <v>0</v>
      </c>
      <c r="R68" s="98">
        <f t="shared" si="10"/>
        <v>10</v>
      </c>
      <c r="S68" s="119">
        <f t="shared" si="7"/>
        <v>10</v>
      </c>
    </row>
    <row r="69" spans="1:19">
      <c r="A69" s="119"/>
      <c r="E69" s="98">
        <f t="shared" si="11"/>
        <v>68</v>
      </c>
      <c r="F69" s="99"/>
      <c r="K69" s="114">
        <f t="shared" si="8"/>
        <v>1.6449170244046871</v>
      </c>
      <c r="L69" s="115">
        <f t="shared" si="9"/>
        <v>1.6939170244046873</v>
      </c>
      <c r="M69" s="98">
        <f t="shared" ref="M69:M132" si="12">K69-5*10^-(D$2+1)</f>
        <v>1.6444170244046872</v>
      </c>
      <c r="N69" s="116">
        <f t="shared" ref="N69:N132" si="13">L69+5*10^-(D$2+1)</f>
        <v>1.6944170244046872</v>
      </c>
      <c r="O69" s="117">
        <f t="shared" ref="O69:O132" si="14">AVERAGE(K69,L69)</f>
        <v>1.6694170244046873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10</v>
      </c>
      <c r="S69" s="119">
        <f t="shared" ref="S69:S132" si="17">COUNTIF(F$2:F$5000,"&lt;="&amp;M69)</f>
        <v>10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1.6949170244046872</v>
      </c>
      <c r="L70" s="115">
        <f t="shared" ref="L70:L133" si="19">K70+$I$4-POWER(10,-$D$2)</f>
        <v>1.7439170244046873</v>
      </c>
      <c r="M70" s="98">
        <f t="shared" si="12"/>
        <v>1.6944170244046872</v>
      </c>
      <c r="N70" s="116">
        <f t="shared" si="13"/>
        <v>1.7444170244046873</v>
      </c>
      <c r="O70" s="117">
        <f t="shared" si="14"/>
        <v>1.7194170244046871</v>
      </c>
      <c r="P70" s="98">
        <f t="shared" si="15"/>
        <v>1</v>
      </c>
      <c r="Q70" s="118">
        <f t="shared" si="16"/>
        <v>9.0909090909090912E-2</v>
      </c>
      <c r="R70" s="98">
        <f t="shared" ref="R70:R133" si="20">+P70+R69</f>
        <v>11</v>
      </c>
      <c r="S70" s="119">
        <f t="shared" si="17"/>
        <v>10</v>
      </c>
    </row>
    <row r="71" spans="1:19">
      <c r="A71" s="119"/>
      <c r="E71" s="98">
        <f t="shared" si="11"/>
        <v>70</v>
      </c>
      <c r="F71" s="99"/>
      <c r="K71" s="114">
        <f t="shared" si="18"/>
        <v>1.7449170244046872</v>
      </c>
      <c r="L71" s="115">
        <f t="shared" si="19"/>
        <v>1.7939170244046874</v>
      </c>
      <c r="M71" s="98">
        <f t="shared" si="12"/>
        <v>1.7444170244046873</v>
      </c>
      <c r="N71" s="116">
        <f t="shared" si="13"/>
        <v>1.7944170244046873</v>
      </c>
      <c r="O71" s="117">
        <f t="shared" si="14"/>
        <v>1.7694170244046874</v>
      </c>
      <c r="P71" s="98">
        <f t="shared" si="15"/>
        <v>0</v>
      </c>
      <c r="Q71" s="118">
        <f t="shared" si="16"/>
        <v>0</v>
      </c>
      <c r="R71" s="98">
        <f t="shared" si="20"/>
        <v>11</v>
      </c>
      <c r="S71" s="119">
        <f t="shared" si="17"/>
        <v>11</v>
      </c>
    </row>
    <row r="72" spans="1:19">
      <c r="A72" s="119"/>
      <c r="E72" s="98">
        <f t="shared" si="11"/>
        <v>71</v>
      </c>
      <c r="F72" s="99"/>
      <c r="K72" s="114">
        <f t="shared" si="18"/>
        <v>1.7949170244046873</v>
      </c>
      <c r="L72" s="115">
        <f t="shared" si="19"/>
        <v>1.8439170244046874</v>
      </c>
      <c r="M72" s="98">
        <f t="shared" si="12"/>
        <v>1.7944170244046873</v>
      </c>
      <c r="N72" s="116">
        <f t="shared" si="13"/>
        <v>1.8444170244046874</v>
      </c>
      <c r="O72" s="117">
        <f t="shared" si="14"/>
        <v>1.8194170244046872</v>
      </c>
      <c r="P72" s="98">
        <f t="shared" si="15"/>
        <v>0</v>
      </c>
      <c r="Q72" s="118">
        <f t="shared" si="16"/>
        <v>0</v>
      </c>
      <c r="R72" s="98">
        <f t="shared" si="20"/>
        <v>11</v>
      </c>
      <c r="S72" s="119">
        <f t="shared" si="17"/>
        <v>11</v>
      </c>
    </row>
    <row r="73" spans="1:19">
      <c r="A73" s="119"/>
      <c r="E73" s="98">
        <f t="shared" si="11"/>
        <v>72</v>
      </c>
      <c r="F73" s="99"/>
      <c r="K73" s="114">
        <f t="shared" si="18"/>
        <v>1.8449170244046873</v>
      </c>
      <c r="L73" s="115">
        <f t="shared" si="19"/>
        <v>1.8939170244046875</v>
      </c>
      <c r="M73" s="98">
        <f t="shared" si="12"/>
        <v>1.8444170244046874</v>
      </c>
      <c r="N73" s="116">
        <f t="shared" si="13"/>
        <v>1.8944170244046874</v>
      </c>
      <c r="O73" s="117">
        <f t="shared" si="14"/>
        <v>1.8694170244046875</v>
      </c>
      <c r="P73" s="98">
        <f t="shared" si="15"/>
        <v>0</v>
      </c>
      <c r="Q73" s="118">
        <f t="shared" si="16"/>
        <v>0</v>
      </c>
      <c r="R73" s="98">
        <f t="shared" si="20"/>
        <v>11</v>
      </c>
      <c r="S73" s="119">
        <f t="shared" si="17"/>
        <v>11</v>
      </c>
    </row>
    <row r="74" spans="1:19">
      <c r="A74" s="119"/>
      <c r="E74" s="98">
        <f t="shared" si="11"/>
        <v>73</v>
      </c>
      <c r="F74" s="99"/>
      <c r="K74" s="114">
        <f t="shared" si="18"/>
        <v>1.8949170244046873</v>
      </c>
      <c r="L74" s="115">
        <f t="shared" si="19"/>
        <v>1.9439170244046875</v>
      </c>
      <c r="M74" s="98">
        <f t="shared" si="12"/>
        <v>1.8944170244046874</v>
      </c>
      <c r="N74" s="116">
        <f t="shared" si="13"/>
        <v>1.9444170244046874</v>
      </c>
      <c r="O74" s="117">
        <f t="shared" si="14"/>
        <v>1.9194170244046873</v>
      </c>
      <c r="P74" s="98">
        <f t="shared" si="15"/>
        <v>0</v>
      </c>
      <c r="Q74" s="118">
        <f t="shared" si="16"/>
        <v>0</v>
      </c>
      <c r="R74" s="98">
        <f t="shared" si="20"/>
        <v>11</v>
      </c>
      <c r="S74" s="119">
        <f t="shared" si="17"/>
        <v>11</v>
      </c>
    </row>
    <row r="75" spans="1:19">
      <c r="A75" s="119"/>
      <c r="E75" s="98">
        <f t="shared" si="11"/>
        <v>74</v>
      </c>
      <c r="F75" s="99"/>
      <c r="K75" s="114">
        <f t="shared" si="18"/>
        <v>1.9449170244046874</v>
      </c>
      <c r="L75" s="115">
        <f t="shared" si="19"/>
        <v>1.9939170244046875</v>
      </c>
      <c r="M75" s="98">
        <f t="shared" si="12"/>
        <v>1.9444170244046874</v>
      </c>
      <c r="N75" s="116">
        <f t="shared" si="13"/>
        <v>1.9944170244046875</v>
      </c>
      <c r="O75" s="117">
        <f t="shared" si="14"/>
        <v>1.9694170244046876</v>
      </c>
      <c r="P75" s="98">
        <f t="shared" si="15"/>
        <v>0</v>
      </c>
      <c r="Q75" s="118">
        <f t="shared" si="16"/>
        <v>0</v>
      </c>
      <c r="R75" s="98">
        <f t="shared" si="20"/>
        <v>11</v>
      </c>
      <c r="S75" s="119">
        <f t="shared" si="17"/>
        <v>11</v>
      </c>
    </row>
    <row r="76" spans="1:19">
      <c r="A76" s="119"/>
      <c r="E76" s="98">
        <f t="shared" si="11"/>
        <v>75</v>
      </c>
      <c r="F76" s="99"/>
      <c r="K76" s="114">
        <f t="shared" si="18"/>
        <v>1.9949170244046874</v>
      </c>
      <c r="L76" s="115">
        <f t="shared" si="19"/>
        <v>2.0439170244046876</v>
      </c>
      <c r="M76" s="98">
        <f t="shared" si="12"/>
        <v>1.9944170244046875</v>
      </c>
      <c r="N76" s="116">
        <f t="shared" si="13"/>
        <v>2.0444170244046878</v>
      </c>
      <c r="O76" s="117">
        <f t="shared" si="14"/>
        <v>2.0194170244046874</v>
      </c>
      <c r="P76" s="98">
        <f t="shared" si="15"/>
        <v>0</v>
      </c>
      <c r="Q76" s="118">
        <f t="shared" si="16"/>
        <v>0</v>
      </c>
      <c r="R76" s="98">
        <f t="shared" si="20"/>
        <v>11</v>
      </c>
      <c r="S76" s="119">
        <f t="shared" si="17"/>
        <v>11</v>
      </c>
    </row>
    <row r="77" spans="1:19">
      <c r="A77" s="119"/>
      <c r="E77" s="98">
        <f t="shared" si="11"/>
        <v>76</v>
      </c>
      <c r="F77" s="99"/>
      <c r="K77" s="114">
        <f t="shared" si="18"/>
        <v>2.0449170244046875</v>
      </c>
      <c r="L77" s="115">
        <f t="shared" si="19"/>
        <v>2.0939170244046874</v>
      </c>
      <c r="M77" s="98">
        <f t="shared" si="12"/>
        <v>2.0444170244046873</v>
      </c>
      <c r="N77" s="116">
        <f t="shared" si="13"/>
        <v>2.0944170244046876</v>
      </c>
      <c r="O77" s="117">
        <f t="shared" si="14"/>
        <v>2.0694170244046877</v>
      </c>
      <c r="P77" s="98">
        <f t="shared" si="15"/>
        <v>0</v>
      </c>
      <c r="Q77" s="118">
        <f t="shared" si="16"/>
        <v>0</v>
      </c>
      <c r="R77" s="98">
        <f t="shared" si="20"/>
        <v>11</v>
      </c>
      <c r="S77" s="119">
        <f t="shared" si="17"/>
        <v>11</v>
      </c>
    </row>
    <row r="78" spans="1:19">
      <c r="A78" s="119"/>
      <c r="E78" s="98">
        <f t="shared" si="11"/>
        <v>77</v>
      </c>
      <c r="F78" s="99"/>
      <c r="K78" s="114">
        <f t="shared" si="18"/>
        <v>2.0949170244046873</v>
      </c>
      <c r="L78" s="115">
        <f t="shared" si="19"/>
        <v>2.1439170244046872</v>
      </c>
      <c r="M78" s="98">
        <f t="shared" si="12"/>
        <v>2.0944170244046871</v>
      </c>
      <c r="N78" s="116">
        <f t="shared" si="13"/>
        <v>2.1444170244046874</v>
      </c>
      <c r="O78" s="117">
        <f t="shared" si="14"/>
        <v>2.1194170244046875</v>
      </c>
      <c r="P78" s="98">
        <f t="shared" si="15"/>
        <v>0</v>
      </c>
      <c r="Q78" s="118">
        <f t="shared" si="16"/>
        <v>0</v>
      </c>
      <c r="R78" s="98">
        <f t="shared" si="20"/>
        <v>11</v>
      </c>
      <c r="S78" s="119">
        <f t="shared" si="17"/>
        <v>11</v>
      </c>
    </row>
    <row r="79" spans="1:19">
      <c r="A79" s="119"/>
      <c r="E79" s="98">
        <f t="shared" si="11"/>
        <v>78</v>
      </c>
      <c r="F79" s="99"/>
      <c r="K79" s="114">
        <f t="shared" si="18"/>
        <v>2.1449170244046871</v>
      </c>
      <c r="L79" s="115">
        <f t="shared" si="19"/>
        <v>2.1939170244046871</v>
      </c>
      <c r="M79" s="98">
        <f t="shared" si="12"/>
        <v>2.144417024404687</v>
      </c>
      <c r="N79" s="116">
        <f t="shared" si="13"/>
        <v>2.1944170244046872</v>
      </c>
      <c r="O79" s="117">
        <f t="shared" si="14"/>
        <v>2.1694170244046873</v>
      </c>
      <c r="P79" s="98">
        <f t="shared" si="15"/>
        <v>0</v>
      </c>
      <c r="Q79" s="118">
        <f t="shared" si="16"/>
        <v>0</v>
      </c>
      <c r="R79" s="98">
        <f t="shared" si="20"/>
        <v>11</v>
      </c>
      <c r="S79" s="119">
        <f t="shared" si="17"/>
        <v>11</v>
      </c>
    </row>
    <row r="80" spans="1:19">
      <c r="A80" s="119"/>
      <c r="E80" s="98">
        <f t="shared" si="11"/>
        <v>79</v>
      </c>
      <c r="F80" s="99"/>
      <c r="K80" s="114">
        <f t="shared" si="18"/>
        <v>2.1949170244046869</v>
      </c>
      <c r="L80" s="115">
        <f t="shared" si="19"/>
        <v>2.2439170244046869</v>
      </c>
      <c r="M80" s="98">
        <f t="shared" si="12"/>
        <v>2.1944170244046868</v>
      </c>
      <c r="N80" s="116">
        <f t="shared" si="13"/>
        <v>2.244417024404687</v>
      </c>
      <c r="O80" s="117">
        <f t="shared" si="14"/>
        <v>2.2194170244046871</v>
      </c>
      <c r="P80" s="98">
        <f t="shared" si="15"/>
        <v>0</v>
      </c>
      <c r="Q80" s="118">
        <f t="shared" si="16"/>
        <v>0</v>
      </c>
      <c r="R80" s="98">
        <f t="shared" si="20"/>
        <v>11</v>
      </c>
      <c r="S80" s="119">
        <f t="shared" si="17"/>
        <v>11</v>
      </c>
    </row>
    <row r="81" spans="1:19">
      <c r="A81" s="119"/>
      <c r="E81" s="98">
        <f t="shared" si="11"/>
        <v>80</v>
      </c>
      <c r="F81" s="99"/>
      <c r="K81" s="114">
        <f t="shared" si="18"/>
        <v>2.2449170244046868</v>
      </c>
      <c r="L81" s="115">
        <f t="shared" si="19"/>
        <v>2.2939170244046867</v>
      </c>
      <c r="M81" s="98">
        <f t="shared" si="12"/>
        <v>2.2444170244046866</v>
      </c>
      <c r="N81" s="116">
        <f t="shared" si="13"/>
        <v>2.2944170244046869</v>
      </c>
      <c r="O81" s="117">
        <f t="shared" si="14"/>
        <v>2.269417024404687</v>
      </c>
      <c r="P81" s="98">
        <f t="shared" si="15"/>
        <v>0</v>
      </c>
      <c r="Q81" s="118">
        <f t="shared" si="16"/>
        <v>0</v>
      </c>
      <c r="R81" s="98">
        <f t="shared" si="20"/>
        <v>11</v>
      </c>
      <c r="S81" s="119">
        <f t="shared" si="17"/>
        <v>11</v>
      </c>
    </row>
    <row r="82" spans="1:19">
      <c r="A82" s="119"/>
      <c r="E82" s="98">
        <f t="shared" si="11"/>
        <v>81</v>
      </c>
      <c r="F82" s="99"/>
      <c r="K82" s="114">
        <f t="shared" si="18"/>
        <v>2.2949170244046866</v>
      </c>
      <c r="L82" s="115">
        <f t="shared" si="19"/>
        <v>2.3439170244046865</v>
      </c>
      <c r="M82" s="98">
        <f t="shared" si="12"/>
        <v>2.2944170244046864</v>
      </c>
      <c r="N82" s="116">
        <f t="shared" si="13"/>
        <v>2.3444170244046867</v>
      </c>
      <c r="O82" s="117">
        <f t="shared" si="14"/>
        <v>2.3194170244046868</v>
      </c>
      <c r="P82" s="98">
        <f t="shared" si="15"/>
        <v>0</v>
      </c>
      <c r="Q82" s="118">
        <f t="shared" si="16"/>
        <v>0</v>
      </c>
      <c r="R82" s="98">
        <f t="shared" si="20"/>
        <v>11</v>
      </c>
      <c r="S82" s="119">
        <f t="shared" si="17"/>
        <v>11</v>
      </c>
    </row>
    <row r="83" spans="1:19">
      <c r="A83" s="119"/>
      <c r="E83" s="98">
        <f t="shared" si="11"/>
        <v>82</v>
      </c>
      <c r="F83" s="99"/>
      <c r="K83" s="114">
        <f t="shared" si="18"/>
        <v>2.3449170244046864</v>
      </c>
      <c r="L83" s="115">
        <f t="shared" si="19"/>
        <v>2.3939170244046863</v>
      </c>
      <c r="M83" s="98">
        <f t="shared" si="12"/>
        <v>2.3444170244046862</v>
      </c>
      <c r="N83" s="116">
        <f t="shared" si="13"/>
        <v>2.3944170244046865</v>
      </c>
      <c r="O83" s="117">
        <f t="shared" si="14"/>
        <v>2.3694170244046866</v>
      </c>
      <c r="P83" s="98">
        <f t="shared" si="15"/>
        <v>0</v>
      </c>
      <c r="Q83" s="118">
        <f t="shared" si="16"/>
        <v>0</v>
      </c>
      <c r="R83" s="98">
        <f t="shared" si="20"/>
        <v>11</v>
      </c>
      <c r="S83" s="119">
        <f t="shared" si="17"/>
        <v>11</v>
      </c>
    </row>
    <row r="84" spans="1:19">
      <c r="A84" s="119"/>
      <c r="E84" s="98">
        <f t="shared" si="11"/>
        <v>83</v>
      </c>
      <c r="F84" s="99"/>
      <c r="K84" s="114">
        <f t="shared" si="18"/>
        <v>2.3949170244046862</v>
      </c>
      <c r="L84" s="115">
        <f t="shared" si="19"/>
        <v>2.4439170244046862</v>
      </c>
      <c r="M84" s="98">
        <f t="shared" si="12"/>
        <v>2.3944170244046861</v>
      </c>
      <c r="N84" s="116">
        <f t="shared" si="13"/>
        <v>2.4444170244046863</v>
      </c>
      <c r="O84" s="117">
        <f t="shared" si="14"/>
        <v>2.4194170244046864</v>
      </c>
      <c r="P84" s="98">
        <f t="shared" si="15"/>
        <v>0</v>
      </c>
      <c r="Q84" s="118">
        <f t="shared" si="16"/>
        <v>0</v>
      </c>
      <c r="R84" s="98">
        <f t="shared" si="20"/>
        <v>11</v>
      </c>
      <c r="S84" s="119">
        <f t="shared" si="17"/>
        <v>11</v>
      </c>
    </row>
    <row r="85" spans="1:19">
      <c r="A85" s="119"/>
      <c r="E85" s="98">
        <f t="shared" si="11"/>
        <v>84</v>
      </c>
      <c r="F85" s="99"/>
      <c r="K85" s="114">
        <f t="shared" si="18"/>
        <v>2.4449170244046861</v>
      </c>
      <c r="L85" s="115">
        <f t="shared" si="19"/>
        <v>2.493917024404686</v>
      </c>
      <c r="M85" s="98">
        <f t="shared" si="12"/>
        <v>2.4444170244046859</v>
      </c>
      <c r="N85" s="116">
        <f t="shared" si="13"/>
        <v>2.4944170244046862</v>
      </c>
      <c r="O85" s="117">
        <f t="shared" si="14"/>
        <v>2.4694170244046862</v>
      </c>
      <c r="P85" s="98">
        <f t="shared" si="15"/>
        <v>0</v>
      </c>
      <c r="Q85" s="118">
        <f t="shared" si="16"/>
        <v>0</v>
      </c>
      <c r="R85" s="98">
        <f t="shared" si="20"/>
        <v>11</v>
      </c>
      <c r="S85" s="119">
        <f t="shared" si="17"/>
        <v>11</v>
      </c>
    </row>
    <row r="86" spans="1:19">
      <c r="A86" s="119"/>
      <c r="E86" s="98">
        <f t="shared" si="11"/>
        <v>85</v>
      </c>
      <c r="F86" s="99"/>
      <c r="K86" s="114">
        <f t="shared" si="18"/>
        <v>2.4949170244046859</v>
      </c>
      <c r="L86" s="115">
        <f t="shared" si="19"/>
        <v>2.5439170244046858</v>
      </c>
      <c r="M86" s="98">
        <f t="shared" si="12"/>
        <v>2.4944170244046857</v>
      </c>
      <c r="N86" s="116">
        <f t="shared" si="13"/>
        <v>2.544417024404686</v>
      </c>
      <c r="O86" s="117">
        <f t="shared" si="14"/>
        <v>2.5194170244046861</v>
      </c>
      <c r="P86" s="98">
        <f t="shared" si="15"/>
        <v>0</v>
      </c>
      <c r="Q86" s="118">
        <f t="shared" si="16"/>
        <v>0</v>
      </c>
      <c r="R86" s="98">
        <f t="shared" si="20"/>
        <v>11</v>
      </c>
      <c r="S86" s="119">
        <f t="shared" si="17"/>
        <v>11</v>
      </c>
    </row>
    <row r="87" spans="1:19">
      <c r="A87" s="119"/>
      <c r="E87" s="98">
        <f t="shared" si="11"/>
        <v>86</v>
      </c>
      <c r="F87" s="99"/>
      <c r="K87" s="114">
        <f t="shared" si="18"/>
        <v>2.5449170244046857</v>
      </c>
      <c r="L87" s="115">
        <f t="shared" si="19"/>
        <v>2.5939170244046856</v>
      </c>
      <c r="M87" s="98">
        <f t="shared" si="12"/>
        <v>2.5444170244046855</v>
      </c>
      <c r="N87" s="116">
        <f t="shared" si="13"/>
        <v>2.5944170244046858</v>
      </c>
      <c r="O87" s="117">
        <f t="shared" si="14"/>
        <v>2.5694170244046859</v>
      </c>
      <c r="P87" s="98">
        <f t="shared" si="15"/>
        <v>0</v>
      </c>
      <c r="Q87" s="118">
        <f t="shared" si="16"/>
        <v>0</v>
      </c>
      <c r="R87" s="98">
        <f t="shared" si="20"/>
        <v>11</v>
      </c>
      <c r="S87" s="119">
        <f t="shared" si="17"/>
        <v>11</v>
      </c>
    </row>
    <row r="88" spans="1:19">
      <c r="A88" s="119"/>
      <c r="E88" s="98">
        <f t="shared" si="11"/>
        <v>87</v>
      </c>
      <c r="F88" s="99"/>
      <c r="K88" s="114">
        <f t="shared" si="18"/>
        <v>2.5949170244046855</v>
      </c>
      <c r="L88" s="115">
        <f t="shared" si="19"/>
        <v>2.6439170244046855</v>
      </c>
      <c r="M88" s="98">
        <f t="shared" si="12"/>
        <v>2.5944170244046854</v>
      </c>
      <c r="N88" s="116">
        <f t="shared" si="13"/>
        <v>2.6444170244046856</v>
      </c>
      <c r="O88" s="117">
        <f t="shared" si="14"/>
        <v>2.6194170244046857</v>
      </c>
      <c r="P88" s="98">
        <f t="shared" si="15"/>
        <v>0</v>
      </c>
      <c r="Q88" s="118">
        <f t="shared" si="16"/>
        <v>0</v>
      </c>
      <c r="R88" s="98">
        <f t="shared" si="20"/>
        <v>11</v>
      </c>
      <c r="S88" s="119">
        <f t="shared" si="17"/>
        <v>11</v>
      </c>
    </row>
    <row r="89" spans="1:19">
      <c r="A89" s="119"/>
      <c r="E89" s="98">
        <f t="shared" si="11"/>
        <v>88</v>
      </c>
      <c r="F89" s="99"/>
      <c r="K89" s="114">
        <f t="shared" si="18"/>
        <v>2.6449170244046853</v>
      </c>
      <c r="L89" s="115">
        <f t="shared" si="19"/>
        <v>2.6939170244046853</v>
      </c>
      <c r="M89" s="98">
        <f t="shared" si="12"/>
        <v>2.6444170244046852</v>
      </c>
      <c r="N89" s="116">
        <f t="shared" si="13"/>
        <v>2.6944170244046854</v>
      </c>
      <c r="O89" s="117">
        <f t="shared" si="14"/>
        <v>2.6694170244046855</v>
      </c>
      <c r="P89" s="98">
        <f t="shared" si="15"/>
        <v>0</v>
      </c>
      <c r="Q89" s="118">
        <f t="shared" si="16"/>
        <v>0</v>
      </c>
      <c r="R89" s="98">
        <f t="shared" si="20"/>
        <v>11</v>
      </c>
      <c r="S89" s="119">
        <f t="shared" si="17"/>
        <v>11</v>
      </c>
    </row>
    <row r="90" spans="1:19">
      <c r="A90" s="119"/>
      <c r="E90" s="98">
        <f t="shared" si="11"/>
        <v>89</v>
      </c>
      <c r="F90" s="99"/>
      <c r="K90" s="114">
        <f t="shared" si="18"/>
        <v>2.6949170244046852</v>
      </c>
      <c r="L90" s="115">
        <f t="shared" si="19"/>
        <v>2.7439170244046851</v>
      </c>
      <c r="M90" s="98">
        <f t="shared" si="12"/>
        <v>2.694417024404685</v>
      </c>
      <c r="N90" s="116">
        <f t="shared" si="13"/>
        <v>2.7444170244046853</v>
      </c>
      <c r="O90" s="117">
        <f t="shared" si="14"/>
        <v>2.7194170244046854</v>
      </c>
      <c r="P90" s="98">
        <f t="shared" si="15"/>
        <v>0</v>
      </c>
      <c r="Q90" s="118">
        <f t="shared" si="16"/>
        <v>0</v>
      </c>
      <c r="R90" s="98">
        <f t="shared" si="20"/>
        <v>11</v>
      </c>
      <c r="S90" s="119">
        <f t="shared" si="17"/>
        <v>11</v>
      </c>
    </row>
    <row r="91" spans="1:19">
      <c r="A91" s="119"/>
      <c r="E91" s="98">
        <f t="shared" si="11"/>
        <v>90</v>
      </c>
      <c r="F91" s="99"/>
      <c r="K91" s="114">
        <f t="shared" si="18"/>
        <v>2.744917024404685</v>
      </c>
      <c r="L91" s="115">
        <f t="shared" si="19"/>
        <v>2.7939170244046849</v>
      </c>
      <c r="M91" s="98">
        <f t="shared" si="12"/>
        <v>2.7444170244046848</v>
      </c>
      <c r="N91" s="116">
        <f t="shared" si="13"/>
        <v>2.7944170244046851</v>
      </c>
      <c r="O91" s="117">
        <f t="shared" si="14"/>
        <v>2.7694170244046852</v>
      </c>
      <c r="P91" s="98">
        <f t="shared" si="15"/>
        <v>0</v>
      </c>
      <c r="Q91" s="118">
        <f t="shared" si="16"/>
        <v>0</v>
      </c>
      <c r="R91" s="98">
        <f t="shared" si="20"/>
        <v>11</v>
      </c>
      <c r="S91" s="119">
        <f t="shared" si="17"/>
        <v>11</v>
      </c>
    </row>
    <row r="92" spans="1:19">
      <c r="A92" s="119"/>
      <c r="E92" s="98">
        <f t="shared" si="11"/>
        <v>91</v>
      </c>
      <c r="F92" s="99"/>
      <c r="K92" s="114">
        <f t="shared" si="18"/>
        <v>2.7949170244046848</v>
      </c>
      <c r="L92" s="115">
        <f t="shared" si="19"/>
        <v>2.8439170244046847</v>
      </c>
      <c r="M92" s="98">
        <f t="shared" si="12"/>
        <v>2.7944170244046846</v>
      </c>
      <c r="N92" s="116">
        <f t="shared" si="13"/>
        <v>2.8444170244046849</v>
      </c>
      <c r="O92" s="117">
        <f t="shared" si="14"/>
        <v>2.819417024404685</v>
      </c>
      <c r="P92" s="98">
        <f t="shared" si="15"/>
        <v>0</v>
      </c>
      <c r="Q92" s="118">
        <f t="shared" si="16"/>
        <v>0</v>
      </c>
      <c r="R92" s="98">
        <f t="shared" si="20"/>
        <v>11</v>
      </c>
      <c r="S92" s="119">
        <f t="shared" si="17"/>
        <v>11</v>
      </c>
    </row>
    <row r="93" spans="1:19">
      <c r="A93" s="119"/>
      <c r="E93" s="98">
        <f t="shared" si="11"/>
        <v>92</v>
      </c>
      <c r="F93" s="99"/>
      <c r="K93" s="114">
        <f t="shared" si="18"/>
        <v>2.8449170244046846</v>
      </c>
      <c r="L93" s="115">
        <f t="shared" si="19"/>
        <v>2.8939170244046846</v>
      </c>
      <c r="M93" s="98">
        <f t="shared" si="12"/>
        <v>2.8444170244046845</v>
      </c>
      <c r="N93" s="116">
        <f t="shared" si="13"/>
        <v>2.8944170244046847</v>
      </c>
      <c r="O93" s="117">
        <f t="shared" si="14"/>
        <v>2.8694170244046848</v>
      </c>
      <c r="P93" s="98">
        <f t="shared" si="15"/>
        <v>0</v>
      </c>
      <c r="Q93" s="118">
        <f t="shared" si="16"/>
        <v>0</v>
      </c>
      <c r="R93" s="98">
        <f t="shared" si="20"/>
        <v>11</v>
      </c>
      <c r="S93" s="119">
        <f t="shared" si="17"/>
        <v>11</v>
      </c>
    </row>
    <row r="94" spans="1:19">
      <c r="A94" s="119"/>
      <c r="E94" s="98">
        <f t="shared" si="11"/>
        <v>93</v>
      </c>
      <c r="F94" s="99"/>
      <c r="K94" s="114">
        <f t="shared" si="18"/>
        <v>2.8949170244046845</v>
      </c>
      <c r="L94" s="115">
        <f t="shared" si="19"/>
        <v>2.9439170244046844</v>
      </c>
      <c r="M94" s="98">
        <f t="shared" si="12"/>
        <v>2.8944170244046843</v>
      </c>
      <c r="N94" s="116">
        <f t="shared" si="13"/>
        <v>2.9444170244046846</v>
      </c>
      <c r="O94" s="117">
        <f t="shared" si="14"/>
        <v>2.9194170244046846</v>
      </c>
      <c r="P94" s="98">
        <f t="shared" si="15"/>
        <v>0</v>
      </c>
      <c r="Q94" s="118">
        <f t="shared" si="16"/>
        <v>0</v>
      </c>
      <c r="R94" s="98">
        <f t="shared" si="20"/>
        <v>11</v>
      </c>
      <c r="S94" s="119">
        <f t="shared" si="17"/>
        <v>11</v>
      </c>
    </row>
    <row r="95" spans="1:19">
      <c r="A95" s="119"/>
      <c r="E95" s="98">
        <f t="shared" si="11"/>
        <v>94</v>
      </c>
      <c r="F95" s="99"/>
      <c r="K95" s="114">
        <f t="shared" si="18"/>
        <v>2.9449170244046843</v>
      </c>
      <c r="L95" s="115">
        <f t="shared" si="19"/>
        <v>2.9939170244046842</v>
      </c>
      <c r="M95" s="98">
        <f t="shared" si="12"/>
        <v>2.9444170244046841</v>
      </c>
      <c r="N95" s="116">
        <f t="shared" si="13"/>
        <v>2.9944170244046844</v>
      </c>
      <c r="O95" s="117">
        <f t="shared" si="14"/>
        <v>2.9694170244046845</v>
      </c>
      <c r="P95" s="98">
        <f t="shared" si="15"/>
        <v>0</v>
      </c>
      <c r="Q95" s="118">
        <f t="shared" si="16"/>
        <v>0</v>
      </c>
      <c r="R95" s="98">
        <f t="shared" si="20"/>
        <v>11</v>
      </c>
      <c r="S95" s="119">
        <f t="shared" si="17"/>
        <v>11</v>
      </c>
    </row>
    <row r="96" spans="1:19">
      <c r="A96" s="119"/>
      <c r="E96" s="98">
        <f t="shared" si="11"/>
        <v>95</v>
      </c>
      <c r="F96" s="99"/>
      <c r="K96" s="114">
        <f t="shared" si="18"/>
        <v>2.9949170244046841</v>
      </c>
      <c r="L96" s="115">
        <f t="shared" si="19"/>
        <v>3.043917024404684</v>
      </c>
      <c r="M96" s="98">
        <f t="shared" si="12"/>
        <v>2.9944170244046839</v>
      </c>
      <c r="N96" s="116">
        <f t="shared" si="13"/>
        <v>3.0444170244046842</v>
      </c>
      <c r="O96" s="117">
        <f t="shared" si="14"/>
        <v>3.0194170244046843</v>
      </c>
      <c r="P96" s="98">
        <f t="shared" si="15"/>
        <v>0</v>
      </c>
      <c r="Q96" s="118">
        <f t="shared" si="16"/>
        <v>0</v>
      </c>
      <c r="R96" s="98">
        <f t="shared" si="20"/>
        <v>11</v>
      </c>
      <c r="S96" s="119">
        <f t="shared" si="17"/>
        <v>11</v>
      </c>
    </row>
    <row r="97" spans="1:19">
      <c r="A97" s="119"/>
      <c r="E97" s="98">
        <f t="shared" si="11"/>
        <v>96</v>
      </c>
      <c r="F97" s="99"/>
      <c r="K97" s="114">
        <f t="shared" si="18"/>
        <v>3.0449170244046839</v>
      </c>
      <c r="L97" s="115">
        <f t="shared" si="19"/>
        <v>3.0939170244046839</v>
      </c>
      <c r="M97" s="98">
        <f t="shared" si="12"/>
        <v>3.0444170244046838</v>
      </c>
      <c r="N97" s="116">
        <f t="shared" si="13"/>
        <v>3.094417024404684</v>
      </c>
      <c r="O97" s="117">
        <f t="shared" si="14"/>
        <v>3.0694170244046841</v>
      </c>
      <c r="P97" s="98">
        <f t="shared" si="15"/>
        <v>0</v>
      </c>
      <c r="Q97" s="118">
        <f t="shared" si="16"/>
        <v>0</v>
      </c>
      <c r="R97" s="98">
        <f t="shared" si="20"/>
        <v>11</v>
      </c>
      <c r="S97" s="119">
        <f t="shared" si="17"/>
        <v>11</v>
      </c>
    </row>
    <row r="98" spans="1:19">
      <c r="A98" s="119"/>
      <c r="E98" s="98">
        <f t="shared" si="11"/>
        <v>97</v>
      </c>
      <c r="F98" s="99"/>
      <c r="K98" s="114">
        <f t="shared" si="18"/>
        <v>3.0949170244046837</v>
      </c>
      <c r="L98" s="115">
        <f t="shared" si="19"/>
        <v>3.1439170244046837</v>
      </c>
      <c r="M98" s="98">
        <f t="shared" si="12"/>
        <v>3.0944170244046836</v>
      </c>
      <c r="N98" s="116">
        <f t="shared" si="13"/>
        <v>3.1444170244046838</v>
      </c>
      <c r="O98" s="117">
        <f t="shared" si="14"/>
        <v>3.1194170244046839</v>
      </c>
      <c r="P98" s="98">
        <f t="shared" si="15"/>
        <v>0</v>
      </c>
      <c r="Q98" s="118">
        <f t="shared" si="16"/>
        <v>0</v>
      </c>
      <c r="R98" s="98">
        <f t="shared" si="20"/>
        <v>11</v>
      </c>
      <c r="S98" s="119">
        <f t="shared" si="17"/>
        <v>11</v>
      </c>
    </row>
    <row r="99" spans="1:19">
      <c r="A99" s="119"/>
      <c r="E99" s="98">
        <f t="shared" si="11"/>
        <v>98</v>
      </c>
      <c r="F99" s="99"/>
      <c r="K99" s="114">
        <f t="shared" si="18"/>
        <v>3.1449170244046836</v>
      </c>
      <c r="L99" s="115">
        <f t="shared" si="19"/>
        <v>3.1939170244046835</v>
      </c>
      <c r="M99" s="98">
        <f t="shared" si="12"/>
        <v>3.1444170244046834</v>
      </c>
      <c r="N99" s="116">
        <f t="shared" si="13"/>
        <v>3.1944170244046837</v>
      </c>
      <c r="O99" s="117">
        <f t="shared" si="14"/>
        <v>3.1694170244046838</v>
      </c>
      <c r="P99" s="98">
        <f t="shared" si="15"/>
        <v>0</v>
      </c>
      <c r="Q99" s="118">
        <f t="shared" si="16"/>
        <v>0</v>
      </c>
      <c r="R99" s="98">
        <f t="shared" si="20"/>
        <v>11</v>
      </c>
      <c r="S99" s="119">
        <f t="shared" si="17"/>
        <v>11</v>
      </c>
    </row>
    <row r="100" spans="1:19">
      <c r="A100" s="119"/>
      <c r="E100" s="98">
        <f t="shared" si="11"/>
        <v>99</v>
      </c>
      <c r="F100" s="99"/>
      <c r="K100" s="114">
        <f t="shared" si="18"/>
        <v>3.1949170244046834</v>
      </c>
      <c r="L100" s="115">
        <f t="shared" si="19"/>
        <v>3.2439170244046833</v>
      </c>
      <c r="M100" s="98">
        <f t="shared" si="12"/>
        <v>3.1944170244046832</v>
      </c>
      <c r="N100" s="116">
        <f t="shared" si="13"/>
        <v>3.2444170244046835</v>
      </c>
      <c r="O100" s="117">
        <f t="shared" si="14"/>
        <v>3.2194170244046836</v>
      </c>
      <c r="P100" s="98">
        <f t="shared" si="15"/>
        <v>0</v>
      </c>
      <c r="Q100" s="118">
        <f t="shared" si="16"/>
        <v>0</v>
      </c>
      <c r="R100" s="98">
        <f t="shared" si="20"/>
        <v>11</v>
      </c>
      <c r="S100" s="119">
        <f t="shared" si="17"/>
        <v>11</v>
      </c>
    </row>
    <row r="101" spans="1:19">
      <c r="A101" s="119"/>
      <c r="E101" s="98">
        <f t="shared" si="11"/>
        <v>100</v>
      </c>
      <c r="F101" s="99"/>
      <c r="K101" s="114">
        <f t="shared" si="18"/>
        <v>3.2449170244046832</v>
      </c>
      <c r="L101" s="115">
        <f t="shared" si="19"/>
        <v>3.2939170244046831</v>
      </c>
      <c r="M101" s="98">
        <f t="shared" si="12"/>
        <v>3.244417024404683</v>
      </c>
      <c r="N101" s="116">
        <f t="shared" si="13"/>
        <v>3.2944170244046833</v>
      </c>
      <c r="O101" s="117">
        <f t="shared" si="14"/>
        <v>3.2694170244046834</v>
      </c>
      <c r="P101" s="98">
        <f t="shared" si="15"/>
        <v>0</v>
      </c>
      <c r="Q101" s="118">
        <f t="shared" si="16"/>
        <v>0</v>
      </c>
      <c r="R101" s="98">
        <f t="shared" si="20"/>
        <v>11</v>
      </c>
      <c r="S101" s="119">
        <f t="shared" si="17"/>
        <v>11</v>
      </c>
    </row>
    <row r="102" spans="1:19">
      <c r="A102" s="119"/>
      <c r="E102" s="98">
        <f t="shared" si="11"/>
        <v>101</v>
      </c>
      <c r="F102" s="99"/>
      <c r="K102" s="114">
        <f t="shared" si="18"/>
        <v>3.294917024404683</v>
      </c>
      <c r="L102" s="115">
        <f t="shared" si="19"/>
        <v>3.343917024404683</v>
      </c>
      <c r="M102" s="98">
        <f t="shared" si="12"/>
        <v>3.2944170244046829</v>
      </c>
      <c r="N102" s="116">
        <f t="shared" si="13"/>
        <v>3.3444170244046831</v>
      </c>
      <c r="O102" s="117">
        <f t="shared" si="14"/>
        <v>3.3194170244046832</v>
      </c>
      <c r="P102" s="98">
        <f t="shared" si="15"/>
        <v>0</v>
      </c>
      <c r="Q102" s="118">
        <f t="shared" si="16"/>
        <v>0</v>
      </c>
      <c r="R102" s="98">
        <f t="shared" si="20"/>
        <v>11</v>
      </c>
      <c r="S102" s="119">
        <f t="shared" si="17"/>
        <v>11</v>
      </c>
    </row>
    <row r="103" spans="1:19">
      <c r="A103" s="119"/>
      <c r="E103" s="98">
        <f t="shared" si="11"/>
        <v>102</v>
      </c>
      <c r="F103" s="99"/>
      <c r="K103" s="114">
        <f t="shared" si="18"/>
        <v>3.3449170244046829</v>
      </c>
      <c r="L103" s="115">
        <f t="shared" si="19"/>
        <v>3.3939170244046828</v>
      </c>
      <c r="M103" s="98">
        <f t="shared" si="12"/>
        <v>3.3444170244046827</v>
      </c>
      <c r="N103" s="116">
        <f t="shared" si="13"/>
        <v>3.394417024404683</v>
      </c>
      <c r="O103" s="117">
        <f t="shared" si="14"/>
        <v>3.369417024404683</v>
      </c>
      <c r="P103" s="98">
        <f t="shared" si="15"/>
        <v>0</v>
      </c>
      <c r="Q103" s="118">
        <f t="shared" si="16"/>
        <v>0</v>
      </c>
      <c r="R103" s="98">
        <f t="shared" si="20"/>
        <v>11</v>
      </c>
      <c r="S103" s="119">
        <f t="shared" si="17"/>
        <v>11</v>
      </c>
    </row>
    <row r="104" spans="1:19">
      <c r="A104" s="119"/>
      <c r="E104" s="98">
        <f t="shared" si="11"/>
        <v>103</v>
      </c>
      <c r="F104" s="99"/>
      <c r="K104" s="114">
        <f t="shared" si="18"/>
        <v>3.3949170244046827</v>
      </c>
      <c r="L104" s="115">
        <f t="shared" si="19"/>
        <v>3.4439170244046826</v>
      </c>
      <c r="M104" s="98">
        <f t="shared" si="12"/>
        <v>3.3944170244046825</v>
      </c>
      <c r="N104" s="116">
        <f t="shared" si="13"/>
        <v>3.4444170244046828</v>
      </c>
      <c r="O104" s="117">
        <f t="shared" si="14"/>
        <v>3.4194170244046829</v>
      </c>
      <c r="P104" s="98">
        <f t="shared" si="15"/>
        <v>0</v>
      </c>
      <c r="Q104" s="118">
        <f t="shared" si="16"/>
        <v>0</v>
      </c>
      <c r="R104" s="98">
        <f t="shared" si="20"/>
        <v>11</v>
      </c>
      <c r="S104" s="119">
        <f t="shared" si="17"/>
        <v>11</v>
      </c>
    </row>
    <row r="105" spans="1:19">
      <c r="A105" s="119"/>
      <c r="E105" s="98">
        <f t="shared" si="11"/>
        <v>104</v>
      </c>
      <c r="F105" s="99"/>
      <c r="K105" s="114">
        <f t="shared" si="18"/>
        <v>3.4449170244046825</v>
      </c>
      <c r="L105" s="115">
        <f t="shared" si="19"/>
        <v>3.4939170244046824</v>
      </c>
      <c r="M105" s="98">
        <f t="shared" si="12"/>
        <v>3.4444170244046823</v>
      </c>
      <c r="N105" s="116">
        <f t="shared" si="13"/>
        <v>3.4944170244046826</v>
      </c>
      <c r="O105" s="117">
        <f t="shared" si="14"/>
        <v>3.4694170244046827</v>
      </c>
      <c r="P105" s="98">
        <f t="shared" si="15"/>
        <v>0</v>
      </c>
      <c r="Q105" s="118">
        <f t="shared" si="16"/>
        <v>0</v>
      </c>
      <c r="R105" s="98">
        <f t="shared" si="20"/>
        <v>11</v>
      </c>
      <c r="S105" s="119">
        <f t="shared" si="17"/>
        <v>11</v>
      </c>
    </row>
    <row r="106" spans="1:19">
      <c r="A106" s="119"/>
      <c r="E106" s="98">
        <f t="shared" si="11"/>
        <v>105</v>
      </c>
      <c r="F106" s="99"/>
      <c r="K106" s="114">
        <f t="shared" si="18"/>
        <v>3.4949170244046823</v>
      </c>
      <c r="L106" s="115">
        <f t="shared" si="19"/>
        <v>3.5439170244046823</v>
      </c>
      <c r="M106" s="98">
        <f t="shared" si="12"/>
        <v>3.4944170244046822</v>
      </c>
      <c r="N106" s="116">
        <f t="shared" si="13"/>
        <v>3.5444170244046824</v>
      </c>
      <c r="O106" s="117">
        <f t="shared" si="14"/>
        <v>3.5194170244046825</v>
      </c>
      <c r="P106" s="98">
        <f t="shared" si="15"/>
        <v>0</v>
      </c>
      <c r="Q106" s="118">
        <f t="shared" si="16"/>
        <v>0</v>
      </c>
      <c r="R106" s="98">
        <f t="shared" si="20"/>
        <v>11</v>
      </c>
      <c r="S106" s="119">
        <f t="shared" si="17"/>
        <v>11</v>
      </c>
    </row>
    <row r="107" spans="1:19">
      <c r="A107" s="119"/>
      <c r="E107" s="98">
        <f t="shared" si="11"/>
        <v>106</v>
      </c>
      <c r="F107" s="99"/>
      <c r="K107" s="114">
        <f t="shared" si="18"/>
        <v>3.5449170244046821</v>
      </c>
      <c r="L107" s="115">
        <f t="shared" si="19"/>
        <v>3.5939170244046821</v>
      </c>
      <c r="M107" s="98">
        <f t="shared" si="12"/>
        <v>3.544417024404682</v>
      </c>
      <c r="N107" s="116">
        <f t="shared" si="13"/>
        <v>3.5944170244046822</v>
      </c>
      <c r="O107" s="117">
        <f t="shared" si="14"/>
        <v>3.5694170244046823</v>
      </c>
      <c r="P107" s="98">
        <f t="shared" si="15"/>
        <v>0</v>
      </c>
      <c r="Q107" s="118">
        <f t="shared" si="16"/>
        <v>0</v>
      </c>
      <c r="R107" s="98">
        <f t="shared" si="20"/>
        <v>11</v>
      </c>
      <c r="S107" s="119">
        <f t="shared" si="17"/>
        <v>11</v>
      </c>
    </row>
    <row r="108" spans="1:19">
      <c r="A108" s="119"/>
      <c r="E108" s="98">
        <f t="shared" si="11"/>
        <v>107</v>
      </c>
      <c r="F108" s="99"/>
      <c r="K108" s="114">
        <f t="shared" si="18"/>
        <v>3.594917024404682</v>
      </c>
      <c r="L108" s="115">
        <f t="shared" si="19"/>
        <v>3.6439170244046819</v>
      </c>
      <c r="M108" s="98">
        <f t="shared" si="12"/>
        <v>3.5944170244046818</v>
      </c>
      <c r="N108" s="116">
        <f t="shared" si="13"/>
        <v>3.6444170244046821</v>
      </c>
      <c r="O108" s="117">
        <f t="shared" si="14"/>
        <v>3.6194170244046822</v>
      </c>
      <c r="P108" s="98">
        <f t="shared" si="15"/>
        <v>0</v>
      </c>
      <c r="Q108" s="118">
        <f t="shared" si="16"/>
        <v>0</v>
      </c>
      <c r="R108" s="98">
        <f t="shared" si="20"/>
        <v>11</v>
      </c>
      <c r="S108" s="119">
        <f t="shared" si="17"/>
        <v>11</v>
      </c>
    </row>
    <row r="109" spans="1:19">
      <c r="A109" s="119"/>
      <c r="E109" s="98">
        <f t="shared" si="11"/>
        <v>108</v>
      </c>
      <c r="F109" s="99"/>
      <c r="K109" s="114">
        <f t="shared" si="18"/>
        <v>3.6449170244046818</v>
      </c>
      <c r="L109" s="115">
        <f t="shared" si="19"/>
        <v>3.6939170244046817</v>
      </c>
      <c r="M109" s="98">
        <f t="shared" si="12"/>
        <v>3.6444170244046816</v>
      </c>
      <c r="N109" s="116">
        <f t="shared" si="13"/>
        <v>3.6944170244046819</v>
      </c>
      <c r="O109" s="117">
        <f t="shared" si="14"/>
        <v>3.669417024404682</v>
      </c>
      <c r="P109" s="98">
        <f t="shared" si="15"/>
        <v>0</v>
      </c>
      <c r="Q109" s="118">
        <f t="shared" si="16"/>
        <v>0</v>
      </c>
      <c r="R109" s="98">
        <f t="shared" si="20"/>
        <v>11</v>
      </c>
      <c r="S109" s="119">
        <f t="shared" si="17"/>
        <v>11</v>
      </c>
    </row>
    <row r="110" spans="1:19">
      <c r="A110" s="119"/>
      <c r="E110" s="98">
        <f t="shared" si="11"/>
        <v>109</v>
      </c>
      <c r="F110" s="99"/>
      <c r="K110" s="114">
        <f t="shared" si="18"/>
        <v>3.6949170244046816</v>
      </c>
      <c r="L110" s="115">
        <f t="shared" si="19"/>
        <v>3.7439170244046815</v>
      </c>
      <c r="M110" s="98">
        <f t="shared" si="12"/>
        <v>3.6944170244046814</v>
      </c>
      <c r="N110" s="116">
        <f t="shared" si="13"/>
        <v>3.7444170244046817</v>
      </c>
      <c r="O110" s="117">
        <f t="shared" si="14"/>
        <v>3.7194170244046818</v>
      </c>
      <c r="P110" s="98">
        <f t="shared" si="15"/>
        <v>0</v>
      </c>
      <c r="Q110" s="118">
        <f t="shared" si="16"/>
        <v>0</v>
      </c>
      <c r="R110" s="98">
        <f t="shared" si="20"/>
        <v>11</v>
      </c>
      <c r="S110" s="119">
        <f t="shared" si="17"/>
        <v>11</v>
      </c>
    </row>
    <row r="111" spans="1:19">
      <c r="A111" s="119"/>
      <c r="E111" s="98">
        <f t="shared" si="11"/>
        <v>110</v>
      </c>
      <c r="F111" s="99"/>
      <c r="K111" s="114">
        <f t="shared" si="18"/>
        <v>3.7449170244046814</v>
      </c>
      <c r="L111" s="115">
        <f t="shared" si="19"/>
        <v>3.7939170244046814</v>
      </c>
      <c r="M111" s="98">
        <f t="shared" si="12"/>
        <v>3.7444170244046813</v>
      </c>
      <c r="N111" s="116">
        <f t="shared" si="13"/>
        <v>3.7944170244046815</v>
      </c>
      <c r="O111" s="117">
        <f t="shared" si="14"/>
        <v>3.7694170244046816</v>
      </c>
      <c r="P111" s="98">
        <f t="shared" si="15"/>
        <v>0</v>
      </c>
      <c r="Q111" s="118">
        <f t="shared" si="16"/>
        <v>0</v>
      </c>
      <c r="R111" s="98">
        <f t="shared" si="20"/>
        <v>11</v>
      </c>
      <c r="S111" s="119">
        <f t="shared" si="17"/>
        <v>11</v>
      </c>
    </row>
    <row r="112" spans="1:19">
      <c r="A112" s="119"/>
      <c r="E112" s="98">
        <f t="shared" si="11"/>
        <v>111</v>
      </c>
      <c r="F112" s="99"/>
      <c r="K112" s="114">
        <f t="shared" si="18"/>
        <v>3.7949170244046813</v>
      </c>
      <c r="L112" s="115">
        <f t="shared" si="19"/>
        <v>3.8439170244046812</v>
      </c>
      <c r="M112" s="98">
        <f t="shared" si="12"/>
        <v>3.7944170244046811</v>
      </c>
      <c r="N112" s="116">
        <f t="shared" si="13"/>
        <v>3.8444170244046814</v>
      </c>
      <c r="O112" s="117">
        <f t="shared" si="14"/>
        <v>3.8194170244046814</v>
      </c>
      <c r="P112" s="98">
        <f t="shared" si="15"/>
        <v>0</v>
      </c>
      <c r="Q112" s="118">
        <f t="shared" si="16"/>
        <v>0</v>
      </c>
      <c r="R112" s="98">
        <f t="shared" si="20"/>
        <v>11</v>
      </c>
      <c r="S112" s="119">
        <f t="shared" si="17"/>
        <v>11</v>
      </c>
    </row>
    <row r="113" spans="1:19">
      <c r="A113" s="119"/>
      <c r="E113" s="98">
        <f t="shared" si="11"/>
        <v>112</v>
      </c>
      <c r="F113" s="99"/>
      <c r="K113" s="114">
        <f t="shared" si="18"/>
        <v>3.8449170244046811</v>
      </c>
      <c r="L113" s="115">
        <f t="shared" si="19"/>
        <v>3.893917024404681</v>
      </c>
      <c r="M113" s="98">
        <f t="shared" si="12"/>
        <v>3.8444170244046809</v>
      </c>
      <c r="N113" s="116">
        <f t="shared" si="13"/>
        <v>3.8944170244046812</v>
      </c>
      <c r="O113" s="117">
        <f t="shared" si="14"/>
        <v>3.8694170244046813</v>
      </c>
      <c r="P113" s="98">
        <f t="shared" si="15"/>
        <v>0</v>
      </c>
      <c r="Q113" s="118">
        <f t="shared" si="16"/>
        <v>0</v>
      </c>
      <c r="R113" s="98">
        <f t="shared" si="20"/>
        <v>11</v>
      </c>
      <c r="S113" s="119">
        <f t="shared" si="17"/>
        <v>11</v>
      </c>
    </row>
    <row r="114" spans="1:19">
      <c r="A114" s="119"/>
      <c r="E114" s="98">
        <f t="shared" si="11"/>
        <v>113</v>
      </c>
      <c r="F114" s="99"/>
      <c r="K114" s="114">
        <f t="shared" si="18"/>
        <v>3.8949170244046809</v>
      </c>
      <c r="L114" s="115">
        <f t="shared" si="19"/>
        <v>3.9439170244046808</v>
      </c>
      <c r="M114" s="98">
        <f t="shared" si="12"/>
        <v>3.8944170244046807</v>
      </c>
      <c r="N114" s="116">
        <f t="shared" si="13"/>
        <v>3.944417024404681</v>
      </c>
      <c r="O114" s="117">
        <f t="shared" si="14"/>
        <v>3.9194170244046811</v>
      </c>
      <c r="P114" s="98">
        <f t="shared" si="15"/>
        <v>0</v>
      </c>
      <c r="Q114" s="118">
        <f t="shared" si="16"/>
        <v>0</v>
      </c>
      <c r="R114" s="98">
        <f t="shared" si="20"/>
        <v>11</v>
      </c>
      <c r="S114" s="119">
        <f t="shared" si="17"/>
        <v>11</v>
      </c>
    </row>
    <row r="115" spans="1:19">
      <c r="A115" s="119"/>
      <c r="E115" s="98">
        <f t="shared" si="11"/>
        <v>114</v>
      </c>
      <c r="F115" s="99"/>
      <c r="K115" s="114">
        <f t="shared" si="18"/>
        <v>3.9449170244046807</v>
      </c>
      <c r="L115" s="115">
        <f t="shared" si="19"/>
        <v>3.9939170244046807</v>
      </c>
      <c r="M115" s="98">
        <f t="shared" si="12"/>
        <v>3.9444170244046806</v>
      </c>
      <c r="N115" s="116">
        <f t="shared" si="13"/>
        <v>3.9944170244046808</v>
      </c>
      <c r="O115" s="117">
        <f t="shared" si="14"/>
        <v>3.9694170244046809</v>
      </c>
      <c r="P115" s="98">
        <f t="shared" si="15"/>
        <v>0</v>
      </c>
      <c r="Q115" s="118">
        <f t="shared" si="16"/>
        <v>0</v>
      </c>
      <c r="R115" s="98">
        <f t="shared" si="20"/>
        <v>11</v>
      </c>
      <c r="S115" s="119">
        <f t="shared" si="17"/>
        <v>11</v>
      </c>
    </row>
    <row r="116" spans="1:19">
      <c r="A116" s="119"/>
      <c r="E116" s="98">
        <f t="shared" si="11"/>
        <v>115</v>
      </c>
      <c r="F116" s="99"/>
      <c r="K116" s="114">
        <f t="shared" si="18"/>
        <v>3.9949170244046806</v>
      </c>
      <c r="L116" s="115">
        <f t="shared" si="19"/>
        <v>4.0439170244046805</v>
      </c>
      <c r="M116" s="98">
        <f t="shared" si="12"/>
        <v>3.9944170244046804</v>
      </c>
      <c r="N116" s="116">
        <f t="shared" si="13"/>
        <v>4.0444170244046802</v>
      </c>
      <c r="O116" s="117">
        <f t="shared" si="14"/>
        <v>4.0194170244046807</v>
      </c>
      <c r="P116" s="98">
        <f t="shared" si="15"/>
        <v>0</v>
      </c>
      <c r="Q116" s="118">
        <f t="shared" si="16"/>
        <v>0</v>
      </c>
      <c r="R116" s="98">
        <f t="shared" si="20"/>
        <v>11</v>
      </c>
      <c r="S116" s="119">
        <f t="shared" si="17"/>
        <v>11</v>
      </c>
    </row>
    <row r="117" spans="1:19">
      <c r="A117" s="119"/>
      <c r="E117" s="98">
        <f t="shared" si="11"/>
        <v>116</v>
      </c>
      <c r="F117" s="99"/>
      <c r="K117" s="114">
        <f t="shared" si="18"/>
        <v>4.0449170244046808</v>
      </c>
      <c r="L117" s="115">
        <f t="shared" si="19"/>
        <v>4.0939170244046803</v>
      </c>
      <c r="M117" s="98">
        <f t="shared" si="12"/>
        <v>4.0444170244046811</v>
      </c>
      <c r="N117" s="116">
        <f t="shared" si="13"/>
        <v>4.09441702440468</v>
      </c>
      <c r="O117" s="117">
        <f t="shared" si="14"/>
        <v>4.0694170244046806</v>
      </c>
      <c r="P117" s="98">
        <f t="shared" si="15"/>
        <v>0</v>
      </c>
      <c r="Q117" s="118">
        <f t="shared" si="16"/>
        <v>0</v>
      </c>
      <c r="R117" s="98">
        <f t="shared" si="20"/>
        <v>11</v>
      </c>
      <c r="S117" s="119">
        <f t="shared" si="17"/>
        <v>11</v>
      </c>
    </row>
    <row r="118" spans="1:19">
      <c r="A118" s="119"/>
      <c r="E118" s="98">
        <f t="shared" si="11"/>
        <v>117</v>
      </c>
      <c r="F118" s="99"/>
      <c r="K118" s="114">
        <f t="shared" si="18"/>
        <v>4.0949170244046806</v>
      </c>
      <c r="L118" s="115">
        <f t="shared" si="19"/>
        <v>4.1439170244046801</v>
      </c>
      <c r="M118" s="98">
        <f t="shared" si="12"/>
        <v>4.0944170244046809</v>
      </c>
      <c r="N118" s="116">
        <f t="shared" si="13"/>
        <v>4.1444170244046799</v>
      </c>
      <c r="O118" s="117">
        <f t="shared" si="14"/>
        <v>4.1194170244046804</v>
      </c>
      <c r="P118" s="98">
        <f t="shared" si="15"/>
        <v>0</v>
      </c>
      <c r="Q118" s="118">
        <f t="shared" si="16"/>
        <v>0</v>
      </c>
      <c r="R118" s="98">
        <f t="shared" si="20"/>
        <v>11</v>
      </c>
      <c r="S118" s="119">
        <f t="shared" si="17"/>
        <v>11</v>
      </c>
    </row>
    <row r="119" spans="1:19">
      <c r="A119" s="119"/>
      <c r="E119" s="98">
        <f t="shared" si="11"/>
        <v>118</v>
      </c>
      <c r="F119" s="99"/>
      <c r="K119" s="114">
        <f t="shared" si="18"/>
        <v>4.1449170244046805</v>
      </c>
      <c r="L119" s="115">
        <f t="shared" si="19"/>
        <v>4.1939170244046799</v>
      </c>
      <c r="M119" s="98">
        <f t="shared" si="12"/>
        <v>4.1444170244046807</v>
      </c>
      <c r="N119" s="116">
        <f t="shared" si="13"/>
        <v>4.1944170244046797</v>
      </c>
      <c r="O119" s="117">
        <f t="shared" si="14"/>
        <v>4.1694170244046802</v>
      </c>
      <c r="P119" s="98">
        <f t="shared" si="15"/>
        <v>0</v>
      </c>
      <c r="Q119" s="118">
        <f t="shared" si="16"/>
        <v>0</v>
      </c>
      <c r="R119" s="98">
        <f t="shared" si="20"/>
        <v>11</v>
      </c>
      <c r="S119" s="119">
        <f t="shared" si="17"/>
        <v>11</v>
      </c>
    </row>
    <row r="120" spans="1:19">
      <c r="A120" s="119"/>
      <c r="E120" s="98">
        <f t="shared" si="11"/>
        <v>119</v>
      </c>
      <c r="F120" s="99"/>
      <c r="K120" s="114">
        <f t="shared" si="18"/>
        <v>4.1949170244046803</v>
      </c>
      <c r="L120" s="115">
        <f t="shared" si="19"/>
        <v>4.2439170244046798</v>
      </c>
      <c r="M120" s="98">
        <f t="shared" si="12"/>
        <v>4.1944170244046806</v>
      </c>
      <c r="N120" s="116">
        <f t="shared" si="13"/>
        <v>4.2444170244046795</v>
      </c>
      <c r="O120" s="117">
        <f t="shared" si="14"/>
        <v>4.21941702440468</v>
      </c>
      <c r="P120" s="98">
        <f t="shared" si="15"/>
        <v>0</v>
      </c>
      <c r="Q120" s="118">
        <f t="shared" si="16"/>
        <v>0</v>
      </c>
      <c r="R120" s="98">
        <f t="shared" si="20"/>
        <v>11</v>
      </c>
      <c r="S120" s="119">
        <f t="shared" si="17"/>
        <v>11</v>
      </c>
    </row>
    <row r="121" spans="1:19">
      <c r="A121" s="119"/>
      <c r="E121" s="98">
        <f t="shared" si="11"/>
        <v>120</v>
      </c>
      <c r="F121" s="99"/>
      <c r="K121" s="114">
        <f t="shared" si="18"/>
        <v>4.2449170244046801</v>
      </c>
      <c r="L121" s="115">
        <f t="shared" si="19"/>
        <v>4.2939170244046796</v>
      </c>
      <c r="M121" s="98">
        <f t="shared" si="12"/>
        <v>4.2444170244046804</v>
      </c>
      <c r="N121" s="116">
        <f t="shared" si="13"/>
        <v>4.2944170244046793</v>
      </c>
      <c r="O121" s="117">
        <f t="shared" si="14"/>
        <v>4.2694170244046799</v>
      </c>
      <c r="P121" s="98">
        <f t="shared" si="15"/>
        <v>0</v>
      </c>
      <c r="Q121" s="118">
        <f t="shared" si="16"/>
        <v>0</v>
      </c>
      <c r="R121" s="98">
        <f t="shared" si="20"/>
        <v>11</v>
      </c>
      <c r="S121" s="119">
        <f t="shared" si="17"/>
        <v>11</v>
      </c>
    </row>
    <row r="122" spans="1:19">
      <c r="A122" s="119"/>
      <c r="E122" s="98">
        <f t="shared" si="11"/>
        <v>121</v>
      </c>
      <c r="F122" s="99"/>
      <c r="K122" s="114">
        <f t="shared" si="18"/>
        <v>4.2949170244046799</v>
      </c>
      <c r="L122" s="115">
        <f t="shared" si="19"/>
        <v>4.3439170244046794</v>
      </c>
      <c r="M122" s="98">
        <f t="shared" si="12"/>
        <v>4.2944170244046802</v>
      </c>
      <c r="N122" s="116">
        <f t="shared" si="13"/>
        <v>4.3444170244046791</v>
      </c>
      <c r="O122" s="117">
        <f t="shared" si="14"/>
        <v>4.3194170244046797</v>
      </c>
      <c r="P122" s="98">
        <f t="shared" si="15"/>
        <v>0</v>
      </c>
      <c r="Q122" s="118">
        <f t="shared" si="16"/>
        <v>0</v>
      </c>
      <c r="R122" s="98">
        <f t="shared" si="20"/>
        <v>11</v>
      </c>
      <c r="S122" s="119">
        <f t="shared" si="17"/>
        <v>11</v>
      </c>
    </row>
    <row r="123" spans="1:19">
      <c r="A123" s="119"/>
      <c r="E123" s="98">
        <f t="shared" si="11"/>
        <v>122</v>
      </c>
      <c r="F123" s="99"/>
      <c r="K123" s="114">
        <f t="shared" si="18"/>
        <v>4.3449170244046798</v>
      </c>
      <c r="L123" s="115">
        <f t="shared" si="19"/>
        <v>4.3939170244046792</v>
      </c>
      <c r="M123" s="98">
        <f t="shared" si="12"/>
        <v>4.34441702440468</v>
      </c>
      <c r="N123" s="116">
        <f t="shared" si="13"/>
        <v>4.394417024404679</v>
      </c>
      <c r="O123" s="117">
        <f t="shared" si="14"/>
        <v>4.3694170244046795</v>
      </c>
      <c r="P123" s="98">
        <f t="shared" si="15"/>
        <v>0</v>
      </c>
      <c r="Q123" s="118">
        <f t="shared" si="16"/>
        <v>0</v>
      </c>
      <c r="R123" s="98">
        <f t="shared" si="20"/>
        <v>11</v>
      </c>
      <c r="S123" s="119">
        <f t="shared" si="17"/>
        <v>11</v>
      </c>
    </row>
    <row r="124" spans="1:19">
      <c r="A124" s="119"/>
      <c r="E124" s="98">
        <f t="shared" si="11"/>
        <v>123</v>
      </c>
      <c r="F124" s="99"/>
      <c r="K124" s="114">
        <f t="shared" si="18"/>
        <v>4.3949170244046796</v>
      </c>
      <c r="L124" s="115">
        <f t="shared" si="19"/>
        <v>4.4439170244046791</v>
      </c>
      <c r="M124" s="98">
        <f t="shared" si="12"/>
        <v>4.3944170244046799</v>
      </c>
      <c r="N124" s="116">
        <f t="shared" si="13"/>
        <v>4.4444170244046788</v>
      </c>
      <c r="O124" s="117">
        <f t="shared" si="14"/>
        <v>4.4194170244046793</v>
      </c>
      <c r="P124" s="98">
        <f t="shared" si="15"/>
        <v>0</v>
      </c>
      <c r="Q124" s="118">
        <f t="shared" si="16"/>
        <v>0</v>
      </c>
      <c r="R124" s="98">
        <f t="shared" si="20"/>
        <v>11</v>
      </c>
      <c r="S124" s="119">
        <f t="shared" si="17"/>
        <v>11</v>
      </c>
    </row>
    <row r="125" spans="1:19">
      <c r="A125" s="119"/>
      <c r="E125" s="98">
        <f t="shared" si="11"/>
        <v>124</v>
      </c>
      <c r="F125" s="99"/>
      <c r="K125" s="114">
        <f t="shared" si="18"/>
        <v>4.4449170244046794</v>
      </c>
      <c r="L125" s="115">
        <f t="shared" si="19"/>
        <v>4.4939170244046789</v>
      </c>
      <c r="M125" s="98">
        <f t="shared" si="12"/>
        <v>4.4444170244046797</v>
      </c>
      <c r="N125" s="116">
        <f t="shared" si="13"/>
        <v>4.4944170244046786</v>
      </c>
      <c r="O125" s="117">
        <f t="shared" si="14"/>
        <v>4.4694170244046791</v>
      </c>
      <c r="P125" s="98">
        <f t="shared" si="15"/>
        <v>0</v>
      </c>
      <c r="Q125" s="118">
        <f t="shared" si="16"/>
        <v>0</v>
      </c>
      <c r="R125" s="98">
        <f t="shared" si="20"/>
        <v>11</v>
      </c>
      <c r="S125" s="119">
        <f t="shared" si="17"/>
        <v>11</v>
      </c>
    </row>
    <row r="126" spans="1:19">
      <c r="A126" s="119"/>
      <c r="E126" s="98">
        <f t="shared" si="11"/>
        <v>125</v>
      </c>
      <c r="F126" s="99"/>
      <c r="K126" s="114">
        <f t="shared" si="18"/>
        <v>4.4949170244046792</v>
      </c>
      <c r="L126" s="115">
        <f t="shared" si="19"/>
        <v>4.5439170244046787</v>
      </c>
      <c r="M126" s="98">
        <f t="shared" si="12"/>
        <v>4.4944170244046795</v>
      </c>
      <c r="N126" s="116">
        <f t="shared" si="13"/>
        <v>4.5444170244046784</v>
      </c>
      <c r="O126" s="117">
        <f t="shared" si="14"/>
        <v>4.519417024404679</v>
      </c>
      <c r="P126" s="98">
        <f t="shared" si="15"/>
        <v>0</v>
      </c>
      <c r="Q126" s="118">
        <f t="shared" si="16"/>
        <v>0</v>
      </c>
      <c r="R126" s="98">
        <f t="shared" si="20"/>
        <v>11</v>
      </c>
      <c r="S126" s="119">
        <f t="shared" si="17"/>
        <v>11</v>
      </c>
    </row>
    <row r="127" spans="1:19">
      <c r="A127" s="119"/>
      <c r="E127" s="98">
        <f t="shared" si="11"/>
        <v>126</v>
      </c>
      <c r="F127" s="99"/>
      <c r="K127" s="114">
        <f t="shared" si="18"/>
        <v>4.544917024404679</v>
      </c>
      <c r="L127" s="115">
        <f t="shared" si="19"/>
        <v>4.5939170244046785</v>
      </c>
      <c r="M127" s="98">
        <f t="shared" si="12"/>
        <v>4.5444170244046793</v>
      </c>
      <c r="N127" s="116">
        <f t="shared" si="13"/>
        <v>4.5944170244046783</v>
      </c>
      <c r="O127" s="117">
        <f t="shared" si="14"/>
        <v>4.5694170244046788</v>
      </c>
      <c r="P127" s="98">
        <f t="shared" si="15"/>
        <v>0</v>
      </c>
      <c r="Q127" s="118">
        <f t="shared" si="16"/>
        <v>0</v>
      </c>
      <c r="R127" s="98">
        <f t="shared" si="20"/>
        <v>11</v>
      </c>
      <c r="S127" s="119">
        <f t="shared" si="17"/>
        <v>11</v>
      </c>
    </row>
    <row r="128" spans="1:19">
      <c r="A128" s="119"/>
      <c r="E128" s="98">
        <f t="shared" si="11"/>
        <v>127</v>
      </c>
      <c r="F128" s="99"/>
      <c r="K128" s="114">
        <f t="shared" si="18"/>
        <v>4.5949170244046789</v>
      </c>
      <c r="L128" s="115">
        <f t="shared" si="19"/>
        <v>4.6439170244046784</v>
      </c>
      <c r="M128" s="98">
        <f t="shared" si="12"/>
        <v>4.5944170244046791</v>
      </c>
      <c r="N128" s="116">
        <f t="shared" si="13"/>
        <v>4.6444170244046781</v>
      </c>
      <c r="O128" s="117">
        <f t="shared" si="14"/>
        <v>4.6194170244046786</v>
      </c>
      <c r="P128" s="98">
        <f t="shared" si="15"/>
        <v>0</v>
      </c>
      <c r="Q128" s="118">
        <f t="shared" si="16"/>
        <v>0</v>
      </c>
      <c r="R128" s="98">
        <f t="shared" si="20"/>
        <v>11</v>
      </c>
      <c r="S128" s="119">
        <f t="shared" si="17"/>
        <v>11</v>
      </c>
    </row>
    <row r="129" spans="1:19">
      <c r="A129" s="119"/>
      <c r="E129" s="98">
        <f t="shared" si="11"/>
        <v>128</v>
      </c>
      <c r="F129" s="99"/>
      <c r="K129" s="114">
        <f t="shared" si="18"/>
        <v>4.6449170244046787</v>
      </c>
      <c r="L129" s="115">
        <f t="shared" si="19"/>
        <v>4.6939170244046782</v>
      </c>
      <c r="M129" s="98">
        <f t="shared" si="12"/>
        <v>4.644417024404679</v>
      </c>
      <c r="N129" s="116">
        <f t="shared" si="13"/>
        <v>4.6944170244046779</v>
      </c>
      <c r="O129" s="117">
        <f t="shared" si="14"/>
        <v>4.6694170244046784</v>
      </c>
      <c r="P129" s="98">
        <f t="shared" si="15"/>
        <v>0</v>
      </c>
      <c r="Q129" s="118">
        <f t="shared" si="16"/>
        <v>0</v>
      </c>
      <c r="R129" s="98">
        <f t="shared" si="20"/>
        <v>11</v>
      </c>
      <c r="S129" s="119">
        <f t="shared" si="17"/>
        <v>11</v>
      </c>
    </row>
    <row r="130" spans="1:19">
      <c r="A130" s="119"/>
      <c r="E130" s="98">
        <f t="shared" si="11"/>
        <v>129</v>
      </c>
      <c r="F130" s="99"/>
      <c r="K130" s="114">
        <f t="shared" si="18"/>
        <v>4.6949170244046785</v>
      </c>
      <c r="L130" s="115">
        <f t="shared" si="19"/>
        <v>4.743917024404678</v>
      </c>
      <c r="M130" s="98">
        <f t="shared" si="12"/>
        <v>4.6944170244046788</v>
      </c>
      <c r="N130" s="116">
        <f t="shared" si="13"/>
        <v>4.7444170244046777</v>
      </c>
      <c r="O130" s="117">
        <f t="shared" si="14"/>
        <v>4.7194170244046783</v>
      </c>
      <c r="P130" s="98">
        <f t="shared" si="15"/>
        <v>0</v>
      </c>
      <c r="Q130" s="118">
        <f t="shared" si="16"/>
        <v>0</v>
      </c>
      <c r="R130" s="98">
        <f t="shared" si="20"/>
        <v>11</v>
      </c>
      <c r="S130" s="119">
        <f t="shared" si="17"/>
        <v>11</v>
      </c>
    </row>
    <row r="131" spans="1:19">
      <c r="A131" s="119"/>
      <c r="E131" s="98">
        <f t="shared" si="11"/>
        <v>130</v>
      </c>
      <c r="F131" s="99"/>
      <c r="K131" s="114">
        <f t="shared" si="18"/>
        <v>4.7449170244046783</v>
      </c>
      <c r="L131" s="115">
        <f t="shared" si="19"/>
        <v>4.7939170244046778</v>
      </c>
      <c r="M131" s="98">
        <f t="shared" si="12"/>
        <v>4.7444170244046786</v>
      </c>
      <c r="N131" s="116">
        <f t="shared" si="13"/>
        <v>4.7944170244046775</v>
      </c>
      <c r="O131" s="117">
        <f t="shared" si="14"/>
        <v>4.7694170244046781</v>
      </c>
      <c r="P131" s="98">
        <f t="shared" si="15"/>
        <v>0</v>
      </c>
      <c r="Q131" s="118">
        <f t="shared" si="16"/>
        <v>0</v>
      </c>
      <c r="R131" s="98">
        <f t="shared" si="20"/>
        <v>11</v>
      </c>
      <c r="S131" s="119">
        <f t="shared" si="17"/>
        <v>11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4.7949170244046782</v>
      </c>
      <c r="L132" s="115">
        <f t="shared" si="19"/>
        <v>4.8439170244046776</v>
      </c>
      <c r="M132" s="98">
        <f t="shared" si="12"/>
        <v>4.7944170244046784</v>
      </c>
      <c r="N132" s="116">
        <f t="shared" si="13"/>
        <v>4.8444170244046774</v>
      </c>
      <c r="O132" s="117">
        <f t="shared" si="14"/>
        <v>4.8194170244046779</v>
      </c>
      <c r="P132" s="98">
        <f t="shared" si="15"/>
        <v>0</v>
      </c>
      <c r="Q132" s="118">
        <f t="shared" si="16"/>
        <v>0</v>
      </c>
      <c r="R132" s="98">
        <f t="shared" si="20"/>
        <v>11</v>
      </c>
      <c r="S132" s="119">
        <f t="shared" si="17"/>
        <v>11</v>
      </c>
    </row>
    <row r="133" spans="1:19">
      <c r="A133" s="119"/>
      <c r="E133" s="98">
        <f t="shared" si="21"/>
        <v>132</v>
      </c>
      <c r="F133" s="99"/>
      <c r="K133" s="114">
        <f t="shared" si="18"/>
        <v>4.844917024404678</v>
      </c>
      <c r="L133" s="115">
        <f t="shared" si="19"/>
        <v>4.8939170244046775</v>
      </c>
      <c r="M133" s="98">
        <f t="shared" ref="M133:M196" si="22">K133-5*10^-(D$2+1)</f>
        <v>4.8444170244046783</v>
      </c>
      <c r="N133" s="116">
        <f t="shared" ref="N133:N196" si="23">L133+5*10^-(D$2+1)</f>
        <v>4.8944170244046772</v>
      </c>
      <c r="O133" s="117">
        <f t="shared" ref="O133:O196" si="24">AVERAGE(K133,L133)</f>
        <v>4.8694170244046777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11</v>
      </c>
      <c r="S133" s="119">
        <f t="shared" ref="S133:S196" si="27">COUNTIF(F$2:F$5000,"&lt;="&amp;M133)</f>
        <v>11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4.8949170244046778</v>
      </c>
      <c r="L134" s="115">
        <f t="shared" ref="L134:L197" si="29">K134+$I$4-POWER(10,-$D$2)</f>
        <v>4.9439170244046773</v>
      </c>
      <c r="M134" s="98">
        <f t="shared" si="22"/>
        <v>4.8944170244046781</v>
      </c>
      <c r="N134" s="116">
        <f t="shared" si="23"/>
        <v>4.944417024404677</v>
      </c>
      <c r="O134" s="117">
        <f t="shared" si="24"/>
        <v>4.9194170244046775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11</v>
      </c>
      <c r="S134" s="119">
        <f t="shared" si="27"/>
        <v>11</v>
      </c>
    </row>
    <row r="135" spans="1:19">
      <c r="A135" s="119"/>
      <c r="E135" s="98">
        <f t="shared" si="21"/>
        <v>134</v>
      </c>
      <c r="F135" s="99"/>
      <c r="K135" s="114">
        <f t="shared" si="28"/>
        <v>4.9449170244046776</v>
      </c>
      <c r="L135" s="115">
        <f t="shared" si="29"/>
        <v>4.9939170244046771</v>
      </c>
      <c r="M135" s="98">
        <f t="shared" si="22"/>
        <v>4.9444170244046779</v>
      </c>
      <c r="N135" s="116">
        <f t="shared" si="23"/>
        <v>4.9944170244046768</v>
      </c>
      <c r="O135" s="117">
        <f t="shared" si="24"/>
        <v>4.9694170244046774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4.9949170244046774</v>
      </c>
      <c r="L136" s="115">
        <f t="shared" si="29"/>
        <v>5.0439170244046769</v>
      </c>
      <c r="M136" s="98">
        <f t="shared" si="22"/>
        <v>4.9944170244046777</v>
      </c>
      <c r="N136" s="116">
        <f t="shared" si="23"/>
        <v>5.0444170244046767</v>
      </c>
      <c r="O136" s="117">
        <f t="shared" si="24"/>
        <v>5.0194170244046772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5.0449170244046773</v>
      </c>
      <c r="L137" s="115">
        <f t="shared" si="29"/>
        <v>5.0939170244046768</v>
      </c>
      <c r="M137" s="98">
        <f t="shared" si="22"/>
        <v>5.0444170244046775</v>
      </c>
      <c r="N137" s="116">
        <f t="shared" si="23"/>
        <v>5.0944170244046765</v>
      </c>
      <c r="O137" s="117">
        <f t="shared" si="24"/>
        <v>5.069417024404677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5.0949170244046771</v>
      </c>
      <c r="L138" s="115">
        <f t="shared" si="29"/>
        <v>5.1439170244046766</v>
      </c>
      <c r="M138" s="98">
        <f t="shared" si="22"/>
        <v>5.0944170244046774</v>
      </c>
      <c r="N138" s="116">
        <f t="shared" si="23"/>
        <v>5.1444170244046763</v>
      </c>
      <c r="O138" s="117">
        <f t="shared" si="24"/>
        <v>5.1194170244046768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5.1449170244046769</v>
      </c>
      <c r="L139" s="115">
        <f t="shared" si="29"/>
        <v>5.1939170244046764</v>
      </c>
      <c r="M139" s="98">
        <f t="shared" si="22"/>
        <v>5.1444170244046772</v>
      </c>
      <c r="N139" s="116">
        <f t="shared" si="23"/>
        <v>5.1944170244046761</v>
      </c>
      <c r="O139" s="117">
        <f t="shared" si="24"/>
        <v>5.1694170244046767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5.1949170244046767</v>
      </c>
      <c r="L140" s="115">
        <f t="shared" si="29"/>
        <v>5.2439170244046762</v>
      </c>
      <c r="M140" s="98">
        <f t="shared" si="22"/>
        <v>5.194417024404677</v>
      </c>
      <c r="N140" s="116">
        <f t="shared" si="23"/>
        <v>5.2444170244046759</v>
      </c>
      <c r="O140" s="117">
        <f t="shared" si="24"/>
        <v>5.2194170244046765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5.2449170244046766</v>
      </c>
      <c r="L141" s="115">
        <f t="shared" si="29"/>
        <v>5.293917024404676</v>
      </c>
      <c r="M141" s="98">
        <f t="shared" si="22"/>
        <v>5.2444170244046768</v>
      </c>
      <c r="N141" s="116">
        <f t="shared" si="23"/>
        <v>5.2944170244046758</v>
      </c>
      <c r="O141" s="117">
        <f t="shared" si="24"/>
        <v>5.2694170244046763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5.2949170244046764</v>
      </c>
      <c r="L142" s="115">
        <f t="shared" si="29"/>
        <v>5.3439170244046759</v>
      </c>
      <c r="M142" s="98">
        <f t="shared" si="22"/>
        <v>5.2944170244046767</v>
      </c>
      <c r="N142" s="116">
        <f t="shared" si="23"/>
        <v>5.3444170244046756</v>
      </c>
      <c r="O142" s="117">
        <f t="shared" si="24"/>
        <v>5.3194170244046761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5.3449170244046762</v>
      </c>
      <c r="L143" s="115">
        <f t="shared" si="29"/>
        <v>5.3939170244046757</v>
      </c>
      <c r="M143" s="98">
        <f t="shared" si="22"/>
        <v>5.3444170244046765</v>
      </c>
      <c r="N143" s="116">
        <f t="shared" si="23"/>
        <v>5.3944170244046754</v>
      </c>
      <c r="O143" s="117">
        <f t="shared" si="24"/>
        <v>5.3694170244046759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5.394917024404676</v>
      </c>
      <c r="L144" s="115">
        <f t="shared" si="29"/>
        <v>5.4439170244046755</v>
      </c>
      <c r="M144" s="98">
        <f t="shared" si="22"/>
        <v>5.3944170244046763</v>
      </c>
      <c r="N144" s="116">
        <f t="shared" si="23"/>
        <v>5.4444170244046752</v>
      </c>
      <c r="O144" s="117">
        <f t="shared" si="24"/>
        <v>5.4194170244046758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5.4449170244046758</v>
      </c>
      <c r="L145" s="115">
        <f t="shared" si="29"/>
        <v>5.4939170244046753</v>
      </c>
      <c r="M145" s="98">
        <f t="shared" si="22"/>
        <v>5.4444170244046761</v>
      </c>
      <c r="N145" s="116">
        <f t="shared" si="23"/>
        <v>5.4944170244046751</v>
      </c>
      <c r="O145" s="117">
        <f t="shared" si="24"/>
        <v>5.4694170244046756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5.4949170244046757</v>
      </c>
      <c r="L146" s="115">
        <f t="shared" si="29"/>
        <v>5.5439170244046752</v>
      </c>
      <c r="M146" s="98">
        <f t="shared" si="22"/>
        <v>5.4944170244046759</v>
      </c>
      <c r="N146" s="116">
        <f t="shared" si="23"/>
        <v>5.5444170244046749</v>
      </c>
      <c r="O146" s="117">
        <f t="shared" si="24"/>
        <v>5.5194170244046754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5.5449170244046755</v>
      </c>
      <c r="L147" s="115">
        <f t="shared" si="29"/>
        <v>5.593917024404675</v>
      </c>
      <c r="M147" s="98">
        <f t="shared" si="22"/>
        <v>5.5444170244046758</v>
      </c>
      <c r="N147" s="116">
        <f t="shared" si="23"/>
        <v>5.5944170244046747</v>
      </c>
      <c r="O147" s="117">
        <f t="shared" si="24"/>
        <v>5.5694170244046752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5.5949170244046753</v>
      </c>
      <c r="L148" s="115">
        <f t="shared" si="29"/>
        <v>5.6439170244046748</v>
      </c>
      <c r="M148" s="98">
        <f t="shared" si="22"/>
        <v>5.5944170244046756</v>
      </c>
      <c r="N148" s="116">
        <f t="shared" si="23"/>
        <v>5.6444170244046745</v>
      </c>
      <c r="O148" s="117">
        <f t="shared" si="24"/>
        <v>5.6194170244046751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5.6449170244046751</v>
      </c>
      <c r="L149" s="115">
        <f t="shared" si="29"/>
        <v>5.6939170244046746</v>
      </c>
      <c r="M149" s="98">
        <f t="shared" si="22"/>
        <v>5.6444170244046754</v>
      </c>
      <c r="N149" s="116">
        <f t="shared" si="23"/>
        <v>5.6944170244046743</v>
      </c>
      <c r="O149" s="117">
        <f t="shared" si="24"/>
        <v>5.6694170244046749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5.694917024404675</v>
      </c>
      <c r="L150" s="115">
        <f t="shared" si="29"/>
        <v>5.7439170244046744</v>
      </c>
      <c r="M150" s="98">
        <f t="shared" si="22"/>
        <v>5.6944170244046752</v>
      </c>
      <c r="N150" s="116">
        <f t="shared" si="23"/>
        <v>5.7444170244046742</v>
      </c>
      <c r="O150" s="117">
        <f t="shared" si="24"/>
        <v>5.7194170244046747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5.7449170244046748</v>
      </c>
      <c r="L151" s="115">
        <f t="shared" si="29"/>
        <v>5.7939170244046743</v>
      </c>
      <c r="M151" s="98">
        <f t="shared" si="22"/>
        <v>5.7444170244046751</v>
      </c>
      <c r="N151" s="116">
        <f t="shared" si="23"/>
        <v>5.794417024404674</v>
      </c>
      <c r="O151" s="117">
        <f t="shared" si="24"/>
        <v>5.7694170244046745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5.7949170244046746</v>
      </c>
      <c r="L152" s="115">
        <f t="shared" si="29"/>
        <v>5.8439170244046741</v>
      </c>
      <c r="M152" s="98">
        <f t="shared" si="22"/>
        <v>5.7944170244046749</v>
      </c>
      <c r="N152" s="116">
        <f t="shared" si="23"/>
        <v>5.8444170244046738</v>
      </c>
      <c r="O152" s="117">
        <f t="shared" si="24"/>
        <v>5.8194170244046743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5.8449170244046744</v>
      </c>
      <c r="L153" s="115">
        <f t="shared" si="29"/>
        <v>5.8939170244046739</v>
      </c>
      <c r="M153" s="98">
        <f t="shared" si="22"/>
        <v>5.8444170244046747</v>
      </c>
      <c r="N153" s="116">
        <f t="shared" si="23"/>
        <v>5.8944170244046736</v>
      </c>
      <c r="O153" s="117">
        <f t="shared" si="24"/>
        <v>5.8694170244046742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5.8949170244046742</v>
      </c>
      <c r="L154" s="115">
        <f t="shared" si="29"/>
        <v>5.9439170244046737</v>
      </c>
      <c r="M154" s="98">
        <f t="shared" si="22"/>
        <v>5.8944170244046745</v>
      </c>
      <c r="N154" s="116">
        <f t="shared" si="23"/>
        <v>5.9444170244046735</v>
      </c>
      <c r="O154" s="117">
        <f t="shared" si="24"/>
        <v>5.919417024404674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5.9449170244046741</v>
      </c>
      <c r="L155" s="115">
        <f t="shared" si="29"/>
        <v>5.9939170244046736</v>
      </c>
      <c r="M155" s="98">
        <f t="shared" si="22"/>
        <v>5.9444170244046743</v>
      </c>
      <c r="N155" s="116">
        <f t="shared" si="23"/>
        <v>5.9944170244046733</v>
      </c>
      <c r="O155" s="117">
        <f t="shared" si="24"/>
        <v>5.9694170244046738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5.9949170244046739</v>
      </c>
      <c r="L156" s="115">
        <f t="shared" si="29"/>
        <v>6.0439170244046734</v>
      </c>
      <c r="M156" s="98">
        <f t="shared" si="22"/>
        <v>5.9944170244046742</v>
      </c>
      <c r="N156" s="116">
        <f t="shared" si="23"/>
        <v>6.0444170244046731</v>
      </c>
      <c r="O156" s="117">
        <f t="shared" si="24"/>
        <v>6.0194170244046736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6.0449170244046737</v>
      </c>
      <c r="L157" s="115">
        <f t="shared" si="29"/>
        <v>6.0939170244046732</v>
      </c>
      <c r="M157" s="98">
        <f t="shared" si="22"/>
        <v>6.044417024404674</v>
      </c>
      <c r="N157" s="116">
        <f t="shared" si="23"/>
        <v>6.0944170244046729</v>
      </c>
      <c r="O157" s="117">
        <f t="shared" si="24"/>
        <v>6.0694170244046735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6.0949170244046735</v>
      </c>
      <c r="L158" s="115">
        <f t="shared" si="29"/>
        <v>6.143917024404673</v>
      </c>
      <c r="M158" s="98">
        <f t="shared" si="22"/>
        <v>6.0944170244046738</v>
      </c>
      <c r="N158" s="116">
        <f t="shared" si="23"/>
        <v>6.1444170244046727</v>
      </c>
      <c r="O158" s="117">
        <f t="shared" si="24"/>
        <v>6.1194170244046733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6.1449170244046734</v>
      </c>
      <c r="L159" s="115">
        <f t="shared" si="29"/>
        <v>6.1939170244046728</v>
      </c>
      <c r="M159" s="98">
        <f t="shared" si="22"/>
        <v>6.1444170244046736</v>
      </c>
      <c r="N159" s="116">
        <f t="shared" si="23"/>
        <v>6.1944170244046726</v>
      </c>
      <c r="O159" s="117">
        <f t="shared" si="24"/>
        <v>6.1694170244046731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6.1949170244046732</v>
      </c>
      <c r="L160" s="115">
        <f t="shared" si="29"/>
        <v>6.2439170244046727</v>
      </c>
      <c r="M160" s="98">
        <f t="shared" si="22"/>
        <v>6.1944170244046735</v>
      </c>
      <c r="N160" s="116">
        <f t="shared" si="23"/>
        <v>6.2444170244046724</v>
      </c>
      <c r="O160" s="117">
        <f t="shared" si="24"/>
        <v>6.2194170244046729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6.244917024404673</v>
      </c>
      <c r="L161" s="115">
        <f t="shared" si="29"/>
        <v>6.2939170244046725</v>
      </c>
      <c r="M161" s="98">
        <f t="shared" si="22"/>
        <v>6.2444170244046733</v>
      </c>
      <c r="N161" s="116">
        <f t="shared" si="23"/>
        <v>6.2944170244046722</v>
      </c>
      <c r="O161" s="117">
        <f t="shared" si="24"/>
        <v>6.2694170244046727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6.2949170244046728</v>
      </c>
      <c r="L162" s="115">
        <f t="shared" si="29"/>
        <v>6.3439170244046723</v>
      </c>
      <c r="M162" s="98">
        <f t="shared" si="22"/>
        <v>6.2944170244046731</v>
      </c>
      <c r="N162" s="116">
        <f t="shared" si="23"/>
        <v>6.344417024404672</v>
      </c>
      <c r="O162" s="117">
        <f t="shared" si="24"/>
        <v>6.3194170244046726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6.3449170244046726</v>
      </c>
      <c r="L163" s="115">
        <f t="shared" si="29"/>
        <v>6.3939170244046721</v>
      </c>
      <c r="M163" s="98">
        <f t="shared" si="22"/>
        <v>6.3444170244046729</v>
      </c>
      <c r="N163" s="116">
        <f t="shared" si="23"/>
        <v>6.3944170244046719</v>
      </c>
      <c r="O163" s="117">
        <f t="shared" si="24"/>
        <v>6.3694170244046724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6.3949170244046725</v>
      </c>
      <c r="L164" s="115">
        <f t="shared" si="29"/>
        <v>6.443917024404672</v>
      </c>
      <c r="M164" s="98">
        <f t="shared" si="22"/>
        <v>6.3944170244046727</v>
      </c>
      <c r="N164" s="116">
        <f t="shared" si="23"/>
        <v>6.4444170244046717</v>
      </c>
      <c r="O164" s="117">
        <f t="shared" si="24"/>
        <v>6.4194170244046722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6.4449170244046723</v>
      </c>
      <c r="L165" s="115">
        <f t="shared" si="29"/>
        <v>6.4939170244046718</v>
      </c>
      <c r="M165" s="98">
        <f t="shared" si="22"/>
        <v>6.4444170244046726</v>
      </c>
      <c r="N165" s="116">
        <f t="shared" si="23"/>
        <v>6.4944170244046715</v>
      </c>
      <c r="O165" s="117">
        <f t="shared" si="24"/>
        <v>6.469417024404672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6.4949170244046721</v>
      </c>
      <c r="L166" s="115">
        <f t="shared" si="29"/>
        <v>6.5439170244046716</v>
      </c>
      <c r="M166" s="98">
        <f t="shared" si="22"/>
        <v>6.4944170244046724</v>
      </c>
      <c r="N166" s="116">
        <f t="shared" si="23"/>
        <v>6.5444170244046713</v>
      </c>
      <c r="O166" s="117">
        <f t="shared" si="24"/>
        <v>6.5194170244046719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6.5449170244046719</v>
      </c>
      <c r="L167" s="115">
        <f t="shared" si="29"/>
        <v>6.5939170244046714</v>
      </c>
      <c r="M167" s="98">
        <f t="shared" si="22"/>
        <v>6.5444170244046722</v>
      </c>
      <c r="N167" s="116">
        <f t="shared" si="23"/>
        <v>6.5944170244046711</v>
      </c>
      <c r="O167" s="117">
        <f t="shared" si="24"/>
        <v>6.5694170244046717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6.5949170244046718</v>
      </c>
      <c r="L168" s="115">
        <f t="shared" si="29"/>
        <v>6.6439170244046712</v>
      </c>
      <c r="M168" s="98">
        <f t="shared" si="22"/>
        <v>6.594417024404672</v>
      </c>
      <c r="N168" s="116">
        <f t="shared" si="23"/>
        <v>6.644417024404671</v>
      </c>
      <c r="O168" s="117">
        <f t="shared" si="24"/>
        <v>6.6194170244046715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6.6449170244046716</v>
      </c>
      <c r="L169" s="115">
        <f t="shared" si="29"/>
        <v>6.6939170244046711</v>
      </c>
      <c r="M169" s="98">
        <f t="shared" si="22"/>
        <v>6.6444170244046719</v>
      </c>
      <c r="N169" s="116">
        <f t="shared" si="23"/>
        <v>6.6944170244046708</v>
      </c>
      <c r="O169" s="117">
        <f t="shared" si="24"/>
        <v>6.6694170244046713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6.6949170244046714</v>
      </c>
      <c r="L170" s="115">
        <f t="shared" si="29"/>
        <v>6.7439170244046709</v>
      </c>
      <c r="M170" s="98">
        <f t="shared" si="22"/>
        <v>6.6944170244046717</v>
      </c>
      <c r="N170" s="116">
        <f t="shared" si="23"/>
        <v>6.7444170244046706</v>
      </c>
      <c r="O170" s="117">
        <f t="shared" si="24"/>
        <v>6.7194170244046711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6.7449170244046712</v>
      </c>
      <c r="L171" s="115">
        <f t="shared" si="29"/>
        <v>6.7939170244046707</v>
      </c>
      <c r="M171" s="98">
        <f t="shared" si="22"/>
        <v>6.7444170244046715</v>
      </c>
      <c r="N171" s="116">
        <f t="shared" si="23"/>
        <v>6.7944170244046704</v>
      </c>
      <c r="O171" s="117">
        <f t="shared" si="24"/>
        <v>6.769417024404671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6.794917024404671</v>
      </c>
      <c r="L172" s="115">
        <f t="shared" si="29"/>
        <v>6.8439170244046705</v>
      </c>
      <c r="M172" s="98">
        <f t="shared" si="22"/>
        <v>6.7944170244046713</v>
      </c>
      <c r="N172" s="116">
        <f t="shared" si="23"/>
        <v>6.8444170244046703</v>
      </c>
      <c r="O172" s="117">
        <f t="shared" si="24"/>
        <v>6.8194170244046708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6.8449170244046709</v>
      </c>
      <c r="L173" s="115">
        <f t="shared" si="29"/>
        <v>6.8939170244046704</v>
      </c>
      <c r="M173" s="98">
        <f t="shared" si="22"/>
        <v>6.8444170244046711</v>
      </c>
      <c r="N173" s="116">
        <f t="shared" si="23"/>
        <v>6.8944170244046701</v>
      </c>
      <c r="O173" s="117">
        <f t="shared" si="24"/>
        <v>6.8694170244046706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6.8949170244046707</v>
      </c>
      <c r="L174" s="115">
        <f t="shared" si="29"/>
        <v>6.9439170244046702</v>
      </c>
      <c r="M174" s="98">
        <f t="shared" si="22"/>
        <v>6.894417024404671</v>
      </c>
      <c r="N174" s="116">
        <f t="shared" si="23"/>
        <v>6.9444170244046699</v>
      </c>
      <c r="O174" s="117">
        <f t="shared" si="24"/>
        <v>6.9194170244046704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6.9449170244046705</v>
      </c>
      <c r="L175" s="115">
        <f t="shared" si="29"/>
        <v>6.99391702440467</v>
      </c>
      <c r="M175" s="98">
        <f t="shared" si="22"/>
        <v>6.9444170244046708</v>
      </c>
      <c r="N175" s="116">
        <f t="shared" si="23"/>
        <v>6.9944170244046697</v>
      </c>
      <c r="O175" s="117">
        <f t="shared" si="24"/>
        <v>6.9694170244046703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6.9949170244046703</v>
      </c>
      <c r="L176" s="115">
        <f t="shared" si="29"/>
        <v>7.0439170244046698</v>
      </c>
      <c r="M176" s="98">
        <f t="shared" si="22"/>
        <v>6.9944170244046706</v>
      </c>
      <c r="N176" s="116">
        <f t="shared" si="23"/>
        <v>7.0444170244046695</v>
      </c>
      <c r="O176" s="117">
        <f t="shared" si="24"/>
        <v>7.0194170244046701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7.0449170244046702</v>
      </c>
      <c r="L177" s="115">
        <f t="shared" si="29"/>
        <v>7.0939170244046696</v>
      </c>
      <c r="M177" s="98">
        <f t="shared" si="22"/>
        <v>7.0444170244046704</v>
      </c>
      <c r="N177" s="116">
        <f t="shared" si="23"/>
        <v>7.0944170244046694</v>
      </c>
      <c r="O177" s="117">
        <f t="shared" si="24"/>
        <v>7.0694170244046699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7.09491702440467</v>
      </c>
      <c r="L178" s="115">
        <f t="shared" si="29"/>
        <v>7.1439170244046695</v>
      </c>
      <c r="M178" s="98">
        <f t="shared" si="22"/>
        <v>7.0944170244046703</v>
      </c>
      <c r="N178" s="116">
        <f t="shared" si="23"/>
        <v>7.1444170244046692</v>
      </c>
      <c r="O178" s="117">
        <f t="shared" si="24"/>
        <v>7.1194170244046697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7.1449170244046698</v>
      </c>
      <c r="L179" s="115">
        <f t="shared" si="29"/>
        <v>7.1939170244046693</v>
      </c>
      <c r="M179" s="98">
        <f t="shared" si="22"/>
        <v>7.1444170244046701</v>
      </c>
      <c r="N179" s="116">
        <f t="shared" si="23"/>
        <v>7.194417024404669</v>
      </c>
      <c r="O179" s="117">
        <f t="shared" si="24"/>
        <v>7.1694170244046695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7.1949170244046696</v>
      </c>
      <c r="L180" s="115">
        <f t="shared" si="29"/>
        <v>7.2439170244046691</v>
      </c>
      <c r="M180" s="98">
        <f t="shared" si="22"/>
        <v>7.1944170244046699</v>
      </c>
      <c r="N180" s="116">
        <f t="shared" si="23"/>
        <v>7.2444170244046688</v>
      </c>
      <c r="O180" s="117">
        <f t="shared" si="24"/>
        <v>7.2194170244046694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7.2449170244046694</v>
      </c>
      <c r="L181" s="115">
        <f t="shared" si="29"/>
        <v>7.2939170244046689</v>
      </c>
      <c r="M181" s="98">
        <f t="shared" si="22"/>
        <v>7.2444170244046697</v>
      </c>
      <c r="N181" s="116">
        <f t="shared" si="23"/>
        <v>7.2944170244046687</v>
      </c>
      <c r="O181" s="117">
        <f t="shared" si="24"/>
        <v>7.2694170244046692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7.2949170244046693</v>
      </c>
      <c r="L182" s="115">
        <f t="shared" si="29"/>
        <v>7.3439170244046688</v>
      </c>
      <c r="M182" s="98">
        <f t="shared" si="22"/>
        <v>7.2944170244046695</v>
      </c>
      <c r="N182" s="116">
        <f t="shared" si="23"/>
        <v>7.3444170244046685</v>
      </c>
      <c r="O182" s="117">
        <f t="shared" si="24"/>
        <v>7.319417024404669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7.3449170244046691</v>
      </c>
      <c r="L183" s="115">
        <f t="shared" si="29"/>
        <v>7.3939170244046686</v>
      </c>
      <c r="M183" s="98">
        <f t="shared" si="22"/>
        <v>7.3444170244046694</v>
      </c>
      <c r="N183" s="116">
        <f t="shared" si="23"/>
        <v>7.3944170244046683</v>
      </c>
      <c r="O183" s="117">
        <f t="shared" si="24"/>
        <v>7.3694170244046688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7.3949170244046689</v>
      </c>
      <c r="L184" s="115">
        <f t="shared" si="29"/>
        <v>7.4439170244046684</v>
      </c>
      <c r="M184" s="98">
        <f t="shared" si="22"/>
        <v>7.3944170244046692</v>
      </c>
      <c r="N184" s="116">
        <f t="shared" si="23"/>
        <v>7.4444170244046681</v>
      </c>
      <c r="O184" s="117">
        <f t="shared" si="24"/>
        <v>7.4194170244046687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7.4449170244046687</v>
      </c>
      <c r="L185" s="115">
        <f t="shared" si="29"/>
        <v>7.4939170244046682</v>
      </c>
      <c r="M185" s="98">
        <f t="shared" si="22"/>
        <v>7.444417024404669</v>
      </c>
      <c r="N185" s="116">
        <f t="shared" si="23"/>
        <v>7.4944170244046679</v>
      </c>
      <c r="O185" s="117">
        <f t="shared" si="24"/>
        <v>7.4694170244046685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7.4949170244046686</v>
      </c>
      <c r="L186" s="115">
        <f t="shared" si="29"/>
        <v>7.543917024404668</v>
      </c>
      <c r="M186" s="98">
        <f t="shared" si="22"/>
        <v>7.4944170244046688</v>
      </c>
      <c r="N186" s="116">
        <f t="shared" si="23"/>
        <v>7.5444170244046678</v>
      </c>
      <c r="O186" s="117">
        <f t="shared" si="24"/>
        <v>7.5194170244046683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7.5449170244046684</v>
      </c>
      <c r="L187" s="115">
        <f t="shared" si="29"/>
        <v>7.5939170244046679</v>
      </c>
      <c r="M187" s="98">
        <f t="shared" si="22"/>
        <v>7.5444170244046687</v>
      </c>
      <c r="N187" s="116">
        <f t="shared" si="23"/>
        <v>7.5944170244046676</v>
      </c>
      <c r="O187" s="117">
        <f t="shared" si="24"/>
        <v>7.5694170244046681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7.5949170244046682</v>
      </c>
      <c r="L188" s="115">
        <f t="shared" si="29"/>
        <v>7.6439170244046677</v>
      </c>
      <c r="M188" s="98">
        <f t="shared" si="22"/>
        <v>7.5944170244046685</v>
      </c>
      <c r="N188" s="116">
        <f t="shared" si="23"/>
        <v>7.6444170244046674</v>
      </c>
      <c r="O188" s="117">
        <f t="shared" si="24"/>
        <v>7.6194170244046679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7.644917024404668</v>
      </c>
      <c r="L189" s="115">
        <f t="shared" si="29"/>
        <v>7.6939170244046675</v>
      </c>
      <c r="M189" s="98">
        <f t="shared" si="22"/>
        <v>7.6444170244046683</v>
      </c>
      <c r="N189" s="116">
        <f t="shared" si="23"/>
        <v>7.6944170244046672</v>
      </c>
      <c r="O189" s="117">
        <f t="shared" si="24"/>
        <v>7.6694170244046678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7.6949170244046678</v>
      </c>
      <c r="L190" s="115">
        <f t="shared" si="29"/>
        <v>7.7439170244046673</v>
      </c>
      <c r="M190" s="98">
        <f t="shared" si="22"/>
        <v>7.6944170244046681</v>
      </c>
      <c r="N190" s="116">
        <f t="shared" si="23"/>
        <v>7.7444170244046671</v>
      </c>
      <c r="O190" s="117">
        <f t="shared" si="24"/>
        <v>7.7194170244046676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7.7449170244046677</v>
      </c>
      <c r="L191" s="115">
        <f t="shared" si="29"/>
        <v>7.7939170244046672</v>
      </c>
      <c r="M191" s="98">
        <f t="shared" si="22"/>
        <v>7.7444170244046679</v>
      </c>
      <c r="N191" s="116">
        <f t="shared" si="23"/>
        <v>7.7944170244046669</v>
      </c>
      <c r="O191" s="117">
        <f t="shared" si="24"/>
        <v>7.7694170244046674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7.7949170244046675</v>
      </c>
      <c r="L192" s="115">
        <f t="shared" si="29"/>
        <v>7.843917024404667</v>
      </c>
      <c r="M192" s="98">
        <f t="shared" si="22"/>
        <v>7.7944170244046678</v>
      </c>
      <c r="N192" s="116">
        <f t="shared" si="23"/>
        <v>7.8444170244046667</v>
      </c>
      <c r="O192" s="117">
        <f t="shared" si="24"/>
        <v>7.8194170244046672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7.8449170244046673</v>
      </c>
      <c r="L193" s="115">
        <f t="shared" si="29"/>
        <v>7.8939170244046668</v>
      </c>
      <c r="M193" s="98">
        <f t="shared" si="22"/>
        <v>7.8444170244046676</v>
      </c>
      <c r="N193" s="116">
        <f t="shared" si="23"/>
        <v>7.8944170244046665</v>
      </c>
      <c r="O193" s="117">
        <f t="shared" si="24"/>
        <v>7.8694170244046671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7.8949170244046671</v>
      </c>
      <c r="L194" s="115">
        <f t="shared" si="29"/>
        <v>7.9439170244046666</v>
      </c>
      <c r="M194" s="98">
        <f t="shared" si="22"/>
        <v>7.8944170244046674</v>
      </c>
      <c r="N194" s="116">
        <f t="shared" si="23"/>
        <v>7.9444170244046663</v>
      </c>
      <c r="O194" s="117">
        <f t="shared" si="24"/>
        <v>7.9194170244046669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7.944917024404667</v>
      </c>
      <c r="L195" s="115">
        <f t="shared" si="29"/>
        <v>7.9939170244046664</v>
      </c>
      <c r="M195" s="98">
        <f t="shared" si="22"/>
        <v>7.9444170244046672</v>
      </c>
      <c r="N195" s="116">
        <f t="shared" si="23"/>
        <v>7.9944170244046662</v>
      </c>
      <c r="O195" s="117">
        <f t="shared" si="24"/>
        <v>7.9694170244046667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7.9949170244046668</v>
      </c>
      <c r="L196" s="115">
        <f t="shared" si="29"/>
        <v>8.0439170244046672</v>
      </c>
      <c r="M196" s="98">
        <f t="shared" si="22"/>
        <v>7.9944170244046671</v>
      </c>
      <c r="N196" s="116">
        <f t="shared" si="23"/>
        <v>8.0444170244046678</v>
      </c>
      <c r="O196" s="117">
        <f t="shared" si="24"/>
        <v>8.0194170244046674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8.0449170244046666</v>
      </c>
      <c r="L197" s="115">
        <f t="shared" si="29"/>
        <v>8.0939170244046679</v>
      </c>
      <c r="M197" s="98">
        <f t="shared" ref="M197:M260" si="32">K197-5*10^-(D$2+1)</f>
        <v>8.044417024404666</v>
      </c>
      <c r="N197" s="116">
        <f t="shared" ref="N197:N260" si="33">L197+5*10^-(D$2+1)</f>
        <v>8.0944170244046685</v>
      </c>
      <c r="O197" s="117">
        <f t="shared" ref="O197:O260" si="34">AVERAGE(K197,L197)</f>
        <v>8.0694170244046681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8.0949170244046673</v>
      </c>
      <c r="L198" s="115">
        <f t="shared" ref="L198:L261" si="39">K198+$I$4-POWER(10,-$D$2)</f>
        <v>8.1439170244046686</v>
      </c>
      <c r="M198" s="98">
        <f t="shared" si="32"/>
        <v>8.0944170244046667</v>
      </c>
      <c r="N198" s="116">
        <f t="shared" si="33"/>
        <v>8.1444170244046692</v>
      </c>
      <c r="O198" s="117">
        <f t="shared" si="34"/>
        <v>8.1194170244046688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8.144917024404668</v>
      </c>
      <c r="L199" s="115">
        <f t="shared" si="39"/>
        <v>8.1939170244046693</v>
      </c>
      <c r="M199" s="98">
        <f t="shared" si="32"/>
        <v>8.1444170244046674</v>
      </c>
      <c r="N199" s="116">
        <f t="shared" si="33"/>
        <v>8.1944170244046699</v>
      </c>
      <c r="O199" s="117">
        <f t="shared" si="34"/>
        <v>8.1694170244046695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8.1949170244046687</v>
      </c>
      <c r="L200" s="115">
        <f t="shared" si="39"/>
        <v>8.24391702440467</v>
      </c>
      <c r="M200" s="98">
        <f t="shared" si="32"/>
        <v>8.1944170244046681</v>
      </c>
      <c r="N200" s="116">
        <f t="shared" si="33"/>
        <v>8.2444170244046706</v>
      </c>
      <c r="O200" s="117">
        <f t="shared" si="34"/>
        <v>8.2194170244046703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8.2449170244046694</v>
      </c>
      <c r="L201" s="115">
        <f t="shared" si="39"/>
        <v>8.2939170244046707</v>
      </c>
      <c r="M201" s="98">
        <f t="shared" si="32"/>
        <v>8.2444170244046688</v>
      </c>
      <c r="N201" s="116">
        <f t="shared" si="33"/>
        <v>8.2944170244046713</v>
      </c>
      <c r="O201" s="117">
        <f t="shared" si="34"/>
        <v>8.269417024404671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8.2949170244046702</v>
      </c>
      <c r="L202" s="115">
        <f t="shared" si="39"/>
        <v>8.3439170244046714</v>
      </c>
      <c r="M202" s="98">
        <f t="shared" si="32"/>
        <v>8.2944170244046695</v>
      </c>
      <c r="N202" s="116">
        <f t="shared" si="33"/>
        <v>8.344417024404672</v>
      </c>
      <c r="O202" s="117">
        <f t="shared" si="34"/>
        <v>8.3194170244046717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8.3449170244046709</v>
      </c>
      <c r="L203" s="115">
        <f t="shared" si="39"/>
        <v>8.3939170244046721</v>
      </c>
      <c r="M203" s="98">
        <f t="shared" si="32"/>
        <v>8.3444170244046703</v>
      </c>
      <c r="N203" s="116">
        <f t="shared" si="33"/>
        <v>8.3944170244046727</v>
      </c>
      <c r="O203" s="117">
        <f t="shared" si="34"/>
        <v>8.3694170244046724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8.3949170244046716</v>
      </c>
      <c r="L204" s="115">
        <f t="shared" si="39"/>
        <v>8.4439170244046728</v>
      </c>
      <c r="M204" s="98">
        <f t="shared" si="32"/>
        <v>8.394417024404671</v>
      </c>
      <c r="N204" s="116">
        <f t="shared" si="33"/>
        <v>8.4444170244046735</v>
      </c>
      <c r="O204" s="117">
        <f t="shared" si="34"/>
        <v>8.4194170244046731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8.4449170244046723</v>
      </c>
      <c r="L205" s="115">
        <f t="shared" si="39"/>
        <v>8.4939170244046736</v>
      </c>
      <c r="M205" s="98">
        <f t="shared" si="32"/>
        <v>8.4444170244046717</v>
      </c>
      <c r="N205" s="116">
        <f t="shared" si="33"/>
        <v>8.4944170244046742</v>
      </c>
      <c r="O205" s="117">
        <f t="shared" si="34"/>
        <v>8.4694170244046738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8.494917024404673</v>
      </c>
      <c r="L206" s="115">
        <f t="shared" si="39"/>
        <v>8.5439170244046743</v>
      </c>
      <c r="M206" s="98">
        <f t="shared" si="32"/>
        <v>8.4944170244046724</v>
      </c>
      <c r="N206" s="116">
        <f t="shared" si="33"/>
        <v>8.5444170244046749</v>
      </c>
      <c r="O206" s="117">
        <f t="shared" si="34"/>
        <v>8.5194170244046745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8.5449170244046737</v>
      </c>
      <c r="L207" s="115">
        <f t="shared" si="39"/>
        <v>8.593917024404675</v>
      </c>
      <c r="M207" s="98">
        <f t="shared" si="32"/>
        <v>8.5444170244046731</v>
      </c>
      <c r="N207" s="116">
        <f t="shared" si="33"/>
        <v>8.5944170244046756</v>
      </c>
      <c r="O207" s="117">
        <f t="shared" si="34"/>
        <v>8.5694170244046752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8.5949170244046744</v>
      </c>
      <c r="L208" s="115">
        <f t="shared" si="39"/>
        <v>8.6439170244046757</v>
      </c>
      <c r="M208" s="98">
        <f t="shared" si="32"/>
        <v>8.5944170244046738</v>
      </c>
      <c r="N208" s="116">
        <f t="shared" si="33"/>
        <v>8.6444170244046763</v>
      </c>
      <c r="O208" s="117">
        <f t="shared" si="34"/>
        <v>8.6194170244046759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8.6449170244046751</v>
      </c>
      <c r="L209" s="115">
        <f t="shared" si="39"/>
        <v>8.6939170244046764</v>
      </c>
      <c r="M209" s="98">
        <f t="shared" si="32"/>
        <v>8.6444170244046745</v>
      </c>
      <c r="N209" s="116">
        <f t="shared" si="33"/>
        <v>8.694417024404677</v>
      </c>
      <c r="O209" s="117">
        <f t="shared" si="34"/>
        <v>8.6694170244046767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8.6949170244046758</v>
      </c>
      <c r="L210" s="115">
        <f t="shared" si="39"/>
        <v>8.7439170244046771</v>
      </c>
      <c r="M210" s="98">
        <f t="shared" si="32"/>
        <v>8.6944170244046752</v>
      </c>
      <c r="N210" s="116">
        <f t="shared" si="33"/>
        <v>8.7444170244046777</v>
      </c>
      <c r="O210" s="117">
        <f t="shared" si="34"/>
        <v>8.7194170244046774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8.7449170244046766</v>
      </c>
      <c r="L211" s="115">
        <f t="shared" si="39"/>
        <v>8.7939170244046778</v>
      </c>
      <c r="M211" s="98">
        <f t="shared" si="32"/>
        <v>8.7444170244046759</v>
      </c>
      <c r="N211" s="116">
        <f t="shared" si="33"/>
        <v>8.7944170244046784</v>
      </c>
      <c r="O211" s="117">
        <f t="shared" si="34"/>
        <v>8.7694170244046781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8.7949170244046773</v>
      </c>
      <c r="L212" s="115">
        <f t="shared" si="39"/>
        <v>8.8439170244046785</v>
      </c>
      <c r="M212" s="98">
        <f t="shared" si="32"/>
        <v>8.7944170244046767</v>
      </c>
      <c r="N212" s="116">
        <f t="shared" si="33"/>
        <v>8.8444170244046791</v>
      </c>
      <c r="O212" s="117">
        <f t="shared" si="34"/>
        <v>8.8194170244046788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8.844917024404678</v>
      </c>
      <c r="L213" s="115">
        <f t="shared" si="39"/>
        <v>8.8939170244046792</v>
      </c>
      <c r="M213" s="98">
        <f t="shared" si="32"/>
        <v>8.8444170244046774</v>
      </c>
      <c r="N213" s="116">
        <f t="shared" si="33"/>
        <v>8.8944170244046799</v>
      </c>
      <c r="O213" s="117">
        <f t="shared" si="34"/>
        <v>8.8694170244046795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8.8949170244046787</v>
      </c>
      <c r="L214" s="115">
        <f t="shared" si="39"/>
        <v>8.9439170244046799</v>
      </c>
      <c r="M214" s="98">
        <f t="shared" si="32"/>
        <v>8.8944170244046781</v>
      </c>
      <c r="N214" s="116">
        <f t="shared" si="33"/>
        <v>8.9444170244046806</v>
      </c>
      <c r="O214" s="117">
        <f t="shared" si="34"/>
        <v>8.9194170244046802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8.9449170244046794</v>
      </c>
      <c r="L215" s="115">
        <f t="shared" si="39"/>
        <v>8.9939170244046807</v>
      </c>
      <c r="M215" s="98">
        <f t="shared" si="32"/>
        <v>8.9444170244046788</v>
      </c>
      <c r="N215" s="116">
        <f t="shared" si="33"/>
        <v>8.9944170244046813</v>
      </c>
      <c r="O215" s="117">
        <f t="shared" si="34"/>
        <v>8.9694170244046809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8.9949170244046801</v>
      </c>
      <c r="L216" s="115">
        <f t="shared" si="39"/>
        <v>9.0439170244046814</v>
      </c>
      <c r="M216" s="98">
        <f t="shared" si="32"/>
        <v>8.9944170244046795</v>
      </c>
      <c r="N216" s="116">
        <f t="shared" si="33"/>
        <v>9.044417024404682</v>
      </c>
      <c r="O216" s="117">
        <f t="shared" si="34"/>
        <v>9.0194170244046816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9.0449170244046808</v>
      </c>
      <c r="L217" s="115">
        <f t="shared" si="39"/>
        <v>9.0939170244046821</v>
      </c>
      <c r="M217" s="98">
        <f t="shared" si="32"/>
        <v>9.0444170244046802</v>
      </c>
      <c r="N217" s="116">
        <f t="shared" si="33"/>
        <v>9.0944170244046827</v>
      </c>
      <c r="O217" s="117">
        <f t="shared" si="34"/>
        <v>9.0694170244046823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9.0949170244046815</v>
      </c>
      <c r="L218" s="115">
        <f t="shared" si="39"/>
        <v>9.1439170244046828</v>
      </c>
      <c r="M218" s="98">
        <f t="shared" si="32"/>
        <v>9.0944170244046809</v>
      </c>
      <c r="N218" s="116">
        <f t="shared" si="33"/>
        <v>9.1444170244046834</v>
      </c>
      <c r="O218" s="117">
        <f t="shared" si="34"/>
        <v>9.119417024404683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9.1449170244046822</v>
      </c>
      <c r="L219" s="115">
        <f t="shared" si="39"/>
        <v>9.1939170244046835</v>
      </c>
      <c r="M219" s="98">
        <f t="shared" si="32"/>
        <v>9.1444170244046816</v>
      </c>
      <c r="N219" s="116">
        <f t="shared" si="33"/>
        <v>9.1944170244046841</v>
      </c>
      <c r="O219" s="117">
        <f t="shared" si="34"/>
        <v>9.1694170244046838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9.1949170244046829</v>
      </c>
      <c r="L220" s="115">
        <f t="shared" si="39"/>
        <v>9.2439170244046842</v>
      </c>
      <c r="M220" s="98">
        <f t="shared" si="32"/>
        <v>9.1944170244046823</v>
      </c>
      <c r="N220" s="116">
        <f t="shared" si="33"/>
        <v>9.2444170244046848</v>
      </c>
      <c r="O220" s="117">
        <f t="shared" si="34"/>
        <v>9.2194170244046845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9.2449170244046837</v>
      </c>
      <c r="L221" s="115">
        <f t="shared" si="39"/>
        <v>9.2939170244046849</v>
      </c>
      <c r="M221" s="98">
        <f t="shared" si="32"/>
        <v>9.244417024404683</v>
      </c>
      <c r="N221" s="116">
        <f t="shared" si="33"/>
        <v>9.2944170244046855</v>
      </c>
      <c r="O221" s="117">
        <f t="shared" si="34"/>
        <v>9.2694170244046852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9.2949170244046844</v>
      </c>
      <c r="L222" s="115">
        <f t="shared" si="39"/>
        <v>9.3439170244046856</v>
      </c>
      <c r="M222" s="98">
        <f t="shared" si="32"/>
        <v>9.2944170244046838</v>
      </c>
      <c r="N222" s="116">
        <f t="shared" si="33"/>
        <v>9.3444170244046862</v>
      </c>
      <c r="O222" s="117">
        <f t="shared" si="34"/>
        <v>9.3194170244046859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9.3449170244046851</v>
      </c>
      <c r="L223" s="115">
        <f t="shared" si="39"/>
        <v>9.3939170244046863</v>
      </c>
      <c r="M223" s="98">
        <f t="shared" si="32"/>
        <v>9.3444170244046845</v>
      </c>
      <c r="N223" s="116">
        <f t="shared" si="33"/>
        <v>9.394417024404687</v>
      </c>
      <c r="O223" s="117">
        <f t="shared" si="34"/>
        <v>9.3694170244046866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9.3949170244046858</v>
      </c>
      <c r="L224" s="115">
        <f t="shared" si="39"/>
        <v>9.4439170244046871</v>
      </c>
      <c r="M224" s="98">
        <f t="shared" si="32"/>
        <v>9.3944170244046852</v>
      </c>
      <c r="N224" s="116">
        <f t="shared" si="33"/>
        <v>9.4444170244046877</v>
      </c>
      <c r="O224" s="117">
        <f t="shared" si="34"/>
        <v>9.4194170244046873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9.4449170244046865</v>
      </c>
      <c r="L225" s="115">
        <f t="shared" si="39"/>
        <v>9.4939170244046878</v>
      </c>
      <c r="M225" s="98">
        <f t="shared" si="32"/>
        <v>9.4444170244046859</v>
      </c>
      <c r="N225" s="116">
        <f t="shared" si="33"/>
        <v>9.4944170244046884</v>
      </c>
      <c r="O225" s="117">
        <f t="shared" si="34"/>
        <v>9.469417024404688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9.4949170244046872</v>
      </c>
      <c r="L226" s="115">
        <f t="shared" si="39"/>
        <v>9.5439170244046885</v>
      </c>
      <c r="M226" s="98">
        <f t="shared" si="32"/>
        <v>9.4944170244046866</v>
      </c>
      <c r="N226" s="116">
        <f t="shared" si="33"/>
        <v>9.5444170244046891</v>
      </c>
      <c r="O226" s="117">
        <f t="shared" si="34"/>
        <v>9.5194170244046887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9.5449170244046879</v>
      </c>
      <c r="L227" s="115">
        <f t="shared" si="39"/>
        <v>9.5939170244046892</v>
      </c>
      <c r="M227" s="98">
        <f t="shared" si="32"/>
        <v>9.5444170244046873</v>
      </c>
      <c r="N227" s="116">
        <f t="shared" si="33"/>
        <v>9.5944170244046898</v>
      </c>
      <c r="O227" s="117">
        <f t="shared" si="34"/>
        <v>9.5694170244046894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9.5949170244046886</v>
      </c>
      <c r="L228" s="115">
        <f t="shared" si="39"/>
        <v>9.6439170244046899</v>
      </c>
      <c r="M228" s="98">
        <f t="shared" si="32"/>
        <v>9.594417024404688</v>
      </c>
      <c r="N228" s="116">
        <f t="shared" si="33"/>
        <v>9.6444170244046905</v>
      </c>
      <c r="O228" s="117">
        <f t="shared" si="34"/>
        <v>9.6194170244046902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9.6449170244046893</v>
      </c>
      <c r="L229" s="115">
        <f t="shared" si="39"/>
        <v>9.6939170244046906</v>
      </c>
      <c r="M229" s="98">
        <f t="shared" si="32"/>
        <v>9.6444170244046887</v>
      </c>
      <c r="N229" s="116">
        <f t="shared" si="33"/>
        <v>9.6944170244046912</v>
      </c>
      <c r="O229" s="117">
        <f t="shared" si="34"/>
        <v>9.6694170244046909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9.6949170244046901</v>
      </c>
      <c r="L230" s="115">
        <f t="shared" si="39"/>
        <v>9.7439170244046913</v>
      </c>
      <c r="M230" s="98">
        <f t="shared" si="32"/>
        <v>9.6944170244046894</v>
      </c>
      <c r="N230" s="116">
        <f t="shared" si="33"/>
        <v>9.7444170244046919</v>
      </c>
      <c r="O230" s="117">
        <f t="shared" si="34"/>
        <v>9.7194170244046916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9.7449170244046908</v>
      </c>
      <c r="L231" s="115">
        <f t="shared" si="39"/>
        <v>9.793917024404692</v>
      </c>
      <c r="M231" s="98">
        <f t="shared" si="32"/>
        <v>9.7444170244046902</v>
      </c>
      <c r="N231" s="116">
        <f t="shared" si="33"/>
        <v>9.7944170244046926</v>
      </c>
      <c r="O231" s="117">
        <f t="shared" si="34"/>
        <v>9.7694170244046923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9.7949170244046915</v>
      </c>
      <c r="L232" s="115">
        <f t="shared" si="39"/>
        <v>9.8439170244046927</v>
      </c>
      <c r="M232" s="98">
        <f t="shared" si="32"/>
        <v>9.7944170244046909</v>
      </c>
      <c r="N232" s="116">
        <f t="shared" si="33"/>
        <v>9.8444170244046934</v>
      </c>
      <c r="O232" s="117">
        <f t="shared" si="34"/>
        <v>9.819417024404693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9.8449170244046922</v>
      </c>
      <c r="L233" s="115">
        <f t="shared" si="39"/>
        <v>9.8939170244046934</v>
      </c>
      <c r="M233" s="98">
        <f t="shared" si="32"/>
        <v>9.8444170244046916</v>
      </c>
      <c r="N233" s="116">
        <f t="shared" si="33"/>
        <v>9.8944170244046941</v>
      </c>
      <c r="O233" s="117">
        <f t="shared" si="34"/>
        <v>9.8694170244046937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9.8949170244046929</v>
      </c>
      <c r="L234" s="115">
        <f t="shared" si="39"/>
        <v>9.9439170244046942</v>
      </c>
      <c r="M234" s="98">
        <f t="shared" si="32"/>
        <v>9.8944170244046923</v>
      </c>
      <c r="N234" s="116">
        <f t="shared" si="33"/>
        <v>9.9444170244046948</v>
      </c>
      <c r="O234" s="117">
        <f t="shared" si="34"/>
        <v>9.9194170244046944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9.9449170244046936</v>
      </c>
      <c r="L235" s="115">
        <f t="shared" si="39"/>
        <v>9.9939170244046949</v>
      </c>
      <c r="M235" s="98">
        <f t="shared" si="32"/>
        <v>9.944417024404693</v>
      </c>
      <c r="N235" s="116">
        <f t="shared" si="33"/>
        <v>9.9944170244046955</v>
      </c>
      <c r="O235" s="117">
        <f t="shared" si="34"/>
        <v>9.9694170244046951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9.9949170244046943</v>
      </c>
      <c r="L236" s="115">
        <f t="shared" si="39"/>
        <v>10.043917024404696</v>
      </c>
      <c r="M236" s="98">
        <f t="shared" si="32"/>
        <v>9.9944170244046937</v>
      </c>
      <c r="N236" s="116">
        <f t="shared" si="33"/>
        <v>10.044417024404696</v>
      </c>
      <c r="O236" s="117">
        <f t="shared" si="34"/>
        <v>10.019417024404696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10.044917024404695</v>
      </c>
      <c r="L237" s="115">
        <f t="shared" si="39"/>
        <v>10.093917024404696</v>
      </c>
      <c r="M237" s="98">
        <f t="shared" si="32"/>
        <v>10.044417024404694</v>
      </c>
      <c r="N237" s="116">
        <f t="shared" si="33"/>
        <v>10.094417024404697</v>
      </c>
      <c r="O237" s="117">
        <f t="shared" si="34"/>
        <v>10.069417024404697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10.094917024404696</v>
      </c>
      <c r="L238" s="115">
        <f t="shared" si="39"/>
        <v>10.143917024404697</v>
      </c>
      <c r="M238" s="98">
        <f t="shared" si="32"/>
        <v>10.094417024404695</v>
      </c>
      <c r="N238" s="116">
        <f t="shared" si="33"/>
        <v>10.144417024404698</v>
      </c>
      <c r="O238" s="117">
        <f t="shared" si="34"/>
        <v>10.119417024404697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10.144917024404696</v>
      </c>
      <c r="L239" s="115">
        <f t="shared" si="39"/>
        <v>10.193917024404698</v>
      </c>
      <c r="M239" s="98">
        <f t="shared" si="32"/>
        <v>10.144417024404696</v>
      </c>
      <c r="N239" s="116">
        <f t="shared" si="33"/>
        <v>10.194417024404698</v>
      </c>
      <c r="O239" s="117">
        <f t="shared" si="34"/>
        <v>10.169417024404698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10.194917024404697</v>
      </c>
      <c r="L240" s="115">
        <f t="shared" si="39"/>
        <v>10.243917024404698</v>
      </c>
      <c r="M240" s="98">
        <f t="shared" si="32"/>
        <v>10.194417024404697</v>
      </c>
      <c r="N240" s="116">
        <f t="shared" si="33"/>
        <v>10.244417024404699</v>
      </c>
      <c r="O240" s="117">
        <f t="shared" si="34"/>
        <v>10.219417024404699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10.244917024404698</v>
      </c>
      <c r="L241" s="115">
        <f t="shared" si="39"/>
        <v>10.293917024404699</v>
      </c>
      <c r="M241" s="98">
        <f t="shared" si="32"/>
        <v>10.244417024404697</v>
      </c>
      <c r="N241" s="116">
        <f t="shared" si="33"/>
        <v>10.2944170244047</v>
      </c>
      <c r="O241" s="117">
        <f t="shared" si="34"/>
        <v>10.269417024404699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10.294917024404699</v>
      </c>
      <c r="L242" s="115">
        <f t="shared" si="39"/>
        <v>10.3439170244047</v>
      </c>
      <c r="M242" s="98">
        <f t="shared" si="32"/>
        <v>10.294417024404698</v>
      </c>
      <c r="N242" s="116">
        <f t="shared" si="33"/>
        <v>10.3444170244047</v>
      </c>
      <c r="O242" s="117">
        <f t="shared" si="34"/>
        <v>10.3194170244047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10.344917024404699</v>
      </c>
      <c r="L243" s="115">
        <f t="shared" si="39"/>
        <v>10.393917024404701</v>
      </c>
      <c r="M243" s="98">
        <f t="shared" si="32"/>
        <v>10.344417024404699</v>
      </c>
      <c r="N243" s="116">
        <f t="shared" si="33"/>
        <v>10.394417024404701</v>
      </c>
      <c r="O243" s="117">
        <f t="shared" si="34"/>
        <v>10.369417024404701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10.3949170244047</v>
      </c>
      <c r="L244" s="115">
        <f t="shared" si="39"/>
        <v>10.443917024404701</v>
      </c>
      <c r="M244" s="98">
        <f t="shared" si="32"/>
        <v>10.394417024404699</v>
      </c>
      <c r="N244" s="116">
        <f t="shared" si="33"/>
        <v>10.444417024404702</v>
      </c>
      <c r="O244" s="117">
        <f t="shared" si="34"/>
        <v>10.419417024404702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10.444917024404701</v>
      </c>
      <c r="L245" s="115">
        <f t="shared" si="39"/>
        <v>10.493917024404702</v>
      </c>
      <c r="M245" s="98">
        <f t="shared" si="32"/>
        <v>10.4444170244047</v>
      </c>
      <c r="N245" s="116">
        <f t="shared" si="33"/>
        <v>10.494417024404703</v>
      </c>
      <c r="O245" s="117">
        <f t="shared" si="34"/>
        <v>10.469417024404702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10.494917024404701</v>
      </c>
      <c r="L246" s="115">
        <f t="shared" si="39"/>
        <v>10.543917024404703</v>
      </c>
      <c r="M246" s="98">
        <f t="shared" si="32"/>
        <v>10.494417024404701</v>
      </c>
      <c r="N246" s="116">
        <f t="shared" si="33"/>
        <v>10.544417024404703</v>
      </c>
      <c r="O246" s="117">
        <f t="shared" si="34"/>
        <v>10.519417024404703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10.544917024404702</v>
      </c>
      <c r="L247" s="115">
        <f t="shared" si="39"/>
        <v>10.593917024404703</v>
      </c>
      <c r="M247" s="98">
        <f t="shared" si="32"/>
        <v>10.544417024404702</v>
      </c>
      <c r="N247" s="116">
        <f t="shared" si="33"/>
        <v>10.594417024404704</v>
      </c>
      <c r="O247" s="117">
        <f t="shared" si="34"/>
        <v>10.569417024404704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10.594917024404703</v>
      </c>
      <c r="L248" s="115">
        <f t="shared" si="39"/>
        <v>10.643917024404704</v>
      </c>
      <c r="M248" s="98">
        <f t="shared" si="32"/>
        <v>10.594417024404702</v>
      </c>
      <c r="N248" s="116">
        <f t="shared" si="33"/>
        <v>10.644417024404705</v>
      </c>
      <c r="O248" s="117">
        <f t="shared" si="34"/>
        <v>10.619417024404704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10.644917024404704</v>
      </c>
      <c r="L249" s="115">
        <f t="shared" si="39"/>
        <v>10.693917024404705</v>
      </c>
      <c r="M249" s="98">
        <f t="shared" si="32"/>
        <v>10.644417024404703</v>
      </c>
      <c r="N249" s="116">
        <f t="shared" si="33"/>
        <v>10.694417024404705</v>
      </c>
      <c r="O249" s="117">
        <f t="shared" si="34"/>
        <v>10.669417024404705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10.694917024404704</v>
      </c>
      <c r="L250" s="115">
        <f t="shared" si="39"/>
        <v>10.743917024404706</v>
      </c>
      <c r="M250" s="98">
        <f t="shared" si="32"/>
        <v>10.694417024404704</v>
      </c>
      <c r="N250" s="116">
        <f t="shared" si="33"/>
        <v>10.744417024404706</v>
      </c>
      <c r="O250" s="117">
        <f t="shared" si="34"/>
        <v>10.719417024404706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10.744917024404705</v>
      </c>
      <c r="L251" s="115">
        <f t="shared" si="39"/>
        <v>10.793917024404706</v>
      </c>
      <c r="M251" s="98">
        <f t="shared" si="32"/>
        <v>10.744417024404704</v>
      </c>
      <c r="N251" s="116">
        <f t="shared" si="33"/>
        <v>10.794417024404707</v>
      </c>
      <c r="O251" s="117">
        <f t="shared" si="34"/>
        <v>10.769417024404706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10.794917024404706</v>
      </c>
      <c r="L252" s="115">
        <f t="shared" si="39"/>
        <v>10.843917024404707</v>
      </c>
      <c r="M252" s="98">
        <f t="shared" si="32"/>
        <v>10.794417024404705</v>
      </c>
      <c r="N252" s="116">
        <f t="shared" si="33"/>
        <v>10.844417024404708</v>
      </c>
      <c r="O252" s="117">
        <f t="shared" si="34"/>
        <v>10.819417024404707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10.844917024404706</v>
      </c>
      <c r="L253" s="115">
        <f t="shared" si="39"/>
        <v>10.893917024404708</v>
      </c>
      <c r="M253" s="98">
        <f t="shared" si="32"/>
        <v>10.844417024404706</v>
      </c>
      <c r="N253" s="116">
        <f t="shared" si="33"/>
        <v>10.894417024404708</v>
      </c>
      <c r="O253" s="117">
        <f t="shared" si="34"/>
        <v>10.869417024404708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10.894917024404707</v>
      </c>
      <c r="L254" s="115">
        <f t="shared" si="39"/>
        <v>10.943917024404708</v>
      </c>
      <c r="M254" s="98">
        <f t="shared" si="32"/>
        <v>10.894417024404706</v>
      </c>
      <c r="N254" s="116">
        <f t="shared" si="33"/>
        <v>10.944417024404709</v>
      </c>
      <c r="O254" s="117">
        <f t="shared" si="34"/>
        <v>10.919417024404709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10.944917024404708</v>
      </c>
      <c r="L255" s="115">
        <f t="shared" si="39"/>
        <v>10.993917024404709</v>
      </c>
      <c r="M255" s="98">
        <f t="shared" si="32"/>
        <v>10.944417024404707</v>
      </c>
      <c r="N255" s="116">
        <f t="shared" si="33"/>
        <v>10.99441702440471</v>
      </c>
      <c r="O255" s="117">
        <f t="shared" si="34"/>
        <v>10.969417024404709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10.994917024404709</v>
      </c>
      <c r="L256" s="115">
        <f t="shared" si="39"/>
        <v>11.04391702440471</v>
      </c>
      <c r="M256" s="98">
        <f t="shared" si="32"/>
        <v>10.994417024404708</v>
      </c>
      <c r="N256" s="116">
        <f t="shared" si="33"/>
        <v>11.04441702440471</v>
      </c>
      <c r="O256" s="117">
        <f t="shared" si="34"/>
        <v>11.01941702440471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11.044917024404709</v>
      </c>
      <c r="L257" s="115">
        <f t="shared" si="39"/>
        <v>11.093917024404711</v>
      </c>
      <c r="M257" s="98">
        <f t="shared" si="32"/>
        <v>11.044417024404709</v>
      </c>
      <c r="N257" s="116">
        <f t="shared" si="33"/>
        <v>11.094417024404711</v>
      </c>
      <c r="O257" s="117">
        <f t="shared" si="34"/>
        <v>11.069417024404711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11.09491702440471</v>
      </c>
      <c r="L258" s="115">
        <f t="shared" si="39"/>
        <v>11.143917024404711</v>
      </c>
      <c r="M258" s="98">
        <f t="shared" si="32"/>
        <v>11.094417024404709</v>
      </c>
      <c r="N258" s="116">
        <f t="shared" si="33"/>
        <v>11.144417024404712</v>
      </c>
      <c r="O258" s="117">
        <f t="shared" si="34"/>
        <v>11.119417024404711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11.144917024404711</v>
      </c>
      <c r="L259" s="115">
        <f t="shared" si="39"/>
        <v>11.193917024404712</v>
      </c>
      <c r="M259" s="98">
        <f t="shared" si="32"/>
        <v>11.14441702440471</v>
      </c>
      <c r="N259" s="116">
        <f t="shared" si="33"/>
        <v>11.194417024404713</v>
      </c>
      <c r="O259" s="117">
        <f t="shared" si="34"/>
        <v>11.169417024404712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11.194917024404711</v>
      </c>
      <c r="L260" s="115">
        <f t="shared" si="39"/>
        <v>11.243917024404713</v>
      </c>
      <c r="M260" s="98">
        <f t="shared" si="32"/>
        <v>11.194417024404711</v>
      </c>
      <c r="N260" s="116">
        <f t="shared" si="33"/>
        <v>11.244417024404713</v>
      </c>
      <c r="O260" s="117">
        <f t="shared" si="34"/>
        <v>11.219417024404713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11.244917024404712</v>
      </c>
      <c r="L261" s="115">
        <f t="shared" si="39"/>
        <v>11.293917024404713</v>
      </c>
      <c r="M261" s="98">
        <f t="shared" ref="M261:M324" si="42">K261-5*10^-(D$2+1)</f>
        <v>11.244417024404711</v>
      </c>
      <c r="N261" s="116">
        <f t="shared" ref="N261:N324" si="43">L261+5*10^-(D$2+1)</f>
        <v>11.294417024404714</v>
      </c>
      <c r="O261" s="117">
        <f t="shared" ref="O261:O324" si="44">AVERAGE(K261,L261)</f>
        <v>11.269417024404714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11.294917024404713</v>
      </c>
      <c r="L262" s="115">
        <f t="shared" ref="L262:L325" si="49">K262+$I$4-POWER(10,-$D$2)</f>
        <v>11.343917024404714</v>
      </c>
      <c r="M262" s="98">
        <f t="shared" si="42"/>
        <v>11.294417024404712</v>
      </c>
      <c r="N262" s="116">
        <f t="shared" si="43"/>
        <v>11.344417024404715</v>
      </c>
      <c r="O262" s="117">
        <f t="shared" si="44"/>
        <v>11.319417024404714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11.344917024404714</v>
      </c>
      <c r="L263" s="115">
        <f t="shared" si="49"/>
        <v>11.393917024404715</v>
      </c>
      <c r="M263" s="98">
        <f t="shared" si="42"/>
        <v>11.344417024404713</v>
      </c>
      <c r="N263" s="116">
        <f t="shared" si="43"/>
        <v>11.394417024404715</v>
      </c>
      <c r="O263" s="117">
        <f t="shared" si="44"/>
        <v>11.369417024404715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11.394917024404714</v>
      </c>
      <c r="L264" s="115">
        <f t="shared" si="49"/>
        <v>11.443917024404715</v>
      </c>
      <c r="M264" s="98">
        <f t="shared" si="42"/>
        <v>11.394417024404714</v>
      </c>
      <c r="N264" s="116">
        <f t="shared" si="43"/>
        <v>11.444417024404716</v>
      </c>
      <c r="O264" s="117">
        <f t="shared" si="44"/>
        <v>11.419417024404716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11.444917024404715</v>
      </c>
      <c r="L265" s="115">
        <f t="shared" si="49"/>
        <v>11.493917024404716</v>
      </c>
      <c r="M265" s="98">
        <f t="shared" si="42"/>
        <v>11.444417024404714</v>
      </c>
      <c r="N265" s="116">
        <f t="shared" si="43"/>
        <v>11.494417024404717</v>
      </c>
      <c r="O265" s="117">
        <f t="shared" si="44"/>
        <v>11.469417024404716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11.494917024404716</v>
      </c>
      <c r="L266" s="115">
        <f t="shared" si="49"/>
        <v>11.543917024404717</v>
      </c>
      <c r="M266" s="98">
        <f t="shared" si="42"/>
        <v>11.494417024404715</v>
      </c>
      <c r="N266" s="116">
        <f t="shared" si="43"/>
        <v>11.544417024404718</v>
      </c>
      <c r="O266" s="117">
        <f t="shared" si="44"/>
        <v>11.519417024404717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11.544917024404716</v>
      </c>
      <c r="L267" s="115">
        <f t="shared" si="49"/>
        <v>11.593917024404718</v>
      </c>
      <c r="M267" s="98">
        <f t="shared" si="42"/>
        <v>11.544417024404716</v>
      </c>
      <c r="N267" s="116">
        <f t="shared" si="43"/>
        <v>11.594417024404718</v>
      </c>
      <c r="O267" s="117">
        <f t="shared" si="44"/>
        <v>11.569417024404718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11.594917024404717</v>
      </c>
      <c r="L268" s="115">
        <f t="shared" si="49"/>
        <v>11.643917024404718</v>
      </c>
      <c r="M268" s="98">
        <f t="shared" si="42"/>
        <v>11.594417024404716</v>
      </c>
      <c r="N268" s="116">
        <f t="shared" si="43"/>
        <v>11.644417024404719</v>
      </c>
      <c r="O268" s="117">
        <f t="shared" si="44"/>
        <v>11.619417024404719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11.644917024404718</v>
      </c>
      <c r="L269" s="115">
        <f t="shared" si="49"/>
        <v>11.693917024404719</v>
      </c>
      <c r="M269" s="98">
        <f t="shared" si="42"/>
        <v>11.644417024404717</v>
      </c>
      <c r="N269" s="116">
        <f t="shared" si="43"/>
        <v>11.69441702440472</v>
      </c>
      <c r="O269" s="117">
        <f t="shared" si="44"/>
        <v>11.669417024404719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11.694917024404718</v>
      </c>
      <c r="L270" s="115">
        <f t="shared" si="49"/>
        <v>11.74391702440472</v>
      </c>
      <c r="M270" s="98">
        <f t="shared" si="42"/>
        <v>11.694417024404718</v>
      </c>
      <c r="N270" s="116">
        <f t="shared" si="43"/>
        <v>11.74441702440472</v>
      </c>
      <c r="O270" s="117">
        <f t="shared" si="44"/>
        <v>11.71941702440472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11.744917024404719</v>
      </c>
      <c r="L271" s="115">
        <f t="shared" si="49"/>
        <v>11.79391702440472</v>
      </c>
      <c r="M271" s="98">
        <f t="shared" si="42"/>
        <v>11.744417024404719</v>
      </c>
      <c r="N271" s="116">
        <f t="shared" si="43"/>
        <v>11.794417024404721</v>
      </c>
      <c r="O271" s="117">
        <f t="shared" si="44"/>
        <v>11.769417024404721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11.79491702440472</v>
      </c>
      <c r="L272" s="115">
        <f t="shared" si="49"/>
        <v>11.843917024404721</v>
      </c>
      <c r="M272" s="98">
        <f t="shared" si="42"/>
        <v>11.794417024404719</v>
      </c>
      <c r="N272" s="116">
        <f t="shared" si="43"/>
        <v>11.844417024404722</v>
      </c>
      <c r="O272" s="117">
        <f t="shared" si="44"/>
        <v>11.819417024404721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11.844917024404721</v>
      </c>
      <c r="L273" s="115">
        <f t="shared" si="49"/>
        <v>11.893917024404722</v>
      </c>
      <c r="M273" s="98">
        <f t="shared" si="42"/>
        <v>11.84441702440472</v>
      </c>
      <c r="N273" s="116">
        <f t="shared" si="43"/>
        <v>11.894417024404722</v>
      </c>
      <c r="O273" s="117">
        <f t="shared" si="44"/>
        <v>11.869417024404722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11.894917024404721</v>
      </c>
      <c r="L274" s="115">
        <f t="shared" si="49"/>
        <v>11.943917024404723</v>
      </c>
      <c r="M274" s="98">
        <f t="shared" si="42"/>
        <v>11.894417024404721</v>
      </c>
      <c r="N274" s="116">
        <f t="shared" si="43"/>
        <v>11.944417024404723</v>
      </c>
      <c r="O274" s="117">
        <f t="shared" si="44"/>
        <v>11.919417024404723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11.944917024404722</v>
      </c>
      <c r="L275" s="115">
        <f t="shared" si="49"/>
        <v>11.993917024404723</v>
      </c>
      <c r="M275" s="98">
        <f t="shared" si="42"/>
        <v>11.944417024404721</v>
      </c>
      <c r="N275" s="116">
        <f t="shared" si="43"/>
        <v>11.994417024404724</v>
      </c>
      <c r="O275" s="117">
        <f t="shared" si="44"/>
        <v>11.969417024404724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11.994917024404723</v>
      </c>
      <c r="L276" s="115">
        <f t="shared" si="49"/>
        <v>12.043917024404724</v>
      </c>
      <c r="M276" s="98">
        <f t="shared" si="42"/>
        <v>11.994417024404722</v>
      </c>
      <c r="N276" s="116">
        <f t="shared" si="43"/>
        <v>12.044417024404725</v>
      </c>
      <c r="O276" s="117">
        <f t="shared" si="44"/>
        <v>12.019417024404724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12.044917024404723</v>
      </c>
      <c r="L277" s="115">
        <f t="shared" si="49"/>
        <v>12.093917024404725</v>
      </c>
      <c r="M277" s="98">
        <f t="shared" si="42"/>
        <v>12.044417024404723</v>
      </c>
      <c r="N277" s="116">
        <f t="shared" si="43"/>
        <v>12.094417024404725</v>
      </c>
      <c r="O277" s="117">
        <f t="shared" si="44"/>
        <v>12.069417024404725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12.094917024404724</v>
      </c>
      <c r="L278" s="115">
        <f t="shared" si="49"/>
        <v>12.143917024404725</v>
      </c>
      <c r="M278" s="98">
        <f t="shared" si="42"/>
        <v>12.094417024404724</v>
      </c>
      <c r="N278" s="116">
        <f t="shared" si="43"/>
        <v>12.144417024404726</v>
      </c>
      <c r="O278" s="117">
        <f t="shared" si="44"/>
        <v>12.119417024404726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12.144917024404725</v>
      </c>
      <c r="L279" s="115">
        <f t="shared" si="49"/>
        <v>12.193917024404726</v>
      </c>
      <c r="M279" s="98">
        <f t="shared" si="42"/>
        <v>12.144417024404724</v>
      </c>
      <c r="N279" s="116">
        <f t="shared" si="43"/>
        <v>12.194417024404727</v>
      </c>
      <c r="O279" s="117">
        <f t="shared" si="44"/>
        <v>12.169417024404726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12.194917024404726</v>
      </c>
      <c r="L280" s="115">
        <f t="shared" si="49"/>
        <v>12.243917024404727</v>
      </c>
      <c r="M280" s="98">
        <f t="shared" si="42"/>
        <v>12.194417024404725</v>
      </c>
      <c r="N280" s="116">
        <f t="shared" si="43"/>
        <v>12.244417024404727</v>
      </c>
      <c r="O280" s="117">
        <f t="shared" si="44"/>
        <v>12.219417024404727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12.244917024404726</v>
      </c>
      <c r="L281" s="115">
        <f t="shared" si="49"/>
        <v>12.293917024404728</v>
      </c>
      <c r="M281" s="98">
        <f t="shared" si="42"/>
        <v>12.244417024404726</v>
      </c>
      <c r="N281" s="116">
        <f t="shared" si="43"/>
        <v>12.294417024404728</v>
      </c>
      <c r="O281" s="117">
        <f t="shared" si="44"/>
        <v>12.269417024404728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12.294917024404727</v>
      </c>
      <c r="L282" s="115">
        <f t="shared" si="49"/>
        <v>12.343917024404728</v>
      </c>
      <c r="M282" s="98">
        <f t="shared" si="42"/>
        <v>12.294417024404726</v>
      </c>
      <c r="N282" s="116">
        <f t="shared" si="43"/>
        <v>12.344417024404729</v>
      </c>
      <c r="O282" s="117">
        <f t="shared" si="44"/>
        <v>12.319417024404729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12.344917024404728</v>
      </c>
      <c r="L283" s="115">
        <f t="shared" si="49"/>
        <v>12.393917024404729</v>
      </c>
      <c r="M283" s="98">
        <f t="shared" si="42"/>
        <v>12.344417024404727</v>
      </c>
      <c r="N283" s="116">
        <f t="shared" si="43"/>
        <v>12.39441702440473</v>
      </c>
      <c r="O283" s="117">
        <f t="shared" si="44"/>
        <v>12.369417024404729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12.394917024404728</v>
      </c>
      <c r="L284" s="115">
        <f t="shared" si="49"/>
        <v>12.44391702440473</v>
      </c>
      <c r="M284" s="98">
        <f t="shared" si="42"/>
        <v>12.394417024404728</v>
      </c>
      <c r="N284" s="116">
        <f t="shared" si="43"/>
        <v>12.44441702440473</v>
      </c>
      <c r="O284" s="117">
        <f t="shared" si="44"/>
        <v>12.41941702440473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12.444917024404729</v>
      </c>
      <c r="L285" s="115">
        <f t="shared" si="49"/>
        <v>12.49391702440473</v>
      </c>
      <c r="M285" s="98">
        <f t="shared" si="42"/>
        <v>12.444417024404729</v>
      </c>
      <c r="N285" s="116">
        <f t="shared" si="43"/>
        <v>12.494417024404731</v>
      </c>
      <c r="O285" s="117">
        <f t="shared" si="44"/>
        <v>12.469417024404731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12.49491702440473</v>
      </c>
      <c r="L286" s="115">
        <f t="shared" si="49"/>
        <v>12.543917024404731</v>
      </c>
      <c r="M286" s="98">
        <f t="shared" si="42"/>
        <v>12.494417024404729</v>
      </c>
      <c r="N286" s="116">
        <f t="shared" si="43"/>
        <v>12.544417024404732</v>
      </c>
      <c r="O286" s="117">
        <f t="shared" si="44"/>
        <v>12.519417024404731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12.544917024404731</v>
      </c>
      <c r="L287" s="115">
        <f t="shared" si="49"/>
        <v>12.593917024404732</v>
      </c>
      <c r="M287" s="98">
        <f t="shared" si="42"/>
        <v>12.54441702440473</v>
      </c>
      <c r="N287" s="116">
        <f t="shared" si="43"/>
        <v>12.594417024404732</v>
      </c>
      <c r="O287" s="117">
        <f t="shared" si="44"/>
        <v>12.569417024404732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12.594917024404731</v>
      </c>
      <c r="L288" s="115">
        <f t="shared" si="49"/>
        <v>12.643917024404733</v>
      </c>
      <c r="M288" s="98">
        <f t="shared" si="42"/>
        <v>12.594417024404731</v>
      </c>
      <c r="N288" s="116">
        <f t="shared" si="43"/>
        <v>12.644417024404733</v>
      </c>
      <c r="O288" s="117">
        <f t="shared" si="44"/>
        <v>12.619417024404733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12.644917024404732</v>
      </c>
      <c r="L289" s="115">
        <f t="shared" si="49"/>
        <v>12.693917024404733</v>
      </c>
      <c r="M289" s="98">
        <f t="shared" si="42"/>
        <v>12.644417024404731</v>
      </c>
      <c r="N289" s="116">
        <f t="shared" si="43"/>
        <v>12.694417024404734</v>
      </c>
      <c r="O289" s="117">
        <f t="shared" si="44"/>
        <v>12.669417024404733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12.694917024404733</v>
      </c>
      <c r="L290" s="115">
        <f t="shared" si="49"/>
        <v>12.743917024404734</v>
      </c>
      <c r="M290" s="98">
        <f t="shared" si="42"/>
        <v>12.694417024404732</v>
      </c>
      <c r="N290" s="116">
        <f t="shared" si="43"/>
        <v>12.744417024404735</v>
      </c>
      <c r="O290" s="117">
        <f t="shared" si="44"/>
        <v>12.719417024404734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12.744917024404733</v>
      </c>
      <c r="L291" s="115">
        <f t="shared" si="49"/>
        <v>12.793917024404735</v>
      </c>
      <c r="M291" s="98">
        <f t="shared" si="42"/>
        <v>12.744417024404733</v>
      </c>
      <c r="N291" s="116">
        <f t="shared" si="43"/>
        <v>12.794417024404735</v>
      </c>
      <c r="O291" s="117">
        <f t="shared" si="44"/>
        <v>12.769417024404735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12.794917024404734</v>
      </c>
      <c r="L292" s="115">
        <f t="shared" si="49"/>
        <v>12.843917024404735</v>
      </c>
      <c r="M292" s="98">
        <f t="shared" si="42"/>
        <v>12.794417024404733</v>
      </c>
      <c r="N292" s="116">
        <f t="shared" si="43"/>
        <v>12.844417024404736</v>
      </c>
      <c r="O292" s="117">
        <f t="shared" si="44"/>
        <v>12.819417024404736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12.844917024404735</v>
      </c>
      <c r="L293" s="115">
        <f t="shared" si="49"/>
        <v>12.893917024404736</v>
      </c>
      <c r="M293" s="98">
        <f t="shared" si="42"/>
        <v>12.844417024404734</v>
      </c>
      <c r="N293" s="116">
        <f t="shared" si="43"/>
        <v>12.894417024404737</v>
      </c>
      <c r="O293" s="117">
        <f t="shared" si="44"/>
        <v>12.869417024404736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12.894917024404736</v>
      </c>
      <c r="L294" s="115">
        <f t="shared" si="49"/>
        <v>12.943917024404737</v>
      </c>
      <c r="M294" s="98">
        <f t="shared" si="42"/>
        <v>12.894417024404735</v>
      </c>
      <c r="N294" s="116">
        <f t="shared" si="43"/>
        <v>12.944417024404737</v>
      </c>
      <c r="O294" s="117">
        <f t="shared" si="44"/>
        <v>12.919417024404737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12.944917024404736</v>
      </c>
      <c r="L295" s="115">
        <f t="shared" si="49"/>
        <v>12.993917024404738</v>
      </c>
      <c r="M295" s="98">
        <f t="shared" si="42"/>
        <v>12.944417024404736</v>
      </c>
      <c r="N295" s="116">
        <f t="shared" si="43"/>
        <v>12.994417024404738</v>
      </c>
      <c r="O295" s="117">
        <f t="shared" si="44"/>
        <v>12.969417024404738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12.994917024404737</v>
      </c>
      <c r="L296" s="115">
        <f t="shared" si="49"/>
        <v>13.043917024404738</v>
      </c>
      <c r="M296" s="98">
        <f t="shared" si="42"/>
        <v>12.994417024404736</v>
      </c>
      <c r="N296" s="116">
        <f t="shared" si="43"/>
        <v>13.044417024404739</v>
      </c>
      <c r="O296" s="117">
        <f t="shared" si="44"/>
        <v>13.019417024404738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13.044917024404738</v>
      </c>
      <c r="L297" s="115">
        <f t="shared" si="49"/>
        <v>13.093917024404739</v>
      </c>
      <c r="M297" s="98">
        <f t="shared" si="42"/>
        <v>13.044417024404737</v>
      </c>
      <c r="N297" s="116">
        <f t="shared" si="43"/>
        <v>13.09441702440474</v>
      </c>
      <c r="O297" s="117">
        <f t="shared" si="44"/>
        <v>13.069417024404739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13.094917024404738</v>
      </c>
      <c r="L298" s="115">
        <f t="shared" si="49"/>
        <v>13.14391702440474</v>
      </c>
      <c r="M298" s="98">
        <f t="shared" si="42"/>
        <v>13.094417024404738</v>
      </c>
      <c r="N298" s="116">
        <f t="shared" si="43"/>
        <v>13.14441702440474</v>
      </c>
      <c r="O298" s="117">
        <f t="shared" si="44"/>
        <v>13.11941702440474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13.144917024404739</v>
      </c>
      <c r="L299" s="115">
        <f t="shared" si="49"/>
        <v>13.19391702440474</v>
      </c>
      <c r="M299" s="98">
        <f t="shared" si="42"/>
        <v>13.144417024404738</v>
      </c>
      <c r="N299" s="116">
        <f t="shared" si="43"/>
        <v>13.194417024404741</v>
      </c>
      <c r="O299" s="117">
        <f t="shared" si="44"/>
        <v>13.169417024404741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13.19491702440474</v>
      </c>
      <c r="L300" s="115">
        <f t="shared" si="49"/>
        <v>13.243917024404741</v>
      </c>
      <c r="M300" s="98">
        <f t="shared" si="42"/>
        <v>13.194417024404739</v>
      </c>
      <c r="N300" s="116">
        <f t="shared" si="43"/>
        <v>13.244417024404742</v>
      </c>
      <c r="O300" s="117">
        <f t="shared" si="44"/>
        <v>13.219417024404741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13.244917024404741</v>
      </c>
      <c r="L301" s="115">
        <f t="shared" si="49"/>
        <v>13.293917024404742</v>
      </c>
      <c r="M301" s="98">
        <f t="shared" si="42"/>
        <v>13.24441702440474</v>
      </c>
      <c r="N301" s="116">
        <f t="shared" si="43"/>
        <v>13.294417024404742</v>
      </c>
      <c r="O301" s="117">
        <f t="shared" si="44"/>
        <v>13.269417024404742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13.294917024404741</v>
      </c>
      <c r="L302" s="115">
        <f t="shared" si="49"/>
        <v>13.343917024404742</v>
      </c>
      <c r="M302" s="98">
        <f t="shared" si="42"/>
        <v>13.294417024404741</v>
      </c>
      <c r="N302" s="116">
        <f t="shared" si="43"/>
        <v>13.344417024404743</v>
      </c>
      <c r="O302" s="117">
        <f t="shared" si="44"/>
        <v>13.319417024404743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13.344917024404742</v>
      </c>
      <c r="L303" s="115">
        <f t="shared" si="49"/>
        <v>13.393917024404743</v>
      </c>
      <c r="M303" s="98">
        <f t="shared" si="42"/>
        <v>13.344417024404741</v>
      </c>
      <c r="N303" s="116">
        <f t="shared" si="43"/>
        <v>13.394417024404744</v>
      </c>
      <c r="O303" s="117">
        <f t="shared" si="44"/>
        <v>13.369417024404743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13.394917024404743</v>
      </c>
      <c r="L304" s="115">
        <f t="shared" si="49"/>
        <v>13.443917024404744</v>
      </c>
      <c r="M304" s="98">
        <f t="shared" si="42"/>
        <v>13.394417024404742</v>
      </c>
      <c r="N304" s="116">
        <f t="shared" si="43"/>
        <v>13.444417024404745</v>
      </c>
      <c r="O304" s="117">
        <f t="shared" si="44"/>
        <v>13.419417024404744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13.444917024404743</v>
      </c>
      <c r="L305" s="115">
        <f t="shared" si="49"/>
        <v>13.493917024404745</v>
      </c>
      <c r="M305" s="98">
        <f t="shared" si="42"/>
        <v>13.444417024404743</v>
      </c>
      <c r="N305" s="116">
        <f t="shared" si="43"/>
        <v>13.494417024404745</v>
      </c>
      <c r="O305" s="117">
        <f t="shared" si="44"/>
        <v>13.469417024404745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13.494917024404744</v>
      </c>
      <c r="L306" s="115">
        <f t="shared" si="49"/>
        <v>13.543917024404745</v>
      </c>
      <c r="M306" s="98">
        <f t="shared" si="42"/>
        <v>13.494417024404743</v>
      </c>
      <c r="N306" s="116">
        <f t="shared" si="43"/>
        <v>13.544417024404746</v>
      </c>
      <c r="O306" s="117">
        <f t="shared" si="44"/>
        <v>13.519417024404746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13.544917024404745</v>
      </c>
      <c r="L307" s="115">
        <f t="shared" si="49"/>
        <v>13.593917024404746</v>
      </c>
      <c r="M307" s="98">
        <f t="shared" si="42"/>
        <v>13.544417024404744</v>
      </c>
      <c r="N307" s="116">
        <f t="shared" si="43"/>
        <v>13.594417024404747</v>
      </c>
      <c r="O307" s="117">
        <f t="shared" si="44"/>
        <v>13.569417024404746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13.594917024404745</v>
      </c>
      <c r="L308" s="115">
        <f t="shared" si="49"/>
        <v>13.643917024404747</v>
      </c>
      <c r="M308" s="98">
        <f t="shared" si="42"/>
        <v>13.594417024404745</v>
      </c>
      <c r="N308" s="116">
        <f t="shared" si="43"/>
        <v>13.644417024404747</v>
      </c>
      <c r="O308" s="117">
        <f t="shared" si="44"/>
        <v>13.619417024404747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13.644917024404746</v>
      </c>
      <c r="L309" s="115">
        <f t="shared" si="49"/>
        <v>13.693917024404747</v>
      </c>
      <c r="M309" s="98">
        <f t="shared" si="42"/>
        <v>13.644417024404746</v>
      </c>
      <c r="N309" s="116">
        <f t="shared" si="43"/>
        <v>13.694417024404748</v>
      </c>
      <c r="O309" s="117">
        <f t="shared" si="44"/>
        <v>13.669417024404748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13.694917024404747</v>
      </c>
      <c r="L310" s="115">
        <f t="shared" si="49"/>
        <v>13.743917024404748</v>
      </c>
      <c r="M310" s="98">
        <f t="shared" si="42"/>
        <v>13.694417024404746</v>
      </c>
      <c r="N310" s="116">
        <f t="shared" si="43"/>
        <v>13.744417024404749</v>
      </c>
      <c r="O310" s="117">
        <f t="shared" si="44"/>
        <v>13.719417024404748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13.744917024404748</v>
      </c>
      <c r="L311" s="115">
        <f t="shared" si="49"/>
        <v>13.793917024404749</v>
      </c>
      <c r="M311" s="98">
        <f t="shared" si="42"/>
        <v>13.744417024404747</v>
      </c>
      <c r="N311" s="116">
        <f t="shared" si="43"/>
        <v>13.794417024404749</v>
      </c>
      <c r="O311" s="117">
        <f t="shared" si="44"/>
        <v>13.769417024404749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13.794917024404748</v>
      </c>
      <c r="L312" s="115">
        <f t="shared" si="49"/>
        <v>13.84391702440475</v>
      </c>
      <c r="M312" s="98">
        <f t="shared" si="42"/>
        <v>13.794417024404748</v>
      </c>
      <c r="N312" s="116">
        <f t="shared" si="43"/>
        <v>13.84441702440475</v>
      </c>
      <c r="O312" s="117">
        <f t="shared" si="44"/>
        <v>13.81941702440475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13.844917024404749</v>
      </c>
      <c r="L313" s="115">
        <f t="shared" si="49"/>
        <v>13.89391702440475</v>
      </c>
      <c r="M313" s="98">
        <f t="shared" si="42"/>
        <v>13.844417024404748</v>
      </c>
      <c r="N313" s="116">
        <f t="shared" si="43"/>
        <v>13.894417024404751</v>
      </c>
      <c r="O313" s="117">
        <f t="shared" si="44"/>
        <v>13.869417024404751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13.89491702440475</v>
      </c>
      <c r="L314" s="115">
        <f t="shared" si="49"/>
        <v>13.943917024404751</v>
      </c>
      <c r="M314" s="98">
        <f t="shared" si="42"/>
        <v>13.894417024404749</v>
      </c>
      <c r="N314" s="116">
        <f t="shared" si="43"/>
        <v>13.944417024404752</v>
      </c>
      <c r="O314" s="117">
        <f t="shared" si="44"/>
        <v>13.919417024404751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13.94491702440475</v>
      </c>
      <c r="L315" s="115">
        <f t="shared" si="49"/>
        <v>13.993917024404752</v>
      </c>
      <c r="M315" s="98">
        <f t="shared" si="42"/>
        <v>13.94441702440475</v>
      </c>
      <c r="N315" s="116">
        <f t="shared" si="43"/>
        <v>13.994417024404752</v>
      </c>
      <c r="O315" s="117">
        <f t="shared" si="44"/>
        <v>13.969417024404752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13.994917024404751</v>
      </c>
      <c r="L316" s="115">
        <f t="shared" si="49"/>
        <v>14.043917024404752</v>
      </c>
      <c r="M316" s="98">
        <f t="shared" si="42"/>
        <v>13.994417024404751</v>
      </c>
      <c r="N316" s="116">
        <f t="shared" si="43"/>
        <v>14.044417024404753</v>
      </c>
      <c r="O316" s="117">
        <f t="shared" si="44"/>
        <v>14.019417024404753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14.044917024404752</v>
      </c>
      <c r="L317" s="115">
        <f t="shared" si="49"/>
        <v>14.093917024404753</v>
      </c>
      <c r="M317" s="98">
        <f t="shared" si="42"/>
        <v>14.044417024404751</v>
      </c>
      <c r="N317" s="116">
        <f t="shared" si="43"/>
        <v>14.094417024404754</v>
      </c>
      <c r="O317" s="117">
        <f t="shared" si="44"/>
        <v>14.069417024404753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14.094917024404753</v>
      </c>
      <c r="L318" s="115">
        <f t="shared" si="49"/>
        <v>14.143917024404754</v>
      </c>
      <c r="M318" s="98">
        <f t="shared" si="42"/>
        <v>14.094417024404752</v>
      </c>
      <c r="N318" s="116">
        <f t="shared" si="43"/>
        <v>14.144417024404754</v>
      </c>
      <c r="O318" s="117">
        <f t="shared" si="44"/>
        <v>14.119417024404754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14.144917024404753</v>
      </c>
      <c r="L319" s="115">
        <f t="shared" si="49"/>
        <v>14.193917024404755</v>
      </c>
      <c r="M319" s="98">
        <f t="shared" si="42"/>
        <v>14.144417024404753</v>
      </c>
      <c r="N319" s="116">
        <f t="shared" si="43"/>
        <v>14.194417024404755</v>
      </c>
      <c r="O319" s="117">
        <f t="shared" si="44"/>
        <v>14.169417024404755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14.194917024404754</v>
      </c>
      <c r="L320" s="115">
        <f t="shared" si="49"/>
        <v>14.243917024404755</v>
      </c>
      <c r="M320" s="98">
        <f t="shared" si="42"/>
        <v>14.194417024404753</v>
      </c>
      <c r="N320" s="116">
        <f t="shared" si="43"/>
        <v>14.244417024404756</v>
      </c>
      <c r="O320" s="117">
        <f t="shared" si="44"/>
        <v>14.219417024404756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14.244917024404755</v>
      </c>
      <c r="L321" s="115">
        <f t="shared" si="49"/>
        <v>14.293917024404756</v>
      </c>
      <c r="M321" s="98">
        <f t="shared" si="42"/>
        <v>14.244417024404754</v>
      </c>
      <c r="N321" s="116">
        <f t="shared" si="43"/>
        <v>14.294417024404757</v>
      </c>
      <c r="O321" s="117">
        <f t="shared" si="44"/>
        <v>14.269417024404756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14.294917024404755</v>
      </c>
      <c r="L322" s="115">
        <f t="shared" si="49"/>
        <v>14.343917024404757</v>
      </c>
      <c r="M322" s="98">
        <f t="shared" si="42"/>
        <v>14.294417024404755</v>
      </c>
      <c r="N322" s="116">
        <f t="shared" si="43"/>
        <v>14.344417024404757</v>
      </c>
      <c r="O322" s="117">
        <f t="shared" si="44"/>
        <v>14.319417024404757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14.344917024404756</v>
      </c>
      <c r="L323" s="115">
        <f t="shared" si="49"/>
        <v>14.393917024404757</v>
      </c>
      <c r="M323" s="98">
        <f t="shared" si="42"/>
        <v>14.344417024404756</v>
      </c>
      <c r="N323" s="116">
        <f t="shared" si="43"/>
        <v>14.394417024404758</v>
      </c>
      <c r="O323" s="117">
        <f t="shared" si="44"/>
        <v>14.369417024404758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14.394917024404757</v>
      </c>
      <c r="L324" s="115">
        <f t="shared" si="49"/>
        <v>14.443917024404758</v>
      </c>
      <c r="M324" s="98">
        <f t="shared" si="42"/>
        <v>14.394417024404756</v>
      </c>
      <c r="N324" s="116">
        <f t="shared" si="43"/>
        <v>14.444417024404759</v>
      </c>
      <c r="O324" s="117">
        <f t="shared" si="44"/>
        <v>14.419417024404758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14.444917024404758</v>
      </c>
      <c r="L325" s="115">
        <f t="shared" si="49"/>
        <v>14.493917024404759</v>
      </c>
      <c r="M325" s="98">
        <f t="shared" ref="M325:M388" si="52">K325-5*10^-(D$2+1)</f>
        <v>14.444417024404757</v>
      </c>
      <c r="N325" s="116">
        <f t="shared" ref="N325:N388" si="53">L325+5*10^-(D$2+1)</f>
        <v>14.494417024404759</v>
      </c>
      <c r="O325" s="117">
        <f t="shared" ref="O325:O388" si="54">AVERAGE(K325,L325)</f>
        <v>14.469417024404759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14.494917024404758</v>
      </c>
      <c r="L326" s="115">
        <f t="shared" ref="L326:L389" si="59">K326+$I$4-POWER(10,-$D$2)</f>
        <v>14.54391702440476</v>
      </c>
      <c r="M326" s="98">
        <f t="shared" si="52"/>
        <v>14.494417024404758</v>
      </c>
      <c r="N326" s="116">
        <f t="shared" si="53"/>
        <v>14.54441702440476</v>
      </c>
      <c r="O326" s="117">
        <f t="shared" si="54"/>
        <v>14.51941702440476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14.544917024404759</v>
      </c>
      <c r="L327" s="115">
        <f t="shared" si="59"/>
        <v>14.59391702440476</v>
      </c>
      <c r="M327" s="98">
        <f t="shared" si="52"/>
        <v>14.544417024404758</v>
      </c>
      <c r="N327" s="116">
        <f t="shared" si="53"/>
        <v>14.594417024404761</v>
      </c>
      <c r="O327" s="117">
        <f t="shared" si="54"/>
        <v>14.56941702440476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14.59491702440476</v>
      </c>
      <c r="L328" s="115">
        <f t="shared" si="59"/>
        <v>14.643917024404761</v>
      </c>
      <c r="M328" s="98">
        <f t="shared" si="52"/>
        <v>14.594417024404759</v>
      </c>
      <c r="N328" s="116">
        <f t="shared" si="53"/>
        <v>14.644417024404762</v>
      </c>
      <c r="O328" s="117">
        <f t="shared" si="54"/>
        <v>14.619417024404761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14.64491702440476</v>
      </c>
      <c r="L329" s="115">
        <f t="shared" si="59"/>
        <v>14.693917024404762</v>
      </c>
      <c r="M329" s="98">
        <f t="shared" si="52"/>
        <v>14.64441702440476</v>
      </c>
      <c r="N329" s="116">
        <f t="shared" si="53"/>
        <v>14.694417024404762</v>
      </c>
      <c r="O329" s="117">
        <f t="shared" si="54"/>
        <v>14.669417024404762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14.694917024404761</v>
      </c>
      <c r="L330" s="115">
        <f t="shared" si="59"/>
        <v>14.743917024404762</v>
      </c>
      <c r="M330" s="98">
        <f t="shared" si="52"/>
        <v>14.69441702440476</v>
      </c>
      <c r="N330" s="116">
        <f t="shared" si="53"/>
        <v>14.744417024404763</v>
      </c>
      <c r="O330" s="117">
        <f t="shared" si="54"/>
        <v>14.719417024404763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14.744917024404762</v>
      </c>
      <c r="L331" s="115">
        <f t="shared" si="59"/>
        <v>14.793917024404763</v>
      </c>
      <c r="M331" s="98">
        <f t="shared" si="52"/>
        <v>14.744417024404761</v>
      </c>
      <c r="N331" s="116">
        <f t="shared" si="53"/>
        <v>14.794417024404764</v>
      </c>
      <c r="O331" s="117">
        <f t="shared" si="54"/>
        <v>14.769417024404763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14.794917024404763</v>
      </c>
      <c r="L332" s="115">
        <f t="shared" si="59"/>
        <v>14.843917024404764</v>
      </c>
      <c r="M332" s="98">
        <f t="shared" si="52"/>
        <v>14.794417024404762</v>
      </c>
      <c r="N332" s="116">
        <f t="shared" si="53"/>
        <v>14.844417024404764</v>
      </c>
      <c r="O332" s="117">
        <f t="shared" si="54"/>
        <v>14.819417024404764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14.844917024404763</v>
      </c>
      <c r="L333" s="115">
        <f t="shared" si="59"/>
        <v>14.893917024404765</v>
      </c>
      <c r="M333" s="98">
        <f t="shared" si="52"/>
        <v>14.844417024404763</v>
      </c>
      <c r="N333" s="116">
        <f t="shared" si="53"/>
        <v>14.894417024404765</v>
      </c>
      <c r="O333" s="117">
        <f t="shared" si="54"/>
        <v>14.869417024404765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14.894917024404764</v>
      </c>
      <c r="L334" s="115">
        <f t="shared" si="59"/>
        <v>14.943917024404765</v>
      </c>
      <c r="M334" s="98">
        <f t="shared" si="52"/>
        <v>14.894417024404763</v>
      </c>
      <c r="N334" s="116">
        <f t="shared" si="53"/>
        <v>14.944417024404766</v>
      </c>
      <c r="O334" s="117">
        <f t="shared" si="54"/>
        <v>14.919417024404765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14.944917024404765</v>
      </c>
      <c r="L335" s="115">
        <f t="shared" si="59"/>
        <v>14.993917024404766</v>
      </c>
      <c r="M335" s="98">
        <f t="shared" si="52"/>
        <v>14.944417024404764</v>
      </c>
      <c r="N335" s="116">
        <f t="shared" si="53"/>
        <v>14.994417024404767</v>
      </c>
      <c r="O335" s="117">
        <f t="shared" si="54"/>
        <v>14.969417024404766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14.994917024404765</v>
      </c>
      <c r="L336" s="115">
        <f t="shared" si="59"/>
        <v>15.043917024404767</v>
      </c>
      <c r="M336" s="98">
        <f t="shared" si="52"/>
        <v>14.994417024404765</v>
      </c>
      <c r="N336" s="116">
        <f t="shared" si="53"/>
        <v>15.044417024404767</v>
      </c>
      <c r="O336" s="117">
        <f t="shared" si="54"/>
        <v>15.019417024404767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15.044917024404766</v>
      </c>
      <c r="L337" s="115">
        <f t="shared" si="59"/>
        <v>15.093917024404767</v>
      </c>
      <c r="M337" s="98">
        <f t="shared" si="52"/>
        <v>15.044417024404765</v>
      </c>
      <c r="N337" s="116">
        <f t="shared" si="53"/>
        <v>15.094417024404768</v>
      </c>
      <c r="O337" s="117">
        <f t="shared" si="54"/>
        <v>15.069417024404768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15.094917024404767</v>
      </c>
      <c r="L338" s="115">
        <f t="shared" si="59"/>
        <v>15.143917024404768</v>
      </c>
      <c r="M338" s="98">
        <f t="shared" si="52"/>
        <v>15.094417024404766</v>
      </c>
      <c r="N338" s="116">
        <f t="shared" si="53"/>
        <v>15.144417024404769</v>
      </c>
      <c r="O338" s="117">
        <f t="shared" si="54"/>
        <v>15.119417024404768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15.144917024404768</v>
      </c>
      <c r="L339" s="115">
        <f t="shared" si="59"/>
        <v>15.193917024404769</v>
      </c>
      <c r="M339" s="98">
        <f t="shared" si="52"/>
        <v>15.144417024404767</v>
      </c>
      <c r="N339" s="116">
        <f t="shared" si="53"/>
        <v>15.194417024404769</v>
      </c>
      <c r="O339" s="117">
        <f t="shared" si="54"/>
        <v>15.169417024404769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15.194917024404768</v>
      </c>
      <c r="L340" s="115">
        <f t="shared" si="59"/>
        <v>15.243917024404769</v>
      </c>
      <c r="M340" s="98">
        <f t="shared" si="52"/>
        <v>15.194417024404768</v>
      </c>
      <c r="N340" s="116">
        <f t="shared" si="53"/>
        <v>15.24441702440477</v>
      </c>
      <c r="O340" s="117">
        <f t="shared" si="54"/>
        <v>15.21941702440477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15.244917024404769</v>
      </c>
      <c r="L341" s="115">
        <f t="shared" si="59"/>
        <v>15.29391702440477</v>
      </c>
      <c r="M341" s="98">
        <f t="shared" si="52"/>
        <v>15.244417024404768</v>
      </c>
      <c r="N341" s="116">
        <f t="shared" si="53"/>
        <v>15.294417024404771</v>
      </c>
      <c r="O341" s="117">
        <f t="shared" si="54"/>
        <v>15.26941702440477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15.29491702440477</v>
      </c>
      <c r="L342" s="115">
        <f t="shared" si="59"/>
        <v>15.343917024404771</v>
      </c>
      <c r="M342" s="98">
        <f t="shared" si="52"/>
        <v>15.294417024404769</v>
      </c>
      <c r="N342" s="116">
        <f t="shared" si="53"/>
        <v>15.344417024404772</v>
      </c>
      <c r="O342" s="117">
        <f t="shared" si="54"/>
        <v>15.319417024404771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15.34491702440477</v>
      </c>
      <c r="L343" s="115">
        <f t="shared" si="59"/>
        <v>15.393917024404772</v>
      </c>
      <c r="M343" s="98">
        <f t="shared" si="52"/>
        <v>15.34441702440477</v>
      </c>
      <c r="N343" s="116">
        <f t="shared" si="53"/>
        <v>15.394417024404772</v>
      </c>
      <c r="O343" s="117">
        <f t="shared" si="54"/>
        <v>15.369417024404772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15.394917024404771</v>
      </c>
      <c r="L344" s="115">
        <f t="shared" si="59"/>
        <v>15.443917024404772</v>
      </c>
      <c r="M344" s="98">
        <f t="shared" si="52"/>
        <v>15.39441702440477</v>
      </c>
      <c r="N344" s="116">
        <f t="shared" si="53"/>
        <v>15.444417024404773</v>
      </c>
      <c r="O344" s="117">
        <f t="shared" si="54"/>
        <v>15.419417024404773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15.444917024404772</v>
      </c>
      <c r="L345" s="115">
        <f t="shared" si="59"/>
        <v>15.493917024404773</v>
      </c>
      <c r="M345" s="98">
        <f t="shared" si="52"/>
        <v>15.444417024404771</v>
      </c>
      <c r="N345" s="116">
        <f t="shared" si="53"/>
        <v>15.494417024404774</v>
      </c>
      <c r="O345" s="117">
        <f t="shared" si="54"/>
        <v>15.469417024404773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15.494917024404772</v>
      </c>
      <c r="L346" s="115">
        <f t="shared" si="59"/>
        <v>15.543917024404774</v>
      </c>
      <c r="M346" s="98">
        <f t="shared" si="52"/>
        <v>15.494417024404772</v>
      </c>
      <c r="N346" s="116">
        <f t="shared" si="53"/>
        <v>15.544417024404774</v>
      </c>
      <c r="O346" s="117">
        <f t="shared" si="54"/>
        <v>15.519417024404774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15.544917024404773</v>
      </c>
      <c r="L347" s="115">
        <f t="shared" si="59"/>
        <v>15.593917024404774</v>
      </c>
      <c r="M347" s="98">
        <f t="shared" si="52"/>
        <v>15.544417024404773</v>
      </c>
      <c r="N347" s="116">
        <f t="shared" si="53"/>
        <v>15.594417024404775</v>
      </c>
      <c r="O347" s="117">
        <f t="shared" si="54"/>
        <v>15.569417024404775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15.594917024404774</v>
      </c>
      <c r="L348" s="115">
        <f t="shared" si="59"/>
        <v>15.643917024404775</v>
      </c>
      <c r="M348" s="98">
        <f t="shared" si="52"/>
        <v>15.594417024404773</v>
      </c>
      <c r="N348" s="116">
        <f t="shared" si="53"/>
        <v>15.644417024404776</v>
      </c>
      <c r="O348" s="117">
        <f t="shared" si="54"/>
        <v>15.619417024404775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15.644917024404775</v>
      </c>
      <c r="L349" s="115">
        <f t="shared" si="59"/>
        <v>15.693917024404776</v>
      </c>
      <c r="M349" s="98">
        <f t="shared" si="52"/>
        <v>15.644417024404774</v>
      </c>
      <c r="N349" s="116">
        <f t="shared" si="53"/>
        <v>15.694417024404776</v>
      </c>
      <c r="O349" s="117">
        <f t="shared" si="54"/>
        <v>15.669417024404776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15.694917024404775</v>
      </c>
      <c r="L350" s="115">
        <f t="shared" si="59"/>
        <v>15.743917024404777</v>
      </c>
      <c r="M350" s="98">
        <f t="shared" si="52"/>
        <v>15.694417024404775</v>
      </c>
      <c r="N350" s="116">
        <f t="shared" si="53"/>
        <v>15.744417024404777</v>
      </c>
      <c r="O350" s="117">
        <f t="shared" si="54"/>
        <v>15.719417024404777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15.744917024404776</v>
      </c>
      <c r="L351" s="115">
        <f t="shared" si="59"/>
        <v>15.793917024404777</v>
      </c>
      <c r="M351" s="98">
        <f t="shared" si="52"/>
        <v>15.744417024404775</v>
      </c>
      <c r="N351" s="116">
        <f t="shared" si="53"/>
        <v>15.794417024404778</v>
      </c>
      <c r="O351" s="117">
        <f t="shared" si="54"/>
        <v>15.769417024404778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15.794917024404777</v>
      </c>
      <c r="L352" s="115">
        <f t="shared" si="59"/>
        <v>15.843917024404778</v>
      </c>
      <c r="M352" s="98">
        <f t="shared" si="52"/>
        <v>15.794417024404776</v>
      </c>
      <c r="N352" s="116">
        <f t="shared" si="53"/>
        <v>15.844417024404779</v>
      </c>
      <c r="O352" s="117">
        <f t="shared" si="54"/>
        <v>15.819417024404778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15.844917024404777</v>
      </c>
      <c r="L353" s="115">
        <f t="shared" si="59"/>
        <v>15.893917024404779</v>
      </c>
      <c r="M353" s="98">
        <f t="shared" si="52"/>
        <v>15.844417024404777</v>
      </c>
      <c r="N353" s="116">
        <f t="shared" si="53"/>
        <v>15.894417024404779</v>
      </c>
      <c r="O353" s="117">
        <f t="shared" si="54"/>
        <v>15.869417024404779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15.894917024404778</v>
      </c>
      <c r="L354" s="115">
        <f t="shared" si="59"/>
        <v>15.943917024404779</v>
      </c>
      <c r="M354" s="98">
        <f t="shared" si="52"/>
        <v>15.894417024404778</v>
      </c>
      <c r="N354" s="116">
        <f t="shared" si="53"/>
        <v>15.94441702440478</v>
      </c>
      <c r="O354" s="117">
        <f t="shared" si="54"/>
        <v>15.91941702440478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15.944917024404779</v>
      </c>
      <c r="L355" s="115">
        <f t="shared" si="59"/>
        <v>15.99391702440478</v>
      </c>
      <c r="M355" s="98">
        <f t="shared" si="52"/>
        <v>15.944417024404778</v>
      </c>
      <c r="N355" s="116">
        <f t="shared" si="53"/>
        <v>15.994417024404781</v>
      </c>
      <c r="O355" s="117">
        <f t="shared" si="54"/>
        <v>15.96941702440478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15.99491702440478</v>
      </c>
      <c r="L356" s="115">
        <f t="shared" si="59"/>
        <v>16.043917024404777</v>
      </c>
      <c r="M356" s="98">
        <f t="shared" si="52"/>
        <v>15.994417024404779</v>
      </c>
      <c r="N356" s="116">
        <f t="shared" si="53"/>
        <v>16.044417024404776</v>
      </c>
      <c r="O356" s="117">
        <f t="shared" si="54"/>
        <v>16.019417024404778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16.044917024404779</v>
      </c>
      <c r="L357" s="115">
        <f t="shared" si="59"/>
        <v>16.093917024404778</v>
      </c>
      <c r="M357" s="98">
        <f t="shared" si="52"/>
        <v>16.04441702440478</v>
      </c>
      <c r="N357" s="116">
        <f t="shared" si="53"/>
        <v>16.094417024404777</v>
      </c>
      <c r="O357" s="117">
        <f t="shared" si="54"/>
        <v>16.069417024404778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16.094917024404779</v>
      </c>
      <c r="L358" s="115">
        <f t="shared" si="59"/>
        <v>16.143917024404779</v>
      </c>
      <c r="M358" s="98">
        <f t="shared" si="52"/>
        <v>16.09441702440478</v>
      </c>
      <c r="N358" s="116">
        <f t="shared" si="53"/>
        <v>16.144417024404778</v>
      </c>
      <c r="O358" s="117">
        <f t="shared" si="54"/>
        <v>16.119417024404779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16.14491702440478</v>
      </c>
      <c r="L359" s="115">
        <f t="shared" si="59"/>
        <v>16.193917024404779</v>
      </c>
      <c r="M359" s="98">
        <f t="shared" si="52"/>
        <v>16.144417024404781</v>
      </c>
      <c r="N359" s="116">
        <f t="shared" si="53"/>
        <v>16.194417024404778</v>
      </c>
      <c r="O359" s="117">
        <f t="shared" si="54"/>
        <v>16.16941702440478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16.194917024404781</v>
      </c>
      <c r="L360" s="115">
        <f t="shared" si="59"/>
        <v>16.24391702440478</v>
      </c>
      <c r="M360" s="98">
        <f t="shared" si="52"/>
        <v>16.194417024404782</v>
      </c>
      <c r="N360" s="116">
        <f t="shared" si="53"/>
        <v>16.244417024404779</v>
      </c>
      <c r="O360" s="117">
        <f t="shared" si="54"/>
        <v>16.21941702440478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16.244917024404781</v>
      </c>
      <c r="L361" s="115">
        <f t="shared" si="59"/>
        <v>16.293917024404781</v>
      </c>
      <c r="M361" s="98">
        <f t="shared" si="52"/>
        <v>16.244417024404783</v>
      </c>
      <c r="N361" s="116">
        <f t="shared" si="53"/>
        <v>16.29441702440478</v>
      </c>
      <c r="O361" s="117">
        <f t="shared" si="54"/>
        <v>16.269417024404781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16.294917024404782</v>
      </c>
      <c r="L362" s="115">
        <f t="shared" si="59"/>
        <v>16.343917024404782</v>
      </c>
      <c r="M362" s="98">
        <f t="shared" si="52"/>
        <v>16.294417024404783</v>
      </c>
      <c r="N362" s="116">
        <f t="shared" si="53"/>
        <v>16.34441702440478</v>
      </c>
      <c r="O362" s="117">
        <f t="shared" si="54"/>
        <v>16.319417024404782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16.344917024404783</v>
      </c>
      <c r="L363" s="115">
        <f t="shared" si="59"/>
        <v>16.393917024404782</v>
      </c>
      <c r="M363" s="98">
        <f t="shared" si="52"/>
        <v>16.344417024404784</v>
      </c>
      <c r="N363" s="116">
        <f t="shared" si="53"/>
        <v>16.394417024404781</v>
      </c>
      <c r="O363" s="117">
        <f t="shared" si="54"/>
        <v>16.369417024404783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16.394917024404783</v>
      </c>
      <c r="L364" s="115">
        <f t="shared" si="59"/>
        <v>16.443917024404783</v>
      </c>
      <c r="M364" s="98">
        <f t="shared" si="52"/>
        <v>16.394417024404785</v>
      </c>
      <c r="N364" s="116">
        <f t="shared" si="53"/>
        <v>16.444417024404782</v>
      </c>
      <c r="O364" s="117">
        <f t="shared" si="54"/>
        <v>16.419417024404783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16.444917024404784</v>
      </c>
      <c r="L365" s="115">
        <f t="shared" si="59"/>
        <v>16.493917024404784</v>
      </c>
      <c r="M365" s="98">
        <f t="shared" si="52"/>
        <v>16.444417024404785</v>
      </c>
      <c r="N365" s="116">
        <f t="shared" si="53"/>
        <v>16.494417024404783</v>
      </c>
      <c r="O365" s="117">
        <f t="shared" si="54"/>
        <v>16.469417024404784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16.494917024404785</v>
      </c>
      <c r="L366" s="115">
        <f t="shared" si="59"/>
        <v>16.543917024404784</v>
      </c>
      <c r="M366" s="98">
        <f t="shared" si="52"/>
        <v>16.494417024404786</v>
      </c>
      <c r="N366" s="116">
        <f t="shared" si="53"/>
        <v>16.544417024404783</v>
      </c>
      <c r="O366" s="117">
        <f t="shared" si="54"/>
        <v>16.519417024404785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16.544917024404786</v>
      </c>
      <c r="L367" s="115">
        <f t="shared" si="59"/>
        <v>16.593917024404785</v>
      </c>
      <c r="M367" s="98">
        <f t="shared" si="52"/>
        <v>16.544417024404787</v>
      </c>
      <c r="N367" s="116">
        <f t="shared" si="53"/>
        <v>16.594417024404784</v>
      </c>
      <c r="O367" s="117">
        <f t="shared" si="54"/>
        <v>16.569417024404785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16.594917024404786</v>
      </c>
      <c r="L368" s="115">
        <f t="shared" si="59"/>
        <v>16.643917024404786</v>
      </c>
      <c r="M368" s="98">
        <f t="shared" si="52"/>
        <v>16.594417024404787</v>
      </c>
      <c r="N368" s="116">
        <f t="shared" si="53"/>
        <v>16.644417024404785</v>
      </c>
      <c r="O368" s="117">
        <f t="shared" si="54"/>
        <v>16.619417024404786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16.644917024404787</v>
      </c>
      <c r="L369" s="115">
        <f t="shared" si="59"/>
        <v>16.693917024404787</v>
      </c>
      <c r="M369" s="98">
        <f t="shared" si="52"/>
        <v>16.644417024404788</v>
      </c>
      <c r="N369" s="116">
        <f t="shared" si="53"/>
        <v>16.694417024404785</v>
      </c>
      <c r="O369" s="117">
        <f t="shared" si="54"/>
        <v>16.669417024404787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16.694917024404788</v>
      </c>
      <c r="L370" s="115">
        <f t="shared" si="59"/>
        <v>16.743917024404787</v>
      </c>
      <c r="M370" s="98">
        <f t="shared" si="52"/>
        <v>16.694417024404789</v>
      </c>
      <c r="N370" s="116">
        <f t="shared" si="53"/>
        <v>16.744417024404786</v>
      </c>
      <c r="O370" s="117">
        <f t="shared" si="54"/>
        <v>16.719417024404787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16.744917024404788</v>
      </c>
      <c r="L371" s="115">
        <f t="shared" si="59"/>
        <v>16.793917024404788</v>
      </c>
      <c r="M371" s="98">
        <f t="shared" si="52"/>
        <v>16.74441702440479</v>
      </c>
      <c r="N371" s="116">
        <f t="shared" si="53"/>
        <v>16.794417024404787</v>
      </c>
      <c r="O371" s="117">
        <f t="shared" si="54"/>
        <v>16.769417024404788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16.794917024404789</v>
      </c>
      <c r="L372" s="115">
        <f t="shared" si="59"/>
        <v>16.843917024404789</v>
      </c>
      <c r="M372" s="98">
        <f t="shared" si="52"/>
        <v>16.79441702440479</v>
      </c>
      <c r="N372" s="116">
        <f t="shared" si="53"/>
        <v>16.844417024404787</v>
      </c>
      <c r="O372" s="117">
        <f t="shared" si="54"/>
        <v>16.819417024404789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16.84491702440479</v>
      </c>
      <c r="L373" s="115">
        <f t="shared" si="59"/>
        <v>16.893917024404789</v>
      </c>
      <c r="M373" s="98">
        <f t="shared" si="52"/>
        <v>16.844417024404791</v>
      </c>
      <c r="N373" s="116">
        <f t="shared" si="53"/>
        <v>16.894417024404788</v>
      </c>
      <c r="O373" s="117">
        <f t="shared" si="54"/>
        <v>16.86941702440479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16.894917024404791</v>
      </c>
      <c r="L374" s="115">
        <f t="shared" si="59"/>
        <v>16.94391702440479</v>
      </c>
      <c r="M374" s="98">
        <f t="shared" si="52"/>
        <v>16.894417024404792</v>
      </c>
      <c r="N374" s="116">
        <f t="shared" si="53"/>
        <v>16.944417024404789</v>
      </c>
      <c r="O374" s="117">
        <f t="shared" si="54"/>
        <v>16.91941702440479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16.944917024404791</v>
      </c>
      <c r="L375" s="115">
        <f t="shared" si="59"/>
        <v>16.993917024404791</v>
      </c>
      <c r="M375" s="98">
        <f t="shared" si="52"/>
        <v>16.944417024404792</v>
      </c>
      <c r="N375" s="116">
        <f t="shared" si="53"/>
        <v>16.99441702440479</v>
      </c>
      <c r="O375" s="117">
        <f t="shared" si="54"/>
        <v>16.969417024404791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16.994917024404792</v>
      </c>
      <c r="L376" s="115">
        <f t="shared" si="59"/>
        <v>17.043917024404792</v>
      </c>
      <c r="M376" s="98">
        <f t="shared" si="52"/>
        <v>16.994417024404793</v>
      </c>
      <c r="N376" s="116">
        <f t="shared" si="53"/>
        <v>17.04441702440479</v>
      </c>
      <c r="O376" s="117">
        <f t="shared" si="54"/>
        <v>17.019417024404792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17.044917024404793</v>
      </c>
      <c r="L377" s="115">
        <f t="shared" si="59"/>
        <v>17.093917024404792</v>
      </c>
      <c r="M377" s="98">
        <f t="shared" si="52"/>
        <v>17.044417024404794</v>
      </c>
      <c r="N377" s="116">
        <f t="shared" si="53"/>
        <v>17.094417024404791</v>
      </c>
      <c r="O377" s="117">
        <f t="shared" si="54"/>
        <v>17.069417024404792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17.094917024404793</v>
      </c>
      <c r="L378" s="115">
        <f t="shared" si="59"/>
        <v>17.143917024404793</v>
      </c>
      <c r="M378" s="98">
        <f t="shared" si="52"/>
        <v>17.094417024404795</v>
      </c>
      <c r="N378" s="116">
        <f t="shared" si="53"/>
        <v>17.144417024404792</v>
      </c>
      <c r="O378" s="117">
        <f t="shared" si="54"/>
        <v>17.119417024404793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17.144917024404794</v>
      </c>
      <c r="L379" s="115">
        <f t="shared" si="59"/>
        <v>17.193917024404794</v>
      </c>
      <c r="M379" s="98">
        <f t="shared" si="52"/>
        <v>17.144417024404795</v>
      </c>
      <c r="N379" s="116">
        <f t="shared" si="53"/>
        <v>17.194417024404792</v>
      </c>
      <c r="O379" s="117">
        <f t="shared" si="54"/>
        <v>17.169417024404794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17.194917024404795</v>
      </c>
      <c r="L380" s="115">
        <f t="shared" si="59"/>
        <v>17.243917024404794</v>
      </c>
      <c r="M380" s="98">
        <f t="shared" si="52"/>
        <v>17.194417024404796</v>
      </c>
      <c r="N380" s="116">
        <f t="shared" si="53"/>
        <v>17.244417024404793</v>
      </c>
      <c r="O380" s="117">
        <f t="shared" si="54"/>
        <v>17.219417024404795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17.244917024404796</v>
      </c>
      <c r="L381" s="115">
        <f t="shared" si="59"/>
        <v>17.293917024404795</v>
      </c>
      <c r="M381" s="98">
        <f t="shared" si="52"/>
        <v>17.244417024404797</v>
      </c>
      <c r="N381" s="116">
        <f t="shared" si="53"/>
        <v>17.294417024404794</v>
      </c>
      <c r="O381" s="117">
        <f t="shared" si="54"/>
        <v>17.269417024404795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17.294917024404796</v>
      </c>
      <c r="L382" s="115">
        <f t="shared" si="59"/>
        <v>17.343917024404796</v>
      </c>
      <c r="M382" s="98">
        <f t="shared" si="52"/>
        <v>17.294417024404797</v>
      </c>
      <c r="N382" s="116">
        <f t="shared" si="53"/>
        <v>17.344417024404795</v>
      </c>
      <c r="O382" s="117">
        <f t="shared" si="54"/>
        <v>17.319417024404796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17.344917024404797</v>
      </c>
      <c r="L383" s="115">
        <f t="shared" si="59"/>
        <v>17.393917024404796</v>
      </c>
      <c r="M383" s="98">
        <f t="shared" si="52"/>
        <v>17.344417024404798</v>
      </c>
      <c r="N383" s="116">
        <f t="shared" si="53"/>
        <v>17.394417024404795</v>
      </c>
      <c r="O383" s="117">
        <f t="shared" si="54"/>
        <v>17.369417024404797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17.394917024404798</v>
      </c>
      <c r="L384" s="115">
        <f t="shared" si="59"/>
        <v>17.443917024404797</v>
      </c>
      <c r="M384" s="98">
        <f t="shared" si="52"/>
        <v>17.394417024404799</v>
      </c>
      <c r="N384" s="116">
        <f t="shared" si="53"/>
        <v>17.444417024404796</v>
      </c>
      <c r="O384" s="117">
        <f t="shared" si="54"/>
        <v>17.419417024404797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17.444917024404798</v>
      </c>
      <c r="L385" s="115">
        <f t="shared" si="59"/>
        <v>17.493917024404798</v>
      </c>
      <c r="M385" s="98">
        <f t="shared" si="52"/>
        <v>17.4444170244048</v>
      </c>
      <c r="N385" s="116">
        <f t="shared" si="53"/>
        <v>17.494417024404797</v>
      </c>
      <c r="O385" s="117">
        <f t="shared" si="54"/>
        <v>17.469417024404798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17.494917024404799</v>
      </c>
      <c r="L386" s="115">
        <f t="shared" si="59"/>
        <v>17.543917024404799</v>
      </c>
      <c r="M386" s="98">
        <f t="shared" si="52"/>
        <v>17.4944170244048</v>
      </c>
      <c r="N386" s="116">
        <f t="shared" si="53"/>
        <v>17.544417024404797</v>
      </c>
      <c r="O386" s="117">
        <f t="shared" si="54"/>
        <v>17.519417024404799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17.5449170244048</v>
      </c>
      <c r="L387" s="115">
        <f t="shared" si="59"/>
        <v>17.593917024404799</v>
      </c>
      <c r="M387" s="98">
        <f t="shared" si="52"/>
        <v>17.544417024404801</v>
      </c>
      <c r="N387" s="116">
        <f t="shared" si="53"/>
        <v>17.594417024404798</v>
      </c>
      <c r="O387" s="117">
        <f t="shared" si="54"/>
        <v>17.5694170244048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17.594917024404801</v>
      </c>
      <c r="L388" s="115">
        <f t="shared" si="59"/>
        <v>17.6439170244048</v>
      </c>
      <c r="M388" s="98">
        <f t="shared" si="52"/>
        <v>17.594417024404802</v>
      </c>
      <c r="N388" s="116">
        <f t="shared" si="53"/>
        <v>17.644417024404799</v>
      </c>
      <c r="O388" s="117">
        <f t="shared" si="54"/>
        <v>17.6194170244048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17.644917024404801</v>
      </c>
      <c r="L389" s="115">
        <f t="shared" si="59"/>
        <v>17.693917024404801</v>
      </c>
      <c r="M389" s="98">
        <f t="shared" ref="M389:M452" si="62">K389-5*10^-(D$2+1)</f>
        <v>17.644417024404802</v>
      </c>
      <c r="N389" s="116">
        <f t="shared" ref="N389:N452" si="63">L389+5*10^-(D$2+1)</f>
        <v>17.6944170244048</v>
      </c>
      <c r="O389" s="117">
        <f t="shared" ref="O389:O452" si="64">AVERAGE(K389,L389)</f>
        <v>17.669417024404801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17.694917024404802</v>
      </c>
      <c r="L390" s="115">
        <f t="shared" ref="L390:L453" si="69">K390+$I$4-POWER(10,-$D$2)</f>
        <v>17.743917024404801</v>
      </c>
      <c r="M390" s="98">
        <f t="shared" si="62"/>
        <v>17.694417024404803</v>
      </c>
      <c r="N390" s="116">
        <f t="shared" si="63"/>
        <v>17.7444170244048</v>
      </c>
      <c r="O390" s="117">
        <f t="shared" si="64"/>
        <v>17.719417024404802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17.744917024404803</v>
      </c>
      <c r="L391" s="115">
        <f t="shared" si="69"/>
        <v>17.793917024404802</v>
      </c>
      <c r="M391" s="98">
        <f t="shared" si="62"/>
        <v>17.744417024404804</v>
      </c>
      <c r="N391" s="116">
        <f t="shared" si="63"/>
        <v>17.794417024404801</v>
      </c>
      <c r="O391" s="117">
        <f t="shared" si="64"/>
        <v>17.769417024404802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17.794917024404803</v>
      </c>
      <c r="L392" s="115">
        <f t="shared" si="69"/>
        <v>17.843917024404803</v>
      </c>
      <c r="M392" s="98">
        <f t="shared" si="62"/>
        <v>17.794417024404805</v>
      </c>
      <c r="N392" s="116">
        <f t="shared" si="63"/>
        <v>17.844417024404802</v>
      </c>
      <c r="O392" s="117">
        <f t="shared" si="64"/>
        <v>17.819417024404803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17.844917024404804</v>
      </c>
      <c r="L393" s="115">
        <f t="shared" si="69"/>
        <v>17.893917024404804</v>
      </c>
      <c r="M393" s="98">
        <f t="shared" si="62"/>
        <v>17.844417024404805</v>
      </c>
      <c r="N393" s="116">
        <f t="shared" si="63"/>
        <v>17.894417024404802</v>
      </c>
      <c r="O393" s="117">
        <f t="shared" si="64"/>
        <v>17.869417024404804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17.894917024404805</v>
      </c>
      <c r="L394" s="115">
        <f t="shared" si="69"/>
        <v>17.943917024404804</v>
      </c>
      <c r="M394" s="98">
        <f t="shared" si="62"/>
        <v>17.894417024404806</v>
      </c>
      <c r="N394" s="116">
        <f t="shared" si="63"/>
        <v>17.944417024404803</v>
      </c>
      <c r="O394" s="117">
        <f t="shared" si="64"/>
        <v>17.919417024404805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17.944917024404806</v>
      </c>
      <c r="L395" s="115">
        <f t="shared" si="69"/>
        <v>17.993917024404805</v>
      </c>
      <c r="M395" s="98">
        <f t="shared" si="62"/>
        <v>17.944417024404807</v>
      </c>
      <c r="N395" s="116">
        <f t="shared" si="63"/>
        <v>17.994417024404804</v>
      </c>
      <c r="O395" s="117">
        <f t="shared" si="64"/>
        <v>17.969417024404805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17.994917024404806</v>
      </c>
      <c r="L396" s="115">
        <f t="shared" si="69"/>
        <v>18.043917024404806</v>
      </c>
      <c r="M396" s="98">
        <f t="shared" si="62"/>
        <v>17.994417024404807</v>
      </c>
      <c r="N396" s="116">
        <f t="shared" si="63"/>
        <v>18.044417024404805</v>
      </c>
      <c r="O396" s="117">
        <f t="shared" si="64"/>
        <v>18.019417024404806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18.044917024404807</v>
      </c>
      <c r="L397" s="115">
        <f t="shared" si="69"/>
        <v>18.093917024404806</v>
      </c>
      <c r="M397" s="98">
        <f t="shared" si="62"/>
        <v>18.044417024404808</v>
      </c>
      <c r="N397" s="116">
        <f t="shared" si="63"/>
        <v>18.094417024404805</v>
      </c>
      <c r="O397" s="117">
        <f t="shared" si="64"/>
        <v>18.069417024404807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18.094917024404808</v>
      </c>
      <c r="L398" s="115">
        <f t="shared" si="69"/>
        <v>18.143917024404807</v>
      </c>
      <c r="M398" s="98">
        <f t="shared" si="62"/>
        <v>18.094417024404809</v>
      </c>
      <c r="N398" s="116">
        <f t="shared" si="63"/>
        <v>18.144417024404806</v>
      </c>
      <c r="O398" s="117">
        <f t="shared" si="64"/>
        <v>18.119417024404807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18.144917024404808</v>
      </c>
      <c r="L399" s="115">
        <f t="shared" si="69"/>
        <v>18.193917024404808</v>
      </c>
      <c r="M399" s="98">
        <f t="shared" si="62"/>
        <v>18.14441702440481</v>
      </c>
      <c r="N399" s="116">
        <f t="shared" si="63"/>
        <v>18.194417024404807</v>
      </c>
      <c r="O399" s="117">
        <f t="shared" si="64"/>
        <v>18.169417024404808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18.194917024404809</v>
      </c>
      <c r="L400" s="115">
        <f t="shared" si="69"/>
        <v>18.243917024404809</v>
      </c>
      <c r="M400" s="98">
        <f t="shared" si="62"/>
        <v>18.19441702440481</v>
      </c>
      <c r="N400" s="116">
        <f t="shared" si="63"/>
        <v>18.244417024404807</v>
      </c>
      <c r="O400" s="117">
        <f t="shared" si="64"/>
        <v>18.219417024404809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18.24491702440481</v>
      </c>
      <c r="L401" s="115">
        <f t="shared" si="69"/>
        <v>18.293917024404809</v>
      </c>
      <c r="M401" s="98">
        <f t="shared" si="62"/>
        <v>18.244417024404811</v>
      </c>
      <c r="N401" s="116">
        <f t="shared" si="63"/>
        <v>18.294417024404808</v>
      </c>
      <c r="O401" s="117">
        <f t="shared" si="64"/>
        <v>18.26941702440481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18.29491702440481</v>
      </c>
      <c r="L402" s="115">
        <f t="shared" si="69"/>
        <v>18.34391702440481</v>
      </c>
      <c r="M402" s="98">
        <f t="shared" si="62"/>
        <v>18.294417024404812</v>
      </c>
      <c r="N402" s="116">
        <f t="shared" si="63"/>
        <v>18.344417024404809</v>
      </c>
      <c r="O402" s="117">
        <f t="shared" si="64"/>
        <v>18.31941702440481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18.344917024404811</v>
      </c>
      <c r="L403" s="115">
        <f t="shared" si="69"/>
        <v>18.393917024404811</v>
      </c>
      <c r="M403" s="98">
        <f t="shared" si="62"/>
        <v>18.344417024404812</v>
      </c>
      <c r="N403" s="116">
        <f t="shared" si="63"/>
        <v>18.39441702440481</v>
      </c>
      <c r="O403" s="117">
        <f t="shared" si="64"/>
        <v>18.369417024404811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18.394917024404812</v>
      </c>
      <c r="L404" s="115">
        <f t="shared" si="69"/>
        <v>18.443917024404811</v>
      </c>
      <c r="M404" s="98">
        <f t="shared" si="62"/>
        <v>18.394417024404813</v>
      </c>
      <c r="N404" s="116">
        <f t="shared" si="63"/>
        <v>18.44441702440481</v>
      </c>
      <c r="O404" s="117">
        <f t="shared" si="64"/>
        <v>18.419417024404812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18.444917024404813</v>
      </c>
      <c r="L405" s="115">
        <f t="shared" si="69"/>
        <v>18.493917024404812</v>
      </c>
      <c r="M405" s="98">
        <f t="shared" si="62"/>
        <v>18.444417024404814</v>
      </c>
      <c r="N405" s="116">
        <f t="shared" si="63"/>
        <v>18.494417024404811</v>
      </c>
      <c r="O405" s="117">
        <f t="shared" si="64"/>
        <v>18.469417024404812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18.494917024404813</v>
      </c>
      <c r="L406" s="115">
        <f t="shared" si="69"/>
        <v>18.543917024404813</v>
      </c>
      <c r="M406" s="98">
        <f t="shared" si="62"/>
        <v>18.494417024404814</v>
      </c>
      <c r="N406" s="116">
        <f t="shared" si="63"/>
        <v>18.544417024404812</v>
      </c>
      <c r="O406" s="117">
        <f t="shared" si="64"/>
        <v>18.519417024404813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18.544917024404814</v>
      </c>
      <c r="L407" s="115">
        <f t="shared" si="69"/>
        <v>18.593917024404814</v>
      </c>
      <c r="M407" s="98">
        <f t="shared" si="62"/>
        <v>18.544417024404815</v>
      </c>
      <c r="N407" s="116">
        <f t="shared" si="63"/>
        <v>18.594417024404812</v>
      </c>
      <c r="O407" s="117">
        <f t="shared" si="64"/>
        <v>18.569417024404814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18.594917024404815</v>
      </c>
      <c r="L408" s="115">
        <f t="shared" si="69"/>
        <v>18.643917024404814</v>
      </c>
      <c r="M408" s="98">
        <f t="shared" si="62"/>
        <v>18.594417024404816</v>
      </c>
      <c r="N408" s="116">
        <f t="shared" si="63"/>
        <v>18.644417024404813</v>
      </c>
      <c r="O408" s="117">
        <f t="shared" si="64"/>
        <v>18.619417024404814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18.644917024404815</v>
      </c>
      <c r="L409" s="115">
        <f t="shared" si="69"/>
        <v>18.693917024404815</v>
      </c>
      <c r="M409" s="98">
        <f t="shared" si="62"/>
        <v>18.644417024404817</v>
      </c>
      <c r="N409" s="116">
        <f t="shared" si="63"/>
        <v>18.694417024404814</v>
      </c>
      <c r="O409" s="117">
        <f t="shared" si="64"/>
        <v>18.669417024404815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18.694917024404816</v>
      </c>
      <c r="L410" s="115">
        <f t="shared" si="69"/>
        <v>18.743917024404816</v>
      </c>
      <c r="M410" s="98">
        <f t="shared" si="62"/>
        <v>18.694417024404817</v>
      </c>
      <c r="N410" s="116">
        <f t="shared" si="63"/>
        <v>18.744417024404814</v>
      </c>
      <c r="O410" s="117">
        <f t="shared" si="64"/>
        <v>18.719417024404816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18.744917024404817</v>
      </c>
      <c r="L411" s="115">
        <f t="shared" si="69"/>
        <v>18.793917024404816</v>
      </c>
      <c r="M411" s="98">
        <f t="shared" si="62"/>
        <v>18.744417024404818</v>
      </c>
      <c r="N411" s="116">
        <f t="shared" si="63"/>
        <v>18.794417024404815</v>
      </c>
      <c r="O411" s="117">
        <f t="shared" si="64"/>
        <v>18.769417024404817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18.794917024404818</v>
      </c>
      <c r="L412" s="115">
        <f t="shared" si="69"/>
        <v>18.843917024404817</v>
      </c>
      <c r="M412" s="98">
        <f t="shared" si="62"/>
        <v>18.794417024404819</v>
      </c>
      <c r="N412" s="116">
        <f t="shared" si="63"/>
        <v>18.844417024404816</v>
      </c>
      <c r="O412" s="117">
        <f t="shared" si="64"/>
        <v>18.819417024404817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18.844917024404818</v>
      </c>
      <c r="L413" s="115">
        <f t="shared" si="69"/>
        <v>18.893917024404818</v>
      </c>
      <c r="M413" s="98">
        <f t="shared" si="62"/>
        <v>18.844417024404819</v>
      </c>
      <c r="N413" s="116">
        <f t="shared" si="63"/>
        <v>18.894417024404817</v>
      </c>
      <c r="O413" s="117">
        <f t="shared" si="64"/>
        <v>18.869417024404818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18.894917024404819</v>
      </c>
      <c r="L414" s="115">
        <f t="shared" si="69"/>
        <v>18.943917024404819</v>
      </c>
      <c r="M414" s="98">
        <f t="shared" si="62"/>
        <v>18.89441702440482</v>
      </c>
      <c r="N414" s="116">
        <f t="shared" si="63"/>
        <v>18.944417024404817</v>
      </c>
      <c r="O414" s="117">
        <f t="shared" si="64"/>
        <v>18.919417024404819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18.94491702440482</v>
      </c>
      <c r="L415" s="115">
        <f t="shared" si="69"/>
        <v>18.993917024404819</v>
      </c>
      <c r="M415" s="98">
        <f t="shared" si="62"/>
        <v>18.944417024404821</v>
      </c>
      <c r="N415" s="116">
        <f t="shared" si="63"/>
        <v>18.994417024404818</v>
      </c>
      <c r="O415" s="117">
        <f t="shared" si="64"/>
        <v>18.969417024404819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18.99491702440482</v>
      </c>
      <c r="L416" s="115">
        <f t="shared" si="69"/>
        <v>19.04391702440482</v>
      </c>
      <c r="M416" s="98">
        <f t="shared" si="62"/>
        <v>18.994417024404822</v>
      </c>
      <c r="N416" s="116">
        <f t="shared" si="63"/>
        <v>19.044417024404819</v>
      </c>
      <c r="O416" s="117">
        <f t="shared" si="64"/>
        <v>19.01941702440482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19.044917024404821</v>
      </c>
      <c r="L417" s="115">
        <f t="shared" si="69"/>
        <v>19.093917024404821</v>
      </c>
      <c r="M417" s="98">
        <f t="shared" si="62"/>
        <v>19.044417024404822</v>
      </c>
      <c r="N417" s="116">
        <f t="shared" si="63"/>
        <v>19.094417024404819</v>
      </c>
      <c r="O417" s="117">
        <f t="shared" si="64"/>
        <v>19.069417024404821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19.094917024404822</v>
      </c>
      <c r="L418" s="115">
        <f t="shared" si="69"/>
        <v>19.143917024404821</v>
      </c>
      <c r="M418" s="98">
        <f t="shared" si="62"/>
        <v>19.094417024404823</v>
      </c>
      <c r="N418" s="116">
        <f t="shared" si="63"/>
        <v>19.14441702440482</v>
      </c>
      <c r="O418" s="117">
        <f t="shared" si="64"/>
        <v>19.119417024404822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19.144917024404823</v>
      </c>
      <c r="L419" s="115">
        <f t="shared" si="69"/>
        <v>19.193917024404822</v>
      </c>
      <c r="M419" s="98">
        <f t="shared" si="62"/>
        <v>19.144417024404824</v>
      </c>
      <c r="N419" s="116">
        <f t="shared" si="63"/>
        <v>19.194417024404821</v>
      </c>
      <c r="O419" s="117">
        <f t="shared" si="64"/>
        <v>19.169417024404822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19.194917024404823</v>
      </c>
      <c r="L420" s="115">
        <f t="shared" si="69"/>
        <v>19.243917024404823</v>
      </c>
      <c r="M420" s="98">
        <f t="shared" si="62"/>
        <v>19.194417024404824</v>
      </c>
      <c r="N420" s="116">
        <f t="shared" si="63"/>
        <v>19.244417024404822</v>
      </c>
      <c r="O420" s="117">
        <f t="shared" si="64"/>
        <v>19.219417024404823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19.244917024404824</v>
      </c>
      <c r="L421" s="115">
        <f t="shared" si="69"/>
        <v>19.293917024404823</v>
      </c>
      <c r="M421" s="98">
        <f t="shared" si="62"/>
        <v>19.244417024404825</v>
      </c>
      <c r="N421" s="116">
        <f t="shared" si="63"/>
        <v>19.294417024404822</v>
      </c>
      <c r="O421" s="117">
        <f t="shared" si="64"/>
        <v>19.269417024404824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19.294917024404825</v>
      </c>
      <c r="L422" s="115">
        <f t="shared" si="69"/>
        <v>19.343917024404824</v>
      </c>
      <c r="M422" s="98">
        <f t="shared" si="62"/>
        <v>19.294417024404826</v>
      </c>
      <c r="N422" s="116">
        <f t="shared" si="63"/>
        <v>19.344417024404823</v>
      </c>
      <c r="O422" s="117">
        <f t="shared" si="64"/>
        <v>19.319417024404824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19.344917024404825</v>
      </c>
      <c r="L423" s="115">
        <f t="shared" si="69"/>
        <v>19.393917024404825</v>
      </c>
      <c r="M423" s="98">
        <f t="shared" si="62"/>
        <v>19.344417024404827</v>
      </c>
      <c r="N423" s="116">
        <f t="shared" si="63"/>
        <v>19.394417024404824</v>
      </c>
      <c r="O423" s="117">
        <f t="shared" si="64"/>
        <v>19.369417024404825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19.394917024404826</v>
      </c>
      <c r="L424" s="115">
        <f t="shared" si="69"/>
        <v>19.443917024404826</v>
      </c>
      <c r="M424" s="98">
        <f t="shared" si="62"/>
        <v>19.394417024404827</v>
      </c>
      <c r="N424" s="116">
        <f t="shared" si="63"/>
        <v>19.444417024404824</v>
      </c>
      <c r="O424" s="117">
        <f t="shared" si="64"/>
        <v>19.419417024404826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19.444917024404827</v>
      </c>
      <c r="L425" s="115">
        <f t="shared" si="69"/>
        <v>19.493917024404826</v>
      </c>
      <c r="M425" s="98">
        <f t="shared" si="62"/>
        <v>19.444417024404828</v>
      </c>
      <c r="N425" s="116">
        <f t="shared" si="63"/>
        <v>19.494417024404825</v>
      </c>
      <c r="O425" s="117">
        <f t="shared" si="64"/>
        <v>19.469417024404827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19.494917024404828</v>
      </c>
      <c r="L426" s="115">
        <f t="shared" si="69"/>
        <v>19.543917024404827</v>
      </c>
      <c r="M426" s="98">
        <f t="shared" si="62"/>
        <v>19.494417024404829</v>
      </c>
      <c r="N426" s="116">
        <f t="shared" si="63"/>
        <v>19.544417024404826</v>
      </c>
      <c r="O426" s="117">
        <f t="shared" si="64"/>
        <v>19.519417024404827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19.544917024404828</v>
      </c>
      <c r="L427" s="115">
        <f t="shared" si="69"/>
        <v>19.593917024404828</v>
      </c>
      <c r="M427" s="98">
        <f t="shared" si="62"/>
        <v>19.544417024404829</v>
      </c>
      <c r="N427" s="116">
        <f t="shared" si="63"/>
        <v>19.594417024404827</v>
      </c>
      <c r="O427" s="117">
        <f t="shared" si="64"/>
        <v>19.569417024404828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19.594917024404829</v>
      </c>
      <c r="L428" s="115">
        <f t="shared" si="69"/>
        <v>19.643917024404828</v>
      </c>
      <c r="M428" s="98">
        <f t="shared" si="62"/>
        <v>19.59441702440483</v>
      </c>
      <c r="N428" s="116">
        <f t="shared" si="63"/>
        <v>19.644417024404827</v>
      </c>
      <c r="O428" s="117">
        <f t="shared" si="64"/>
        <v>19.619417024404829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19.64491702440483</v>
      </c>
      <c r="L429" s="115">
        <f t="shared" si="69"/>
        <v>19.693917024404829</v>
      </c>
      <c r="M429" s="98">
        <f t="shared" si="62"/>
        <v>19.644417024404831</v>
      </c>
      <c r="N429" s="116">
        <f t="shared" si="63"/>
        <v>19.694417024404828</v>
      </c>
      <c r="O429" s="117">
        <f t="shared" si="64"/>
        <v>19.669417024404829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19.69491702440483</v>
      </c>
      <c r="L430" s="115">
        <f t="shared" si="69"/>
        <v>19.74391702440483</v>
      </c>
      <c r="M430" s="98">
        <f t="shared" si="62"/>
        <v>19.694417024404832</v>
      </c>
      <c r="N430" s="116">
        <f t="shared" si="63"/>
        <v>19.744417024404829</v>
      </c>
      <c r="O430" s="117">
        <f t="shared" si="64"/>
        <v>19.71941702440483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19.744917024404831</v>
      </c>
      <c r="L431" s="115">
        <f t="shared" si="69"/>
        <v>19.793917024404831</v>
      </c>
      <c r="M431" s="98">
        <f t="shared" si="62"/>
        <v>19.744417024404832</v>
      </c>
      <c r="N431" s="116">
        <f t="shared" si="63"/>
        <v>19.794417024404829</v>
      </c>
      <c r="O431" s="117">
        <f t="shared" si="64"/>
        <v>19.769417024404831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19.794917024404832</v>
      </c>
      <c r="L432" s="115">
        <f t="shared" si="69"/>
        <v>19.843917024404831</v>
      </c>
      <c r="M432" s="98">
        <f t="shared" si="62"/>
        <v>19.794417024404833</v>
      </c>
      <c r="N432" s="116">
        <f t="shared" si="63"/>
        <v>19.84441702440483</v>
      </c>
      <c r="O432" s="117">
        <f t="shared" si="64"/>
        <v>19.819417024404832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19.844917024404833</v>
      </c>
      <c r="L433" s="115">
        <f t="shared" si="69"/>
        <v>19.893917024404832</v>
      </c>
      <c r="M433" s="98">
        <f t="shared" si="62"/>
        <v>19.844417024404834</v>
      </c>
      <c r="N433" s="116">
        <f t="shared" si="63"/>
        <v>19.894417024404831</v>
      </c>
      <c r="O433" s="117">
        <f t="shared" si="64"/>
        <v>19.869417024404832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19.894917024404833</v>
      </c>
      <c r="L434" s="115">
        <f t="shared" si="69"/>
        <v>19.943917024404833</v>
      </c>
      <c r="M434" s="98">
        <f t="shared" si="62"/>
        <v>19.894417024404834</v>
      </c>
      <c r="N434" s="116">
        <f t="shared" si="63"/>
        <v>19.944417024404832</v>
      </c>
      <c r="O434" s="117">
        <f t="shared" si="64"/>
        <v>19.919417024404833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19.944917024404834</v>
      </c>
      <c r="L435" s="115">
        <f t="shared" si="69"/>
        <v>19.993917024404833</v>
      </c>
      <c r="M435" s="98">
        <f t="shared" si="62"/>
        <v>19.944417024404835</v>
      </c>
      <c r="N435" s="116">
        <f t="shared" si="63"/>
        <v>19.994417024404832</v>
      </c>
      <c r="O435" s="117">
        <f t="shared" si="64"/>
        <v>19.969417024404834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19.994917024404835</v>
      </c>
      <c r="L436" s="115">
        <f t="shared" si="69"/>
        <v>20.043917024404834</v>
      </c>
      <c r="M436" s="98">
        <f t="shared" si="62"/>
        <v>19.994417024404836</v>
      </c>
      <c r="N436" s="116">
        <f t="shared" si="63"/>
        <v>20.044417024404833</v>
      </c>
      <c r="O436" s="117">
        <f t="shared" si="64"/>
        <v>20.019417024404834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20.044917024404835</v>
      </c>
      <c r="L437" s="115">
        <f t="shared" si="69"/>
        <v>20.093917024404835</v>
      </c>
      <c r="M437" s="98">
        <f t="shared" si="62"/>
        <v>20.044417024404837</v>
      </c>
      <c r="N437" s="116">
        <f t="shared" si="63"/>
        <v>20.094417024404834</v>
      </c>
      <c r="O437" s="117">
        <f t="shared" si="64"/>
        <v>20.069417024404835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20.094917024404836</v>
      </c>
      <c r="L438" s="115">
        <f t="shared" si="69"/>
        <v>20.143917024404836</v>
      </c>
      <c r="M438" s="98">
        <f t="shared" si="62"/>
        <v>20.094417024404837</v>
      </c>
      <c r="N438" s="116">
        <f t="shared" si="63"/>
        <v>20.144417024404834</v>
      </c>
      <c r="O438" s="117">
        <f t="shared" si="64"/>
        <v>20.119417024404836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20.144917024404837</v>
      </c>
      <c r="L439" s="115">
        <f t="shared" si="69"/>
        <v>20.193917024404836</v>
      </c>
      <c r="M439" s="98">
        <f t="shared" si="62"/>
        <v>20.144417024404838</v>
      </c>
      <c r="N439" s="116">
        <f t="shared" si="63"/>
        <v>20.194417024404835</v>
      </c>
      <c r="O439" s="117">
        <f t="shared" si="64"/>
        <v>20.169417024404837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20.194917024404837</v>
      </c>
      <c r="L440" s="115">
        <f t="shared" si="69"/>
        <v>20.243917024404837</v>
      </c>
      <c r="M440" s="98">
        <f t="shared" si="62"/>
        <v>20.194417024404839</v>
      </c>
      <c r="N440" s="116">
        <f t="shared" si="63"/>
        <v>20.244417024404836</v>
      </c>
      <c r="O440" s="117">
        <f t="shared" si="64"/>
        <v>20.219417024404837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20.244917024404838</v>
      </c>
      <c r="L441" s="115">
        <f t="shared" si="69"/>
        <v>20.293917024404838</v>
      </c>
      <c r="M441" s="98">
        <f t="shared" si="62"/>
        <v>20.244417024404839</v>
      </c>
      <c r="N441" s="116">
        <f t="shared" si="63"/>
        <v>20.294417024404837</v>
      </c>
      <c r="O441" s="117">
        <f t="shared" si="64"/>
        <v>20.269417024404838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20.294917024404839</v>
      </c>
      <c r="L442" s="115">
        <f t="shared" si="69"/>
        <v>20.343917024404838</v>
      </c>
      <c r="M442" s="98">
        <f t="shared" si="62"/>
        <v>20.29441702440484</v>
      </c>
      <c r="N442" s="116">
        <f t="shared" si="63"/>
        <v>20.344417024404837</v>
      </c>
      <c r="O442" s="117">
        <f t="shared" si="64"/>
        <v>20.319417024404839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20.34491702440484</v>
      </c>
      <c r="L443" s="115">
        <f t="shared" si="69"/>
        <v>20.393917024404839</v>
      </c>
      <c r="M443" s="98">
        <f t="shared" si="62"/>
        <v>20.344417024404841</v>
      </c>
      <c r="N443" s="116">
        <f t="shared" si="63"/>
        <v>20.394417024404838</v>
      </c>
      <c r="O443" s="117">
        <f t="shared" si="64"/>
        <v>20.369417024404839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20.39491702440484</v>
      </c>
      <c r="L444" s="115">
        <f t="shared" si="69"/>
        <v>20.44391702440484</v>
      </c>
      <c r="M444" s="98">
        <f t="shared" si="62"/>
        <v>20.394417024404841</v>
      </c>
      <c r="N444" s="116">
        <f t="shared" si="63"/>
        <v>20.444417024404839</v>
      </c>
      <c r="O444" s="117">
        <f t="shared" si="64"/>
        <v>20.41941702440484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20.444917024404841</v>
      </c>
      <c r="L445" s="115">
        <f t="shared" si="69"/>
        <v>20.493917024404841</v>
      </c>
      <c r="M445" s="98">
        <f t="shared" si="62"/>
        <v>20.444417024404842</v>
      </c>
      <c r="N445" s="116">
        <f t="shared" si="63"/>
        <v>20.494417024404839</v>
      </c>
      <c r="O445" s="117">
        <f t="shared" si="64"/>
        <v>20.469417024404841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20.494917024404842</v>
      </c>
      <c r="L446" s="115">
        <f t="shared" si="69"/>
        <v>20.543917024404841</v>
      </c>
      <c r="M446" s="98">
        <f t="shared" si="62"/>
        <v>20.494417024404843</v>
      </c>
      <c r="N446" s="116">
        <f t="shared" si="63"/>
        <v>20.54441702440484</v>
      </c>
      <c r="O446" s="117">
        <f t="shared" si="64"/>
        <v>20.519417024404841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20.544917024404842</v>
      </c>
      <c r="L447" s="115">
        <f t="shared" si="69"/>
        <v>20.593917024404842</v>
      </c>
      <c r="M447" s="98">
        <f t="shared" si="62"/>
        <v>20.544417024404844</v>
      </c>
      <c r="N447" s="116">
        <f t="shared" si="63"/>
        <v>20.594417024404841</v>
      </c>
      <c r="O447" s="117">
        <f t="shared" si="64"/>
        <v>20.569417024404842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20.594917024404843</v>
      </c>
      <c r="L448" s="115">
        <f t="shared" si="69"/>
        <v>20.643917024404843</v>
      </c>
      <c r="M448" s="98">
        <f t="shared" si="62"/>
        <v>20.594417024404844</v>
      </c>
      <c r="N448" s="116">
        <f t="shared" si="63"/>
        <v>20.644417024404841</v>
      </c>
      <c r="O448" s="117">
        <f t="shared" si="64"/>
        <v>20.619417024404843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20.644917024404844</v>
      </c>
      <c r="L449" s="115">
        <f t="shared" si="69"/>
        <v>20.693917024404843</v>
      </c>
      <c r="M449" s="98">
        <f t="shared" si="62"/>
        <v>20.644417024404845</v>
      </c>
      <c r="N449" s="116">
        <f t="shared" si="63"/>
        <v>20.694417024404842</v>
      </c>
      <c r="O449" s="117">
        <f t="shared" si="64"/>
        <v>20.669417024404844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20.694917024404845</v>
      </c>
      <c r="L450" s="115">
        <f t="shared" si="69"/>
        <v>20.743917024404844</v>
      </c>
      <c r="M450" s="98">
        <f t="shared" si="62"/>
        <v>20.694417024404846</v>
      </c>
      <c r="N450" s="116">
        <f t="shared" si="63"/>
        <v>20.744417024404843</v>
      </c>
      <c r="O450" s="117">
        <f t="shared" si="64"/>
        <v>20.719417024404844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20.744917024404845</v>
      </c>
      <c r="L451" s="115">
        <f t="shared" si="69"/>
        <v>20.793917024404845</v>
      </c>
      <c r="M451" s="98">
        <f t="shared" si="62"/>
        <v>20.744417024404846</v>
      </c>
      <c r="N451" s="116">
        <f t="shared" si="63"/>
        <v>20.794417024404844</v>
      </c>
      <c r="O451" s="117">
        <f t="shared" si="64"/>
        <v>20.769417024404845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20.794917024404846</v>
      </c>
      <c r="L452" s="115">
        <f t="shared" si="69"/>
        <v>20.843917024404846</v>
      </c>
      <c r="M452" s="98">
        <f t="shared" si="62"/>
        <v>20.794417024404847</v>
      </c>
      <c r="N452" s="116">
        <f t="shared" si="63"/>
        <v>20.844417024404844</v>
      </c>
      <c r="O452" s="117">
        <f t="shared" si="64"/>
        <v>20.819417024404846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20.844917024404847</v>
      </c>
      <c r="L453" s="115">
        <f t="shared" si="69"/>
        <v>20.893917024404846</v>
      </c>
      <c r="M453" s="98">
        <f t="shared" ref="M453:M516" si="72">K453-5*10^-(D$2+1)</f>
        <v>20.844417024404848</v>
      </c>
      <c r="N453" s="116">
        <f t="shared" ref="N453:N516" si="73">L453+5*10^-(D$2+1)</f>
        <v>20.894417024404845</v>
      </c>
      <c r="O453" s="117">
        <f t="shared" ref="O453:O516" si="74">AVERAGE(K453,L453)</f>
        <v>20.869417024404846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20.894917024404847</v>
      </c>
      <c r="L454" s="115">
        <f t="shared" ref="L454:L517" si="79">K454+$I$4-POWER(10,-$D$2)</f>
        <v>20.943917024404847</v>
      </c>
      <c r="M454" s="98">
        <f t="shared" si="72"/>
        <v>20.894417024404849</v>
      </c>
      <c r="N454" s="116">
        <f t="shared" si="73"/>
        <v>20.944417024404846</v>
      </c>
      <c r="O454" s="117">
        <f t="shared" si="74"/>
        <v>20.919417024404847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20.944917024404848</v>
      </c>
      <c r="L455" s="115">
        <f t="shared" si="79"/>
        <v>20.993917024404848</v>
      </c>
      <c r="M455" s="98">
        <f t="shared" si="72"/>
        <v>20.944417024404849</v>
      </c>
      <c r="N455" s="116">
        <f t="shared" si="73"/>
        <v>20.994417024404846</v>
      </c>
      <c r="O455" s="117">
        <f t="shared" si="74"/>
        <v>20.969417024404848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20.994917024404849</v>
      </c>
      <c r="L456" s="115">
        <f t="shared" si="79"/>
        <v>21.043917024404848</v>
      </c>
      <c r="M456" s="98">
        <f t="shared" si="72"/>
        <v>20.99441702440485</v>
      </c>
      <c r="N456" s="116">
        <f t="shared" si="73"/>
        <v>21.044417024404847</v>
      </c>
      <c r="O456" s="117">
        <f t="shared" si="74"/>
        <v>21.019417024404849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21.04491702440485</v>
      </c>
      <c r="L457" s="115">
        <f t="shared" si="79"/>
        <v>21.093917024404849</v>
      </c>
      <c r="M457" s="98">
        <f t="shared" si="72"/>
        <v>21.044417024404851</v>
      </c>
      <c r="N457" s="116">
        <f t="shared" si="73"/>
        <v>21.094417024404848</v>
      </c>
      <c r="O457" s="117">
        <f t="shared" si="74"/>
        <v>21.069417024404849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21.09491702440485</v>
      </c>
      <c r="L458" s="115">
        <f t="shared" si="79"/>
        <v>21.14391702440485</v>
      </c>
      <c r="M458" s="98">
        <f t="shared" si="72"/>
        <v>21.094417024404851</v>
      </c>
      <c r="N458" s="116">
        <f t="shared" si="73"/>
        <v>21.144417024404849</v>
      </c>
      <c r="O458" s="117">
        <f t="shared" si="74"/>
        <v>21.11941702440485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21.144917024404851</v>
      </c>
      <c r="L459" s="115">
        <f t="shared" si="79"/>
        <v>21.19391702440485</v>
      </c>
      <c r="M459" s="98">
        <f t="shared" si="72"/>
        <v>21.144417024404852</v>
      </c>
      <c r="N459" s="116">
        <f t="shared" si="73"/>
        <v>21.194417024404849</v>
      </c>
      <c r="O459" s="117">
        <f t="shared" si="74"/>
        <v>21.169417024404851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21.194917024404852</v>
      </c>
      <c r="L460" s="115">
        <f t="shared" si="79"/>
        <v>21.243917024404851</v>
      </c>
      <c r="M460" s="98">
        <f t="shared" si="72"/>
        <v>21.194417024404853</v>
      </c>
      <c r="N460" s="116">
        <f t="shared" si="73"/>
        <v>21.24441702440485</v>
      </c>
      <c r="O460" s="117">
        <f t="shared" si="74"/>
        <v>21.219417024404851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21.244917024404852</v>
      </c>
      <c r="L461" s="115">
        <f t="shared" si="79"/>
        <v>21.293917024404852</v>
      </c>
      <c r="M461" s="98">
        <f t="shared" si="72"/>
        <v>21.244417024404854</v>
      </c>
      <c r="N461" s="116">
        <f t="shared" si="73"/>
        <v>21.294417024404851</v>
      </c>
      <c r="O461" s="117">
        <f t="shared" si="74"/>
        <v>21.269417024404852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21.294917024404853</v>
      </c>
      <c r="L462" s="115">
        <f t="shared" si="79"/>
        <v>21.343917024404853</v>
      </c>
      <c r="M462" s="98">
        <f t="shared" si="72"/>
        <v>21.294417024404854</v>
      </c>
      <c r="N462" s="116">
        <f t="shared" si="73"/>
        <v>21.344417024404851</v>
      </c>
      <c r="O462" s="117">
        <f t="shared" si="74"/>
        <v>21.319417024404853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21.344917024404854</v>
      </c>
      <c r="L463" s="115">
        <f t="shared" si="79"/>
        <v>21.393917024404853</v>
      </c>
      <c r="M463" s="98">
        <f t="shared" si="72"/>
        <v>21.344417024404855</v>
      </c>
      <c r="N463" s="116">
        <f t="shared" si="73"/>
        <v>21.394417024404852</v>
      </c>
      <c r="O463" s="117">
        <f t="shared" si="74"/>
        <v>21.369417024404854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21.394917024404855</v>
      </c>
      <c r="L464" s="115">
        <f t="shared" si="79"/>
        <v>21.443917024404854</v>
      </c>
      <c r="M464" s="98">
        <f t="shared" si="72"/>
        <v>21.394417024404856</v>
      </c>
      <c r="N464" s="116">
        <f t="shared" si="73"/>
        <v>21.444417024404853</v>
      </c>
      <c r="O464" s="117">
        <f t="shared" si="74"/>
        <v>21.419417024404854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21.444917024404855</v>
      </c>
      <c r="L465" s="115">
        <f t="shared" si="79"/>
        <v>21.493917024404855</v>
      </c>
      <c r="M465" s="98">
        <f t="shared" si="72"/>
        <v>21.444417024404856</v>
      </c>
      <c r="N465" s="116">
        <f t="shared" si="73"/>
        <v>21.494417024404854</v>
      </c>
      <c r="O465" s="117">
        <f t="shared" si="74"/>
        <v>21.469417024404855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21.494917024404856</v>
      </c>
      <c r="L466" s="115">
        <f t="shared" si="79"/>
        <v>21.543917024404855</v>
      </c>
      <c r="M466" s="98">
        <f t="shared" si="72"/>
        <v>21.494417024404857</v>
      </c>
      <c r="N466" s="116">
        <f t="shared" si="73"/>
        <v>21.544417024404854</v>
      </c>
      <c r="O466" s="117">
        <f t="shared" si="74"/>
        <v>21.519417024404856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21.544917024404857</v>
      </c>
      <c r="L467" s="115">
        <f t="shared" si="79"/>
        <v>21.593917024404856</v>
      </c>
      <c r="M467" s="98">
        <f t="shared" si="72"/>
        <v>21.544417024404858</v>
      </c>
      <c r="N467" s="116">
        <f t="shared" si="73"/>
        <v>21.594417024404855</v>
      </c>
      <c r="O467" s="117">
        <f t="shared" si="74"/>
        <v>21.569417024404856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21.594917024404857</v>
      </c>
      <c r="L468" s="115">
        <f t="shared" si="79"/>
        <v>21.643917024404857</v>
      </c>
      <c r="M468" s="98">
        <f t="shared" si="72"/>
        <v>21.594417024404859</v>
      </c>
      <c r="N468" s="116">
        <f t="shared" si="73"/>
        <v>21.644417024404856</v>
      </c>
      <c r="O468" s="117">
        <f t="shared" si="74"/>
        <v>21.619417024404857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21.644917024404858</v>
      </c>
      <c r="L469" s="115">
        <f t="shared" si="79"/>
        <v>21.693917024404858</v>
      </c>
      <c r="M469" s="98">
        <f t="shared" si="72"/>
        <v>21.644417024404859</v>
      </c>
      <c r="N469" s="116">
        <f t="shared" si="73"/>
        <v>21.694417024404856</v>
      </c>
      <c r="O469" s="117">
        <f t="shared" si="74"/>
        <v>21.669417024404858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21.694917024404859</v>
      </c>
      <c r="L470" s="115">
        <f t="shared" si="79"/>
        <v>21.743917024404858</v>
      </c>
      <c r="M470" s="98">
        <f t="shared" si="72"/>
        <v>21.69441702440486</v>
      </c>
      <c r="N470" s="116">
        <f t="shared" si="73"/>
        <v>21.744417024404857</v>
      </c>
      <c r="O470" s="117">
        <f t="shared" si="74"/>
        <v>21.719417024404859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21.74491702440486</v>
      </c>
      <c r="L471" s="115">
        <f t="shared" si="79"/>
        <v>21.793917024404859</v>
      </c>
      <c r="M471" s="98">
        <f t="shared" si="72"/>
        <v>21.744417024404861</v>
      </c>
      <c r="N471" s="116">
        <f t="shared" si="73"/>
        <v>21.794417024404858</v>
      </c>
      <c r="O471" s="117">
        <f t="shared" si="74"/>
        <v>21.769417024404859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21.79491702440486</v>
      </c>
      <c r="L472" s="115">
        <f t="shared" si="79"/>
        <v>21.84391702440486</v>
      </c>
      <c r="M472" s="98">
        <f t="shared" si="72"/>
        <v>21.794417024404861</v>
      </c>
      <c r="N472" s="116">
        <f t="shared" si="73"/>
        <v>21.844417024404859</v>
      </c>
      <c r="O472" s="117">
        <f t="shared" si="74"/>
        <v>21.81941702440486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21.844917024404861</v>
      </c>
      <c r="L473" s="115">
        <f t="shared" si="79"/>
        <v>21.89391702440486</v>
      </c>
      <c r="M473" s="98">
        <f t="shared" si="72"/>
        <v>21.844417024404862</v>
      </c>
      <c r="N473" s="116">
        <f t="shared" si="73"/>
        <v>21.894417024404859</v>
      </c>
      <c r="O473" s="117">
        <f t="shared" si="74"/>
        <v>21.869417024404861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21.894917024404862</v>
      </c>
      <c r="L474" s="115">
        <f t="shared" si="79"/>
        <v>21.943917024404861</v>
      </c>
      <c r="M474" s="98">
        <f t="shared" si="72"/>
        <v>21.894417024404863</v>
      </c>
      <c r="N474" s="116">
        <f t="shared" si="73"/>
        <v>21.94441702440486</v>
      </c>
      <c r="O474" s="117">
        <f t="shared" si="74"/>
        <v>21.919417024404861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21.944917024404862</v>
      </c>
      <c r="L475" s="115">
        <f t="shared" si="79"/>
        <v>21.993917024404862</v>
      </c>
      <c r="M475" s="98">
        <f t="shared" si="72"/>
        <v>21.944417024404864</v>
      </c>
      <c r="N475" s="116">
        <f t="shared" si="73"/>
        <v>21.994417024404861</v>
      </c>
      <c r="O475" s="117">
        <f t="shared" si="74"/>
        <v>21.969417024404862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21.994917024404863</v>
      </c>
      <c r="L476" s="115">
        <f t="shared" si="79"/>
        <v>22.043917024404863</v>
      </c>
      <c r="M476" s="98">
        <f t="shared" si="72"/>
        <v>21.994417024404864</v>
      </c>
      <c r="N476" s="116">
        <f t="shared" si="73"/>
        <v>22.044417024404861</v>
      </c>
      <c r="O476" s="117">
        <f t="shared" si="74"/>
        <v>22.019417024404863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22.044917024404864</v>
      </c>
      <c r="L477" s="115">
        <f t="shared" si="79"/>
        <v>22.093917024404863</v>
      </c>
      <c r="M477" s="98">
        <f t="shared" si="72"/>
        <v>22.044417024404865</v>
      </c>
      <c r="N477" s="116">
        <f t="shared" si="73"/>
        <v>22.094417024404862</v>
      </c>
      <c r="O477" s="117">
        <f t="shared" si="74"/>
        <v>22.069417024404864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22.094917024404864</v>
      </c>
      <c r="L478" s="115">
        <f t="shared" si="79"/>
        <v>22.143917024404864</v>
      </c>
      <c r="M478" s="98">
        <f t="shared" si="72"/>
        <v>22.094417024404866</v>
      </c>
      <c r="N478" s="116">
        <f t="shared" si="73"/>
        <v>22.144417024404863</v>
      </c>
      <c r="O478" s="117">
        <f t="shared" si="74"/>
        <v>22.119417024404864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22.144917024404865</v>
      </c>
      <c r="L479" s="115">
        <f t="shared" si="79"/>
        <v>22.193917024404865</v>
      </c>
      <c r="M479" s="98">
        <f t="shared" si="72"/>
        <v>22.144417024404866</v>
      </c>
      <c r="N479" s="116">
        <f t="shared" si="73"/>
        <v>22.194417024404864</v>
      </c>
      <c r="O479" s="117">
        <f t="shared" si="74"/>
        <v>22.169417024404865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22.194917024404866</v>
      </c>
      <c r="L480" s="115">
        <f t="shared" si="79"/>
        <v>22.243917024404865</v>
      </c>
      <c r="M480" s="98">
        <f t="shared" si="72"/>
        <v>22.194417024404867</v>
      </c>
      <c r="N480" s="116">
        <f t="shared" si="73"/>
        <v>22.244417024404864</v>
      </c>
      <c r="O480" s="117">
        <f t="shared" si="74"/>
        <v>22.219417024404866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22.244917024404867</v>
      </c>
      <c r="L481" s="115">
        <f t="shared" si="79"/>
        <v>22.293917024404866</v>
      </c>
      <c r="M481" s="98">
        <f t="shared" si="72"/>
        <v>22.244417024404868</v>
      </c>
      <c r="N481" s="116">
        <f t="shared" si="73"/>
        <v>22.294417024404865</v>
      </c>
      <c r="O481" s="117">
        <f t="shared" si="74"/>
        <v>22.269417024404866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22.294917024404867</v>
      </c>
      <c r="L482" s="115">
        <f t="shared" si="79"/>
        <v>22.343917024404867</v>
      </c>
      <c r="M482" s="98">
        <f t="shared" si="72"/>
        <v>22.294417024404868</v>
      </c>
      <c r="N482" s="116">
        <f t="shared" si="73"/>
        <v>22.344417024404866</v>
      </c>
      <c r="O482" s="117">
        <f t="shared" si="74"/>
        <v>22.319417024404867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22.344917024404868</v>
      </c>
      <c r="L483" s="115">
        <f t="shared" si="79"/>
        <v>22.393917024404868</v>
      </c>
      <c r="M483" s="98">
        <f t="shared" si="72"/>
        <v>22.344417024404869</v>
      </c>
      <c r="N483" s="116">
        <f t="shared" si="73"/>
        <v>22.394417024404866</v>
      </c>
      <c r="O483" s="117">
        <f t="shared" si="74"/>
        <v>22.369417024404868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22.394917024404869</v>
      </c>
      <c r="L484" s="115">
        <f t="shared" si="79"/>
        <v>22.443917024404868</v>
      </c>
      <c r="M484" s="98">
        <f t="shared" si="72"/>
        <v>22.39441702440487</v>
      </c>
      <c r="N484" s="116">
        <f t="shared" si="73"/>
        <v>22.444417024404867</v>
      </c>
      <c r="O484" s="117">
        <f t="shared" si="74"/>
        <v>22.419417024404868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22.444917024404869</v>
      </c>
      <c r="L485" s="115">
        <f t="shared" si="79"/>
        <v>22.493917024404869</v>
      </c>
      <c r="M485" s="98">
        <f t="shared" si="72"/>
        <v>22.444417024404871</v>
      </c>
      <c r="N485" s="116">
        <f t="shared" si="73"/>
        <v>22.494417024404868</v>
      </c>
      <c r="O485" s="117">
        <f t="shared" si="74"/>
        <v>22.469417024404869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22.49491702440487</v>
      </c>
      <c r="L486" s="115">
        <f t="shared" si="79"/>
        <v>22.54391702440487</v>
      </c>
      <c r="M486" s="98">
        <f t="shared" si="72"/>
        <v>22.494417024404871</v>
      </c>
      <c r="N486" s="116">
        <f t="shared" si="73"/>
        <v>22.544417024404868</v>
      </c>
      <c r="O486" s="117">
        <f t="shared" si="74"/>
        <v>22.51941702440487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22.544917024404871</v>
      </c>
      <c r="L487" s="115">
        <f t="shared" si="79"/>
        <v>22.59391702440487</v>
      </c>
      <c r="M487" s="98">
        <f t="shared" si="72"/>
        <v>22.544417024404872</v>
      </c>
      <c r="N487" s="116">
        <f t="shared" si="73"/>
        <v>22.594417024404869</v>
      </c>
      <c r="O487" s="117">
        <f t="shared" si="74"/>
        <v>22.569417024404871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22.594917024404872</v>
      </c>
      <c r="L488" s="115">
        <f t="shared" si="79"/>
        <v>22.643917024404871</v>
      </c>
      <c r="M488" s="98">
        <f t="shared" si="72"/>
        <v>22.594417024404873</v>
      </c>
      <c r="N488" s="116">
        <f t="shared" si="73"/>
        <v>22.64441702440487</v>
      </c>
      <c r="O488" s="117">
        <f t="shared" si="74"/>
        <v>22.619417024404871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22.644917024404872</v>
      </c>
      <c r="L489" s="115">
        <f t="shared" si="79"/>
        <v>22.693917024404872</v>
      </c>
      <c r="M489" s="98">
        <f t="shared" si="72"/>
        <v>22.644417024404873</v>
      </c>
      <c r="N489" s="116">
        <f t="shared" si="73"/>
        <v>22.694417024404871</v>
      </c>
      <c r="O489" s="117">
        <f t="shared" si="74"/>
        <v>22.669417024404872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22.694917024404873</v>
      </c>
      <c r="L490" s="115">
        <f t="shared" si="79"/>
        <v>22.743917024404873</v>
      </c>
      <c r="M490" s="98">
        <f t="shared" si="72"/>
        <v>22.694417024404874</v>
      </c>
      <c r="N490" s="116">
        <f t="shared" si="73"/>
        <v>22.744417024404871</v>
      </c>
      <c r="O490" s="117">
        <f t="shared" si="74"/>
        <v>22.719417024404873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22.744917024404874</v>
      </c>
      <c r="L491" s="115">
        <f t="shared" si="79"/>
        <v>22.793917024404873</v>
      </c>
      <c r="M491" s="98">
        <f t="shared" si="72"/>
        <v>22.744417024404875</v>
      </c>
      <c r="N491" s="116">
        <f t="shared" si="73"/>
        <v>22.794417024404872</v>
      </c>
      <c r="O491" s="117">
        <f t="shared" si="74"/>
        <v>22.769417024404873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22.794917024404874</v>
      </c>
      <c r="L492" s="115">
        <f t="shared" si="79"/>
        <v>22.843917024404874</v>
      </c>
      <c r="M492" s="98">
        <f t="shared" si="72"/>
        <v>22.794417024404876</v>
      </c>
      <c r="N492" s="116">
        <f t="shared" si="73"/>
        <v>22.844417024404873</v>
      </c>
      <c r="O492" s="117">
        <f t="shared" si="74"/>
        <v>22.819417024404874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22.844917024404875</v>
      </c>
      <c r="L493" s="115">
        <f t="shared" si="79"/>
        <v>22.893917024404875</v>
      </c>
      <c r="M493" s="98">
        <f t="shared" si="72"/>
        <v>22.844417024404876</v>
      </c>
      <c r="N493" s="116">
        <f t="shared" si="73"/>
        <v>22.894417024404873</v>
      </c>
      <c r="O493" s="117">
        <f t="shared" si="74"/>
        <v>22.869417024404875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22.894917024404876</v>
      </c>
      <c r="L494" s="115">
        <f t="shared" si="79"/>
        <v>22.943917024404875</v>
      </c>
      <c r="M494" s="98">
        <f t="shared" si="72"/>
        <v>22.894417024404877</v>
      </c>
      <c r="N494" s="116">
        <f t="shared" si="73"/>
        <v>22.944417024404874</v>
      </c>
      <c r="O494" s="117">
        <f t="shared" si="74"/>
        <v>22.919417024404876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22.944917024404877</v>
      </c>
      <c r="L495" s="115">
        <f t="shared" si="79"/>
        <v>22.993917024404876</v>
      </c>
      <c r="M495" s="98">
        <f t="shared" si="72"/>
        <v>22.944417024404878</v>
      </c>
      <c r="N495" s="116">
        <f t="shared" si="73"/>
        <v>22.994417024404875</v>
      </c>
      <c r="O495" s="117">
        <f t="shared" si="74"/>
        <v>22.969417024404876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22.994917024404877</v>
      </c>
      <c r="L496" s="115">
        <f t="shared" si="79"/>
        <v>23.043917024404877</v>
      </c>
      <c r="M496" s="98">
        <f t="shared" si="72"/>
        <v>22.994417024404878</v>
      </c>
      <c r="N496" s="116">
        <f t="shared" si="73"/>
        <v>23.044417024404876</v>
      </c>
      <c r="O496" s="117">
        <f t="shared" si="74"/>
        <v>23.019417024404877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23.044917024404878</v>
      </c>
      <c r="L497" s="115">
        <f t="shared" si="79"/>
        <v>23.093917024404877</v>
      </c>
      <c r="M497" s="98">
        <f t="shared" si="72"/>
        <v>23.044417024404879</v>
      </c>
      <c r="N497" s="116">
        <f t="shared" si="73"/>
        <v>23.094417024404876</v>
      </c>
      <c r="O497" s="117">
        <f t="shared" si="74"/>
        <v>23.069417024404878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23.094917024404879</v>
      </c>
      <c r="L498" s="115">
        <f t="shared" si="79"/>
        <v>23.143917024404878</v>
      </c>
      <c r="M498" s="98">
        <f t="shared" si="72"/>
        <v>23.09441702440488</v>
      </c>
      <c r="N498" s="116">
        <f t="shared" si="73"/>
        <v>23.144417024404877</v>
      </c>
      <c r="O498" s="117">
        <f t="shared" si="74"/>
        <v>23.119417024404878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23.144917024404879</v>
      </c>
      <c r="L499" s="115">
        <f t="shared" si="79"/>
        <v>23.193917024404879</v>
      </c>
      <c r="M499" s="98">
        <f t="shared" si="72"/>
        <v>23.144417024404881</v>
      </c>
      <c r="N499" s="116">
        <f t="shared" si="73"/>
        <v>23.194417024404878</v>
      </c>
      <c r="O499" s="117">
        <f t="shared" si="74"/>
        <v>23.169417024404879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23.19491702440488</v>
      </c>
      <c r="L500" s="115">
        <f t="shared" si="79"/>
        <v>23.24391702440488</v>
      </c>
      <c r="M500" s="98">
        <f t="shared" si="72"/>
        <v>23.194417024404881</v>
      </c>
      <c r="N500" s="116">
        <f t="shared" si="73"/>
        <v>23.244417024404878</v>
      </c>
      <c r="O500" s="117">
        <f t="shared" si="74"/>
        <v>23.21941702440488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23.244917024404881</v>
      </c>
      <c r="L501" s="115">
        <f t="shared" si="79"/>
        <v>23.29391702440488</v>
      </c>
      <c r="M501" s="98">
        <f t="shared" si="72"/>
        <v>23.244417024404882</v>
      </c>
      <c r="N501" s="116">
        <f t="shared" si="73"/>
        <v>23.294417024404879</v>
      </c>
      <c r="O501" s="117">
        <f t="shared" si="74"/>
        <v>23.269417024404881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23.294917024404882</v>
      </c>
      <c r="L502" s="115">
        <f t="shared" si="79"/>
        <v>23.343917024404881</v>
      </c>
      <c r="M502" s="98">
        <f t="shared" si="72"/>
        <v>23.294417024404883</v>
      </c>
      <c r="N502" s="116">
        <f t="shared" si="73"/>
        <v>23.34441702440488</v>
      </c>
      <c r="O502" s="117">
        <f t="shared" si="74"/>
        <v>23.319417024404881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23.344917024404882</v>
      </c>
      <c r="L503" s="115">
        <f t="shared" si="79"/>
        <v>23.393917024404882</v>
      </c>
      <c r="M503" s="98">
        <f t="shared" si="72"/>
        <v>23.344417024404883</v>
      </c>
      <c r="N503" s="116">
        <f t="shared" si="73"/>
        <v>23.394417024404881</v>
      </c>
      <c r="O503" s="117">
        <f t="shared" si="74"/>
        <v>23.369417024404882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23.394917024404883</v>
      </c>
      <c r="L504" s="115">
        <f t="shared" si="79"/>
        <v>23.443917024404882</v>
      </c>
      <c r="M504" s="98">
        <f t="shared" si="72"/>
        <v>23.394417024404884</v>
      </c>
      <c r="N504" s="116">
        <f t="shared" si="73"/>
        <v>23.444417024404881</v>
      </c>
      <c r="O504" s="117">
        <f t="shared" si="74"/>
        <v>23.419417024404883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23.444917024404884</v>
      </c>
      <c r="L505" s="115">
        <f t="shared" si="79"/>
        <v>23.493917024404883</v>
      </c>
      <c r="M505" s="98">
        <f t="shared" si="72"/>
        <v>23.444417024404885</v>
      </c>
      <c r="N505" s="116">
        <f t="shared" si="73"/>
        <v>23.494417024404882</v>
      </c>
      <c r="O505" s="117">
        <f t="shared" si="74"/>
        <v>23.469417024404883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23.494917024404884</v>
      </c>
      <c r="L506" s="115">
        <f t="shared" si="79"/>
        <v>23.543917024404884</v>
      </c>
      <c r="M506" s="98">
        <f t="shared" si="72"/>
        <v>23.494417024404886</v>
      </c>
      <c r="N506" s="116">
        <f t="shared" si="73"/>
        <v>23.544417024404883</v>
      </c>
      <c r="O506" s="117">
        <f t="shared" si="74"/>
        <v>23.519417024404884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23.544917024404885</v>
      </c>
      <c r="L507" s="115">
        <f t="shared" si="79"/>
        <v>23.593917024404885</v>
      </c>
      <c r="M507" s="98">
        <f t="shared" si="72"/>
        <v>23.544417024404886</v>
      </c>
      <c r="N507" s="116">
        <f t="shared" si="73"/>
        <v>23.594417024404883</v>
      </c>
      <c r="O507" s="117">
        <f t="shared" si="74"/>
        <v>23.569417024404885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23.594917024404886</v>
      </c>
      <c r="L508" s="115">
        <f t="shared" si="79"/>
        <v>23.643917024404885</v>
      </c>
      <c r="M508" s="98">
        <f t="shared" si="72"/>
        <v>23.594417024404887</v>
      </c>
      <c r="N508" s="116">
        <f t="shared" si="73"/>
        <v>23.644417024404884</v>
      </c>
      <c r="O508" s="117">
        <f t="shared" si="74"/>
        <v>23.619417024404886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23.644917024404887</v>
      </c>
      <c r="L509" s="115">
        <f t="shared" si="79"/>
        <v>23.693917024404886</v>
      </c>
      <c r="M509" s="98">
        <f t="shared" si="72"/>
        <v>23.644417024404888</v>
      </c>
      <c r="N509" s="116">
        <f t="shared" si="73"/>
        <v>23.694417024404885</v>
      </c>
      <c r="O509" s="117">
        <f t="shared" si="74"/>
        <v>23.669417024404886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23.694917024404887</v>
      </c>
      <c r="L510" s="115">
        <f t="shared" si="79"/>
        <v>23.743917024404887</v>
      </c>
      <c r="M510" s="98">
        <f t="shared" si="72"/>
        <v>23.694417024404888</v>
      </c>
      <c r="N510" s="116">
        <f t="shared" si="73"/>
        <v>23.744417024404886</v>
      </c>
      <c r="O510" s="117">
        <f t="shared" si="74"/>
        <v>23.719417024404887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23.744917024404888</v>
      </c>
      <c r="L511" s="115">
        <f t="shared" si="79"/>
        <v>23.793917024404887</v>
      </c>
      <c r="M511" s="98">
        <f t="shared" si="72"/>
        <v>23.744417024404889</v>
      </c>
      <c r="N511" s="116">
        <f t="shared" si="73"/>
        <v>23.794417024404886</v>
      </c>
      <c r="O511" s="117">
        <f t="shared" si="74"/>
        <v>23.769417024404888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23.794917024404889</v>
      </c>
      <c r="L512" s="115">
        <f t="shared" si="79"/>
        <v>23.843917024404888</v>
      </c>
      <c r="M512" s="98">
        <f t="shared" si="72"/>
        <v>23.79441702440489</v>
      </c>
      <c r="N512" s="116">
        <f t="shared" si="73"/>
        <v>23.844417024404887</v>
      </c>
      <c r="O512" s="117">
        <f t="shared" si="74"/>
        <v>23.819417024404888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23.844917024404889</v>
      </c>
      <c r="L513" s="115">
        <f t="shared" si="79"/>
        <v>23.893917024404889</v>
      </c>
      <c r="M513" s="98">
        <f t="shared" si="72"/>
        <v>23.844417024404891</v>
      </c>
      <c r="N513" s="116">
        <f t="shared" si="73"/>
        <v>23.894417024404888</v>
      </c>
      <c r="O513" s="117">
        <f t="shared" si="74"/>
        <v>23.869417024404889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23.89491702440489</v>
      </c>
      <c r="L514" s="115">
        <f t="shared" si="79"/>
        <v>23.94391702440489</v>
      </c>
      <c r="M514" s="98">
        <f t="shared" si="72"/>
        <v>23.894417024404891</v>
      </c>
      <c r="N514" s="116">
        <f t="shared" si="73"/>
        <v>23.944417024404888</v>
      </c>
      <c r="O514" s="117">
        <f t="shared" si="74"/>
        <v>23.91941702440489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23.944917024404891</v>
      </c>
      <c r="L515" s="115">
        <f t="shared" si="79"/>
        <v>23.99391702440489</v>
      </c>
      <c r="M515" s="98">
        <f t="shared" si="72"/>
        <v>23.944417024404892</v>
      </c>
      <c r="N515" s="116">
        <f t="shared" si="73"/>
        <v>23.994417024404889</v>
      </c>
      <c r="O515" s="117">
        <f t="shared" si="74"/>
        <v>23.969417024404891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23.994917024404891</v>
      </c>
      <c r="L516" s="115">
        <f t="shared" si="79"/>
        <v>24.043917024404891</v>
      </c>
      <c r="M516" s="98">
        <f t="shared" si="72"/>
        <v>23.994417024404893</v>
      </c>
      <c r="N516" s="116">
        <f t="shared" si="73"/>
        <v>24.04441702440489</v>
      </c>
      <c r="O516" s="117">
        <f t="shared" si="74"/>
        <v>24.019417024404891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24.044917024404892</v>
      </c>
      <c r="L517" s="115">
        <f t="shared" si="79"/>
        <v>24.093917024404892</v>
      </c>
      <c r="M517" s="98">
        <f t="shared" ref="M517:M580" si="82">K517-5*10^-(D$2+1)</f>
        <v>24.044417024404893</v>
      </c>
      <c r="N517" s="116">
        <f t="shared" ref="N517:N580" si="83">L517+5*10^-(D$2+1)</f>
        <v>24.094417024404891</v>
      </c>
      <c r="O517" s="117">
        <f t="shared" ref="O517:O580" si="84">AVERAGE(K517,L517)</f>
        <v>24.069417024404892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24.094917024404893</v>
      </c>
      <c r="L518" s="115">
        <f t="shared" ref="L518:L581" si="89">K518+$I$4-POWER(10,-$D$2)</f>
        <v>24.143917024404892</v>
      </c>
      <c r="M518" s="98">
        <f t="shared" si="82"/>
        <v>24.094417024404894</v>
      </c>
      <c r="N518" s="116">
        <f t="shared" si="83"/>
        <v>24.144417024404891</v>
      </c>
      <c r="O518" s="117">
        <f t="shared" si="84"/>
        <v>24.119417024404893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24.144917024404894</v>
      </c>
      <c r="L519" s="115">
        <f t="shared" si="89"/>
        <v>24.193917024404893</v>
      </c>
      <c r="M519" s="98">
        <f t="shared" si="82"/>
        <v>24.144417024404895</v>
      </c>
      <c r="N519" s="116">
        <f t="shared" si="83"/>
        <v>24.194417024404892</v>
      </c>
      <c r="O519" s="117">
        <f t="shared" si="84"/>
        <v>24.169417024404893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24.194917024404894</v>
      </c>
      <c r="L520" s="115">
        <f t="shared" si="89"/>
        <v>24.243917024404894</v>
      </c>
      <c r="M520" s="98">
        <f t="shared" si="82"/>
        <v>24.194417024404895</v>
      </c>
      <c r="N520" s="116">
        <f t="shared" si="83"/>
        <v>24.244417024404893</v>
      </c>
      <c r="O520" s="117">
        <f t="shared" si="84"/>
        <v>24.219417024404894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24.244917024404895</v>
      </c>
      <c r="L521" s="115">
        <f t="shared" si="89"/>
        <v>24.293917024404895</v>
      </c>
      <c r="M521" s="98">
        <f t="shared" si="82"/>
        <v>24.244417024404896</v>
      </c>
      <c r="N521" s="116">
        <f t="shared" si="83"/>
        <v>24.294417024404893</v>
      </c>
      <c r="O521" s="117">
        <f t="shared" si="84"/>
        <v>24.269417024404895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24.294917024404896</v>
      </c>
      <c r="L522" s="115">
        <f t="shared" si="89"/>
        <v>24.343917024404895</v>
      </c>
      <c r="M522" s="98">
        <f t="shared" si="82"/>
        <v>24.294417024404897</v>
      </c>
      <c r="N522" s="116">
        <f t="shared" si="83"/>
        <v>24.344417024404894</v>
      </c>
      <c r="O522" s="117">
        <f t="shared" si="84"/>
        <v>24.319417024404895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24.344917024404896</v>
      </c>
      <c r="L523" s="115">
        <f t="shared" si="89"/>
        <v>24.393917024404896</v>
      </c>
      <c r="M523" s="98">
        <f t="shared" si="82"/>
        <v>24.344417024404898</v>
      </c>
      <c r="N523" s="116">
        <f t="shared" si="83"/>
        <v>24.394417024404895</v>
      </c>
      <c r="O523" s="117">
        <f t="shared" si="84"/>
        <v>24.369417024404896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24.394917024404897</v>
      </c>
      <c r="L524" s="115">
        <f t="shared" si="89"/>
        <v>24.443917024404897</v>
      </c>
      <c r="M524" s="98">
        <f t="shared" si="82"/>
        <v>24.394417024404898</v>
      </c>
      <c r="N524" s="116">
        <f t="shared" si="83"/>
        <v>24.444417024404895</v>
      </c>
      <c r="O524" s="117">
        <f t="shared" si="84"/>
        <v>24.419417024404897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24.444917024404898</v>
      </c>
      <c r="L525" s="115">
        <f t="shared" si="89"/>
        <v>24.493917024404897</v>
      </c>
      <c r="M525" s="98">
        <f t="shared" si="82"/>
        <v>24.444417024404899</v>
      </c>
      <c r="N525" s="116">
        <f t="shared" si="83"/>
        <v>24.494417024404896</v>
      </c>
      <c r="O525" s="117">
        <f t="shared" si="84"/>
        <v>24.469417024404898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24.494917024404899</v>
      </c>
      <c r="L526" s="115">
        <f t="shared" si="89"/>
        <v>24.543917024404898</v>
      </c>
      <c r="M526" s="98">
        <f t="shared" si="82"/>
        <v>24.4944170244049</v>
      </c>
      <c r="N526" s="116">
        <f t="shared" si="83"/>
        <v>24.544417024404897</v>
      </c>
      <c r="O526" s="117">
        <f t="shared" si="84"/>
        <v>24.519417024404898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24.544917024404899</v>
      </c>
      <c r="L527" s="115">
        <f t="shared" si="89"/>
        <v>24.593917024404899</v>
      </c>
      <c r="M527" s="98">
        <f t="shared" si="82"/>
        <v>24.5444170244049</v>
      </c>
      <c r="N527" s="116">
        <f t="shared" si="83"/>
        <v>24.594417024404898</v>
      </c>
      <c r="O527" s="117">
        <f t="shared" si="84"/>
        <v>24.569417024404899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24.5949170244049</v>
      </c>
      <c r="L528" s="115">
        <f t="shared" si="89"/>
        <v>24.6439170244049</v>
      </c>
      <c r="M528" s="98">
        <f t="shared" si="82"/>
        <v>24.594417024404901</v>
      </c>
      <c r="N528" s="116">
        <f t="shared" si="83"/>
        <v>24.644417024404898</v>
      </c>
      <c r="O528" s="117">
        <f t="shared" si="84"/>
        <v>24.6194170244049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24.644917024404901</v>
      </c>
      <c r="L529" s="115">
        <f t="shared" si="89"/>
        <v>24.6939170244049</v>
      </c>
      <c r="M529" s="98">
        <f t="shared" si="82"/>
        <v>24.644417024404902</v>
      </c>
      <c r="N529" s="116">
        <f t="shared" si="83"/>
        <v>24.694417024404899</v>
      </c>
      <c r="O529" s="117">
        <f t="shared" si="84"/>
        <v>24.6694170244049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24.694917024404901</v>
      </c>
      <c r="L530" s="115">
        <f t="shared" si="89"/>
        <v>24.743917024404901</v>
      </c>
      <c r="M530" s="98">
        <f t="shared" si="82"/>
        <v>24.694417024404903</v>
      </c>
      <c r="N530" s="116">
        <f t="shared" si="83"/>
        <v>24.7444170244049</v>
      </c>
      <c r="O530" s="117">
        <f t="shared" si="84"/>
        <v>24.719417024404901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24.744917024404902</v>
      </c>
      <c r="L531" s="115">
        <f t="shared" si="89"/>
        <v>24.793917024404902</v>
      </c>
      <c r="M531" s="98">
        <f t="shared" si="82"/>
        <v>24.744417024404903</v>
      </c>
      <c r="N531" s="116">
        <f t="shared" si="83"/>
        <v>24.7944170244049</v>
      </c>
      <c r="O531" s="117">
        <f t="shared" si="84"/>
        <v>24.769417024404902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24.794917024404903</v>
      </c>
      <c r="L532" s="115">
        <f t="shared" si="89"/>
        <v>24.843917024404902</v>
      </c>
      <c r="M532" s="98">
        <f t="shared" si="82"/>
        <v>24.794417024404904</v>
      </c>
      <c r="N532" s="116">
        <f t="shared" si="83"/>
        <v>24.844417024404901</v>
      </c>
      <c r="O532" s="117">
        <f t="shared" si="84"/>
        <v>24.819417024404903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24.844917024404904</v>
      </c>
      <c r="L533" s="115">
        <f t="shared" si="89"/>
        <v>24.893917024404903</v>
      </c>
      <c r="M533" s="98">
        <f t="shared" si="82"/>
        <v>24.844417024404905</v>
      </c>
      <c r="N533" s="116">
        <f t="shared" si="83"/>
        <v>24.894417024404902</v>
      </c>
      <c r="O533" s="117">
        <f t="shared" si="84"/>
        <v>24.869417024404903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24.894917024404904</v>
      </c>
      <c r="L534" s="115">
        <f t="shared" si="89"/>
        <v>24.943917024404904</v>
      </c>
      <c r="M534" s="98">
        <f t="shared" si="82"/>
        <v>24.894417024404905</v>
      </c>
      <c r="N534" s="116">
        <f t="shared" si="83"/>
        <v>24.944417024404903</v>
      </c>
      <c r="O534" s="117">
        <f t="shared" si="84"/>
        <v>24.919417024404904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24.944917024404905</v>
      </c>
      <c r="L535" s="115">
        <f t="shared" si="89"/>
        <v>24.993917024404904</v>
      </c>
      <c r="M535" s="98">
        <f t="shared" si="82"/>
        <v>24.944417024404906</v>
      </c>
      <c r="N535" s="116">
        <f t="shared" si="83"/>
        <v>24.994417024404903</v>
      </c>
      <c r="O535" s="117">
        <f t="shared" si="84"/>
        <v>24.969417024404905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24.994917024404906</v>
      </c>
      <c r="L536" s="115">
        <f t="shared" si="89"/>
        <v>25.043917024404905</v>
      </c>
      <c r="M536" s="98">
        <f t="shared" si="82"/>
        <v>24.994417024404907</v>
      </c>
      <c r="N536" s="116">
        <f t="shared" si="83"/>
        <v>25.044417024404904</v>
      </c>
      <c r="O536" s="117">
        <f t="shared" si="84"/>
        <v>25.019417024404905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25.044917024404906</v>
      </c>
      <c r="L537" s="115">
        <f t="shared" si="89"/>
        <v>25.093917024404906</v>
      </c>
      <c r="M537" s="98">
        <f t="shared" si="82"/>
        <v>25.044417024404908</v>
      </c>
      <c r="N537" s="116">
        <f t="shared" si="83"/>
        <v>25.094417024404905</v>
      </c>
      <c r="O537" s="117">
        <f t="shared" si="84"/>
        <v>25.069417024404906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25.094917024404907</v>
      </c>
      <c r="L538" s="115">
        <f t="shared" si="89"/>
        <v>25.143917024404907</v>
      </c>
      <c r="M538" s="98">
        <f t="shared" si="82"/>
        <v>25.094417024404908</v>
      </c>
      <c r="N538" s="116">
        <f t="shared" si="83"/>
        <v>25.144417024404905</v>
      </c>
      <c r="O538" s="117">
        <f t="shared" si="84"/>
        <v>25.119417024404907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25.144917024404908</v>
      </c>
      <c r="L539" s="115">
        <f t="shared" si="89"/>
        <v>25.193917024404907</v>
      </c>
      <c r="M539" s="98">
        <f t="shared" si="82"/>
        <v>25.144417024404909</v>
      </c>
      <c r="N539" s="116">
        <f t="shared" si="83"/>
        <v>25.194417024404906</v>
      </c>
      <c r="O539" s="117">
        <f t="shared" si="84"/>
        <v>25.169417024404908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25.194917024404909</v>
      </c>
      <c r="L540" s="115">
        <f t="shared" si="89"/>
        <v>25.243917024404908</v>
      </c>
      <c r="M540" s="98">
        <f t="shared" si="82"/>
        <v>25.19441702440491</v>
      </c>
      <c r="N540" s="116">
        <f t="shared" si="83"/>
        <v>25.244417024404907</v>
      </c>
      <c r="O540" s="117">
        <f t="shared" si="84"/>
        <v>25.219417024404908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25.244917024404909</v>
      </c>
      <c r="L541" s="115">
        <f t="shared" si="89"/>
        <v>25.293917024404909</v>
      </c>
      <c r="M541" s="98">
        <f t="shared" si="82"/>
        <v>25.24441702440491</v>
      </c>
      <c r="N541" s="116">
        <f t="shared" si="83"/>
        <v>25.294417024404908</v>
      </c>
      <c r="O541" s="117">
        <f t="shared" si="84"/>
        <v>25.269417024404909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25.29491702440491</v>
      </c>
      <c r="L542" s="115">
        <f t="shared" si="89"/>
        <v>25.343917024404909</v>
      </c>
      <c r="M542" s="98">
        <f t="shared" si="82"/>
        <v>25.294417024404911</v>
      </c>
      <c r="N542" s="116">
        <f t="shared" si="83"/>
        <v>25.344417024404908</v>
      </c>
      <c r="O542" s="117">
        <f t="shared" si="84"/>
        <v>25.31941702440491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25.344917024404911</v>
      </c>
      <c r="L543" s="115">
        <f t="shared" si="89"/>
        <v>25.39391702440491</v>
      </c>
      <c r="M543" s="98">
        <f t="shared" si="82"/>
        <v>25.344417024404912</v>
      </c>
      <c r="N543" s="116">
        <f t="shared" si="83"/>
        <v>25.394417024404909</v>
      </c>
      <c r="O543" s="117">
        <f t="shared" si="84"/>
        <v>25.36941702440491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25.394917024404911</v>
      </c>
      <c r="L544" s="115">
        <f t="shared" si="89"/>
        <v>25.443917024404911</v>
      </c>
      <c r="M544" s="98">
        <f t="shared" si="82"/>
        <v>25.394417024404913</v>
      </c>
      <c r="N544" s="116">
        <f t="shared" si="83"/>
        <v>25.44441702440491</v>
      </c>
      <c r="O544" s="117">
        <f t="shared" si="84"/>
        <v>25.419417024404911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25.444917024404912</v>
      </c>
      <c r="L545" s="115">
        <f t="shared" si="89"/>
        <v>25.493917024404912</v>
      </c>
      <c r="M545" s="98">
        <f t="shared" si="82"/>
        <v>25.444417024404913</v>
      </c>
      <c r="N545" s="116">
        <f t="shared" si="83"/>
        <v>25.49441702440491</v>
      </c>
      <c r="O545" s="117">
        <f t="shared" si="84"/>
        <v>25.469417024404912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25.494917024404913</v>
      </c>
      <c r="L546" s="115">
        <f t="shared" si="89"/>
        <v>25.543917024404912</v>
      </c>
      <c r="M546" s="98">
        <f t="shared" si="82"/>
        <v>25.494417024404914</v>
      </c>
      <c r="N546" s="116">
        <f t="shared" si="83"/>
        <v>25.544417024404911</v>
      </c>
      <c r="O546" s="117">
        <f t="shared" si="84"/>
        <v>25.519417024404913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25.544917024404914</v>
      </c>
      <c r="L547" s="115">
        <f t="shared" si="89"/>
        <v>25.593917024404913</v>
      </c>
      <c r="M547" s="98">
        <f t="shared" si="82"/>
        <v>25.544417024404915</v>
      </c>
      <c r="N547" s="116">
        <f t="shared" si="83"/>
        <v>25.594417024404912</v>
      </c>
      <c r="O547" s="117">
        <f t="shared" si="84"/>
        <v>25.569417024404913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25.594917024404914</v>
      </c>
      <c r="L548" s="115">
        <f t="shared" si="89"/>
        <v>25.643917024404914</v>
      </c>
      <c r="M548" s="98">
        <f t="shared" si="82"/>
        <v>25.594417024404915</v>
      </c>
      <c r="N548" s="116">
        <f t="shared" si="83"/>
        <v>25.644417024404913</v>
      </c>
      <c r="O548" s="117">
        <f t="shared" si="84"/>
        <v>25.619417024404914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25.644917024404915</v>
      </c>
      <c r="L549" s="115">
        <f t="shared" si="89"/>
        <v>25.693917024404914</v>
      </c>
      <c r="M549" s="98">
        <f t="shared" si="82"/>
        <v>25.644417024404916</v>
      </c>
      <c r="N549" s="116">
        <f t="shared" si="83"/>
        <v>25.694417024404913</v>
      </c>
      <c r="O549" s="117">
        <f t="shared" si="84"/>
        <v>25.669417024404915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25.694917024404916</v>
      </c>
      <c r="L550" s="115">
        <f t="shared" si="89"/>
        <v>25.743917024404915</v>
      </c>
      <c r="M550" s="98">
        <f t="shared" si="82"/>
        <v>25.694417024404917</v>
      </c>
      <c r="N550" s="116">
        <f t="shared" si="83"/>
        <v>25.744417024404914</v>
      </c>
      <c r="O550" s="117">
        <f t="shared" si="84"/>
        <v>25.719417024404915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25.744917024404916</v>
      </c>
      <c r="L551" s="115">
        <f t="shared" si="89"/>
        <v>25.793917024404916</v>
      </c>
      <c r="M551" s="98">
        <f t="shared" si="82"/>
        <v>25.744417024404918</v>
      </c>
      <c r="N551" s="116">
        <f t="shared" si="83"/>
        <v>25.794417024404915</v>
      </c>
      <c r="O551" s="117">
        <f t="shared" si="84"/>
        <v>25.769417024404916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25.794917024404917</v>
      </c>
      <c r="L552" s="115">
        <f t="shared" si="89"/>
        <v>25.843917024404917</v>
      </c>
      <c r="M552" s="98">
        <f t="shared" si="82"/>
        <v>25.794417024404918</v>
      </c>
      <c r="N552" s="116">
        <f t="shared" si="83"/>
        <v>25.844417024404915</v>
      </c>
      <c r="O552" s="117">
        <f t="shared" si="84"/>
        <v>25.819417024404917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25.844917024404918</v>
      </c>
      <c r="L553" s="115">
        <f t="shared" si="89"/>
        <v>25.893917024404917</v>
      </c>
      <c r="M553" s="98">
        <f t="shared" si="82"/>
        <v>25.844417024404919</v>
      </c>
      <c r="N553" s="116">
        <f t="shared" si="83"/>
        <v>25.894417024404916</v>
      </c>
      <c r="O553" s="117">
        <f t="shared" si="84"/>
        <v>25.869417024404918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25.894917024404918</v>
      </c>
      <c r="L554" s="115">
        <f t="shared" si="89"/>
        <v>25.943917024404918</v>
      </c>
      <c r="M554" s="98">
        <f t="shared" si="82"/>
        <v>25.89441702440492</v>
      </c>
      <c r="N554" s="116">
        <f t="shared" si="83"/>
        <v>25.944417024404917</v>
      </c>
      <c r="O554" s="117">
        <f t="shared" si="84"/>
        <v>25.919417024404918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25.944917024404919</v>
      </c>
      <c r="L555" s="115">
        <f t="shared" si="89"/>
        <v>25.993917024404919</v>
      </c>
      <c r="M555" s="98">
        <f t="shared" si="82"/>
        <v>25.94441702440492</v>
      </c>
      <c r="N555" s="116">
        <f t="shared" si="83"/>
        <v>25.994417024404918</v>
      </c>
      <c r="O555" s="117">
        <f t="shared" si="84"/>
        <v>25.969417024404919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25.99491702440492</v>
      </c>
      <c r="L556" s="115">
        <f t="shared" si="89"/>
        <v>26.043917024404919</v>
      </c>
      <c r="M556" s="98">
        <f t="shared" si="82"/>
        <v>25.994417024404921</v>
      </c>
      <c r="N556" s="116">
        <f t="shared" si="83"/>
        <v>26.044417024404918</v>
      </c>
      <c r="O556" s="117">
        <f t="shared" si="84"/>
        <v>26.01941702440492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26.044917024404921</v>
      </c>
      <c r="L557" s="115">
        <f t="shared" si="89"/>
        <v>26.09391702440492</v>
      </c>
      <c r="M557" s="98">
        <f t="shared" si="82"/>
        <v>26.044417024404922</v>
      </c>
      <c r="N557" s="116">
        <f t="shared" si="83"/>
        <v>26.094417024404919</v>
      </c>
      <c r="O557" s="117">
        <f t="shared" si="84"/>
        <v>26.06941702440492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26.094917024404921</v>
      </c>
      <c r="L558" s="115">
        <f t="shared" si="89"/>
        <v>26.143917024404921</v>
      </c>
      <c r="M558" s="98">
        <f t="shared" si="82"/>
        <v>26.094417024404923</v>
      </c>
      <c r="N558" s="116">
        <f t="shared" si="83"/>
        <v>26.14441702440492</v>
      </c>
      <c r="O558" s="117">
        <f t="shared" si="84"/>
        <v>26.119417024404921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26.144917024404922</v>
      </c>
      <c r="L559" s="115">
        <f t="shared" si="89"/>
        <v>26.193917024404922</v>
      </c>
      <c r="M559" s="98">
        <f t="shared" si="82"/>
        <v>26.144417024404923</v>
      </c>
      <c r="N559" s="116">
        <f t="shared" si="83"/>
        <v>26.19441702440492</v>
      </c>
      <c r="O559" s="117">
        <f t="shared" si="84"/>
        <v>26.169417024404922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26.194917024404923</v>
      </c>
      <c r="L560" s="115">
        <f t="shared" si="89"/>
        <v>26.243917024404922</v>
      </c>
      <c r="M560" s="98">
        <f t="shared" si="82"/>
        <v>26.194417024404924</v>
      </c>
      <c r="N560" s="116">
        <f t="shared" si="83"/>
        <v>26.244417024404921</v>
      </c>
      <c r="O560" s="117">
        <f t="shared" si="84"/>
        <v>26.219417024404923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26.244917024404923</v>
      </c>
      <c r="L561" s="115">
        <f t="shared" si="89"/>
        <v>26.293917024404923</v>
      </c>
      <c r="M561" s="98">
        <f t="shared" si="82"/>
        <v>26.244417024404925</v>
      </c>
      <c r="N561" s="116">
        <f t="shared" si="83"/>
        <v>26.294417024404922</v>
      </c>
      <c r="O561" s="117">
        <f t="shared" si="84"/>
        <v>26.269417024404923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26.294917024404924</v>
      </c>
      <c r="L562" s="115">
        <f t="shared" si="89"/>
        <v>26.343917024404924</v>
      </c>
      <c r="M562" s="98">
        <f t="shared" si="82"/>
        <v>26.294417024404925</v>
      </c>
      <c r="N562" s="116">
        <f t="shared" si="83"/>
        <v>26.344417024404923</v>
      </c>
      <c r="O562" s="117">
        <f t="shared" si="84"/>
        <v>26.319417024404924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26.344917024404925</v>
      </c>
      <c r="L563" s="115">
        <f t="shared" si="89"/>
        <v>26.393917024404924</v>
      </c>
      <c r="M563" s="98">
        <f t="shared" si="82"/>
        <v>26.344417024404926</v>
      </c>
      <c r="N563" s="116">
        <f t="shared" si="83"/>
        <v>26.394417024404923</v>
      </c>
      <c r="O563" s="117">
        <f t="shared" si="84"/>
        <v>26.369417024404925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26.394917024404926</v>
      </c>
      <c r="L564" s="115">
        <f t="shared" si="89"/>
        <v>26.443917024404925</v>
      </c>
      <c r="M564" s="98">
        <f t="shared" si="82"/>
        <v>26.394417024404927</v>
      </c>
      <c r="N564" s="116">
        <f t="shared" si="83"/>
        <v>26.444417024404924</v>
      </c>
      <c r="O564" s="117">
        <f t="shared" si="84"/>
        <v>26.419417024404925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26.444917024404926</v>
      </c>
      <c r="L565" s="115">
        <f t="shared" si="89"/>
        <v>26.493917024404926</v>
      </c>
      <c r="M565" s="98">
        <f t="shared" si="82"/>
        <v>26.444417024404927</v>
      </c>
      <c r="N565" s="116">
        <f t="shared" si="83"/>
        <v>26.494417024404925</v>
      </c>
      <c r="O565" s="117">
        <f t="shared" si="84"/>
        <v>26.469417024404926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26.494917024404927</v>
      </c>
      <c r="L566" s="115">
        <f t="shared" si="89"/>
        <v>26.543917024404927</v>
      </c>
      <c r="M566" s="98">
        <f t="shared" si="82"/>
        <v>26.494417024404928</v>
      </c>
      <c r="N566" s="116">
        <f t="shared" si="83"/>
        <v>26.544417024404925</v>
      </c>
      <c r="O566" s="117">
        <f t="shared" si="84"/>
        <v>26.519417024404927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26.544917024404928</v>
      </c>
      <c r="L567" s="115">
        <f t="shared" si="89"/>
        <v>26.593917024404927</v>
      </c>
      <c r="M567" s="98">
        <f t="shared" si="82"/>
        <v>26.544417024404929</v>
      </c>
      <c r="N567" s="116">
        <f t="shared" si="83"/>
        <v>26.594417024404926</v>
      </c>
      <c r="O567" s="117">
        <f t="shared" si="84"/>
        <v>26.569417024404927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26.594917024404928</v>
      </c>
      <c r="L568" s="115">
        <f t="shared" si="89"/>
        <v>26.643917024404928</v>
      </c>
      <c r="M568" s="98">
        <f t="shared" si="82"/>
        <v>26.59441702440493</v>
      </c>
      <c r="N568" s="116">
        <f t="shared" si="83"/>
        <v>26.644417024404927</v>
      </c>
      <c r="O568" s="117">
        <f t="shared" si="84"/>
        <v>26.619417024404928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26.644917024404929</v>
      </c>
      <c r="L569" s="115">
        <f t="shared" si="89"/>
        <v>26.693917024404929</v>
      </c>
      <c r="M569" s="98">
        <f t="shared" si="82"/>
        <v>26.64441702440493</v>
      </c>
      <c r="N569" s="116">
        <f t="shared" si="83"/>
        <v>26.694417024404927</v>
      </c>
      <c r="O569" s="117">
        <f t="shared" si="84"/>
        <v>26.669417024404929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26.69491702440493</v>
      </c>
      <c r="L570" s="115">
        <f t="shared" si="89"/>
        <v>26.743917024404929</v>
      </c>
      <c r="M570" s="98">
        <f t="shared" si="82"/>
        <v>26.694417024404931</v>
      </c>
      <c r="N570" s="116">
        <f t="shared" si="83"/>
        <v>26.744417024404928</v>
      </c>
      <c r="O570" s="117">
        <f t="shared" si="84"/>
        <v>26.71941702440493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26.744917024404931</v>
      </c>
      <c r="L571" s="115">
        <f t="shared" si="89"/>
        <v>26.79391702440493</v>
      </c>
      <c r="M571" s="98">
        <f t="shared" si="82"/>
        <v>26.744417024404932</v>
      </c>
      <c r="N571" s="116">
        <f t="shared" si="83"/>
        <v>26.794417024404929</v>
      </c>
      <c r="O571" s="117">
        <f t="shared" si="84"/>
        <v>26.76941702440493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26.794917024404931</v>
      </c>
      <c r="L572" s="115">
        <f t="shared" si="89"/>
        <v>26.843917024404931</v>
      </c>
      <c r="M572" s="98">
        <f t="shared" si="82"/>
        <v>26.794417024404932</v>
      </c>
      <c r="N572" s="116">
        <f t="shared" si="83"/>
        <v>26.84441702440493</v>
      </c>
      <c r="O572" s="117">
        <f t="shared" si="84"/>
        <v>26.819417024404931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26.844917024404932</v>
      </c>
      <c r="L573" s="115">
        <f t="shared" si="89"/>
        <v>26.893917024404931</v>
      </c>
      <c r="M573" s="98">
        <f t="shared" si="82"/>
        <v>26.844417024404933</v>
      </c>
      <c r="N573" s="116">
        <f t="shared" si="83"/>
        <v>26.89441702440493</v>
      </c>
      <c r="O573" s="117">
        <f t="shared" si="84"/>
        <v>26.869417024404932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26.894917024404933</v>
      </c>
      <c r="L574" s="115">
        <f t="shared" si="89"/>
        <v>26.943917024404932</v>
      </c>
      <c r="M574" s="98">
        <f t="shared" si="82"/>
        <v>26.894417024404934</v>
      </c>
      <c r="N574" s="116">
        <f t="shared" si="83"/>
        <v>26.944417024404931</v>
      </c>
      <c r="O574" s="117">
        <f t="shared" si="84"/>
        <v>26.919417024404932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26.944917024404933</v>
      </c>
      <c r="L575" s="115">
        <f t="shared" si="89"/>
        <v>26.993917024404933</v>
      </c>
      <c r="M575" s="98">
        <f t="shared" si="82"/>
        <v>26.944417024404935</v>
      </c>
      <c r="N575" s="116">
        <f t="shared" si="83"/>
        <v>26.994417024404932</v>
      </c>
      <c r="O575" s="117">
        <f t="shared" si="84"/>
        <v>26.969417024404933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26.994917024404934</v>
      </c>
      <c r="L576" s="115">
        <f t="shared" si="89"/>
        <v>27.043917024404934</v>
      </c>
      <c r="M576" s="98">
        <f t="shared" si="82"/>
        <v>26.994417024404935</v>
      </c>
      <c r="N576" s="116">
        <f t="shared" si="83"/>
        <v>27.044417024404932</v>
      </c>
      <c r="O576" s="117">
        <f t="shared" si="84"/>
        <v>27.019417024404934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27.044917024404935</v>
      </c>
      <c r="L577" s="115">
        <f t="shared" si="89"/>
        <v>27.093917024404934</v>
      </c>
      <c r="M577" s="98">
        <f t="shared" si="82"/>
        <v>27.044417024404936</v>
      </c>
      <c r="N577" s="116">
        <f t="shared" si="83"/>
        <v>27.094417024404933</v>
      </c>
      <c r="O577" s="117">
        <f t="shared" si="84"/>
        <v>27.069417024404935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27.094917024404936</v>
      </c>
      <c r="L578" s="115">
        <f t="shared" si="89"/>
        <v>27.143917024404935</v>
      </c>
      <c r="M578" s="98">
        <f t="shared" si="82"/>
        <v>27.094417024404937</v>
      </c>
      <c r="N578" s="116">
        <f t="shared" si="83"/>
        <v>27.144417024404934</v>
      </c>
      <c r="O578" s="117">
        <f t="shared" si="84"/>
        <v>27.119417024404935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27.144917024404936</v>
      </c>
      <c r="L579" s="115">
        <f t="shared" si="89"/>
        <v>27.193917024404936</v>
      </c>
      <c r="M579" s="98">
        <f t="shared" si="82"/>
        <v>27.144417024404937</v>
      </c>
      <c r="N579" s="116">
        <f t="shared" si="83"/>
        <v>27.194417024404935</v>
      </c>
      <c r="O579" s="117">
        <f t="shared" si="84"/>
        <v>27.169417024404936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27.194917024404937</v>
      </c>
      <c r="L580" s="115">
        <f t="shared" si="89"/>
        <v>27.243917024404936</v>
      </c>
      <c r="M580" s="98">
        <f t="shared" si="82"/>
        <v>27.194417024404938</v>
      </c>
      <c r="N580" s="116">
        <f t="shared" si="83"/>
        <v>27.244417024404935</v>
      </c>
      <c r="O580" s="117">
        <f t="shared" si="84"/>
        <v>27.219417024404937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27.244917024404938</v>
      </c>
      <c r="L581" s="115">
        <f t="shared" si="89"/>
        <v>27.293917024404937</v>
      </c>
      <c r="M581" s="98">
        <f t="shared" ref="M581:M644" si="92">K581-5*10^-(D$2+1)</f>
        <v>27.244417024404939</v>
      </c>
      <c r="N581" s="116">
        <f t="shared" ref="N581:N644" si="93">L581+5*10^-(D$2+1)</f>
        <v>27.294417024404936</v>
      </c>
      <c r="O581" s="117">
        <f t="shared" ref="O581:O644" si="94">AVERAGE(K581,L581)</f>
        <v>27.269417024404937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27.294917024404938</v>
      </c>
      <c r="L582" s="115">
        <f t="shared" ref="L582:L645" si="99">K582+$I$4-POWER(10,-$D$2)</f>
        <v>27.343917024404938</v>
      </c>
      <c r="M582" s="98">
        <f t="shared" si="92"/>
        <v>27.29441702440494</v>
      </c>
      <c r="N582" s="116">
        <f t="shared" si="93"/>
        <v>27.344417024404937</v>
      </c>
      <c r="O582" s="117">
        <f t="shared" si="94"/>
        <v>27.319417024404938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27.344917024404939</v>
      </c>
      <c r="L583" s="115">
        <f t="shared" si="99"/>
        <v>27.393917024404939</v>
      </c>
      <c r="M583" s="98">
        <f t="shared" si="92"/>
        <v>27.34441702440494</v>
      </c>
      <c r="N583" s="116">
        <f t="shared" si="93"/>
        <v>27.394417024404937</v>
      </c>
      <c r="O583" s="117">
        <f t="shared" si="94"/>
        <v>27.369417024404939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27.39491702440494</v>
      </c>
      <c r="L584" s="115">
        <f t="shared" si="99"/>
        <v>27.443917024404939</v>
      </c>
      <c r="M584" s="98">
        <f t="shared" si="92"/>
        <v>27.394417024404941</v>
      </c>
      <c r="N584" s="116">
        <f t="shared" si="93"/>
        <v>27.444417024404938</v>
      </c>
      <c r="O584" s="117">
        <f t="shared" si="94"/>
        <v>27.41941702440494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27.444917024404941</v>
      </c>
      <c r="L585" s="115">
        <f t="shared" si="99"/>
        <v>27.49391702440494</v>
      </c>
      <c r="M585" s="98">
        <f t="shared" si="92"/>
        <v>27.444417024404942</v>
      </c>
      <c r="N585" s="116">
        <f t="shared" si="93"/>
        <v>27.494417024404939</v>
      </c>
      <c r="O585" s="117">
        <f t="shared" si="94"/>
        <v>27.46941702440494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27.494917024404941</v>
      </c>
      <c r="L586" s="115">
        <f t="shared" si="99"/>
        <v>27.543917024404941</v>
      </c>
      <c r="M586" s="98">
        <f t="shared" si="92"/>
        <v>27.494417024404942</v>
      </c>
      <c r="N586" s="116">
        <f t="shared" si="93"/>
        <v>27.54441702440494</v>
      </c>
      <c r="O586" s="117">
        <f t="shared" si="94"/>
        <v>27.519417024404941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27.544917024404942</v>
      </c>
      <c r="L587" s="115">
        <f t="shared" si="99"/>
        <v>27.593917024404941</v>
      </c>
      <c r="M587" s="98">
        <f t="shared" si="92"/>
        <v>27.544417024404943</v>
      </c>
      <c r="N587" s="116">
        <f t="shared" si="93"/>
        <v>27.59441702440494</v>
      </c>
      <c r="O587" s="117">
        <f t="shared" si="94"/>
        <v>27.569417024404942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27.594917024404943</v>
      </c>
      <c r="L588" s="115">
        <f t="shared" si="99"/>
        <v>27.643917024404942</v>
      </c>
      <c r="M588" s="98">
        <f t="shared" si="92"/>
        <v>27.594417024404944</v>
      </c>
      <c r="N588" s="116">
        <f t="shared" si="93"/>
        <v>27.644417024404941</v>
      </c>
      <c r="O588" s="117">
        <f t="shared" si="94"/>
        <v>27.619417024404942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27.644917024404943</v>
      </c>
      <c r="L589" s="115">
        <f t="shared" si="99"/>
        <v>27.693917024404943</v>
      </c>
      <c r="M589" s="98">
        <f t="shared" si="92"/>
        <v>27.644417024404945</v>
      </c>
      <c r="N589" s="116">
        <f t="shared" si="93"/>
        <v>27.694417024404942</v>
      </c>
      <c r="O589" s="117">
        <f t="shared" si="94"/>
        <v>27.669417024404943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27.694917024404944</v>
      </c>
      <c r="L590" s="115">
        <f t="shared" si="99"/>
        <v>27.743917024404944</v>
      </c>
      <c r="M590" s="98">
        <f t="shared" si="92"/>
        <v>27.694417024404945</v>
      </c>
      <c r="N590" s="116">
        <f t="shared" si="93"/>
        <v>27.744417024404942</v>
      </c>
      <c r="O590" s="117">
        <f t="shared" si="94"/>
        <v>27.719417024404944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27.744917024404945</v>
      </c>
      <c r="L591" s="115">
        <f t="shared" si="99"/>
        <v>27.793917024404944</v>
      </c>
      <c r="M591" s="98">
        <f t="shared" si="92"/>
        <v>27.744417024404946</v>
      </c>
      <c r="N591" s="116">
        <f t="shared" si="93"/>
        <v>27.794417024404943</v>
      </c>
      <c r="O591" s="117">
        <f t="shared" si="94"/>
        <v>27.769417024404945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27.794917024404945</v>
      </c>
      <c r="L592" s="115">
        <f t="shared" si="99"/>
        <v>27.843917024404945</v>
      </c>
      <c r="M592" s="98">
        <f t="shared" si="92"/>
        <v>27.794417024404947</v>
      </c>
      <c r="N592" s="116">
        <f t="shared" si="93"/>
        <v>27.844417024404944</v>
      </c>
      <c r="O592" s="117">
        <f t="shared" si="94"/>
        <v>27.819417024404945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27.844917024404946</v>
      </c>
      <c r="L593" s="115">
        <f t="shared" si="99"/>
        <v>27.893917024404946</v>
      </c>
      <c r="M593" s="98">
        <f t="shared" si="92"/>
        <v>27.844417024404947</v>
      </c>
      <c r="N593" s="116">
        <f t="shared" si="93"/>
        <v>27.894417024404945</v>
      </c>
      <c r="O593" s="117">
        <f t="shared" si="94"/>
        <v>27.869417024404946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27.894917024404947</v>
      </c>
      <c r="L594" s="115">
        <f t="shared" si="99"/>
        <v>27.943917024404946</v>
      </c>
      <c r="M594" s="98">
        <f t="shared" si="92"/>
        <v>27.894417024404948</v>
      </c>
      <c r="N594" s="116">
        <f t="shared" si="93"/>
        <v>27.944417024404945</v>
      </c>
      <c r="O594" s="117">
        <f t="shared" si="94"/>
        <v>27.919417024404947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27.944917024404948</v>
      </c>
      <c r="L595" s="115">
        <f t="shared" si="99"/>
        <v>27.993917024404947</v>
      </c>
      <c r="M595" s="98">
        <f t="shared" si="92"/>
        <v>27.944417024404949</v>
      </c>
      <c r="N595" s="116">
        <f t="shared" si="93"/>
        <v>27.994417024404946</v>
      </c>
      <c r="O595" s="117">
        <f t="shared" si="94"/>
        <v>27.969417024404947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27.994917024404948</v>
      </c>
      <c r="L596" s="115">
        <f t="shared" si="99"/>
        <v>28.043917024404948</v>
      </c>
      <c r="M596" s="98">
        <f t="shared" si="92"/>
        <v>27.99441702440495</v>
      </c>
      <c r="N596" s="116">
        <f t="shared" si="93"/>
        <v>28.044417024404947</v>
      </c>
      <c r="O596" s="117">
        <f t="shared" si="94"/>
        <v>28.019417024404948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28.044917024404949</v>
      </c>
      <c r="L597" s="115">
        <f t="shared" si="99"/>
        <v>28.093917024404949</v>
      </c>
      <c r="M597" s="98">
        <f t="shared" si="92"/>
        <v>28.04441702440495</v>
      </c>
      <c r="N597" s="116">
        <f t="shared" si="93"/>
        <v>28.094417024404947</v>
      </c>
      <c r="O597" s="117">
        <f t="shared" si="94"/>
        <v>28.069417024404949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28.09491702440495</v>
      </c>
      <c r="L598" s="115">
        <f t="shared" si="99"/>
        <v>28.143917024404949</v>
      </c>
      <c r="M598" s="98">
        <f t="shared" si="92"/>
        <v>28.094417024404951</v>
      </c>
      <c r="N598" s="116">
        <f t="shared" si="93"/>
        <v>28.144417024404948</v>
      </c>
      <c r="O598" s="117">
        <f t="shared" si="94"/>
        <v>28.11941702440495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28.14491702440495</v>
      </c>
      <c r="L599" s="115">
        <f t="shared" si="99"/>
        <v>28.19391702440495</v>
      </c>
      <c r="M599" s="98">
        <f t="shared" si="92"/>
        <v>28.144417024404952</v>
      </c>
      <c r="N599" s="116">
        <f t="shared" si="93"/>
        <v>28.194417024404949</v>
      </c>
      <c r="O599" s="117">
        <f t="shared" si="94"/>
        <v>28.16941702440495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28.194917024404951</v>
      </c>
      <c r="L600" s="115">
        <f t="shared" si="99"/>
        <v>28.243917024404951</v>
      </c>
      <c r="M600" s="98">
        <f t="shared" si="92"/>
        <v>28.194417024404952</v>
      </c>
      <c r="N600" s="116">
        <f t="shared" si="93"/>
        <v>28.24441702440495</v>
      </c>
      <c r="O600" s="117">
        <f t="shared" si="94"/>
        <v>28.219417024404951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28.244917024404952</v>
      </c>
      <c r="L601" s="115">
        <f t="shared" si="99"/>
        <v>28.293917024404951</v>
      </c>
      <c r="M601" s="98">
        <f t="shared" si="92"/>
        <v>28.244417024404953</v>
      </c>
      <c r="N601" s="116">
        <f t="shared" si="93"/>
        <v>28.29441702440495</v>
      </c>
      <c r="O601" s="117">
        <f t="shared" si="94"/>
        <v>28.269417024404952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28.294917024404953</v>
      </c>
      <c r="L602" s="115">
        <f t="shared" si="99"/>
        <v>28.343917024404952</v>
      </c>
      <c r="M602" s="98">
        <f t="shared" si="92"/>
        <v>28.294417024404954</v>
      </c>
      <c r="N602" s="116">
        <f t="shared" si="93"/>
        <v>28.344417024404951</v>
      </c>
      <c r="O602" s="117">
        <f t="shared" si="94"/>
        <v>28.319417024404952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28.344917024404953</v>
      </c>
      <c r="L603" s="115">
        <f t="shared" si="99"/>
        <v>28.393917024404953</v>
      </c>
      <c r="M603" s="98">
        <f t="shared" si="92"/>
        <v>28.344417024404954</v>
      </c>
      <c r="N603" s="116">
        <f t="shared" si="93"/>
        <v>28.394417024404952</v>
      </c>
      <c r="O603" s="117">
        <f t="shared" si="94"/>
        <v>28.369417024404953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28.394917024404954</v>
      </c>
      <c r="L604" s="115">
        <f t="shared" si="99"/>
        <v>28.443917024404954</v>
      </c>
      <c r="M604" s="98">
        <f t="shared" si="92"/>
        <v>28.394417024404955</v>
      </c>
      <c r="N604" s="116">
        <f t="shared" si="93"/>
        <v>28.444417024404952</v>
      </c>
      <c r="O604" s="117">
        <f t="shared" si="94"/>
        <v>28.419417024404954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28.444917024404955</v>
      </c>
      <c r="L605" s="115">
        <f t="shared" si="99"/>
        <v>28.493917024404954</v>
      </c>
      <c r="M605" s="98">
        <f t="shared" si="92"/>
        <v>28.444417024404956</v>
      </c>
      <c r="N605" s="116">
        <f t="shared" si="93"/>
        <v>28.494417024404953</v>
      </c>
      <c r="O605" s="117">
        <f t="shared" si="94"/>
        <v>28.469417024404954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28.494917024404955</v>
      </c>
      <c r="L606" s="115">
        <f t="shared" si="99"/>
        <v>28.543917024404955</v>
      </c>
      <c r="M606" s="98">
        <f t="shared" si="92"/>
        <v>28.494417024404957</v>
      </c>
      <c r="N606" s="116">
        <f t="shared" si="93"/>
        <v>28.544417024404954</v>
      </c>
      <c r="O606" s="117">
        <f t="shared" si="94"/>
        <v>28.519417024404955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28.544917024404956</v>
      </c>
      <c r="L607" s="115">
        <f t="shared" si="99"/>
        <v>28.593917024404956</v>
      </c>
      <c r="M607" s="98">
        <f t="shared" si="92"/>
        <v>28.544417024404957</v>
      </c>
      <c r="N607" s="116">
        <f t="shared" si="93"/>
        <v>28.594417024404954</v>
      </c>
      <c r="O607" s="117">
        <f t="shared" si="94"/>
        <v>28.569417024404956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28.594917024404957</v>
      </c>
      <c r="L608" s="115">
        <f t="shared" si="99"/>
        <v>28.643917024404956</v>
      </c>
      <c r="M608" s="98">
        <f t="shared" si="92"/>
        <v>28.594417024404958</v>
      </c>
      <c r="N608" s="116">
        <f t="shared" si="93"/>
        <v>28.644417024404955</v>
      </c>
      <c r="O608" s="117">
        <f t="shared" si="94"/>
        <v>28.619417024404957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28.644917024404958</v>
      </c>
      <c r="L609" s="115">
        <f t="shared" si="99"/>
        <v>28.693917024404957</v>
      </c>
      <c r="M609" s="98">
        <f t="shared" si="92"/>
        <v>28.644417024404959</v>
      </c>
      <c r="N609" s="116">
        <f t="shared" si="93"/>
        <v>28.694417024404956</v>
      </c>
      <c r="O609" s="117">
        <f t="shared" si="94"/>
        <v>28.669417024404957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28.694917024404958</v>
      </c>
      <c r="L610" s="115">
        <f t="shared" si="99"/>
        <v>28.743917024404958</v>
      </c>
      <c r="M610" s="98">
        <f t="shared" si="92"/>
        <v>28.694417024404959</v>
      </c>
      <c r="N610" s="116">
        <f t="shared" si="93"/>
        <v>28.744417024404957</v>
      </c>
      <c r="O610" s="117">
        <f t="shared" si="94"/>
        <v>28.719417024404958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28.744917024404959</v>
      </c>
      <c r="L611" s="115">
        <f t="shared" si="99"/>
        <v>28.793917024404958</v>
      </c>
      <c r="M611" s="98">
        <f t="shared" si="92"/>
        <v>28.74441702440496</v>
      </c>
      <c r="N611" s="116">
        <f t="shared" si="93"/>
        <v>28.794417024404957</v>
      </c>
      <c r="O611" s="117">
        <f t="shared" si="94"/>
        <v>28.769417024404959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28.79491702440496</v>
      </c>
      <c r="L612" s="115">
        <f t="shared" si="99"/>
        <v>28.843917024404959</v>
      </c>
      <c r="M612" s="98">
        <f t="shared" si="92"/>
        <v>28.794417024404961</v>
      </c>
      <c r="N612" s="116">
        <f t="shared" si="93"/>
        <v>28.844417024404958</v>
      </c>
      <c r="O612" s="117">
        <f t="shared" si="94"/>
        <v>28.819417024404959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28.84491702440496</v>
      </c>
      <c r="L613" s="115">
        <f t="shared" si="99"/>
        <v>28.89391702440496</v>
      </c>
      <c r="M613" s="98">
        <f t="shared" si="92"/>
        <v>28.844417024404962</v>
      </c>
      <c r="N613" s="116">
        <f t="shared" si="93"/>
        <v>28.894417024404959</v>
      </c>
      <c r="O613" s="117">
        <f t="shared" si="94"/>
        <v>28.86941702440496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28.894917024404961</v>
      </c>
      <c r="L614" s="115">
        <f t="shared" si="99"/>
        <v>28.943917024404961</v>
      </c>
      <c r="M614" s="98">
        <f t="shared" si="92"/>
        <v>28.894417024404962</v>
      </c>
      <c r="N614" s="116">
        <f t="shared" si="93"/>
        <v>28.944417024404959</v>
      </c>
      <c r="O614" s="117">
        <f t="shared" si="94"/>
        <v>28.919417024404961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28.944917024404962</v>
      </c>
      <c r="L615" s="115">
        <f t="shared" si="99"/>
        <v>28.993917024404961</v>
      </c>
      <c r="M615" s="98">
        <f t="shared" si="92"/>
        <v>28.944417024404963</v>
      </c>
      <c r="N615" s="116">
        <f t="shared" si="93"/>
        <v>28.99441702440496</v>
      </c>
      <c r="O615" s="117">
        <f t="shared" si="94"/>
        <v>28.969417024404962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28.994917024404963</v>
      </c>
      <c r="L616" s="115">
        <f t="shared" si="99"/>
        <v>29.043917024404962</v>
      </c>
      <c r="M616" s="98">
        <f t="shared" si="92"/>
        <v>28.994417024404964</v>
      </c>
      <c r="N616" s="116">
        <f t="shared" si="93"/>
        <v>29.044417024404961</v>
      </c>
      <c r="O616" s="117">
        <f t="shared" si="94"/>
        <v>29.019417024404962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29.044917024404963</v>
      </c>
      <c r="L617" s="115">
        <f t="shared" si="99"/>
        <v>29.093917024404963</v>
      </c>
      <c r="M617" s="98">
        <f t="shared" si="92"/>
        <v>29.044417024404964</v>
      </c>
      <c r="N617" s="116">
        <f t="shared" si="93"/>
        <v>29.094417024404962</v>
      </c>
      <c r="O617" s="117">
        <f t="shared" si="94"/>
        <v>29.069417024404963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29.094917024404964</v>
      </c>
      <c r="L618" s="115">
        <f t="shared" si="99"/>
        <v>29.143917024404963</v>
      </c>
      <c r="M618" s="98">
        <f t="shared" si="92"/>
        <v>29.094417024404965</v>
      </c>
      <c r="N618" s="116">
        <f t="shared" si="93"/>
        <v>29.144417024404962</v>
      </c>
      <c r="O618" s="117">
        <f t="shared" si="94"/>
        <v>29.119417024404964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29.144917024404965</v>
      </c>
      <c r="L619" s="115">
        <f t="shared" si="99"/>
        <v>29.193917024404964</v>
      </c>
      <c r="M619" s="98">
        <f t="shared" si="92"/>
        <v>29.144417024404966</v>
      </c>
      <c r="N619" s="116">
        <f t="shared" si="93"/>
        <v>29.194417024404963</v>
      </c>
      <c r="O619" s="117">
        <f t="shared" si="94"/>
        <v>29.169417024404964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29.194917024404965</v>
      </c>
      <c r="L620" s="115">
        <f t="shared" si="99"/>
        <v>29.243917024404965</v>
      </c>
      <c r="M620" s="98">
        <f t="shared" si="92"/>
        <v>29.194417024404967</v>
      </c>
      <c r="N620" s="116">
        <f t="shared" si="93"/>
        <v>29.244417024404964</v>
      </c>
      <c r="O620" s="117">
        <f t="shared" si="94"/>
        <v>29.219417024404965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29.244917024404966</v>
      </c>
      <c r="L621" s="115">
        <f t="shared" si="99"/>
        <v>29.293917024404966</v>
      </c>
      <c r="M621" s="98">
        <f t="shared" si="92"/>
        <v>29.244417024404967</v>
      </c>
      <c r="N621" s="116">
        <f t="shared" si="93"/>
        <v>29.294417024404964</v>
      </c>
      <c r="O621" s="117">
        <f t="shared" si="94"/>
        <v>29.269417024404966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29.294917024404967</v>
      </c>
      <c r="L622" s="115">
        <f t="shared" si="99"/>
        <v>29.343917024404966</v>
      </c>
      <c r="M622" s="98">
        <f t="shared" si="92"/>
        <v>29.294417024404968</v>
      </c>
      <c r="N622" s="116">
        <f t="shared" si="93"/>
        <v>29.344417024404965</v>
      </c>
      <c r="O622" s="117">
        <f t="shared" si="94"/>
        <v>29.319417024404967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29.344917024404968</v>
      </c>
      <c r="L623" s="115">
        <f t="shared" si="99"/>
        <v>29.393917024404967</v>
      </c>
      <c r="M623" s="98">
        <f t="shared" si="92"/>
        <v>29.344417024404969</v>
      </c>
      <c r="N623" s="116">
        <f t="shared" si="93"/>
        <v>29.394417024404966</v>
      </c>
      <c r="O623" s="117">
        <f t="shared" si="94"/>
        <v>29.369417024404967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29.394917024404968</v>
      </c>
      <c r="L624" s="115">
        <f t="shared" si="99"/>
        <v>29.443917024404968</v>
      </c>
      <c r="M624" s="98">
        <f t="shared" si="92"/>
        <v>29.394417024404969</v>
      </c>
      <c r="N624" s="116">
        <f t="shared" si="93"/>
        <v>29.444417024404967</v>
      </c>
      <c r="O624" s="117">
        <f t="shared" si="94"/>
        <v>29.419417024404968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29.444917024404969</v>
      </c>
      <c r="L625" s="115">
        <f t="shared" si="99"/>
        <v>29.493917024404968</v>
      </c>
      <c r="M625" s="98">
        <f t="shared" si="92"/>
        <v>29.44441702440497</v>
      </c>
      <c r="N625" s="116">
        <f t="shared" si="93"/>
        <v>29.494417024404967</v>
      </c>
      <c r="O625" s="117">
        <f t="shared" si="94"/>
        <v>29.469417024404969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29.49491702440497</v>
      </c>
      <c r="L626" s="115">
        <f t="shared" si="99"/>
        <v>29.543917024404969</v>
      </c>
      <c r="M626" s="98">
        <f t="shared" si="92"/>
        <v>29.494417024404971</v>
      </c>
      <c r="N626" s="116">
        <f t="shared" si="93"/>
        <v>29.544417024404968</v>
      </c>
      <c r="O626" s="117">
        <f t="shared" si="94"/>
        <v>29.519417024404969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29.54491702440497</v>
      </c>
      <c r="L627" s="115">
        <f t="shared" si="99"/>
        <v>29.59391702440497</v>
      </c>
      <c r="M627" s="98">
        <f t="shared" si="92"/>
        <v>29.544417024404972</v>
      </c>
      <c r="N627" s="116">
        <f t="shared" si="93"/>
        <v>29.594417024404969</v>
      </c>
      <c r="O627" s="117">
        <f t="shared" si="94"/>
        <v>29.56941702440497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29.594917024404971</v>
      </c>
      <c r="L628" s="115">
        <f t="shared" si="99"/>
        <v>29.643917024404971</v>
      </c>
      <c r="M628" s="98">
        <f t="shared" si="92"/>
        <v>29.594417024404972</v>
      </c>
      <c r="N628" s="116">
        <f t="shared" si="93"/>
        <v>29.644417024404969</v>
      </c>
      <c r="O628" s="117">
        <f t="shared" si="94"/>
        <v>29.619417024404971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29.644917024404972</v>
      </c>
      <c r="L629" s="115">
        <f t="shared" si="99"/>
        <v>29.693917024404971</v>
      </c>
      <c r="M629" s="98">
        <f t="shared" si="92"/>
        <v>29.644417024404973</v>
      </c>
      <c r="N629" s="116">
        <f t="shared" si="93"/>
        <v>29.69441702440497</v>
      </c>
      <c r="O629" s="117">
        <f t="shared" si="94"/>
        <v>29.669417024404972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29.694917024404972</v>
      </c>
      <c r="L630" s="115">
        <f t="shared" si="99"/>
        <v>29.743917024404972</v>
      </c>
      <c r="M630" s="98">
        <f t="shared" si="92"/>
        <v>29.694417024404974</v>
      </c>
      <c r="N630" s="116">
        <f t="shared" si="93"/>
        <v>29.744417024404971</v>
      </c>
      <c r="O630" s="117">
        <f t="shared" si="94"/>
        <v>29.719417024404972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29.744917024404973</v>
      </c>
      <c r="L631" s="115">
        <f t="shared" si="99"/>
        <v>29.793917024404973</v>
      </c>
      <c r="M631" s="98">
        <f t="shared" si="92"/>
        <v>29.744417024404974</v>
      </c>
      <c r="N631" s="116">
        <f t="shared" si="93"/>
        <v>29.794417024404972</v>
      </c>
      <c r="O631" s="117">
        <f t="shared" si="94"/>
        <v>29.769417024404973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29.794917024404974</v>
      </c>
      <c r="L632" s="115">
        <f t="shared" si="99"/>
        <v>29.843917024404973</v>
      </c>
      <c r="M632" s="98">
        <f t="shared" si="92"/>
        <v>29.794417024404975</v>
      </c>
      <c r="N632" s="116">
        <f t="shared" si="93"/>
        <v>29.844417024404972</v>
      </c>
      <c r="O632" s="117">
        <f t="shared" si="94"/>
        <v>29.819417024404974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29.844917024404975</v>
      </c>
      <c r="L633" s="115">
        <f t="shared" si="99"/>
        <v>29.893917024404974</v>
      </c>
      <c r="M633" s="98">
        <f t="shared" si="92"/>
        <v>29.844417024404976</v>
      </c>
      <c r="N633" s="116">
        <f t="shared" si="93"/>
        <v>29.894417024404973</v>
      </c>
      <c r="O633" s="117">
        <f t="shared" si="94"/>
        <v>29.869417024404974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29.894917024404975</v>
      </c>
      <c r="L634" s="115">
        <f t="shared" si="99"/>
        <v>29.943917024404975</v>
      </c>
      <c r="M634" s="98">
        <f t="shared" si="92"/>
        <v>29.894417024404977</v>
      </c>
      <c r="N634" s="116">
        <f t="shared" si="93"/>
        <v>29.944417024404974</v>
      </c>
      <c r="O634" s="117">
        <f t="shared" si="94"/>
        <v>29.919417024404975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29.944917024404976</v>
      </c>
      <c r="L635" s="115">
        <f t="shared" si="99"/>
        <v>29.993917024404976</v>
      </c>
      <c r="M635" s="98">
        <f t="shared" si="92"/>
        <v>29.944417024404977</v>
      </c>
      <c r="N635" s="116">
        <f t="shared" si="93"/>
        <v>29.994417024404974</v>
      </c>
      <c r="O635" s="117">
        <f t="shared" si="94"/>
        <v>29.969417024404976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29.994917024404977</v>
      </c>
      <c r="L636" s="115">
        <f t="shared" si="99"/>
        <v>30.043917024404976</v>
      </c>
      <c r="M636" s="98">
        <f t="shared" si="92"/>
        <v>29.994417024404978</v>
      </c>
      <c r="N636" s="116">
        <f t="shared" si="93"/>
        <v>30.044417024404975</v>
      </c>
      <c r="O636" s="117">
        <f t="shared" si="94"/>
        <v>30.019417024404977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30.044917024404977</v>
      </c>
      <c r="L637" s="115">
        <f t="shared" si="99"/>
        <v>30.093917024404977</v>
      </c>
      <c r="M637" s="98">
        <f t="shared" si="92"/>
        <v>30.044417024404979</v>
      </c>
      <c r="N637" s="116">
        <f t="shared" si="93"/>
        <v>30.094417024404976</v>
      </c>
      <c r="O637" s="117">
        <f t="shared" si="94"/>
        <v>30.069417024404977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30.094917024404978</v>
      </c>
      <c r="L638" s="115">
        <f t="shared" si="99"/>
        <v>30.143917024404978</v>
      </c>
      <c r="M638" s="98">
        <f t="shared" si="92"/>
        <v>30.094417024404979</v>
      </c>
      <c r="N638" s="116">
        <f t="shared" si="93"/>
        <v>30.144417024404977</v>
      </c>
      <c r="O638" s="117">
        <f t="shared" si="94"/>
        <v>30.119417024404978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30.144917024404979</v>
      </c>
      <c r="L639" s="115">
        <f t="shared" si="99"/>
        <v>30.193917024404978</v>
      </c>
      <c r="M639" s="98">
        <f t="shared" si="92"/>
        <v>30.14441702440498</v>
      </c>
      <c r="N639" s="116">
        <f t="shared" si="93"/>
        <v>30.194417024404977</v>
      </c>
      <c r="O639" s="117">
        <f t="shared" si="94"/>
        <v>30.169417024404979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30.19491702440498</v>
      </c>
      <c r="L640" s="115">
        <f t="shared" si="99"/>
        <v>30.243917024404979</v>
      </c>
      <c r="M640" s="98">
        <f t="shared" si="92"/>
        <v>30.194417024404981</v>
      </c>
      <c r="N640" s="116">
        <f t="shared" si="93"/>
        <v>30.244417024404978</v>
      </c>
      <c r="O640" s="117">
        <f t="shared" si="94"/>
        <v>30.219417024404979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30.24491702440498</v>
      </c>
      <c r="L641" s="115">
        <f t="shared" si="99"/>
        <v>30.29391702440498</v>
      </c>
      <c r="M641" s="98">
        <f t="shared" si="92"/>
        <v>30.244417024404981</v>
      </c>
      <c r="N641" s="116">
        <f t="shared" si="93"/>
        <v>30.294417024404979</v>
      </c>
      <c r="O641" s="117">
        <f t="shared" si="94"/>
        <v>30.26941702440498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30.294917024404981</v>
      </c>
      <c r="L642" s="115">
        <f t="shared" si="99"/>
        <v>30.343917024404981</v>
      </c>
      <c r="M642" s="98">
        <f t="shared" si="92"/>
        <v>30.294417024404982</v>
      </c>
      <c r="N642" s="116">
        <f t="shared" si="93"/>
        <v>30.344417024404979</v>
      </c>
      <c r="O642" s="117">
        <f t="shared" si="94"/>
        <v>30.319417024404981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30.344917024404982</v>
      </c>
      <c r="L643" s="115">
        <f t="shared" si="99"/>
        <v>30.393917024404981</v>
      </c>
      <c r="M643" s="98">
        <f t="shared" si="92"/>
        <v>30.344417024404983</v>
      </c>
      <c r="N643" s="116">
        <f t="shared" si="93"/>
        <v>30.39441702440498</v>
      </c>
      <c r="O643" s="117">
        <f t="shared" si="94"/>
        <v>30.369417024404981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30.394917024404982</v>
      </c>
      <c r="L644" s="115">
        <f t="shared" si="99"/>
        <v>30.443917024404982</v>
      </c>
      <c r="M644" s="98">
        <f t="shared" si="92"/>
        <v>30.394417024404984</v>
      </c>
      <c r="N644" s="116">
        <f t="shared" si="93"/>
        <v>30.444417024404981</v>
      </c>
      <c r="O644" s="117">
        <f t="shared" si="94"/>
        <v>30.419417024404982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30.444917024404983</v>
      </c>
      <c r="L645" s="115">
        <f t="shared" si="99"/>
        <v>30.493917024404983</v>
      </c>
      <c r="M645" s="98">
        <f t="shared" ref="M645:M708" si="102">K645-5*10^-(D$2+1)</f>
        <v>30.444417024404984</v>
      </c>
      <c r="N645" s="116">
        <f t="shared" ref="N645:N708" si="103">L645+5*10^-(D$2+1)</f>
        <v>30.494417024404981</v>
      </c>
      <c r="O645" s="117">
        <f t="shared" ref="O645:O708" si="104">AVERAGE(K645,L645)</f>
        <v>30.469417024404983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30.494917024404984</v>
      </c>
      <c r="L646" s="115">
        <f t="shared" ref="L646:L709" si="109">K646+$I$4-POWER(10,-$D$2)</f>
        <v>30.543917024404983</v>
      </c>
      <c r="M646" s="98">
        <f t="shared" si="102"/>
        <v>30.494417024404985</v>
      </c>
      <c r="N646" s="116">
        <f t="shared" si="103"/>
        <v>30.544417024404982</v>
      </c>
      <c r="O646" s="117">
        <f t="shared" si="104"/>
        <v>30.519417024404984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30.544917024404985</v>
      </c>
      <c r="L647" s="115">
        <f t="shared" si="109"/>
        <v>30.593917024404984</v>
      </c>
      <c r="M647" s="98">
        <f t="shared" si="102"/>
        <v>30.544417024404986</v>
      </c>
      <c r="N647" s="116">
        <f t="shared" si="103"/>
        <v>30.594417024404983</v>
      </c>
      <c r="O647" s="117">
        <f t="shared" si="104"/>
        <v>30.569417024404984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30.594917024404985</v>
      </c>
      <c r="L648" s="115">
        <f t="shared" si="109"/>
        <v>30.643917024404985</v>
      </c>
      <c r="M648" s="98">
        <f t="shared" si="102"/>
        <v>30.594417024404986</v>
      </c>
      <c r="N648" s="116">
        <f t="shared" si="103"/>
        <v>30.644417024404984</v>
      </c>
      <c r="O648" s="117">
        <f t="shared" si="104"/>
        <v>30.619417024404985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30.644917024404986</v>
      </c>
      <c r="L649" s="115">
        <f t="shared" si="109"/>
        <v>30.693917024404985</v>
      </c>
      <c r="M649" s="98">
        <f t="shared" si="102"/>
        <v>30.644417024404987</v>
      </c>
      <c r="N649" s="116">
        <f t="shared" si="103"/>
        <v>30.694417024404984</v>
      </c>
      <c r="O649" s="117">
        <f t="shared" si="104"/>
        <v>30.669417024404986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30.694917024404987</v>
      </c>
      <c r="L650" s="115">
        <f t="shared" si="109"/>
        <v>30.743917024404986</v>
      </c>
      <c r="M650" s="98">
        <f t="shared" si="102"/>
        <v>30.694417024404988</v>
      </c>
      <c r="N650" s="116">
        <f t="shared" si="103"/>
        <v>30.744417024404985</v>
      </c>
      <c r="O650" s="117">
        <f t="shared" si="104"/>
        <v>30.719417024404986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30.744917024404987</v>
      </c>
      <c r="L651" s="115">
        <f t="shared" si="109"/>
        <v>30.793917024404987</v>
      </c>
      <c r="M651" s="98">
        <f t="shared" si="102"/>
        <v>30.744417024404989</v>
      </c>
      <c r="N651" s="116">
        <f t="shared" si="103"/>
        <v>30.794417024404986</v>
      </c>
      <c r="O651" s="117">
        <f t="shared" si="104"/>
        <v>30.769417024404987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30.794917024404988</v>
      </c>
      <c r="L652" s="115">
        <f t="shared" si="109"/>
        <v>30.843917024404988</v>
      </c>
      <c r="M652" s="98">
        <f t="shared" si="102"/>
        <v>30.794417024404989</v>
      </c>
      <c r="N652" s="116">
        <f t="shared" si="103"/>
        <v>30.844417024404986</v>
      </c>
      <c r="O652" s="117">
        <f t="shared" si="104"/>
        <v>30.819417024404988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30.844917024404989</v>
      </c>
      <c r="L653" s="115">
        <f t="shared" si="109"/>
        <v>30.893917024404988</v>
      </c>
      <c r="M653" s="98">
        <f t="shared" si="102"/>
        <v>30.84441702440499</v>
      </c>
      <c r="N653" s="116">
        <f t="shared" si="103"/>
        <v>30.894417024404987</v>
      </c>
      <c r="O653" s="117">
        <f t="shared" si="104"/>
        <v>30.869417024404989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30.89491702440499</v>
      </c>
      <c r="L654" s="115">
        <f t="shared" si="109"/>
        <v>30.943917024404989</v>
      </c>
      <c r="M654" s="98">
        <f t="shared" si="102"/>
        <v>30.894417024404991</v>
      </c>
      <c r="N654" s="116">
        <f t="shared" si="103"/>
        <v>30.944417024404988</v>
      </c>
      <c r="O654" s="117">
        <f t="shared" si="104"/>
        <v>30.919417024404989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30.94491702440499</v>
      </c>
      <c r="L655" s="115">
        <f t="shared" si="109"/>
        <v>30.99391702440499</v>
      </c>
      <c r="M655" s="98">
        <f t="shared" si="102"/>
        <v>30.944417024404991</v>
      </c>
      <c r="N655" s="116">
        <f t="shared" si="103"/>
        <v>30.994417024404989</v>
      </c>
      <c r="O655" s="117">
        <f t="shared" si="104"/>
        <v>30.96941702440499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30.994917024404991</v>
      </c>
      <c r="L656" s="115">
        <f t="shared" si="109"/>
        <v>31.04391702440499</v>
      </c>
      <c r="M656" s="98">
        <f t="shared" si="102"/>
        <v>30.994417024404992</v>
      </c>
      <c r="N656" s="116">
        <f t="shared" si="103"/>
        <v>31.044417024404989</v>
      </c>
      <c r="O656" s="117">
        <f t="shared" si="104"/>
        <v>31.019417024404991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31.044917024404992</v>
      </c>
      <c r="L657" s="115">
        <f t="shared" si="109"/>
        <v>31.093917024404991</v>
      </c>
      <c r="M657" s="98">
        <f t="shared" si="102"/>
        <v>31.044417024404993</v>
      </c>
      <c r="N657" s="116">
        <f t="shared" si="103"/>
        <v>31.09441702440499</v>
      </c>
      <c r="O657" s="117">
        <f t="shared" si="104"/>
        <v>31.069417024404991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31.094917024404992</v>
      </c>
      <c r="L658" s="115">
        <f t="shared" si="109"/>
        <v>31.143917024404992</v>
      </c>
      <c r="M658" s="98">
        <f t="shared" si="102"/>
        <v>31.094417024404994</v>
      </c>
      <c r="N658" s="116">
        <f t="shared" si="103"/>
        <v>31.144417024404991</v>
      </c>
      <c r="O658" s="117">
        <f t="shared" si="104"/>
        <v>31.119417024404992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31.144917024404993</v>
      </c>
      <c r="L659" s="115">
        <f t="shared" si="109"/>
        <v>31.193917024404993</v>
      </c>
      <c r="M659" s="98">
        <f t="shared" si="102"/>
        <v>31.144417024404994</v>
      </c>
      <c r="N659" s="116">
        <f t="shared" si="103"/>
        <v>31.194417024404991</v>
      </c>
      <c r="O659" s="117">
        <f t="shared" si="104"/>
        <v>31.169417024404993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31.194917024404994</v>
      </c>
      <c r="L660" s="115">
        <f t="shared" si="109"/>
        <v>31.243917024404993</v>
      </c>
      <c r="M660" s="98">
        <f t="shared" si="102"/>
        <v>31.194417024404995</v>
      </c>
      <c r="N660" s="116">
        <f t="shared" si="103"/>
        <v>31.244417024404992</v>
      </c>
      <c r="O660" s="117">
        <f t="shared" si="104"/>
        <v>31.219417024404994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31.244917024404995</v>
      </c>
      <c r="L661" s="115">
        <f t="shared" si="109"/>
        <v>31.293917024404994</v>
      </c>
      <c r="M661" s="98">
        <f t="shared" si="102"/>
        <v>31.244417024404996</v>
      </c>
      <c r="N661" s="116">
        <f t="shared" si="103"/>
        <v>31.294417024404993</v>
      </c>
      <c r="O661" s="117">
        <f t="shared" si="104"/>
        <v>31.269417024404994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31.294917024404995</v>
      </c>
      <c r="L662" s="115">
        <f t="shared" si="109"/>
        <v>31.343917024404995</v>
      </c>
      <c r="M662" s="98">
        <f t="shared" si="102"/>
        <v>31.294417024404996</v>
      </c>
      <c r="N662" s="116">
        <f t="shared" si="103"/>
        <v>31.344417024404994</v>
      </c>
      <c r="O662" s="117">
        <f t="shared" si="104"/>
        <v>31.319417024404995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31.344917024404996</v>
      </c>
      <c r="L663" s="115">
        <f t="shared" si="109"/>
        <v>31.393917024404995</v>
      </c>
      <c r="M663" s="98">
        <f t="shared" si="102"/>
        <v>31.344417024404997</v>
      </c>
      <c r="N663" s="116">
        <f t="shared" si="103"/>
        <v>31.394417024404994</v>
      </c>
      <c r="O663" s="117">
        <f t="shared" si="104"/>
        <v>31.369417024404996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31.394917024404997</v>
      </c>
      <c r="L664" s="115">
        <f t="shared" si="109"/>
        <v>31.443917024404996</v>
      </c>
      <c r="M664" s="98">
        <f t="shared" si="102"/>
        <v>31.394417024404998</v>
      </c>
      <c r="N664" s="116">
        <f t="shared" si="103"/>
        <v>31.444417024404995</v>
      </c>
      <c r="O664" s="117">
        <f t="shared" si="104"/>
        <v>31.419417024404996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31.444917024404997</v>
      </c>
      <c r="L665" s="115">
        <f t="shared" si="109"/>
        <v>31.493917024404997</v>
      </c>
      <c r="M665" s="98">
        <f t="shared" si="102"/>
        <v>31.444417024404999</v>
      </c>
      <c r="N665" s="116">
        <f t="shared" si="103"/>
        <v>31.494417024404996</v>
      </c>
      <c r="O665" s="117">
        <f t="shared" si="104"/>
        <v>31.469417024404997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31.494917024404998</v>
      </c>
      <c r="L666" s="115">
        <f t="shared" si="109"/>
        <v>31.543917024404998</v>
      </c>
      <c r="M666" s="98">
        <f t="shared" si="102"/>
        <v>31.494417024404999</v>
      </c>
      <c r="N666" s="116">
        <f t="shared" si="103"/>
        <v>31.544417024404996</v>
      </c>
      <c r="O666" s="117">
        <f t="shared" si="104"/>
        <v>31.519417024404998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31.544917024404999</v>
      </c>
      <c r="L667" s="115">
        <f t="shared" si="109"/>
        <v>31.593917024404998</v>
      </c>
      <c r="M667" s="98">
        <f t="shared" si="102"/>
        <v>31.544417024405</v>
      </c>
      <c r="N667" s="116">
        <f t="shared" si="103"/>
        <v>31.594417024404997</v>
      </c>
      <c r="O667" s="117">
        <f t="shared" si="104"/>
        <v>31.569417024404999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31.594917024404999</v>
      </c>
      <c r="L668" s="115">
        <f t="shared" si="109"/>
        <v>31.643917024404999</v>
      </c>
      <c r="M668" s="98">
        <f t="shared" si="102"/>
        <v>31.594417024405001</v>
      </c>
      <c r="N668" s="116">
        <f t="shared" si="103"/>
        <v>31.644417024404998</v>
      </c>
      <c r="O668" s="117">
        <f t="shared" si="104"/>
        <v>31.619417024404999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31.644917024405</v>
      </c>
      <c r="L669" s="115">
        <f t="shared" si="109"/>
        <v>31.693917024405</v>
      </c>
      <c r="M669" s="98">
        <f t="shared" si="102"/>
        <v>31.644417024405001</v>
      </c>
      <c r="N669" s="116">
        <f t="shared" si="103"/>
        <v>31.694417024404999</v>
      </c>
      <c r="O669" s="117">
        <f t="shared" si="104"/>
        <v>31.669417024405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31.694917024405001</v>
      </c>
      <c r="L670" s="115">
        <f t="shared" si="109"/>
        <v>31.743917024405</v>
      </c>
      <c r="M670" s="98">
        <f t="shared" si="102"/>
        <v>31.694417024405002</v>
      </c>
      <c r="N670" s="116">
        <f t="shared" si="103"/>
        <v>31.744417024404999</v>
      </c>
      <c r="O670" s="117">
        <f t="shared" si="104"/>
        <v>31.719417024405001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31.744917024405002</v>
      </c>
      <c r="L671" s="115">
        <f t="shared" si="109"/>
        <v>31.793917024405001</v>
      </c>
      <c r="M671" s="98">
        <f t="shared" si="102"/>
        <v>31.744417024405003</v>
      </c>
      <c r="N671" s="116">
        <f t="shared" si="103"/>
        <v>31.794417024405</v>
      </c>
      <c r="O671" s="117">
        <f t="shared" si="104"/>
        <v>31.769417024405001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31.794917024405002</v>
      </c>
      <c r="L672" s="115">
        <f t="shared" si="109"/>
        <v>31.843917024405002</v>
      </c>
      <c r="M672" s="98">
        <f t="shared" si="102"/>
        <v>31.794417024405004</v>
      </c>
      <c r="N672" s="116">
        <f t="shared" si="103"/>
        <v>31.844417024405001</v>
      </c>
      <c r="O672" s="117">
        <f t="shared" si="104"/>
        <v>31.819417024405002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31.844917024405003</v>
      </c>
      <c r="L673" s="115">
        <f t="shared" si="109"/>
        <v>31.893917024405003</v>
      </c>
      <c r="M673" s="98">
        <f t="shared" si="102"/>
        <v>31.844417024405004</v>
      </c>
      <c r="N673" s="116">
        <f t="shared" si="103"/>
        <v>31.894417024405001</v>
      </c>
      <c r="O673" s="117">
        <f t="shared" si="104"/>
        <v>31.869417024405003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31.894917024405004</v>
      </c>
      <c r="L674" s="115">
        <f t="shared" si="109"/>
        <v>31.943917024405003</v>
      </c>
      <c r="M674" s="98">
        <f t="shared" si="102"/>
        <v>31.894417024405005</v>
      </c>
      <c r="N674" s="116">
        <f t="shared" si="103"/>
        <v>31.944417024405002</v>
      </c>
      <c r="O674" s="117">
        <f t="shared" si="104"/>
        <v>31.919417024405004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31.944917024405004</v>
      </c>
      <c r="L675" s="115">
        <f t="shared" si="109"/>
        <v>31.993917024405004</v>
      </c>
      <c r="M675" s="98">
        <f t="shared" si="102"/>
        <v>31.944417024405006</v>
      </c>
      <c r="N675" s="116">
        <f t="shared" si="103"/>
        <v>31.994417024405003</v>
      </c>
      <c r="O675" s="117">
        <f t="shared" si="104"/>
        <v>31.969417024405004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31.994917024405005</v>
      </c>
      <c r="L676" s="115">
        <f t="shared" si="109"/>
        <v>32.043917024405005</v>
      </c>
      <c r="M676" s="98">
        <f t="shared" si="102"/>
        <v>31.994417024405006</v>
      </c>
      <c r="N676" s="116">
        <f t="shared" si="103"/>
        <v>32.044417024405007</v>
      </c>
      <c r="O676" s="117">
        <f t="shared" si="104"/>
        <v>32.019417024405001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32.044917024405002</v>
      </c>
      <c r="L677" s="115">
        <f t="shared" si="109"/>
        <v>32.093917024405002</v>
      </c>
      <c r="M677" s="98">
        <f t="shared" si="102"/>
        <v>32.044417024405</v>
      </c>
      <c r="N677" s="116">
        <f t="shared" si="103"/>
        <v>32.094417024405004</v>
      </c>
      <c r="O677" s="117">
        <f t="shared" si="104"/>
        <v>32.069417024404999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32.094917024404999</v>
      </c>
      <c r="L678" s="115">
        <f t="shared" si="109"/>
        <v>32.143917024404999</v>
      </c>
      <c r="M678" s="98">
        <f t="shared" si="102"/>
        <v>32.094417024404997</v>
      </c>
      <c r="N678" s="116">
        <f t="shared" si="103"/>
        <v>32.144417024405001</v>
      </c>
      <c r="O678" s="117">
        <f t="shared" si="104"/>
        <v>32.119417024404996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32.144917024404997</v>
      </c>
      <c r="L679" s="115">
        <f t="shared" si="109"/>
        <v>32.193917024404996</v>
      </c>
      <c r="M679" s="98">
        <f t="shared" si="102"/>
        <v>32.144417024404994</v>
      </c>
      <c r="N679" s="116">
        <f t="shared" si="103"/>
        <v>32.194417024404999</v>
      </c>
      <c r="O679" s="117">
        <f t="shared" si="104"/>
        <v>32.169417024404993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32.194917024404994</v>
      </c>
      <c r="L680" s="115">
        <f t="shared" si="109"/>
        <v>32.243917024404993</v>
      </c>
      <c r="M680" s="98">
        <f t="shared" si="102"/>
        <v>32.194417024404991</v>
      </c>
      <c r="N680" s="116">
        <f t="shared" si="103"/>
        <v>32.244417024404996</v>
      </c>
      <c r="O680" s="117">
        <f t="shared" si="104"/>
        <v>32.21941702440499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32.244917024404991</v>
      </c>
      <c r="L681" s="115">
        <f t="shared" si="109"/>
        <v>32.29391702440499</v>
      </c>
      <c r="M681" s="98">
        <f t="shared" si="102"/>
        <v>32.244417024404989</v>
      </c>
      <c r="N681" s="116">
        <f t="shared" si="103"/>
        <v>32.294417024404993</v>
      </c>
      <c r="O681" s="117">
        <f t="shared" si="104"/>
        <v>32.269417024404987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32.294917024404988</v>
      </c>
      <c r="L682" s="115">
        <f t="shared" si="109"/>
        <v>32.343917024404988</v>
      </c>
      <c r="M682" s="98">
        <f t="shared" si="102"/>
        <v>32.294417024404986</v>
      </c>
      <c r="N682" s="116">
        <f t="shared" si="103"/>
        <v>32.34441702440499</v>
      </c>
      <c r="O682" s="117">
        <f t="shared" si="104"/>
        <v>32.319417024404984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32.344917024404985</v>
      </c>
      <c r="L683" s="115">
        <f t="shared" si="109"/>
        <v>32.393917024404985</v>
      </c>
      <c r="M683" s="98">
        <f t="shared" si="102"/>
        <v>32.344417024404983</v>
      </c>
      <c r="N683" s="116">
        <f t="shared" si="103"/>
        <v>32.394417024404987</v>
      </c>
      <c r="O683" s="117">
        <f t="shared" si="104"/>
        <v>32.369417024404981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32.394917024404982</v>
      </c>
      <c r="L684" s="115">
        <f t="shared" si="109"/>
        <v>32.443917024404982</v>
      </c>
      <c r="M684" s="98">
        <f t="shared" si="102"/>
        <v>32.39441702440498</v>
      </c>
      <c r="N684" s="116">
        <f t="shared" si="103"/>
        <v>32.444417024404984</v>
      </c>
      <c r="O684" s="117">
        <f t="shared" si="104"/>
        <v>32.419417024404979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32.44491702440498</v>
      </c>
      <c r="L685" s="115">
        <f t="shared" si="109"/>
        <v>32.493917024404979</v>
      </c>
      <c r="M685" s="98">
        <f t="shared" si="102"/>
        <v>32.444417024404977</v>
      </c>
      <c r="N685" s="116">
        <f t="shared" si="103"/>
        <v>32.494417024404981</v>
      </c>
      <c r="O685" s="117">
        <f t="shared" si="104"/>
        <v>32.469417024404976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32.494917024404977</v>
      </c>
      <c r="L686" s="115">
        <f t="shared" si="109"/>
        <v>32.543917024404976</v>
      </c>
      <c r="M686" s="98">
        <f t="shared" si="102"/>
        <v>32.494417024404974</v>
      </c>
      <c r="N686" s="116">
        <f t="shared" si="103"/>
        <v>32.544417024404979</v>
      </c>
      <c r="O686" s="117">
        <f t="shared" si="104"/>
        <v>32.519417024404973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32.544917024404974</v>
      </c>
      <c r="L687" s="115">
        <f t="shared" si="109"/>
        <v>32.593917024404973</v>
      </c>
      <c r="M687" s="98">
        <f t="shared" si="102"/>
        <v>32.544417024404972</v>
      </c>
      <c r="N687" s="116">
        <f t="shared" si="103"/>
        <v>32.594417024404976</v>
      </c>
      <c r="O687" s="117">
        <f t="shared" si="104"/>
        <v>32.56941702440497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32.594917024404971</v>
      </c>
      <c r="L688" s="115">
        <f t="shared" si="109"/>
        <v>32.643917024404971</v>
      </c>
      <c r="M688" s="98">
        <f t="shared" si="102"/>
        <v>32.594417024404969</v>
      </c>
      <c r="N688" s="116">
        <f t="shared" si="103"/>
        <v>32.644417024404973</v>
      </c>
      <c r="O688" s="117">
        <f t="shared" si="104"/>
        <v>32.619417024404967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32.644917024404968</v>
      </c>
      <c r="L689" s="115">
        <f t="shared" si="109"/>
        <v>32.693917024404968</v>
      </c>
      <c r="M689" s="98">
        <f t="shared" si="102"/>
        <v>32.644417024404966</v>
      </c>
      <c r="N689" s="116">
        <f t="shared" si="103"/>
        <v>32.69441702440497</v>
      </c>
      <c r="O689" s="117">
        <f t="shared" si="104"/>
        <v>32.669417024404964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32.694917024404965</v>
      </c>
      <c r="L690" s="115">
        <f t="shared" si="109"/>
        <v>32.743917024404965</v>
      </c>
      <c r="M690" s="98">
        <f t="shared" si="102"/>
        <v>32.694417024404963</v>
      </c>
      <c r="N690" s="116">
        <f t="shared" si="103"/>
        <v>32.744417024404967</v>
      </c>
      <c r="O690" s="117">
        <f t="shared" si="104"/>
        <v>32.719417024404962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32.744917024404963</v>
      </c>
      <c r="L691" s="115">
        <f t="shared" si="109"/>
        <v>32.793917024404962</v>
      </c>
      <c r="M691" s="98">
        <f t="shared" si="102"/>
        <v>32.74441702440496</v>
      </c>
      <c r="N691" s="116">
        <f t="shared" si="103"/>
        <v>32.794417024404964</v>
      </c>
      <c r="O691" s="117">
        <f t="shared" si="104"/>
        <v>32.769417024404959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32.79491702440496</v>
      </c>
      <c r="L692" s="115">
        <f t="shared" si="109"/>
        <v>32.843917024404959</v>
      </c>
      <c r="M692" s="98">
        <f t="shared" si="102"/>
        <v>32.794417024404957</v>
      </c>
      <c r="N692" s="116">
        <f t="shared" si="103"/>
        <v>32.844417024404962</v>
      </c>
      <c r="O692" s="117">
        <f t="shared" si="104"/>
        <v>32.819417024404956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32.844917024404957</v>
      </c>
      <c r="L693" s="115">
        <f t="shared" si="109"/>
        <v>32.893917024404956</v>
      </c>
      <c r="M693" s="98">
        <f t="shared" si="102"/>
        <v>32.844417024404954</v>
      </c>
      <c r="N693" s="116">
        <f t="shared" si="103"/>
        <v>32.894417024404959</v>
      </c>
      <c r="O693" s="117">
        <f t="shared" si="104"/>
        <v>32.869417024404953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32.894917024404954</v>
      </c>
      <c r="L694" s="115">
        <f t="shared" si="109"/>
        <v>32.943917024404954</v>
      </c>
      <c r="M694" s="98">
        <f t="shared" si="102"/>
        <v>32.894417024404952</v>
      </c>
      <c r="N694" s="116">
        <f t="shared" si="103"/>
        <v>32.944417024404956</v>
      </c>
      <c r="O694" s="117">
        <f t="shared" si="104"/>
        <v>32.91941702440495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32.944917024404951</v>
      </c>
      <c r="L695" s="115">
        <f t="shared" si="109"/>
        <v>32.993917024404951</v>
      </c>
      <c r="M695" s="98">
        <f t="shared" si="102"/>
        <v>32.944417024404949</v>
      </c>
      <c r="N695" s="116">
        <f t="shared" si="103"/>
        <v>32.994417024404953</v>
      </c>
      <c r="O695" s="117">
        <f t="shared" si="104"/>
        <v>32.969417024404947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32.994917024404948</v>
      </c>
      <c r="L696" s="115">
        <f t="shared" si="109"/>
        <v>33.043917024404948</v>
      </c>
      <c r="M696" s="98">
        <f t="shared" si="102"/>
        <v>32.994417024404946</v>
      </c>
      <c r="N696" s="116">
        <f t="shared" si="103"/>
        <v>33.04441702440495</v>
      </c>
      <c r="O696" s="117">
        <f t="shared" si="104"/>
        <v>33.019417024404945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33.044917024404945</v>
      </c>
      <c r="L697" s="115">
        <f t="shared" si="109"/>
        <v>33.093917024404945</v>
      </c>
      <c r="M697" s="98">
        <f t="shared" si="102"/>
        <v>33.044417024404943</v>
      </c>
      <c r="N697" s="116">
        <f t="shared" si="103"/>
        <v>33.094417024404947</v>
      </c>
      <c r="O697" s="117">
        <f t="shared" si="104"/>
        <v>33.069417024404942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33.094917024404943</v>
      </c>
      <c r="L698" s="115">
        <f t="shared" si="109"/>
        <v>33.143917024404942</v>
      </c>
      <c r="M698" s="98">
        <f t="shared" si="102"/>
        <v>33.09441702440494</v>
      </c>
      <c r="N698" s="116">
        <f t="shared" si="103"/>
        <v>33.144417024404945</v>
      </c>
      <c r="O698" s="117">
        <f t="shared" si="104"/>
        <v>33.119417024404939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33.14491702440494</v>
      </c>
      <c r="L699" s="115">
        <f t="shared" si="109"/>
        <v>33.193917024404939</v>
      </c>
      <c r="M699" s="98">
        <f t="shared" si="102"/>
        <v>33.144417024404937</v>
      </c>
      <c r="N699" s="116">
        <f t="shared" si="103"/>
        <v>33.194417024404942</v>
      </c>
      <c r="O699" s="117">
        <f t="shared" si="104"/>
        <v>33.169417024404936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33.194917024404937</v>
      </c>
      <c r="L700" s="115">
        <f t="shared" si="109"/>
        <v>33.243917024404936</v>
      </c>
      <c r="M700" s="98">
        <f t="shared" si="102"/>
        <v>33.194417024404935</v>
      </c>
      <c r="N700" s="116">
        <f t="shared" si="103"/>
        <v>33.244417024404939</v>
      </c>
      <c r="O700" s="117">
        <f t="shared" si="104"/>
        <v>33.219417024404933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33.244917024404934</v>
      </c>
      <c r="L701" s="115">
        <f t="shared" si="109"/>
        <v>33.293917024404934</v>
      </c>
      <c r="M701" s="98">
        <f t="shared" si="102"/>
        <v>33.244417024404932</v>
      </c>
      <c r="N701" s="116">
        <f t="shared" si="103"/>
        <v>33.294417024404936</v>
      </c>
      <c r="O701" s="117">
        <f t="shared" si="104"/>
        <v>33.26941702440493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33.294917024404931</v>
      </c>
      <c r="L702" s="115">
        <f t="shared" si="109"/>
        <v>33.343917024404931</v>
      </c>
      <c r="M702" s="98">
        <f t="shared" si="102"/>
        <v>33.294417024404929</v>
      </c>
      <c r="N702" s="116">
        <f t="shared" si="103"/>
        <v>33.344417024404933</v>
      </c>
      <c r="O702" s="117">
        <f t="shared" si="104"/>
        <v>33.319417024404927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33.344917024404928</v>
      </c>
      <c r="L703" s="115">
        <f t="shared" si="109"/>
        <v>33.393917024404928</v>
      </c>
      <c r="M703" s="98">
        <f t="shared" si="102"/>
        <v>33.344417024404926</v>
      </c>
      <c r="N703" s="116">
        <f t="shared" si="103"/>
        <v>33.39441702440493</v>
      </c>
      <c r="O703" s="117">
        <f t="shared" si="104"/>
        <v>33.369417024404925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33.394917024404926</v>
      </c>
      <c r="L704" s="115">
        <f t="shared" si="109"/>
        <v>33.443917024404925</v>
      </c>
      <c r="M704" s="98">
        <f t="shared" si="102"/>
        <v>33.394417024404923</v>
      </c>
      <c r="N704" s="116">
        <f t="shared" si="103"/>
        <v>33.444417024404927</v>
      </c>
      <c r="O704" s="117">
        <f t="shared" si="104"/>
        <v>33.419417024404922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33.444917024404923</v>
      </c>
      <c r="L705" s="115">
        <f t="shared" si="109"/>
        <v>33.493917024404922</v>
      </c>
      <c r="M705" s="98">
        <f t="shared" si="102"/>
        <v>33.44441702440492</v>
      </c>
      <c r="N705" s="116">
        <f t="shared" si="103"/>
        <v>33.494417024404925</v>
      </c>
      <c r="O705" s="117">
        <f t="shared" si="104"/>
        <v>33.469417024404919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33.49491702440492</v>
      </c>
      <c r="L706" s="115">
        <f t="shared" si="109"/>
        <v>33.543917024404919</v>
      </c>
      <c r="M706" s="98">
        <f t="shared" si="102"/>
        <v>33.494417024404918</v>
      </c>
      <c r="N706" s="116">
        <f t="shared" si="103"/>
        <v>33.544417024404922</v>
      </c>
      <c r="O706" s="117">
        <f t="shared" si="104"/>
        <v>33.519417024404916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33.544917024404917</v>
      </c>
      <c r="L707" s="115">
        <f t="shared" si="109"/>
        <v>33.593917024404917</v>
      </c>
      <c r="M707" s="98">
        <f t="shared" si="102"/>
        <v>33.544417024404915</v>
      </c>
      <c r="N707" s="116">
        <f t="shared" si="103"/>
        <v>33.594417024404919</v>
      </c>
      <c r="O707" s="117">
        <f t="shared" si="104"/>
        <v>33.569417024404913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33.594917024404914</v>
      </c>
      <c r="L708" s="115">
        <f t="shared" si="109"/>
        <v>33.643917024404914</v>
      </c>
      <c r="M708" s="98">
        <f t="shared" si="102"/>
        <v>33.594417024404912</v>
      </c>
      <c r="N708" s="116">
        <f t="shared" si="103"/>
        <v>33.644417024404916</v>
      </c>
      <c r="O708" s="117">
        <f t="shared" si="104"/>
        <v>33.61941702440491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33.644917024404911</v>
      </c>
      <c r="L709" s="115">
        <f t="shared" si="109"/>
        <v>33.693917024404911</v>
      </c>
      <c r="M709" s="98">
        <f t="shared" ref="M709:M772" si="112">K709-5*10^-(D$2+1)</f>
        <v>33.644417024404909</v>
      </c>
      <c r="N709" s="116">
        <f t="shared" ref="N709:N772" si="113">L709+5*10^-(D$2+1)</f>
        <v>33.694417024404913</v>
      </c>
      <c r="O709" s="117">
        <f t="shared" ref="O709:O772" si="114">AVERAGE(K709,L709)</f>
        <v>33.669417024404908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33.694917024404909</v>
      </c>
      <c r="L710" s="115">
        <f t="shared" ref="L710:L773" si="119">K710+$I$4-POWER(10,-$D$2)</f>
        <v>33.743917024404908</v>
      </c>
      <c r="M710" s="98">
        <f t="shared" si="112"/>
        <v>33.694417024404906</v>
      </c>
      <c r="N710" s="116">
        <f t="shared" si="113"/>
        <v>33.74441702440491</v>
      </c>
      <c r="O710" s="117">
        <f t="shared" si="114"/>
        <v>33.719417024404905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33.744917024404906</v>
      </c>
      <c r="L711" s="115">
        <f t="shared" si="119"/>
        <v>33.793917024404905</v>
      </c>
      <c r="M711" s="98">
        <f t="shared" si="112"/>
        <v>33.744417024404903</v>
      </c>
      <c r="N711" s="116">
        <f t="shared" si="113"/>
        <v>33.794417024404908</v>
      </c>
      <c r="O711" s="117">
        <f t="shared" si="114"/>
        <v>33.769417024404902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33.794917024404903</v>
      </c>
      <c r="L712" s="115">
        <f t="shared" si="119"/>
        <v>33.843917024404902</v>
      </c>
      <c r="M712" s="98">
        <f t="shared" si="112"/>
        <v>33.7944170244049</v>
      </c>
      <c r="N712" s="116">
        <f t="shared" si="113"/>
        <v>33.844417024404905</v>
      </c>
      <c r="O712" s="117">
        <f t="shared" si="114"/>
        <v>33.819417024404899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33.8449170244049</v>
      </c>
      <c r="L713" s="115">
        <f t="shared" si="119"/>
        <v>33.8939170244049</v>
      </c>
      <c r="M713" s="98">
        <f t="shared" si="112"/>
        <v>33.844417024404898</v>
      </c>
      <c r="N713" s="116">
        <f t="shared" si="113"/>
        <v>33.894417024404902</v>
      </c>
      <c r="O713" s="117">
        <f t="shared" si="114"/>
        <v>33.869417024404896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33.894917024404897</v>
      </c>
      <c r="L714" s="115">
        <f t="shared" si="119"/>
        <v>33.943917024404897</v>
      </c>
      <c r="M714" s="98">
        <f t="shared" si="112"/>
        <v>33.894417024404895</v>
      </c>
      <c r="N714" s="116">
        <f t="shared" si="113"/>
        <v>33.944417024404899</v>
      </c>
      <c r="O714" s="117">
        <f t="shared" si="114"/>
        <v>33.919417024404893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33.944917024404894</v>
      </c>
      <c r="L715" s="115">
        <f t="shared" si="119"/>
        <v>33.993917024404894</v>
      </c>
      <c r="M715" s="98">
        <f t="shared" si="112"/>
        <v>33.944417024404892</v>
      </c>
      <c r="N715" s="116">
        <f t="shared" si="113"/>
        <v>33.994417024404896</v>
      </c>
      <c r="O715" s="117">
        <f t="shared" si="114"/>
        <v>33.969417024404891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33.994917024404891</v>
      </c>
      <c r="L716" s="115">
        <f t="shared" si="119"/>
        <v>34.043917024404891</v>
      </c>
      <c r="M716" s="98">
        <f t="shared" si="112"/>
        <v>33.994417024404889</v>
      </c>
      <c r="N716" s="116">
        <f t="shared" si="113"/>
        <v>34.044417024404893</v>
      </c>
      <c r="O716" s="117">
        <f t="shared" si="114"/>
        <v>34.019417024404888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34.044917024404889</v>
      </c>
      <c r="L717" s="115">
        <f t="shared" si="119"/>
        <v>34.093917024404888</v>
      </c>
      <c r="M717" s="98">
        <f t="shared" si="112"/>
        <v>34.044417024404886</v>
      </c>
      <c r="N717" s="116">
        <f t="shared" si="113"/>
        <v>34.094417024404891</v>
      </c>
      <c r="O717" s="117">
        <f t="shared" si="114"/>
        <v>34.069417024404885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34.094917024404886</v>
      </c>
      <c r="L718" s="115">
        <f t="shared" si="119"/>
        <v>34.143917024404885</v>
      </c>
      <c r="M718" s="98">
        <f t="shared" si="112"/>
        <v>34.094417024404883</v>
      </c>
      <c r="N718" s="116">
        <f t="shared" si="113"/>
        <v>34.144417024404888</v>
      </c>
      <c r="O718" s="117">
        <f t="shared" si="114"/>
        <v>34.119417024404882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34.144917024404883</v>
      </c>
      <c r="L719" s="115">
        <f t="shared" si="119"/>
        <v>34.193917024404882</v>
      </c>
      <c r="M719" s="98">
        <f t="shared" si="112"/>
        <v>34.144417024404881</v>
      </c>
      <c r="N719" s="116">
        <f t="shared" si="113"/>
        <v>34.194417024404885</v>
      </c>
      <c r="O719" s="117">
        <f t="shared" si="114"/>
        <v>34.169417024404879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34.19491702440488</v>
      </c>
      <c r="L720" s="115">
        <f t="shared" si="119"/>
        <v>34.24391702440488</v>
      </c>
      <c r="M720" s="98">
        <f t="shared" si="112"/>
        <v>34.194417024404878</v>
      </c>
      <c r="N720" s="116">
        <f t="shared" si="113"/>
        <v>34.244417024404882</v>
      </c>
      <c r="O720" s="117">
        <f t="shared" si="114"/>
        <v>34.219417024404876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34.244917024404877</v>
      </c>
      <c r="L721" s="115">
        <f t="shared" si="119"/>
        <v>34.293917024404877</v>
      </c>
      <c r="M721" s="98">
        <f t="shared" si="112"/>
        <v>34.244417024404875</v>
      </c>
      <c r="N721" s="116">
        <f t="shared" si="113"/>
        <v>34.294417024404879</v>
      </c>
      <c r="O721" s="117">
        <f t="shared" si="114"/>
        <v>34.269417024404873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34.294917024404874</v>
      </c>
      <c r="L722" s="115">
        <f t="shared" si="119"/>
        <v>34.343917024404874</v>
      </c>
      <c r="M722" s="98">
        <f t="shared" si="112"/>
        <v>34.294417024404872</v>
      </c>
      <c r="N722" s="116">
        <f t="shared" si="113"/>
        <v>34.344417024404876</v>
      </c>
      <c r="O722" s="117">
        <f t="shared" si="114"/>
        <v>34.319417024404871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34.344917024404872</v>
      </c>
      <c r="L723" s="115">
        <f t="shared" si="119"/>
        <v>34.393917024404871</v>
      </c>
      <c r="M723" s="98">
        <f t="shared" si="112"/>
        <v>34.344417024404869</v>
      </c>
      <c r="N723" s="116">
        <f t="shared" si="113"/>
        <v>34.394417024404873</v>
      </c>
      <c r="O723" s="117">
        <f t="shared" si="114"/>
        <v>34.369417024404868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34.394917024404869</v>
      </c>
      <c r="L724" s="115">
        <f t="shared" si="119"/>
        <v>34.443917024404868</v>
      </c>
      <c r="M724" s="98">
        <f t="shared" si="112"/>
        <v>34.394417024404866</v>
      </c>
      <c r="N724" s="116">
        <f t="shared" si="113"/>
        <v>34.444417024404871</v>
      </c>
      <c r="O724" s="117">
        <f t="shared" si="114"/>
        <v>34.419417024404865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34.444917024404866</v>
      </c>
      <c r="L725" s="115">
        <f t="shared" si="119"/>
        <v>34.493917024404865</v>
      </c>
      <c r="M725" s="98">
        <f t="shared" si="112"/>
        <v>34.444417024404864</v>
      </c>
      <c r="N725" s="116">
        <f t="shared" si="113"/>
        <v>34.494417024404868</v>
      </c>
      <c r="O725" s="117">
        <f t="shared" si="114"/>
        <v>34.469417024404862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34.494917024404863</v>
      </c>
      <c r="L726" s="115">
        <f t="shared" si="119"/>
        <v>34.543917024404863</v>
      </c>
      <c r="M726" s="98">
        <f t="shared" si="112"/>
        <v>34.494417024404861</v>
      </c>
      <c r="N726" s="116">
        <f t="shared" si="113"/>
        <v>34.544417024404865</v>
      </c>
      <c r="O726" s="117">
        <f t="shared" si="114"/>
        <v>34.519417024404859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34.54491702440486</v>
      </c>
      <c r="L727" s="115">
        <f t="shared" si="119"/>
        <v>34.59391702440486</v>
      </c>
      <c r="M727" s="98">
        <f t="shared" si="112"/>
        <v>34.544417024404858</v>
      </c>
      <c r="N727" s="116">
        <f t="shared" si="113"/>
        <v>34.594417024404862</v>
      </c>
      <c r="O727" s="117">
        <f t="shared" si="114"/>
        <v>34.569417024404856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34.594917024404857</v>
      </c>
      <c r="L728" s="115">
        <f t="shared" si="119"/>
        <v>34.643917024404857</v>
      </c>
      <c r="M728" s="98">
        <f t="shared" si="112"/>
        <v>34.594417024404855</v>
      </c>
      <c r="N728" s="116">
        <f t="shared" si="113"/>
        <v>34.644417024404859</v>
      </c>
      <c r="O728" s="117">
        <f t="shared" si="114"/>
        <v>34.619417024404854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34.644917024404855</v>
      </c>
      <c r="L729" s="115">
        <f t="shared" si="119"/>
        <v>34.693917024404854</v>
      </c>
      <c r="M729" s="98">
        <f t="shared" si="112"/>
        <v>34.644417024404852</v>
      </c>
      <c r="N729" s="116">
        <f t="shared" si="113"/>
        <v>34.694417024404856</v>
      </c>
      <c r="O729" s="117">
        <f t="shared" si="114"/>
        <v>34.669417024404851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34.694917024404852</v>
      </c>
      <c r="L730" s="115">
        <f t="shared" si="119"/>
        <v>34.743917024404851</v>
      </c>
      <c r="M730" s="98">
        <f t="shared" si="112"/>
        <v>34.694417024404849</v>
      </c>
      <c r="N730" s="116">
        <f t="shared" si="113"/>
        <v>34.744417024404854</v>
      </c>
      <c r="O730" s="117">
        <f t="shared" si="114"/>
        <v>34.719417024404848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34.744917024404849</v>
      </c>
      <c r="L731" s="115">
        <f t="shared" si="119"/>
        <v>34.793917024404848</v>
      </c>
      <c r="M731" s="98">
        <f t="shared" si="112"/>
        <v>34.744417024404846</v>
      </c>
      <c r="N731" s="116">
        <f t="shared" si="113"/>
        <v>34.794417024404851</v>
      </c>
      <c r="O731" s="117">
        <f t="shared" si="114"/>
        <v>34.769417024404845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34.794917024404846</v>
      </c>
      <c r="L732" s="115">
        <f t="shared" si="119"/>
        <v>34.843917024404846</v>
      </c>
      <c r="M732" s="98">
        <f t="shared" si="112"/>
        <v>34.794417024404844</v>
      </c>
      <c r="N732" s="116">
        <f t="shared" si="113"/>
        <v>34.844417024404848</v>
      </c>
      <c r="O732" s="117">
        <f t="shared" si="114"/>
        <v>34.819417024404842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34.844917024404843</v>
      </c>
      <c r="L733" s="115">
        <f t="shared" si="119"/>
        <v>34.893917024404843</v>
      </c>
      <c r="M733" s="98">
        <f t="shared" si="112"/>
        <v>34.844417024404841</v>
      </c>
      <c r="N733" s="116">
        <f t="shared" si="113"/>
        <v>34.894417024404845</v>
      </c>
      <c r="O733" s="117">
        <f t="shared" si="114"/>
        <v>34.869417024404839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34.89491702440484</v>
      </c>
      <c r="L734" s="115">
        <f t="shared" si="119"/>
        <v>34.94391702440484</v>
      </c>
      <c r="M734" s="98">
        <f t="shared" si="112"/>
        <v>34.894417024404838</v>
      </c>
      <c r="N734" s="116">
        <f t="shared" si="113"/>
        <v>34.944417024404842</v>
      </c>
      <c r="O734" s="117">
        <f t="shared" si="114"/>
        <v>34.919417024404837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34.944917024404837</v>
      </c>
      <c r="L735" s="115">
        <f t="shared" si="119"/>
        <v>34.993917024404837</v>
      </c>
      <c r="M735" s="98">
        <f t="shared" si="112"/>
        <v>34.944417024404835</v>
      </c>
      <c r="N735" s="116">
        <f t="shared" si="113"/>
        <v>34.994417024404839</v>
      </c>
      <c r="O735" s="117">
        <f t="shared" si="114"/>
        <v>34.969417024404834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34.994917024404835</v>
      </c>
      <c r="L736" s="115">
        <f t="shared" si="119"/>
        <v>35.043917024404834</v>
      </c>
      <c r="M736" s="98">
        <f t="shared" si="112"/>
        <v>34.994417024404832</v>
      </c>
      <c r="N736" s="116">
        <f t="shared" si="113"/>
        <v>35.044417024404837</v>
      </c>
      <c r="O736" s="117">
        <f t="shared" si="114"/>
        <v>35.019417024404831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35.044917024404832</v>
      </c>
      <c r="L737" s="115">
        <f t="shared" si="119"/>
        <v>35.093917024404831</v>
      </c>
      <c r="M737" s="98">
        <f t="shared" si="112"/>
        <v>35.044417024404829</v>
      </c>
      <c r="N737" s="116">
        <f t="shared" si="113"/>
        <v>35.094417024404834</v>
      </c>
      <c r="O737" s="117">
        <f t="shared" si="114"/>
        <v>35.069417024404828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35.094917024404829</v>
      </c>
      <c r="L738" s="115">
        <f t="shared" si="119"/>
        <v>35.143917024404828</v>
      </c>
      <c r="M738" s="98">
        <f t="shared" si="112"/>
        <v>35.094417024404827</v>
      </c>
      <c r="N738" s="116">
        <f t="shared" si="113"/>
        <v>35.144417024404831</v>
      </c>
      <c r="O738" s="117">
        <f t="shared" si="114"/>
        <v>35.119417024404825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35.144917024404826</v>
      </c>
      <c r="L739" s="115">
        <f t="shared" si="119"/>
        <v>35.193917024404826</v>
      </c>
      <c r="M739" s="98">
        <f t="shared" si="112"/>
        <v>35.144417024404824</v>
      </c>
      <c r="N739" s="116">
        <f t="shared" si="113"/>
        <v>35.194417024404828</v>
      </c>
      <c r="O739" s="117">
        <f t="shared" si="114"/>
        <v>35.169417024404822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35.194917024404823</v>
      </c>
      <c r="L740" s="115">
        <f t="shared" si="119"/>
        <v>35.243917024404823</v>
      </c>
      <c r="M740" s="98">
        <f t="shared" si="112"/>
        <v>35.194417024404821</v>
      </c>
      <c r="N740" s="116">
        <f t="shared" si="113"/>
        <v>35.244417024404825</v>
      </c>
      <c r="O740" s="117">
        <f t="shared" si="114"/>
        <v>35.219417024404819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35.24491702440482</v>
      </c>
      <c r="L741" s="115">
        <f t="shared" si="119"/>
        <v>35.29391702440482</v>
      </c>
      <c r="M741" s="98">
        <f t="shared" si="112"/>
        <v>35.244417024404818</v>
      </c>
      <c r="N741" s="116">
        <f t="shared" si="113"/>
        <v>35.294417024404822</v>
      </c>
      <c r="O741" s="117">
        <f t="shared" si="114"/>
        <v>35.269417024404817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35.294917024404818</v>
      </c>
      <c r="L742" s="115">
        <f t="shared" si="119"/>
        <v>35.343917024404817</v>
      </c>
      <c r="M742" s="98">
        <f t="shared" si="112"/>
        <v>35.294417024404815</v>
      </c>
      <c r="N742" s="116">
        <f t="shared" si="113"/>
        <v>35.344417024404819</v>
      </c>
      <c r="O742" s="117">
        <f t="shared" si="114"/>
        <v>35.319417024404814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35.344917024404815</v>
      </c>
      <c r="L743" s="115">
        <f t="shared" si="119"/>
        <v>35.393917024404814</v>
      </c>
      <c r="M743" s="98">
        <f t="shared" si="112"/>
        <v>35.344417024404812</v>
      </c>
      <c r="N743" s="116">
        <f t="shared" si="113"/>
        <v>35.394417024404817</v>
      </c>
      <c r="O743" s="117">
        <f t="shared" si="114"/>
        <v>35.369417024404811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35.394917024404812</v>
      </c>
      <c r="L744" s="115">
        <f t="shared" si="119"/>
        <v>35.443917024404811</v>
      </c>
      <c r="M744" s="98">
        <f t="shared" si="112"/>
        <v>35.39441702440481</v>
      </c>
      <c r="N744" s="116">
        <f t="shared" si="113"/>
        <v>35.444417024404814</v>
      </c>
      <c r="O744" s="117">
        <f t="shared" si="114"/>
        <v>35.419417024404808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35.444917024404809</v>
      </c>
      <c r="L745" s="115">
        <f t="shared" si="119"/>
        <v>35.493917024404809</v>
      </c>
      <c r="M745" s="98">
        <f t="shared" si="112"/>
        <v>35.444417024404807</v>
      </c>
      <c r="N745" s="116">
        <f t="shared" si="113"/>
        <v>35.494417024404811</v>
      </c>
      <c r="O745" s="117">
        <f t="shared" si="114"/>
        <v>35.469417024404805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35.494917024404806</v>
      </c>
      <c r="L746" s="115">
        <f t="shared" si="119"/>
        <v>35.543917024404806</v>
      </c>
      <c r="M746" s="98">
        <f t="shared" si="112"/>
        <v>35.494417024404804</v>
      </c>
      <c r="N746" s="116">
        <f t="shared" si="113"/>
        <v>35.544417024404808</v>
      </c>
      <c r="O746" s="117">
        <f t="shared" si="114"/>
        <v>35.519417024404802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35.544917024404803</v>
      </c>
      <c r="L747" s="115">
        <f t="shared" si="119"/>
        <v>35.593917024404803</v>
      </c>
      <c r="M747" s="98">
        <f t="shared" si="112"/>
        <v>35.544417024404801</v>
      </c>
      <c r="N747" s="116">
        <f t="shared" si="113"/>
        <v>35.594417024404805</v>
      </c>
      <c r="O747" s="117">
        <f t="shared" si="114"/>
        <v>35.5694170244048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35.594917024404801</v>
      </c>
      <c r="L748" s="115">
        <f t="shared" si="119"/>
        <v>35.6439170244048</v>
      </c>
      <c r="M748" s="98">
        <f t="shared" si="112"/>
        <v>35.594417024404798</v>
      </c>
      <c r="N748" s="116">
        <f t="shared" si="113"/>
        <v>35.644417024404802</v>
      </c>
      <c r="O748" s="117">
        <f t="shared" si="114"/>
        <v>35.619417024404797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35.644917024404798</v>
      </c>
      <c r="L749" s="115">
        <f t="shared" si="119"/>
        <v>35.693917024404797</v>
      </c>
      <c r="M749" s="98">
        <f t="shared" si="112"/>
        <v>35.644417024404795</v>
      </c>
      <c r="N749" s="116">
        <f t="shared" si="113"/>
        <v>35.6944170244048</v>
      </c>
      <c r="O749" s="117">
        <f t="shared" si="114"/>
        <v>35.669417024404794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35.694917024404795</v>
      </c>
      <c r="L750" s="115">
        <f t="shared" si="119"/>
        <v>35.743917024404794</v>
      </c>
      <c r="M750" s="98">
        <f t="shared" si="112"/>
        <v>35.694417024404792</v>
      </c>
      <c r="N750" s="116">
        <f t="shared" si="113"/>
        <v>35.744417024404797</v>
      </c>
      <c r="O750" s="117">
        <f t="shared" si="114"/>
        <v>35.719417024404791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35.744917024404792</v>
      </c>
      <c r="L751" s="115">
        <f t="shared" si="119"/>
        <v>35.793917024404792</v>
      </c>
      <c r="M751" s="98">
        <f t="shared" si="112"/>
        <v>35.74441702440479</v>
      </c>
      <c r="N751" s="116">
        <f t="shared" si="113"/>
        <v>35.794417024404794</v>
      </c>
      <c r="O751" s="117">
        <f t="shared" si="114"/>
        <v>35.769417024404788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35.794917024404789</v>
      </c>
      <c r="L752" s="115">
        <f t="shared" si="119"/>
        <v>35.843917024404789</v>
      </c>
      <c r="M752" s="98">
        <f t="shared" si="112"/>
        <v>35.794417024404787</v>
      </c>
      <c r="N752" s="116">
        <f t="shared" si="113"/>
        <v>35.844417024404791</v>
      </c>
      <c r="O752" s="117">
        <f t="shared" si="114"/>
        <v>35.819417024404785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35.844917024404786</v>
      </c>
      <c r="L753" s="115">
        <f t="shared" si="119"/>
        <v>35.893917024404786</v>
      </c>
      <c r="M753" s="98">
        <f t="shared" si="112"/>
        <v>35.844417024404784</v>
      </c>
      <c r="N753" s="116">
        <f t="shared" si="113"/>
        <v>35.894417024404788</v>
      </c>
      <c r="O753" s="117">
        <f t="shared" si="114"/>
        <v>35.869417024404783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35.894917024404783</v>
      </c>
      <c r="L754" s="115">
        <f t="shared" si="119"/>
        <v>35.943917024404783</v>
      </c>
      <c r="M754" s="98">
        <f t="shared" si="112"/>
        <v>35.894417024404781</v>
      </c>
      <c r="N754" s="116">
        <f t="shared" si="113"/>
        <v>35.944417024404785</v>
      </c>
      <c r="O754" s="117">
        <f t="shared" si="114"/>
        <v>35.91941702440478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35.944917024404781</v>
      </c>
      <c r="L755" s="115">
        <f t="shared" si="119"/>
        <v>35.99391702440478</v>
      </c>
      <c r="M755" s="98">
        <f t="shared" si="112"/>
        <v>35.944417024404778</v>
      </c>
      <c r="N755" s="116">
        <f t="shared" si="113"/>
        <v>35.994417024404783</v>
      </c>
      <c r="O755" s="117">
        <f t="shared" si="114"/>
        <v>35.969417024404777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35.994917024404778</v>
      </c>
      <c r="L756" s="115">
        <f t="shared" si="119"/>
        <v>36.043917024404777</v>
      </c>
      <c r="M756" s="98">
        <f t="shared" si="112"/>
        <v>35.994417024404775</v>
      </c>
      <c r="N756" s="116">
        <f t="shared" si="113"/>
        <v>36.04441702440478</v>
      </c>
      <c r="O756" s="117">
        <f t="shared" si="114"/>
        <v>36.019417024404774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36.044917024404775</v>
      </c>
      <c r="L757" s="115">
        <f t="shared" si="119"/>
        <v>36.093917024404774</v>
      </c>
      <c r="M757" s="98">
        <f t="shared" si="112"/>
        <v>36.044417024404773</v>
      </c>
      <c r="N757" s="116">
        <f t="shared" si="113"/>
        <v>36.094417024404777</v>
      </c>
      <c r="O757" s="117">
        <f t="shared" si="114"/>
        <v>36.069417024404771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36.094917024404772</v>
      </c>
      <c r="L758" s="115">
        <f t="shared" si="119"/>
        <v>36.143917024404772</v>
      </c>
      <c r="M758" s="98">
        <f t="shared" si="112"/>
        <v>36.09441702440477</v>
      </c>
      <c r="N758" s="116">
        <f t="shared" si="113"/>
        <v>36.144417024404774</v>
      </c>
      <c r="O758" s="117">
        <f t="shared" si="114"/>
        <v>36.119417024404768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36.144917024404769</v>
      </c>
      <c r="L759" s="115">
        <f t="shared" si="119"/>
        <v>36.193917024404769</v>
      </c>
      <c r="M759" s="98">
        <f t="shared" si="112"/>
        <v>36.144417024404767</v>
      </c>
      <c r="N759" s="116">
        <f t="shared" si="113"/>
        <v>36.194417024404771</v>
      </c>
      <c r="O759" s="117">
        <f t="shared" si="114"/>
        <v>36.169417024404765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36.194917024404766</v>
      </c>
      <c r="L760" s="115">
        <f t="shared" si="119"/>
        <v>36.243917024404766</v>
      </c>
      <c r="M760" s="98">
        <f t="shared" si="112"/>
        <v>36.194417024404764</v>
      </c>
      <c r="N760" s="116">
        <f t="shared" si="113"/>
        <v>36.244417024404768</v>
      </c>
      <c r="O760" s="117">
        <f t="shared" si="114"/>
        <v>36.219417024404763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36.244917024404764</v>
      </c>
      <c r="L761" s="115">
        <f t="shared" si="119"/>
        <v>36.293917024404763</v>
      </c>
      <c r="M761" s="98">
        <f t="shared" si="112"/>
        <v>36.244417024404761</v>
      </c>
      <c r="N761" s="116">
        <f t="shared" si="113"/>
        <v>36.294417024404765</v>
      </c>
      <c r="O761" s="117">
        <f t="shared" si="114"/>
        <v>36.26941702440476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36.294917024404761</v>
      </c>
      <c r="L762" s="115">
        <f t="shared" si="119"/>
        <v>36.34391702440476</v>
      </c>
      <c r="M762" s="98">
        <f t="shared" si="112"/>
        <v>36.294417024404758</v>
      </c>
      <c r="N762" s="116">
        <f t="shared" si="113"/>
        <v>36.344417024404763</v>
      </c>
      <c r="O762" s="117">
        <f t="shared" si="114"/>
        <v>36.319417024404757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36.344917024404758</v>
      </c>
      <c r="L763" s="115">
        <f t="shared" si="119"/>
        <v>36.393917024404757</v>
      </c>
      <c r="M763" s="98">
        <f t="shared" si="112"/>
        <v>36.344417024404756</v>
      </c>
      <c r="N763" s="116">
        <f t="shared" si="113"/>
        <v>36.39441702440476</v>
      </c>
      <c r="O763" s="117">
        <f t="shared" si="114"/>
        <v>36.369417024404754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36.394917024404755</v>
      </c>
      <c r="L764" s="115">
        <f t="shared" si="119"/>
        <v>36.443917024404755</v>
      </c>
      <c r="M764" s="98">
        <f t="shared" si="112"/>
        <v>36.394417024404753</v>
      </c>
      <c r="N764" s="116">
        <f t="shared" si="113"/>
        <v>36.444417024404757</v>
      </c>
      <c r="O764" s="117">
        <f t="shared" si="114"/>
        <v>36.419417024404751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36.444917024404752</v>
      </c>
      <c r="L765" s="115">
        <f t="shared" si="119"/>
        <v>36.493917024404752</v>
      </c>
      <c r="M765" s="98">
        <f t="shared" si="112"/>
        <v>36.44441702440475</v>
      </c>
      <c r="N765" s="116">
        <f t="shared" si="113"/>
        <v>36.494417024404754</v>
      </c>
      <c r="O765" s="117">
        <f t="shared" si="114"/>
        <v>36.469417024404748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36.494917024404749</v>
      </c>
      <c r="L766" s="115">
        <f t="shared" si="119"/>
        <v>36.543917024404749</v>
      </c>
      <c r="M766" s="98">
        <f t="shared" si="112"/>
        <v>36.494417024404747</v>
      </c>
      <c r="N766" s="116">
        <f t="shared" si="113"/>
        <v>36.544417024404751</v>
      </c>
      <c r="O766" s="117">
        <f t="shared" si="114"/>
        <v>36.519417024404746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36.544917024404747</v>
      </c>
      <c r="L767" s="115">
        <f t="shared" si="119"/>
        <v>36.593917024404746</v>
      </c>
      <c r="M767" s="98">
        <f t="shared" si="112"/>
        <v>36.544417024404744</v>
      </c>
      <c r="N767" s="116">
        <f t="shared" si="113"/>
        <v>36.594417024404748</v>
      </c>
      <c r="O767" s="117">
        <f t="shared" si="114"/>
        <v>36.569417024404743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36.594917024404744</v>
      </c>
      <c r="L768" s="115">
        <f t="shared" si="119"/>
        <v>36.643917024404743</v>
      </c>
      <c r="M768" s="98">
        <f t="shared" si="112"/>
        <v>36.594417024404741</v>
      </c>
      <c r="N768" s="116">
        <f t="shared" si="113"/>
        <v>36.644417024404746</v>
      </c>
      <c r="O768" s="117">
        <f t="shared" si="114"/>
        <v>36.61941702440474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36.644917024404741</v>
      </c>
      <c r="L769" s="115">
        <f t="shared" si="119"/>
        <v>36.69391702440474</v>
      </c>
      <c r="M769" s="98">
        <f t="shared" si="112"/>
        <v>36.644417024404738</v>
      </c>
      <c r="N769" s="116">
        <f t="shared" si="113"/>
        <v>36.694417024404743</v>
      </c>
      <c r="O769" s="117">
        <f t="shared" si="114"/>
        <v>36.669417024404737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36.694917024404738</v>
      </c>
      <c r="L770" s="115">
        <f t="shared" si="119"/>
        <v>36.743917024404738</v>
      </c>
      <c r="M770" s="98">
        <f t="shared" si="112"/>
        <v>36.694417024404736</v>
      </c>
      <c r="N770" s="116">
        <f t="shared" si="113"/>
        <v>36.74441702440474</v>
      </c>
      <c r="O770" s="117">
        <f t="shared" si="114"/>
        <v>36.719417024404734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36.744917024404735</v>
      </c>
      <c r="L771" s="115">
        <f t="shared" si="119"/>
        <v>36.793917024404735</v>
      </c>
      <c r="M771" s="98">
        <f t="shared" si="112"/>
        <v>36.744417024404733</v>
      </c>
      <c r="N771" s="116">
        <f t="shared" si="113"/>
        <v>36.794417024404737</v>
      </c>
      <c r="O771" s="117">
        <f t="shared" si="114"/>
        <v>36.769417024404731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36.794917024404732</v>
      </c>
      <c r="L772" s="115">
        <f t="shared" si="119"/>
        <v>36.843917024404732</v>
      </c>
      <c r="M772" s="98">
        <f t="shared" si="112"/>
        <v>36.79441702440473</v>
      </c>
      <c r="N772" s="116">
        <f t="shared" si="113"/>
        <v>36.844417024404734</v>
      </c>
      <c r="O772" s="117">
        <f t="shared" si="114"/>
        <v>36.819417024404729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36.844917024404729</v>
      </c>
      <c r="L773" s="115">
        <f t="shared" si="119"/>
        <v>36.893917024404729</v>
      </c>
      <c r="M773" s="98">
        <f t="shared" ref="M773:M836" si="122">K773-5*10^-(D$2+1)</f>
        <v>36.844417024404727</v>
      </c>
      <c r="N773" s="116">
        <f t="shared" ref="N773:N836" si="123">L773+5*10^-(D$2+1)</f>
        <v>36.894417024404731</v>
      </c>
      <c r="O773" s="117">
        <f t="shared" ref="O773:O836" si="124">AVERAGE(K773,L773)</f>
        <v>36.869417024404726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36.894917024404727</v>
      </c>
      <c r="L774" s="115">
        <f t="shared" ref="L774:L837" si="129">K774+$I$4-POWER(10,-$D$2)</f>
        <v>36.943917024404726</v>
      </c>
      <c r="M774" s="98">
        <f t="shared" si="122"/>
        <v>36.894417024404724</v>
      </c>
      <c r="N774" s="116">
        <f t="shared" si="123"/>
        <v>36.944417024404729</v>
      </c>
      <c r="O774" s="117">
        <f t="shared" si="124"/>
        <v>36.919417024404723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36.944917024404724</v>
      </c>
      <c r="L775" s="115">
        <f t="shared" si="129"/>
        <v>36.993917024404723</v>
      </c>
      <c r="M775" s="98">
        <f t="shared" si="122"/>
        <v>36.944417024404721</v>
      </c>
      <c r="N775" s="116">
        <f t="shared" si="123"/>
        <v>36.994417024404726</v>
      </c>
      <c r="O775" s="117">
        <f t="shared" si="124"/>
        <v>36.96941702440472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36.994917024404721</v>
      </c>
      <c r="L776" s="115">
        <f t="shared" si="129"/>
        <v>37.04391702440472</v>
      </c>
      <c r="M776" s="98">
        <f t="shared" si="122"/>
        <v>36.994417024404719</v>
      </c>
      <c r="N776" s="116">
        <f t="shared" si="123"/>
        <v>37.044417024404723</v>
      </c>
      <c r="O776" s="117">
        <f t="shared" si="124"/>
        <v>37.019417024404717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37.044917024404718</v>
      </c>
      <c r="L777" s="115">
        <f t="shared" si="129"/>
        <v>37.093917024404718</v>
      </c>
      <c r="M777" s="98">
        <f t="shared" si="122"/>
        <v>37.044417024404716</v>
      </c>
      <c r="N777" s="116">
        <f t="shared" si="123"/>
        <v>37.09441702440472</v>
      </c>
      <c r="O777" s="117">
        <f t="shared" si="124"/>
        <v>37.069417024404714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37.094917024404715</v>
      </c>
      <c r="L778" s="115">
        <f t="shared" si="129"/>
        <v>37.143917024404715</v>
      </c>
      <c r="M778" s="98">
        <f t="shared" si="122"/>
        <v>37.094417024404713</v>
      </c>
      <c r="N778" s="116">
        <f t="shared" si="123"/>
        <v>37.144417024404717</v>
      </c>
      <c r="O778" s="117">
        <f t="shared" si="124"/>
        <v>37.119417024404711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37.144917024404712</v>
      </c>
      <c r="L779" s="115">
        <f t="shared" si="129"/>
        <v>37.193917024404712</v>
      </c>
      <c r="M779" s="98">
        <f t="shared" si="122"/>
        <v>37.14441702440471</v>
      </c>
      <c r="N779" s="116">
        <f t="shared" si="123"/>
        <v>37.194417024404714</v>
      </c>
      <c r="O779" s="117">
        <f t="shared" si="124"/>
        <v>37.169417024404709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37.19491702440471</v>
      </c>
      <c r="L780" s="115">
        <f t="shared" si="129"/>
        <v>37.243917024404709</v>
      </c>
      <c r="M780" s="98">
        <f t="shared" si="122"/>
        <v>37.194417024404707</v>
      </c>
      <c r="N780" s="116">
        <f t="shared" si="123"/>
        <v>37.244417024404711</v>
      </c>
      <c r="O780" s="117">
        <f t="shared" si="124"/>
        <v>37.219417024404706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37.244917024404707</v>
      </c>
      <c r="L781" s="115">
        <f t="shared" si="129"/>
        <v>37.293917024404706</v>
      </c>
      <c r="M781" s="98">
        <f t="shared" si="122"/>
        <v>37.244417024404704</v>
      </c>
      <c r="N781" s="116">
        <f t="shared" si="123"/>
        <v>37.294417024404709</v>
      </c>
      <c r="O781" s="117">
        <f t="shared" si="124"/>
        <v>37.269417024404703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37.294917024404704</v>
      </c>
      <c r="L782" s="115">
        <f t="shared" si="129"/>
        <v>37.343917024404703</v>
      </c>
      <c r="M782" s="98">
        <f t="shared" si="122"/>
        <v>37.294417024404702</v>
      </c>
      <c r="N782" s="116">
        <f t="shared" si="123"/>
        <v>37.344417024404706</v>
      </c>
      <c r="O782" s="117">
        <f t="shared" si="124"/>
        <v>37.3194170244047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37.344917024404701</v>
      </c>
      <c r="L783" s="115">
        <f t="shared" si="129"/>
        <v>37.393917024404701</v>
      </c>
      <c r="M783" s="98">
        <f t="shared" si="122"/>
        <v>37.344417024404699</v>
      </c>
      <c r="N783" s="116">
        <f t="shared" si="123"/>
        <v>37.394417024404703</v>
      </c>
      <c r="O783" s="117">
        <f t="shared" si="124"/>
        <v>37.369417024404697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37.394917024404698</v>
      </c>
      <c r="L784" s="115">
        <f t="shared" si="129"/>
        <v>37.443917024404698</v>
      </c>
      <c r="M784" s="98">
        <f t="shared" si="122"/>
        <v>37.394417024404696</v>
      </c>
      <c r="N784" s="116">
        <f t="shared" si="123"/>
        <v>37.4444170244047</v>
      </c>
      <c r="O784" s="117">
        <f t="shared" si="124"/>
        <v>37.419417024404694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37.444917024404695</v>
      </c>
      <c r="L785" s="115">
        <f t="shared" si="129"/>
        <v>37.493917024404695</v>
      </c>
      <c r="M785" s="98">
        <f t="shared" si="122"/>
        <v>37.444417024404693</v>
      </c>
      <c r="N785" s="116">
        <f t="shared" si="123"/>
        <v>37.494417024404697</v>
      </c>
      <c r="O785" s="117">
        <f t="shared" si="124"/>
        <v>37.469417024404692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37.494917024404693</v>
      </c>
      <c r="L786" s="115">
        <f t="shared" si="129"/>
        <v>37.543917024404692</v>
      </c>
      <c r="M786" s="98">
        <f t="shared" si="122"/>
        <v>37.49441702440469</v>
      </c>
      <c r="N786" s="116">
        <f t="shared" si="123"/>
        <v>37.544417024404694</v>
      </c>
      <c r="O786" s="117">
        <f t="shared" si="124"/>
        <v>37.519417024404689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37.54491702440469</v>
      </c>
      <c r="L787" s="115">
        <f t="shared" si="129"/>
        <v>37.593917024404689</v>
      </c>
      <c r="M787" s="98">
        <f t="shared" si="122"/>
        <v>37.544417024404687</v>
      </c>
      <c r="N787" s="116">
        <f t="shared" si="123"/>
        <v>37.594417024404692</v>
      </c>
      <c r="O787" s="117">
        <f t="shared" si="124"/>
        <v>37.569417024404686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37.594917024404687</v>
      </c>
      <c r="L788" s="115">
        <f t="shared" si="129"/>
        <v>37.643917024404686</v>
      </c>
      <c r="M788" s="98">
        <f t="shared" si="122"/>
        <v>37.594417024404684</v>
      </c>
      <c r="N788" s="116">
        <f t="shared" si="123"/>
        <v>37.644417024404689</v>
      </c>
      <c r="O788" s="117">
        <f t="shared" si="124"/>
        <v>37.619417024404683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37.644917024404684</v>
      </c>
      <c r="L789" s="115">
        <f t="shared" si="129"/>
        <v>37.693917024404684</v>
      </c>
      <c r="M789" s="98">
        <f t="shared" si="122"/>
        <v>37.644417024404682</v>
      </c>
      <c r="N789" s="116">
        <f t="shared" si="123"/>
        <v>37.694417024404686</v>
      </c>
      <c r="O789" s="117">
        <f t="shared" si="124"/>
        <v>37.66941702440468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37.694917024404681</v>
      </c>
      <c r="L790" s="115">
        <f t="shared" si="129"/>
        <v>37.743917024404681</v>
      </c>
      <c r="M790" s="98">
        <f t="shared" si="122"/>
        <v>37.694417024404679</v>
      </c>
      <c r="N790" s="116">
        <f t="shared" si="123"/>
        <v>37.744417024404683</v>
      </c>
      <c r="O790" s="117">
        <f t="shared" si="124"/>
        <v>37.719417024404677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37.744917024404678</v>
      </c>
      <c r="L791" s="115">
        <f t="shared" si="129"/>
        <v>37.793917024404678</v>
      </c>
      <c r="M791" s="98">
        <f t="shared" si="122"/>
        <v>37.744417024404676</v>
      </c>
      <c r="N791" s="116">
        <f t="shared" si="123"/>
        <v>37.79441702440468</v>
      </c>
      <c r="O791" s="117">
        <f t="shared" si="124"/>
        <v>37.769417024404675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37.794917024404675</v>
      </c>
      <c r="L792" s="115">
        <f t="shared" si="129"/>
        <v>37.843917024404675</v>
      </c>
      <c r="M792" s="98">
        <f t="shared" si="122"/>
        <v>37.794417024404673</v>
      </c>
      <c r="N792" s="116">
        <f t="shared" si="123"/>
        <v>37.844417024404677</v>
      </c>
      <c r="O792" s="117">
        <f t="shared" si="124"/>
        <v>37.819417024404672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37.844917024404673</v>
      </c>
      <c r="L793" s="115">
        <f t="shared" si="129"/>
        <v>37.893917024404672</v>
      </c>
      <c r="M793" s="98">
        <f t="shared" si="122"/>
        <v>37.84441702440467</v>
      </c>
      <c r="N793" s="116">
        <f t="shared" si="123"/>
        <v>37.894417024404675</v>
      </c>
      <c r="O793" s="117">
        <f t="shared" si="124"/>
        <v>37.869417024404669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37.89491702440467</v>
      </c>
      <c r="L794" s="115">
        <f t="shared" si="129"/>
        <v>37.943917024404669</v>
      </c>
      <c r="M794" s="98">
        <f t="shared" si="122"/>
        <v>37.894417024404667</v>
      </c>
      <c r="N794" s="116">
        <f t="shared" si="123"/>
        <v>37.944417024404672</v>
      </c>
      <c r="O794" s="117">
        <f t="shared" si="124"/>
        <v>37.919417024404666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37.944917024404667</v>
      </c>
      <c r="L795" s="115">
        <f t="shared" si="129"/>
        <v>37.993917024404666</v>
      </c>
      <c r="M795" s="98">
        <f t="shared" si="122"/>
        <v>37.944417024404665</v>
      </c>
      <c r="N795" s="116">
        <f t="shared" si="123"/>
        <v>37.994417024404669</v>
      </c>
      <c r="O795" s="117">
        <f t="shared" si="124"/>
        <v>37.969417024404663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37.994917024404664</v>
      </c>
      <c r="L796" s="115">
        <f t="shared" si="129"/>
        <v>38.043917024404664</v>
      </c>
      <c r="M796" s="98">
        <f t="shared" si="122"/>
        <v>37.994417024404662</v>
      </c>
      <c r="N796" s="116">
        <f t="shared" si="123"/>
        <v>38.044417024404666</v>
      </c>
      <c r="O796" s="117">
        <f t="shared" si="124"/>
        <v>38.01941702440466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38.044917024404661</v>
      </c>
      <c r="L797" s="115">
        <f t="shared" si="129"/>
        <v>38.093917024404661</v>
      </c>
      <c r="M797" s="98">
        <f t="shared" si="122"/>
        <v>38.044417024404659</v>
      </c>
      <c r="N797" s="116">
        <f t="shared" si="123"/>
        <v>38.094417024404663</v>
      </c>
      <c r="O797" s="117">
        <f t="shared" si="124"/>
        <v>38.069417024404657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38.094917024404658</v>
      </c>
      <c r="L798" s="115">
        <f t="shared" si="129"/>
        <v>38.143917024404658</v>
      </c>
      <c r="M798" s="98">
        <f t="shared" si="122"/>
        <v>38.094417024404656</v>
      </c>
      <c r="N798" s="116">
        <f t="shared" si="123"/>
        <v>38.14441702440466</v>
      </c>
      <c r="O798" s="117">
        <f t="shared" si="124"/>
        <v>38.119417024404655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38.144917024404656</v>
      </c>
      <c r="L799" s="115">
        <f t="shared" si="129"/>
        <v>38.193917024404655</v>
      </c>
      <c r="M799" s="98">
        <f t="shared" si="122"/>
        <v>38.144417024404653</v>
      </c>
      <c r="N799" s="116">
        <f t="shared" si="123"/>
        <v>38.194417024404657</v>
      </c>
      <c r="O799" s="117">
        <f t="shared" si="124"/>
        <v>38.169417024404652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38.194917024404653</v>
      </c>
      <c r="L800" s="115">
        <f t="shared" si="129"/>
        <v>38.243917024404652</v>
      </c>
      <c r="M800" s="98">
        <f t="shared" si="122"/>
        <v>38.19441702440465</v>
      </c>
      <c r="N800" s="116">
        <f t="shared" si="123"/>
        <v>38.244417024404655</v>
      </c>
      <c r="O800" s="117">
        <f t="shared" si="124"/>
        <v>38.219417024404649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38.24491702440465</v>
      </c>
      <c r="L801" s="115">
        <f t="shared" si="129"/>
        <v>38.293917024404649</v>
      </c>
      <c r="M801" s="98">
        <f t="shared" si="122"/>
        <v>38.244417024404648</v>
      </c>
      <c r="N801" s="116">
        <f t="shared" si="123"/>
        <v>38.294417024404652</v>
      </c>
      <c r="O801" s="117">
        <f t="shared" si="124"/>
        <v>38.269417024404646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38.294917024404647</v>
      </c>
      <c r="L802" s="115">
        <f t="shared" si="129"/>
        <v>38.343917024404647</v>
      </c>
      <c r="M802" s="98">
        <f t="shared" si="122"/>
        <v>38.294417024404645</v>
      </c>
      <c r="N802" s="116">
        <f t="shared" si="123"/>
        <v>38.344417024404649</v>
      </c>
      <c r="O802" s="117">
        <f t="shared" si="124"/>
        <v>38.319417024404643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38.344917024404644</v>
      </c>
      <c r="L803" s="115">
        <f t="shared" si="129"/>
        <v>38.393917024404644</v>
      </c>
      <c r="M803" s="98">
        <f t="shared" si="122"/>
        <v>38.344417024404642</v>
      </c>
      <c r="N803" s="116">
        <f t="shared" si="123"/>
        <v>38.394417024404646</v>
      </c>
      <c r="O803" s="117">
        <f t="shared" si="124"/>
        <v>38.36941702440464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38.394917024404641</v>
      </c>
      <c r="L804" s="115">
        <f t="shared" si="129"/>
        <v>38.443917024404641</v>
      </c>
      <c r="M804" s="98">
        <f t="shared" si="122"/>
        <v>38.394417024404639</v>
      </c>
      <c r="N804" s="116">
        <f t="shared" si="123"/>
        <v>38.444417024404643</v>
      </c>
      <c r="O804" s="117">
        <f t="shared" si="124"/>
        <v>38.419417024404638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38.444917024404639</v>
      </c>
      <c r="L805" s="115">
        <f t="shared" si="129"/>
        <v>38.493917024404638</v>
      </c>
      <c r="M805" s="98">
        <f t="shared" si="122"/>
        <v>38.444417024404636</v>
      </c>
      <c r="N805" s="116">
        <f t="shared" si="123"/>
        <v>38.49441702440464</v>
      </c>
      <c r="O805" s="117">
        <f t="shared" si="124"/>
        <v>38.469417024404635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38.494917024404636</v>
      </c>
      <c r="L806" s="115">
        <f t="shared" si="129"/>
        <v>38.543917024404635</v>
      </c>
      <c r="M806" s="98">
        <f t="shared" si="122"/>
        <v>38.494417024404633</v>
      </c>
      <c r="N806" s="116">
        <f t="shared" si="123"/>
        <v>38.544417024404638</v>
      </c>
      <c r="O806" s="117">
        <f t="shared" si="124"/>
        <v>38.519417024404632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38.544917024404633</v>
      </c>
      <c r="L807" s="115">
        <f t="shared" si="129"/>
        <v>38.593917024404632</v>
      </c>
      <c r="M807" s="98">
        <f t="shared" si="122"/>
        <v>38.54441702440463</v>
      </c>
      <c r="N807" s="116">
        <f t="shared" si="123"/>
        <v>38.594417024404635</v>
      </c>
      <c r="O807" s="117">
        <f t="shared" si="124"/>
        <v>38.569417024404629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38.59491702440463</v>
      </c>
      <c r="L808" s="115">
        <f t="shared" si="129"/>
        <v>38.64391702440463</v>
      </c>
      <c r="M808" s="98">
        <f t="shared" si="122"/>
        <v>38.594417024404628</v>
      </c>
      <c r="N808" s="116">
        <f t="shared" si="123"/>
        <v>38.644417024404632</v>
      </c>
      <c r="O808" s="117">
        <f t="shared" si="124"/>
        <v>38.619417024404626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38.644917024404627</v>
      </c>
      <c r="L809" s="115">
        <f t="shared" si="129"/>
        <v>38.693917024404627</v>
      </c>
      <c r="M809" s="98">
        <f t="shared" si="122"/>
        <v>38.644417024404625</v>
      </c>
      <c r="N809" s="116">
        <f t="shared" si="123"/>
        <v>38.694417024404629</v>
      </c>
      <c r="O809" s="117">
        <f t="shared" si="124"/>
        <v>38.669417024404623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38.694917024404624</v>
      </c>
      <c r="L810" s="115">
        <f t="shared" si="129"/>
        <v>38.743917024404624</v>
      </c>
      <c r="M810" s="98">
        <f t="shared" si="122"/>
        <v>38.694417024404622</v>
      </c>
      <c r="N810" s="116">
        <f t="shared" si="123"/>
        <v>38.744417024404626</v>
      </c>
      <c r="O810" s="117">
        <f t="shared" si="124"/>
        <v>38.719417024404621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38.744917024404621</v>
      </c>
      <c r="L811" s="115">
        <f t="shared" si="129"/>
        <v>38.793917024404621</v>
      </c>
      <c r="M811" s="98">
        <f t="shared" si="122"/>
        <v>38.744417024404619</v>
      </c>
      <c r="N811" s="116">
        <f t="shared" si="123"/>
        <v>38.794417024404623</v>
      </c>
      <c r="O811" s="117">
        <f t="shared" si="124"/>
        <v>38.769417024404618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38.794917024404619</v>
      </c>
      <c r="L812" s="115">
        <f t="shared" si="129"/>
        <v>38.843917024404618</v>
      </c>
      <c r="M812" s="98">
        <f t="shared" si="122"/>
        <v>38.794417024404616</v>
      </c>
      <c r="N812" s="116">
        <f t="shared" si="123"/>
        <v>38.844417024404621</v>
      </c>
      <c r="O812" s="117">
        <f t="shared" si="124"/>
        <v>38.819417024404615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38.844917024404616</v>
      </c>
      <c r="L813" s="115">
        <f t="shared" si="129"/>
        <v>38.893917024404615</v>
      </c>
      <c r="M813" s="98">
        <f t="shared" si="122"/>
        <v>38.844417024404613</v>
      </c>
      <c r="N813" s="116">
        <f t="shared" si="123"/>
        <v>38.894417024404618</v>
      </c>
      <c r="O813" s="117">
        <f t="shared" si="124"/>
        <v>38.869417024404612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38.894917024404613</v>
      </c>
      <c r="L814" s="115">
        <f t="shared" si="129"/>
        <v>38.943917024404612</v>
      </c>
      <c r="M814" s="98">
        <f t="shared" si="122"/>
        <v>38.894417024404611</v>
      </c>
      <c r="N814" s="116">
        <f t="shared" si="123"/>
        <v>38.944417024404615</v>
      </c>
      <c r="O814" s="117">
        <f t="shared" si="124"/>
        <v>38.919417024404609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38.94491702440461</v>
      </c>
      <c r="L815" s="115">
        <f t="shared" si="129"/>
        <v>38.99391702440461</v>
      </c>
      <c r="M815" s="98">
        <f t="shared" si="122"/>
        <v>38.944417024404608</v>
      </c>
      <c r="N815" s="116">
        <f t="shared" si="123"/>
        <v>38.994417024404612</v>
      </c>
      <c r="O815" s="117">
        <f t="shared" si="124"/>
        <v>38.969417024404606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38.994917024404607</v>
      </c>
      <c r="L816" s="115">
        <f t="shared" si="129"/>
        <v>39.043917024404607</v>
      </c>
      <c r="M816" s="98">
        <f t="shared" si="122"/>
        <v>38.994417024404605</v>
      </c>
      <c r="N816" s="116">
        <f t="shared" si="123"/>
        <v>39.044417024404609</v>
      </c>
      <c r="O816" s="117">
        <f t="shared" si="124"/>
        <v>39.019417024404603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39.044917024404604</v>
      </c>
      <c r="L817" s="115">
        <f t="shared" si="129"/>
        <v>39.093917024404604</v>
      </c>
      <c r="M817" s="98">
        <f t="shared" si="122"/>
        <v>39.044417024404602</v>
      </c>
      <c r="N817" s="116">
        <f t="shared" si="123"/>
        <v>39.094417024404606</v>
      </c>
      <c r="O817" s="117">
        <f t="shared" si="124"/>
        <v>39.069417024404601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39.094917024404602</v>
      </c>
      <c r="L818" s="115">
        <f t="shared" si="129"/>
        <v>39.143917024404601</v>
      </c>
      <c r="M818" s="98">
        <f t="shared" si="122"/>
        <v>39.094417024404599</v>
      </c>
      <c r="N818" s="116">
        <f t="shared" si="123"/>
        <v>39.144417024404603</v>
      </c>
      <c r="O818" s="117">
        <f t="shared" si="124"/>
        <v>39.119417024404598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39.144917024404599</v>
      </c>
      <c r="L819" s="115">
        <f t="shared" si="129"/>
        <v>39.193917024404598</v>
      </c>
      <c r="M819" s="98">
        <f t="shared" si="122"/>
        <v>39.144417024404596</v>
      </c>
      <c r="N819" s="116">
        <f t="shared" si="123"/>
        <v>39.194417024404601</v>
      </c>
      <c r="O819" s="117">
        <f t="shared" si="124"/>
        <v>39.169417024404595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39.194917024404596</v>
      </c>
      <c r="L820" s="115">
        <f t="shared" si="129"/>
        <v>39.243917024404595</v>
      </c>
      <c r="M820" s="98">
        <f t="shared" si="122"/>
        <v>39.194417024404594</v>
      </c>
      <c r="N820" s="116">
        <f t="shared" si="123"/>
        <v>39.244417024404598</v>
      </c>
      <c r="O820" s="117">
        <f t="shared" si="124"/>
        <v>39.219417024404592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39.244917024404593</v>
      </c>
      <c r="L821" s="115">
        <f t="shared" si="129"/>
        <v>39.293917024404593</v>
      </c>
      <c r="M821" s="98">
        <f t="shared" si="122"/>
        <v>39.244417024404591</v>
      </c>
      <c r="N821" s="116">
        <f t="shared" si="123"/>
        <v>39.294417024404595</v>
      </c>
      <c r="O821" s="117">
        <f t="shared" si="124"/>
        <v>39.269417024404589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39.29491702440459</v>
      </c>
      <c r="L822" s="115">
        <f t="shared" si="129"/>
        <v>39.34391702440459</v>
      </c>
      <c r="M822" s="98">
        <f t="shared" si="122"/>
        <v>39.294417024404588</v>
      </c>
      <c r="N822" s="116">
        <f t="shared" si="123"/>
        <v>39.344417024404592</v>
      </c>
      <c r="O822" s="117">
        <f t="shared" si="124"/>
        <v>39.319417024404586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39.344917024404587</v>
      </c>
      <c r="L823" s="115">
        <f t="shared" si="129"/>
        <v>39.393917024404587</v>
      </c>
      <c r="M823" s="98">
        <f t="shared" si="122"/>
        <v>39.344417024404585</v>
      </c>
      <c r="N823" s="116">
        <f t="shared" si="123"/>
        <v>39.394417024404589</v>
      </c>
      <c r="O823" s="117">
        <f t="shared" si="124"/>
        <v>39.369417024404584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39.394917024404585</v>
      </c>
      <c r="L824" s="115">
        <f t="shared" si="129"/>
        <v>39.443917024404584</v>
      </c>
      <c r="M824" s="98">
        <f t="shared" si="122"/>
        <v>39.394417024404582</v>
      </c>
      <c r="N824" s="116">
        <f t="shared" si="123"/>
        <v>39.444417024404586</v>
      </c>
      <c r="O824" s="117">
        <f t="shared" si="124"/>
        <v>39.419417024404581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39.444917024404582</v>
      </c>
      <c r="L825" s="115">
        <f t="shared" si="129"/>
        <v>39.493917024404581</v>
      </c>
      <c r="M825" s="98">
        <f t="shared" si="122"/>
        <v>39.444417024404579</v>
      </c>
      <c r="N825" s="116">
        <f t="shared" si="123"/>
        <v>39.494417024404584</v>
      </c>
      <c r="O825" s="117">
        <f t="shared" si="124"/>
        <v>39.469417024404578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39.494917024404579</v>
      </c>
      <c r="L826" s="115">
        <f t="shared" si="129"/>
        <v>39.543917024404578</v>
      </c>
      <c r="M826" s="98">
        <f t="shared" si="122"/>
        <v>39.494417024404576</v>
      </c>
      <c r="N826" s="116">
        <f t="shared" si="123"/>
        <v>39.544417024404581</v>
      </c>
      <c r="O826" s="117">
        <f t="shared" si="124"/>
        <v>39.519417024404575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39.544917024404576</v>
      </c>
      <c r="L827" s="115">
        <f t="shared" si="129"/>
        <v>39.593917024404575</v>
      </c>
      <c r="M827" s="98">
        <f t="shared" si="122"/>
        <v>39.544417024404574</v>
      </c>
      <c r="N827" s="116">
        <f t="shared" si="123"/>
        <v>39.594417024404578</v>
      </c>
      <c r="O827" s="117">
        <f t="shared" si="124"/>
        <v>39.569417024404572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39.594917024404573</v>
      </c>
      <c r="L828" s="115">
        <f t="shared" si="129"/>
        <v>39.643917024404573</v>
      </c>
      <c r="M828" s="98">
        <f t="shared" si="122"/>
        <v>39.594417024404571</v>
      </c>
      <c r="N828" s="116">
        <f t="shared" si="123"/>
        <v>39.644417024404575</v>
      </c>
      <c r="O828" s="117">
        <f t="shared" si="124"/>
        <v>39.619417024404569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39.64491702440457</v>
      </c>
      <c r="L829" s="115">
        <f t="shared" si="129"/>
        <v>39.69391702440457</v>
      </c>
      <c r="M829" s="98">
        <f t="shared" si="122"/>
        <v>39.644417024404568</v>
      </c>
      <c r="N829" s="116">
        <f t="shared" si="123"/>
        <v>39.694417024404572</v>
      </c>
      <c r="O829" s="117">
        <f t="shared" si="124"/>
        <v>39.669417024404567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39.694917024404567</v>
      </c>
      <c r="L830" s="115">
        <f t="shared" si="129"/>
        <v>39.743917024404567</v>
      </c>
      <c r="M830" s="98">
        <f t="shared" si="122"/>
        <v>39.694417024404565</v>
      </c>
      <c r="N830" s="116">
        <f t="shared" si="123"/>
        <v>39.744417024404569</v>
      </c>
      <c r="O830" s="117">
        <f t="shared" si="124"/>
        <v>39.719417024404564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39.744917024404565</v>
      </c>
      <c r="L831" s="115">
        <f t="shared" si="129"/>
        <v>39.793917024404564</v>
      </c>
      <c r="M831" s="98">
        <f t="shared" si="122"/>
        <v>39.744417024404562</v>
      </c>
      <c r="N831" s="116">
        <f t="shared" si="123"/>
        <v>39.794417024404567</v>
      </c>
      <c r="O831" s="117">
        <f t="shared" si="124"/>
        <v>39.769417024404561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39.794917024404562</v>
      </c>
      <c r="L832" s="115">
        <f t="shared" si="129"/>
        <v>39.843917024404561</v>
      </c>
      <c r="M832" s="98">
        <f t="shared" si="122"/>
        <v>39.794417024404559</v>
      </c>
      <c r="N832" s="116">
        <f t="shared" si="123"/>
        <v>39.844417024404564</v>
      </c>
      <c r="O832" s="117">
        <f t="shared" si="124"/>
        <v>39.819417024404558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39.844917024404559</v>
      </c>
      <c r="L833" s="115">
        <f t="shared" si="129"/>
        <v>39.893917024404558</v>
      </c>
      <c r="M833" s="98">
        <f t="shared" si="122"/>
        <v>39.844417024404557</v>
      </c>
      <c r="N833" s="116">
        <f t="shared" si="123"/>
        <v>39.894417024404561</v>
      </c>
      <c r="O833" s="117">
        <f t="shared" si="124"/>
        <v>39.869417024404555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39.894917024404556</v>
      </c>
      <c r="L834" s="115">
        <f t="shared" si="129"/>
        <v>39.943917024404556</v>
      </c>
      <c r="M834" s="98">
        <f t="shared" si="122"/>
        <v>39.894417024404554</v>
      </c>
      <c r="N834" s="116">
        <f t="shared" si="123"/>
        <v>39.944417024404558</v>
      </c>
      <c r="O834" s="117">
        <f t="shared" si="124"/>
        <v>39.919417024404552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39.944917024404553</v>
      </c>
      <c r="L835" s="115">
        <f t="shared" si="129"/>
        <v>39.993917024404553</v>
      </c>
      <c r="M835" s="98">
        <f t="shared" si="122"/>
        <v>39.944417024404551</v>
      </c>
      <c r="N835" s="116">
        <f t="shared" si="123"/>
        <v>39.994417024404555</v>
      </c>
      <c r="O835" s="117">
        <f t="shared" si="124"/>
        <v>39.969417024404549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39.99491702440455</v>
      </c>
      <c r="L836" s="115">
        <f t="shared" si="129"/>
        <v>40.04391702440455</v>
      </c>
      <c r="M836" s="98">
        <f t="shared" si="122"/>
        <v>39.994417024404548</v>
      </c>
      <c r="N836" s="116">
        <f t="shared" si="123"/>
        <v>40.044417024404552</v>
      </c>
      <c r="O836" s="117">
        <f t="shared" si="124"/>
        <v>40.019417024404547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40.044917024404548</v>
      </c>
      <c r="L837" s="115">
        <f t="shared" si="129"/>
        <v>40.093917024404547</v>
      </c>
      <c r="M837" s="98">
        <f t="shared" ref="M837:M900" si="132">K837-5*10^-(D$2+1)</f>
        <v>40.044417024404545</v>
      </c>
      <c r="N837" s="116">
        <f t="shared" ref="N837:N900" si="133">L837+5*10^-(D$2+1)</f>
        <v>40.094417024404549</v>
      </c>
      <c r="O837" s="117">
        <f t="shared" ref="O837:O900" si="134">AVERAGE(K837,L837)</f>
        <v>40.069417024404544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40.094917024404545</v>
      </c>
      <c r="L838" s="115">
        <f t="shared" ref="L838:L901" si="139">K838+$I$4-POWER(10,-$D$2)</f>
        <v>40.143917024404544</v>
      </c>
      <c r="M838" s="98">
        <f t="shared" si="132"/>
        <v>40.094417024404542</v>
      </c>
      <c r="N838" s="116">
        <f t="shared" si="133"/>
        <v>40.144417024404547</v>
      </c>
      <c r="O838" s="117">
        <f t="shared" si="134"/>
        <v>40.119417024404541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40.144917024404542</v>
      </c>
      <c r="L839" s="115">
        <f t="shared" si="139"/>
        <v>40.193917024404541</v>
      </c>
      <c r="M839" s="98">
        <f t="shared" si="132"/>
        <v>40.14441702440454</v>
      </c>
      <c r="N839" s="116">
        <f t="shared" si="133"/>
        <v>40.194417024404544</v>
      </c>
      <c r="O839" s="117">
        <f t="shared" si="134"/>
        <v>40.169417024404538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40.194917024404539</v>
      </c>
      <c r="L840" s="115">
        <f t="shared" si="139"/>
        <v>40.243917024404539</v>
      </c>
      <c r="M840" s="98">
        <f t="shared" si="132"/>
        <v>40.194417024404537</v>
      </c>
      <c r="N840" s="116">
        <f t="shared" si="133"/>
        <v>40.244417024404541</v>
      </c>
      <c r="O840" s="117">
        <f t="shared" si="134"/>
        <v>40.219417024404535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40.244917024404536</v>
      </c>
      <c r="L841" s="115">
        <f t="shared" si="139"/>
        <v>40.293917024404536</v>
      </c>
      <c r="M841" s="98">
        <f t="shared" si="132"/>
        <v>40.244417024404534</v>
      </c>
      <c r="N841" s="116">
        <f t="shared" si="133"/>
        <v>40.294417024404538</v>
      </c>
      <c r="O841" s="117">
        <f t="shared" si="134"/>
        <v>40.269417024404532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40.294917024404533</v>
      </c>
      <c r="L842" s="115">
        <f t="shared" si="139"/>
        <v>40.343917024404533</v>
      </c>
      <c r="M842" s="98">
        <f t="shared" si="132"/>
        <v>40.294417024404531</v>
      </c>
      <c r="N842" s="116">
        <f t="shared" si="133"/>
        <v>40.344417024404535</v>
      </c>
      <c r="O842" s="117">
        <f t="shared" si="134"/>
        <v>40.31941702440453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40.344917024404531</v>
      </c>
      <c r="L843" s="115">
        <f t="shared" si="139"/>
        <v>40.39391702440453</v>
      </c>
      <c r="M843" s="98">
        <f t="shared" si="132"/>
        <v>40.344417024404528</v>
      </c>
      <c r="N843" s="116">
        <f t="shared" si="133"/>
        <v>40.394417024404532</v>
      </c>
      <c r="O843" s="117">
        <f t="shared" si="134"/>
        <v>40.369417024404527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40.394917024404528</v>
      </c>
      <c r="L844" s="115">
        <f t="shared" si="139"/>
        <v>40.443917024404527</v>
      </c>
      <c r="M844" s="98">
        <f t="shared" si="132"/>
        <v>40.394417024404525</v>
      </c>
      <c r="N844" s="116">
        <f t="shared" si="133"/>
        <v>40.44441702440453</v>
      </c>
      <c r="O844" s="117">
        <f t="shared" si="134"/>
        <v>40.419417024404524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40.444917024404525</v>
      </c>
      <c r="L845" s="115">
        <f t="shared" si="139"/>
        <v>40.493917024404524</v>
      </c>
      <c r="M845" s="98">
        <f t="shared" si="132"/>
        <v>40.444417024404522</v>
      </c>
      <c r="N845" s="116">
        <f t="shared" si="133"/>
        <v>40.494417024404527</v>
      </c>
      <c r="O845" s="117">
        <f t="shared" si="134"/>
        <v>40.469417024404521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40.494917024404522</v>
      </c>
      <c r="L846" s="115">
        <f t="shared" si="139"/>
        <v>40.543917024404521</v>
      </c>
      <c r="M846" s="98">
        <f t="shared" si="132"/>
        <v>40.49441702440452</v>
      </c>
      <c r="N846" s="116">
        <f t="shared" si="133"/>
        <v>40.544417024404524</v>
      </c>
      <c r="O846" s="117">
        <f t="shared" si="134"/>
        <v>40.519417024404518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40.544917024404519</v>
      </c>
      <c r="L847" s="115">
        <f t="shared" si="139"/>
        <v>40.593917024404519</v>
      </c>
      <c r="M847" s="98">
        <f t="shared" si="132"/>
        <v>40.544417024404517</v>
      </c>
      <c r="N847" s="116">
        <f t="shared" si="133"/>
        <v>40.594417024404521</v>
      </c>
      <c r="O847" s="117">
        <f t="shared" si="134"/>
        <v>40.569417024404515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40.594917024404516</v>
      </c>
      <c r="L848" s="115">
        <f t="shared" si="139"/>
        <v>40.643917024404516</v>
      </c>
      <c r="M848" s="98">
        <f t="shared" si="132"/>
        <v>40.594417024404514</v>
      </c>
      <c r="N848" s="116">
        <f t="shared" si="133"/>
        <v>40.644417024404518</v>
      </c>
      <c r="O848" s="117">
        <f t="shared" si="134"/>
        <v>40.619417024404513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40.644917024404513</v>
      </c>
      <c r="L849" s="115">
        <f t="shared" si="139"/>
        <v>40.693917024404513</v>
      </c>
      <c r="M849" s="98">
        <f t="shared" si="132"/>
        <v>40.644417024404511</v>
      </c>
      <c r="N849" s="116">
        <f t="shared" si="133"/>
        <v>40.694417024404515</v>
      </c>
      <c r="O849" s="117">
        <f t="shared" si="134"/>
        <v>40.66941702440451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40.694917024404511</v>
      </c>
      <c r="L850" s="115">
        <f t="shared" si="139"/>
        <v>40.74391702440451</v>
      </c>
      <c r="M850" s="98">
        <f t="shared" si="132"/>
        <v>40.694417024404508</v>
      </c>
      <c r="N850" s="116">
        <f t="shared" si="133"/>
        <v>40.744417024404513</v>
      </c>
      <c r="O850" s="117">
        <f t="shared" si="134"/>
        <v>40.719417024404507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40.744917024404508</v>
      </c>
      <c r="L851" s="115">
        <f t="shared" si="139"/>
        <v>40.793917024404507</v>
      </c>
      <c r="M851" s="98">
        <f t="shared" si="132"/>
        <v>40.744417024404505</v>
      </c>
      <c r="N851" s="116">
        <f t="shared" si="133"/>
        <v>40.79441702440451</v>
      </c>
      <c r="O851" s="117">
        <f t="shared" si="134"/>
        <v>40.769417024404504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40.794917024404505</v>
      </c>
      <c r="L852" s="115">
        <f t="shared" si="139"/>
        <v>40.843917024404504</v>
      </c>
      <c r="M852" s="98">
        <f t="shared" si="132"/>
        <v>40.794417024404503</v>
      </c>
      <c r="N852" s="116">
        <f t="shared" si="133"/>
        <v>40.844417024404507</v>
      </c>
      <c r="O852" s="117">
        <f t="shared" si="134"/>
        <v>40.819417024404501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40.844917024404502</v>
      </c>
      <c r="L853" s="115">
        <f t="shared" si="139"/>
        <v>40.893917024404502</v>
      </c>
      <c r="M853" s="98">
        <f t="shared" si="132"/>
        <v>40.8444170244045</v>
      </c>
      <c r="N853" s="116">
        <f t="shared" si="133"/>
        <v>40.894417024404504</v>
      </c>
      <c r="O853" s="117">
        <f t="shared" si="134"/>
        <v>40.869417024404498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40.894917024404499</v>
      </c>
      <c r="L854" s="115">
        <f t="shared" si="139"/>
        <v>40.943917024404499</v>
      </c>
      <c r="M854" s="98">
        <f t="shared" si="132"/>
        <v>40.894417024404497</v>
      </c>
      <c r="N854" s="116">
        <f t="shared" si="133"/>
        <v>40.944417024404501</v>
      </c>
      <c r="O854" s="117">
        <f t="shared" si="134"/>
        <v>40.919417024404495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40.944917024404496</v>
      </c>
      <c r="L855" s="115">
        <f t="shared" si="139"/>
        <v>40.993917024404496</v>
      </c>
      <c r="M855" s="98">
        <f t="shared" si="132"/>
        <v>40.944417024404494</v>
      </c>
      <c r="N855" s="116">
        <f t="shared" si="133"/>
        <v>40.994417024404498</v>
      </c>
      <c r="O855" s="117">
        <f t="shared" si="134"/>
        <v>40.969417024404493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40.994917024404494</v>
      </c>
      <c r="L856" s="115">
        <f t="shared" si="139"/>
        <v>41.043917024404493</v>
      </c>
      <c r="M856" s="98">
        <f t="shared" si="132"/>
        <v>40.994417024404491</v>
      </c>
      <c r="N856" s="116">
        <f t="shared" si="133"/>
        <v>41.044417024404495</v>
      </c>
      <c r="O856" s="117">
        <f t="shared" si="134"/>
        <v>41.01941702440449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41.044917024404491</v>
      </c>
      <c r="L857" s="115">
        <f t="shared" si="139"/>
        <v>41.09391702440449</v>
      </c>
      <c r="M857" s="98">
        <f t="shared" si="132"/>
        <v>41.044417024404488</v>
      </c>
      <c r="N857" s="116">
        <f t="shared" si="133"/>
        <v>41.094417024404493</v>
      </c>
      <c r="O857" s="117">
        <f t="shared" si="134"/>
        <v>41.069417024404487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41.094917024404488</v>
      </c>
      <c r="L858" s="115">
        <f t="shared" si="139"/>
        <v>41.143917024404487</v>
      </c>
      <c r="M858" s="98">
        <f t="shared" si="132"/>
        <v>41.094417024404486</v>
      </c>
      <c r="N858" s="116">
        <f t="shared" si="133"/>
        <v>41.14441702440449</v>
      </c>
      <c r="O858" s="117">
        <f t="shared" si="134"/>
        <v>41.119417024404484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41.144917024404485</v>
      </c>
      <c r="L859" s="115">
        <f t="shared" si="139"/>
        <v>41.193917024404485</v>
      </c>
      <c r="M859" s="98">
        <f t="shared" si="132"/>
        <v>41.144417024404483</v>
      </c>
      <c r="N859" s="116">
        <f t="shared" si="133"/>
        <v>41.194417024404487</v>
      </c>
      <c r="O859" s="117">
        <f t="shared" si="134"/>
        <v>41.169417024404481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41.194917024404482</v>
      </c>
      <c r="L860" s="115">
        <f t="shared" si="139"/>
        <v>41.243917024404482</v>
      </c>
      <c r="M860" s="98">
        <f t="shared" si="132"/>
        <v>41.19441702440448</v>
      </c>
      <c r="N860" s="116">
        <f t="shared" si="133"/>
        <v>41.244417024404484</v>
      </c>
      <c r="O860" s="117">
        <f t="shared" si="134"/>
        <v>41.219417024404478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41.244917024404479</v>
      </c>
      <c r="L861" s="115">
        <f t="shared" si="139"/>
        <v>41.293917024404479</v>
      </c>
      <c r="M861" s="98">
        <f t="shared" si="132"/>
        <v>41.244417024404477</v>
      </c>
      <c r="N861" s="116">
        <f t="shared" si="133"/>
        <v>41.294417024404481</v>
      </c>
      <c r="O861" s="117">
        <f t="shared" si="134"/>
        <v>41.269417024404476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41.294917024404477</v>
      </c>
      <c r="L862" s="115">
        <f t="shared" si="139"/>
        <v>41.343917024404476</v>
      </c>
      <c r="M862" s="98">
        <f t="shared" si="132"/>
        <v>41.294417024404474</v>
      </c>
      <c r="N862" s="116">
        <f t="shared" si="133"/>
        <v>41.344417024404478</v>
      </c>
      <c r="O862" s="117">
        <f t="shared" si="134"/>
        <v>41.319417024404473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41.344917024404474</v>
      </c>
      <c r="L863" s="115">
        <f t="shared" si="139"/>
        <v>41.393917024404473</v>
      </c>
      <c r="M863" s="98">
        <f t="shared" si="132"/>
        <v>41.344417024404471</v>
      </c>
      <c r="N863" s="116">
        <f t="shared" si="133"/>
        <v>41.394417024404476</v>
      </c>
      <c r="O863" s="117">
        <f t="shared" si="134"/>
        <v>41.36941702440447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41.394917024404471</v>
      </c>
      <c r="L864" s="115">
        <f t="shared" si="139"/>
        <v>41.44391702440447</v>
      </c>
      <c r="M864" s="98">
        <f t="shared" si="132"/>
        <v>41.394417024404468</v>
      </c>
      <c r="N864" s="116">
        <f t="shared" si="133"/>
        <v>41.444417024404473</v>
      </c>
      <c r="O864" s="117">
        <f t="shared" si="134"/>
        <v>41.419417024404467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41.444917024404468</v>
      </c>
      <c r="L865" s="115">
        <f t="shared" si="139"/>
        <v>41.493917024404467</v>
      </c>
      <c r="M865" s="98">
        <f t="shared" si="132"/>
        <v>41.444417024404466</v>
      </c>
      <c r="N865" s="116">
        <f t="shared" si="133"/>
        <v>41.49441702440447</v>
      </c>
      <c r="O865" s="117">
        <f t="shared" si="134"/>
        <v>41.469417024404464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41.494917024404465</v>
      </c>
      <c r="L866" s="115">
        <f t="shared" si="139"/>
        <v>41.543917024404465</v>
      </c>
      <c r="M866" s="98">
        <f t="shared" si="132"/>
        <v>41.494417024404463</v>
      </c>
      <c r="N866" s="116">
        <f t="shared" si="133"/>
        <v>41.544417024404467</v>
      </c>
      <c r="O866" s="117">
        <f t="shared" si="134"/>
        <v>41.519417024404461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41.544917024404462</v>
      </c>
      <c r="L867" s="115">
        <f t="shared" si="139"/>
        <v>41.593917024404462</v>
      </c>
      <c r="M867" s="98">
        <f t="shared" si="132"/>
        <v>41.54441702440446</v>
      </c>
      <c r="N867" s="116">
        <f t="shared" si="133"/>
        <v>41.594417024404464</v>
      </c>
      <c r="O867" s="117">
        <f t="shared" si="134"/>
        <v>41.569417024404459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41.594917024404459</v>
      </c>
      <c r="L868" s="115">
        <f t="shared" si="139"/>
        <v>41.643917024404459</v>
      </c>
      <c r="M868" s="98">
        <f t="shared" si="132"/>
        <v>41.594417024404457</v>
      </c>
      <c r="N868" s="116">
        <f t="shared" si="133"/>
        <v>41.644417024404461</v>
      </c>
      <c r="O868" s="117">
        <f t="shared" si="134"/>
        <v>41.619417024404456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41.644917024404457</v>
      </c>
      <c r="L869" s="115">
        <f t="shared" si="139"/>
        <v>41.693917024404456</v>
      </c>
      <c r="M869" s="98">
        <f t="shared" si="132"/>
        <v>41.644417024404454</v>
      </c>
      <c r="N869" s="116">
        <f t="shared" si="133"/>
        <v>41.694417024404459</v>
      </c>
      <c r="O869" s="117">
        <f t="shared" si="134"/>
        <v>41.669417024404453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41.694917024404454</v>
      </c>
      <c r="L870" s="115">
        <f t="shared" si="139"/>
        <v>41.743917024404453</v>
      </c>
      <c r="M870" s="98">
        <f t="shared" si="132"/>
        <v>41.694417024404451</v>
      </c>
      <c r="N870" s="116">
        <f t="shared" si="133"/>
        <v>41.744417024404456</v>
      </c>
      <c r="O870" s="117">
        <f t="shared" si="134"/>
        <v>41.71941702440445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41.744917024404451</v>
      </c>
      <c r="L871" s="115">
        <f t="shared" si="139"/>
        <v>41.79391702440445</v>
      </c>
      <c r="M871" s="98">
        <f t="shared" si="132"/>
        <v>41.744417024404449</v>
      </c>
      <c r="N871" s="116">
        <f t="shared" si="133"/>
        <v>41.794417024404453</v>
      </c>
      <c r="O871" s="117">
        <f t="shared" si="134"/>
        <v>41.769417024404447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41.794917024404448</v>
      </c>
      <c r="L872" s="115">
        <f t="shared" si="139"/>
        <v>41.843917024404448</v>
      </c>
      <c r="M872" s="98">
        <f t="shared" si="132"/>
        <v>41.794417024404446</v>
      </c>
      <c r="N872" s="116">
        <f t="shared" si="133"/>
        <v>41.84441702440445</v>
      </c>
      <c r="O872" s="117">
        <f t="shared" si="134"/>
        <v>41.819417024404444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41.844917024404445</v>
      </c>
      <c r="L873" s="115">
        <f t="shared" si="139"/>
        <v>41.893917024404445</v>
      </c>
      <c r="M873" s="98">
        <f t="shared" si="132"/>
        <v>41.844417024404443</v>
      </c>
      <c r="N873" s="116">
        <f t="shared" si="133"/>
        <v>41.894417024404447</v>
      </c>
      <c r="O873" s="117">
        <f t="shared" si="134"/>
        <v>41.869417024404441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41.894917024404442</v>
      </c>
      <c r="L874" s="115">
        <f t="shared" si="139"/>
        <v>41.943917024404442</v>
      </c>
      <c r="M874" s="98">
        <f t="shared" si="132"/>
        <v>41.89441702440444</v>
      </c>
      <c r="N874" s="116">
        <f t="shared" si="133"/>
        <v>41.944417024404444</v>
      </c>
      <c r="O874" s="117">
        <f t="shared" si="134"/>
        <v>41.919417024404439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41.94491702440444</v>
      </c>
      <c r="L875" s="115">
        <f t="shared" si="139"/>
        <v>41.993917024404439</v>
      </c>
      <c r="M875" s="98">
        <f t="shared" si="132"/>
        <v>41.944417024404437</v>
      </c>
      <c r="N875" s="116">
        <f t="shared" si="133"/>
        <v>41.994417024404441</v>
      </c>
      <c r="O875" s="117">
        <f t="shared" si="134"/>
        <v>41.969417024404436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41.994917024404437</v>
      </c>
      <c r="L876" s="115">
        <f t="shared" si="139"/>
        <v>42.043917024404436</v>
      </c>
      <c r="M876" s="98">
        <f t="shared" si="132"/>
        <v>41.994417024404434</v>
      </c>
      <c r="N876" s="116">
        <f t="shared" si="133"/>
        <v>42.044417024404439</v>
      </c>
      <c r="O876" s="117">
        <f t="shared" si="134"/>
        <v>42.019417024404433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42.044917024404434</v>
      </c>
      <c r="L877" s="115">
        <f t="shared" si="139"/>
        <v>42.093917024404433</v>
      </c>
      <c r="M877" s="98">
        <f t="shared" si="132"/>
        <v>42.044417024404432</v>
      </c>
      <c r="N877" s="116">
        <f t="shared" si="133"/>
        <v>42.094417024404436</v>
      </c>
      <c r="O877" s="117">
        <f t="shared" si="134"/>
        <v>42.06941702440443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42.094917024404431</v>
      </c>
      <c r="L878" s="115">
        <f t="shared" si="139"/>
        <v>42.143917024404431</v>
      </c>
      <c r="M878" s="98">
        <f t="shared" si="132"/>
        <v>42.094417024404429</v>
      </c>
      <c r="N878" s="116">
        <f t="shared" si="133"/>
        <v>42.144417024404433</v>
      </c>
      <c r="O878" s="117">
        <f t="shared" si="134"/>
        <v>42.119417024404427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42.144917024404428</v>
      </c>
      <c r="L879" s="115">
        <f t="shared" si="139"/>
        <v>42.193917024404428</v>
      </c>
      <c r="M879" s="98">
        <f t="shared" si="132"/>
        <v>42.144417024404426</v>
      </c>
      <c r="N879" s="116">
        <f t="shared" si="133"/>
        <v>42.19441702440443</v>
      </c>
      <c r="O879" s="117">
        <f t="shared" si="134"/>
        <v>42.169417024404424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42.194917024404425</v>
      </c>
      <c r="L880" s="115">
        <f t="shared" si="139"/>
        <v>42.243917024404425</v>
      </c>
      <c r="M880" s="98">
        <f t="shared" si="132"/>
        <v>42.194417024404423</v>
      </c>
      <c r="N880" s="116">
        <f t="shared" si="133"/>
        <v>42.244417024404427</v>
      </c>
      <c r="O880" s="117">
        <f t="shared" si="134"/>
        <v>42.219417024404422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42.244917024404423</v>
      </c>
      <c r="L881" s="115">
        <f t="shared" si="139"/>
        <v>42.293917024404422</v>
      </c>
      <c r="M881" s="98">
        <f t="shared" si="132"/>
        <v>42.24441702440442</v>
      </c>
      <c r="N881" s="116">
        <f t="shared" si="133"/>
        <v>42.294417024404424</v>
      </c>
      <c r="O881" s="117">
        <f t="shared" si="134"/>
        <v>42.269417024404419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42.29491702440442</v>
      </c>
      <c r="L882" s="115">
        <f t="shared" si="139"/>
        <v>42.343917024404419</v>
      </c>
      <c r="M882" s="98">
        <f t="shared" si="132"/>
        <v>42.294417024404417</v>
      </c>
      <c r="N882" s="116">
        <f t="shared" si="133"/>
        <v>42.344417024404422</v>
      </c>
      <c r="O882" s="117">
        <f t="shared" si="134"/>
        <v>42.319417024404416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42.344917024404417</v>
      </c>
      <c r="L883" s="115">
        <f t="shared" si="139"/>
        <v>42.393917024404416</v>
      </c>
      <c r="M883" s="98">
        <f t="shared" si="132"/>
        <v>42.344417024404414</v>
      </c>
      <c r="N883" s="116">
        <f t="shared" si="133"/>
        <v>42.394417024404419</v>
      </c>
      <c r="O883" s="117">
        <f t="shared" si="134"/>
        <v>42.369417024404413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42.394917024404414</v>
      </c>
      <c r="L884" s="115">
        <f t="shared" si="139"/>
        <v>42.443917024404413</v>
      </c>
      <c r="M884" s="98">
        <f t="shared" si="132"/>
        <v>42.394417024404412</v>
      </c>
      <c r="N884" s="116">
        <f t="shared" si="133"/>
        <v>42.444417024404416</v>
      </c>
      <c r="O884" s="117">
        <f t="shared" si="134"/>
        <v>42.41941702440441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42.444917024404411</v>
      </c>
      <c r="L885" s="115">
        <f t="shared" si="139"/>
        <v>42.493917024404411</v>
      </c>
      <c r="M885" s="98">
        <f t="shared" si="132"/>
        <v>42.444417024404409</v>
      </c>
      <c r="N885" s="116">
        <f t="shared" si="133"/>
        <v>42.494417024404413</v>
      </c>
      <c r="O885" s="117">
        <f t="shared" si="134"/>
        <v>42.469417024404407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42.494917024404408</v>
      </c>
      <c r="L886" s="115">
        <f t="shared" si="139"/>
        <v>42.543917024404408</v>
      </c>
      <c r="M886" s="98">
        <f t="shared" si="132"/>
        <v>42.494417024404406</v>
      </c>
      <c r="N886" s="116">
        <f t="shared" si="133"/>
        <v>42.54441702440441</v>
      </c>
      <c r="O886" s="117">
        <f t="shared" si="134"/>
        <v>42.519417024404405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42.544917024404405</v>
      </c>
      <c r="L887" s="115">
        <f t="shared" si="139"/>
        <v>42.593917024404405</v>
      </c>
      <c r="M887" s="98">
        <f t="shared" si="132"/>
        <v>42.544417024404403</v>
      </c>
      <c r="N887" s="116">
        <f t="shared" si="133"/>
        <v>42.594417024404407</v>
      </c>
      <c r="O887" s="117">
        <f t="shared" si="134"/>
        <v>42.569417024404402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42.594917024404403</v>
      </c>
      <c r="L888" s="115">
        <f t="shared" si="139"/>
        <v>42.643917024404402</v>
      </c>
      <c r="M888" s="98">
        <f t="shared" si="132"/>
        <v>42.5944170244044</v>
      </c>
      <c r="N888" s="116">
        <f t="shared" si="133"/>
        <v>42.644417024404405</v>
      </c>
      <c r="O888" s="117">
        <f t="shared" si="134"/>
        <v>42.619417024404399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42.6449170244044</v>
      </c>
      <c r="L889" s="115">
        <f t="shared" si="139"/>
        <v>42.693917024404399</v>
      </c>
      <c r="M889" s="98">
        <f t="shared" si="132"/>
        <v>42.644417024404397</v>
      </c>
      <c r="N889" s="116">
        <f t="shared" si="133"/>
        <v>42.694417024404402</v>
      </c>
      <c r="O889" s="117">
        <f t="shared" si="134"/>
        <v>42.669417024404396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42.694917024404397</v>
      </c>
      <c r="L890" s="115">
        <f t="shared" si="139"/>
        <v>42.743917024404396</v>
      </c>
      <c r="M890" s="98">
        <f t="shared" si="132"/>
        <v>42.694417024404395</v>
      </c>
      <c r="N890" s="116">
        <f t="shared" si="133"/>
        <v>42.744417024404399</v>
      </c>
      <c r="O890" s="117">
        <f t="shared" si="134"/>
        <v>42.719417024404393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42.744917024404394</v>
      </c>
      <c r="L891" s="115">
        <f t="shared" si="139"/>
        <v>42.793917024404394</v>
      </c>
      <c r="M891" s="98">
        <f t="shared" si="132"/>
        <v>42.744417024404392</v>
      </c>
      <c r="N891" s="116">
        <f t="shared" si="133"/>
        <v>42.794417024404396</v>
      </c>
      <c r="O891" s="117">
        <f t="shared" si="134"/>
        <v>42.76941702440439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42.794917024404391</v>
      </c>
      <c r="L892" s="115">
        <f t="shared" si="139"/>
        <v>42.843917024404391</v>
      </c>
      <c r="M892" s="98">
        <f t="shared" si="132"/>
        <v>42.794417024404389</v>
      </c>
      <c r="N892" s="116">
        <f t="shared" si="133"/>
        <v>42.844417024404393</v>
      </c>
      <c r="O892" s="117">
        <f t="shared" si="134"/>
        <v>42.819417024404387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42.844917024404388</v>
      </c>
      <c r="L893" s="115">
        <f t="shared" si="139"/>
        <v>42.893917024404388</v>
      </c>
      <c r="M893" s="98">
        <f t="shared" si="132"/>
        <v>42.844417024404386</v>
      </c>
      <c r="N893" s="116">
        <f t="shared" si="133"/>
        <v>42.89441702440439</v>
      </c>
      <c r="O893" s="117">
        <f t="shared" si="134"/>
        <v>42.869417024404385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42.894917024404386</v>
      </c>
      <c r="L894" s="115">
        <f t="shared" si="139"/>
        <v>42.943917024404385</v>
      </c>
      <c r="M894" s="98">
        <f t="shared" si="132"/>
        <v>42.894417024404383</v>
      </c>
      <c r="N894" s="116">
        <f t="shared" si="133"/>
        <v>42.944417024404387</v>
      </c>
      <c r="O894" s="117">
        <f t="shared" si="134"/>
        <v>42.919417024404382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42.944917024404383</v>
      </c>
      <c r="L895" s="115">
        <f t="shared" si="139"/>
        <v>42.993917024404382</v>
      </c>
      <c r="M895" s="98">
        <f t="shared" si="132"/>
        <v>42.94441702440438</v>
      </c>
      <c r="N895" s="116">
        <f t="shared" si="133"/>
        <v>42.994417024404385</v>
      </c>
      <c r="O895" s="117">
        <f t="shared" si="134"/>
        <v>42.969417024404379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42.99491702440438</v>
      </c>
      <c r="L896" s="115">
        <f t="shared" si="139"/>
        <v>43.043917024404379</v>
      </c>
      <c r="M896" s="98">
        <f t="shared" si="132"/>
        <v>42.994417024404378</v>
      </c>
      <c r="N896" s="116">
        <f t="shared" si="133"/>
        <v>43.044417024404382</v>
      </c>
      <c r="O896" s="117">
        <f t="shared" si="134"/>
        <v>43.019417024404376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43.044917024404377</v>
      </c>
      <c r="L897" s="115">
        <f t="shared" si="139"/>
        <v>43.093917024404377</v>
      </c>
      <c r="M897" s="98">
        <f t="shared" si="132"/>
        <v>43.044417024404375</v>
      </c>
      <c r="N897" s="116">
        <f t="shared" si="133"/>
        <v>43.094417024404379</v>
      </c>
      <c r="O897" s="117">
        <f t="shared" si="134"/>
        <v>43.069417024404373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43.094917024404374</v>
      </c>
      <c r="L898" s="115">
        <f t="shared" si="139"/>
        <v>43.143917024404374</v>
      </c>
      <c r="M898" s="98">
        <f t="shared" si="132"/>
        <v>43.094417024404372</v>
      </c>
      <c r="N898" s="116">
        <f t="shared" si="133"/>
        <v>43.144417024404376</v>
      </c>
      <c r="O898" s="117">
        <f t="shared" si="134"/>
        <v>43.11941702440437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43.144917024404371</v>
      </c>
      <c r="L899" s="115">
        <f t="shared" si="139"/>
        <v>43.193917024404371</v>
      </c>
      <c r="M899" s="98">
        <f t="shared" si="132"/>
        <v>43.144417024404369</v>
      </c>
      <c r="N899" s="116">
        <f t="shared" si="133"/>
        <v>43.194417024404373</v>
      </c>
      <c r="O899" s="117">
        <f t="shared" si="134"/>
        <v>43.169417024404368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43.194917024404369</v>
      </c>
      <c r="L900" s="115">
        <f t="shared" si="139"/>
        <v>43.243917024404368</v>
      </c>
      <c r="M900" s="98">
        <f t="shared" si="132"/>
        <v>43.194417024404366</v>
      </c>
      <c r="N900" s="116">
        <f t="shared" si="133"/>
        <v>43.24441702440437</v>
      </c>
      <c r="O900" s="117">
        <f t="shared" si="134"/>
        <v>43.219417024404365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43.244917024404366</v>
      </c>
      <c r="L901" s="115">
        <f t="shared" si="139"/>
        <v>43.293917024404365</v>
      </c>
      <c r="M901" s="98">
        <f t="shared" ref="M901:M964" si="142">K901-5*10^-(D$2+1)</f>
        <v>43.244417024404363</v>
      </c>
      <c r="N901" s="116">
        <f t="shared" ref="N901:N964" si="143">L901+5*10^-(D$2+1)</f>
        <v>43.294417024404368</v>
      </c>
      <c r="O901" s="117">
        <f t="shared" ref="O901:O964" si="144">AVERAGE(K901,L901)</f>
        <v>43.269417024404362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43.294917024404363</v>
      </c>
      <c r="L902" s="115">
        <f t="shared" ref="L902:L965" si="149">K902+$I$4-POWER(10,-$D$2)</f>
        <v>43.343917024404362</v>
      </c>
      <c r="M902" s="98">
        <f t="shared" si="142"/>
        <v>43.29441702440436</v>
      </c>
      <c r="N902" s="116">
        <f t="shared" si="143"/>
        <v>43.344417024404365</v>
      </c>
      <c r="O902" s="117">
        <f t="shared" si="144"/>
        <v>43.319417024404359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43.34491702440436</v>
      </c>
      <c r="L903" s="115">
        <f t="shared" si="149"/>
        <v>43.393917024404359</v>
      </c>
      <c r="M903" s="98">
        <f t="shared" si="142"/>
        <v>43.344417024404358</v>
      </c>
      <c r="N903" s="116">
        <f t="shared" si="143"/>
        <v>43.394417024404362</v>
      </c>
      <c r="O903" s="117">
        <f t="shared" si="144"/>
        <v>43.369417024404356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43.394917024404357</v>
      </c>
      <c r="L904" s="115">
        <f t="shared" si="149"/>
        <v>43.443917024404357</v>
      </c>
      <c r="M904" s="98">
        <f t="shared" si="142"/>
        <v>43.394417024404355</v>
      </c>
      <c r="N904" s="116">
        <f t="shared" si="143"/>
        <v>43.444417024404359</v>
      </c>
      <c r="O904" s="117">
        <f t="shared" si="144"/>
        <v>43.419417024404353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43.444917024404354</v>
      </c>
      <c r="L905" s="115">
        <f t="shared" si="149"/>
        <v>43.493917024404354</v>
      </c>
      <c r="M905" s="98">
        <f t="shared" si="142"/>
        <v>43.444417024404352</v>
      </c>
      <c r="N905" s="116">
        <f t="shared" si="143"/>
        <v>43.494417024404356</v>
      </c>
      <c r="O905" s="117">
        <f t="shared" si="144"/>
        <v>43.469417024404351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43.494917024404351</v>
      </c>
      <c r="L906" s="115">
        <f t="shared" si="149"/>
        <v>43.543917024404351</v>
      </c>
      <c r="M906" s="98">
        <f t="shared" si="142"/>
        <v>43.494417024404349</v>
      </c>
      <c r="N906" s="116">
        <f t="shared" si="143"/>
        <v>43.544417024404353</v>
      </c>
      <c r="O906" s="117">
        <f t="shared" si="144"/>
        <v>43.519417024404348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43.544917024404349</v>
      </c>
      <c r="L907" s="115">
        <f t="shared" si="149"/>
        <v>43.593917024404348</v>
      </c>
      <c r="M907" s="98">
        <f t="shared" si="142"/>
        <v>43.544417024404346</v>
      </c>
      <c r="N907" s="116">
        <f t="shared" si="143"/>
        <v>43.594417024404351</v>
      </c>
      <c r="O907" s="117">
        <f t="shared" si="144"/>
        <v>43.569417024404345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43.594917024404346</v>
      </c>
      <c r="L908" s="115">
        <f t="shared" si="149"/>
        <v>43.643917024404345</v>
      </c>
      <c r="M908" s="98">
        <f t="shared" si="142"/>
        <v>43.594417024404343</v>
      </c>
      <c r="N908" s="116">
        <f t="shared" si="143"/>
        <v>43.644417024404348</v>
      </c>
      <c r="O908" s="117">
        <f t="shared" si="144"/>
        <v>43.619417024404342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43.644917024404343</v>
      </c>
      <c r="L909" s="115">
        <f t="shared" si="149"/>
        <v>43.693917024404342</v>
      </c>
      <c r="M909" s="98">
        <f t="shared" si="142"/>
        <v>43.644417024404341</v>
      </c>
      <c r="N909" s="116">
        <f t="shared" si="143"/>
        <v>43.694417024404345</v>
      </c>
      <c r="O909" s="117">
        <f t="shared" si="144"/>
        <v>43.669417024404339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43.69491702440434</v>
      </c>
      <c r="L910" s="115">
        <f t="shared" si="149"/>
        <v>43.74391702440434</v>
      </c>
      <c r="M910" s="98">
        <f t="shared" si="142"/>
        <v>43.694417024404338</v>
      </c>
      <c r="N910" s="116">
        <f t="shared" si="143"/>
        <v>43.744417024404342</v>
      </c>
      <c r="O910" s="117">
        <f t="shared" si="144"/>
        <v>43.719417024404336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43.744917024404337</v>
      </c>
      <c r="L911" s="115">
        <f t="shared" si="149"/>
        <v>43.793917024404337</v>
      </c>
      <c r="M911" s="98">
        <f t="shared" si="142"/>
        <v>43.744417024404335</v>
      </c>
      <c r="N911" s="116">
        <f t="shared" si="143"/>
        <v>43.794417024404339</v>
      </c>
      <c r="O911" s="117">
        <f t="shared" si="144"/>
        <v>43.769417024404333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43.794917024404334</v>
      </c>
      <c r="L912" s="115">
        <f t="shared" si="149"/>
        <v>43.843917024404334</v>
      </c>
      <c r="M912" s="98">
        <f t="shared" si="142"/>
        <v>43.794417024404332</v>
      </c>
      <c r="N912" s="116">
        <f t="shared" si="143"/>
        <v>43.844417024404336</v>
      </c>
      <c r="O912" s="117">
        <f t="shared" si="144"/>
        <v>43.819417024404331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43.844917024404332</v>
      </c>
      <c r="L913" s="115">
        <f t="shared" si="149"/>
        <v>43.893917024404331</v>
      </c>
      <c r="M913" s="98">
        <f t="shared" si="142"/>
        <v>43.844417024404329</v>
      </c>
      <c r="N913" s="116">
        <f t="shared" si="143"/>
        <v>43.894417024404333</v>
      </c>
      <c r="O913" s="117">
        <f t="shared" si="144"/>
        <v>43.869417024404328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43.894917024404329</v>
      </c>
      <c r="L914" s="115">
        <f t="shared" si="149"/>
        <v>43.943917024404328</v>
      </c>
      <c r="M914" s="98">
        <f t="shared" si="142"/>
        <v>43.894417024404326</v>
      </c>
      <c r="N914" s="116">
        <f t="shared" si="143"/>
        <v>43.944417024404331</v>
      </c>
      <c r="O914" s="117">
        <f t="shared" si="144"/>
        <v>43.919417024404325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43.944917024404326</v>
      </c>
      <c r="L915" s="115">
        <f t="shared" si="149"/>
        <v>43.993917024404325</v>
      </c>
      <c r="M915" s="98">
        <f t="shared" si="142"/>
        <v>43.944417024404324</v>
      </c>
      <c r="N915" s="116">
        <f t="shared" si="143"/>
        <v>43.994417024404328</v>
      </c>
      <c r="O915" s="117">
        <f t="shared" si="144"/>
        <v>43.969417024404322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43.994917024404323</v>
      </c>
      <c r="L916" s="115">
        <f t="shared" si="149"/>
        <v>44.043917024404323</v>
      </c>
      <c r="M916" s="98">
        <f t="shared" si="142"/>
        <v>43.994417024404321</v>
      </c>
      <c r="N916" s="116">
        <f t="shared" si="143"/>
        <v>44.044417024404325</v>
      </c>
      <c r="O916" s="117">
        <f t="shared" si="144"/>
        <v>44.019417024404319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44.04491702440432</v>
      </c>
      <c r="L917" s="115">
        <f t="shared" si="149"/>
        <v>44.09391702440432</v>
      </c>
      <c r="M917" s="98">
        <f t="shared" si="142"/>
        <v>44.044417024404318</v>
      </c>
      <c r="N917" s="116">
        <f t="shared" si="143"/>
        <v>44.094417024404322</v>
      </c>
      <c r="O917" s="117">
        <f t="shared" si="144"/>
        <v>44.069417024404316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44.094917024404317</v>
      </c>
      <c r="L918" s="115">
        <f t="shared" si="149"/>
        <v>44.143917024404317</v>
      </c>
      <c r="M918" s="98">
        <f t="shared" si="142"/>
        <v>44.094417024404315</v>
      </c>
      <c r="N918" s="116">
        <f t="shared" si="143"/>
        <v>44.144417024404319</v>
      </c>
      <c r="O918" s="117">
        <f t="shared" si="144"/>
        <v>44.119417024404314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44.144917024404315</v>
      </c>
      <c r="L919" s="115">
        <f t="shared" si="149"/>
        <v>44.193917024404314</v>
      </c>
      <c r="M919" s="98">
        <f t="shared" si="142"/>
        <v>44.144417024404312</v>
      </c>
      <c r="N919" s="116">
        <f t="shared" si="143"/>
        <v>44.194417024404316</v>
      </c>
      <c r="O919" s="117">
        <f t="shared" si="144"/>
        <v>44.169417024404311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44.194917024404312</v>
      </c>
      <c r="L920" s="115">
        <f t="shared" si="149"/>
        <v>44.243917024404311</v>
      </c>
      <c r="M920" s="98">
        <f t="shared" si="142"/>
        <v>44.194417024404309</v>
      </c>
      <c r="N920" s="116">
        <f t="shared" si="143"/>
        <v>44.244417024404314</v>
      </c>
      <c r="O920" s="117">
        <f t="shared" si="144"/>
        <v>44.219417024404308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44.244917024404309</v>
      </c>
      <c r="L921" s="115">
        <f t="shared" si="149"/>
        <v>44.293917024404308</v>
      </c>
      <c r="M921" s="98">
        <f t="shared" si="142"/>
        <v>44.244417024404306</v>
      </c>
      <c r="N921" s="116">
        <f t="shared" si="143"/>
        <v>44.294417024404311</v>
      </c>
      <c r="O921" s="117">
        <f t="shared" si="144"/>
        <v>44.269417024404305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44.294917024404306</v>
      </c>
      <c r="L922" s="115">
        <f t="shared" si="149"/>
        <v>44.343917024404305</v>
      </c>
      <c r="M922" s="98">
        <f t="shared" si="142"/>
        <v>44.294417024404304</v>
      </c>
      <c r="N922" s="116">
        <f t="shared" si="143"/>
        <v>44.344417024404308</v>
      </c>
      <c r="O922" s="117">
        <f t="shared" si="144"/>
        <v>44.319417024404302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44.344917024404303</v>
      </c>
      <c r="L923" s="115">
        <f t="shared" si="149"/>
        <v>44.393917024404303</v>
      </c>
      <c r="M923" s="98">
        <f t="shared" si="142"/>
        <v>44.344417024404301</v>
      </c>
      <c r="N923" s="116">
        <f t="shared" si="143"/>
        <v>44.394417024404305</v>
      </c>
      <c r="O923" s="117">
        <f t="shared" si="144"/>
        <v>44.369417024404299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44.3949170244043</v>
      </c>
      <c r="L924" s="115">
        <f t="shared" si="149"/>
        <v>44.4439170244043</v>
      </c>
      <c r="M924" s="98">
        <f t="shared" si="142"/>
        <v>44.394417024404298</v>
      </c>
      <c r="N924" s="116">
        <f t="shared" si="143"/>
        <v>44.444417024404302</v>
      </c>
      <c r="O924" s="117">
        <f t="shared" si="144"/>
        <v>44.419417024404297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44.444917024404297</v>
      </c>
      <c r="L925" s="115">
        <f t="shared" si="149"/>
        <v>44.493917024404297</v>
      </c>
      <c r="M925" s="98">
        <f t="shared" si="142"/>
        <v>44.444417024404295</v>
      </c>
      <c r="N925" s="116">
        <f t="shared" si="143"/>
        <v>44.494417024404299</v>
      </c>
      <c r="O925" s="117">
        <f t="shared" si="144"/>
        <v>44.469417024404294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44.494917024404295</v>
      </c>
      <c r="L926" s="115">
        <f t="shared" si="149"/>
        <v>44.543917024404294</v>
      </c>
      <c r="M926" s="98">
        <f t="shared" si="142"/>
        <v>44.494417024404292</v>
      </c>
      <c r="N926" s="116">
        <f t="shared" si="143"/>
        <v>44.544417024404297</v>
      </c>
      <c r="O926" s="117">
        <f t="shared" si="144"/>
        <v>44.519417024404291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44.544917024404292</v>
      </c>
      <c r="L927" s="115">
        <f t="shared" si="149"/>
        <v>44.593917024404291</v>
      </c>
      <c r="M927" s="98">
        <f t="shared" si="142"/>
        <v>44.544417024404289</v>
      </c>
      <c r="N927" s="116">
        <f t="shared" si="143"/>
        <v>44.594417024404294</v>
      </c>
      <c r="O927" s="117">
        <f t="shared" si="144"/>
        <v>44.569417024404288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44.594917024404289</v>
      </c>
      <c r="L928" s="115">
        <f t="shared" si="149"/>
        <v>44.643917024404288</v>
      </c>
      <c r="M928" s="98">
        <f t="shared" si="142"/>
        <v>44.594417024404287</v>
      </c>
      <c r="N928" s="116">
        <f t="shared" si="143"/>
        <v>44.644417024404291</v>
      </c>
      <c r="O928" s="117">
        <f t="shared" si="144"/>
        <v>44.619417024404285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44.644917024404286</v>
      </c>
      <c r="L929" s="115">
        <f t="shared" si="149"/>
        <v>44.693917024404286</v>
      </c>
      <c r="M929" s="98">
        <f t="shared" si="142"/>
        <v>44.644417024404284</v>
      </c>
      <c r="N929" s="116">
        <f t="shared" si="143"/>
        <v>44.694417024404288</v>
      </c>
      <c r="O929" s="117">
        <f t="shared" si="144"/>
        <v>44.669417024404282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44.694917024404283</v>
      </c>
      <c r="L930" s="115">
        <f t="shared" si="149"/>
        <v>44.743917024404283</v>
      </c>
      <c r="M930" s="98">
        <f t="shared" si="142"/>
        <v>44.694417024404281</v>
      </c>
      <c r="N930" s="116">
        <f t="shared" si="143"/>
        <v>44.744417024404285</v>
      </c>
      <c r="O930" s="117">
        <f t="shared" si="144"/>
        <v>44.719417024404279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44.74491702440428</v>
      </c>
      <c r="L931" s="115">
        <f t="shared" si="149"/>
        <v>44.79391702440428</v>
      </c>
      <c r="M931" s="98">
        <f t="shared" si="142"/>
        <v>44.744417024404278</v>
      </c>
      <c r="N931" s="116">
        <f t="shared" si="143"/>
        <v>44.794417024404282</v>
      </c>
      <c r="O931" s="117">
        <f t="shared" si="144"/>
        <v>44.769417024404277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44.794917024404278</v>
      </c>
      <c r="L932" s="115">
        <f t="shared" si="149"/>
        <v>44.843917024404277</v>
      </c>
      <c r="M932" s="98">
        <f t="shared" si="142"/>
        <v>44.794417024404275</v>
      </c>
      <c r="N932" s="116">
        <f t="shared" si="143"/>
        <v>44.844417024404279</v>
      </c>
      <c r="O932" s="117">
        <f t="shared" si="144"/>
        <v>44.819417024404274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44.844917024404275</v>
      </c>
      <c r="L933" s="115">
        <f t="shared" si="149"/>
        <v>44.893917024404274</v>
      </c>
      <c r="M933" s="98">
        <f t="shared" si="142"/>
        <v>44.844417024404272</v>
      </c>
      <c r="N933" s="116">
        <f t="shared" si="143"/>
        <v>44.894417024404277</v>
      </c>
      <c r="O933" s="117">
        <f t="shared" si="144"/>
        <v>44.869417024404271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44.894917024404272</v>
      </c>
      <c r="L934" s="115">
        <f t="shared" si="149"/>
        <v>44.943917024404271</v>
      </c>
      <c r="M934" s="98">
        <f t="shared" si="142"/>
        <v>44.89441702440427</v>
      </c>
      <c r="N934" s="116">
        <f t="shared" si="143"/>
        <v>44.944417024404274</v>
      </c>
      <c r="O934" s="117">
        <f t="shared" si="144"/>
        <v>44.919417024404268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44.944917024404269</v>
      </c>
      <c r="L935" s="115">
        <f t="shared" si="149"/>
        <v>44.993917024404269</v>
      </c>
      <c r="M935" s="98">
        <f t="shared" si="142"/>
        <v>44.944417024404267</v>
      </c>
      <c r="N935" s="116">
        <f t="shared" si="143"/>
        <v>44.994417024404271</v>
      </c>
      <c r="O935" s="117">
        <f t="shared" si="144"/>
        <v>44.969417024404265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44.994917024404266</v>
      </c>
      <c r="L936" s="115">
        <f t="shared" si="149"/>
        <v>45.043917024404266</v>
      </c>
      <c r="M936" s="98">
        <f t="shared" si="142"/>
        <v>44.994417024404264</v>
      </c>
      <c r="N936" s="116">
        <f t="shared" si="143"/>
        <v>45.044417024404268</v>
      </c>
      <c r="O936" s="117">
        <f t="shared" si="144"/>
        <v>45.019417024404262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45.044917024404263</v>
      </c>
      <c r="L937" s="115">
        <f t="shared" si="149"/>
        <v>45.093917024404263</v>
      </c>
      <c r="M937" s="98">
        <f t="shared" si="142"/>
        <v>45.044417024404261</v>
      </c>
      <c r="N937" s="116">
        <f t="shared" si="143"/>
        <v>45.094417024404265</v>
      </c>
      <c r="O937" s="117">
        <f t="shared" si="144"/>
        <v>45.06941702440426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45.094917024404261</v>
      </c>
      <c r="L938" s="115">
        <f t="shared" si="149"/>
        <v>45.14391702440426</v>
      </c>
      <c r="M938" s="98">
        <f t="shared" si="142"/>
        <v>45.094417024404258</v>
      </c>
      <c r="N938" s="116">
        <f t="shared" si="143"/>
        <v>45.144417024404262</v>
      </c>
      <c r="O938" s="117">
        <f t="shared" si="144"/>
        <v>45.119417024404257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45.144917024404258</v>
      </c>
      <c r="L939" s="115">
        <f t="shared" si="149"/>
        <v>45.193917024404257</v>
      </c>
      <c r="M939" s="98">
        <f t="shared" si="142"/>
        <v>45.144417024404255</v>
      </c>
      <c r="N939" s="116">
        <f t="shared" si="143"/>
        <v>45.19441702440426</v>
      </c>
      <c r="O939" s="117">
        <f t="shared" si="144"/>
        <v>45.169417024404254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45.194917024404255</v>
      </c>
      <c r="L940" s="115">
        <f t="shared" si="149"/>
        <v>45.243917024404254</v>
      </c>
      <c r="M940" s="98">
        <f t="shared" si="142"/>
        <v>45.194417024404252</v>
      </c>
      <c r="N940" s="116">
        <f t="shared" si="143"/>
        <v>45.244417024404257</v>
      </c>
      <c r="O940" s="117">
        <f t="shared" si="144"/>
        <v>45.219417024404251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45.244917024404252</v>
      </c>
      <c r="L941" s="115">
        <f t="shared" si="149"/>
        <v>45.293917024404251</v>
      </c>
      <c r="M941" s="98">
        <f t="shared" si="142"/>
        <v>45.24441702440425</v>
      </c>
      <c r="N941" s="116">
        <f t="shared" si="143"/>
        <v>45.294417024404254</v>
      </c>
      <c r="O941" s="117">
        <f t="shared" si="144"/>
        <v>45.269417024404248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45.294917024404249</v>
      </c>
      <c r="L942" s="115">
        <f t="shared" si="149"/>
        <v>45.343917024404249</v>
      </c>
      <c r="M942" s="98">
        <f t="shared" si="142"/>
        <v>45.294417024404247</v>
      </c>
      <c r="N942" s="116">
        <f t="shared" si="143"/>
        <v>45.344417024404251</v>
      </c>
      <c r="O942" s="117">
        <f t="shared" si="144"/>
        <v>45.319417024404245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45.344917024404246</v>
      </c>
      <c r="L943" s="115">
        <f t="shared" si="149"/>
        <v>45.393917024404246</v>
      </c>
      <c r="M943" s="98">
        <f t="shared" si="142"/>
        <v>45.344417024404244</v>
      </c>
      <c r="N943" s="116">
        <f t="shared" si="143"/>
        <v>45.394417024404248</v>
      </c>
      <c r="O943" s="117">
        <f t="shared" si="144"/>
        <v>45.369417024404243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45.394917024404243</v>
      </c>
      <c r="L944" s="115">
        <f t="shared" si="149"/>
        <v>45.443917024404243</v>
      </c>
      <c r="M944" s="98">
        <f t="shared" si="142"/>
        <v>45.394417024404241</v>
      </c>
      <c r="N944" s="116">
        <f t="shared" si="143"/>
        <v>45.444417024404245</v>
      </c>
      <c r="O944" s="117">
        <f t="shared" si="144"/>
        <v>45.41941702440424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45.444917024404241</v>
      </c>
      <c r="L945" s="115">
        <f t="shared" si="149"/>
        <v>45.49391702440424</v>
      </c>
      <c r="M945" s="98">
        <f t="shared" si="142"/>
        <v>45.444417024404238</v>
      </c>
      <c r="N945" s="116">
        <f t="shared" si="143"/>
        <v>45.494417024404243</v>
      </c>
      <c r="O945" s="117">
        <f t="shared" si="144"/>
        <v>45.469417024404237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45.494917024404238</v>
      </c>
      <c r="L946" s="115">
        <f t="shared" si="149"/>
        <v>45.543917024404237</v>
      </c>
      <c r="M946" s="98">
        <f t="shared" si="142"/>
        <v>45.494417024404235</v>
      </c>
      <c r="N946" s="116">
        <f t="shared" si="143"/>
        <v>45.54441702440424</v>
      </c>
      <c r="O946" s="117">
        <f t="shared" si="144"/>
        <v>45.519417024404234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45.544917024404235</v>
      </c>
      <c r="L947" s="115">
        <f t="shared" si="149"/>
        <v>45.593917024404234</v>
      </c>
      <c r="M947" s="98">
        <f t="shared" si="142"/>
        <v>45.544417024404233</v>
      </c>
      <c r="N947" s="116">
        <f t="shared" si="143"/>
        <v>45.594417024404237</v>
      </c>
      <c r="O947" s="117">
        <f t="shared" si="144"/>
        <v>45.569417024404231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45.594917024404232</v>
      </c>
      <c r="L948" s="115">
        <f t="shared" si="149"/>
        <v>45.643917024404232</v>
      </c>
      <c r="M948" s="98">
        <f t="shared" si="142"/>
        <v>45.59441702440423</v>
      </c>
      <c r="N948" s="116">
        <f t="shared" si="143"/>
        <v>45.644417024404234</v>
      </c>
      <c r="O948" s="117">
        <f t="shared" si="144"/>
        <v>45.619417024404228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45.644917024404229</v>
      </c>
      <c r="L949" s="115">
        <f t="shared" si="149"/>
        <v>45.693917024404229</v>
      </c>
      <c r="M949" s="98">
        <f t="shared" si="142"/>
        <v>45.644417024404227</v>
      </c>
      <c r="N949" s="116">
        <f t="shared" si="143"/>
        <v>45.694417024404231</v>
      </c>
      <c r="O949" s="117">
        <f t="shared" si="144"/>
        <v>45.669417024404225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45.694917024404226</v>
      </c>
      <c r="L950" s="115">
        <f t="shared" si="149"/>
        <v>45.743917024404226</v>
      </c>
      <c r="M950" s="98">
        <f t="shared" si="142"/>
        <v>45.694417024404224</v>
      </c>
      <c r="N950" s="116">
        <f t="shared" si="143"/>
        <v>45.744417024404228</v>
      </c>
      <c r="O950" s="117">
        <f t="shared" si="144"/>
        <v>45.719417024404223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45.744917024404224</v>
      </c>
      <c r="L951" s="115">
        <f t="shared" si="149"/>
        <v>45.793917024404223</v>
      </c>
      <c r="M951" s="98">
        <f t="shared" si="142"/>
        <v>45.744417024404221</v>
      </c>
      <c r="N951" s="116">
        <f t="shared" si="143"/>
        <v>45.794417024404225</v>
      </c>
      <c r="O951" s="117">
        <f t="shared" si="144"/>
        <v>45.76941702440422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45.794917024404221</v>
      </c>
      <c r="L952" s="115">
        <f t="shared" si="149"/>
        <v>45.84391702440422</v>
      </c>
      <c r="M952" s="98">
        <f t="shared" si="142"/>
        <v>45.794417024404218</v>
      </c>
      <c r="N952" s="116">
        <f t="shared" si="143"/>
        <v>45.844417024404223</v>
      </c>
      <c r="O952" s="117">
        <f t="shared" si="144"/>
        <v>45.819417024404217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45.844917024404218</v>
      </c>
      <c r="L953" s="115">
        <f t="shared" si="149"/>
        <v>45.893917024404217</v>
      </c>
      <c r="M953" s="98">
        <f t="shared" si="142"/>
        <v>45.844417024404216</v>
      </c>
      <c r="N953" s="116">
        <f t="shared" si="143"/>
        <v>45.89441702440422</v>
      </c>
      <c r="O953" s="117">
        <f t="shared" si="144"/>
        <v>45.869417024404214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45.894917024404215</v>
      </c>
      <c r="L954" s="115">
        <f t="shared" si="149"/>
        <v>45.943917024404215</v>
      </c>
      <c r="M954" s="98">
        <f t="shared" si="142"/>
        <v>45.894417024404213</v>
      </c>
      <c r="N954" s="116">
        <f t="shared" si="143"/>
        <v>45.944417024404217</v>
      </c>
      <c r="O954" s="117">
        <f t="shared" si="144"/>
        <v>45.919417024404211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45.944917024404212</v>
      </c>
      <c r="L955" s="115">
        <f t="shared" si="149"/>
        <v>45.993917024404212</v>
      </c>
      <c r="M955" s="98">
        <f t="shared" si="142"/>
        <v>45.94441702440421</v>
      </c>
      <c r="N955" s="116">
        <f t="shared" si="143"/>
        <v>45.994417024404214</v>
      </c>
      <c r="O955" s="117">
        <f t="shared" si="144"/>
        <v>45.969417024404208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45.994917024404209</v>
      </c>
      <c r="L956" s="115">
        <f t="shared" si="149"/>
        <v>46.043917024404209</v>
      </c>
      <c r="M956" s="98">
        <f t="shared" si="142"/>
        <v>45.994417024404207</v>
      </c>
      <c r="N956" s="116">
        <f t="shared" si="143"/>
        <v>46.044417024404211</v>
      </c>
      <c r="O956" s="117">
        <f t="shared" si="144"/>
        <v>46.019417024404206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46.044917024404207</v>
      </c>
      <c r="L957" s="115">
        <f t="shared" si="149"/>
        <v>46.093917024404206</v>
      </c>
      <c r="M957" s="98">
        <f t="shared" si="142"/>
        <v>46.044417024404204</v>
      </c>
      <c r="N957" s="116">
        <f t="shared" si="143"/>
        <v>46.094417024404208</v>
      </c>
      <c r="O957" s="117">
        <f t="shared" si="144"/>
        <v>46.069417024404203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46.094917024404204</v>
      </c>
      <c r="L958" s="115">
        <f t="shared" si="149"/>
        <v>46.143917024404203</v>
      </c>
      <c r="M958" s="98">
        <f t="shared" si="142"/>
        <v>46.094417024404201</v>
      </c>
      <c r="N958" s="116">
        <f t="shared" si="143"/>
        <v>46.144417024404206</v>
      </c>
      <c r="O958" s="117">
        <f t="shared" si="144"/>
        <v>46.1194170244042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46.144917024404201</v>
      </c>
      <c r="L959" s="115">
        <f t="shared" si="149"/>
        <v>46.1939170244042</v>
      </c>
      <c r="M959" s="98">
        <f t="shared" si="142"/>
        <v>46.144417024404198</v>
      </c>
      <c r="N959" s="116">
        <f t="shared" si="143"/>
        <v>46.194417024404203</v>
      </c>
      <c r="O959" s="117">
        <f t="shared" si="144"/>
        <v>46.169417024404197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46.194917024404198</v>
      </c>
      <c r="L960" s="115">
        <f t="shared" si="149"/>
        <v>46.243917024404197</v>
      </c>
      <c r="M960" s="98">
        <f t="shared" si="142"/>
        <v>46.194417024404196</v>
      </c>
      <c r="N960" s="116">
        <f t="shared" si="143"/>
        <v>46.2444170244042</v>
      </c>
      <c r="O960" s="117">
        <f t="shared" si="144"/>
        <v>46.219417024404194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46.244917024404195</v>
      </c>
      <c r="L961" s="115">
        <f t="shared" si="149"/>
        <v>46.293917024404195</v>
      </c>
      <c r="M961" s="98">
        <f t="shared" si="142"/>
        <v>46.244417024404193</v>
      </c>
      <c r="N961" s="116">
        <f t="shared" si="143"/>
        <v>46.294417024404197</v>
      </c>
      <c r="O961" s="117">
        <f t="shared" si="144"/>
        <v>46.269417024404191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46.294917024404192</v>
      </c>
      <c r="L962" s="115">
        <f t="shared" si="149"/>
        <v>46.343917024404192</v>
      </c>
      <c r="M962" s="98">
        <f t="shared" si="142"/>
        <v>46.29441702440419</v>
      </c>
      <c r="N962" s="116">
        <f t="shared" si="143"/>
        <v>46.344417024404194</v>
      </c>
      <c r="O962" s="117">
        <f t="shared" si="144"/>
        <v>46.319417024404189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46.344917024404189</v>
      </c>
      <c r="L963" s="115">
        <f t="shared" si="149"/>
        <v>46.393917024404189</v>
      </c>
      <c r="M963" s="98">
        <f t="shared" si="142"/>
        <v>46.344417024404187</v>
      </c>
      <c r="N963" s="116">
        <f t="shared" si="143"/>
        <v>46.394417024404191</v>
      </c>
      <c r="O963" s="117">
        <f t="shared" si="144"/>
        <v>46.369417024404186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46.394917024404187</v>
      </c>
      <c r="L964" s="115">
        <f t="shared" si="149"/>
        <v>46.443917024404186</v>
      </c>
      <c r="M964" s="98">
        <f t="shared" si="142"/>
        <v>46.394417024404184</v>
      </c>
      <c r="N964" s="116">
        <f t="shared" si="143"/>
        <v>46.444417024404189</v>
      </c>
      <c r="O964" s="117">
        <f t="shared" si="144"/>
        <v>46.419417024404183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46.444917024404184</v>
      </c>
      <c r="L965" s="115">
        <f t="shared" si="149"/>
        <v>46.493917024404183</v>
      </c>
      <c r="M965" s="98">
        <f t="shared" ref="M965:M1001" si="152">K965-5*10^-(D$2+1)</f>
        <v>46.444417024404181</v>
      </c>
      <c r="N965" s="116">
        <f t="shared" ref="N965:N1001" si="153">L965+5*10^-(D$2+1)</f>
        <v>46.494417024404186</v>
      </c>
      <c r="O965" s="117">
        <f t="shared" ref="O965:O1001" si="154">AVERAGE(K965,L965)</f>
        <v>46.46941702440418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46.494917024404181</v>
      </c>
      <c r="L966" s="115">
        <f t="shared" ref="L966:L1001" si="159">K966+$I$4-POWER(10,-$D$2)</f>
        <v>46.54391702440418</v>
      </c>
      <c r="M966" s="98">
        <f t="shared" si="152"/>
        <v>46.494417024404179</v>
      </c>
      <c r="N966" s="116">
        <f t="shared" si="153"/>
        <v>46.544417024404183</v>
      </c>
      <c r="O966" s="117">
        <f t="shared" si="154"/>
        <v>46.519417024404177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46.544917024404178</v>
      </c>
      <c r="L967" s="115">
        <f t="shared" si="159"/>
        <v>46.593917024404178</v>
      </c>
      <c r="M967" s="98">
        <f t="shared" si="152"/>
        <v>46.544417024404176</v>
      </c>
      <c r="N967" s="116">
        <f t="shared" si="153"/>
        <v>46.59441702440418</v>
      </c>
      <c r="O967" s="117">
        <f t="shared" si="154"/>
        <v>46.569417024404174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46.594917024404175</v>
      </c>
      <c r="L968" s="115">
        <f t="shared" si="159"/>
        <v>46.643917024404175</v>
      </c>
      <c r="M968" s="98">
        <f t="shared" si="152"/>
        <v>46.594417024404173</v>
      </c>
      <c r="N968" s="116">
        <f t="shared" si="153"/>
        <v>46.644417024404177</v>
      </c>
      <c r="O968" s="117">
        <f t="shared" si="154"/>
        <v>46.619417024404171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46.644917024404172</v>
      </c>
      <c r="L969" s="115">
        <f t="shared" si="159"/>
        <v>46.693917024404172</v>
      </c>
      <c r="M969" s="98">
        <f t="shared" si="152"/>
        <v>46.64441702440417</v>
      </c>
      <c r="N969" s="116">
        <f t="shared" si="153"/>
        <v>46.694417024404174</v>
      </c>
      <c r="O969" s="117">
        <f t="shared" si="154"/>
        <v>46.669417024404169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46.69491702440417</v>
      </c>
      <c r="L970" s="115">
        <f t="shared" si="159"/>
        <v>46.743917024404169</v>
      </c>
      <c r="M970" s="98">
        <f t="shared" si="152"/>
        <v>46.694417024404167</v>
      </c>
      <c r="N970" s="116">
        <f t="shared" si="153"/>
        <v>46.744417024404171</v>
      </c>
      <c r="O970" s="117">
        <f t="shared" si="154"/>
        <v>46.719417024404166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46.744917024404167</v>
      </c>
      <c r="L971" s="115">
        <f t="shared" si="159"/>
        <v>46.793917024404166</v>
      </c>
      <c r="M971" s="98">
        <f t="shared" si="152"/>
        <v>46.744417024404164</v>
      </c>
      <c r="N971" s="116">
        <f t="shared" si="153"/>
        <v>46.794417024404169</v>
      </c>
      <c r="O971" s="117">
        <f t="shared" si="154"/>
        <v>46.769417024404163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46.794917024404164</v>
      </c>
      <c r="L972" s="115">
        <f t="shared" si="159"/>
        <v>46.843917024404163</v>
      </c>
      <c r="M972" s="98">
        <f t="shared" si="152"/>
        <v>46.794417024404162</v>
      </c>
      <c r="N972" s="116">
        <f t="shared" si="153"/>
        <v>46.844417024404166</v>
      </c>
      <c r="O972" s="117">
        <f t="shared" si="154"/>
        <v>46.81941702440416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46.844917024404161</v>
      </c>
      <c r="L973" s="115">
        <f t="shared" si="159"/>
        <v>46.893917024404161</v>
      </c>
      <c r="M973" s="98">
        <f t="shared" si="152"/>
        <v>46.844417024404159</v>
      </c>
      <c r="N973" s="116">
        <f t="shared" si="153"/>
        <v>46.894417024404163</v>
      </c>
      <c r="O973" s="117">
        <f t="shared" si="154"/>
        <v>46.869417024404157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46.894917024404158</v>
      </c>
      <c r="L974" s="115">
        <f t="shared" si="159"/>
        <v>46.943917024404158</v>
      </c>
      <c r="M974" s="98">
        <f t="shared" si="152"/>
        <v>46.894417024404156</v>
      </c>
      <c r="N974" s="116">
        <f t="shared" si="153"/>
        <v>46.94441702440416</v>
      </c>
      <c r="O974" s="117">
        <f t="shared" si="154"/>
        <v>46.919417024404154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46.944917024404155</v>
      </c>
      <c r="L975" s="115">
        <f t="shared" si="159"/>
        <v>46.993917024404155</v>
      </c>
      <c r="M975" s="98">
        <f t="shared" si="152"/>
        <v>46.944417024404153</v>
      </c>
      <c r="N975" s="116">
        <f t="shared" si="153"/>
        <v>46.994417024404157</v>
      </c>
      <c r="O975" s="117">
        <f t="shared" si="154"/>
        <v>46.969417024404152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46.994917024404153</v>
      </c>
      <c r="L976" s="115">
        <f t="shared" si="159"/>
        <v>47.043917024404152</v>
      </c>
      <c r="M976" s="98">
        <f t="shared" si="152"/>
        <v>46.99441702440415</v>
      </c>
      <c r="N976" s="116">
        <f t="shared" si="153"/>
        <v>47.044417024404154</v>
      </c>
      <c r="O976" s="117">
        <f t="shared" si="154"/>
        <v>47.019417024404149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47.04491702440415</v>
      </c>
      <c r="L977" s="115">
        <f t="shared" si="159"/>
        <v>47.093917024404149</v>
      </c>
      <c r="M977" s="98">
        <f t="shared" si="152"/>
        <v>47.044417024404147</v>
      </c>
      <c r="N977" s="116">
        <f t="shared" si="153"/>
        <v>47.094417024404152</v>
      </c>
      <c r="O977" s="117">
        <f t="shared" si="154"/>
        <v>47.069417024404146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47.094917024404147</v>
      </c>
      <c r="L978" s="115">
        <f t="shared" si="159"/>
        <v>47.143917024404146</v>
      </c>
      <c r="M978" s="98">
        <f t="shared" si="152"/>
        <v>47.094417024404144</v>
      </c>
      <c r="N978" s="116">
        <f t="shared" si="153"/>
        <v>47.144417024404149</v>
      </c>
      <c r="O978" s="117">
        <f t="shared" si="154"/>
        <v>47.119417024404143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47.144917024404144</v>
      </c>
      <c r="L979" s="115">
        <f t="shared" si="159"/>
        <v>47.193917024404143</v>
      </c>
      <c r="M979" s="98">
        <f t="shared" si="152"/>
        <v>47.144417024404142</v>
      </c>
      <c r="N979" s="116">
        <f t="shared" si="153"/>
        <v>47.194417024404146</v>
      </c>
      <c r="O979" s="117">
        <f t="shared" si="154"/>
        <v>47.16941702440414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47.194917024404141</v>
      </c>
      <c r="L980" s="115">
        <f t="shared" si="159"/>
        <v>47.243917024404141</v>
      </c>
      <c r="M980" s="98">
        <f t="shared" si="152"/>
        <v>47.194417024404139</v>
      </c>
      <c r="N980" s="116">
        <f t="shared" si="153"/>
        <v>47.244417024404143</v>
      </c>
      <c r="O980" s="117">
        <f t="shared" si="154"/>
        <v>47.219417024404137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47.244917024404138</v>
      </c>
      <c r="L981" s="115">
        <f t="shared" si="159"/>
        <v>47.293917024404138</v>
      </c>
      <c r="M981" s="98">
        <f t="shared" si="152"/>
        <v>47.244417024404136</v>
      </c>
      <c r="N981" s="116">
        <f t="shared" si="153"/>
        <v>47.29441702440414</v>
      </c>
      <c r="O981" s="117">
        <f t="shared" si="154"/>
        <v>47.269417024404135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47.294917024404135</v>
      </c>
      <c r="L982" s="115">
        <f t="shared" si="159"/>
        <v>47.343917024404135</v>
      </c>
      <c r="M982" s="98">
        <f t="shared" si="152"/>
        <v>47.294417024404133</v>
      </c>
      <c r="N982" s="116">
        <f t="shared" si="153"/>
        <v>47.344417024404137</v>
      </c>
      <c r="O982" s="117">
        <f t="shared" si="154"/>
        <v>47.319417024404132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47.344917024404133</v>
      </c>
      <c r="L983" s="115">
        <f t="shared" si="159"/>
        <v>47.393917024404132</v>
      </c>
      <c r="M983" s="98">
        <f t="shared" si="152"/>
        <v>47.34441702440413</v>
      </c>
      <c r="N983" s="116">
        <f t="shared" si="153"/>
        <v>47.394417024404135</v>
      </c>
      <c r="O983" s="117">
        <f t="shared" si="154"/>
        <v>47.369417024404129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47.39491702440413</v>
      </c>
      <c r="L984" s="115">
        <f t="shared" si="159"/>
        <v>47.443917024404129</v>
      </c>
      <c r="M984" s="98">
        <f t="shared" si="152"/>
        <v>47.394417024404127</v>
      </c>
      <c r="N984" s="116">
        <f t="shared" si="153"/>
        <v>47.444417024404132</v>
      </c>
      <c r="O984" s="117">
        <f t="shared" si="154"/>
        <v>47.419417024404126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47.444917024404127</v>
      </c>
      <c r="L985" s="115">
        <f t="shared" si="159"/>
        <v>47.493917024404126</v>
      </c>
      <c r="M985" s="98">
        <f t="shared" si="152"/>
        <v>47.444417024404125</v>
      </c>
      <c r="N985" s="116">
        <f t="shared" si="153"/>
        <v>47.494417024404129</v>
      </c>
      <c r="O985" s="117">
        <f t="shared" si="154"/>
        <v>47.469417024404123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47.494917024404124</v>
      </c>
      <c r="L986" s="115">
        <f t="shared" si="159"/>
        <v>47.543917024404124</v>
      </c>
      <c r="M986" s="98">
        <f t="shared" si="152"/>
        <v>47.494417024404122</v>
      </c>
      <c r="N986" s="116">
        <f t="shared" si="153"/>
        <v>47.544417024404126</v>
      </c>
      <c r="O986" s="117">
        <f t="shared" si="154"/>
        <v>47.51941702440412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47.544917024404121</v>
      </c>
      <c r="L987" s="115">
        <f t="shared" si="159"/>
        <v>47.593917024404121</v>
      </c>
      <c r="M987" s="98">
        <f t="shared" si="152"/>
        <v>47.544417024404119</v>
      </c>
      <c r="N987" s="116">
        <f t="shared" si="153"/>
        <v>47.594417024404123</v>
      </c>
      <c r="O987" s="117">
        <f t="shared" si="154"/>
        <v>47.569417024404117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47.594917024404118</v>
      </c>
      <c r="L988" s="115">
        <f t="shared" si="159"/>
        <v>47.643917024404118</v>
      </c>
      <c r="M988" s="98">
        <f t="shared" si="152"/>
        <v>47.594417024404116</v>
      </c>
      <c r="N988" s="116">
        <f t="shared" si="153"/>
        <v>47.64441702440412</v>
      </c>
      <c r="O988" s="117">
        <f t="shared" si="154"/>
        <v>47.619417024404115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47.644917024404116</v>
      </c>
      <c r="L989" s="115">
        <f t="shared" si="159"/>
        <v>47.693917024404115</v>
      </c>
      <c r="M989" s="98">
        <f t="shared" si="152"/>
        <v>47.644417024404113</v>
      </c>
      <c r="N989" s="116">
        <f t="shared" si="153"/>
        <v>47.694417024404117</v>
      </c>
      <c r="O989" s="117">
        <f t="shared" si="154"/>
        <v>47.669417024404112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47.694917024404113</v>
      </c>
      <c r="L990" s="115">
        <f t="shared" si="159"/>
        <v>47.743917024404112</v>
      </c>
      <c r="M990" s="98">
        <f t="shared" si="152"/>
        <v>47.69441702440411</v>
      </c>
      <c r="N990" s="116">
        <f t="shared" si="153"/>
        <v>47.744417024404115</v>
      </c>
      <c r="O990" s="117">
        <f t="shared" si="154"/>
        <v>47.719417024404109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47.74491702440411</v>
      </c>
      <c r="L991" s="115">
        <f t="shared" si="159"/>
        <v>47.793917024404109</v>
      </c>
      <c r="M991" s="98">
        <f t="shared" si="152"/>
        <v>47.744417024404108</v>
      </c>
      <c r="N991" s="116">
        <f t="shared" si="153"/>
        <v>47.794417024404112</v>
      </c>
      <c r="O991" s="117">
        <f t="shared" si="154"/>
        <v>47.769417024404106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47.794917024404107</v>
      </c>
      <c r="L992" s="115">
        <f t="shared" si="159"/>
        <v>47.843917024404107</v>
      </c>
      <c r="M992" s="98">
        <f t="shared" si="152"/>
        <v>47.794417024404105</v>
      </c>
      <c r="N992" s="116">
        <f t="shared" si="153"/>
        <v>47.844417024404109</v>
      </c>
      <c r="O992" s="117">
        <f t="shared" si="154"/>
        <v>47.819417024404103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47.844917024404104</v>
      </c>
      <c r="L993" s="115">
        <f t="shared" si="159"/>
        <v>47.893917024404104</v>
      </c>
      <c r="M993" s="98">
        <f t="shared" si="152"/>
        <v>47.844417024404102</v>
      </c>
      <c r="N993" s="116">
        <f t="shared" si="153"/>
        <v>47.894417024404106</v>
      </c>
      <c r="O993" s="117">
        <f t="shared" si="154"/>
        <v>47.8694170244041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47.894917024404101</v>
      </c>
      <c r="L994" s="115">
        <f t="shared" si="159"/>
        <v>47.943917024404101</v>
      </c>
      <c r="M994" s="98">
        <f t="shared" si="152"/>
        <v>47.894417024404099</v>
      </c>
      <c r="N994" s="116">
        <f t="shared" si="153"/>
        <v>47.944417024404103</v>
      </c>
      <c r="O994" s="117">
        <f t="shared" si="154"/>
        <v>47.919417024404098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47.944917024404099</v>
      </c>
      <c r="L995" s="115">
        <f t="shared" si="159"/>
        <v>47.993917024404098</v>
      </c>
      <c r="M995" s="98">
        <f t="shared" si="152"/>
        <v>47.944417024404096</v>
      </c>
      <c r="N995" s="116">
        <f t="shared" si="153"/>
        <v>47.9944170244041</v>
      </c>
      <c r="O995" s="117">
        <f t="shared" si="154"/>
        <v>47.969417024404095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47.994917024404096</v>
      </c>
      <c r="L996" s="115">
        <f t="shared" si="159"/>
        <v>48.043917024404095</v>
      </c>
      <c r="M996" s="98">
        <f t="shared" si="152"/>
        <v>47.994417024404093</v>
      </c>
      <c r="N996" s="116">
        <f t="shared" si="153"/>
        <v>48.044417024404098</v>
      </c>
      <c r="O996" s="117">
        <f t="shared" si="154"/>
        <v>48.019417024404092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48.044917024404093</v>
      </c>
      <c r="L997" s="115">
        <f t="shared" si="159"/>
        <v>48.093917024404092</v>
      </c>
      <c r="M997" s="98">
        <f t="shared" si="152"/>
        <v>48.04441702440409</v>
      </c>
      <c r="N997" s="116">
        <f t="shared" si="153"/>
        <v>48.094417024404095</v>
      </c>
      <c r="O997" s="117">
        <f t="shared" si="154"/>
        <v>48.069417024404089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48.09491702440409</v>
      </c>
      <c r="L998" s="115">
        <f t="shared" si="159"/>
        <v>48.143917024404089</v>
      </c>
      <c r="M998" s="98">
        <f t="shared" si="152"/>
        <v>48.094417024404088</v>
      </c>
      <c r="N998" s="116">
        <f t="shared" si="153"/>
        <v>48.144417024404092</v>
      </c>
      <c r="O998" s="117">
        <f t="shared" si="154"/>
        <v>48.119417024404086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48.144917024404087</v>
      </c>
      <c r="L999" s="115">
        <f t="shared" si="159"/>
        <v>48.193917024404087</v>
      </c>
      <c r="M999" s="98">
        <f t="shared" si="152"/>
        <v>48.144417024404085</v>
      </c>
      <c r="N999" s="116">
        <f t="shared" si="153"/>
        <v>48.194417024404089</v>
      </c>
      <c r="O999" s="117">
        <f t="shared" si="154"/>
        <v>48.169417024404083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48.194917024404084</v>
      </c>
      <c r="L1000" s="115">
        <f t="shared" si="159"/>
        <v>48.243917024404084</v>
      </c>
      <c r="M1000" s="98">
        <f t="shared" si="152"/>
        <v>48.194417024404082</v>
      </c>
      <c r="N1000" s="116">
        <f t="shared" si="153"/>
        <v>48.244417024404086</v>
      </c>
      <c r="O1000" s="117">
        <f t="shared" si="154"/>
        <v>48.219417024404081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48.244917024404081</v>
      </c>
      <c r="L1001" s="115">
        <f t="shared" si="159"/>
        <v>48.293917024404081</v>
      </c>
      <c r="M1001" s="98">
        <f t="shared" si="152"/>
        <v>48.244417024404079</v>
      </c>
      <c r="N1001" s="116">
        <f t="shared" si="153"/>
        <v>48.294417024404083</v>
      </c>
      <c r="O1001" s="117">
        <f t="shared" si="154"/>
        <v>48.269417024404078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55" priority="7" operator="greaterThan">
      <formula>$I$1</formula>
    </cfRule>
  </conditionalFormatting>
  <conditionalFormatting sqref="O1 O4:O40 O1002:O1048576">
    <cfRule type="cellIs" dxfId="54" priority="6" operator="greaterThan">
      <formula>$I$1</formula>
    </cfRule>
  </conditionalFormatting>
  <conditionalFormatting sqref="P1">
    <cfRule type="cellIs" dxfId="53" priority="5" operator="greaterThan">
      <formula>$I$1</formula>
    </cfRule>
  </conditionalFormatting>
  <conditionalFormatting sqref="L606:L1001">
    <cfRule type="cellIs" dxfId="52" priority="4" operator="greaterThan">
      <formula>$I$1</formula>
    </cfRule>
  </conditionalFormatting>
  <conditionalFormatting sqref="O606:O1001">
    <cfRule type="cellIs" dxfId="51" priority="3" operator="greaterThan">
      <formula>$I$1</formula>
    </cfRule>
  </conditionalFormatting>
  <conditionalFormatting sqref="L41:L605">
    <cfRule type="cellIs" dxfId="50" priority="2" operator="greaterThan">
      <formula>$I$1</formula>
    </cfRule>
  </conditionalFormatting>
  <conditionalFormatting sqref="O41:O605">
    <cfRule type="cellIs" dxfId="49" priority="1" operator="greaterThan">
      <formula>$I$1</formula>
    </cfRule>
  </conditionalFormatting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sheetPr codeName="Hoja11"/>
  <dimension ref="A1:AO227"/>
  <sheetViews>
    <sheetView topLeftCell="E1" workbookViewId="0">
      <selection activeCell="O12" sqref="O12"/>
    </sheetView>
  </sheetViews>
  <sheetFormatPr baseColWidth="10" defaultRowHeight="15"/>
  <cols>
    <col min="8" max="14" width="12" bestFit="1" customWidth="1"/>
    <col min="15" max="15" width="12.7109375" bestFit="1" customWidth="1"/>
    <col min="16" max="16" width="11" customWidth="1"/>
    <col min="17" max="17" width="12.7109375" customWidth="1"/>
    <col min="19" max="19" width="12.140625" customWidth="1"/>
    <col min="20" max="20" width="12.42578125" customWidth="1"/>
    <col min="22" max="22" width="12" bestFit="1" customWidth="1"/>
    <col min="23" max="23" width="12.28515625" customWidth="1"/>
    <col min="24" max="29" width="12" customWidth="1"/>
    <col min="30" max="30" width="9.28515625" customWidth="1"/>
    <col min="34" max="34" width="13.5703125" customWidth="1"/>
    <col min="35" max="35" width="12" bestFit="1" customWidth="1"/>
    <col min="36" max="36" width="12" customWidth="1"/>
    <col min="38" max="38" width="13.5703125" customWidth="1"/>
    <col min="39" max="39" width="15.85546875" customWidth="1"/>
    <col min="41" max="41" width="12" bestFit="1" customWidth="1"/>
  </cols>
  <sheetData>
    <row r="1" spans="1:41" ht="26.25">
      <c r="A1" s="135" t="s">
        <v>64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</row>
    <row r="2" spans="1:41" ht="15.75">
      <c r="H2" s="23"/>
      <c r="K2" s="80">
        <f>AM5/AL5</f>
        <v>0.70247205572546123</v>
      </c>
      <c r="R2" s="8">
        <f>COUNT('INGRESO DE DATOS'!A4:A10000)</f>
        <v>11</v>
      </c>
      <c r="T2" s="8">
        <f>AVERAGE(AD7:AD18)</f>
        <v>8.8181818181818183</v>
      </c>
      <c r="X2" s="8"/>
      <c r="Y2" s="8"/>
      <c r="Z2" s="8"/>
      <c r="AA2" s="8"/>
      <c r="AB2" s="8"/>
      <c r="AC2" s="8"/>
    </row>
    <row r="3" spans="1:41" ht="15.75">
      <c r="T3" s="8">
        <f>AVERAGE(AK7:AK18)</f>
        <v>8.8181818187433905</v>
      </c>
    </row>
    <row r="4" spans="1:41" ht="15.75" thickBot="1"/>
    <row r="5" spans="1:41">
      <c r="Q5" s="22"/>
      <c r="R5" s="65">
        <f>SUM(R7:R997)</f>
        <v>685</v>
      </c>
      <c r="S5" s="65">
        <f t="shared" ref="S5:AO5" si="0">SUM(S7:S997)</f>
        <v>43515</v>
      </c>
      <c r="T5" s="65">
        <f t="shared" si="0"/>
        <v>2820151</v>
      </c>
      <c r="U5" s="65">
        <f>SUM(U7:U997)</f>
        <v>186368535</v>
      </c>
      <c r="V5" s="65">
        <f t="shared" si="0"/>
        <v>12545691535</v>
      </c>
      <c r="W5" s="65">
        <f t="shared" si="0"/>
        <v>859047860295</v>
      </c>
      <c r="X5" s="65">
        <f t="shared" si="0"/>
        <v>59732129675791</v>
      </c>
      <c r="Y5" s="65">
        <f t="shared" si="0"/>
        <v>4210038387792135</v>
      </c>
      <c r="Z5" s="65">
        <f>SUM(Z7:Z997)</f>
        <v>3.0024635741202643E+17</v>
      </c>
      <c r="AA5" s="65">
        <f t="shared" si="0"/>
        <v>2.162994034885931E+19</v>
      </c>
      <c r="AB5" s="65">
        <f t="shared" si="0"/>
        <v>1.5716684413122047E+21</v>
      </c>
      <c r="AC5" s="65">
        <f t="shared" si="0"/>
        <v>1.1503166289706361E+23</v>
      </c>
      <c r="AD5" s="65">
        <f t="shared" si="0"/>
        <v>97</v>
      </c>
      <c r="AE5" s="65">
        <f t="shared" si="0"/>
        <v>6184</v>
      </c>
      <c r="AF5" s="65">
        <f t="shared" si="0"/>
        <v>401968</v>
      </c>
      <c r="AG5" s="65">
        <f t="shared" si="0"/>
        <v>26626546</v>
      </c>
      <c r="AH5" s="65">
        <f t="shared" si="0"/>
        <v>1795576924</v>
      </c>
      <c r="AI5" s="65">
        <f>SUM(AI7:AI997)</f>
        <v>123100393474</v>
      </c>
      <c r="AJ5" s="65">
        <f>SUM(AJ7:AJ997)</f>
        <v>8565991486948</v>
      </c>
      <c r="AK5" s="65">
        <f t="shared" si="0"/>
        <v>97.000000006177288</v>
      </c>
      <c r="AL5" s="65">
        <f t="shared" si="0"/>
        <v>39.636363636363633</v>
      </c>
      <c r="AM5" s="65">
        <f t="shared" si="0"/>
        <v>27.843437845118281</v>
      </c>
      <c r="AN5" s="65">
        <f t="shared" si="0"/>
        <v>-6.1772880144417286E-9</v>
      </c>
      <c r="AO5" s="65">
        <f t="shared" si="0"/>
        <v>11.793102568434211</v>
      </c>
    </row>
    <row r="6" spans="1:41" ht="15.75" thickBot="1">
      <c r="H6" s="63">
        <f>$AJ$5</f>
        <v>8565991486948</v>
      </c>
      <c r="I6" s="39">
        <f>$AB$5</f>
        <v>1.5716684413122047E+21</v>
      </c>
      <c r="J6" s="39">
        <f>$AA$5</f>
        <v>2.162994034885931E+19</v>
      </c>
      <c r="K6" s="39">
        <f>$Z$5</f>
        <v>3.0024635741202643E+17</v>
      </c>
      <c r="L6" s="39">
        <f>$Y$5</f>
        <v>4210038387792135</v>
      </c>
      <c r="M6" s="39">
        <f>$X$5</f>
        <v>59732129675791</v>
      </c>
      <c r="N6" s="39">
        <f>$W$5</f>
        <v>859047860295</v>
      </c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</row>
    <row r="7" spans="1:41">
      <c r="H7" s="63">
        <f>$AI$5</f>
        <v>123100393474</v>
      </c>
      <c r="I7" s="39">
        <f>$AA$5</f>
        <v>2.162994034885931E+19</v>
      </c>
      <c r="J7" s="39">
        <f>$Z$5</f>
        <v>3.0024635741202643E+17</v>
      </c>
      <c r="K7" s="39">
        <f>$Y$5</f>
        <v>4210038387792135</v>
      </c>
      <c r="L7" s="39">
        <f>$X$5</f>
        <v>59732129675791</v>
      </c>
      <c r="M7" s="39">
        <f>$W$5</f>
        <v>859047860295</v>
      </c>
      <c r="N7" s="39">
        <f>$V$5</f>
        <v>12545691535</v>
      </c>
      <c r="R7">
        <f>'INGRESO DE DATOS'!A4</f>
        <v>64</v>
      </c>
      <c r="S7">
        <f>POWER(R7,2)</f>
        <v>4096</v>
      </c>
      <c r="T7">
        <f>POWER(R7,3)</f>
        <v>262144</v>
      </c>
      <c r="U7">
        <f>POWER(R7,4)</f>
        <v>16777216</v>
      </c>
      <c r="V7">
        <f>POWER(R7,5)</f>
        <v>1073741824</v>
      </c>
      <c r="W7">
        <f>POWER(R7,6)</f>
        <v>68719476736</v>
      </c>
      <c r="X7">
        <f>POWER(R7,7)</f>
        <v>4398046511104</v>
      </c>
      <c r="Y7">
        <f>POWER(R7,8)</f>
        <v>281474976710656</v>
      </c>
      <c r="Z7">
        <f>POWER(R7,9)</f>
        <v>1.8014398509481984E+16</v>
      </c>
      <c r="AA7">
        <f>POWER(R7,10)</f>
        <v>1.152921504606847E+18</v>
      </c>
      <c r="AB7">
        <f>POWER(R7,11)</f>
        <v>7.3786976294838206E+19</v>
      </c>
      <c r="AC7">
        <f>POWER(R7,12)</f>
        <v>4.7223664828696452E+21</v>
      </c>
      <c r="AD7">
        <f>'INGRESO DE DATOS'!B4</f>
        <v>8</v>
      </c>
      <c r="AE7">
        <f t="shared" ref="AE7:AE17" si="1">R7*AD7</f>
        <v>512</v>
      </c>
      <c r="AF7">
        <f>S7*AD7</f>
        <v>32768</v>
      </c>
      <c r="AG7">
        <f>T7*AD7</f>
        <v>2097152</v>
      </c>
      <c r="AH7">
        <f>U7*AD7</f>
        <v>134217728</v>
      </c>
      <c r="AI7">
        <f>V7*AD7</f>
        <v>8589934592</v>
      </c>
      <c r="AJ7">
        <f>W7*AD7</f>
        <v>549755813888</v>
      </c>
      <c r="AK7">
        <f>($O$12*W7)+($O$29*V7)+($O$46*U7)+($O$63*T7)+($O$80*S7)+($O$97*R7)+$O$114</f>
        <v>8.7465277348746895</v>
      </c>
      <c r="AL7">
        <f>POWER((AD7-$T$2),2)</f>
        <v>0.669421487603306</v>
      </c>
      <c r="AM7">
        <f t="shared" ref="AM7:AM14" si="2">POWER(AK7-$T$3,2)</f>
        <v>5.1343077350628338E-3</v>
      </c>
      <c r="AN7">
        <f>AD7-AK7</f>
        <v>-0.74652773487468949</v>
      </c>
      <c r="AO7">
        <f>POWER(AN7,2)</f>
        <v>0.55730365893713463</v>
      </c>
    </row>
    <row r="8" spans="1:41">
      <c r="H8" s="63">
        <f>$AH$5</f>
        <v>1795576924</v>
      </c>
      <c r="I8" s="39">
        <f>$Z$5</f>
        <v>3.0024635741202643E+17</v>
      </c>
      <c r="J8" s="39">
        <f>$Y$5</f>
        <v>4210038387792135</v>
      </c>
      <c r="K8" s="39">
        <f>$X$5</f>
        <v>59732129675791</v>
      </c>
      <c r="L8" s="39">
        <f>$W$5</f>
        <v>859047860295</v>
      </c>
      <c r="M8" s="39">
        <f>$V$5</f>
        <v>12545691535</v>
      </c>
      <c r="N8" s="39">
        <f>$U$5</f>
        <v>186368535</v>
      </c>
      <c r="R8">
        <f>'INGRESO DE DATOS'!A5</f>
        <v>71</v>
      </c>
      <c r="S8">
        <f t="shared" ref="S8:S13" si="3">POWER(R8,2)</f>
        <v>5041</v>
      </c>
      <c r="T8">
        <f t="shared" ref="T8:T13" si="4">POWER(R8,3)</f>
        <v>357911</v>
      </c>
      <c r="U8">
        <f t="shared" ref="U8:U13" si="5">POWER(R8,4)</f>
        <v>25411681</v>
      </c>
      <c r="V8">
        <f t="shared" ref="V8:V13" si="6">POWER(R8,5)</f>
        <v>1804229351</v>
      </c>
      <c r="W8">
        <f t="shared" ref="W8:W13" si="7">POWER(R8,6)</f>
        <v>128100283921</v>
      </c>
      <c r="X8">
        <f t="shared" ref="X8:X13" si="8">POWER(R8,7)</f>
        <v>9095120158391</v>
      </c>
      <c r="Y8">
        <f t="shared" ref="Y8:Y13" si="9">POWER(R8,8)</f>
        <v>645753531245761</v>
      </c>
      <c r="Z8">
        <f t="shared" ref="Z8:Z13" si="10">POWER(R8,9)</f>
        <v>4.5848500718449032E+16</v>
      </c>
      <c r="AA8">
        <f t="shared" ref="AA8:AA13" si="11">POWER(R8,10)</f>
        <v>3.2552435510098811E+18</v>
      </c>
      <c r="AB8">
        <f t="shared" ref="AB8:AB13" si="12">POWER(R8,11)</f>
        <v>2.3112229212170158E+20</v>
      </c>
      <c r="AC8">
        <f t="shared" ref="AC8:AC13" si="13">POWER(R8,12)</f>
        <v>1.6409682740640811E+22</v>
      </c>
      <c r="AD8">
        <f>'INGRESO DE DATOS'!B5</f>
        <v>10</v>
      </c>
      <c r="AE8">
        <f t="shared" si="1"/>
        <v>710</v>
      </c>
      <c r="AF8">
        <f t="shared" ref="AF8:AF13" si="14">S8*AD8</f>
        <v>50410</v>
      </c>
      <c r="AG8">
        <f t="shared" ref="AG8:AG13" si="15">T8*AD8</f>
        <v>3579110</v>
      </c>
      <c r="AH8">
        <f t="shared" ref="AH8:AH13" si="16">U8*AD8</f>
        <v>254116810</v>
      </c>
      <c r="AI8">
        <f t="shared" ref="AI8:AI13" si="17">V8*AD8</f>
        <v>18042293510</v>
      </c>
      <c r="AJ8">
        <f t="shared" ref="AJ8:AJ13" si="18">W8*AD8</f>
        <v>1281002839210</v>
      </c>
      <c r="AK8">
        <f t="shared" ref="AK8:AK14" si="19">($O$12*W8)+($O$29*V8)+($O$46*U8)+($O$63*T8)+($O$80*S8)+($O$97*R8)+$O$114</f>
        <v>11.044205589998455</v>
      </c>
      <c r="AL8">
        <f t="shared" ref="AL8:AL13" si="20">POWER((AD8-$T$2),2)</f>
        <v>1.3966942148760326</v>
      </c>
      <c r="AM8">
        <f t="shared" si="2"/>
        <v>4.9551818301926209</v>
      </c>
      <c r="AN8">
        <f t="shared" ref="AN8:AN14" si="21">AD8-AK8</f>
        <v>-1.0442055899984553</v>
      </c>
      <c r="AO8">
        <f t="shared" ref="AO8:AO14" si="22">POWER(AN8,2)</f>
        <v>1.0903653141840219</v>
      </c>
    </row>
    <row r="9" spans="1:41" ht="15" customHeight="1">
      <c r="H9" s="63">
        <f>$AG$5</f>
        <v>26626546</v>
      </c>
      <c r="I9" s="39">
        <f>$Y$5</f>
        <v>4210038387792135</v>
      </c>
      <c r="J9" s="39">
        <f>$X$5</f>
        <v>59732129675791</v>
      </c>
      <c r="K9" s="39">
        <f>$W$5</f>
        <v>859047860295</v>
      </c>
      <c r="L9" s="39">
        <f>$V$5</f>
        <v>12545691535</v>
      </c>
      <c r="M9" s="39">
        <f>$U$5</f>
        <v>186368535</v>
      </c>
      <c r="N9" s="39">
        <f>$T$5</f>
        <v>2820151</v>
      </c>
      <c r="R9">
        <f>'INGRESO DE DATOS'!A6</f>
        <v>53</v>
      </c>
      <c r="S9">
        <f t="shared" si="3"/>
        <v>2809</v>
      </c>
      <c r="T9">
        <f t="shared" si="4"/>
        <v>148877</v>
      </c>
      <c r="U9">
        <f t="shared" si="5"/>
        <v>7890481</v>
      </c>
      <c r="V9">
        <f t="shared" si="6"/>
        <v>418195493</v>
      </c>
      <c r="W9">
        <f t="shared" si="7"/>
        <v>22164361129</v>
      </c>
      <c r="X9">
        <f t="shared" si="8"/>
        <v>1174711139837</v>
      </c>
      <c r="Y9">
        <f t="shared" si="9"/>
        <v>62259690411361</v>
      </c>
      <c r="Z9">
        <f t="shared" si="10"/>
        <v>3299763591802133</v>
      </c>
      <c r="AA9">
        <f t="shared" si="11"/>
        <v>1.7488747036551306E+17</v>
      </c>
      <c r="AB9">
        <f t="shared" si="12"/>
        <v>9.2690359293721907E+18</v>
      </c>
      <c r="AC9">
        <f t="shared" si="13"/>
        <v>4.9125890425672617E+20</v>
      </c>
      <c r="AD9">
        <f>'INGRESO DE DATOS'!B6</f>
        <v>6</v>
      </c>
      <c r="AE9">
        <f t="shared" si="1"/>
        <v>318</v>
      </c>
      <c r="AF9">
        <f t="shared" si="14"/>
        <v>16854</v>
      </c>
      <c r="AG9">
        <f t="shared" si="15"/>
        <v>893262</v>
      </c>
      <c r="AH9">
        <f t="shared" si="16"/>
        <v>47342886</v>
      </c>
      <c r="AI9">
        <f t="shared" si="17"/>
        <v>2509172958</v>
      </c>
      <c r="AJ9">
        <f t="shared" si="18"/>
        <v>132986166774</v>
      </c>
      <c r="AK9">
        <f t="shared" si="19"/>
        <v>7.1065123955559102</v>
      </c>
      <c r="AL9">
        <f t="shared" si="20"/>
        <v>7.9421487603305794</v>
      </c>
      <c r="AM9">
        <f t="shared" si="2"/>
        <v>2.9298122142749614</v>
      </c>
      <c r="AN9">
        <f t="shared" si="21"/>
        <v>-1.1065123955559102</v>
      </c>
      <c r="AO9">
        <f t="shared" si="22"/>
        <v>1.2243696815188791</v>
      </c>
    </row>
    <row r="10" spans="1:41">
      <c r="H10" s="63">
        <f>$AF$5</f>
        <v>401968</v>
      </c>
      <c r="I10" s="39">
        <f>$X$5</f>
        <v>59732129675791</v>
      </c>
      <c r="J10" s="39">
        <f>$W$5</f>
        <v>859047860295</v>
      </c>
      <c r="K10" s="39">
        <f>$V$5</f>
        <v>12545691535</v>
      </c>
      <c r="L10" s="39">
        <f>$U$5</f>
        <v>186368535</v>
      </c>
      <c r="M10" s="39">
        <f>$T$5</f>
        <v>2820151</v>
      </c>
      <c r="N10" s="39">
        <f>$S$5</f>
        <v>43515</v>
      </c>
      <c r="R10">
        <f>'INGRESO DE DATOS'!A7</f>
        <v>67</v>
      </c>
      <c r="S10">
        <f t="shared" si="3"/>
        <v>4489</v>
      </c>
      <c r="T10">
        <f t="shared" si="4"/>
        <v>300763</v>
      </c>
      <c r="U10">
        <f t="shared" si="5"/>
        <v>20151121</v>
      </c>
      <c r="V10">
        <f t="shared" si="6"/>
        <v>1350125107</v>
      </c>
      <c r="W10">
        <f t="shared" si="7"/>
        <v>90458382169</v>
      </c>
      <c r="X10">
        <f t="shared" si="8"/>
        <v>6060711605323</v>
      </c>
      <c r="Y10">
        <f t="shared" si="9"/>
        <v>406067677556641</v>
      </c>
      <c r="Z10">
        <f t="shared" si="10"/>
        <v>2.7206534396294948E+16</v>
      </c>
      <c r="AA10">
        <f t="shared" si="11"/>
        <v>1.8228378045517614E+18</v>
      </c>
      <c r="AB10">
        <f t="shared" si="12"/>
        <v>1.2213013290496801E+20</v>
      </c>
      <c r="AC10">
        <f t="shared" si="13"/>
        <v>8.1827189046328573E+21</v>
      </c>
      <c r="AD10">
        <f>'INGRESO DE DATOS'!B7</f>
        <v>11</v>
      </c>
      <c r="AE10">
        <f t="shared" si="1"/>
        <v>737</v>
      </c>
      <c r="AF10">
        <f t="shared" si="14"/>
        <v>49379</v>
      </c>
      <c r="AG10">
        <f t="shared" si="15"/>
        <v>3308393</v>
      </c>
      <c r="AH10">
        <f t="shared" si="16"/>
        <v>221662331</v>
      </c>
      <c r="AI10">
        <f t="shared" si="17"/>
        <v>14851376177</v>
      </c>
      <c r="AJ10">
        <f t="shared" si="18"/>
        <v>995042203859</v>
      </c>
      <c r="AK10">
        <f t="shared" si="19"/>
        <v>9.4951267212381936</v>
      </c>
      <c r="AL10">
        <f t="shared" si="20"/>
        <v>4.7603305785123959</v>
      </c>
      <c r="AM10">
        <f t="shared" si="2"/>
        <v>0.45825440101369846</v>
      </c>
      <c r="AN10">
        <f t="shared" si="21"/>
        <v>1.5048732787618064</v>
      </c>
      <c r="AO10">
        <f t="shared" si="22"/>
        <v>2.2646435851313096</v>
      </c>
    </row>
    <row r="11" spans="1:41">
      <c r="H11" s="63">
        <f>$AE$5</f>
        <v>6184</v>
      </c>
      <c r="I11" s="39">
        <f>$W$5</f>
        <v>859047860295</v>
      </c>
      <c r="J11" s="39">
        <f>$V$5</f>
        <v>12545691535</v>
      </c>
      <c r="K11" s="39">
        <f>$U$5</f>
        <v>186368535</v>
      </c>
      <c r="L11" s="39">
        <f>$T$5</f>
        <v>2820151</v>
      </c>
      <c r="M11" s="39">
        <f>$S$5</f>
        <v>43515</v>
      </c>
      <c r="N11" s="39">
        <f>$R$5</f>
        <v>685</v>
      </c>
      <c r="R11">
        <f>'INGRESO DE DATOS'!A8</f>
        <v>55</v>
      </c>
      <c r="S11">
        <f t="shared" si="3"/>
        <v>3025</v>
      </c>
      <c r="T11">
        <f t="shared" si="4"/>
        <v>166375</v>
      </c>
      <c r="U11">
        <f t="shared" si="5"/>
        <v>9150625</v>
      </c>
      <c r="V11">
        <f t="shared" si="6"/>
        <v>503284375</v>
      </c>
      <c r="W11">
        <f t="shared" si="7"/>
        <v>27680640625</v>
      </c>
      <c r="X11">
        <f t="shared" si="8"/>
        <v>1522435234375</v>
      </c>
      <c r="Y11">
        <f t="shared" si="9"/>
        <v>83733937890625</v>
      </c>
      <c r="Z11">
        <f t="shared" si="10"/>
        <v>4605366583984375</v>
      </c>
      <c r="AA11">
        <f t="shared" si="11"/>
        <v>2.5329516211914064E+17</v>
      </c>
      <c r="AB11">
        <f t="shared" si="12"/>
        <v>1.3931233916552735E+19</v>
      </c>
      <c r="AC11">
        <f t="shared" si="13"/>
        <v>7.6621786541040035E+20</v>
      </c>
      <c r="AD11">
        <f>'INGRESO DE DATOS'!B8</f>
        <v>8</v>
      </c>
      <c r="AE11">
        <f t="shared" si="1"/>
        <v>440</v>
      </c>
      <c r="AF11">
        <f t="shared" si="14"/>
        <v>24200</v>
      </c>
      <c r="AG11">
        <f t="shared" si="15"/>
        <v>1331000</v>
      </c>
      <c r="AH11">
        <f t="shared" si="16"/>
        <v>73205000</v>
      </c>
      <c r="AI11">
        <f t="shared" si="17"/>
        <v>4026275000</v>
      </c>
      <c r="AJ11">
        <f t="shared" si="18"/>
        <v>221445125000</v>
      </c>
      <c r="AK11">
        <f t="shared" si="19"/>
        <v>8.0178080014375155</v>
      </c>
      <c r="AL11">
        <f t="shared" si="20"/>
        <v>0.669421487603306</v>
      </c>
      <c r="AM11">
        <f t="shared" si="2"/>
        <v>0.64059824742877813</v>
      </c>
      <c r="AN11">
        <f t="shared" si="21"/>
        <v>-1.7808001437515486E-2</v>
      </c>
      <c r="AO11">
        <f t="shared" si="22"/>
        <v>3.1712491519855361E-4</v>
      </c>
    </row>
    <row r="12" spans="1:41" ht="15.75" thickBot="1">
      <c r="H12" s="71">
        <f>$AD$5</f>
        <v>97</v>
      </c>
      <c r="I12" s="70">
        <f>$V$5</f>
        <v>12545691535</v>
      </c>
      <c r="J12" s="70">
        <f>$U$5</f>
        <v>186368535</v>
      </c>
      <c r="K12" s="70">
        <f>$T$5</f>
        <v>2820151</v>
      </c>
      <c r="L12" s="70">
        <f>$S$5</f>
        <v>43515</v>
      </c>
      <c r="M12" s="70">
        <f>$R$5</f>
        <v>685</v>
      </c>
      <c r="N12" s="70">
        <f>$R$2</f>
        <v>11</v>
      </c>
      <c r="O12" s="16">
        <f>[1]!xMatDet(H6:N12)/[1]!xMatDet(H13:N19)</f>
        <v>3.1349784818473569E-7</v>
      </c>
      <c r="P12" s="16"/>
      <c r="R12">
        <f>'INGRESO DE DATOS'!A9</f>
        <v>58</v>
      </c>
      <c r="S12">
        <f t="shared" si="3"/>
        <v>3364</v>
      </c>
      <c r="T12">
        <f t="shared" si="4"/>
        <v>195112</v>
      </c>
      <c r="U12">
        <f t="shared" si="5"/>
        <v>11316496</v>
      </c>
      <c r="V12">
        <f t="shared" si="6"/>
        <v>656356768</v>
      </c>
      <c r="W12">
        <f t="shared" si="7"/>
        <v>38068692544</v>
      </c>
      <c r="X12">
        <f t="shared" si="8"/>
        <v>2207984167552</v>
      </c>
      <c r="Y12">
        <f t="shared" si="9"/>
        <v>128063081718016</v>
      </c>
      <c r="Z12">
        <f t="shared" si="10"/>
        <v>7427658739644928</v>
      </c>
      <c r="AA12">
        <f t="shared" si="11"/>
        <v>4.3080420689940582E+17</v>
      </c>
      <c r="AB12">
        <f t="shared" si="12"/>
        <v>2.4986644000165536E+19</v>
      </c>
      <c r="AC12">
        <f t="shared" si="13"/>
        <v>1.4492253520096013E+21</v>
      </c>
      <c r="AD12">
        <f>'INGRESO DE DATOS'!B9</f>
        <v>7</v>
      </c>
      <c r="AE12">
        <f t="shared" si="1"/>
        <v>406</v>
      </c>
      <c r="AF12">
        <f t="shared" si="14"/>
        <v>23548</v>
      </c>
      <c r="AG12">
        <f t="shared" si="15"/>
        <v>1365784</v>
      </c>
      <c r="AH12">
        <f t="shared" si="16"/>
        <v>79215472</v>
      </c>
      <c r="AI12">
        <f t="shared" si="17"/>
        <v>4594497376</v>
      </c>
      <c r="AJ12">
        <f t="shared" si="18"/>
        <v>266480847808</v>
      </c>
      <c r="AK12">
        <f t="shared" si="19"/>
        <v>8.523466143400583</v>
      </c>
      <c r="AL12">
        <f t="shared" si="20"/>
        <v>3.3057851239669427</v>
      </c>
      <c r="AM12">
        <f t="shared" si="2"/>
        <v>8.6857329292767127E-2</v>
      </c>
      <c r="AN12">
        <f t="shared" si="21"/>
        <v>-1.523466143400583</v>
      </c>
      <c r="AO12">
        <f t="shared" si="22"/>
        <v>2.3209490900878458</v>
      </c>
    </row>
    <row r="13" spans="1:41">
      <c r="H13" s="39">
        <f>$AC$5</f>
        <v>1.1503166289706361E+23</v>
      </c>
      <c r="I13" s="39">
        <f>$AB$5</f>
        <v>1.5716684413122047E+21</v>
      </c>
      <c r="J13" s="39">
        <f>$AA$5</f>
        <v>2.162994034885931E+19</v>
      </c>
      <c r="K13" s="39">
        <f>$Z$5</f>
        <v>3.0024635741202643E+17</v>
      </c>
      <c r="L13" s="39">
        <f>$Y$5</f>
        <v>4210038387792135</v>
      </c>
      <c r="M13" s="39">
        <f>$X$5</f>
        <v>59732129675791</v>
      </c>
      <c r="N13" s="39">
        <f>$W$5</f>
        <v>859047860295</v>
      </c>
      <c r="R13">
        <f>'INGRESO DE DATOS'!A10</f>
        <v>77</v>
      </c>
      <c r="S13">
        <f t="shared" si="3"/>
        <v>5929</v>
      </c>
      <c r="T13">
        <f t="shared" si="4"/>
        <v>456533</v>
      </c>
      <c r="U13">
        <f t="shared" si="5"/>
        <v>35153041</v>
      </c>
      <c r="V13">
        <f t="shared" si="6"/>
        <v>2706784157</v>
      </c>
      <c r="W13">
        <f t="shared" si="7"/>
        <v>208422380089</v>
      </c>
      <c r="X13">
        <f t="shared" si="8"/>
        <v>16048523266853</v>
      </c>
      <c r="Y13">
        <f t="shared" si="9"/>
        <v>1235736291547681</v>
      </c>
      <c r="Z13">
        <f t="shared" si="10"/>
        <v>9.515169444917144E+16</v>
      </c>
      <c r="AA13">
        <f t="shared" si="11"/>
        <v>7.3266804725862011E+18</v>
      </c>
      <c r="AB13">
        <f t="shared" si="12"/>
        <v>5.6415439638913745E+20</v>
      </c>
      <c r="AC13">
        <f t="shared" si="13"/>
        <v>4.3439888521963585E+22</v>
      </c>
      <c r="AD13">
        <f>'INGRESO DE DATOS'!B10</f>
        <v>10</v>
      </c>
      <c r="AE13">
        <f t="shared" si="1"/>
        <v>770</v>
      </c>
      <c r="AF13">
        <f t="shared" si="14"/>
        <v>59290</v>
      </c>
      <c r="AG13">
        <f t="shared" si="15"/>
        <v>4565330</v>
      </c>
      <c r="AH13">
        <f t="shared" si="16"/>
        <v>351530410</v>
      </c>
      <c r="AI13">
        <f t="shared" si="17"/>
        <v>27067841570</v>
      </c>
      <c r="AJ13">
        <f t="shared" si="18"/>
        <v>2084223800890</v>
      </c>
      <c r="AK13">
        <f t="shared" si="19"/>
        <v>10.513781521985948</v>
      </c>
      <c r="AL13">
        <f t="shared" si="20"/>
        <v>1.3966942148760326</v>
      </c>
      <c r="AM13">
        <f t="shared" si="2"/>
        <v>2.875058353636248</v>
      </c>
      <c r="AN13">
        <f t="shared" si="21"/>
        <v>-0.51378152198594762</v>
      </c>
      <c r="AO13">
        <f t="shared" si="22"/>
        <v>0.26397145233419678</v>
      </c>
    </row>
    <row r="14" spans="1:41">
      <c r="H14" s="39">
        <f>$AB$5</f>
        <v>1.5716684413122047E+21</v>
      </c>
      <c r="I14" s="39">
        <f>$AA$5</f>
        <v>2.162994034885931E+19</v>
      </c>
      <c r="J14" s="39">
        <f>$Z$5</f>
        <v>3.0024635741202643E+17</v>
      </c>
      <c r="K14" s="39">
        <f>$Y$5</f>
        <v>4210038387792135</v>
      </c>
      <c r="L14" s="39">
        <f>$X$5</f>
        <v>59732129675791</v>
      </c>
      <c r="M14" s="39">
        <f>$W$5</f>
        <v>859047860295</v>
      </c>
      <c r="N14" s="39">
        <f>$V$5</f>
        <v>12545691535</v>
      </c>
      <c r="R14">
        <f>'INGRESO DE DATOS'!A11</f>
        <v>57</v>
      </c>
      <c r="S14">
        <f>POWER(R14,2)</f>
        <v>3249</v>
      </c>
      <c r="T14">
        <f>POWER(R14,3)</f>
        <v>185193</v>
      </c>
      <c r="U14">
        <f>POWER(R14,4)</f>
        <v>10556001</v>
      </c>
      <c r="V14">
        <f>POWER(R14,5)</f>
        <v>601692057</v>
      </c>
      <c r="W14">
        <f>POWER(R14,6)</f>
        <v>34296447249</v>
      </c>
      <c r="X14">
        <f>POWER(R14,7)</f>
        <v>1954897493193</v>
      </c>
      <c r="Y14">
        <f>POWER(R14,8)</f>
        <v>111429157112001</v>
      </c>
      <c r="Z14">
        <f>POWER(R14,9)</f>
        <v>6351461955384057</v>
      </c>
      <c r="AA14">
        <f>POWER(R14,10)</f>
        <v>3.6203333145689126E+17</v>
      </c>
      <c r="AB14">
        <f>POWER(R14,11)</f>
        <v>2.0635899893042803E+19</v>
      </c>
      <c r="AC14">
        <f>POWER(R14,12)</f>
        <v>1.1762462939034397E+21</v>
      </c>
      <c r="AD14">
        <f>'INGRESO DE DATOS'!B11</f>
        <v>9</v>
      </c>
      <c r="AE14">
        <f t="shared" si="1"/>
        <v>513</v>
      </c>
      <c r="AF14">
        <f>S14*AD14</f>
        <v>29241</v>
      </c>
      <c r="AG14">
        <f>T14*AD14</f>
        <v>1666737</v>
      </c>
      <c r="AH14">
        <f>U14*AD14</f>
        <v>95004009</v>
      </c>
      <c r="AI14">
        <f>V14*AD14</f>
        <v>5415228513</v>
      </c>
      <c r="AJ14">
        <f>W14*AD14</f>
        <v>308668025241</v>
      </c>
      <c r="AK14">
        <f t="shared" si="19"/>
        <v>8.4434220071780146</v>
      </c>
      <c r="AL14">
        <f>POWER((AD14-$T$2),2)</f>
        <v>3.305785123966936E-2</v>
      </c>
      <c r="AM14">
        <f t="shared" si="2"/>
        <v>0.14044491636451603</v>
      </c>
      <c r="AN14">
        <f t="shared" si="21"/>
        <v>0.55657799282198539</v>
      </c>
      <c r="AO14">
        <f t="shared" si="22"/>
        <v>0.30977906209375</v>
      </c>
    </row>
    <row r="15" spans="1:41">
      <c r="H15" s="39">
        <f>$AA$5</f>
        <v>2.162994034885931E+19</v>
      </c>
      <c r="I15" s="39">
        <f>$Z$5</f>
        <v>3.0024635741202643E+17</v>
      </c>
      <c r="J15" s="39">
        <f>$Y$5</f>
        <v>4210038387792135</v>
      </c>
      <c r="K15" s="39">
        <f>$X$5</f>
        <v>59732129675791</v>
      </c>
      <c r="L15" s="39">
        <f>$W$5</f>
        <v>859047860295</v>
      </c>
      <c r="M15" s="39">
        <f>$V$5</f>
        <v>12545691535</v>
      </c>
      <c r="N15" s="39">
        <f>$U$5</f>
        <v>186368535</v>
      </c>
      <c r="R15">
        <f>'INGRESO DE DATOS'!A12</f>
        <v>56</v>
      </c>
      <c r="S15">
        <f>POWER(R15,2)</f>
        <v>3136</v>
      </c>
      <c r="T15">
        <f>POWER(R15,3)</f>
        <v>175616</v>
      </c>
      <c r="U15">
        <f>POWER(R15,4)</f>
        <v>9834496</v>
      </c>
      <c r="V15">
        <f>POWER(R15,5)</f>
        <v>550731776</v>
      </c>
      <c r="W15">
        <f>POWER(R15,6)</f>
        <v>30840979456</v>
      </c>
      <c r="X15">
        <f>POWER(R15,7)</f>
        <v>1727094849536</v>
      </c>
      <c r="Y15">
        <f>POWER(R15,8)</f>
        <v>96717311574016</v>
      </c>
      <c r="Z15">
        <f>POWER(R15,9)</f>
        <v>5416169448144896</v>
      </c>
      <c r="AA15">
        <f>POWER(R15,10)</f>
        <v>3.0330548909611418E+17</v>
      </c>
      <c r="AB15">
        <f>POWER(R15,11)</f>
        <v>1.6985107389382394E+19</v>
      </c>
      <c r="AC15">
        <f>POWER(R15,12)</f>
        <v>9.5116601380541406E+20</v>
      </c>
      <c r="AD15">
        <f>'INGRESO DE DATOS'!B12</f>
        <v>10</v>
      </c>
      <c r="AE15">
        <f t="shared" si="1"/>
        <v>560</v>
      </c>
      <c r="AF15">
        <f>S15*AD15</f>
        <v>31360</v>
      </c>
      <c r="AG15">
        <f>T15*AD15</f>
        <v>1756160</v>
      </c>
      <c r="AH15">
        <f>U15*AD15</f>
        <v>98344960</v>
      </c>
      <c r="AI15">
        <f>V15*AD15</f>
        <v>5507317760</v>
      </c>
      <c r="AJ15">
        <f>W15*AD15</f>
        <v>308409794560</v>
      </c>
      <c r="AK15">
        <f>($O$12*W15)+($O$29*V15)+($O$46*U15)+($O$63*T15)+($O$80*S15)+($O$97*R15)+$O$114</f>
        <v>8.2827890126136481</v>
      </c>
      <c r="AL15">
        <f>POWER((AD15-$T$2),2)</f>
        <v>1.3966942148760326</v>
      </c>
      <c r="AM15">
        <f>POWER(AK15-$T$3,2)</f>
        <v>0.28664545685547993</v>
      </c>
      <c r="AN15">
        <f>AD15-AK15</f>
        <v>1.7172109873863519</v>
      </c>
      <c r="AO15">
        <f>POWER(AN15,2)</f>
        <v>2.9488135752004099</v>
      </c>
    </row>
    <row r="16" spans="1:41">
      <c r="H16" s="39">
        <f>$Z$5</f>
        <v>3.0024635741202643E+17</v>
      </c>
      <c r="I16" s="39">
        <f>$Y$5</f>
        <v>4210038387792135</v>
      </c>
      <c r="J16" s="39">
        <f>$X$5</f>
        <v>59732129675791</v>
      </c>
      <c r="K16" s="39">
        <f>$W$5</f>
        <v>859047860295</v>
      </c>
      <c r="L16" s="39">
        <f>$V$5</f>
        <v>12545691535</v>
      </c>
      <c r="M16" s="39">
        <f>$U$5</f>
        <v>186368535</v>
      </c>
      <c r="N16" s="39">
        <f>$T$5</f>
        <v>2820151</v>
      </c>
      <c r="Q16" s="22"/>
      <c r="R16">
        <f>'INGRESO DE DATOS'!A13</f>
        <v>51</v>
      </c>
      <c r="S16">
        <f>POWER(R16,2)</f>
        <v>2601</v>
      </c>
      <c r="T16">
        <f>POWER(R16,3)</f>
        <v>132651</v>
      </c>
      <c r="U16">
        <f>POWER(R16,4)</f>
        <v>6765201</v>
      </c>
      <c r="V16">
        <f>POWER(R16,5)</f>
        <v>345025251</v>
      </c>
      <c r="W16">
        <f>POWER(R16,6)</f>
        <v>17596287801</v>
      </c>
      <c r="X16">
        <f>POWER(R16,7)</f>
        <v>897410677851</v>
      </c>
      <c r="Y16">
        <f>POWER(R16,8)</f>
        <v>45767944570401</v>
      </c>
      <c r="Z16">
        <f>POWER(R16,9)</f>
        <v>2334165173090451</v>
      </c>
      <c r="AA16">
        <f>POWER(R16,10)</f>
        <v>1.1904242382761301E+17</v>
      </c>
      <c r="AB16">
        <f>POWER(R16,11)</f>
        <v>6.0711636152082627E+18</v>
      </c>
      <c r="AC16">
        <f>POWER(R16,12)</f>
        <v>3.0962934437562142E+20</v>
      </c>
      <c r="AD16">
        <f>'INGRESO DE DATOS'!B13</f>
        <v>6</v>
      </c>
      <c r="AE16">
        <f t="shared" si="1"/>
        <v>306</v>
      </c>
      <c r="AF16">
        <f>S16*AD16</f>
        <v>15606</v>
      </c>
      <c r="AG16">
        <f>T16*AD16</f>
        <v>795906</v>
      </c>
      <c r="AH16">
        <f>U16*AD16</f>
        <v>40591206</v>
      </c>
      <c r="AI16">
        <f>V16*AD16</f>
        <v>2070151506</v>
      </c>
      <c r="AJ16">
        <f>W16*AD16</f>
        <v>105577726806</v>
      </c>
      <c r="AK16">
        <f>($O$12*W16)+($O$29*V16)+($O$46*U16)+($O$63*T16)+($O$80*S16)+($O$97*R16)+$O$114</f>
        <v>5.6620535286565428</v>
      </c>
      <c r="AL16">
        <f>POWER((AD16-$T$2),2)</f>
        <v>7.9421487603305794</v>
      </c>
      <c r="AM16">
        <f>POWER(AK16-$T$3,2)</f>
        <v>9.9611457834865291</v>
      </c>
      <c r="AN16">
        <f>AD16-AK16</f>
        <v>0.33794647134345723</v>
      </c>
      <c r="AO16">
        <f>POWER(AN16,2)</f>
        <v>0.11420781749349417</v>
      </c>
    </row>
    <row r="17" spans="8:41">
      <c r="H17" s="39">
        <f>$Y$5</f>
        <v>4210038387792135</v>
      </c>
      <c r="I17" s="39">
        <f>$X$5</f>
        <v>59732129675791</v>
      </c>
      <c r="J17" s="39">
        <f>$W$5</f>
        <v>859047860295</v>
      </c>
      <c r="K17" s="39">
        <f>$V$5</f>
        <v>12545691535</v>
      </c>
      <c r="L17" s="39">
        <f>$U$5</f>
        <v>186368535</v>
      </c>
      <c r="M17" s="39">
        <f>$T$5</f>
        <v>2820151</v>
      </c>
      <c r="N17" s="39">
        <f>$S$5</f>
        <v>43515</v>
      </c>
      <c r="R17">
        <f>'INGRESO DE DATOS'!A14</f>
        <v>76</v>
      </c>
      <c r="S17">
        <f>POWER(R17,2)</f>
        <v>5776</v>
      </c>
      <c r="T17">
        <f>POWER(R17,3)</f>
        <v>438976</v>
      </c>
      <c r="U17">
        <f>POWER(R17,4)</f>
        <v>33362176</v>
      </c>
      <c r="V17">
        <f>POWER(R17,5)</f>
        <v>2535525376</v>
      </c>
      <c r="W17">
        <f>POWER(R17,6)</f>
        <v>192699928576</v>
      </c>
      <c r="X17">
        <f>POWER(R17,7)</f>
        <v>14645194571776</v>
      </c>
      <c r="Y17">
        <f>POWER(R17,8)</f>
        <v>1113034787454976</v>
      </c>
      <c r="Z17">
        <f>POWER(R17,9)</f>
        <v>8.4590643846578176E+16</v>
      </c>
      <c r="AA17">
        <f>POWER(R17,10)</f>
        <v>6.4288889323399414E+18</v>
      </c>
      <c r="AB17">
        <f>POWER(R17,11)</f>
        <v>4.8859555885783554E+20</v>
      </c>
      <c r="AC17">
        <f>POWER(R17,12)</f>
        <v>3.7133262473195501E+22</v>
      </c>
      <c r="AD17">
        <f>'INGRESO DE DATOS'!B14</f>
        <v>12</v>
      </c>
      <c r="AE17">
        <f t="shared" si="1"/>
        <v>912</v>
      </c>
      <c r="AF17">
        <f>S17*AD17</f>
        <v>69312</v>
      </c>
      <c r="AG17">
        <f>T17*AD17</f>
        <v>5267712</v>
      </c>
      <c r="AH17">
        <f>U17*AD17</f>
        <v>400346112</v>
      </c>
      <c r="AI17">
        <f>V17*AD17</f>
        <v>30426304512</v>
      </c>
      <c r="AJ17">
        <f>W17*AD17</f>
        <v>2312399142912</v>
      </c>
      <c r="AK17">
        <f>($O$12*W17)+($O$29*V17)+($O$46*U17)+($O$63*T17)+($O$80*S17)+($O$97*R17)+$O$114</f>
        <v>11.164307349237788</v>
      </c>
      <c r="AL17">
        <f>POWER((AD17-$T$2),2)</f>
        <v>10.12396694214876</v>
      </c>
      <c r="AM17">
        <f>POWER(AK17-$T$3,2)</f>
        <v>5.5043050048376179</v>
      </c>
      <c r="AN17">
        <f>AD17-AK17</f>
        <v>0.835692650762212</v>
      </c>
      <c r="AO17">
        <f>POWER(AN17,2)</f>
        <v>0.69838220653797245</v>
      </c>
    </row>
    <row r="18" spans="8:41">
      <c r="H18" s="39">
        <f>$X$5</f>
        <v>59732129675791</v>
      </c>
      <c r="I18" s="39">
        <f>$W$5</f>
        <v>859047860295</v>
      </c>
      <c r="J18" s="39">
        <f>$V$5</f>
        <v>12545691535</v>
      </c>
      <c r="K18" s="39">
        <f>$U$5</f>
        <v>186368535</v>
      </c>
      <c r="L18" s="39">
        <f>$T$5</f>
        <v>2820151</v>
      </c>
      <c r="M18" s="39">
        <f>$S$5</f>
        <v>43515</v>
      </c>
      <c r="N18" s="39">
        <f>$R$5</f>
        <v>685</v>
      </c>
    </row>
    <row r="19" spans="8:41">
      <c r="H19" s="39">
        <f>$W$5</f>
        <v>859047860295</v>
      </c>
      <c r="I19" s="39">
        <f>$V$5</f>
        <v>12545691535</v>
      </c>
      <c r="J19" s="39">
        <f>$U$5</f>
        <v>186368535</v>
      </c>
      <c r="K19" s="39">
        <f>$T$5</f>
        <v>2820151</v>
      </c>
      <c r="L19" s="39">
        <f>$S$5</f>
        <v>43515</v>
      </c>
      <c r="M19" s="39">
        <f>$R$5</f>
        <v>685</v>
      </c>
      <c r="N19" s="39">
        <f>$R$2</f>
        <v>11</v>
      </c>
    </row>
    <row r="20" spans="8:41">
      <c r="H20" s="39"/>
      <c r="I20" s="39"/>
      <c r="J20" s="39"/>
      <c r="K20" s="39"/>
      <c r="L20" s="39"/>
      <c r="M20" s="39"/>
      <c r="N20" s="39"/>
    </row>
    <row r="21" spans="8:41">
      <c r="H21" s="39"/>
      <c r="I21" s="39"/>
      <c r="J21" s="39"/>
      <c r="K21" s="39"/>
      <c r="L21" s="39"/>
      <c r="M21" s="39"/>
      <c r="N21" s="39"/>
    </row>
    <row r="22" spans="8:41">
      <c r="H22" s="39"/>
      <c r="I22" s="39"/>
      <c r="J22" s="39"/>
      <c r="K22" s="39"/>
      <c r="L22" s="39"/>
      <c r="M22" s="39"/>
      <c r="N22" s="39"/>
      <c r="Q22" s="22"/>
    </row>
    <row r="23" spans="8:41">
      <c r="H23" s="39">
        <f>$AC$5</f>
        <v>1.1503166289706361E+23</v>
      </c>
      <c r="I23" s="63">
        <f>$AJ$5</f>
        <v>8565991486948</v>
      </c>
      <c r="J23" s="39">
        <f>$AA$5</f>
        <v>2.162994034885931E+19</v>
      </c>
      <c r="K23" s="39">
        <f>$Z$5</f>
        <v>3.0024635741202643E+17</v>
      </c>
      <c r="L23" s="39">
        <f>$Y$5</f>
        <v>4210038387792135</v>
      </c>
      <c r="M23" s="39">
        <f>$X$5</f>
        <v>59732129675791</v>
      </c>
      <c r="N23" s="39">
        <f>$W$5</f>
        <v>859047860295</v>
      </c>
    </row>
    <row r="24" spans="8:41">
      <c r="H24" s="39">
        <f>$AB$5</f>
        <v>1.5716684413122047E+21</v>
      </c>
      <c r="I24" s="63">
        <f>$AI$5</f>
        <v>123100393474</v>
      </c>
      <c r="J24" s="39">
        <f>$Z$5</f>
        <v>3.0024635741202643E+17</v>
      </c>
      <c r="K24" s="39">
        <f>$Y$5</f>
        <v>4210038387792135</v>
      </c>
      <c r="L24" s="39">
        <f>$X$5</f>
        <v>59732129675791</v>
      </c>
      <c r="M24" s="39">
        <f>$W$5</f>
        <v>859047860295</v>
      </c>
      <c r="N24" s="39">
        <f>$V$5</f>
        <v>12545691535</v>
      </c>
    </row>
    <row r="25" spans="8:41">
      <c r="H25" s="39">
        <f>$AA$5</f>
        <v>2.162994034885931E+19</v>
      </c>
      <c r="I25" s="63">
        <f>$AH$5</f>
        <v>1795576924</v>
      </c>
      <c r="J25" s="39">
        <f>$Y$5</f>
        <v>4210038387792135</v>
      </c>
      <c r="K25" s="39">
        <f>$X$5</f>
        <v>59732129675791</v>
      </c>
      <c r="L25" s="39">
        <f>$W$5</f>
        <v>859047860295</v>
      </c>
      <c r="M25" s="39">
        <f>$V$5</f>
        <v>12545691535</v>
      </c>
      <c r="N25" s="39">
        <f>$U$5</f>
        <v>186368535</v>
      </c>
      <c r="Q25" s="22"/>
    </row>
    <row r="26" spans="8:41">
      <c r="H26" s="39">
        <f>$Z$5</f>
        <v>3.0024635741202643E+17</v>
      </c>
      <c r="I26" s="63">
        <f>$AG$5</f>
        <v>26626546</v>
      </c>
      <c r="J26" s="39">
        <f>$X$5</f>
        <v>59732129675791</v>
      </c>
      <c r="K26" s="39">
        <f>$W$5</f>
        <v>859047860295</v>
      </c>
      <c r="L26" s="39">
        <f>$V$5</f>
        <v>12545691535</v>
      </c>
      <c r="M26" s="39">
        <f>$U$5</f>
        <v>186368535</v>
      </c>
      <c r="N26" s="39">
        <f>$T$5</f>
        <v>2820151</v>
      </c>
      <c r="Q26" s="22"/>
    </row>
    <row r="27" spans="8:41">
      <c r="H27" s="39">
        <f>$Y$5</f>
        <v>4210038387792135</v>
      </c>
      <c r="I27" s="63">
        <f>$AF$5</f>
        <v>401968</v>
      </c>
      <c r="J27" s="39">
        <f>$W$5</f>
        <v>859047860295</v>
      </c>
      <c r="K27" s="39">
        <f>$V$5</f>
        <v>12545691535</v>
      </c>
      <c r="L27" s="39">
        <f>$U$5</f>
        <v>186368535</v>
      </c>
      <c r="M27" s="39">
        <f>$T$5</f>
        <v>2820151</v>
      </c>
      <c r="N27" s="39">
        <f>$S$5</f>
        <v>43515</v>
      </c>
    </row>
    <row r="28" spans="8:41">
      <c r="H28" s="39">
        <f>$X$5</f>
        <v>59732129675791</v>
      </c>
      <c r="I28" s="63">
        <f>$AE$5</f>
        <v>6184</v>
      </c>
      <c r="J28" s="39">
        <f>$V$5</f>
        <v>12545691535</v>
      </c>
      <c r="K28" s="39">
        <f>$U$5</f>
        <v>186368535</v>
      </c>
      <c r="L28" s="39">
        <f>$T$5</f>
        <v>2820151</v>
      </c>
      <c r="M28" s="39">
        <f>$S$5</f>
        <v>43515</v>
      </c>
      <c r="N28" s="39">
        <f>$R$5</f>
        <v>685</v>
      </c>
    </row>
    <row r="29" spans="8:41" ht="15.75" thickBot="1">
      <c r="H29" s="70">
        <f>$W$5</f>
        <v>859047860295</v>
      </c>
      <c r="I29" s="71">
        <f>$AD$5</f>
        <v>97</v>
      </c>
      <c r="J29" s="70">
        <f>$U$5</f>
        <v>186368535</v>
      </c>
      <c r="K29" s="70">
        <f>$T$5</f>
        <v>2820151</v>
      </c>
      <c r="L29" s="70">
        <f>$S$5</f>
        <v>43515</v>
      </c>
      <c r="M29" s="70">
        <f>$R$5</f>
        <v>685</v>
      </c>
      <c r="N29" s="70">
        <f>$R$2</f>
        <v>11</v>
      </c>
      <c r="O29" s="16">
        <f>[1]!xMatDet(H23:N29)/[1]!xMatDet(H30:N36)</f>
        <v>-1.2464667462741343E-4</v>
      </c>
      <c r="P29" s="16"/>
    </row>
    <row r="30" spans="8:41">
      <c r="H30" s="39">
        <f>$AC$5</f>
        <v>1.1503166289706361E+23</v>
      </c>
      <c r="I30" s="39">
        <f>$AB$5</f>
        <v>1.5716684413122047E+21</v>
      </c>
      <c r="J30" s="39">
        <f>$AA$5</f>
        <v>2.162994034885931E+19</v>
      </c>
      <c r="K30" s="39">
        <f>$Z$5</f>
        <v>3.0024635741202643E+17</v>
      </c>
      <c r="L30" s="39">
        <f>$Y$5</f>
        <v>4210038387792135</v>
      </c>
      <c r="M30" s="39">
        <f>$X$5</f>
        <v>59732129675791</v>
      </c>
      <c r="N30" s="39">
        <f>$W$5</f>
        <v>859047860295</v>
      </c>
    </row>
    <row r="31" spans="8:41">
      <c r="H31" s="39">
        <f>$AB$5</f>
        <v>1.5716684413122047E+21</v>
      </c>
      <c r="I31" s="39">
        <f>$AA$5</f>
        <v>2.162994034885931E+19</v>
      </c>
      <c r="J31" s="39">
        <f>$Z$5</f>
        <v>3.0024635741202643E+17</v>
      </c>
      <c r="K31" s="39">
        <f>$Y$5</f>
        <v>4210038387792135</v>
      </c>
      <c r="L31" s="39">
        <f>$X$5</f>
        <v>59732129675791</v>
      </c>
      <c r="M31" s="39">
        <f>$W$5</f>
        <v>859047860295</v>
      </c>
      <c r="N31" s="39">
        <f>$V$5</f>
        <v>12545691535</v>
      </c>
    </row>
    <row r="32" spans="8:41">
      <c r="H32" s="39">
        <f>$AA$5</f>
        <v>2.162994034885931E+19</v>
      </c>
      <c r="I32" s="39">
        <f>$Z$5</f>
        <v>3.0024635741202643E+17</v>
      </c>
      <c r="J32" s="39">
        <f>$Y$5</f>
        <v>4210038387792135</v>
      </c>
      <c r="K32" s="39">
        <f>$X$5</f>
        <v>59732129675791</v>
      </c>
      <c r="L32" s="39">
        <f>$W$5</f>
        <v>859047860295</v>
      </c>
      <c r="M32" s="39">
        <f>$V$5</f>
        <v>12545691535</v>
      </c>
      <c r="N32" s="39">
        <f>$U$5</f>
        <v>186368535</v>
      </c>
    </row>
    <row r="33" spans="8:17">
      <c r="H33" s="39">
        <f>$Z$5</f>
        <v>3.0024635741202643E+17</v>
      </c>
      <c r="I33" s="39">
        <f>$Y$5</f>
        <v>4210038387792135</v>
      </c>
      <c r="J33" s="39">
        <f>$X$5</f>
        <v>59732129675791</v>
      </c>
      <c r="K33" s="39">
        <f>$W$5</f>
        <v>859047860295</v>
      </c>
      <c r="L33" s="39">
        <f>$V$5</f>
        <v>12545691535</v>
      </c>
      <c r="M33" s="39">
        <f>$U$5</f>
        <v>186368535</v>
      </c>
      <c r="N33" s="39">
        <f>$T$5</f>
        <v>2820151</v>
      </c>
    </row>
    <row r="34" spans="8:17">
      <c r="H34" s="39">
        <f>$Y$5</f>
        <v>4210038387792135</v>
      </c>
      <c r="I34" s="39">
        <f>$X$5</f>
        <v>59732129675791</v>
      </c>
      <c r="J34" s="39">
        <f>$W$5</f>
        <v>859047860295</v>
      </c>
      <c r="K34" s="39">
        <f>$V$5</f>
        <v>12545691535</v>
      </c>
      <c r="L34" s="39">
        <f>$U$5</f>
        <v>186368535</v>
      </c>
      <c r="M34" s="39">
        <f>$T$5</f>
        <v>2820151</v>
      </c>
      <c r="N34" s="39">
        <f>$S$5</f>
        <v>43515</v>
      </c>
    </row>
    <row r="35" spans="8:17">
      <c r="H35" s="39">
        <f>$X$5</f>
        <v>59732129675791</v>
      </c>
      <c r="I35" s="39">
        <f>$W$5</f>
        <v>859047860295</v>
      </c>
      <c r="J35" s="39">
        <f>$V$5</f>
        <v>12545691535</v>
      </c>
      <c r="K35" s="39">
        <f>$U$5</f>
        <v>186368535</v>
      </c>
      <c r="L35" s="39">
        <f>$T$5</f>
        <v>2820151</v>
      </c>
      <c r="M35" s="39">
        <f>$S$5</f>
        <v>43515</v>
      </c>
      <c r="N35" s="39">
        <f>$R$5</f>
        <v>685</v>
      </c>
    </row>
    <row r="36" spans="8:17">
      <c r="H36" s="39">
        <f>$W$5</f>
        <v>859047860295</v>
      </c>
      <c r="I36" s="39">
        <f>$V$5</f>
        <v>12545691535</v>
      </c>
      <c r="J36" s="39">
        <f>$U$5</f>
        <v>186368535</v>
      </c>
      <c r="K36" s="39">
        <f>$T$5</f>
        <v>2820151</v>
      </c>
      <c r="L36" s="39">
        <f>$S$5</f>
        <v>43515</v>
      </c>
      <c r="M36" s="39">
        <f>$R$5</f>
        <v>685</v>
      </c>
      <c r="N36" s="39">
        <f>$R$2</f>
        <v>11</v>
      </c>
    </row>
    <row r="37" spans="8:17">
      <c r="H37" s="39"/>
      <c r="I37" s="39"/>
      <c r="J37" s="39"/>
      <c r="K37" s="39"/>
      <c r="L37" s="39"/>
      <c r="M37" s="39"/>
      <c r="N37" s="39"/>
    </row>
    <row r="38" spans="8:17">
      <c r="H38" s="39"/>
      <c r="I38" s="39"/>
      <c r="J38" s="39"/>
      <c r="K38" s="39"/>
      <c r="L38" s="39"/>
      <c r="M38" s="39"/>
      <c r="N38" s="39"/>
    </row>
    <row r="39" spans="8:17">
      <c r="H39" s="39"/>
      <c r="I39" s="39"/>
      <c r="J39" s="39"/>
      <c r="K39" s="39"/>
      <c r="L39" s="39"/>
      <c r="M39" s="39"/>
      <c r="N39" s="39"/>
      <c r="Q39" s="22"/>
    </row>
    <row r="40" spans="8:17">
      <c r="H40" s="39">
        <f>$AC$5</f>
        <v>1.1503166289706361E+23</v>
      </c>
      <c r="I40" s="39">
        <f>$AB$5</f>
        <v>1.5716684413122047E+21</v>
      </c>
      <c r="J40" s="63">
        <f>$AJ$5</f>
        <v>8565991486948</v>
      </c>
      <c r="K40" s="39">
        <f>$Z$5</f>
        <v>3.0024635741202643E+17</v>
      </c>
      <c r="L40" s="39">
        <f>$Y$5</f>
        <v>4210038387792135</v>
      </c>
      <c r="M40" s="39">
        <f>$X$5</f>
        <v>59732129675791</v>
      </c>
      <c r="N40" s="39">
        <f>$W$5</f>
        <v>859047860295</v>
      </c>
    </row>
    <row r="41" spans="8:17">
      <c r="H41" s="39">
        <f>$AB$5</f>
        <v>1.5716684413122047E+21</v>
      </c>
      <c r="I41" s="39">
        <f>$AA$5</f>
        <v>2.162994034885931E+19</v>
      </c>
      <c r="J41" s="63">
        <f>$AI$5</f>
        <v>123100393474</v>
      </c>
      <c r="K41" s="39">
        <f>$Y$5</f>
        <v>4210038387792135</v>
      </c>
      <c r="L41" s="39">
        <f>$X$5</f>
        <v>59732129675791</v>
      </c>
      <c r="M41" s="39">
        <f>$W$5</f>
        <v>859047860295</v>
      </c>
      <c r="N41" s="39">
        <f>$V$5</f>
        <v>12545691535</v>
      </c>
    </row>
    <row r="42" spans="8:17">
      <c r="H42" s="39">
        <f>$AA$5</f>
        <v>2.162994034885931E+19</v>
      </c>
      <c r="I42" s="39">
        <f>$Z$5</f>
        <v>3.0024635741202643E+17</v>
      </c>
      <c r="J42" s="63">
        <f>$AH$5</f>
        <v>1795576924</v>
      </c>
      <c r="K42" s="39">
        <f>$X$5</f>
        <v>59732129675791</v>
      </c>
      <c r="L42" s="39">
        <f>$W$5</f>
        <v>859047860295</v>
      </c>
      <c r="M42" s="39">
        <f>$V$5</f>
        <v>12545691535</v>
      </c>
      <c r="N42" s="39">
        <f>$U$5</f>
        <v>186368535</v>
      </c>
    </row>
    <row r="43" spans="8:17">
      <c r="H43" s="39">
        <f>$Z$5</f>
        <v>3.0024635741202643E+17</v>
      </c>
      <c r="I43" s="39">
        <f>$Y$5</f>
        <v>4210038387792135</v>
      </c>
      <c r="J43" s="63">
        <f>$AG$5</f>
        <v>26626546</v>
      </c>
      <c r="K43" s="39">
        <f>$W$5</f>
        <v>859047860295</v>
      </c>
      <c r="L43" s="39">
        <f>$V$5</f>
        <v>12545691535</v>
      </c>
      <c r="M43" s="39">
        <f>$U$5</f>
        <v>186368535</v>
      </c>
      <c r="N43" s="39">
        <f>$T$5</f>
        <v>2820151</v>
      </c>
    </row>
    <row r="44" spans="8:17">
      <c r="H44" s="39">
        <f>$Y$5</f>
        <v>4210038387792135</v>
      </c>
      <c r="I44" s="39">
        <f>$X$5</f>
        <v>59732129675791</v>
      </c>
      <c r="J44" s="63">
        <f>$AF$5</f>
        <v>401968</v>
      </c>
      <c r="K44" s="39">
        <f>$V$5</f>
        <v>12545691535</v>
      </c>
      <c r="L44" s="39">
        <f>$U$5</f>
        <v>186368535</v>
      </c>
      <c r="M44" s="39">
        <f>$T$5</f>
        <v>2820151</v>
      </c>
      <c r="N44" s="39">
        <f>$S$5</f>
        <v>43515</v>
      </c>
    </row>
    <row r="45" spans="8:17">
      <c r="H45" s="39">
        <f>$X$5</f>
        <v>59732129675791</v>
      </c>
      <c r="I45" s="39">
        <f>$W$5</f>
        <v>859047860295</v>
      </c>
      <c r="J45" s="63">
        <f>$AE$5</f>
        <v>6184</v>
      </c>
      <c r="K45" s="39">
        <f>$U$5</f>
        <v>186368535</v>
      </c>
      <c r="L45" s="39">
        <f>$T$5</f>
        <v>2820151</v>
      </c>
      <c r="M45" s="39">
        <f>$S$5</f>
        <v>43515</v>
      </c>
      <c r="N45" s="39">
        <f>$R$5</f>
        <v>685</v>
      </c>
    </row>
    <row r="46" spans="8:17" ht="15.75" thickBot="1">
      <c r="H46" s="70">
        <f>$W$5</f>
        <v>859047860295</v>
      </c>
      <c r="I46" s="70">
        <f>$V$5</f>
        <v>12545691535</v>
      </c>
      <c r="J46" s="71">
        <f>$AD$5</f>
        <v>97</v>
      </c>
      <c r="K46" s="70">
        <f>$T$5</f>
        <v>2820151</v>
      </c>
      <c r="L46" s="70">
        <f>$S$5</f>
        <v>43515</v>
      </c>
      <c r="M46" s="70">
        <f>$R$5</f>
        <v>685</v>
      </c>
      <c r="N46" s="70">
        <f>$R$2</f>
        <v>11</v>
      </c>
      <c r="O46" s="16">
        <f>[1]!xMatDet(H40:N46)/[1]!xMatDet(H47:N53)</f>
        <v>2.0355203235376915E-2</v>
      </c>
      <c r="P46" s="16"/>
    </row>
    <row r="47" spans="8:17">
      <c r="H47" s="39">
        <f>$AC$5</f>
        <v>1.1503166289706361E+23</v>
      </c>
      <c r="I47" s="39">
        <f>$AB$5</f>
        <v>1.5716684413122047E+21</v>
      </c>
      <c r="J47" s="39">
        <f>$AA$5</f>
        <v>2.162994034885931E+19</v>
      </c>
      <c r="K47" s="39">
        <f>$Z$5</f>
        <v>3.0024635741202643E+17</v>
      </c>
      <c r="L47" s="39">
        <f>$Y$5</f>
        <v>4210038387792135</v>
      </c>
      <c r="M47" s="39">
        <f>$X$5</f>
        <v>59732129675791</v>
      </c>
      <c r="N47" s="39">
        <f>$W$5</f>
        <v>859047860295</v>
      </c>
    </row>
    <row r="48" spans="8:17">
      <c r="H48" s="39">
        <f>$AB$5</f>
        <v>1.5716684413122047E+21</v>
      </c>
      <c r="I48" s="39">
        <f>$AA$5</f>
        <v>2.162994034885931E+19</v>
      </c>
      <c r="J48" s="39">
        <f>$Z$5</f>
        <v>3.0024635741202643E+17</v>
      </c>
      <c r="K48" s="39">
        <f>$Y$5</f>
        <v>4210038387792135</v>
      </c>
      <c r="L48" s="39">
        <f>$X$5</f>
        <v>59732129675791</v>
      </c>
      <c r="M48" s="39">
        <f>$W$5</f>
        <v>859047860295</v>
      </c>
      <c r="N48" s="39">
        <f>$V$5</f>
        <v>12545691535</v>
      </c>
    </row>
    <row r="49" spans="8:17">
      <c r="H49" s="39">
        <f>$AA$5</f>
        <v>2.162994034885931E+19</v>
      </c>
      <c r="I49" s="39">
        <f>$Z$5</f>
        <v>3.0024635741202643E+17</v>
      </c>
      <c r="J49" s="39">
        <f>$Y$5</f>
        <v>4210038387792135</v>
      </c>
      <c r="K49" s="39">
        <f>$X$5</f>
        <v>59732129675791</v>
      </c>
      <c r="L49" s="39">
        <f>$W$5</f>
        <v>859047860295</v>
      </c>
      <c r="M49" s="39">
        <f>$V$5</f>
        <v>12545691535</v>
      </c>
      <c r="N49" s="39">
        <f>$U$5</f>
        <v>186368535</v>
      </c>
    </row>
    <row r="50" spans="8:17">
      <c r="H50" s="39">
        <f>$Z$5</f>
        <v>3.0024635741202643E+17</v>
      </c>
      <c r="I50" s="39">
        <f>$Y$5</f>
        <v>4210038387792135</v>
      </c>
      <c r="J50" s="39">
        <f>$X$5</f>
        <v>59732129675791</v>
      </c>
      <c r="K50" s="39">
        <f>$W$5</f>
        <v>859047860295</v>
      </c>
      <c r="L50" s="39">
        <f>$V$5</f>
        <v>12545691535</v>
      </c>
      <c r="M50" s="39">
        <f>$U$5</f>
        <v>186368535</v>
      </c>
      <c r="N50" s="39">
        <f>$T$5</f>
        <v>2820151</v>
      </c>
    </row>
    <row r="51" spans="8:17">
      <c r="H51" s="39">
        <f>$Y$5</f>
        <v>4210038387792135</v>
      </c>
      <c r="I51" s="39">
        <f>$X$5</f>
        <v>59732129675791</v>
      </c>
      <c r="J51" s="39">
        <f>$W$5</f>
        <v>859047860295</v>
      </c>
      <c r="K51" s="39">
        <f>$V$5</f>
        <v>12545691535</v>
      </c>
      <c r="L51" s="39">
        <f>$U$5</f>
        <v>186368535</v>
      </c>
      <c r="M51" s="39">
        <f>$T$5</f>
        <v>2820151</v>
      </c>
      <c r="N51" s="39">
        <f>$S$5</f>
        <v>43515</v>
      </c>
    </row>
    <row r="52" spans="8:17">
      <c r="H52" s="39">
        <f>$X$5</f>
        <v>59732129675791</v>
      </c>
      <c r="I52" s="39">
        <f>$W$5</f>
        <v>859047860295</v>
      </c>
      <c r="J52" s="39">
        <f>$V$5</f>
        <v>12545691535</v>
      </c>
      <c r="K52" s="39">
        <f>$U$5</f>
        <v>186368535</v>
      </c>
      <c r="L52" s="39">
        <f>$T$5</f>
        <v>2820151</v>
      </c>
      <c r="M52" s="39">
        <f>$S$5</f>
        <v>43515</v>
      </c>
      <c r="N52" s="39">
        <f>$R$5</f>
        <v>685</v>
      </c>
    </row>
    <row r="53" spans="8:17">
      <c r="H53" s="39">
        <f>$W$5</f>
        <v>859047860295</v>
      </c>
      <c r="I53" s="39">
        <f>$V$5</f>
        <v>12545691535</v>
      </c>
      <c r="J53" s="39">
        <f>$U$5</f>
        <v>186368535</v>
      </c>
      <c r="K53" s="39">
        <f>$T$5</f>
        <v>2820151</v>
      </c>
      <c r="L53" s="39">
        <f>$S$5</f>
        <v>43515</v>
      </c>
      <c r="M53" s="39">
        <f>$R$5</f>
        <v>685</v>
      </c>
      <c r="N53" s="39">
        <f>$R$2</f>
        <v>11</v>
      </c>
    </row>
    <row r="54" spans="8:17">
      <c r="H54" s="39"/>
      <c r="I54" s="39"/>
      <c r="J54" s="39"/>
      <c r="K54" s="39"/>
      <c r="L54" s="39"/>
      <c r="M54" s="39"/>
      <c r="N54" s="39"/>
    </row>
    <row r="55" spans="8:17">
      <c r="H55" s="39"/>
      <c r="I55" s="39"/>
      <c r="J55" s="39"/>
      <c r="K55" s="39"/>
      <c r="L55" s="39"/>
      <c r="M55" s="39"/>
      <c r="N55" s="39"/>
    </row>
    <row r="56" spans="8:17">
      <c r="H56" s="39"/>
      <c r="I56" s="39"/>
      <c r="J56" s="39"/>
      <c r="K56" s="39"/>
      <c r="L56" s="39"/>
      <c r="M56" s="39"/>
      <c r="N56" s="39"/>
      <c r="Q56" s="22"/>
    </row>
    <row r="57" spans="8:17">
      <c r="H57" s="39">
        <f>$AC$5</f>
        <v>1.1503166289706361E+23</v>
      </c>
      <c r="I57" s="39">
        <f>$AB$5</f>
        <v>1.5716684413122047E+21</v>
      </c>
      <c r="J57" s="39">
        <f>$AA$5</f>
        <v>2.162994034885931E+19</v>
      </c>
      <c r="K57" s="63">
        <f>$AJ$5</f>
        <v>8565991486948</v>
      </c>
      <c r="L57" s="39">
        <f>$Y$5</f>
        <v>4210038387792135</v>
      </c>
      <c r="M57" s="39">
        <f>$X$5</f>
        <v>59732129675791</v>
      </c>
      <c r="N57" s="39">
        <f>$W$5</f>
        <v>859047860295</v>
      </c>
    </row>
    <row r="58" spans="8:17">
      <c r="H58" s="39">
        <f>$AB$5</f>
        <v>1.5716684413122047E+21</v>
      </c>
      <c r="I58" s="39">
        <f>$AA$5</f>
        <v>2.162994034885931E+19</v>
      </c>
      <c r="J58" s="39">
        <f>$Z$5</f>
        <v>3.0024635741202643E+17</v>
      </c>
      <c r="K58" s="63">
        <f>$AI$5</f>
        <v>123100393474</v>
      </c>
      <c r="L58" s="39">
        <f>$X$5</f>
        <v>59732129675791</v>
      </c>
      <c r="M58" s="39">
        <f>$W$5</f>
        <v>859047860295</v>
      </c>
      <c r="N58" s="39">
        <f>$V$5</f>
        <v>12545691535</v>
      </c>
    </row>
    <row r="59" spans="8:17">
      <c r="H59" s="39">
        <f>$AA$5</f>
        <v>2.162994034885931E+19</v>
      </c>
      <c r="I59" s="39">
        <f>$Z$5</f>
        <v>3.0024635741202643E+17</v>
      </c>
      <c r="J59" s="39">
        <f>$Y$5</f>
        <v>4210038387792135</v>
      </c>
      <c r="K59" s="63">
        <f>$AH$5</f>
        <v>1795576924</v>
      </c>
      <c r="L59" s="39">
        <f>$W$5</f>
        <v>859047860295</v>
      </c>
      <c r="M59" s="39">
        <f>$V$5</f>
        <v>12545691535</v>
      </c>
      <c r="N59" s="39">
        <f>$U$5</f>
        <v>186368535</v>
      </c>
    </row>
    <row r="60" spans="8:17">
      <c r="H60" s="39">
        <f>$Z$5</f>
        <v>3.0024635741202643E+17</v>
      </c>
      <c r="I60" s="39">
        <f>$Y$5</f>
        <v>4210038387792135</v>
      </c>
      <c r="J60" s="39">
        <f>$X$5</f>
        <v>59732129675791</v>
      </c>
      <c r="K60" s="63">
        <f>$AG$5</f>
        <v>26626546</v>
      </c>
      <c r="L60" s="39">
        <f>$V$5</f>
        <v>12545691535</v>
      </c>
      <c r="M60" s="39">
        <f>$U$5</f>
        <v>186368535</v>
      </c>
      <c r="N60" s="39">
        <f>$T$5</f>
        <v>2820151</v>
      </c>
    </row>
    <row r="61" spans="8:17">
      <c r="H61" s="39">
        <f>$Y$5</f>
        <v>4210038387792135</v>
      </c>
      <c r="I61" s="39">
        <f>$X$5</f>
        <v>59732129675791</v>
      </c>
      <c r="J61" s="39">
        <f>$W$5</f>
        <v>859047860295</v>
      </c>
      <c r="K61" s="63">
        <f>$AF$5</f>
        <v>401968</v>
      </c>
      <c r="L61" s="39">
        <f>$U$5</f>
        <v>186368535</v>
      </c>
      <c r="M61" s="39">
        <f>$T$5</f>
        <v>2820151</v>
      </c>
      <c r="N61" s="39">
        <f>$S$5</f>
        <v>43515</v>
      </c>
    </row>
    <row r="62" spans="8:17">
      <c r="H62" s="39">
        <f>$X$5</f>
        <v>59732129675791</v>
      </c>
      <c r="I62" s="39">
        <f>$W$5</f>
        <v>859047860295</v>
      </c>
      <c r="J62" s="39">
        <f>$V$5</f>
        <v>12545691535</v>
      </c>
      <c r="K62" s="63">
        <f>$AE$5</f>
        <v>6184</v>
      </c>
      <c r="L62" s="39">
        <f>$T$5</f>
        <v>2820151</v>
      </c>
      <c r="M62" s="39">
        <f>$S$5</f>
        <v>43515</v>
      </c>
      <c r="N62" s="39">
        <f>$R$5</f>
        <v>685</v>
      </c>
    </row>
    <row r="63" spans="8:17" ht="15.75" thickBot="1">
      <c r="H63" s="70">
        <f>$W$5</f>
        <v>859047860295</v>
      </c>
      <c r="I63" s="70">
        <f>$V$5</f>
        <v>12545691535</v>
      </c>
      <c r="J63" s="70">
        <f>$U$5</f>
        <v>186368535</v>
      </c>
      <c r="K63" s="71">
        <f>$AD$5</f>
        <v>97</v>
      </c>
      <c r="L63" s="70">
        <f>$S$5</f>
        <v>43515</v>
      </c>
      <c r="M63" s="70">
        <f>$R$5</f>
        <v>685</v>
      </c>
      <c r="N63" s="70">
        <f>$R$2</f>
        <v>11</v>
      </c>
      <c r="O63" s="16">
        <f>[1]!xMatDet(H57:N63)/[1]!xMatDet(H64:N70)</f>
        <v>-1.7480994350493622</v>
      </c>
      <c r="P63" s="16"/>
    </row>
    <row r="64" spans="8:17">
      <c r="H64" s="39">
        <f>$AC$5</f>
        <v>1.1503166289706361E+23</v>
      </c>
      <c r="I64" s="39">
        <f>$AB$5</f>
        <v>1.5716684413122047E+21</v>
      </c>
      <c r="J64" s="39">
        <f>$AA$5</f>
        <v>2.162994034885931E+19</v>
      </c>
      <c r="K64" s="39">
        <f>$Z$5</f>
        <v>3.0024635741202643E+17</v>
      </c>
      <c r="L64" s="39">
        <f>$Y$5</f>
        <v>4210038387792135</v>
      </c>
      <c r="M64" s="39">
        <f>$X$5</f>
        <v>59732129675791</v>
      </c>
      <c r="N64" s="39">
        <f>$W$5</f>
        <v>859047860295</v>
      </c>
    </row>
    <row r="65" spans="8:17">
      <c r="H65" s="39">
        <f>$AB$5</f>
        <v>1.5716684413122047E+21</v>
      </c>
      <c r="I65" s="39">
        <f>$AA$5</f>
        <v>2.162994034885931E+19</v>
      </c>
      <c r="J65" s="39">
        <f>$Z$5</f>
        <v>3.0024635741202643E+17</v>
      </c>
      <c r="K65" s="39">
        <f>$Y$5</f>
        <v>4210038387792135</v>
      </c>
      <c r="L65" s="39">
        <f>$X$5</f>
        <v>59732129675791</v>
      </c>
      <c r="M65" s="39">
        <f>$W$5</f>
        <v>859047860295</v>
      </c>
      <c r="N65" s="39">
        <f>$V$5</f>
        <v>12545691535</v>
      </c>
    </row>
    <row r="66" spans="8:17">
      <c r="H66" s="39">
        <f>$AA$5</f>
        <v>2.162994034885931E+19</v>
      </c>
      <c r="I66" s="39">
        <f>$Z$5</f>
        <v>3.0024635741202643E+17</v>
      </c>
      <c r="J66" s="39">
        <f>$Y$5</f>
        <v>4210038387792135</v>
      </c>
      <c r="K66" s="39">
        <f>$X$5</f>
        <v>59732129675791</v>
      </c>
      <c r="L66" s="39">
        <f>$W$5</f>
        <v>859047860295</v>
      </c>
      <c r="M66" s="39">
        <f>$V$5</f>
        <v>12545691535</v>
      </c>
      <c r="N66" s="39">
        <f>$U$5</f>
        <v>186368535</v>
      </c>
    </row>
    <row r="67" spans="8:17">
      <c r="H67" s="39">
        <f>$Z$5</f>
        <v>3.0024635741202643E+17</v>
      </c>
      <c r="I67" s="39">
        <f>$Y$5</f>
        <v>4210038387792135</v>
      </c>
      <c r="J67" s="39">
        <f>$X$5</f>
        <v>59732129675791</v>
      </c>
      <c r="K67" s="39">
        <f>$W$5</f>
        <v>859047860295</v>
      </c>
      <c r="L67" s="39">
        <f>$V$5</f>
        <v>12545691535</v>
      </c>
      <c r="M67" s="39">
        <f>$U$5</f>
        <v>186368535</v>
      </c>
      <c r="N67" s="39">
        <f>$T$5</f>
        <v>2820151</v>
      </c>
    </row>
    <row r="68" spans="8:17">
      <c r="H68" s="39">
        <f>$Y$5</f>
        <v>4210038387792135</v>
      </c>
      <c r="I68" s="39">
        <f>$X$5</f>
        <v>59732129675791</v>
      </c>
      <c r="J68" s="39">
        <f>$W$5</f>
        <v>859047860295</v>
      </c>
      <c r="K68" s="39">
        <f>$V$5</f>
        <v>12545691535</v>
      </c>
      <c r="L68" s="39">
        <f>$U$5</f>
        <v>186368535</v>
      </c>
      <c r="M68" s="39">
        <f>$T$5</f>
        <v>2820151</v>
      </c>
      <c r="N68" s="39">
        <f>$S$5</f>
        <v>43515</v>
      </c>
    </row>
    <row r="69" spans="8:17">
      <c r="H69" s="39">
        <f>$X$5</f>
        <v>59732129675791</v>
      </c>
      <c r="I69" s="39">
        <f>$W$5</f>
        <v>859047860295</v>
      </c>
      <c r="J69" s="39">
        <f>$V$5</f>
        <v>12545691535</v>
      </c>
      <c r="K69" s="39">
        <f>$U$5</f>
        <v>186368535</v>
      </c>
      <c r="L69" s="39">
        <f>$T$5</f>
        <v>2820151</v>
      </c>
      <c r="M69" s="39">
        <f>$S$5</f>
        <v>43515</v>
      </c>
      <c r="N69" s="39">
        <f>$R$5</f>
        <v>685</v>
      </c>
    </row>
    <row r="70" spans="8:17">
      <c r="H70" s="39">
        <f>$W$5</f>
        <v>859047860295</v>
      </c>
      <c r="I70" s="39">
        <f>$V$5</f>
        <v>12545691535</v>
      </c>
      <c r="J70" s="39">
        <f>$U$5</f>
        <v>186368535</v>
      </c>
      <c r="K70" s="39">
        <f>$T$5</f>
        <v>2820151</v>
      </c>
      <c r="L70" s="39">
        <f>$S$5</f>
        <v>43515</v>
      </c>
      <c r="M70" s="39">
        <f>$R$5</f>
        <v>685</v>
      </c>
      <c r="N70" s="39">
        <f>$R$2</f>
        <v>11</v>
      </c>
    </row>
    <row r="71" spans="8:17">
      <c r="H71" s="39"/>
      <c r="I71" s="39"/>
      <c r="J71" s="39"/>
      <c r="K71" s="39"/>
      <c r="L71" s="39"/>
      <c r="M71" s="39"/>
      <c r="N71" s="39"/>
    </row>
    <row r="72" spans="8:17">
      <c r="H72" s="39"/>
      <c r="I72" s="39"/>
      <c r="J72" s="39"/>
      <c r="K72" s="39"/>
      <c r="L72" s="39"/>
      <c r="M72" s="39"/>
      <c r="N72" s="39"/>
      <c r="Q72" s="22"/>
    </row>
    <row r="73" spans="8:17">
      <c r="H73" s="39"/>
      <c r="I73" s="39"/>
      <c r="J73" s="39"/>
      <c r="K73" s="39"/>
      <c r="L73" s="39"/>
      <c r="M73" s="39"/>
      <c r="N73" s="39"/>
    </row>
    <row r="74" spans="8:17">
      <c r="H74" s="39">
        <f>$AC$5</f>
        <v>1.1503166289706361E+23</v>
      </c>
      <c r="I74" s="39">
        <f>$AB$5</f>
        <v>1.5716684413122047E+21</v>
      </c>
      <c r="J74" s="39">
        <f>$AA$5</f>
        <v>2.162994034885931E+19</v>
      </c>
      <c r="K74" s="39">
        <f>$Z$5</f>
        <v>3.0024635741202643E+17</v>
      </c>
      <c r="L74" s="63">
        <f>$AJ$5</f>
        <v>8565991486948</v>
      </c>
      <c r="M74" s="39">
        <f>$X$5</f>
        <v>59732129675791</v>
      </c>
      <c r="N74" s="39">
        <f>$W$5</f>
        <v>859047860295</v>
      </c>
    </row>
    <row r="75" spans="8:17">
      <c r="H75" s="39">
        <f>$AB$5</f>
        <v>1.5716684413122047E+21</v>
      </c>
      <c r="I75" s="39">
        <f>$AA$5</f>
        <v>2.162994034885931E+19</v>
      </c>
      <c r="J75" s="39">
        <f>$Z$5</f>
        <v>3.0024635741202643E+17</v>
      </c>
      <c r="K75" s="39">
        <f>$Y$5</f>
        <v>4210038387792135</v>
      </c>
      <c r="L75" s="63">
        <f>$AI$5</f>
        <v>123100393474</v>
      </c>
      <c r="M75" s="39">
        <f>$W$5</f>
        <v>859047860295</v>
      </c>
      <c r="N75" s="39">
        <f>$V$5</f>
        <v>12545691535</v>
      </c>
    </row>
    <row r="76" spans="8:17">
      <c r="H76" s="39">
        <f>$AA$5</f>
        <v>2.162994034885931E+19</v>
      </c>
      <c r="I76" s="39">
        <f>$Z$5</f>
        <v>3.0024635741202643E+17</v>
      </c>
      <c r="J76" s="39">
        <f>$Y$5</f>
        <v>4210038387792135</v>
      </c>
      <c r="K76" s="39">
        <f>$X$5</f>
        <v>59732129675791</v>
      </c>
      <c r="L76" s="63">
        <f>$AH$5</f>
        <v>1795576924</v>
      </c>
      <c r="M76" s="39">
        <f>$V$5</f>
        <v>12545691535</v>
      </c>
      <c r="N76" s="39">
        <f>$U$5</f>
        <v>186368535</v>
      </c>
    </row>
    <row r="77" spans="8:17">
      <c r="H77" s="39">
        <f>$Z$5</f>
        <v>3.0024635741202643E+17</v>
      </c>
      <c r="I77" s="39">
        <f>$Y$5</f>
        <v>4210038387792135</v>
      </c>
      <c r="J77" s="39">
        <f>$X$5</f>
        <v>59732129675791</v>
      </c>
      <c r="K77" s="39">
        <f>$W$5</f>
        <v>859047860295</v>
      </c>
      <c r="L77" s="63">
        <f>$AG$5</f>
        <v>26626546</v>
      </c>
      <c r="M77" s="39">
        <f>$U$5</f>
        <v>186368535</v>
      </c>
      <c r="N77" s="39">
        <f>$T$5</f>
        <v>2820151</v>
      </c>
    </row>
    <row r="78" spans="8:17">
      <c r="H78" s="39">
        <f>$Y$5</f>
        <v>4210038387792135</v>
      </c>
      <c r="I78" s="39">
        <f>$X$5</f>
        <v>59732129675791</v>
      </c>
      <c r="J78" s="39">
        <f>$W$5</f>
        <v>859047860295</v>
      </c>
      <c r="K78" s="39">
        <f>$V$5</f>
        <v>12545691535</v>
      </c>
      <c r="L78" s="63">
        <f>$AF$5</f>
        <v>401968</v>
      </c>
      <c r="M78" s="39">
        <f>$T$5</f>
        <v>2820151</v>
      </c>
      <c r="N78" s="39">
        <f>$S$5</f>
        <v>43515</v>
      </c>
    </row>
    <row r="79" spans="8:17">
      <c r="H79" s="39">
        <f>$X$5</f>
        <v>59732129675791</v>
      </c>
      <c r="I79" s="39">
        <f>$W$5</f>
        <v>859047860295</v>
      </c>
      <c r="J79" s="39">
        <f>$V$5</f>
        <v>12545691535</v>
      </c>
      <c r="K79" s="39">
        <f>$U$5</f>
        <v>186368535</v>
      </c>
      <c r="L79" s="63">
        <f>$AE$5</f>
        <v>6184</v>
      </c>
      <c r="M79" s="39">
        <f>$S$5</f>
        <v>43515</v>
      </c>
      <c r="N79" s="39">
        <f>$R$5</f>
        <v>685</v>
      </c>
    </row>
    <row r="80" spans="8:17" ht="15.75" thickBot="1">
      <c r="H80" s="70">
        <f>$W$5</f>
        <v>859047860295</v>
      </c>
      <c r="I80" s="70">
        <f>$V$5</f>
        <v>12545691535</v>
      </c>
      <c r="J80" s="70">
        <f>$U$5</f>
        <v>186368535</v>
      </c>
      <c r="K80" s="70">
        <f>$T$5</f>
        <v>2820151</v>
      </c>
      <c r="L80" s="71">
        <f>$AD$5</f>
        <v>97</v>
      </c>
      <c r="M80" s="70">
        <f>$R$5</f>
        <v>685</v>
      </c>
      <c r="N80" s="70">
        <f>$R$2</f>
        <v>11</v>
      </c>
      <c r="O80" s="16">
        <f>[1]!xMatDet(H74:N80)/[1]!xMatDet(H81:N87)</f>
        <v>83.277929720454111</v>
      </c>
      <c r="P80" s="16"/>
    </row>
    <row r="81" spans="8:17">
      <c r="H81" s="39">
        <f>$AC$5</f>
        <v>1.1503166289706361E+23</v>
      </c>
      <c r="I81" s="39">
        <f>$AB$5</f>
        <v>1.5716684413122047E+21</v>
      </c>
      <c r="J81" s="39">
        <f>$AA$5</f>
        <v>2.162994034885931E+19</v>
      </c>
      <c r="K81" s="39">
        <f>$Z$5</f>
        <v>3.0024635741202643E+17</v>
      </c>
      <c r="L81" s="39">
        <f>$Y$5</f>
        <v>4210038387792135</v>
      </c>
      <c r="M81" s="39">
        <f>$X$5</f>
        <v>59732129675791</v>
      </c>
      <c r="N81" s="39">
        <f>$W$5</f>
        <v>859047860295</v>
      </c>
    </row>
    <row r="82" spans="8:17">
      <c r="H82" s="39">
        <f>$AB$5</f>
        <v>1.5716684413122047E+21</v>
      </c>
      <c r="I82" s="39">
        <f>$AA$5</f>
        <v>2.162994034885931E+19</v>
      </c>
      <c r="J82" s="39">
        <f>$Z$5</f>
        <v>3.0024635741202643E+17</v>
      </c>
      <c r="K82" s="39">
        <f>$Y$5</f>
        <v>4210038387792135</v>
      </c>
      <c r="L82" s="39">
        <f>$X$5</f>
        <v>59732129675791</v>
      </c>
      <c r="M82" s="39">
        <f>$W$5</f>
        <v>859047860295</v>
      </c>
      <c r="N82" s="39">
        <f>$V$5</f>
        <v>12545691535</v>
      </c>
    </row>
    <row r="83" spans="8:17">
      <c r="H83" s="39">
        <f>$AA$5</f>
        <v>2.162994034885931E+19</v>
      </c>
      <c r="I83" s="39">
        <f>$Z$5</f>
        <v>3.0024635741202643E+17</v>
      </c>
      <c r="J83" s="39">
        <f>$Y$5</f>
        <v>4210038387792135</v>
      </c>
      <c r="K83" s="39">
        <f>$X$5</f>
        <v>59732129675791</v>
      </c>
      <c r="L83" s="39">
        <f>$W$5</f>
        <v>859047860295</v>
      </c>
      <c r="M83" s="39">
        <f>$V$5</f>
        <v>12545691535</v>
      </c>
      <c r="N83" s="39">
        <f>$U$5</f>
        <v>186368535</v>
      </c>
    </row>
    <row r="84" spans="8:17">
      <c r="H84" s="39">
        <f>$Z$5</f>
        <v>3.0024635741202643E+17</v>
      </c>
      <c r="I84" s="39">
        <f>$Y$5</f>
        <v>4210038387792135</v>
      </c>
      <c r="J84" s="39">
        <f>$X$5</f>
        <v>59732129675791</v>
      </c>
      <c r="K84" s="39">
        <f>$W$5</f>
        <v>859047860295</v>
      </c>
      <c r="L84" s="39">
        <f>$V$5</f>
        <v>12545691535</v>
      </c>
      <c r="M84" s="39">
        <f>$U$5</f>
        <v>186368535</v>
      </c>
      <c r="N84" s="39">
        <f>$T$5</f>
        <v>2820151</v>
      </c>
    </row>
    <row r="85" spans="8:17">
      <c r="H85" s="39">
        <f>$Y$5</f>
        <v>4210038387792135</v>
      </c>
      <c r="I85" s="39">
        <f>$X$5</f>
        <v>59732129675791</v>
      </c>
      <c r="J85" s="39">
        <f>$W$5</f>
        <v>859047860295</v>
      </c>
      <c r="K85" s="39">
        <f>$V$5</f>
        <v>12545691535</v>
      </c>
      <c r="L85" s="39">
        <f>$U$5</f>
        <v>186368535</v>
      </c>
      <c r="M85" s="39">
        <f>$T$5</f>
        <v>2820151</v>
      </c>
      <c r="N85" s="39">
        <f>$S$5</f>
        <v>43515</v>
      </c>
    </row>
    <row r="86" spans="8:17">
      <c r="H86" s="39">
        <f>$X$5</f>
        <v>59732129675791</v>
      </c>
      <c r="I86" s="39">
        <f>$W$5</f>
        <v>859047860295</v>
      </c>
      <c r="J86" s="39">
        <f>$V$5</f>
        <v>12545691535</v>
      </c>
      <c r="K86" s="39">
        <f>$U$5</f>
        <v>186368535</v>
      </c>
      <c r="L86" s="39">
        <f>$T$5</f>
        <v>2820151</v>
      </c>
      <c r="M86" s="39">
        <f>$S$5</f>
        <v>43515</v>
      </c>
      <c r="N86" s="39">
        <f>$R$5</f>
        <v>685</v>
      </c>
    </row>
    <row r="87" spans="8:17">
      <c r="H87" s="39">
        <f>$W$5</f>
        <v>859047860295</v>
      </c>
      <c r="I87" s="39">
        <f>$V$5</f>
        <v>12545691535</v>
      </c>
      <c r="J87" s="39">
        <f>$U$5</f>
        <v>186368535</v>
      </c>
      <c r="K87" s="39">
        <f>$T$5</f>
        <v>2820151</v>
      </c>
      <c r="L87" s="39">
        <f>$S$5</f>
        <v>43515</v>
      </c>
      <c r="M87" s="39">
        <f>$R$5</f>
        <v>685</v>
      </c>
      <c r="N87" s="39">
        <f>$R$2</f>
        <v>11</v>
      </c>
    </row>
    <row r="88" spans="8:17">
      <c r="H88" s="39"/>
      <c r="I88" s="39"/>
      <c r="J88" s="39"/>
      <c r="K88" s="39"/>
      <c r="L88" s="39"/>
      <c r="M88" s="39"/>
      <c r="N88" s="39"/>
    </row>
    <row r="89" spans="8:17">
      <c r="H89" s="39"/>
      <c r="I89" s="39"/>
      <c r="J89" s="39"/>
      <c r="K89" s="39"/>
      <c r="L89" s="39"/>
      <c r="M89" s="39"/>
      <c r="N89" s="39"/>
    </row>
    <row r="90" spans="8:17">
      <c r="H90" s="39"/>
      <c r="I90" s="39"/>
      <c r="J90" s="39"/>
      <c r="K90" s="39"/>
      <c r="L90" s="39"/>
      <c r="M90" s="39"/>
      <c r="N90" s="39"/>
      <c r="Q90" s="22"/>
    </row>
    <row r="91" spans="8:17">
      <c r="H91" s="39">
        <f>$AC$5</f>
        <v>1.1503166289706361E+23</v>
      </c>
      <c r="I91" s="39">
        <f>$AB$5</f>
        <v>1.5716684413122047E+21</v>
      </c>
      <c r="J91" s="39">
        <f>$AA$5</f>
        <v>2.162994034885931E+19</v>
      </c>
      <c r="K91" s="39">
        <f>$Z$5</f>
        <v>3.0024635741202643E+17</v>
      </c>
      <c r="L91" s="39">
        <f>$Y$5</f>
        <v>4210038387792135</v>
      </c>
      <c r="M91" s="63">
        <f>$AJ$5</f>
        <v>8565991486948</v>
      </c>
      <c r="N91" s="39">
        <f>$W$5</f>
        <v>859047860295</v>
      </c>
    </row>
    <row r="92" spans="8:17">
      <c r="H92" s="39">
        <f>$AB$5</f>
        <v>1.5716684413122047E+21</v>
      </c>
      <c r="I92" s="39">
        <f>$AA$5</f>
        <v>2.162994034885931E+19</v>
      </c>
      <c r="J92" s="39">
        <f>$Z$5</f>
        <v>3.0024635741202643E+17</v>
      </c>
      <c r="K92" s="39">
        <f>$Y$5</f>
        <v>4210038387792135</v>
      </c>
      <c r="L92" s="39">
        <f>$X$5</f>
        <v>59732129675791</v>
      </c>
      <c r="M92" s="63">
        <f>$AI$5</f>
        <v>123100393474</v>
      </c>
      <c r="N92" s="39">
        <f>$V$5</f>
        <v>12545691535</v>
      </c>
    </row>
    <row r="93" spans="8:17">
      <c r="H93" s="39">
        <f>$AA$5</f>
        <v>2.162994034885931E+19</v>
      </c>
      <c r="I93" s="39">
        <f>$Z$5</f>
        <v>3.0024635741202643E+17</v>
      </c>
      <c r="J93" s="39">
        <f>$Y$5</f>
        <v>4210038387792135</v>
      </c>
      <c r="K93" s="39">
        <f>$X$5</f>
        <v>59732129675791</v>
      </c>
      <c r="L93" s="39">
        <f>$W$5</f>
        <v>859047860295</v>
      </c>
      <c r="M93" s="63">
        <f>$AH$5</f>
        <v>1795576924</v>
      </c>
      <c r="N93" s="39">
        <f>$U$5</f>
        <v>186368535</v>
      </c>
    </row>
    <row r="94" spans="8:17">
      <c r="H94" s="39">
        <f>$Z$5</f>
        <v>3.0024635741202643E+17</v>
      </c>
      <c r="I94" s="39">
        <f>$Y$5</f>
        <v>4210038387792135</v>
      </c>
      <c r="J94" s="39">
        <f>$X$5</f>
        <v>59732129675791</v>
      </c>
      <c r="K94" s="39">
        <f>$W$5</f>
        <v>859047860295</v>
      </c>
      <c r="L94" s="39">
        <f>$V$5</f>
        <v>12545691535</v>
      </c>
      <c r="M94" s="63">
        <f>$AG$5</f>
        <v>26626546</v>
      </c>
      <c r="N94" s="39">
        <f>$T$5</f>
        <v>2820151</v>
      </c>
    </row>
    <row r="95" spans="8:17">
      <c r="H95" s="39">
        <f>$Y$5</f>
        <v>4210038387792135</v>
      </c>
      <c r="I95" s="39">
        <f>$X$5</f>
        <v>59732129675791</v>
      </c>
      <c r="J95" s="39">
        <f>$W$5</f>
        <v>859047860295</v>
      </c>
      <c r="K95" s="39">
        <f>$V$5</f>
        <v>12545691535</v>
      </c>
      <c r="L95" s="39">
        <f>$U$5</f>
        <v>186368535</v>
      </c>
      <c r="M95" s="63">
        <f>$AF$5</f>
        <v>401968</v>
      </c>
      <c r="N95" s="39">
        <f>$S$5</f>
        <v>43515</v>
      </c>
    </row>
    <row r="96" spans="8:17">
      <c r="H96" s="39">
        <f>$X$5</f>
        <v>59732129675791</v>
      </c>
      <c r="I96" s="39">
        <f>$W$5</f>
        <v>859047860295</v>
      </c>
      <c r="J96" s="39">
        <f>$V$5</f>
        <v>12545691535</v>
      </c>
      <c r="K96" s="39">
        <f>$U$5</f>
        <v>186368535</v>
      </c>
      <c r="L96" s="39">
        <f>$T$5</f>
        <v>2820151</v>
      </c>
      <c r="M96" s="63">
        <f>$AE$5</f>
        <v>6184</v>
      </c>
      <c r="N96" s="39">
        <f>$R$5</f>
        <v>685</v>
      </c>
    </row>
    <row r="97" spans="8:17" ht="15.75" thickBot="1">
      <c r="H97" s="70">
        <f>$W$5</f>
        <v>859047860295</v>
      </c>
      <c r="I97" s="70">
        <f>$V$5</f>
        <v>12545691535</v>
      </c>
      <c r="J97" s="70">
        <f>$U$5</f>
        <v>186368535</v>
      </c>
      <c r="K97" s="70">
        <f>$T$5</f>
        <v>2820151</v>
      </c>
      <c r="L97" s="70">
        <f>$S$5</f>
        <v>43515</v>
      </c>
      <c r="M97" s="71">
        <f>$AD$5</f>
        <v>97</v>
      </c>
      <c r="N97" s="70">
        <f>$R$2</f>
        <v>11</v>
      </c>
      <c r="O97" s="16">
        <f>[1]!xMatDet(H91:N97)/[1]!xMatDet(H98:N104)</f>
        <v>-2086.3301991382473</v>
      </c>
      <c r="P97" s="16"/>
    </row>
    <row r="98" spans="8:17">
      <c r="H98" s="39">
        <f>$AC$5</f>
        <v>1.1503166289706361E+23</v>
      </c>
      <c r="I98" s="39">
        <f>$AB$5</f>
        <v>1.5716684413122047E+21</v>
      </c>
      <c r="J98" s="39">
        <f>$AA$5</f>
        <v>2.162994034885931E+19</v>
      </c>
      <c r="K98" s="39">
        <f>$Z$5</f>
        <v>3.0024635741202643E+17</v>
      </c>
      <c r="L98" s="39">
        <f>$Y$5</f>
        <v>4210038387792135</v>
      </c>
      <c r="M98" s="39">
        <f>$X$5</f>
        <v>59732129675791</v>
      </c>
      <c r="N98" s="39">
        <f>$W$5</f>
        <v>859047860295</v>
      </c>
    </row>
    <row r="99" spans="8:17">
      <c r="H99" s="39">
        <f>$AB$5</f>
        <v>1.5716684413122047E+21</v>
      </c>
      <c r="I99" s="39">
        <f>$AA$5</f>
        <v>2.162994034885931E+19</v>
      </c>
      <c r="J99" s="39">
        <f>$Z$5</f>
        <v>3.0024635741202643E+17</v>
      </c>
      <c r="K99" s="39">
        <f>$Y$5</f>
        <v>4210038387792135</v>
      </c>
      <c r="L99" s="39">
        <f>$X$5</f>
        <v>59732129675791</v>
      </c>
      <c r="M99" s="39">
        <f>$W$5</f>
        <v>859047860295</v>
      </c>
      <c r="N99" s="39">
        <f>$V$5</f>
        <v>12545691535</v>
      </c>
    </row>
    <row r="100" spans="8:17">
      <c r="H100" s="39">
        <f>$AA$5</f>
        <v>2.162994034885931E+19</v>
      </c>
      <c r="I100" s="39">
        <f>$Z$5</f>
        <v>3.0024635741202643E+17</v>
      </c>
      <c r="J100" s="39">
        <f>$Y$5</f>
        <v>4210038387792135</v>
      </c>
      <c r="K100" s="39">
        <f>$X$5</f>
        <v>59732129675791</v>
      </c>
      <c r="L100" s="39">
        <f>$W$5</f>
        <v>859047860295</v>
      </c>
      <c r="M100" s="39">
        <f>$V$5</f>
        <v>12545691535</v>
      </c>
      <c r="N100" s="39">
        <f>$U$5</f>
        <v>186368535</v>
      </c>
    </row>
    <row r="101" spans="8:17">
      <c r="H101" s="39">
        <f>$Z$5</f>
        <v>3.0024635741202643E+17</v>
      </c>
      <c r="I101" s="39">
        <f>$Y$5</f>
        <v>4210038387792135</v>
      </c>
      <c r="J101" s="39">
        <f>$X$5</f>
        <v>59732129675791</v>
      </c>
      <c r="K101" s="39">
        <f>$W$5</f>
        <v>859047860295</v>
      </c>
      <c r="L101" s="39">
        <f>$V$5</f>
        <v>12545691535</v>
      </c>
      <c r="M101" s="39">
        <f>$U$5</f>
        <v>186368535</v>
      </c>
      <c r="N101" s="39">
        <f>$T$5</f>
        <v>2820151</v>
      </c>
    </row>
    <row r="102" spans="8:17">
      <c r="H102" s="39">
        <f>$Y$5</f>
        <v>4210038387792135</v>
      </c>
      <c r="I102" s="39">
        <f>$X$5</f>
        <v>59732129675791</v>
      </c>
      <c r="J102" s="39">
        <f>$W$5</f>
        <v>859047860295</v>
      </c>
      <c r="K102" s="39">
        <f>$V$5</f>
        <v>12545691535</v>
      </c>
      <c r="L102" s="39">
        <f>$U$5</f>
        <v>186368535</v>
      </c>
      <c r="M102" s="39">
        <f>$T$5</f>
        <v>2820151</v>
      </c>
      <c r="N102" s="39">
        <f>$S$5</f>
        <v>43515</v>
      </c>
    </row>
    <row r="103" spans="8:17">
      <c r="H103" s="39">
        <f>$X$5</f>
        <v>59732129675791</v>
      </c>
      <c r="I103" s="39">
        <f>$W$5</f>
        <v>859047860295</v>
      </c>
      <c r="J103" s="39">
        <f>$V$5</f>
        <v>12545691535</v>
      </c>
      <c r="K103" s="39">
        <f>$U$5</f>
        <v>186368535</v>
      </c>
      <c r="L103" s="39">
        <f>$T$5</f>
        <v>2820151</v>
      </c>
      <c r="M103" s="39">
        <f>$S$5</f>
        <v>43515</v>
      </c>
      <c r="N103" s="39">
        <f>$R$5</f>
        <v>685</v>
      </c>
    </row>
    <row r="104" spans="8:17">
      <c r="H104" s="39">
        <f>$W$5</f>
        <v>859047860295</v>
      </c>
      <c r="I104" s="39">
        <f>$V$5</f>
        <v>12545691535</v>
      </c>
      <c r="J104" s="39">
        <f>$U$5</f>
        <v>186368535</v>
      </c>
      <c r="K104" s="39">
        <f>$T$5</f>
        <v>2820151</v>
      </c>
      <c r="L104" s="39">
        <f>$S$5</f>
        <v>43515</v>
      </c>
      <c r="M104" s="39">
        <f>$R$5</f>
        <v>685</v>
      </c>
      <c r="N104" s="39">
        <f>$R$2</f>
        <v>11</v>
      </c>
    </row>
    <row r="105" spans="8:17">
      <c r="H105" s="39"/>
      <c r="I105" s="39"/>
      <c r="J105" s="39"/>
      <c r="K105" s="39"/>
      <c r="L105" s="39"/>
      <c r="M105" s="39"/>
      <c r="N105" s="39"/>
    </row>
    <row r="106" spans="8:17">
      <c r="H106" s="39"/>
      <c r="I106" s="39"/>
      <c r="J106" s="39"/>
      <c r="K106" s="39"/>
      <c r="L106" s="39"/>
      <c r="M106" s="39"/>
      <c r="N106" s="39"/>
    </row>
    <row r="107" spans="8:17">
      <c r="H107" s="39"/>
      <c r="I107" s="39"/>
      <c r="J107" s="39"/>
      <c r="K107" s="39"/>
      <c r="L107" s="39"/>
      <c r="M107" s="39"/>
      <c r="N107" s="39"/>
      <c r="Q107" s="22"/>
    </row>
    <row r="108" spans="8:17">
      <c r="H108" s="39">
        <f>$AC$5</f>
        <v>1.1503166289706361E+23</v>
      </c>
      <c r="I108" s="39">
        <f>$AB$5</f>
        <v>1.5716684413122047E+21</v>
      </c>
      <c r="J108" s="39">
        <f>$AA$5</f>
        <v>2.162994034885931E+19</v>
      </c>
      <c r="K108" s="39">
        <f>$Z$5</f>
        <v>3.0024635741202643E+17</v>
      </c>
      <c r="L108" s="39">
        <f>$Y$5</f>
        <v>4210038387792135</v>
      </c>
      <c r="M108" s="39">
        <f>$X$5</f>
        <v>59732129675791</v>
      </c>
      <c r="N108" s="63">
        <f>$AJ$5</f>
        <v>8565991486948</v>
      </c>
    </row>
    <row r="109" spans="8:17">
      <c r="H109" s="39">
        <f>$AB$5</f>
        <v>1.5716684413122047E+21</v>
      </c>
      <c r="I109" s="39">
        <f>$AA$5</f>
        <v>2.162994034885931E+19</v>
      </c>
      <c r="J109" s="39">
        <f>$Z$5</f>
        <v>3.0024635741202643E+17</v>
      </c>
      <c r="K109" s="39">
        <f>$Y$5</f>
        <v>4210038387792135</v>
      </c>
      <c r="L109" s="39">
        <f>$X$5</f>
        <v>59732129675791</v>
      </c>
      <c r="M109" s="39">
        <f>$W$5</f>
        <v>859047860295</v>
      </c>
      <c r="N109" s="63">
        <f>$AI$5</f>
        <v>123100393474</v>
      </c>
    </row>
    <row r="110" spans="8:17">
      <c r="H110" s="39">
        <f>$AA$5</f>
        <v>2.162994034885931E+19</v>
      </c>
      <c r="I110" s="39">
        <f>$Z$5</f>
        <v>3.0024635741202643E+17</v>
      </c>
      <c r="J110" s="39">
        <f>$Y$5</f>
        <v>4210038387792135</v>
      </c>
      <c r="K110" s="39">
        <f>$X$5</f>
        <v>59732129675791</v>
      </c>
      <c r="L110" s="39">
        <f>$W$5</f>
        <v>859047860295</v>
      </c>
      <c r="M110" s="39">
        <f>$V$5</f>
        <v>12545691535</v>
      </c>
      <c r="N110" s="63">
        <f>$AH$5</f>
        <v>1795576924</v>
      </c>
    </row>
    <row r="111" spans="8:17">
      <c r="H111" s="39">
        <f>$Z$5</f>
        <v>3.0024635741202643E+17</v>
      </c>
      <c r="I111" s="39">
        <f>$Y$5</f>
        <v>4210038387792135</v>
      </c>
      <c r="J111" s="39">
        <f>$X$5</f>
        <v>59732129675791</v>
      </c>
      <c r="K111" s="39">
        <f>$W$5</f>
        <v>859047860295</v>
      </c>
      <c r="L111" s="39">
        <f>$V$5</f>
        <v>12545691535</v>
      </c>
      <c r="M111" s="39">
        <f>$U$5</f>
        <v>186368535</v>
      </c>
      <c r="N111" s="63">
        <f>$AG$5</f>
        <v>26626546</v>
      </c>
    </row>
    <row r="112" spans="8:17">
      <c r="H112" s="39">
        <f>$Y$5</f>
        <v>4210038387792135</v>
      </c>
      <c r="I112" s="39">
        <f>$X$5</f>
        <v>59732129675791</v>
      </c>
      <c r="J112" s="39">
        <f>$W$5</f>
        <v>859047860295</v>
      </c>
      <c r="K112" s="39">
        <f>$V$5</f>
        <v>12545691535</v>
      </c>
      <c r="L112" s="39">
        <f>$U$5</f>
        <v>186368535</v>
      </c>
      <c r="M112" s="39">
        <f>$T$5</f>
        <v>2820151</v>
      </c>
      <c r="N112" s="63">
        <f>$AF$5</f>
        <v>401968</v>
      </c>
    </row>
    <row r="113" spans="8:16">
      <c r="H113" s="39">
        <f>$X$5</f>
        <v>59732129675791</v>
      </c>
      <c r="I113" s="39">
        <f>$W$5</f>
        <v>859047860295</v>
      </c>
      <c r="J113" s="39">
        <f>$V$5</f>
        <v>12545691535</v>
      </c>
      <c r="K113" s="39">
        <f>$U$5</f>
        <v>186368535</v>
      </c>
      <c r="L113" s="39">
        <f>$T$5</f>
        <v>2820151</v>
      </c>
      <c r="M113" s="39">
        <f>$S$5</f>
        <v>43515</v>
      </c>
      <c r="N113" s="63">
        <f>$AE$5</f>
        <v>6184</v>
      </c>
    </row>
    <row r="114" spans="8:16" ht="15.75" thickBot="1">
      <c r="H114" s="70">
        <f>$W$5</f>
        <v>859047860295</v>
      </c>
      <c r="I114" s="70">
        <f>$V$5</f>
        <v>12545691535</v>
      </c>
      <c r="J114" s="70">
        <f>$U$5</f>
        <v>186368535</v>
      </c>
      <c r="K114" s="70">
        <f>$T$5</f>
        <v>2820151</v>
      </c>
      <c r="L114" s="70">
        <f>$S$5</f>
        <v>43515</v>
      </c>
      <c r="M114" s="70">
        <f>$R$5</f>
        <v>685</v>
      </c>
      <c r="N114" s="71">
        <f>$AD$5</f>
        <v>97</v>
      </c>
      <c r="O114" s="16">
        <f>[1]!xMatDet(H108:N114)/[1]!xMatDet(H115:N121)</f>
        <v>21472.555720221739</v>
      </c>
      <c r="P114" s="16"/>
    </row>
    <row r="115" spans="8:16">
      <c r="H115" s="39">
        <f>$AC$5</f>
        <v>1.1503166289706361E+23</v>
      </c>
      <c r="I115" s="39">
        <f>$AB$5</f>
        <v>1.5716684413122047E+21</v>
      </c>
      <c r="J115" s="39">
        <f>$AA$5</f>
        <v>2.162994034885931E+19</v>
      </c>
      <c r="K115" s="39">
        <f>$Z$5</f>
        <v>3.0024635741202643E+17</v>
      </c>
      <c r="L115" s="39">
        <f>$Y$5</f>
        <v>4210038387792135</v>
      </c>
      <c r="M115" s="39">
        <f>$X$5</f>
        <v>59732129675791</v>
      </c>
      <c r="N115" s="39">
        <f>$W$5</f>
        <v>859047860295</v>
      </c>
    </row>
    <row r="116" spans="8:16">
      <c r="H116" s="39">
        <f>$AB$5</f>
        <v>1.5716684413122047E+21</v>
      </c>
      <c r="I116" s="39">
        <f>$AA$5</f>
        <v>2.162994034885931E+19</v>
      </c>
      <c r="J116" s="39">
        <f>$Z$5</f>
        <v>3.0024635741202643E+17</v>
      </c>
      <c r="K116" s="39">
        <f>$Y$5</f>
        <v>4210038387792135</v>
      </c>
      <c r="L116" s="39">
        <f>$X$5</f>
        <v>59732129675791</v>
      </c>
      <c r="M116" s="39">
        <f>$W$5</f>
        <v>859047860295</v>
      </c>
      <c r="N116" s="39">
        <f>$V$5</f>
        <v>12545691535</v>
      </c>
    </row>
    <row r="117" spans="8:16">
      <c r="H117" s="39">
        <f>$AA$5</f>
        <v>2.162994034885931E+19</v>
      </c>
      <c r="I117" s="39">
        <f>$Z$5</f>
        <v>3.0024635741202643E+17</v>
      </c>
      <c r="J117" s="39">
        <f>$Y$5</f>
        <v>4210038387792135</v>
      </c>
      <c r="K117" s="39">
        <f>$X$5</f>
        <v>59732129675791</v>
      </c>
      <c r="L117" s="39">
        <f>$W$5</f>
        <v>859047860295</v>
      </c>
      <c r="M117" s="39">
        <f>$V$5</f>
        <v>12545691535</v>
      </c>
      <c r="N117" s="39">
        <f>$U$5</f>
        <v>186368535</v>
      </c>
    </row>
    <row r="118" spans="8:16">
      <c r="H118" s="39">
        <f>$Z$5</f>
        <v>3.0024635741202643E+17</v>
      </c>
      <c r="I118" s="39">
        <f>$Y$5</f>
        <v>4210038387792135</v>
      </c>
      <c r="J118" s="39">
        <f>$X$5</f>
        <v>59732129675791</v>
      </c>
      <c r="K118" s="39">
        <f>$W$5</f>
        <v>859047860295</v>
      </c>
      <c r="L118" s="39">
        <f>$V$5</f>
        <v>12545691535</v>
      </c>
      <c r="M118" s="39">
        <f>$U$5</f>
        <v>186368535</v>
      </c>
      <c r="N118" s="39">
        <f>$T$5</f>
        <v>2820151</v>
      </c>
    </row>
    <row r="119" spans="8:16">
      <c r="H119" s="39">
        <f>$Y$5</f>
        <v>4210038387792135</v>
      </c>
      <c r="I119" s="39">
        <f>$X$5</f>
        <v>59732129675791</v>
      </c>
      <c r="J119" s="39">
        <f>$W$5</f>
        <v>859047860295</v>
      </c>
      <c r="K119" s="39">
        <f>$V$5</f>
        <v>12545691535</v>
      </c>
      <c r="L119" s="39">
        <f>$U$5</f>
        <v>186368535</v>
      </c>
      <c r="M119" s="39">
        <f>$T$5</f>
        <v>2820151</v>
      </c>
      <c r="N119" s="39">
        <f>$S$5</f>
        <v>43515</v>
      </c>
    </row>
    <row r="120" spans="8:16">
      <c r="H120" s="39">
        <f>$X$5</f>
        <v>59732129675791</v>
      </c>
      <c r="I120" s="39">
        <f>$W$5</f>
        <v>859047860295</v>
      </c>
      <c r="J120" s="39">
        <f>$V$5</f>
        <v>12545691535</v>
      </c>
      <c r="K120" s="39">
        <f>$U$5</f>
        <v>186368535</v>
      </c>
      <c r="L120" s="39">
        <f>$T$5</f>
        <v>2820151</v>
      </c>
      <c r="M120" s="39">
        <f>$S$5</f>
        <v>43515</v>
      </c>
      <c r="N120" s="39">
        <f>$R$5</f>
        <v>685</v>
      </c>
    </row>
    <row r="121" spans="8:16">
      <c r="H121" s="39">
        <f>$W$5</f>
        <v>859047860295</v>
      </c>
      <c r="I121" s="39">
        <f>$V$5</f>
        <v>12545691535</v>
      </c>
      <c r="J121" s="39">
        <f>$U$5</f>
        <v>186368535</v>
      </c>
      <c r="K121" s="39">
        <f>$T$5</f>
        <v>2820151</v>
      </c>
      <c r="L121" s="39">
        <f>$S$5</f>
        <v>43515</v>
      </c>
      <c r="M121" s="39">
        <f>$R$5</f>
        <v>685</v>
      </c>
      <c r="N121" s="39">
        <f>$R$2</f>
        <v>11</v>
      </c>
    </row>
    <row r="122" spans="8:16">
      <c r="H122" s="39"/>
      <c r="I122" s="39"/>
      <c r="J122" s="39"/>
      <c r="K122" s="39"/>
      <c r="L122" s="39"/>
      <c r="M122" s="39"/>
      <c r="N122" s="39"/>
    </row>
    <row r="126" spans="8:16">
      <c r="J126" s="16"/>
    </row>
    <row r="127" spans="8:16">
      <c r="J127" s="22"/>
    </row>
    <row r="139" spans="10:10">
      <c r="J139" s="16"/>
    </row>
    <row r="140" spans="10:10">
      <c r="J140" s="22"/>
    </row>
    <row r="181" spans="10:10">
      <c r="J181" s="16"/>
    </row>
    <row r="182" spans="10:10">
      <c r="J182" s="22"/>
    </row>
    <row r="196" spans="10:10">
      <c r="J196" s="16"/>
    </row>
    <row r="197" spans="10:10">
      <c r="J197" s="22"/>
    </row>
    <row r="226" spans="10:10">
      <c r="J226" s="16"/>
    </row>
    <row r="227" spans="10:10">
      <c r="J227" s="22"/>
    </row>
  </sheetData>
  <mergeCells count="1">
    <mergeCell ref="A1:AO1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sheetPr codeName="Hoja33"/>
  <dimension ref="A1:AO1001"/>
  <sheetViews>
    <sheetView topLeftCell="AA1" workbookViewId="0">
      <selection activeCell="F11" sqref="F11:F12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1.7172109873863519</v>
      </c>
      <c r="O1" s="85" t="s">
        <v>86</v>
      </c>
      <c r="P1" s="86">
        <f>SUM(P4:P5000)</f>
        <v>11</v>
      </c>
      <c r="Q1" s="87">
        <f>SUM(Q4:Q5000)</f>
        <v>1.0000000000000002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6'!AN7</f>
        <v>-0.74652773487468949</v>
      </c>
      <c r="C2" s="89" t="s">
        <v>88</v>
      </c>
      <c r="D2" s="90">
        <v>3</v>
      </c>
      <c r="E2" s="91">
        <v>1</v>
      </c>
      <c r="F2" s="86">
        <f>SMALL(A$2:A$5000,E2)</f>
        <v>-1.523466143400583</v>
      </c>
      <c r="H2" s="92" t="s">
        <v>89</v>
      </c>
      <c r="I2" s="93">
        <f>SMALL(A1:A5000,E2)</f>
        <v>-1.523466143400583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6'!AN8</f>
        <v>-1.0442055899984553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-1.1065123955559102</v>
      </c>
      <c r="H3" s="100"/>
      <c r="I3" s="93">
        <f>+I1-I2</f>
        <v>3.2406771307869349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0.25628870880439214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6'!AN9</f>
        <v>-1.1065123955559102</v>
      </c>
      <c r="E4" s="98">
        <f t="shared" ref="E4:E67" si="1">E3+1</f>
        <v>3</v>
      </c>
      <c r="F4" s="99">
        <f t="shared" si="0"/>
        <v>-1.0442055899984553</v>
      </c>
      <c r="H4" s="106"/>
      <c r="I4" s="107">
        <v>0.05</v>
      </c>
      <c r="K4" s="108">
        <f>$I$2-POWER(10,-$D$2)</f>
        <v>-1.5244661434005828</v>
      </c>
      <c r="L4" s="109">
        <f>K4+$I$4-POWER(10,-$D$3)</f>
        <v>-1.5744661434005829</v>
      </c>
      <c r="M4" s="91">
        <f>K4-5*10^-(D$2+1)</f>
        <v>-1.5249661434005828</v>
      </c>
      <c r="N4" s="110">
        <f>L4+5*10^-(D$2+1)</f>
        <v>-1.5739661434005829</v>
      </c>
      <c r="O4" s="111">
        <f>AVERAGE(K4,L4)</f>
        <v>-1.5494661434005828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-5.6157163767652082E-10</v>
      </c>
      <c r="AF4" s="92" t="s">
        <v>108</v>
      </c>
      <c r="AG4" s="105">
        <f>KURT(A2:A5000)</f>
        <v>-1.1511370009153263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6'!AN10</f>
        <v>1.5048732787618064</v>
      </c>
      <c r="E5" s="98">
        <f t="shared" si="1"/>
        <v>4</v>
      </c>
      <c r="F5" s="99">
        <f t="shared" si="0"/>
        <v>-0.74652773487468949</v>
      </c>
      <c r="K5" s="114">
        <f>L4+10^(-$D$2)</f>
        <v>-1.573466143400583</v>
      </c>
      <c r="L5" s="115">
        <f>K5+$I$4-POWER(10,-$D$2)</f>
        <v>-1.5244661434005828</v>
      </c>
      <c r="M5" s="98">
        <f t="shared" ref="M5:M68" si="2">K5-5*10^-(D$2+1)</f>
        <v>-1.5739661434005829</v>
      </c>
      <c r="N5" s="116">
        <f t="shared" ref="N5:N68" si="3">L5+5*10^-(D$2+1)</f>
        <v>-1.5239661434005829</v>
      </c>
      <c r="O5" s="117">
        <f t="shared" ref="O5:O68" si="4">AVERAGE(K5,L5)</f>
        <v>-1.548966143400583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-1.7808001437515486E-2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6'!AN11</f>
        <v>-1.7808001437515486E-2</v>
      </c>
      <c r="E6" s="98">
        <f t="shared" si="1"/>
        <v>5</v>
      </c>
      <c r="F6" s="99">
        <f t="shared" si="0"/>
        <v>-0.51378152198594762</v>
      </c>
      <c r="H6" s="139" t="s">
        <v>110</v>
      </c>
      <c r="I6" s="140"/>
      <c r="K6" s="114">
        <f t="shared" ref="K6:K69" si="8">L5+10^(-$D$2)</f>
        <v>-1.523466143400583</v>
      </c>
      <c r="L6" s="115">
        <f t="shared" ref="L6:L69" si="9">K6+$I$4-POWER(10,-$D$2)</f>
        <v>-1.4744661434005828</v>
      </c>
      <c r="M6" s="98">
        <f t="shared" si="2"/>
        <v>-1.5239661434005829</v>
      </c>
      <c r="N6" s="116">
        <f t="shared" si="3"/>
        <v>-1.4739661434005829</v>
      </c>
      <c r="O6" s="117">
        <f t="shared" si="4"/>
        <v>-1.4989661434005828</v>
      </c>
      <c r="P6" s="98">
        <f t="shared" si="5"/>
        <v>1</v>
      </c>
      <c r="Q6" s="118">
        <f t="shared" si="6"/>
        <v>9.0909090909090912E-2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6'!AN12</f>
        <v>-1.523466143400583</v>
      </c>
      <c r="E7" s="98">
        <f t="shared" si="1"/>
        <v>6</v>
      </c>
      <c r="F7" s="99">
        <f t="shared" si="0"/>
        <v>-1.7808001437515486E-2</v>
      </c>
      <c r="H7" s="141">
        <f>+N7-M7</f>
        <v>5.0000000000000044E-2</v>
      </c>
      <c r="I7" s="142"/>
      <c r="K7" s="114">
        <f t="shared" si="8"/>
        <v>-1.4734661434005829</v>
      </c>
      <c r="L7" s="115">
        <f t="shared" si="9"/>
        <v>-1.4244661434005828</v>
      </c>
      <c r="M7" s="98">
        <f t="shared" si="2"/>
        <v>-1.4739661434005829</v>
      </c>
      <c r="N7" s="116">
        <f t="shared" si="3"/>
        <v>-1.4239661434005828</v>
      </c>
      <c r="O7" s="117">
        <f t="shared" si="4"/>
        <v>-1.4489661434005829</v>
      </c>
      <c r="P7" s="98">
        <f t="shared" si="5"/>
        <v>0</v>
      </c>
      <c r="Q7" s="118">
        <f t="shared" si="6"/>
        <v>0</v>
      </c>
      <c r="R7" s="98">
        <f t="shared" si="10"/>
        <v>1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8.0183922543132748</v>
      </c>
      <c r="AL7" s="39"/>
      <c r="AM7" s="39"/>
      <c r="AN7" s="39"/>
      <c r="AO7" s="104"/>
    </row>
    <row r="8" spans="1:41">
      <c r="A8" s="119">
        <f>+'MODELO 6'!AN13</f>
        <v>-0.51378152198594762</v>
      </c>
      <c r="E8" s="98">
        <f t="shared" si="1"/>
        <v>7</v>
      </c>
      <c r="F8" s="99">
        <f t="shared" si="0"/>
        <v>0.33794647134345723</v>
      </c>
      <c r="K8" s="114">
        <f t="shared" si="8"/>
        <v>-1.4234661434005829</v>
      </c>
      <c r="L8" s="115">
        <f t="shared" si="9"/>
        <v>-1.3744661434005827</v>
      </c>
      <c r="M8" s="98">
        <f t="shared" si="2"/>
        <v>-1.4239661434005828</v>
      </c>
      <c r="N8" s="116">
        <f t="shared" si="3"/>
        <v>-1.3739661434005828</v>
      </c>
      <c r="O8" s="117">
        <f t="shared" si="4"/>
        <v>-1.3989661434005827</v>
      </c>
      <c r="P8" s="98">
        <f t="shared" si="5"/>
        <v>0</v>
      </c>
      <c r="Q8" s="118">
        <f t="shared" si="6"/>
        <v>0</v>
      </c>
      <c r="R8" s="98">
        <f t="shared" si="10"/>
        <v>1</v>
      </c>
      <c r="S8" s="119">
        <f t="shared" si="7"/>
        <v>1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6'!AN14</f>
        <v>0.55657799282198539</v>
      </c>
      <c r="E9" s="98">
        <f t="shared" si="1"/>
        <v>8</v>
      </c>
      <c r="F9" s="99">
        <f t="shared" si="0"/>
        <v>0.55657799282198539</v>
      </c>
      <c r="K9" s="114">
        <f t="shared" si="8"/>
        <v>-1.3734661434005828</v>
      </c>
      <c r="L9" s="115">
        <f t="shared" si="9"/>
        <v>-1.3244661434005827</v>
      </c>
      <c r="M9" s="98">
        <f t="shared" si="2"/>
        <v>-1.3739661434005828</v>
      </c>
      <c r="N9" s="116">
        <f t="shared" si="3"/>
        <v>-1.3239661434005827</v>
      </c>
      <c r="O9" s="117">
        <f t="shared" si="4"/>
        <v>-1.3489661434005829</v>
      </c>
      <c r="P9" s="98">
        <f t="shared" si="5"/>
        <v>0</v>
      </c>
      <c r="Q9" s="118">
        <f t="shared" si="6"/>
        <v>0</v>
      </c>
      <c r="R9" s="98">
        <f t="shared" si="10"/>
        <v>1</v>
      </c>
      <c r="S9" s="119">
        <f t="shared" si="7"/>
        <v>1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6'!AN15</f>
        <v>1.7172109873863519</v>
      </c>
      <c r="E10" s="98">
        <f t="shared" si="1"/>
        <v>9</v>
      </c>
      <c r="F10" s="99">
        <f t="shared" si="0"/>
        <v>0.835692650762212</v>
      </c>
      <c r="K10" s="114">
        <f t="shared" si="8"/>
        <v>-1.3234661434005828</v>
      </c>
      <c r="L10" s="115">
        <f t="shared" si="9"/>
        <v>-1.2744661434005826</v>
      </c>
      <c r="M10" s="98">
        <f t="shared" si="2"/>
        <v>-1.3239661434005827</v>
      </c>
      <c r="N10" s="116">
        <f t="shared" si="3"/>
        <v>-1.2739661434005827</v>
      </c>
      <c r="O10" s="117">
        <f t="shared" si="4"/>
        <v>-1.2989661434005826</v>
      </c>
      <c r="P10" s="98">
        <f t="shared" si="5"/>
        <v>0</v>
      </c>
      <c r="Q10" s="118">
        <f t="shared" si="6"/>
        <v>0</v>
      </c>
      <c r="R10" s="98">
        <f t="shared" si="10"/>
        <v>1</v>
      </c>
      <c r="S10" s="119">
        <f t="shared" si="7"/>
        <v>1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6'!AN16</f>
        <v>0.33794647134345723</v>
      </c>
      <c r="E11" s="98">
        <f t="shared" si="1"/>
        <v>10</v>
      </c>
      <c r="F11" s="99">
        <f t="shared" si="0"/>
        <v>1.5048732787618064</v>
      </c>
      <c r="K11" s="114">
        <f t="shared" si="8"/>
        <v>-1.2734661434005827</v>
      </c>
      <c r="L11" s="115">
        <f t="shared" si="9"/>
        <v>-1.2244661434005826</v>
      </c>
      <c r="M11" s="98">
        <f t="shared" si="2"/>
        <v>-1.2739661434005827</v>
      </c>
      <c r="N11" s="116">
        <f t="shared" si="3"/>
        <v>-1.2239661434005826</v>
      </c>
      <c r="O11" s="117">
        <f t="shared" si="4"/>
        <v>-1.2489661434005828</v>
      </c>
      <c r="P11" s="98">
        <f t="shared" si="5"/>
        <v>0</v>
      </c>
      <c r="Q11" s="118">
        <f t="shared" si="6"/>
        <v>0</v>
      </c>
      <c r="R11" s="98">
        <f t="shared" si="10"/>
        <v>1</v>
      </c>
      <c r="S11" s="119">
        <f t="shared" si="7"/>
        <v>1</v>
      </c>
      <c r="AJ11" s="120"/>
      <c r="AK11" s="39"/>
      <c r="AL11" s="39"/>
      <c r="AM11" s="39"/>
      <c r="AN11" s="39"/>
      <c r="AO11" s="104"/>
    </row>
    <row r="12" spans="1:41">
      <c r="A12" s="119">
        <f>+'MODELO 6'!AN17</f>
        <v>0.835692650762212</v>
      </c>
      <c r="E12" s="98">
        <f t="shared" si="1"/>
        <v>11</v>
      </c>
      <c r="F12" s="99">
        <f t="shared" si="0"/>
        <v>1.7172109873863519</v>
      </c>
      <c r="K12" s="114">
        <f t="shared" si="8"/>
        <v>-1.2234661434005827</v>
      </c>
      <c r="L12" s="115">
        <f t="shared" si="9"/>
        <v>-1.1744661434005825</v>
      </c>
      <c r="M12" s="98">
        <f t="shared" si="2"/>
        <v>-1.2239661434005826</v>
      </c>
      <c r="N12" s="116">
        <f t="shared" si="3"/>
        <v>-1.1739661434005826</v>
      </c>
      <c r="O12" s="117">
        <f t="shared" si="4"/>
        <v>-1.1989661434005825</v>
      </c>
      <c r="P12" s="98">
        <f t="shared" si="5"/>
        <v>0</v>
      </c>
      <c r="Q12" s="118">
        <f t="shared" si="6"/>
        <v>0</v>
      </c>
      <c r="R12" s="98">
        <f t="shared" si="10"/>
        <v>1</v>
      </c>
      <c r="S12" s="119">
        <f t="shared" si="7"/>
        <v>1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-1.1734661434005826</v>
      </c>
      <c r="L13" s="115">
        <f t="shared" si="9"/>
        <v>-1.1244661434005825</v>
      </c>
      <c r="M13" s="98">
        <f t="shared" si="2"/>
        <v>-1.1739661434005826</v>
      </c>
      <c r="N13" s="116">
        <f t="shared" si="3"/>
        <v>-1.1239661434005825</v>
      </c>
      <c r="O13" s="117">
        <f t="shared" si="4"/>
        <v>-1.1489661434005827</v>
      </c>
      <c r="P13" s="98">
        <f t="shared" si="5"/>
        <v>0</v>
      </c>
      <c r="Q13" s="118">
        <f t="shared" si="6"/>
        <v>0</v>
      </c>
      <c r="R13" s="98">
        <f t="shared" si="10"/>
        <v>1</v>
      </c>
      <c r="S13" s="119">
        <f t="shared" si="7"/>
        <v>1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-1.1234661434005826</v>
      </c>
      <c r="L14" s="115">
        <f t="shared" si="9"/>
        <v>-1.0744661434005824</v>
      </c>
      <c r="M14" s="98">
        <f t="shared" si="2"/>
        <v>-1.1239661434005825</v>
      </c>
      <c r="N14" s="116">
        <f t="shared" si="3"/>
        <v>-1.0739661434005825</v>
      </c>
      <c r="O14" s="117">
        <f t="shared" si="4"/>
        <v>-1.0989661434005824</v>
      </c>
      <c r="P14" s="98">
        <f t="shared" si="5"/>
        <v>1</v>
      </c>
      <c r="Q14" s="118">
        <f t="shared" si="6"/>
        <v>9.0909090909090912E-2</v>
      </c>
      <c r="R14" s="98">
        <f t="shared" si="10"/>
        <v>2</v>
      </c>
      <c r="S14" s="119">
        <f t="shared" si="7"/>
        <v>1</v>
      </c>
    </row>
    <row r="15" spans="1:41">
      <c r="A15" s="119"/>
      <c r="E15" s="98">
        <f t="shared" si="1"/>
        <v>14</v>
      </c>
      <c r="F15" s="99"/>
      <c r="K15" s="114">
        <f t="shared" si="8"/>
        <v>-1.0734661434005826</v>
      </c>
      <c r="L15" s="115">
        <f t="shared" si="9"/>
        <v>-1.0244661434005824</v>
      </c>
      <c r="M15" s="98">
        <f t="shared" si="2"/>
        <v>-1.0739661434005825</v>
      </c>
      <c r="N15" s="116">
        <f t="shared" si="3"/>
        <v>-1.0239661434005825</v>
      </c>
      <c r="O15" s="117">
        <f t="shared" si="4"/>
        <v>-1.0489661434005826</v>
      </c>
      <c r="P15" s="98">
        <f t="shared" si="5"/>
        <v>1</v>
      </c>
      <c r="Q15" s="118">
        <f t="shared" si="6"/>
        <v>9.0909090909090912E-2</v>
      </c>
      <c r="R15" s="98">
        <f t="shared" si="10"/>
        <v>3</v>
      </c>
      <c r="S15" s="119">
        <f t="shared" si="7"/>
        <v>2</v>
      </c>
    </row>
    <row r="16" spans="1:41">
      <c r="A16" s="119"/>
      <c r="E16" s="98">
        <f t="shared" si="1"/>
        <v>15</v>
      </c>
      <c r="F16" s="99"/>
      <c r="K16" s="114">
        <f t="shared" si="8"/>
        <v>-1.0234661434005825</v>
      </c>
      <c r="L16" s="115">
        <f t="shared" si="9"/>
        <v>-0.97446614340058246</v>
      </c>
      <c r="M16" s="98">
        <f t="shared" si="2"/>
        <v>-1.0239661434005825</v>
      </c>
      <c r="N16" s="116">
        <f t="shared" si="3"/>
        <v>-0.97396614340058252</v>
      </c>
      <c r="O16" s="117">
        <f t="shared" si="4"/>
        <v>-0.99896614340058254</v>
      </c>
      <c r="P16" s="98">
        <f t="shared" si="5"/>
        <v>0</v>
      </c>
      <c r="Q16" s="118">
        <f t="shared" si="6"/>
        <v>0</v>
      </c>
      <c r="R16" s="98">
        <f t="shared" si="10"/>
        <v>3</v>
      </c>
      <c r="S16" s="119">
        <f t="shared" si="7"/>
        <v>3</v>
      </c>
    </row>
    <row r="17" spans="1:19">
      <c r="A17" s="119"/>
      <c r="E17" s="98">
        <f t="shared" si="1"/>
        <v>16</v>
      </c>
      <c r="F17" s="99"/>
      <c r="K17" s="114">
        <f t="shared" si="8"/>
        <v>-0.97346614340058246</v>
      </c>
      <c r="L17" s="115">
        <f t="shared" si="9"/>
        <v>-0.92446614340058242</v>
      </c>
      <c r="M17" s="98">
        <f t="shared" si="2"/>
        <v>-0.97396614340058241</v>
      </c>
      <c r="N17" s="116">
        <f t="shared" si="3"/>
        <v>-0.92396614340058247</v>
      </c>
      <c r="O17" s="117">
        <f t="shared" si="4"/>
        <v>-0.9489661434005825</v>
      </c>
      <c r="P17" s="98">
        <f t="shared" si="5"/>
        <v>0</v>
      </c>
      <c r="Q17" s="118">
        <f t="shared" si="6"/>
        <v>0</v>
      </c>
      <c r="R17" s="98">
        <f t="shared" si="10"/>
        <v>3</v>
      </c>
      <c r="S17" s="119">
        <f t="shared" si="7"/>
        <v>3</v>
      </c>
    </row>
    <row r="18" spans="1:19">
      <c r="A18" s="119"/>
      <c r="E18" s="98">
        <f t="shared" si="1"/>
        <v>17</v>
      </c>
      <c r="F18" s="99"/>
      <c r="K18" s="114">
        <f t="shared" si="8"/>
        <v>-0.92346614340058242</v>
      </c>
      <c r="L18" s="115">
        <f t="shared" si="9"/>
        <v>-0.87446614340058237</v>
      </c>
      <c r="M18" s="98">
        <f t="shared" si="2"/>
        <v>-0.92396614340058236</v>
      </c>
      <c r="N18" s="116">
        <f t="shared" si="3"/>
        <v>-0.87396614340058243</v>
      </c>
      <c r="O18" s="117">
        <f t="shared" si="4"/>
        <v>-0.89896614340058245</v>
      </c>
      <c r="P18" s="98">
        <f t="shared" si="5"/>
        <v>0</v>
      </c>
      <c r="Q18" s="118">
        <f t="shared" si="6"/>
        <v>0</v>
      </c>
      <c r="R18" s="98">
        <f t="shared" si="10"/>
        <v>3</v>
      </c>
      <c r="S18" s="119">
        <f t="shared" si="7"/>
        <v>3</v>
      </c>
    </row>
    <row r="19" spans="1:19">
      <c r="A19" s="119"/>
      <c r="E19" s="98">
        <f t="shared" si="1"/>
        <v>18</v>
      </c>
      <c r="F19" s="99"/>
      <c r="K19" s="114">
        <f t="shared" si="8"/>
        <v>-0.87346614340058237</v>
      </c>
      <c r="L19" s="115">
        <f t="shared" si="9"/>
        <v>-0.82446614340058233</v>
      </c>
      <c r="M19" s="98">
        <f t="shared" si="2"/>
        <v>-0.87396614340058232</v>
      </c>
      <c r="N19" s="116">
        <f t="shared" si="3"/>
        <v>-0.82396614340058238</v>
      </c>
      <c r="O19" s="117">
        <f t="shared" si="4"/>
        <v>-0.84896614340058241</v>
      </c>
      <c r="P19" s="98">
        <f t="shared" si="5"/>
        <v>0</v>
      </c>
      <c r="Q19" s="118">
        <f t="shared" si="6"/>
        <v>0</v>
      </c>
      <c r="R19" s="98">
        <f t="shared" si="10"/>
        <v>3</v>
      </c>
      <c r="S19" s="119">
        <f t="shared" si="7"/>
        <v>3</v>
      </c>
    </row>
    <row r="20" spans="1:19">
      <c r="A20" s="119"/>
      <c r="E20" s="98">
        <f t="shared" si="1"/>
        <v>19</v>
      </c>
      <c r="F20" s="99"/>
      <c r="K20" s="114">
        <f t="shared" si="8"/>
        <v>-0.82346614340058233</v>
      </c>
      <c r="L20" s="115">
        <f t="shared" si="9"/>
        <v>-0.77446614340058229</v>
      </c>
      <c r="M20" s="98">
        <f t="shared" si="2"/>
        <v>-0.82396614340058227</v>
      </c>
      <c r="N20" s="116">
        <f t="shared" si="3"/>
        <v>-0.77396614340058234</v>
      </c>
      <c r="O20" s="117">
        <f t="shared" si="4"/>
        <v>-0.79896614340058236</v>
      </c>
      <c r="P20" s="98">
        <f t="shared" si="5"/>
        <v>0</v>
      </c>
      <c r="Q20" s="118">
        <f t="shared" si="6"/>
        <v>0</v>
      </c>
      <c r="R20" s="98">
        <f t="shared" si="10"/>
        <v>3</v>
      </c>
      <c r="S20" s="119">
        <f t="shared" si="7"/>
        <v>3</v>
      </c>
    </row>
    <row r="21" spans="1:19">
      <c r="A21" s="119"/>
      <c r="E21" s="98">
        <f t="shared" si="1"/>
        <v>20</v>
      </c>
      <c r="F21" s="99"/>
      <c r="K21" s="114">
        <f t="shared" si="8"/>
        <v>-0.77346614340058228</v>
      </c>
      <c r="L21" s="115">
        <f t="shared" si="9"/>
        <v>-0.72446614340058224</v>
      </c>
      <c r="M21" s="98">
        <f t="shared" si="2"/>
        <v>-0.77396614340058223</v>
      </c>
      <c r="N21" s="116">
        <f t="shared" si="3"/>
        <v>-0.7239661434005823</v>
      </c>
      <c r="O21" s="117">
        <f t="shared" si="4"/>
        <v>-0.74896614340058232</v>
      </c>
      <c r="P21" s="98">
        <f t="shared" si="5"/>
        <v>1</v>
      </c>
      <c r="Q21" s="118">
        <f t="shared" si="6"/>
        <v>9.0909090909090912E-2</v>
      </c>
      <c r="R21" s="98">
        <f t="shared" si="10"/>
        <v>4</v>
      </c>
      <c r="S21" s="119">
        <f t="shared" si="7"/>
        <v>3</v>
      </c>
    </row>
    <row r="22" spans="1:19">
      <c r="A22" s="119"/>
      <c r="E22" s="98">
        <f t="shared" si="1"/>
        <v>21</v>
      </c>
      <c r="F22" s="99"/>
      <c r="K22" s="114">
        <f t="shared" si="8"/>
        <v>-0.72346614340058224</v>
      </c>
      <c r="L22" s="115">
        <f t="shared" si="9"/>
        <v>-0.6744661434005822</v>
      </c>
      <c r="M22" s="98">
        <f t="shared" si="2"/>
        <v>-0.72396614340058218</v>
      </c>
      <c r="N22" s="116">
        <f t="shared" si="3"/>
        <v>-0.67396614340058225</v>
      </c>
      <c r="O22" s="117">
        <f t="shared" si="4"/>
        <v>-0.69896614340058227</v>
      </c>
      <c r="P22" s="98">
        <f t="shared" si="5"/>
        <v>0</v>
      </c>
      <c r="Q22" s="118">
        <f t="shared" si="6"/>
        <v>0</v>
      </c>
      <c r="R22" s="98">
        <f t="shared" si="10"/>
        <v>4</v>
      </c>
      <c r="S22" s="119">
        <f t="shared" si="7"/>
        <v>4</v>
      </c>
    </row>
    <row r="23" spans="1:19">
      <c r="A23" s="119"/>
      <c r="E23" s="98">
        <f t="shared" si="1"/>
        <v>22</v>
      </c>
      <c r="F23" s="99"/>
      <c r="K23" s="114">
        <f t="shared" si="8"/>
        <v>-0.6734661434005822</v>
      </c>
      <c r="L23" s="115">
        <f t="shared" si="9"/>
        <v>-0.62446614340058215</v>
      </c>
      <c r="M23" s="98">
        <f t="shared" si="2"/>
        <v>-0.67396614340058214</v>
      </c>
      <c r="N23" s="116">
        <f t="shared" si="3"/>
        <v>-0.62396614340058221</v>
      </c>
      <c r="O23" s="117">
        <f t="shared" si="4"/>
        <v>-0.64896614340058223</v>
      </c>
      <c r="P23" s="98">
        <f t="shared" si="5"/>
        <v>0</v>
      </c>
      <c r="Q23" s="118">
        <f t="shared" si="6"/>
        <v>0</v>
      </c>
      <c r="R23" s="98">
        <f t="shared" si="10"/>
        <v>4</v>
      </c>
      <c r="S23" s="119">
        <f t="shared" si="7"/>
        <v>4</v>
      </c>
    </row>
    <row r="24" spans="1:19">
      <c r="A24" s="119"/>
      <c r="E24" s="98">
        <f t="shared" si="1"/>
        <v>23</v>
      </c>
      <c r="F24" s="99"/>
      <c r="K24" s="114">
        <f t="shared" si="8"/>
        <v>-0.62346614340058215</v>
      </c>
      <c r="L24" s="115">
        <f t="shared" si="9"/>
        <v>-0.57446614340058211</v>
      </c>
      <c r="M24" s="98">
        <f t="shared" si="2"/>
        <v>-0.6239661434005821</v>
      </c>
      <c r="N24" s="116">
        <f t="shared" si="3"/>
        <v>-0.57396614340058216</v>
      </c>
      <c r="O24" s="117">
        <f t="shared" si="4"/>
        <v>-0.59896614340058218</v>
      </c>
      <c r="P24" s="98">
        <f t="shared" si="5"/>
        <v>0</v>
      </c>
      <c r="Q24" s="118">
        <f t="shared" si="6"/>
        <v>0</v>
      </c>
      <c r="R24" s="98">
        <f t="shared" si="10"/>
        <v>4</v>
      </c>
      <c r="S24" s="119">
        <f t="shared" si="7"/>
        <v>4</v>
      </c>
    </row>
    <row r="25" spans="1:19">
      <c r="A25" s="119"/>
      <c r="E25" s="98">
        <f t="shared" si="1"/>
        <v>24</v>
      </c>
      <c r="F25" s="99"/>
      <c r="K25" s="114">
        <f t="shared" si="8"/>
        <v>-0.57346614340058211</v>
      </c>
      <c r="L25" s="115">
        <f t="shared" si="9"/>
        <v>-0.52446614340058206</v>
      </c>
      <c r="M25" s="98">
        <f t="shared" si="2"/>
        <v>-0.57396614340058205</v>
      </c>
      <c r="N25" s="116">
        <f t="shared" si="3"/>
        <v>-0.52396614340058212</v>
      </c>
      <c r="O25" s="117">
        <f t="shared" si="4"/>
        <v>-0.54896614340058214</v>
      </c>
      <c r="P25" s="98">
        <f t="shared" si="5"/>
        <v>0</v>
      </c>
      <c r="Q25" s="118">
        <f t="shared" si="6"/>
        <v>0</v>
      </c>
      <c r="R25" s="98">
        <f t="shared" si="10"/>
        <v>4</v>
      </c>
      <c r="S25" s="119">
        <f t="shared" si="7"/>
        <v>4</v>
      </c>
    </row>
    <row r="26" spans="1:19">
      <c r="A26" s="119"/>
      <c r="E26" s="98">
        <f t="shared" si="1"/>
        <v>25</v>
      </c>
      <c r="F26" s="99"/>
      <c r="K26" s="114">
        <f t="shared" si="8"/>
        <v>-0.52346614340058206</v>
      </c>
      <c r="L26" s="115">
        <f t="shared" si="9"/>
        <v>-0.47446614340058207</v>
      </c>
      <c r="M26" s="98">
        <f t="shared" si="2"/>
        <v>-0.52396614340058201</v>
      </c>
      <c r="N26" s="116">
        <f t="shared" si="3"/>
        <v>-0.47396614340058207</v>
      </c>
      <c r="O26" s="117">
        <f t="shared" si="4"/>
        <v>-0.4989661434005821</v>
      </c>
      <c r="P26" s="98">
        <f t="shared" si="5"/>
        <v>1</v>
      </c>
      <c r="Q26" s="118">
        <f t="shared" si="6"/>
        <v>9.0909090909090912E-2</v>
      </c>
      <c r="R26" s="98">
        <f t="shared" si="10"/>
        <v>5</v>
      </c>
      <c r="S26" s="119">
        <f t="shared" si="7"/>
        <v>4</v>
      </c>
    </row>
    <row r="27" spans="1:19">
      <c r="A27" s="119"/>
      <c r="E27" s="98">
        <f t="shared" si="1"/>
        <v>26</v>
      </c>
      <c r="F27" s="99"/>
      <c r="K27" s="114">
        <f t="shared" si="8"/>
        <v>-0.47346614340058207</v>
      </c>
      <c r="L27" s="115">
        <f t="shared" si="9"/>
        <v>-0.42446614340058209</v>
      </c>
      <c r="M27" s="98">
        <f t="shared" si="2"/>
        <v>-0.47396614340058207</v>
      </c>
      <c r="N27" s="116">
        <f t="shared" si="3"/>
        <v>-0.42396614340058209</v>
      </c>
      <c r="O27" s="117">
        <f t="shared" si="4"/>
        <v>-0.44896614340058205</v>
      </c>
      <c r="P27" s="98">
        <f t="shared" si="5"/>
        <v>0</v>
      </c>
      <c r="Q27" s="118">
        <f t="shared" si="6"/>
        <v>0</v>
      </c>
      <c r="R27" s="98">
        <f t="shared" si="10"/>
        <v>5</v>
      </c>
      <c r="S27" s="119">
        <f t="shared" si="7"/>
        <v>5</v>
      </c>
    </row>
    <row r="28" spans="1:19">
      <c r="A28" s="119"/>
      <c r="E28" s="98">
        <f t="shared" si="1"/>
        <v>27</v>
      </c>
      <c r="F28" s="99"/>
      <c r="K28" s="114">
        <f t="shared" si="8"/>
        <v>-0.42346614340058208</v>
      </c>
      <c r="L28" s="115">
        <f t="shared" si="9"/>
        <v>-0.3744661434005821</v>
      </c>
      <c r="M28" s="98">
        <f t="shared" si="2"/>
        <v>-0.42396614340058209</v>
      </c>
      <c r="N28" s="116">
        <f t="shared" si="3"/>
        <v>-0.3739661434005821</v>
      </c>
      <c r="O28" s="117">
        <f t="shared" si="4"/>
        <v>-0.39896614340058212</v>
      </c>
      <c r="P28" s="98">
        <f t="shared" si="5"/>
        <v>0</v>
      </c>
      <c r="Q28" s="118">
        <f t="shared" si="6"/>
        <v>0</v>
      </c>
      <c r="R28" s="98">
        <f t="shared" si="10"/>
        <v>5</v>
      </c>
      <c r="S28" s="119">
        <f t="shared" si="7"/>
        <v>5</v>
      </c>
    </row>
    <row r="29" spans="1:19">
      <c r="A29" s="119"/>
      <c r="E29" s="98">
        <f t="shared" si="1"/>
        <v>28</v>
      </c>
      <c r="F29" s="99"/>
      <c r="K29" s="114">
        <f t="shared" si="8"/>
        <v>-0.3734661434005821</v>
      </c>
      <c r="L29" s="115">
        <f t="shared" si="9"/>
        <v>-0.32446614340058211</v>
      </c>
      <c r="M29" s="98">
        <f t="shared" si="2"/>
        <v>-0.3739661434005821</v>
      </c>
      <c r="N29" s="116">
        <f t="shared" si="3"/>
        <v>-0.32396614340058211</v>
      </c>
      <c r="O29" s="117">
        <f t="shared" si="4"/>
        <v>-0.34896614340058207</v>
      </c>
      <c r="P29" s="98">
        <f t="shared" si="5"/>
        <v>0</v>
      </c>
      <c r="Q29" s="118">
        <f t="shared" si="6"/>
        <v>0</v>
      </c>
      <c r="R29" s="98">
        <f t="shared" si="10"/>
        <v>5</v>
      </c>
      <c r="S29" s="119">
        <f t="shared" si="7"/>
        <v>5</v>
      </c>
    </row>
    <row r="30" spans="1:19">
      <c r="A30" s="119"/>
      <c r="E30" s="98">
        <f t="shared" si="1"/>
        <v>29</v>
      </c>
      <c r="F30" s="99"/>
      <c r="K30" s="114">
        <f t="shared" si="8"/>
        <v>-0.32346614340058211</v>
      </c>
      <c r="L30" s="115">
        <f t="shared" si="9"/>
        <v>-0.27446614340058212</v>
      </c>
      <c r="M30" s="98">
        <f t="shared" si="2"/>
        <v>-0.32396614340058211</v>
      </c>
      <c r="N30" s="116">
        <f t="shared" si="3"/>
        <v>-0.27396614340058212</v>
      </c>
      <c r="O30" s="117">
        <f t="shared" si="4"/>
        <v>-0.29896614340058214</v>
      </c>
      <c r="P30" s="98">
        <f t="shared" si="5"/>
        <v>0</v>
      </c>
      <c r="Q30" s="118">
        <f t="shared" si="6"/>
        <v>0</v>
      </c>
      <c r="R30" s="98">
        <f t="shared" si="10"/>
        <v>5</v>
      </c>
      <c r="S30" s="119">
        <f t="shared" si="7"/>
        <v>5</v>
      </c>
    </row>
    <row r="31" spans="1:19">
      <c r="A31" s="119"/>
      <c r="E31" s="98">
        <f t="shared" si="1"/>
        <v>30</v>
      </c>
      <c r="F31" s="99"/>
      <c r="K31" s="114">
        <f t="shared" si="8"/>
        <v>-0.27346614340058212</v>
      </c>
      <c r="L31" s="115">
        <f t="shared" si="9"/>
        <v>-0.22446614340058213</v>
      </c>
      <c r="M31" s="98">
        <f t="shared" si="2"/>
        <v>-0.27396614340058212</v>
      </c>
      <c r="N31" s="116">
        <f t="shared" si="3"/>
        <v>-0.22396614340058213</v>
      </c>
      <c r="O31" s="117">
        <f t="shared" si="4"/>
        <v>-0.24896614340058212</v>
      </c>
      <c r="P31" s="98">
        <f t="shared" si="5"/>
        <v>0</v>
      </c>
      <c r="Q31" s="118">
        <f t="shared" si="6"/>
        <v>0</v>
      </c>
      <c r="R31" s="98">
        <f t="shared" si="10"/>
        <v>5</v>
      </c>
      <c r="S31" s="119">
        <f t="shared" si="7"/>
        <v>5</v>
      </c>
    </row>
    <row r="32" spans="1:19">
      <c r="A32" s="119"/>
      <c r="E32" s="98">
        <f t="shared" si="1"/>
        <v>31</v>
      </c>
      <c r="F32" s="99"/>
      <c r="K32" s="114">
        <f t="shared" si="8"/>
        <v>-0.22346614340058213</v>
      </c>
      <c r="L32" s="115">
        <f t="shared" si="9"/>
        <v>-0.17446614340058214</v>
      </c>
      <c r="M32" s="98">
        <f t="shared" si="2"/>
        <v>-0.22396614340058213</v>
      </c>
      <c r="N32" s="116">
        <f t="shared" si="3"/>
        <v>-0.17396614340058214</v>
      </c>
      <c r="O32" s="117">
        <f t="shared" si="4"/>
        <v>-0.19896614340058213</v>
      </c>
      <c r="P32" s="98">
        <f t="shared" si="5"/>
        <v>0</v>
      </c>
      <c r="Q32" s="118">
        <f t="shared" si="6"/>
        <v>0</v>
      </c>
      <c r="R32" s="98">
        <f t="shared" si="10"/>
        <v>5</v>
      </c>
      <c r="S32" s="119">
        <f t="shared" si="7"/>
        <v>5</v>
      </c>
    </row>
    <row r="33" spans="1:19">
      <c r="A33" s="119"/>
      <c r="E33" s="98">
        <f t="shared" si="1"/>
        <v>32</v>
      </c>
      <c r="F33" s="99"/>
      <c r="K33" s="114">
        <f t="shared" si="8"/>
        <v>-0.17346614340058214</v>
      </c>
      <c r="L33" s="115">
        <f t="shared" si="9"/>
        <v>-0.12446614340058214</v>
      </c>
      <c r="M33" s="98">
        <f t="shared" si="2"/>
        <v>-0.17396614340058214</v>
      </c>
      <c r="N33" s="116">
        <f t="shared" si="3"/>
        <v>-0.12396614340058214</v>
      </c>
      <c r="O33" s="117">
        <f t="shared" si="4"/>
        <v>-0.14896614340058215</v>
      </c>
      <c r="P33" s="98">
        <f t="shared" si="5"/>
        <v>0</v>
      </c>
      <c r="Q33" s="118">
        <f t="shared" si="6"/>
        <v>0</v>
      </c>
      <c r="R33" s="98">
        <f t="shared" si="10"/>
        <v>5</v>
      </c>
      <c r="S33" s="119">
        <f t="shared" si="7"/>
        <v>5</v>
      </c>
    </row>
    <row r="34" spans="1:19">
      <c r="A34" s="119"/>
      <c r="E34" s="98">
        <f t="shared" si="1"/>
        <v>33</v>
      </c>
      <c r="F34" s="99"/>
      <c r="K34" s="114">
        <f t="shared" si="8"/>
        <v>-0.12346614340058214</v>
      </c>
      <c r="L34" s="115">
        <f t="shared" si="9"/>
        <v>-7.4466143400582135E-2</v>
      </c>
      <c r="M34" s="98">
        <f t="shared" si="2"/>
        <v>-0.12396614340058214</v>
      </c>
      <c r="N34" s="116">
        <f t="shared" si="3"/>
        <v>-7.3966143400582135E-2</v>
      </c>
      <c r="O34" s="117">
        <f t="shared" si="4"/>
        <v>-9.8966143400582129E-2</v>
      </c>
      <c r="P34" s="98">
        <f t="shared" si="5"/>
        <v>0</v>
      </c>
      <c r="Q34" s="118">
        <f t="shared" si="6"/>
        <v>0</v>
      </c>
      <c r="R34" s="98">
        <f t="shared" si="10"/>
        <v>5</v>
      </c>
      <c r="S34" s="119">
        <f t="shared" si="7"/>
        <v>5</v>
      </c>
    </row>
    <row r="35" spans="1:19">
      <c r="A35" s="119"/>
      <c r="E35" s="98">
        <f t="shared" si="1"/>
        <v>34</v>
      </c>
      <c r="F35" s="99"/>
      <c r="K35" s="114">
        <f t="shared" si="8"/>
        <v>-7.3466143400582135E-2</v>
      </c>
      <c r="L35" s="115">
        <f t="shared" si="9"/>
        <v>-2.4466143400582133E-2</v>
      </c>
      <c r="M35" s="98">
        <f t="shared" si="2"/>
        <v>-7.3966143400582135E-2</v>
      </c>
      <c r="N35" s="116">
        <f t="shared" si="3"/>
        <v>-2.3966143400582132E-2</v>
      </c>
      <c r="O35" s="117">
        <f t="shared" si="4"/>
        <v>-4.8966143400582134E-2</v>
      </c>
      <c r="P35" s="98">
        <f t="shared" si="5"/>
        <v>0</v>
      </c>
      <c r="Q35" s="118">
        <f t="shared" si="6"/>
        <v>0</v>
      </c>
      <c r="R35" s="98">
        <f t="shared" si="10"/>
        <v>5</v>
      </c>
      <c r="S35" s="119">
        <f t="shared" si="7"/>
        <v>5</v>
      </c>
    </row>
    <row r="36" spans="1:19">
      <c r="A36" s="119"/>
      <c r="E36" s="98">
        <f t="shared" si="1"/>
        <v>35</v>
      </c>
      <c r="F36" s="99"/>
      <c r="K36" s="114">
        <f t="shared" si="8"/>
        <v>-2.3466143400582132E-2</v>
      </c>
      <c r="L36" s="115">
        <f t="shared" si="9"/>
        <v>2.553385659941787E-2</v>
      </c>
      <c r="M36" s="98">
        <f t="shared" si="2"/>
        <v>-2.3966143400582132E-2</v>
      </c>
      <c r="N36" s="116">
        <f t="shared" si="3"/>
        <v>2.6033856599417871E-2</v>
      </c>
      <c r="O36" s="117">
        <f t="shared" si="4"/>
        <v>1.0338565994178692E-3</v>
      </c>
      <c r="P36" s="98">
        <f t="shared" si="5"/>
        <v>1</v>
      </c>
      <c r="Q36" s="118">
        <f t="shared" si="6"/>
        <v>9.0909090909090912E-2</v>
      </c>
      <c r="R36" s="98">
        <f t="shared" si="10"/>
        <v>6</v>
      </c>
      <c r="S36" s="119">
        <f t="shared" si="7"/>
        <v>5</v>
      </c>
    </row>
    <row r="37" spans="1:19">
      <c r="A37" s="119"/>
      <c r="E37" s="98">
        <f t="shared" si="1"/>
        <v>36</v>
      </c>
      <c r="F37" s="99"/>
      <c r="K37" s="114">
        <f t="shared" si="8"/>
        <v>2.6533856599417871E-2</v>
      </c>
      <c r="L37" s="115">
        <f t="shared" si="9"/>
        <v>7.5533856599417873E-2</v>
      </c>
      <c r="M37" s="98">
        <f t="shared" si="2"/>
        <v>2.6033856599417871E-2</v>
      </c>
      <c r="N37" s="116">
        <f t="shared" si="3"/>
        <v>7.6033856599417873E-2</v>
      </c>
      <c r="O37" s="117">
        <f t="shared" si="4"/>
        <v>5.1033856599417872E-2</v>
      </c>
      <c r="P37" s="98">
        <f t="shared" si="5"/>
        <v>0</v>
      </c>
      <c r="Q37" s="118">
        <f t="shared" si="6"/>
        <v>0</v>
      </c>
      <c r="R37" s="98">
        <f t="shared" si="10"/>
        <v>6</v>
      </c>
      <c r="S37" s="119">
        <f t="shared" si="7"/>
        <v>6</v>
      </c>
    </row>
    <row r="38" spans="1:19">
      <c r="A38" s="119"/>
      <c r="E38" s="98">
        <f t="shared" si="1"/>
        <v>37</v>
      </c>
      <c r="F38" s="99"/>
      <c r="K38" s="114">
        <f t="shared" si="8"/>
        <v>7.6533856599417874E-2</v>
      </c>
      <c r="L38" s="115">
        <f t="shared" si="9"/>
        <v>0.12553385659941788</v>
      </c>
      <c r="M38" s="98">
        <f t="shared" si="2"/>
        <v>7.6033856599417873E-2</v>
      </c>
      <c r="N38" s="116">
        <f t="shared" si="3"/>
        <v>0.12603385659941788</v>
      </c>
      <c r="O38" s="117">
        <f t="shared" si="4"/>
        <v>0.10103385659941788</v>
      </c>
      <c r="P38" s="98">
        <f t="shared" si="5"/>
        <v>0</v>
      </c>
      <c r="Q38" s="118">
        <f t="shared" si="6"/>
        <v>0</v>
      </c>
      <c r="R38" s="98">
        <f t="shared" si="10"/>
        <v>6</v>
      </c>
      <c r="S38" s="119">
        <f t="shared" si="7"/>
        <v>6</v>
      </c>
    </row>
    <row r="39" spans="1:19">
      <c r="A39" s="119"/>
      <c r="E39" s="98">
        <f t="shared" si="1"/>
        <v>38</v>
      </c>
      <c r="F39" s="99"/>
      <c r="K39" s="114">
        <f t="shared" si="8"/>
        <v>0.12653385659941788</v>
      </c>
      <c r="L39" s="115">
        <f t="shared" si="9"/>
        <v>0.17553385659941789</v>
      </c>
      <c r="M39" s="98">
        <f t="shared" si="2"/>
        <v>0.12603385659941788</v>
      </c>
      <c r="N39" s="116">
        <f t="shared" si="3"/>
        <v>0.17603385659941789</v>
      </c>
      <c r="O39" s="117">
        <f t="shared" si="4"/>
        <v>0.15103385659941787</v>
      </c>
      <c r="P39" s="98">
        <f t="shared" si="5"/>
        <v>0</v>
      </c>
      <c r="Q39" s="118">
        <f t="shared" si="6"/>
        <v>0</v>
      </c>
      <c r="R39" s="98">
        <f t="shared" si="10"/>
        <v>6</v>
      </c>
      <c r="S39" s="119">
        <f t="shared" si="7"/>
        <v>6</v>
      </c>
    </row>
    <row r="40" spans="1:19">
      <c r="A40" s="119"/>
      <c r="E40" s="98">
        <f t="shared" si="1"/>
        <v>39</v>
      </c>
      <c r="F40" s="99"/>
      <c r="K40" s="114">
        <f t="shared" si="8"/>
        <v>0.17653385659941789</v>
      </c>
      <c r="L40" s="115">
        <f t="shared" si="9"/>
        <v>0.22553385659941788</v>
      </c>
      <c r="M40" s="98">
        <f t="shared" si="2"/>
        <v>0.17603385659941789</v>
      </c>
      <c r="N40" s="116">
        <f t="shared" si="3"/>
        <v>0.22603385659941788</v>
      </c>
      <c r="O40" s="117">
        <f t="shared" si="4"/>
        <v>0.20103385659941789</v>
      </c>
      <c r="P40" s="98">
        <f t="shared" si="5"/>
        <v>0</v>
      </c>
      <c r="Q40" s="118">
        <f t="shared" si="6"/>
        <v>0</v>
      </c>
      <c r="R40" s="98">
        <f t="shared" si="10"/>
        <v>6</v>
      </c>
      <c r="S40" s="119">
        <f t="shared" si="7"/>
        <v>6</v>
      </c>
    </row>
    <row r="41" spans="1:19">
      <c r="A41" s="119"/>
      <c r="E41" s="98">
        <f t="shared" si="1"/>
        <v>40</v>
      </c>
      <c r="F41" s="99"/>
      <c r="K41" s="114">
        <f t="shared" si="8"/>
        <v>0.22653385659941788</v>
      </c>
      <c r="L41" s="115">
        <f t="shared" si="9"/>
        <v>0.27553385659941787</v>
      </c>
      <c r="M41" s="98">
        <f t="shared" si="2"/>
        <v>0.22603385659941788</v>
      </c>
      <c r="N41" s="116">
        <f t="shared" si="3"/>
        <v>0.27603385659941787</v>
      </c>
      <c r="O41" s="117">
        <f t="shared" si="4"/>
        <v>0.2510338565994179</v>
      </c>
      <c r="P41" s="98">
        <f t="shared" si="5"/>
        <v>0</v>
      </c>
      <c r="Q41" s="118">
        <f t="shared" si="6"/>
        <v>0</v>
      </c>
      <c r="R41" s="98">
        <f t="shared" si="10"/>
        <v>6</v>
      </c>
      <c r="S41" s="119">
        <f t="shared" si="7"/>
        <v>6</v>
      </c>
    </row>
    <row r="42" spans="1:19">
      <c r="A42" s="119"/>
      <c r="E42" s="98">
        <f t="shared" si="1"/>
        <v>41</v>
      </c>
      <c r="F42" s="99"/>
      <c r="K42" s="114">
        <f t="shared" si="8"/>
        <v>0.27653385659941787</v>
      </c>
      <c r="L42" s="115">
        <f t="shared" si="9"/>
        <v>0.32553385659941786</v>
      </c>
      <c r="M42" s="98">
        <f t="shared" si="2"/>
        <v>0.27603385659941787</v>
      </c>
      <c r="N42" s="116">
        <f t="shared" si="3"/>
        <v>0.32603385659941786</v>
      </c>
      <c r="O42" s="117">
        <f t="shared" si="4"/>
        <v>0.30103385659941784</v>
      </c>
      <c r="P42" s="98">
        <f t="shared" si="5"/>
        <v>0</v>
      </c>
      <c r="Q42" s="118">
        <f t="shared" si="6"/>
        <v>0</v>
      </c>
      <c r="R42" s="98">
        <f t="shared" si="10"/>
        <v>6</v>
      </c>
      <c r="S42" s="119">
        <f t="shared" si="7"/>
        <v>6</v>
      </c>
    </row>
    <row r="43" spans="1:19">
      <c r="A43" s="119"/>
      <c r="E43" s="98">
        <f t="shared" si="1"/>
        <v>42</v>
      </c>
      <c r="F43" s="99"/>
      <c r="K43" s="114">
        <f t="shared" si="8"/>
        <v>0.32653385659941786</v>
      </c>
      <c r="L43" s="115">
        <f t="shared" si="9"/>
        <v>0.37553385659941785</v>
      </c>
      <c r="M43" s="98">
        <f t="shared" si="2"/>
        <v>0.32603385659941786</v>
      </c>
      <c r="N43" s="116">
        <f t="shared" si="3"/>
        <v>0.37603385659941785</v>
      </c>
      <c r="O43" s="117">
        <f t="shared" si="4"/>
        <v>0.35103385659941788</v>
      </c>
      <c r="P43" s="98">
        <f t="shared" si="5"/>
        <v>1</v>
      </c>
      <c r="Q43" s="118">
        <f t="shared" si="6"/>
        <v>9.0909090909090912E-2</v>
      </c>
      <c r="R43" s="98">
        <f t="shared" si="10"/>
        <v>7</v>
      </c>
      <c r="S43" s="119">
        <f t="shared" si="7"/>
        <v>6</v>
      </c>
    </row>
    <row r="44" spans="1:19">
      <c r="A44" s="119"/>
      <c r="E44" s="98">
        <f t="shared" si="1"/>
        <v>43</v>
      </c>
      <c r="F44" s="99"/>
      <c r="K44" s="114">
        <f t="shared" si="8"/>
        <v>0.37653385659941785</v>
      </c>
      <c r="L44" s="115">
        <f t="shared" si="9"/>
        <v>0.42553385659941784</v>
      </c>
      <c r="M44" s="98">
        <f t="shared" si="2"/>
        <v>0.37603385659941785</v>
      </c>
      <c r="N44" s="116">
        <f t="shared" si="3"/>
        <v>0.42603385659941784</v>
      </c>
      <c r="O44" s="117">
        <f t="shared" si="4"/>
        <v>0.40103385659941782</v>
      </c>
      <c r="P44" s="98">
        <f t="shared" si="5"/>
        <v>0</v>
      </c>
      <c r="Q44" s="118">
        <f t="shared" si="6"/>
        <v>0</v>
      </c>
      <c r="R44" s="98">
        <f t="shared" si="10"/>
        <v>7</v>
      </c>
      <c r="S44" s="119">
        <f t="shared" si="7"/>
        <v>7</v>
      </c>
    </row>
    <row r="45" spans="1:19">
      <c r="A45" s="119"/>
      <c r="E45" s="98">
        <f t="shared" si="1"/>
        <v>44</v>
      </c>
      <c r="F45" s="99"/>
      <c r="K45" s="114">
        <f t="shared" si="8"/>
        <v>0.42653385659941784</v>
      </c>
      <c r="L45" s="115">
        <f t="shared" si="9"/>
        <v>0.47553385659941783</v>
      </c>
      <c r="M45" s="98">
        <f t="shared" si="2"/>
        <v>0.42603385659941784</v>
      </c>
      <c r="N45" s="116">
        <f t="shared" si="3"/>
        <v>0.47603385659941783</v>
      </c>
      <c r="O45" s="117">
        <f t="shared" si="4"/>
        <v>0.45103385659941786</v>
      </c>
      <c r="P45" s="98">
        <f t="shared" si="5"/>
        <v>0</v>
      </c>
      <c r="Q45" s="118">
        <f t="shared" si="6"/>
        <v>0</v>
      </c>
      <c r="R45" s="98">
        <f t="shared" si="10"/>
        <v>7</v>
      </c>
      <c r="S45" s="119">
        <f t="shared" si="7"/>
        <v>7</v>
      </c>
    </row>
    <row r="46" spans="1:19">
      <c r="A46" s="119"/>
      <c r="E46" s="98">
        <f t="shared" si="1"/>
        <v>45</v>
      </c>
      <c r="F46" s="99"/>
      <c r="K46" s="114">
        <f t="shared" si="8"/>
        <v>0.47653385659941783</v>
      </c>
      <c r="L46" s="115">
        <f t="shared" si="9"/>
        <v>0.52553385659941787</v>
      </c>
      <c r="M46" s="98">
        <f t="shared" si="2"/>
        <v>0.47603385659941783</v>
      </c>
      <c r="N46" s="116">
        <f t="shared" si="3"/>
        <v>0.52603385659941782</v>
      </c>
      <c r="O46" s="117">
        <f t="shared" si="4"/>
        <v>0.5010338565994179</v>
      </c>
      <c r="P46" s="98">
        <f t="shared" si="5"/>
        <v>0</v>
      </c>
      <c r="Q46" s="118">
        <f t="shared" si="6"/>
        <v>0</v>
      </c>
      <c r="R46" s="98">
        <f t="shared" si="10"/>
        <v>7</v>
      </c>
      <c r="S46" s="119">
        <f t="shared" si="7"/>
        <v>7</v>
      </c>
    </row>
    <row r="47" spans="1:19">
      <c r="A47" s="119"/>
      <c r="E47" s="98">
        <f t="shared" si="1"/>
        <v>46</v>
      </c>
      <c r="F47" s="99"/>
      <c r="K47" s="114">
        <f t="shared" si="8"/>
        <v>0.52653385659941787</v>
      </c>
      <c r="L47" s="115">
        <f t="shared" si="9"/>
        <v>0.57553385659941791</v>
      </c>
      <c r="M47" s="98">
        <f t="shared" si="2"/>
        <v>0.52603385659941793</v>
      </c>
      <c r="N47" s="116">
        <f t="shared" si="3"/>
        <v>0.57603385659941786</v>
      </c>
      <c r="O47" s="117">
        <f t="shared" si="4"/>
        <v>0.55103385659941795</v>
      </c>
      <c r="P47" s="98">
        <f t="shared" si="5"/>
        <v>1</v>
      </c>
      <c r="Q47" s="118">
        <f t="shared" si="6"/>
        <v>9.0909090909090912E-2</v>
      </c>
      <c r="R47" s="98">
        <f t="shared" si="10"/>
        <v>8</v>
      </c>
      <c r="S47" s="119">
        <f t="shared" si="7"/>
        <v>7</v>
      </c>
    </row>
    <row r="48" spans="1:19">
      <c r="A48" s="119"/>
      <c r="E48" s="98">
        <f t="shared" si="1"/>
        <v>47</v>
      </c>
      <c r="F48" s="99"/>
      <c r="K48" s="114">
        <f t="shared" si="8"/>
        <v>0.57653385659941792</v>
      </c>
      <c r="L48" s="115">
        <f t="shared" si="9"/>
        <v>0.62553385659941796</v>
      </c>
      <c r="M48" s="98">
        <f t="shared" si="2"/>
        <v>0.57603385659941797</v>
      </c>
      <c r="N48" s="116">
        <f t="shared" si="3"/>
        <v>0.6260338565994179</v>
      </c>
      <c r="O48" s="117">
        <f t="shared" si="4"/>
        <v>0.60103385659941799</v>
      </c>
      <c r="P48" s="98">
        <f t="shared" si="5"/>
        <v>0</v>
      </c>
      <c r="Q48" s="118">
        <f t="shared" si="6"/>
        <v>0</v>
      </c>
      <c r="R48" s="98">
        <f t="shared" si="10"/>
        <v>8</v>
      </c>
      <c r="S48" s="119">
        <f t="shared" si="7"/>
        <v>8</v>
      </c>
    </row>
    <row r="49" spans="1:19">
      <c r="A49" s="119"/>
      <c r="E49" s="98">
        <f t="shared" si="1"/>
        <v>48</v>
      </c>
      <c r="F49" s="99"/>
      <c r="K49" s="114">
        <f t="shared" si="8"/>
        <v>0.62653385659941796</v>
      </c>
      <c r="L49" s="115">
        <f t="shared" si="9"/>
        <v>0.675533856599418</v>
      </c>
      <c r="M49" s="98">
        <f t="shared" si="2"/>
        <v>0.62603385659941801</v>
      </c>
      <c r="N49" s="116">
        <f t="shared" si="3"/>
        <v>0.67603385659941795</v>
      </c>
      <c r="O49" s="117">
        <f t="shared" si="4"/>
        <v>0.65103385659941804</v>
      </c>
      <c r="P49" s="98">
        <f t="shared" si="5"/>
        <v>0</v>
      </c>
      <c r="Q49" s="118">
        <f t="shared" si="6"/>
        <v>0</v>
      </c>
      <c r="R49" s="98">
        <f t="shared" si="10"/>
        <v>8</v>
      </c>
      <c r="S49" s="119">
        <f t="shared" si="7"/>
        <v>8</v>
      </c>
    </row>
    <row r="50" spans="1:19">
      <c r="A50" s="119"/>
      <c r="E50" s="98">
        <f t="shared" si="1"/>
        <v>49</v>
      </c>
      <c r="F50" s="99"/>
      <c r="K50" s="114">
        <f t="shared" si="8"/>
        <v>0.676533856599418</v>
      </c>
      <c r="L50" s="115">
        <f t="shared" si="9"/>
        <v>0.72553385659941805</v>
      </c>
      <c r="M50" s="98">
        <f t="shared" si="2"/>
        <v>0.67603385659941806</v>
      </c>
      <c r="N50" s="116">
        <f t="shared" si="3"/>
        <v>0.72603385659941799</v>
      </c>
      <c r="O50" s="117">
        <f t="shared" si="4"/>
        <v>0.70103385659941808</v>
      </c>
      <c r="P50" s="98">
        <f t="shared" si="5"/>
        <v>0</v>
      </c>
      <c r="Q50" s="118">
        <f t="shared" si="6"/>
        <v>0</v>
      </c>
      <c r="R50" s="98">
        <f t="shared" si="10"/>
        <v>8</v>
      </c>
      <c r="S50" s="119">
        <f t="shared" si="7"/>
        <v>8</v>
      </c>
    </row>
    <row r="51" spans="1:19">
      <c r="A51" s="119"/>
      <c r="E51" s="98">
        <f t="shared" si="1"/>
        <v>50</v>
      </c>
      <c r="F51" s="99"/>
      <c r="K51" s="114">
        <f t="shared" si="8"/>
        <v>0.72653385659941805</v>
      </c>
      <c r="L51" s="115">
        <f t="shared" si="9"/>
        <v>0.77553385659941809</v>
      </c>
      <c r="M51" s="98">
        <f t="shared" si="2"/>
        <v>0.7260338565994181</v>
      </c>
      <c r="N51" s="116">
        <f t="shared" si="3"/>
        <v>0.77603385659941804</v>
      </c>
      <c r="O51" s="117">
        <f t="shared" si="4"/>
        <v>0.75103385659941813</v>
      </c>
      <c r="P51" s="98">
        <f t="shared" si="5"/>
        <v>0</v>
      </c>
      <c r="Q51" s="118">
        <f t="shared" si="6"/>
        <v>0</v>
      </c>
      <c r="R51" s="98">
        <f t="shared" si="10"/>
        <v>8</v>
      </c>
      <c r="S51" s="119">
        <f t="shared" si="7"/>
        <v>8</v>
      </c>
    </row>
    <row r="52" spans="1:19">
      <c r="A52" s="119"/>
      <c r="E52" s="98">
        <f t="shared" si="1"/>
        <v>51</v>
      </c>
      <c r="F52" s="99"/>
      <c r="K52" s="114">
        <f t="shared" si="8"/>
        <v>0.77653385659941809</v>
      </c>
      <c r="L52" s="115">
        <f t="shared" si="9"/>
        <v>0.82553385659941814</v>
      </c>
      <c r="M52" s="98">
        <f t="shared" si="2"/>
        <v>0.77603385659941815</v>
      </c>
      <c r="N52" s="116">
        <f t="shared" si="3"/>
        <v>0.82603385659941808</v>
      </c>
      <c r="O52" s="117">
        <f t="shared" si="4"/>
        <v>0.80103385659941817</v>
      </c>
      <c r="P52" s="98">
        <f t="shared" si="5"/>
        <v>0</v>
      </c>
      <c r="Q52" s="118">
        <f t="shared" si="6"/>
        <v>0</v>
      </c>
      <c r="R52" s="98">
        <f t="shared" si="10"/>
        <v>8</v>
      </c>
      <c r="S52" s="119">
        <f t="shared" si="7"/>
        <v>8</v>
      </c>
    </row>
    <row r="53" spans="1:19">
      <c r="A53" s="119"/>
      <c r="E53" s="98">
        <f t="shared" si="1"/>
        <v>52</v>
      </c>
      <c r="F53" s="99"/>
      <c r="K53" s="114">
        <f t="shared" si="8"/>
        <v>0.82653385659941814</v>
      </c>
      <c r="L53" s="115">
        <f t="shared" si="9"/>
        <v>0.87553385659941818</v>
      </c>
      <c r="M53" s="98">
        <f t="shared" si="2"/>
        <v>0.82603385659941819</v>
      </c>
      <c r="N53" s="116">
        <f t="shared" si="3"/>
        <v>0.87603385659941813</v>
      </c>
      <c r="O53" s="117">
        <f t="shared" si="4"/>
        <v>0.85103385659941821</v>
      </c>
      <c r="P53" s="98">
        <f t="shared" si="5"/>
        <v>1</v>
      </c>
      <c r="Q53" s="118">
        <f t="shared" si="6"/>
        <v>9.0909090909090912E-2</v>
      </c>
      <c r="R53" s="98">
        <f t="shared" si="10"/>
        <v>9</v>
      </c>
      <c r="S53" s="119">
        <f t="shared" si="7"/>
        <v>8</v>
      </c>
    </row>
    <row r="54" spans="1:19">
      <c r="A54" s="119"/>
      <c r="E54" s="98">
        <f t="shared" si="1"/>
        <v>53</v>
      </c>
      <c r="F54" s="99"/>
      <c r="K54" s="114">
        <f t="shared" si="8"/>
        <v>0.87653385659941818</v>
      </c>
      <c r="L54" s="115">
        <f t="shared" si="9"/>
        <v>0.92553385659941823</v>
      </c>
      <c r="M54" s="98">
        <f t="shared" si="2"/>
        <v>0.87603385659941824</v>
      </c>
      <c r="N54" s="116">
        <f t="shared" si="3"/>
        <v>0.92603385659941817</v>
      </c>
      <c r="O54" s="117">
        <f t="shared" si="4"/>
        <v>0.90103385659941826</v>
      </c>
      <c r="P54" s="98">
        <f t="shared" si="5"/>
        <v>0</v>
      </c>
      <c r="Q54" s="118">
        <f t="shared" si="6"/>
        <v>0</v>
      </c>
      <c r="R54" s="98">
        <f t="shared" si="10"/>
        <v>9</v>
      </c>
      <c r="S54" s="119">
        <f t="shared" si="7"/>
        <v>9</v>
      </c>
    </row>
    <row r="55" spans="1:19">
      <c r="A55" s="119"/>
      <c r="E55" s="98">
        <f t="shared" si="1"/>
        <v>54</v>
      </c>
      <c r="F55" s="99"/>
      <c r="K55" s="114">
        <f t="shared" si="8"/>
        <v>0.92653385659941823</v>
      </c>
      <c r="L55" s="115">
        <f t="shared" si="9"/>
        <v>0.97553385659941827</v>
      </c>
      <c r="M55" s="98">
        <f t="shared" si="2"/>
        <v>0.92603385659941828</v>
      </c>
      <c r="N55" s="116">
        <f t="shared" si="3"/>
        <v>0.97603385659941821</v>
      </c>
      <c r="O55" s="117">
        <f t="shared" si="4"/>
        <v>0.9510338565994183</v>
      </c>
      <c r="P55" s="98">
        <f t="shared" si="5"/>
        <v>0</v>
      </c>
      <c r="Q55" s="118">
        <f t="shared" si="6"/>
        <v>0</v>
      </c>
      <c r="R55" s="98">
        <f t="shared" si="10"/>
        <v>9</v>
      </c>
      <c r="S55" s="119">
        <f t="shared" si="7"/>
        <v>9</v>
      </c>
    </row>
    <row r="56" spans="1:19">
      <c r="A56" s="119"/>
      <c r="E56" s="98">
        <f t="shared" si="1"/>
        <v>55</v>
      </c>
      <c r="F56" s="99"/>
      <c r="K56" s="114">
        <f t="shared" si="8"/>
        <v>0.97653385659941827</v>
      </c>
      <c r="L56" s="115">
        <f t="shared" si="9"/>
        <v>1.0255338565994183</v>
      </c>
      <c r="M56" s="98">
        <f t="shared" si="2"/>
        <v>0.97603385659941833</v>
      </c>
      <c r="N56" s="116">
        <f t="shared" si="3"/>
        <v>1.0260338565994183</v>
      </c>
      <c r="O56" s="117">
        <f t="shared" si="4"/>
        <v>1.0010338565994183</v>
      </c>
      <c r="P56" s="98">
        <f t="shared" si="5"/>
        <v>0</v>
      </c>
      <c r="Q56" s="118">
        <f t="shared" si="6"/>
        <v>0</v>
      </c>
      <c r="R56" s="98">
        <f t="shared" si="10"/>
        <v>9</v>
      </c>
      <c r="S56" s="119">
        <f t="shared" si="7"/>
        <v>9</v>
      </c>
    </row>
    <row r="57" spans="1:19">
      <c r="A57" s="119"/>
      <c r="E57" s="98">
        <f t="shared" si="1"/>
        <v>56</v>
      </c>
      <c r="F57" s="99"/>
      <c r="K57" s="114">
        <f t="shared" si="8"/>
        <v>1.0265338565994182</v>
      </c>
      <c r="L57" s="115">
        <f t="shared" si="9"/>
        <v>1.0755338565994184</v>
      </c>
      <c r="M57" s="98">
        <f t="shared" si="2"/>
        <v>1.0260338565994183</v>
      </c>
      <c r="N57" s="116">
        <f t="shared" si="3"/>
        <v>1.0760338565994183</v>
      </c>
      <c r="O57" s="117">
        <f t="shared" si="4"/>
        <v>1.0510338565994184</v>
      </c>
      <c r="P57" s="98">
        <f t="shared" si="5"/>
        <v>0</v>
      </c>
      <c r="Q57" s="118">
        <f t="shared" si="6"/>
        <v>0</v>
      </c>
      <c r="R57" s="98">
        <f t="shared" si="10"/>
        <v>9</v>
      </c>
      <c r="S57" s="119">
        <f t="shared" si="7"/>
        <v>9</v>
      </c>
    </row>
    <row r="58" spans="1:19">
      <c r="A58" s="119"/>
      <c r="E58" s="98">
        <f t="shared" si="1"/>
        <v>57</v>
      </c>
      <c r="F58" s="99"/>
      <c r="K58" s="114">
        <f t="shared" si="8"/>
        <v>1.0765338565994182</v>
      </c>
      <c r="L58" s="115">
        <f t="shared" si="9"/>
        <v>1.1255338565994184</v>
      </c>
      <c r="M58" s="98">
        <f t="shared" si="2"/>
        <v>1.0760338565994183</v>
      </c>
      <c r="N58" s="116">
        <f t="shared" si="3"/>
        <v>1.1260338565994183</v>
      </c>
      <c r="O58" s="117">
        <f t="shared" si="4"/>
        <v>1.1010338565994182</v>
      </c>
      <c r="P58" s="98">
        <f t="shared" si="5"/>
        <v>0</v>
      </c>
      <c r="Q58" s="118">
        <f t="shared" si="6"/>
        <v>0</v>
      </c>
      <c r="R58" s="98">
        <f t="shared" si="10"/>
        <v>9</v>
      </c>
      <c r="S58" s="119">
        <f t="shared" si="7"/>
        <v>9</v>
      </c>
    </row>
    <row r="59" spans="1:19">
      <c r="A59" s="119"/>
      <c r="E59" s="98">
        <f t="shared" si="1"/>
        <v>58</v>
      </c>
      <c r="F59" s="99"/>
      <c r="K59" s="114">
        <f t="shared" si="8"/>
        <v>1.1265338565994183</v>
      </c>
      <c r="L59" s="115">
        <f t="shared" si="9"/>
        <v>1.1755338565994184</v>
      </c>
      <c r="M59" s="98">
        <f t="shared" si="2"/>
        <v>1.1260338565994183</v>
      </c>
      <c r="N59" s="116">
        <f t="shared" si="3"/>
        <v>1.1760338565994184</v>
      </c>
      <c r="O59" s="117">
        <f t="shared" si="4"/>
        <v>1.1510338565994185</v>
      </c>
      <c r="P59" s="98">
        <f t="shared" si="5"/>
        <v>0</v>
      </c>
      <c r="Q59" s="118">
        <f t="shared" si="6"/>
        <v>0</v>
      </c>
      <c r="R59" s="98">
        <f t="shared" si="10"/>
        <v>9</v>
      </c>
      <c r="S59" s="119">
        <f t="shared" si="7"/>
        <v>9</v>
      </c>
    </row>
    <row r="60" spans="1:19">
      <c r="A60" s="119"/>
      <c r="E60" s="98">
        <f t="shared" si="1"/>
        <v>59</v>
      </c>
      <c r="F60" s="99"/>
      <c r="K60" s="114">
        <f t="shared" si="8"/>
        <v>1.1765338565994183</v>
      </c>
      <c r="L60" s="115">
        <f t="shared" si="9"/>
        <v>1.2255338565994185</v>
      </c>
      <c r="M60" s="98">
        <f t="shared" si="2"/>
        <v>1.1760338565994184</v>
      </c>
      <c r="N60" s="116">
        <f t="shared" si="3"/>
        <v>1.2260338565994184</v>
      </c>
      <c r="O60" s="117">
        <f t="shared" si="4"/>
        <v>1.2010338565994183</v>
      </c>
      <c r="P60" s="98">
        <f t="shared" si="5"/>
        <v>0</v>
      </c>
      <c r="Q60" s="118">
        <f t="shared" si="6"/>
        <v>0</v>
      </c>
      <c r="R60" s="98">
        <f t="shared" si="10"/>
        <v>9</v>
      </c>
      <c r="S60" s="119">
        <f t="shared" si="7"/>
        <v>9</v>
      </c>
    </row>
    <row r="61" spans="1:19">
      <c r="A61" s="119"/>
      <c r="E61" s="98">
        <f t="shared" si="1"/>
        <v>60</v>
      </c>
      <c r="F61" s="99"/>
      <c r="K61" s="114">
        <f t="shared" si="8"/>
        <v>1.2265338565994184</v>
      </c>
      <c r="L61" s="115">
        <f t="shared" si="9"/>
        <v>1.2755338565994185</v>
      </c>
      <c r="M61" s="98">
        <f t="shared" si="2"/>
        <v>1.2260338565994184</v>
      </c>
      <c r="N61" s="116">
        <f t="shared" si="3"/>
        <v>1.2760338565994185</v>
      </c>
      <c r="O61" s="117">
        <f t="shared" si="4"/>
        <v>1.2510338565994186</v>
      </c>
      <c r="P61" s="98">
        <f t="shared" si="5"/>
        <v>0</v>
      </c>
      <c r="Q61" s="118">
        <f t="shared" si="6"/>
        <v>0</v>
      </c>
      <c r="R61" s="98">
        <f t="shared" si="10"/>
        <v>9</v>
      </c>
      <c r="S61" s="119">
        <f t="shared" si="7"/>
        <v>9</v>
      </c>
    </row>
    <row r="62" spans="1:19">
      <c r="A62" s="119"/>
      <c r="E62" s="98">
        <f t="shared" si="1"/>
        <v>61</v>
      </c>
      <c r="F62" s="99"/>
      <c r="K62" s="114">
        <f t="shared" si="8"/>
        <v>1.2765338565994184</v>
      </c>
      <c r="L62" s="115">
        <f t="shared" si="9"/>
        <v>1.3255338565994186</v>
      </c>
      <c r="M62" s="98">
        <f t="shared" si="2"/>
        <v>1.2760338565994185</v>
      </c>
      <c r="N62" s="116">
        <f t="shared" si="3"/>
        <v>1.3260338565994185</v>
      </c>
      <c r="O62" s="117">
        <f t="shared" si="4"/>
        <v>1.3010338565994184</v>
      </c>
      <c r="P62" s="98">
        <f t="shared" si="5"/>
        <v>0</v>
      </c>
      <c r="Q62" s="118">
        <f t="shared" si="6"/>
        <v>0</v>
      </c>
      <c r="R62" s="98">
        <f t="shared" si="10"/>
        <v>9</v>
      </c>
      <c r="S62" s="119">
        <f t="shared" si="7"/>
        <v>9</v>
      </c>
    </row>
    <row r="63" spans="1:19">
      <c r="A63" s="119"/>
      <c r="E63" s="98">
        <f t="shared" si="1"/>
        <v>62</v>
      </c>
      <c r="F63" s="99"/>
      <c r="K63" s="114">
        <f t="shared" si="8"/>
        <v>1.3265338565994185</v>
      </c>
      <c r="L63" s="115">
        <f t="shared" si="9"/>
        <v>1.3755338565994186</v>
      </c>
      <c r="M63" s="98">
        <f t="shared" si="2"/>
        <v>1.3260338565994185</v>
      </c>
      <c r="N63" s="116">
        <f t="shared" si="3"/>
        <v>1.3760338565994186</v>
      </c>
      <c r="O63" s="117">
        <f t="shared" si="4"/>
        <v>1.3510338565994187</v>
      </c>
      <c r="P63" s="98">
        <f t="shared" si="5"/>
        <v>0</v>
      </c>
      <c r="Q63" s="118">
        <f t="shared" si="6"/>
        <v>0</v>
      </c>
      <c r="R63" s="98">
        <f t="shared" si="10"/>
        <v>9</v>
      </c>
      <c r="S63" s="119">
        <f t="shared" si="7"/>
        <v>9</v>
      </c>
    </row>
    <row r="64" spans="1:19">
      <c r="A64" s="119"/>
      <c r="E64" s="98">
        <f t="shared" si="1"/>
        <v>63</v>
      </c>
      <c r="F64" s="99"/>
      <c r="K64" s="114">
        <f t="shared" si="8"/>
        <v>1.3765338565994185</v>
      </c>
      <c r="L64" s="115">
        <f t="shared" si="9"/>
        <v>1.4255338565994187</v>
      </c>
      <c r="M64" s="98">
        <f t="shared" si="2"/>
        <v>1.3760338565994186</v>
      </c>
      <c r="N64" s="116">
        <f t="shared" si="3"/>
        <v>1.4260338565994186</v>
      </c>
      <c r="O64" s="117">
        <f t="shared" si="4"/>
        <v>1.4010338565994185</v>
      </c>
      <c r="P64" s="98">
        <f t="shared" si="5"/>
        <v>0</v>
      </c>
      <c r="Q64" s="118">
        <f t="shared" si="6"/>
        <v>0</v>
      </c>
      <c r="R64" s="98">
        <f t="shared" si="10"/>
        <v>9</v>
      </c>
      <c r="S64" s="119">
        <f t="shared" si="7"/>
        <v>9</v>
      </c>
    </row>
    <row r="65" spans="1:19">
      <c r="A65" s="119"/>
      <c r="E65" s="98">
        <f t="shared" si="1"/>
        <v>64</v>
      </c>
      <c r="F65" s="99"/>
      <c r="K65" s="114">
        <f t="shared" si="8"/>
        <v>1.4265338565994186</v>
      </c>
      <c r="L65" s="115">
        <f t="shared" si="9"/>
        <v>1.4755338565994187</v>
      </c>
      <c r="M65" s="98">
        <f t="shared" si="2"/>
        <v>1.4260338565994186</v>
      </c>
      <c r="N65" s="116">
        <f t="shared" si="3"/>
        <v>1.4760338565994187</v>
      </c>
      <c r="O65" s="117">
        <f t="shared" si="4"/>
        <v>1.4510338565994187</v>
      </c>
      <c r="P65" s="98">
        <f t="shared" si="5"/>
        <v>0</v>
      </c>
      <c r="Q65" s="118">
        <f t="shared" si="6"/>
        <v>0</v>
      </c>
      <c r="R65" s="98">
        <f t="shared" si="10"/>
        <v>9</v>
      </c>
      <c r="S65" s="119">
        <f t="shared" si="7"/>
        <v>9</v>
      </c>
    </row>
    <row r="66" spans="1:19">
      <c r="A66" s="119"/>
      <c r="E66" s="98">
        <f t="shared" si="1"/>
        <v>65</v>
      </c>
      <c r="F66" s="99"/>
      <c r="K66" s="114">
        <f t="shared" si="8"/>
        <v>1.4765338565994186</v>
      </c>
      <c r="L66" s="115">
        <f t="shared" si="9"/>
        <v>1.5255338565994188</v>
      </c>
      <c r="M66" s="98">
        <f t="shared" si="2"/>
        <v>1.4760338565994187</v>
      </c>
      <c r="N66" s="116">
        <f t="shared" si="3"/>
        <v>1.5260338565994187</v>
      </c>
      <c r="O66" s="117">
        <f t="shared" si="4"/>
        <v>1.5010338565994186</v>
      </c>
      <c r="P66" s="98">
        <f t="shared" si="5"/>
        <v>1</v>
      </c>
      <c r="Q66" s="118">
        <f t="shared" si="6"/>
        <v>9.0909090909090912E-2</v>
      </c>
      <c r="R66" s="98">
        <f t="shared" si="10"/>
        <v>10</v>
      </c>
      <c r="S66" s="119">
        <f t="shared" si="7"/>
        <v>9</v>
      </c>
    </row>
    <row r="67" spans="1:19">
      <c r="A67" s="119"/>
      <c r="E67" s="98">
        <f t="shared" si="1"/>
        <v>66</v>
      </c>
      <c r="F67" s="99"/>
      <c r="K67" s="114">
        <f t="shared" si="8"/>
        <v>1.5265338565994186</v>
      </c>
      <c r="L67" s="115">
        <f t="shared" si="9"/>
        <v>1.5755338565994188</v>
      </c>
      <c r="M67" s="98">
        <f t="shared" si="2"/>
        <v>1.5260338565994187</v>
      </c>
      <c r="N67" s="116">
        <f t="shared" si="3"/>
        <v>1.5760338565994187</v>
      </c>
      <c r="O67" s="117">
        <f t="shared" si="4"/>
        <v>1.5510338565994188</v>
      </c>
      <c r="P67" s="98">
        <f t="shared" si="5"/>
        <v>0</v>
      </c>
      <c r="Q67" s="118">
        <f t="shared" si="6"/>
        <v>0</v>
      </c>
      <c r="R67" s="98">
        <f t="shared" si="10"/>
        <v>10</v>
      </c>
      <c r="S67" s="119">
        <f t="shared" si="7"/>
        <v>10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1.5765338565994187</v>
      </c>
      <c r="L68" s="115">
        <f t="shared" si="9"/>
        <v>1.6255338565994188</v>
      </c>
      <c r="M68" s="98">
        <f t="shared" si="2"/>
        <v>1.5760338565994187</v>
      </c>
      <c r="N68" s="116">
        <f t="shared" si="3"/>
        <v>1.6260338565994188</v>
      </c>
      <c r="O68" s="117">
        <f t="shared" si="4"/>
        <v>1.6010338565994187</v>
      </c>
      <c r="P68" s="98">
        <f t="shared" si="5"/>
        <v>0</v>
      </c>
      <c r="Q68" s="118">
        <f t="shared" si="6"/>
        <v>0</v>
      </c>
      <c r="R68" s="98">
        <f t="shared" si="10"/>
        <v>10</v>
      </c>
      <c r="S68" s="119">
        <f t="shared" si="7"/>
        <v>10</v>
      </c>
    </row>
    <row r="69" spans="1:19">
      <c r="A69" s="119"/>
      <c r="E69" s="98">
        <f t="shared" si="11"/>
        <v>68</v>
      </c>
      <c r="F69" s="99"/>
      <c r="K69" s="114">
        <f t="shared" si="8"/>
        <v>1.6265338565994187</v>
      </c>
      <c r="L69" s="115">
        <f t="shared" si="9"/>
        <v>1.6755338565994189</v>
      </c>
      <c r="M69" s="98">
        <f t="shared" ref="M69:M132" si="12">K69-5*10^-(D$2+1)</f>
        <v>1.6260338565994188</v>
      </c>
      <c r="N69" s="116">
        <f t="shared" ref="N69:N132" si="13">L69+5*10^-(D$2+1)</f>
        <v>1.6760338565994188</v>
      </c>
      <c r="O69" s="117">
        <f t="shared" ref="O69:O132" si="14">AVERAGE(K69,L69)</f>
        <v>1.6510338565994189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10</v>
      </c>
      <c r="S69" s="119">
        <f t="shared" ref="S69:S132" si="17">COUNTIF(F$2:F$5000,"&lt;="&amp;M69)</f>
        <v>10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1.6765338565994188</v>
      </c>
      <c r="L70" s="115">
        <f t="shared" ref="L70:L133" si="19">K70+$I$4-POWER(10,-$D$2)</f>
        <v>1.7255338565994189</v>
      </c>
      <c r="M70" s="98">
        <f t="shared" si="12"/>
        <v>1.6760338565994188</v>
      </c>
      <c r="N70" s="116">
        <f t="shared" si="13"/>
        <v>1.7260338565994189</v>
      </c>
      <c r="O70" s="117">
        <f t="shared" si="14"/>
        <v>1.7010338565994187</v>
      </c>
      <c r="P70" s="98">
        <f t="shared" si="15"/>
        <v>1</v>
      </c>
      <c r="Q70" s="118">
        <f t="shared" si="16"/>
        <v>9.0909090909090912E-2</v>
      </c>
      <c r="R70" s="98">
        <f t="shared" ref="R70:R133" si="20">+P70+R69</f>
        <v>11</v>
      </c>
      <c r="S70" s="119">
        <f t="shared" si="17"/>
        <v>10</v>
      </c>
    </row>
    <row r="71" spans="1:19">
      <c r="A71" s="119"/>
      <c r="E71" s="98">
        <f t="shared" si="11"/>
        <v>70</v>
      </c>
      <c r="F71" s="99"/>
      <c r="K71" s="114">
        <f t="shared" si="18"/>
        <v>1.7265338565994188</v>
      </c>
      <c r="L71" s="115">
        <f t="shared" si="19"/>
        <v>1.775533856599419</v>
      </c>
      <c r="M71" s="98">
        <f t="shared" si="12"/>
        <v>1.7260338565994189</v>
      </c>
      <c r="N71" s="116">
        <f t="shared" si="13"/>
        <v>1.7760338565994189</v>
      </c>
      <c r="O71" s="117">
        <f t="shared" si="14"/>
        <v>1.751033856599419</v>
      </c>
      <c r="P71" s="98">
        <f t="shared" si="15"/>
        <v>0</v>
      </c>
      <c r="Q71" s="118">
        <f t="shared" si="16"/>
        <v>0</v>
      </c>
      <c r="R71" s="98">
        <f t="shared" si="20"/>
        <v>11</v>
      </c>
      <c r="S71" s="119">
        <f t="shared" si="17"/>
        <v>11</v>
      </c>
    </row>
    <row r="72" spans="1:19">
      <c r="A72" s="119"/>
      <c r="E72" s="98">
        <f t="shared" si="11"/>
        <v>71</v>
      </c>
      <c r="F72" s="99"/>
      <c r="K72" s="114">
        <f t="shared" si="18"/>
        <v>1.7765338565994189</v>
      </c>
      <c r="L72" s="115">
        <f t="shared" si="19"/>
        <v>1.825533856599419</v>
      </c>
      <c r="M72" s="98">
        <f t="shared" si="12"/>
        <v>1.7760338565994189</v>
      </c>
      <c r="N72" s="116">
        <f t="shared" si="13"/>
        <v>1.826033856599419</v>
      </c>
      <c r="O72" s="117">
        <f t="shared" si="14"/>
        <v>1.8010338565994188</v>
      </c>
      <c r="P72" s="98">
        <f t="shared" si="15"/>
        <v>0</v>
      </c>
      <c r="Q72" s="118">
        <f t="shared" si="16"/>
        <v>0</v>
      </c>
      <c r="R72" s="98">
        <f t="shared" si="20"/>
        <v>11</v>
      </c>
      <c r="S72" s="119">
        <f t="shared" si="17"/>
        <v>11</v>
      </c>
    </row>
    <row r="73" spans="1:19">
      <c r="A73" s="119"/>
      <c r="E73" s="98">
        <f t="shared" si="11"/>
        <v>72</v>
      </c>
      <c r="F73" s="99"/>
      <c r="K73" s="114">
        <f t="shared" si="18"/>
        <v>1.8265338565994189</v>
      </c>
      <c r="L73" s="115">
        <f t="shared" si="19"/>
        <v>1.8755338565994191</v>
      </c>
      <c r="M73" s="98">
        <f t="shared" si="12"/>
        <v>1.826033856599419</v>
      </c>
      <c r="N73" s="116">
        <f t="shared" si="13"/>
        <v>1.876033856599419</v>
      </c>
      <c r="O73" s="117">
        <f t="shared" si="14"/>
        <v>1.8510338565994191</v>
      </c>
      <c r="P73" s="98">
        <f t="shared" si="15"/>
        <v>0</v>
      </c>
      <c r="Q73" s="118">
        <f t="shared" si="16"/>
        <v>0</v>
      </c>
      <c r="R73" s="98">
        <f t="shared" si="20"/>
        <v>11</v>
      </c>
      <c r="S73" s="119">
        <f t="shared" si="17"/>
        <v>11</v>
      </c>
    </row>
    <row r="74" spans="1:19">
      <c r="A74" s="119"/>
      <c r="E74" s="98">
        <f t="shared" si="11"/>
        <v>73</v>
      </c>
      <c r="F74" s="99"/>
      <c r="K74" s="114">
        <f t="shared" si="18"/>
        <v>1.876533856599419</v>
      </c>
      <c r="L74" s="115">
        <f t="shared" si="19"/>
        <v>1.9255338565994191</v>
      </c>
      <c r="M74" s="98">
        <f t="shared" si="12"/>
        <v>1.876033856599419</v>
      </c>
      <c r="N74" s="116">
        <f t="shared" si="13"/>
        <v>1.9260338565994191</v>
      </c>
      <c r="O74" s="117">
        <f t="shared" si="14"/>
        <v>1.9010338565994189</v>
      </c>
      <c r="P74" s="98">
        <f t="shared" si="15"/>
        <v>0</v>
      </c>
      <c r="Q74" s="118">
        <f t="shared" si="16"/>
        <v>0</v>
      </c>
      <c r="R74" s="98">
        <f t="shared" si="20"/>
        <v>11</v>
      </c>
      <c r="S74" s="119">
        <f t="shared" si="17"/>
        <v>11</v>
      </c>
    </row>
    <row r="75" spans="1:19">
      <c r="A75" s="119"/>
      <c r="E75" s="98">
        <f t="shared" si="11"/>
        <v>74</v>
      </c>
      <c r="F75" s="99"/>
      <c r="K75" s="114">
        <f t="shared" si="18"/>
        <v>1.926533856599419</v>
      </c>
      <c r="L75" s="115">
        <f t="shared" si="19"/>
        <v>1.9755338565994192</v>
      </c>
      <c r="M75" s="98">
        <f t="shared" si="12"/>
        <v>1.9260338565994191</v>
      </c>
      <c r="N75" s="116">
        <f t="shared" si="13"/>
        <v>1.9760338565994191</v>
      </c>
      <c r="O75" s="117">
        <f t="shared" si="14"/>
        <v>1.9510338565994192</v>
      </c>
      <c r="P75" s="98">
        <f t="shared" si="15"/>
        <v>0</v>
      </c>
      <c r="Q75" s="118">
        <f t="shared" si="16"/>
        <v>0</v>
      </c>
      <c r="R75" s="98">
        <f t="shared" si="20"/>
        <v>11</v>
      </c>
      <c r="S75" s="119">
        <f t="shared" si="17"/>
        <v>11</v>
      </c>
    </row>
    <row r="76" spans="1:19">
      <c r="A76" s="119"/>
      <c r="E76" s="98">
        <f t="shared" si="11"/>
        <v>75</v>
      </c>
      <c r="F76" s="99"/>
      <c r="K76" s="114">
        <f t="shared" si="18"/>
        <v>1.976533856599419</v>
      </c>
      <c r="L76" s="115">
        <f t="shared" si="19"/>
        <v>2.0255338565994192</v>
      </c>
      <c r="M76" s="98">
        <f t="shared" si="12"/>
        <v>1.9760338565994191</v>
      </c>
      <c r="N76" s="116">
        <f t="shared" si="13"/>
        <v>2.0260338565994194</v>
      </c>
      <c r="O76" s="117">
        <f t="shared" si="14"/>
        <v>2.001033856599419</v>
      </c>
      <c r="P76" s="98">
        <f t="shared" si="15"/>
        <v>0</v>
      </c>
      <c r="Q76" s="118">
        <f t="shared" si="16"/>
        <v>0</v>
      </c>
      <c r="R76" s="98">
        <f t="shared" si="20"/>
        <v>11</v>
      </c>
      <c r="S76" s="119">
        <f t="shared" si="17"/>
        <v>11</v>
      </c>
    </row>
    <row r="77" spans="1:19">
      <c r="A77" s="119"/>
      <c r="E77" s="98">
        <f t="shared" si="11"/>
        <v>76</v>
      </c>
      <c r="F77" s="99"/>
      <c r="K77" s="114">
        <f t="shared" si="18"/>
        <v>2.0265338565994191</v>
      </c>
      <c r="L77" s="115">
        <f t="shared" si="19"/>
        <v>2.075533856599419</v>
      </c>
      <c r="M77" s="98">
        <f t="shared" si="12"/>
        <v>2.0260338565994189</v>
      </c>
      <c r="N77" s="116">
        <f t="shared" si="13"/>
        <v>2.0760338565994192</v>
      </c>
      <c r="O77" s="117">
        <f t="shared" si="14"/>
        <v>2.0510338565994193</v>
      </c>
      <c r="P77" s="98">
        <f t="shared" si="15"/>
        <v>0</v>
      </c>
      <c r="Q77" s="118">
        <f t="shared" si="16"/>
        <v>0</v>
      </c>
      <c r="R77" s="98">
        <f t="shared" si="20"/>
        <v>11</v>
      </c>
      <c r="S77" s="119">
        <f t="shared" si="17"/>
        <v>11</v>
      </c>
    </row>
    <row r="78" spans="1:19">
      <c r="A78" s="119"/>
      <c r="E78" s="98">
        <f t="shared" si="11"/>
        <v>77</v>
      </c>
      <c r="F78" s="99"/>
      <c r="K78" s="114">
        <f t="shared" si="18"/>
        <v>2.0765338565994189</v>
      </c>
      <c r="L78" s="115">
        <f t="shared" si="19"/>
        <v>2.1255338565994188</v>
      </c>
      <c r="M78" s="98">
        <f t="shared" si="12"/>
        <v>2.0760338565994187</v>
      </c>
      <c r="N78" s="116">
        <f t="shared" si="13"/>
        <v>2.126033856599419</v>
      </c>
      <c r="O78" s="117">
        <f t="shared" si="14"/>
        <v>2.1010338565994191</v>
      </c>
      <c r="P78" s="98">
        <f t="shared" si="15"/>
        <v>0</v>
      </c>
      <c r="Q78" s="118">
        <f t="shared" si="16"/>
        <v>0</v>
      </c>
      <c r="R78" s="98">
        <f t="shared" si="20"/>
        <v>11</v>
      </c>
      <c r="S78" s="119">
        <f t="shared" si="17"/>
        <v>11</v>
      </c>
    </row>
    <row r="79" spans="1:19">
      <c r="A79" s="119"/>
      <c r="E79" s="98">
        <f t="shared" si="11"/>
        <v>78</v>
      </c>
      <c r="F79" s="99"/>
      <c r="K79" s="114">
        <f t="shared" si="18"/>
        <v>2.1265338565994187</v>
      </c>
      <c r="L79" s="115">
        <f t="shared" si="19"/>
        <v>2.1755338565994187</v>
      </c>
      <c r="M79" s="98">
        <f t="shared" si="12"/>
        <v>2.1260338565994186</v>
      </c>
      <c r="N79" s="116">
        <f t="shared" si="13"/>
        <v>2.1760338565994188</v>
      </c>
      <c r="O79" s="117">
        <f t="shared" si="14"/>
        <v>2.1510338565994189</v>
      </c>
      <c r="P79" s="98">
        <f t="shared" si="15"/>
        <v>0</v>
      </c>
      <c r="Q79" s="118">
        <f t="shared" si="16"/>
        <v>0</v>
      </c>
      <c r="R79" s="98">
        <f t="shared" si="20"/>
        <v>11</v>
      </c>
      <c r="S79" s="119">
        <f t="shared" si="17"/>
        <v>11</v>
      </c>
    </row>
    <row r="80" spans="1:19">
      <c r="A80" s="119"/>
      <c r="E80" s="98">
        <f t="shared" si="11"/>
        <v>79</v>
      </c>
      <c r="F80" s="99"/>
      <c r="K80" s="114">
        <f t="shared" si="18"/>
        <v>2.1765338565994186</v>
      </c>
      <c r="L80" s="115">
        <f t="shared" si="19"/>
        <v>2.2255338565994185</v>
      </c>
      <c r="M80" s="98">
        <f t="shared" si="12"/>
        <v>2.1760338565994184</v>
      </c>
      <c r="N80" s="116">
        <f t="shared" si="13"/>
        <v>2.2260338565994187</v>
      </c>
      <c r="O80" s="117">
        <f t="shared" si="14"/>
        <v>2.2010338565994187</v>
      </c>
      <c r="P80" s="98">
        <f t="shared" si="15"/>
        <v>0</v>
      </c>
      <c r="Q80" s="118">
        <f t="shared" si="16"/>
        <v>0</v>
      </c>
      <c r="R80" s="98">
        <f t="shared" si="20"/>
        <v>11</v>
      </c>
      <c r="S80" s="119">
        <f t="shared" si="17"/>
        <v>11</v>
      </c>
    </row>
    <row r="81" spans="1:19">
      <c r="A81" s="119"/>
      <c r="E81" s="98">
        <f t="shared" si="11"/>
        <v>80</v>
      </c>
      <c r="F81" s="99"/>
      <c r="K81" s="114">
        <f t="shared" si="18"/>
        <v>2.2265338565994184</v>
      </c>
      <c r="L81" s="115">
        <f t="shared" si="19"/>
        <v>2.2755338565994183</v>
      </c>
      <c r="M81" s="98">
        <f t="shared" si="12"/>
        <v>2.2260338565994182</v>
      </c>
      <c r="N81" s="116">
        <f t="shared" si="13"/>
        <v>2.2760338565994185</v>
      </c>
      <c r="O81" s="117">
        <f t="shared" si="14"/>
        <v>2.2510338565994186</v>
      </c>
      <c r="P81" s="98">
        <f t="shared" si="15"/>
        <v>0</v>
      </c>
      <c r="Q81" s="118">
        <f t="shared" si="16"/>
        <v>0</v>
      </c>
      <c r="R81" s="98">
        <f t="shared" si="20"/>
        <v>11</v>
      </c>
      <c r="S81" s="119">
        <f t="shared" si="17"/>
        <v>11</v>
      </c>
    </row>
    <row r="82" spans="1:19">
      <c r="A82" s="119"/>
      <c r="E82" s="98">
        <f t="shared" si="11"/>
        <v>81</v>
      </c>
      <c r="F82" s="99"/>
      <c r="K82" s="114">
        <f t="shared" si="18"/>
        <v>2.2765338565994182</v>
      </c>
      <c r="L82" s="115">
        <f t="shared" si="19"/>
        <v>2.3255338565994181</v>
      </c>
      <c r="M82" s="98">
        <f t="shared" si="12"/>
        <v>2.276033856599418</v>
      </c>
      <c r="N82" s="116">
        <f t="shared" si="13"/>
        <v>2.3260338565994183</v>
      </c>
      <c r="O82" s="117">
        <f t="shared" si="14"/>
        <v>2.3010338565994184</v>
      </c>
      <c r="P82" s="98">
        <f t="shared" si="15"/>
        <v>0</v>
      </c>
      <c r="Q82" s="118">
        <f t="shared" si="16"/>
        <v>0</v>
      </c>
      <c r="R82" s="98">
        <f t="shared" si="20"/>
        <v>11</v>
      </c>
      <c r="S82" s="119">
        <f t="shared" si="17"/>
        <v>11</v>
      </c>
    </row>
    <row r="83" spans="1:19">
      <c r="A83" s="119"/>
      <c r="E83" s="98">
        <f t="shared" si="11"/>
        <v>82</v>
      </c>
      <c r="F83" s="99"/>
      <c r="K83" s="114">
        <f t="shared" si="18"/>
        <v>2.326533856599418</v>
      </c>
      <c r="L83" s="115">
        <f t="shared" si="19"/>
        <v>2.375533856599418</v>
      </c>
      <c r="M83" s="98">
        <f t="shared" si="12"/>
        <v>2.3260338565994179</v>
      </c>
      <c r="N83" s="116">
        <f t="shared" si="13"/>
        <v>2.3760338565994181</v>
      </c>
      <c r="O83" s="117">
        <f t="shared" si="14"/>
        <v>2.3510338565994182</v>
      </c>
      <c r="P83" s="98">
        <f t="shared" si="15"/>
        <v>0</v>
      </c>
      <c r="Q83" s="118">
        <f t="shared" si="16"/>
        <v>0</v>
      </c>
      <c r="R83" s="98">
        <f t="shared" si="20"/>
        <v>11</v>
      </c>
      <c r="S83" s="119">
        <f t="shared" si="17"/>
        <v>11</v>
      </c>
    </row>
    <row r="84" spans="1:19">
      <c r="A84" s="119"/>
      <c r="E84" s="98">
        <f t="shared" si="11"/>
        <v>83</v>
      </c>
      <c r="F84" s="99"/>
      <c r="K84" s="114">
        <f t="shared" si="18"/>
        <v>2.3765338565994178</v>
      </c>
      <c r="L84" s="115">
        <f t="shared" si="19"/>
        <v>2.4255338565994178</v>
      </c>
      <c r="M84" s="98">
        <f t="shared" si="12"/>
        <v>2.3760338565994177</v>
      </c>
      <c r="N84" s="116">
        <f t="shared" si="13"/>
        <v>2.4260338565994179</v>
      </c>
      <c r="O84" s="117">
        <f t="shared" si="14"/>
        <v>2.401033856599418</v>
      </c>
      <c r="P84" s="98">
        <f t="shared" si="15"/>
        <v>0</v>
      </c>
      <c r="Q84" s="118">
        <f t="shared" si="16"/>
        <v>0</v>
      </c>
      <c r="R84" s="98">
        <f t="shared" si="20"/>
        <v>11</v>
      </c>
      <c r="S84" s="119">
        <f t="shared" si="17"/>
        <v>11</v>
      </c>
    </row>
    <row r="85" spans="1:19">
      <c r="A85" s="119"/>
      <c r="E85" s="98">
        <f t="shared" si="11"/>
        <v>84</v>
      </c>
      <c r="F85" s="99"/>
      <c r="K85" s="114">
        <f t="shared" si="18"/>
        <v>2.4265338565994177</v>
      </c>
      <c r="L85" s="115">
        <f t="shared" si="19"/>
        <v>2.4755338565994176</v>
      </c>
      <c r="M85" s="98">
        <f t="shared" si="12"/>
        <v>2.4260338565994175</v>
      </c>
      <c r="N85" s="116">
        <f t="shared" si="13"/>
        <v>2.4760338565994178</v>
      </c>
      <c r="O85" s="117">
        <f t="shared" si="14"/>
        <v>2.4510338565994179</v>
      </c>
      <c r="P85" s="98">
        <f t="shared" si="15"/>
        <v>0</v>
      </c>
      <c r="Q85" s="118">
        <f t="shared" si="16"/>
        <v>0</v>
      </c>
      <c r="R85" s="98">
        <f t="shared" si="20"/>
        <v>11</v>
      </c>
      <c r="S85" s="119">
        <f t="shared" si="17"/>
        <v>11</v>
      </c>
    </row>
    <row r="86" spans="1:19">
      <c r="A86" s="119"/>
      <c r="E86" s="98">
        <f t="shared" si="11"/>
        <v>85</v>
      </c>
      <c r="F86" s="99"/>
      <c r="K86" s="114">
        <f t="shared" si="18"/>
        <v>2.4765338565994175</v>
      </c>
      <c r="L86" s="115">
        <f t="shared" si="19"/>
        <v>2.5255338565994174</v>
      </c>
      <c r="M86" s="98">
        <f t="shared" si="12"/>
        <v>2.4760338565994173</v>
      </c>
      <c r="N86" s="116">
        <f t="shared" si="13"/>
        <v>2.5260338565994176</v>
      </c>
      <c r="O86" s="117">
        <f t="shared" si="14"/>
        <v>2.5010338565994177</v>
      </c>
      <c r="P86" s="98">
        <f t="shared" si="15"/>
        <v>0</v>
      </c>
      <c r="Q86" s="118">
        <f t="shared" si="16"/>
        <v>0</v>
      </c>
      <c r="R86" s="98">
        <f t="shared" si="20"/>
        <v>11</v>
      </c>
      <c r="S86" s="119">
        <f t="shared" si="17"/>
        <v>11</v>
      </c>
    </row>
    <row r="87" spans="1:19">
      <c r="A87" s="119"/>
      <c r="E87" s="98">
        <f t="shared" si="11"/>
        <v>86</v>
      </c>
      <c r="F87" s="99"/>
      <c r="K87" s="114">
        <f t="shared" si="18"/>
        <v>2.5265338565994173</v>
      </c>
      <c r="L87" s="115">
        <f t="shared" si="19"/>
        <v>2.5755338565994172</v>
      </c>
      <c r="M87" s="98">
        <f t="shared" si="12"/>
        <v>2.5260338565994171</v>
      </c>
      <c r="N87" s="116">
        <f t="shared" si="13"/>
        <v>2.5760338565994174</v>
      </c>
      <c r="O87" s="117">
        <f t="shared" si="14"/>
        <v>2.5510338565994175</v>
      </c>
      <c r="P87" s="98">
        <f t="shared" si="15"/>
        <v>0</v>
      </c>
      <c r="Q87" s="118">
        <f t="shared" si="16"/>
        <v>0</v>
      </c>
      <c r="R87" s="98">
        <f t="shared" si="20"/>
        <v>11</v>
      </c>
      <c r="S87" s="119">
        <f t="shared" si="17"/>
        <v>11</v>
      </c>
    </row>
    <row r="88" spans="1:19">
      <c r="A88" s="119"/>
      <c r="E88" s="98">
        <f t="shared" si="11"/>
        <v>87</v>
      </c>
      <c r="F88" s="99"/>
      <c r="K88" s="114">
        <f t="shared" si="18"/>
        <v>2.5765338565994171</v>
      </c>
      <c r="L88" s="115">
        <f t="shared" si="19"/>
        <v>2.6255338565994171</v>
      </c>
      <c r="M88" s="98">
        <f t="shared" si="12"/>
        <v>2.576033856599417</v>
      </c>
      <c r="N88" s="116">
        <f t="shared" si="13"/>
        <v>2.6260338565994172</v>
      </c>
      <c r="O88" s="117">
        <f t="shared" si="14"/>
        <v>2.6010338565994173</v>
      </c>
      <c r="P88" s="98">
        <f t="shared" si="15"/>
        <v>0</v>
      </c>
      <c r="Q88" s="118">
        <f t="shared" si="16"/>
        <v>0</v>
      </c>
      <c r="R88" s="98">
        <f t="shared" si="20"/>
        <v>11</v>
      </c>
      <c r="S88" s="119">
        <f t="shared" si="17"/>
        <v>11</v>
      </c>
    </row>
    <row r="89" spans="1:19">
      <c r="A89" s="119"/>
      <c r="E89" s="98">
        <f t="shared" si="11"/>
        <v>88</v>
      </c>
      <c r="F89" s="99"/>
      <c r="K89" s="114">
        <f t="shared" si="18"/>
        <v>2.626533856599417</v>
      </c>
      <c r="L89" s="115">
        <f t="shared" si="19"/>
        <v>2.6755338565994169</v>
      </c>
      <c r="M89" s="98">
        <f t="shared" si="12"/>
        <v>2.6260338565994168</v>
      </c>
      <c r="N89" s="116">
        <f t="shared" si="13"/>
        <v>2.6760338565994171</v>
      </c>
      <c r="O89" s="117">
        <f t="shared" si="14"/>
        <v>2.6510338565994171</v>
      </c>
      <c r="P89" s="98">
        <f t="shared" si="15"/>
        <v>0</v>
      </c>
      <c r="Q89" s="118">
        <f t="shared" si="16"/>
        <v>0</v>
      </c>
      <c r="R89" s="98">
        <f t="shared" si="20"/>
        <v>11</v>
      </c>
      <c r="S89" s="119">
        <f t="shared" si="17"/>
        <v>11</v>
      </c>
    </row>
    <row r="90" spans="1:19">
      <c r="A90" s="119"/>
      <c r="E90" s="98">
        <f t="shared" si="11"/>
        <v>89</v>
      </c>
      <c r="F90" s="99"/>
      <c r="K90" s="114">
        <f t="shared" si="18"/>
        <v>2.6765338565994168</v>
      </c>
      <c r="L90" s="115">
        <f t="shared" si="19"/>
        <v>2.7255338565994167</v>
      </c>
      <c r="M90" s="98">
        <f t="shared" si="12"/>
        <v>2.6760338565994166</v>
      </c>
      <c r="N90" s="116">
        <f t="shared" si="13"/>
        <v>2.7260338565994169</v>
      </c>
      <c r="O90" s="117">
        <f t="shared" si="14"/>
        <v>2.701033856599417</v>
      </c>
      <c r="P90" s="98">
        <f t="shared" si="15"/>
        <v>0</v>
      </c>
      <c r="Q90" s="118">
        <f t="shared" si="16"/>
        <v>0</v>
      </c>
      <c r="R90" s="98">
        <f t="shared" si="20"/>
        <v>11</v>
      </c>
      <c r="S90" s="119">
        <f t="shared" si="17"/>
        <v>11</v>
      </c>
    </row>
    <row r="91" spans="1:19">
      <c r="A91" s="119"/>
      <c r="E91" s="98">
        <f t="shared" si="11"/>
        <v>90</v>
      </c>
      <c r="F91" s="99"/>
      <c r="K91" s="114">
        <f t="shared" si="18"/>
        <v>2.7265338565994166</v>
      </c>
      <c r="L91" s="115">
        <f t="shared" si="19"/>
        <v>2.7755338565994165</v>
      </c>
      <c r="M91" s="98">
        <f t="shared" si="12"/>
        <v>2.7260338565994164</v>
      </c>
      <c r="N91" s="116">
        <f t="shared" si="13"/>
        <v>2.7760338565994167</v>
      </c>
      <c r="O91" s="117">
        <f t="shared" si="14"/>
        <v>2.7510338565994168</v>
      </c>
      <c r="P91" s="98">
        <f t="shared" si="15"/>
        <v>0</v>
      </c>
      <c r="Q91" s="118">
        <f t="shared" si="16"/>
        <v>0</v>
      </c>
      <c r="R91" s="98">
        <f t="shared" si="20"/>
        <v>11</v>
      </c>
      <c r="S91" s="119">
        <f t="shared" si="17"/>
        <v>11</v>
      </c>
    </row>
    <row r="92" spans="1:19">
      <c r="A92" s="119"/>
      <c r="E92" s="98">
        <f t="shared" si="11"/>
        <v>91</v>
      </c>
      <c r="F92" s="99"/>
      <c r="K92" s="114">
        <f t="shared" si="18"/>
        <v>2.7765338565994164</v>
      </c>
      <c r="L92" s="115">
        <f t="shared" si="19"/>
        <v>2.8255338565994164</v>
      </c>
      <c r="M92" s="98">
        <f t="shared" si="12"/>
        <v>2.7760338565994163</v>
      </c>
      <c r="N92" s="116">
        <f t="shared" si="13"/>
        <v>2.8260338565994165</v>
      </c>
      <c r="O92" s="117">
        <f t="shared" si="14"/>
        <v>2.8010338565994166</v>
      </c>
      <c r="P92" s="98">
        <f t="shared" si="15"/>
        <v>0</v>
      </c>
      <c r="Q92" s="118">
        <f t="shared" si="16"/>
        <v>0</v>
      </c>
      <c r="R92" s="98">
        <f t="shared" si="20"/>
        <v>11</v>
      </c>
      <c r="S92" s="119">
        <f t="shared" si="17"/>
        <v>11</v>
      </c>
    </row>
    <row r="93" spans="1:19">
      <c r="A93" s="119"/>
      <c r="E93" s="98">
        <f t="shared" si="11"/>
        <v>92</v>
      </c>
      <c r="F93" s="99"/>
      <c r="K93" s="114">
        <f t="shared" si="18"/>
        <v>2.8265338565994163</v>
      </c>
      <c r="L93" s="115">
        <f t="shared" si="19"/>
        <v>2.8755338565994162</v>
      </c>
      <c r="M93" s="98">
        <f t="shared" si="12"/>
        <v>2.8260338565994161</v>
      </c>
      <c r="N93" s="116">
        <f t="shared" si="13"/>
        <v>2.8760338565994163</v>
      </c>
      <c r="O93" s="117">
        <f t="shared" si="14"/>
        <v>2.8510338565994164</v>
      </c>
      <c r="P93" s="98">
        <f t="shared" si="15"/>
        <v>0</v>
      </c>
      <c r="Q93" s="118">
        <f t="shared" si="16"/>
        <v>0</v>
      </c>
      <c r="R93" s="98">
        <f t="shared" si="20"/>
        <v>11</v>
      </c>
      <c r="S93" s="119">
        <f t="shared" si="17"/>
        <v>11</v>
      </c>
    </row>
    <row r="94" spans="1:19">
      <c r="A94" s="119"/>
      <c r="E94" s="98">
        <f t="shared" si="11"/>
        <v>93</v>
      </c>
      <c r="F94" s="99"/>
      <c r="K94" s="114">
        <f t="shared" si="18"/>
        <v>2.8765338565994161</v>
      </c>
      <c r="L94" s="115">
        <f t="shared" si="19"/>
        <v>2.925533856599416</v>
      </c>
      <c r="M94" s="98">
        <f t="shared" si="12"/>
        <v>2.8760338565994159</v>
      </c>
      <c r="N94" s="116">
        <f t="shared" si="13"/>
        <v>2.9260338565994162</v>
      </c>
      <c r="O94" s="117">
        <f t="shared" si="14"/>
        <v>2.9010338565994163</v>
      </c>
      <c r="P94" s="98">
        <f t="shared" si="15"/>
        <v>0</v>
      </c>
      <c r="Q94" s="118">
        <f t="shared" si="16"/>
        <v>0</v>
      </c>
      <c r="R94" s="98">
        <f t="shared" si="20"/>
        <v>11</v>
      </c>
      <c r="S94" s="119">
        <f t="shared" si="17"/>
        <v>11</v>
      </c>
    </row>
    <row r="95" spans="1:19">
      <c r="A95" s="119"/>
      <c r="E95" s="98">
        <f t="shared" si="11"/>
        <v>94</v>
      </c>
      <c r="F95" s="99"/>
      <c r="K95" s="114">
        <f t="shared" si="18"/>
        <v>2.9265338565994159</v>
      </c>
      <c r="L95" s="115">
        <f t="shared" si="19"/>
        <v>2.9755338565994158</v>
      </c>
      <c r="M95" s="98">
        <f t="shared" si="12"/>
        <v>2.9260338565994157</v>
      </c>
      <c r="N95" s="116">
        <f t="shared" si="13"/>
        <v>2.976033856599416</v>
      </c>
      <c r="O95" s="117">
        <f t="shared" si="14"/>
        <v>2.9510338565994161</v>
      </c>
      <c r="P95" s="98">
        <f t="shared" si="15"/>
        <v>0</v>
      </c>
      <c r="Q95" s="118">
        <f t="shared" si="16"/>
        <v>0</v>
      </c>
      <c r="R95" s="98">
        <f t="shared" si="20"/>
        <v>11</v>
      </c>
      <c r="S95" s="119">
        <f t="shared" si="17"/>
        <v>11</v>
      </c>
    </row>
    <row r="96" spans="1:19">
      <c r="A96" s="119"/>
      <c r="E96" s="98">
        <f t="shared" si="11"/>
        <v>95</v>
      </c>
      <c r="F96" s="99"/>
      <c r="K96" s="114">
        <f t="shared" si="18"/>
        <v>2.9765338565994157</v>
      </c>
      <c r="L96" s="115">
        <f t="shared" si="19"/>
        <v>3.0255338565994156</v>
      </c>
      <c r="M96" s="98">
        <f t="shared" si="12"/>
        <v>2.9760338565994156</v>
      </c>
      <c r="N96" s="116">
        <f t="shared" si="13"/>
        <v>3.0260338565994158</v>
      </c>
      <c r="O96" s="117">
        <f t="shared" si="14"/>
        <v>3.0010338565994159</v>
      </c>
      <c r="P96" s="98">
        <f t="shared" si="15"/>
        <v>0</v>
      </c>
      <c r="Q96" s="118">
        <f t="shared" si="16"/>
        <v>0</v>
      </c>
      <c r="R96" s="98">
        <f t="shared" si="20"/>
        <v>11</v>
      </c>
      <c r="S96" s="119">
        <f t="shared" si="17"/>
        <v>11</v>
      </c>
    </row>
    <row r="97" spans="1:19">
      <c r="A97" s="119"/>
      <c r="E97" s="98">
        <f t="shared" si="11"/>
        <v>96</v>
      </c>
      <c r="F97" s="99"/>
      <c r="K97" s="114">
        <f t="shared" si="18"/>
        <v>3.0265338565994155</v>
      </c>
      <c r="L97" s="115">
        <f t="shared" si="19"/>
        <v>3.0755338565994155</v>
      </c>
      <c r="M97" s="98">
        <f t="shared" si="12"/>
        <v>3.0260338565994154</v>
      </c>
      <c r="N97" s="116">
        <f t="shared" si="13"/>
        <v>3.0760338565994156</v>
      </c>
      <c r="O97" s="117">
        <f t="shared" si="14"/>
        <v>3.0510338565994157</v>
      </c>
      <c r="P97" s="98">
        <f t="shared" si="15"/>
        <v>0</v>
      </c>
      <c r="Q97" s="118">
        <f t="shared" si="16"/>
        <v>0</v>
      </c>
      <c r="R97" s="98">
        <f t="shared" si="20"/>
        <v>11</v>
      </c>
      <c r="S97" s="119">
        <f t="shared" si="17"/>
        <v>11</v>
      </c>
    </row>
    <row r="98" spans="1:19">
      <c r="A98" s="119"/>
      <c r="E98" s="98">
        <f t="shared" si="11"/>
        <v>97</v>
      </c>
      <c r="F98" s="99"/>
      <c r="K98" s="114">
        <f t="shared" si="18"/>
        <v>3.0765338565994154</v>
      </c>
      <c r="L98" s="115">
        <f t="shared" si="19"/>
        <v>3.1255338565994153</v>
      </c>
      <c r="M98" s="98">
        <f t="shared" si="12"/>
        <v>3.0760338565994152</v>
      </c>
      <c r="N98" s="116">
        <f t="shared" si="13"/>
        <v>3.1260338565994155</v>
      </c>
      <c r="O98" s="117">
        <f t="shared" si="14"/>
        <v>3.1010338565994156</v>
      </c>
      <c r="P98" s="98">
        <f t="shared" si="15"/>
        <v>0</v>
      </c>
      <c r="Q98" s="118">
        <f t="shared" si="16"/>
        <v>0</v>
      </c>
      <c r="R98" s="98">
        <f t="shared" si="20"/>
        <v>11</v>
      </c>
      <c r="S98" s="119">
        <f t="shared" si="17"/>
        <v>11</v>
      </c>
    </row>
    <row r="99" spans="1:19">
      <c r="A99" s="119"/>
      <c r="E99" s="98">
        <f t="shared" si="11"/>
        <v>98</v>
      </c>
      <c r="F99" s="99"/>
      <c r="K99" s="114">
        <f t="shared" si="18"/>
        <v>3.1265338565994152</v>
      </c>
      <c r="L99" s="115">
        <f t="shared" si="19"/>
        <v>3.1755338565994151</v>
      </c>
      <c r="M99" s="98">
        <f t="shared" si="12"/>
        <v>3.126033856599415</v>
      </c>
      <c r="N99" s="116">
        <f t="shared" si="13"/>
        <v>3.1760338565994153</v>
      </c>
      <c r="O99" s="117">
        <f t="shared" si="14"/>
        <v>3.1510338565994154</v>
      </c>
      <c r="P99" s="98">
        <f t="shared" si="15"/>
        <v>0</v>
      </c>
      <c r="Q99" s="118">
        <f t="shared" si="16"/>
        <v>0</v>
      </c>
      <c r="R99" s="98">
        <f t="shared" si="20"/>
        <v>11</v>
      </c>
      <c r="S99" s="119">
        <f t="shared" si="17"/>
        <v>11</v>
      </c>
    </row>
    <row r="100" spans="1:19">
      <c r="A100" s="119"/>
      <c r="E100" s="98">
        <f t="shared" si="11"/>
        <v>99</v>
      </c>
      <c r="F100" s="99"/>
      <c r="K100" s="114">
        <f t="shared" si="18"/>
        <v>3.176533856599415</v>
      </c>
      <c r="L100" s="115">
        <f t="shared" si="19"/>
        <v>3.2255338565994149</v>
      </c>
      <c r="M100" s="98">
        <f t="shared" si="12"/>
        <v>3.1760338565994148</v>
      </c>
      <c r="N100" s="116">
        <f t="shared" si="13"/>
        <v>3.2260338565994151</v>
      </c>
      <c r="O100" s="117">
        <f t="shared" si="14"/>
        <v>3.2010338565994152</v>
      </c>
      <c r="P100" s="98">
        <f t="shared" si="15"/>
        <v>0</v>
      </c>
      <c r="Q100" s="118">
        <f t="shared" si="16"/>
        <v>0</v>
      </c>
      <c r="R100" s="98">
        <f t="shared" si="20"/>
        <v>11</v>
      </c>
      <c r="S100" s="119">
        <f t="shared" si="17"/>
        <v>11</v>
      </c>
    </row>
    <row r="101" spans="1:19">
      <c r="A101" s="119"/>
      <c r="E101" s="98">
        <f t="shared" si="11"/>
        <v>100</v>
      </c>
      <c r="F101" s="99"/>
      <c r="K101" s="114">
        <f t="shared" si="18"/>
        <v>3.2265338565994148</v>
      </c>
      <c r="L101" s="115">
        <f t="shared" si="19"/>
        <v>3.2755338565994148</v>
      </c>
      <c r="M101" s="98">
        <f t="shared" si="12"/>
        <v>3.2260338565994147</v>
      </c>
      <c r="N101" s="116">
        <f t="shared" si="13"/>
        <v>3.2760338565994149</v>
      </c>
      <c r="O101" s="117">
        <f t="shared" si="14"/>
        <v>3.251033856599415</v>
      </c>
      <c r="P101" s="98">
        <f t="shared" si="15"/>
        <v>0</v>
      </c>
      <c r="Q101" s="118">
        <f t="shared" si="16"/>
        <v>0</v>
      </c>
      <c r="R101" s="98">
        <f t="shared" si="20"/>
        <v>11</v>
      </c>
      <c r="S101" s="119">
        <f t="shared" si="17"/>
        <v>11</v>
      </c>
    </row>
    <row r="102" spans="1:19">
      <c r="A102" s="119"/>
      <c r="E102" s="98">
        <f t="shared" si="11"/>
        <v>101</v>
      </c>
      <c r="F102" s="99"/>
      <c r="K102" s="114">
        <f t="shared" si="18"/>
        <v>3.2765338565994147</v>
      </c>
      <c r="L102" s="115">
        <f t="shared" si="19"/>
        <v>3.3255338565994146</v>
      </c>
      <c r="M102" s="98">
        <f t="shared" si="12"/>
        <v>3.2760338565994145</v>
      </c>
      <c r="N102" s="116">
        <f t="shared" si="13"/>
        <v>3.3260338565994148</v>
      </c>
      <c r="O102" s="117">
        <f t="shared" si="14"/>
        <v>3.3010338565994148</v>
      </c>
      <c r="P102" s="98">
        <f t="shared" si="15"/>
        <v>0</v>
      </c>
      <c r="Q102" s="118">
        <f t="shared" si="16"/>
        <v>0</v>
      </c>
      <c r="R102" s="98">
        <f t="shared" si="20"/>
        <v>11</v>
      </c>
      <c r="S102" s="119">
        <f t="shared" si="17"/>
        <v>11</v>
      </c>
    </row>
    <row r="103" spans="1:19">
      <c r="A103" s="119"/>
      <c r="E103" s="98">
        <f t="shared" si="11"/>
        <v>102</v>
      </c>
      <c r="F103" s="99"/>
      <c r="K103" s="114">
        <f t="shared" si="18"/>
        <v>3.3265338565994145</v>
      </c>
      <c r="L103" s="115">
        <f t="shared" si="19"/>
        <v>3.3755338565994144</v>
      </c>
      <c r="M103" s="98">
        <f t="shared" si="12"/>
        <v>3.3260338565994143</v>
      </c>
      <c r="N103" s="116">
        <f t="shared" si="13"/>
        <v>3.3760338565994146</v>
      </c>
      <c r="O103" s="117">
        <f t="shared" si="14"/>
        <v>3.3510338565994147</v>
      </c>
      <c r="P103" s="98">
        <f t="shared" si="15"/>
        <v>0</v>
      </c>
      <c r="Q103" s="118">
        <f t="shared" si="16"/>
        <v>0</v>
      </c>
      <c r="R103" s="98">
        <f t="shared" si="20"/>
        <v>11</v>
      </c>
      <c r="S103" s="119">
        <f t="shared" si="17"/>
        <v>11</v>
      </c>
    </row>
    <row r="104" spans="1:19">
      <c r="A104" s="119"/>
      <c r="E104" s="98">
        <f t="shared" si="11"/>
        <v>103</v>
      </c>
      <c r="F104" s="99"/>
      <c r="K104" s="114">
        <f t="shared" si="18"/>
        <v>3.3765338565994143</v>
      </c>
      <c r="L104" s="115">
        <f t="shared" si="19"/>
        <v>3.4255338565994142</v>
      </c>
      <c r="M104" s="98">
        <f t="shared" si="12"/>
        <v>3.3760338565994141</v>
      </c>
      <c r="N104" s="116">
        <f t="shared" si="13"/>
        <v>3.4260338565994144</v>
      </c>
      <c r="O104" s="117">
        <f t="shared" si="14"/>
        <v>3.4010338565994145</v>
      </c>
      <c r="P104" s="98">
        <f t="shared" si="15"/>
        <v>0</v>
      </c>
      <c r="Q104" s="118">
        <f t="shared" si="16"/>
        <v>0</v>
      </c>
      <c r="R104" s="98">
        <f t="shared" si="20"/>
        <v>11</v>
      </c>
      <c r="S104" s="119">
        <f t="shared" si="17"/>
        <v>11</v>
      </c>
    </row>
    <row r="105" spans="1:19">
      <c r="A105" s="119"/>
      <c r="E105" s="98">
        <f t="shared" si="11"/>
        <v>104</v>
      </c>
      <c r="F105" s="99"/>
      <c r="K105" s="114">
        <f t="shared" si="18"/>
        <v>3.4265338565994141</v>
      </c>
      <c r="L105" s="115">
        <f t="shared" si="19"/>
        <v>3.4755338565994141</v>
      </c>
      <c r="M105" s="98">
        <f t="shared" si="12"/>
        <v>3.426033856599414</v>
      </c>
      <c r="N105" s="116">
        <f t="shared" si="13"/>
        <v>3.4760338565994142</v>
      </c>
      <c r="O105" s="117">
        <f t="shared" si="14"/>
        <v>3.4510338565994143</v>
      </c>
      <c r="P105" s="98">
        <f t="shared" si="15"/>
        <v>0</v>
      </c>
      <c r="Q105" s="118">
        <f t="shared" si="16"/>
        <v>0</v>
      </c>
      <c r="R105" s="98">
        <f t="shared" si="20"/>
        <v>11</v>
      </c>
      <c r="S105" s="119">
        <f t="shared" si="17"/>
        <v>11</v>
      </c>
    </row>
    <row r="106" spans="1:19">
      <c r="A106" s="119"/>
      <c r="E106" s="98">
        <f t="shared" si="11"/>
        <v>105</v>
      </c>
      <c r="F106" s="99"/>
      <c r="K106" s="114">
        <f t="shared" si="18"/>
        <v>3.4765338565994139</v>
      </c>
      <c r="L106" s="115">
        <f t="shared" si="19"/>
        <v>3.5255338565994139</v>
      </c>
      <c r="M106" s="98">
        <f t="shared" si="12"/>
        <v>3.4760338565994138</v>
      </c>
      <c r="N106" s="116">
        <f t="shared" si="13"/>
        <v>3.526033856599414</v>
      </c>
      <c r="O106" s="117">
        <f t="shared" si="14"/>
        <v>3.5010338565994141</v>
      </c>
      <c r="P106" s="98">
        <f t="shared" si="15"/>
        <v>0</v>
      </c>
      <c r="Q106" s="118">
        <f t="shared" si="16"/>
        <v>0</v>
      </c>
      <c r="R106" s="98">
        <f t="shared" si="20"/>
        <v>11</v>
      </c>
      <c r="S106" s="119">
        <f t="shared" si="17"/>
        <v>11</v>
      </c>
    </row>
    <row r="107" spans="1:19">
      <c r="A107" s="119"/>
      <c r="E107" s="98">
        <f t="shared" si="11"/>
        <v>106</v>
      </c>
      <c r="F107" s="99"/>
      <c r="K107" s="114">
        <f t="shared" si="18"/>
        <v>3.5265338565994138</v>
      </c>
      <c r="L107" s="115">
        <f t="shared" si="19"/>
        <v>3.5755338565994137</v>
      </c>
      <c r="M107" s="98">
        <f t="shared" si="12"/>
        <v>3.5260338565994136</v>
      </c>
      <c r="N107" s="116">
        <f t="shared" si="13"/>
        <v>3.5760338565994139</v>
      </c>
      <c r="O107" s="117">
        <f t="shared" si="14"/>
        <v>3.551033856599414</v>
      </c>
      <c r="P107" s="98">
        <f t="shared" si="15"/>
        <v>0</v>
      </c>
      <c r="Q107" s="118">
        <f t="shared" si="16"/>
        <v>0</v>
      </c>
      <c r="R107" s="98">
        <f t="shared" si="20"/>
        <v>11</v>
      </c>
      <c r="S107" s="119">
        <f t="shared" si="17"/>
        <v>11</v>
      </c>
    </row>
    <row r="108" spans="1:19">
      <c r="A108" s="119"/>
      <c r="E108" s="98">
        <f t="shared" si="11"/>
        <v>107</v>
      </c>
      <c r="F108" s="99"/>
      <c r="K108" s="114">
        <f t="shared" si="18"/>
        <v>3.5765338565994136</v>
      </c>
      <c r="L108" s="115">
        <f t="shared" si="19"/>
        <v>3.6255338565994135</v>
      </c>
      <c r="M108" s="98">
        <f t="shared" si="12"/>
        <v>3.5760338565994134</v>
      </c>
      <c r="N108" s="116">
        <f t="shared" si="13"/>
        <v>3.6260338565994137</v>
      </c>
      <c r="O108" s="117">
        <f t="shared" si="14"/>
        <v>3.6010338565994138</v>
      </c>
      <c r="P108" s="98">
        <f t="shared" si="15"/>
        <v>0</v>
      </c>
      <c r="Q108" s="118">
        <f t="shared" si="16"/>
        <v>0</v>
      </c>
      <c r="R108" s="98">
        <f t="shared" si="20"/>
        <v>11</v>
      </c>
      <c r="S108" s="119">
        <f t="shared" si="17"/>
        <v>11</v>
      </c>
    </row>
    <row r="109" spans="1:19">
      <c r="A109" s="119"/>
      <c r="E109" s="98">
        <f t="shared" si="11"/>
        <v>108</v>
      </c>
      <c r="F109" s="99"/>
      <c r="K109" s="114">
        <f t="shared" si="18"/>
        <v>3.6265338565994134</v>
      </c>
      <c r="L109" s="115">
        <f t="shared" si="19"/>
        <v>3.6755338565994133</v>
      </c>
      <c r="M109" s="98">
        <f t="shared" si="12"/>
        <v>3.6260338565994132</v>
      </c>
      <c r="N109" s="116">
        <f t="shared" si="13"/>
        <v>3.6760338565994135</v>
      </c>
      <c r="O109" s="117">
        <f t="shared" si="14"/>
        <v>3.6510338565994136</v>
      </c>
      <c r="P109" s="98">
        <f t="shared" si="15"/>
        <v>0</v>
      </c>
      <c r="Q109" s="118">
        <f t="shared" si="16"/>
        <v>0</v>
      </c>
      <c r="R109" s="98">
        <f t="shared" si="20"/>
        <v>11</v>
      </c>
      <c r="S109" s="119">
        <f t="shared" si="17"/>
        <v>11</v>
      </c>
    </row>
    <row r="110" spans="1:19">
      <c r="A110" s="119"/>
      <c r="E110" s="98">
        <f t="shared" si="11"/>
        <v>109</v>
      </c>
      <c r="F110" s="99"/>
      <c r="K110" s="114">
        <f t="shared" si="18"/>
        <v>3.6765338565994132</v>
      </c>
      <c r="L110" s="115">
        <f t="shared" si="19"/>
        <v>3.7255338565994132</v>
      </c>
      <c r="M110" s="98">
        <f t="shared" si="12"/>
        <v>3.6760338565994131</v>
      </c>
      <c r="N110" s="116">
        <f t="shared" si="13"/>
        <v>3.7260338565994133</v>
      </c>
      <c r="O110" s="117">
        <f t="shared" si="14"/>
        <v>3.7010338565994134</v>
      </c>
      <c r="P110" s="98">
        <f t="shared" si="15"/>
        <v>0</v>
      </c>
      <c r="Q110" s="118">
        <f t="shared" si="16"/>
        <v>0</v>
      </c>
      <c r="R110" s="98">
        <f t="shared" si="20"/>
        <v>11</v>
      </c>
      <c r="S110" s="119">
        <f t="shared" si="17"/>
        <v>11</v>
      </c>
    </row>
    <row r="111" spans="1:19">
      <c r="A111" s="119"/>
      <c r="E111" s="98">
        <f t="shared" si="11"/>
        <v>110</v>
      </c>
      <c r="F111" s="99"/>
      <c r="K111" s="114">
        <f t="shared" si="18"/>
        <v>3.7265338565994131</v>
      </c>
      <c r="L111" s="115">
        <f t="shared" si="19"/>
        <v>3.775533856599413</v>
      </c>
      <c r="M111" s="98">
        <f t="shared" si="12"/>
        <v>3.7260338565994129</v>
      </c>
      <c r="N111" s="116">
        <f t="shared" si="13"/>
        <v>3.7760338565994132</v>
      </c>
      <c r="O111" s="117">
        <f t="shared" si="14"/>
        <v>3.7510338565994132</v>
      </c>
      <c r="P111" s="98">
        <f t="shared" si="15"/>
        <v>0</v>
      </c>
      <c r="Q111" s="118">
        <f t="shared" si="16"/>
        <v>0</v>
      </c>
      <c r="R111" s="98">
        <f t="shared" si="20"/>
        <v>11</v>
      </c>
      <c r="S111" s="119">
        <f t="shared" si="17"/>
        <v>11</v>
      </c>
    </row>
    <row r="112" spans="1:19">
      <c r="A112" s="119"/>
      <c r="E112" s="98">
        <f t="shared" si="11"/>
        <v>111</v>
      </c>
      <c r="F112" s="99"/>
      <c r="K112" s="114">
        <f t="shared" si="18"/>
        <v>3.7765338565994129</v>
      </c>
      <c r="L112" s="115">
        <f t="shared" si="19"/>
        <v>3.8255338565994128</v>
      </c>
      <c r="M112" s="98">
        <f t="shared" si="12"/>
        <v>3.7760338565994127</v>
      </c>
      <c r="N112" s="116">
        <f t="shared" si="13"/>
        <v>3.826033856599413</v>
      </c>
      <c r="O112" s="117">
        <f t="shared" si="14"/>
        <v>3.8010338565994131</v>
      </c>
      <c r="P112" s="98">
        <f t="shared" si="15"/>
        <v>0</v>
      </c>
      <c r="Q112" s="118">
        <f t="shared" si="16"/>
        <v>0</v>
      </c>
      <c r="R112" s="98">
        <f t="shared" si="20"/>
        <v>11</v>
      </c>
      <c r="S112" s="119">
        <f t="shared" si="17"/>
        <v>11</v>
      </c>
    </row>
    <row r="113" spans="1:19">
      <c r="A113" s="119"/>
      <c r="E113" s="98">
        <f t="shared" si="11"/>
        <v>112</v>
      </c>
      <c r="F113" s="99"/>
      <c r="K113" s="114">
        <f t="shared" si="18"/>
        <v>3.8265338565994127</v>
      </c>
      <c r="L113" s="115">
        <f t="shared" si="19"/>
        <v>3.8755338565994126</v>
      </c>
      <c r="M113" s="98">
        <f t="shared" si="12"/>
        <v>3.8260338565994125</v>
      </c>
      <c r="N113" s="116">
        <f t="shared" si="13"/>
        <v>3.8760338565994128</v>
      </c>
      <c r="O113" s="117">
        <f t="shared" si="14"/>
        <v>3.8510338565994129</v>
      </c>
      <c r="P113" s="98">
        <f t="shared" si="15"/>
        <v>0</v>
      </c>
      <c r="Q113" s="118">
        <f t="shared" si="16"/>
        <v>0</v>
      </c>
      <c r="R113" s="98">
        <f t="shared" si="20"/>
        <v>11</v>
      </c>
      <c r="S113" s="119">
        <f t="shared" si="17"/>
        <v>11</v>
      </c>
    </row>
    <row r="114" spans="1:19">
      <c r="A114" s="119"/>
      <c r="E114" s="98">
        <f t="shared" si="11"/>
        <v>113</v>
      </c>
      <c r="F114" s="99"/>
      <c r="K114" s="114">
        <f t="shared" si="18"/>
        <v>3.8765338565994125</v>
      </c>
      <c r="L114" s="115">
        <f t="shared" si="19"/>
        <v>3.9255338565994125</v>
      </c>
      <c r="M114" s="98">
        <f t="shared" si="12"/>
        <v>3.8760338565994124</v>
      </c>
      <c r="N114" s="116">
        <f t="shared" si="13"/>
        <v>3.9260338565994126</v>
      </c>
      <c r="O114" s="117">
        <f t="shared" si="14"/>
        <v>3.9010338565994127</v>
      </c>
      <c r="P114" s="98">
        <f t="shared" si="15"/>
        <v>0</v>
      </c>
      <c r="Q114" s="118">
        <f t="shared" si="16"/>
        <v>0</v>
      </c>
      <c r="R114" s="98">
        <f t="shared" si="20"/>
        <v>11</v>
      </c>
      <c r="S114" s="119">
        <f t="shared" si="17"/>
        <v>11</v>
      </c>
    </row>
    <row r="115" spans="1:19">
      <c r="A115" s="119"/>
      <c r="E115" s="98">
        <f t="shared" si="11"/>
        <v>114</v>
      </c>
      <c r="F115" s="99"/>
      <c r="K115" s="114">
        <f t="shared" si="18"/>
        <v>3.9265338565994123</v>
      </c>
      <c r="L115" s="115">
        <f t="shared" si="19"/>
        <v>3.9755338565994123</v>
      </c>
      <c r="M115" s="98">
        <f t="shared" si="12"/>
        <v>3.9260338565994122</v>
      </c>
      <c r="N115" s="116">
        <f t="shared" si="13"/>
        <v>3.9760338565994124</v>
      </c>
      <c r="O115" s="117">
        <f t="shared" si="14"/>
        <v>3.9510338565994125</v>
      </c>
      <c r="P115" s="98">
        <f t="shared" si="15"/>
        <v>0</v>
      </c>
      <c r="Q115" s="118">
        <f t="shared" si="16"/>
        <v>0</v>
      </c>
      <c r="R115" s="98">
        <f t="shared" si="20"/>
        <v>11</v>
      </c>
      <c r="S115" s="119">
        <f t="shared" si="17"/>
        <v>11</v>
      </c>
    </row>
    <row r="116" spans="1:19">
      <c r="A116" s="119"/>
      <c r="E116" s="98">
        <f t="shared" si="11"/>
        <v>115</v>
      </c>
      <c r="F116" s="99"/>
      <c r="K116" s="114">
        <f t="shared" si="18"/>
        <v>3.9765338565994122</v>
      </c>
      <c r="L116" s="115">
        <f t="shared" si="19"/>
        <v>4.0255338565994121</v>
      </c>
      <c r="M116" s="98">
        <f t="shared" si="12"/>
        <v>3.976033856599412</v>
      </c>
      <c r="N116" s="116">
        <f t="shared" si="13"/>
        <v>4.0260338565994118</v>
      </c>
      <c r="O116" s="117">
        <f t="shared" si="14"/>
        <v>4.0010338565994124</v>
      </c>
      <c r="P116" s="98">
        <f t="shared" si="15"/>
        <v>0</v>
      </c>
      <c r="Q116" s="118">
        <f t="shared" si="16"/>
        <v>0</v>
      </c>
      <c r="R116" s="98">
        <f t="shared" si="20"/>
        <v>11</v>
      </c>
      <c r="S116" s="119">
        <f t="shared" si="17"/>
        <v>11</v>
      </c>
    </row>
    <row r="117" spans="1:19">
      <c r="A117" s="119"/>
      <c r="E117" s="98">
        <f t="shared" si="11"/>
        <v>116</v>
      </c>
      <c r="F117" s="99"/>
      <c r="K117" s="114">
        <f t="shared" si="18"/>
        <v>4.0265338565994124</v>
      </c>
      <c r="L117" s="115">
        <f t="shared" si="19"/>
        <v>4.0755338565994119</v>
      </c>
      <c r="M117" s="98">
        <f t="shared" si="12"/>
        <v>4.0260338565994127</v>
      </c>
      <c r="N117" s="116">
        <f t="shared" si="13"/>
        <v>4.0760338565994116</v>
      </c>
      <c r="O117" s="117">
        <f t="shared" si="14"/>
        <v>4.0510338565994122</v>
      </c>
      <c r="P117" s="98">
        <f t="shared" si="15"/>
        <v>0</v>
      </c>
      <c r="Q117" s="118">
        <f t="shared" si="16"/>
        <v>0</v>
      </c>
      <c r="R117" s="98">
        <f t="shared" si="20"/>
        <v>11</v>
      </c>
      <c r="S117" s="119">
        <f t="shared" si="17"/>
        <v>11</v>
      </c>
    </row>
    <row r="118" spans="1:19">
      <c r="A118" s="119"/>
      <c r="E118" s="98">
        <f t="shared" si="11"/>
        <v>117</v>
      </c>
      <c r="F118" s="99"/>
      <c r="K118" s="114">
        <f t="shared" si="18"/>
        <v>4.0765338565994123</v>
      </c>
      <c r="L118" s="115">
        <f t="shared" si="19"/>
        <v>4.1255338565994117</v>
      </c>
      <c r="M118" s="98">
        <f t="shared" si="12"/>
        <v>4.0760338565994125</v>
      </c>
      <c r="N118" s="116">
        <f t="shared" si="13"/>
        <v>4.1260338565994115</v>
      </c>
      <c r="O118" s="117">
        <f t="shared" si="14"/>
        <v>4.101033856599412</v>
      </c>
      <c r="P118" s="98">
        <f t="shared" si="15"/>
        <v>0</v>
      </c>
      <c r="Q118" s="118">
        <f t="shared" si="16"/>
        <v>0</v>
      </c>
      <c r="R118" s="98">
        <f t="shared" si="20"/>
        <v>11</v>
      </c>
      <c r="S118" s="119">
        <f t="shared" si="17"/>
        <v>11</v>
      </c>
    </row>
    <row r="119" spans="1:19">
      <c r="A119" s="119"/>
      <c r="E119" s="98">
        <f t="shared" si="11"/>
        <v>118</v>
      </c>
      <c r="F119" s="99"/>
      <c r="K119" s="114">
        <f t="shared" si="18"/>
        <v>4.1265338565994121</v>
      </c>
      <c r="L119" s="115">
        <f t="shared" si="19"/>
        <v>4.1755338565994116</v>
      </c>
      <c r="M119" s="98">
        <f t="shared" si="12"/>
        <v>4.1260338565994124</v>
      </c>
      <c r="N119" s="116">
        <f t="shared" si="13"/>
        <v>4.1760338565994113</v>
      </c>
      <c r="O119" s="117">
        <f t="shared" si="14"/>
        <v>4.1510338565994118</v>
      </c>
      <c r="P119" s="98">
        <f t="shared" si="15"/>
        <v>0</v>
      </c>
      <c r="Q119" s="118">
        <f t="shared" si="16"/>
        <v>0</v>
      </c>
      <c r="R119" s="98">
        <f t="shared" si="20"/>
        <v>11</v>
      </c>
      <c r="S119" s="119">
        <f t="shared" si="17"/>
        <v>11</v>
      </c>
    </row>
    <row r="120" spans="1:19">
      <c r="A120" s="119"/>
      <c r="E120" s="98">
        <f t="shared" si="11"/>
        <v>119</v>
      </c>
      <c r="F120" s="99"/>
      <c r="K120" s="114">
        <f t="shared" si="18"/>
        <v>4.1765338565994119</v>
      </c>
      <c r="L120" s="115">
        <f t="shared" si="19"/>
        <v>4.2255338565994114</v>
      </c>
      <c r="M120" s="98">
        <f t="shared" si="12"/>
        <v>4.1760338565994122</v>
      </c>
      <c r="N120" s="116">
        <f t="shared" si="13"/>
        <v>4.2260338565994111</v>
      </c>
      <c r="O120" s="117">
        <f t="shared" si="14"/>
        <v>4.2010338565994116</v>
      </c>
      <c r="P120" s="98">
        <f t="shared" si="15"/>
        <v>0</v>
      </c>
      <c r="Q120" s="118">
        <f t="shared" si="16"/>
        <v>0</v>
      </c>
      <c r="R120" s="98">
        <f t="shared" si="20"/>
        <v>11</v>
      </c>
      <c r="S120" s="119">
        <f t="shared" si="17"/>
        <v>11</v>
      </c>
    </row>
    <row r="121" spans="1:19">
      <c r="A121" s="119"/>
      <c r="E121" s="98">
        <f t="shared" si="11"/>
        <v>120</v>
      </c>
      <c r="F121" s="99"/>
      <c r="K121" s="114">
        <f t="shared" si="18"/>
        <v>4.2265338565994117</v>
      </c>
      <c r="L121" s="115">
        <f t="shared" si="19"/>
        <v>4.2755338565994112</v>
      </c>
      <c r="M121" s="98">
        <f t="shared" si="12"/>
        <v>4.226033856599412</v>
      </c>
      <c r="N121" s="116">
        <f t="shared" si="13"/>
        <v>4.2760338565994109</v>
      </c>
      <c r="O121" s="117">
        <f t="shared" si="14"/>
        <v>4.2510338565994115</v>
      </c>
      <c r="P121" s="98">
        <f t="shared" si="15"/>
        <v>0</v>
      </c>
      <c r="Q121" s="118">
        <f t="shared" si="16"/>
        <v>0</v>
      </c>
      <c r="R121" s="98">
        <f t="shared" si="20"/>
        <v>11</v>
      </c>
      <c r="S121" s="119">
        <f t="shared" si="17"/>
        <v>11</v>
      </c>
    </row>
    <row r="122" spans="1:19">
      <c r="A122" s="119"/>
      <c r="E122" s="98">
        <f t="shared" si="11"/>
        <v>121</v>
      </c>
      <c r="F122" s="99"/>
      <c r="K122" s="114">
        <f t="shared" si="18"/>
        <v>4.2765338565994115</v>
      </c>
      <c r="L122" s="115">
        <f t="shared" si="19"/>
        <v>4.325533856599411</v>
      </c>
      <c r="M122" s="98">
        <f t="shared" si="12"/>
        <v>4.2760338565994118</v>
      </c>
      <c r="N122" s="116">
        <f t="shared" si="13"/>
        <v>4.3260338565994108</v>
      </c>
      <c r="O122" s="117">
        <f t="shared" si="14"/>
        <v>4.3010338565994113</v>
      </c>
      <c r="P122" s="98">
        <f t="shared" si="15"/>
        <v>0</v>
      </c>
      <c r="Q122" s="118">
        <f t="shared" si="16"/>
        <v>0</v>
      </c>
      <c r="R122" s="98">
        <f t="shared" si="20"/>
        <v>11</v>
      </c>
      <c r="S122" s="119">
        <f t="shared" si="17"/>
        <v>11</v>
      </c>
    </row>
    <row r="123" spans="1:19">
      <c r="A123" s="119"/>
      <c r="E123" s="98">
        <f t="shared" si="11"/>
        <v>122</v>
      </c>
      <c r="F123" s="99"/>
      <c r="K123" s="114">
        <f t="shared" si="18"/>
        <v>4.3265338565994114</v>
      </c>
      <c r="L123" s="115">
        <f t="shared" si="19"/>
        <v>4.3755338565994109</v>
      </c>
      <c r="M123" s="98">
        <f t="shared" si="12"/>
        <v>4.3260338565994116</v>
      </c>
      <c r="N123" s="116">
        <f t="shared" si="13"/>
        <v>4.3760338565994106</v>
      </c>
      <c r="O123" s="117">
        <f t="shared" si="14"/>
        <v>4.3510338565994111</v>
      </c>
      <c r="P123" s="98">
        <f t="shared" si="15"/>
        <v>0</v>
      </c>
      <c r="Q123" s="118">
        <f t="shared" si="16"/>
        <v>0</v>
      </c>
      <c r="R123" s="98">
        <f t="shared" si="20"/>
        <v>11</v>
      </c>
      <c r="S123" s="119">
        <f t="shared" si="17"/>
        <v>11</v>
      </c>
    </row>
    <row r="124" spans="1:19">
      <c r="A124" s="119"/>
      <c r="E124" s="98">
        <f t="shared" si="11"/>
        <v>123</v>
      </c>
      <c r="F124" s="99"/>
      <c r="K124" s="114">
        <f t="shared" si="18"/>
        <v>4.3765338565994112</v>
      </c>
      <c r="L124" s="115">
        <f t="shared" si="19"/>
        <v>4.4255338565994107</v>
      </c>
      <c r="M124" s="98">
        <f t="shared" si="12"/>
        <v>4.3760338565994115</v>
      </c>
      <c r="N124" s="116">
        <f t="shared" si="13"/>
        <v>4.4260338565994104</v>
      </c>
      <c r="O124" s="117">
        <f t="shared" si="14"/>
        <v>4.4010338565994109</v>
      </c>
      <c r="P124" s="98">
        <f t="shared" si="15"/>
        <v>0</v>
      </c>
      <c r="Q124" s="118">
        <f t="shared" si="16"/>
        <v>0</v>
      </c>
      <c r="R124" s="98">
        <f t="shared" si="20"/>
        <v>11</v>
      </c>
      <c r="S124" s="119">
        <f t="shared" si="17"/>
        <v>11</v>
      </c>
    </row>
    <row r="125" spans="1:19">
      <c r="A125" s="119"/>
      <c r="E125" s="98">
        <f t="shared" si="11"/>
        <v>124</v>
      </c>
      <c r="F125" s="99"/>
      <c r="K125" s="114">
        <f t="shared" si="18"/>
        <v>4.426533856599411</v>
      </c>
      <c r="L125" s="115">
        <f t="shared" si="19"/>
        <v>4.4755338565994105</v>
      </c>
      <c r="M125" s="98">
        <f t="shared" si="12"/>
        <v>4.4260338565994113</v>
      </c>
      <c r="N125" s="116">
        <f t="shared" si="13"/>
        <v>4.4760338565994102</v>
      </c>
      <c r="O125" s="117">
        <f t="shared" si="14"/>
        <v>4.4510338565994108</v>
      </c>
      <c r="P125" s="98">
        <f t="shared" si="15"/>
        <v>0</v>
      </c>
      <c r="Q125" s="118">
        <f t="shared" si="16"/>
        <v>0</v>
      </c>
      <c r="R125" s="98">
        <f t="shared" si="20"/>
        <v>11</v>
      </c>
      <c r="S125" s="119">
        <f t="shared" si="17"/>
        <v>11</v>
      </c>
    </row>
    <row r="126" spans="1:19">
      <c r="A126" s="119"/>
      <c r="E126" s="98">
        <f t="shared" si="11"/>
        <v>125</v>
      </c>
      <c r="F126" s="99"/>
      <c r="K126" s="114">
        <f t="shared" si="18"/>
        <v>4.4765338565994108</v>
      </c>
      <c r="L126" s="115">
        <f t="shared" si="19"/>
        <v>4.5255338565994103</v>
      </c>
      <c r="M126" s="98">
        <f t="shared" si="12"/>
        <v>4.4760338565994111</v>
      </c>
      <c r="N126" s="116">
        <f t="shared" si="13"/>
        <v>4.52603385659941</v>
      </c>
      <c r="O126" s="117">
        <f t="shared" si="14"/>
        <v>4.5010338565994106</v>
      </c>
      <c r="P126" s="98">
        <f t="shared" si="15"/>
        <v>0</v>
      </c>
      <c r="Q126" s="118">
        <f t="shared" si="16"/>
        <v>0</v>
      </c>
      <c r="R126" s="98">
        <f t="shared" si="20"/>
        <v>11</v>
      </c>
      <c r="S126" s="119">
        <f t="shared" si="17"/>
        <v>11</v>
      </c>
    </row>
    <row r="127" spans="1:19">
      <c r="A127" s="119"/>
      <c r="E127" s="98">
        <f t="shared" si="11"/>
        <v>126</v>
      </c>
      <c r="F127" s="99"/>
      <c r="K127" s="114">
        <f t="shared" si="18"/>
        <v>4.5265338565994107</v>
      </c>
      <c r="L127" s="115">
        <f t="shared" si="19"/>
        <v>4.5755338565994101</v>
      </c>
      <c r="M127" s="98">
        <f t="shared" si="12"/>
        <v>4.5260338565994109</v>
      </c>
      <c r="N127" s="116">
        <f t="shared" si="13"/>
        <v>4.5760338565994099</v>
      </c>
      <c r="O127" s="117">
        <f t="shared" si="14"/>
        <v>4.5510338565994104</v>
      </c>
      <c r="P127" s="98">
        <f t="shared" si="15"/>
        <v>0</v>
      </c>
      <c r="Q127" s="118">
        <f t="shared" si="16"/>
        <v>0</v>
      </c>
      <c r="R127" s="98">
        <f t="shared" si="20"/>
        <v>11</v>
      </c>
      <c r="S127" s="119">
        <f t="shared" si="17"/>
        <v>11</v>
      </c>
    </row>
    <row r="128" spans="1:19">
      <c r="A128" s="119"/>
      <c r="E128" s="98">
        <f t="shared" si="11"/>
        <v>127</v>
      </c>
      <c r="F128" s="99"/>
      <c r="K128" s="114">
        <f t="shared" si="18"/>
        <v>4.5765338565994105</v>
      </c>
      <c r="L128" s="115">
        <f t="shared" si="19"/>
        <v>4.62553385659941</v>
      </c>
      <c r="M128" s="98">
        <f t="shared" si="12"/>
        <v>4.5760338565994108</v>
      </c>
      <c r="N128" s="116">
        <f t="shared" si="13"/>
        <v>4.6260338565994097</v>
      </c>
      <c r="O128" s="117">
        <f t="shared" si="14"/>
        <v>4.6010338565994102</v>
      </c>
      <c r="P128" s="98">
        <f t="shared" si="15"/>
        <v>0</v>
      </c>
      <c r="Q128" s="118">
        <f t="shared" si="16"/>
        <v>0</v>
      </c>
      <c r="R128" s="98">
        <f t="shared" si="20"/>
        <v>11</v>
      </c>
      <c r="S128" s="119">
        <f t="shared" si="17"/>
        <v>11</v>
      </c>
    </row>
    <row r="129" spans="1:19">
      <c r="A129" s="119"/>
      <c r="E129" s="98">
        <f t="shared" si="11"/>
        <v>128</v>
      </c>
      <c r="F129" s="99"/>
      <c r="K129" s="114">
        <f t="shared" si="18"/>
        <v>4.6265338565994103</v>
      </c>
      <c r="L129" s="115">
        <f t="shared" si="19"/>
        <v>4.6755338565994098</v>
      </c>
      <c r="M129" s="98">
        <f t="shared" si="12"/>
        <v>4.6260338565994106</v>
      </c>
      <c r="N129" s="116">
        <f t="shared" si="13"/>
        <v>4.6760338565994095</v>
      </c>
      <c r="O129" s="117">
        <f t="shared" si="14"/>
        <v>4.65103385659941</v>
      </c>
      <c r="P129" s="98">
        <f t="shared" si="15"/>
        <v>0</v>
      </c>
      <c r="Q129" s="118">
        <f t="shared" si="16"/>
        <v>0</v>
      </c>
      <c r="R129" s="98">
        <f t="shared" si="20"/>
        <v>11</v>
      </c>
      <c r="S129" s="119">
        <f t="shared" si="17"/>
        <v>11</v>
      </c>
    </row>
    <row r="130" spans="1:19">
      <c r="A130" s="119"/>
      <c r="E130" s="98">
        <f t="shared" si="11"/>
        <v>129</v>
      </c>
      <c r="F130" s="99"/>
      <c r="K130" s="114">
        <f t="shared" si="18"/>
        <v>4.6765338565994101</v>
      </c>
      <c r="L130" s="115">
        <f t="shared" si="19"/>
        <v>4.7255338565994096</v>
      </c>
      <c r="M130" s="98">
        <f t="shared" si="12"/>
        <v>4.6760338565994104</v>
      </c>
      <c r="N130" s="116">
        <f t="shared" si="13"/>
        <v>4.7260338565994093</v>
      </c>
      <c r="O130" s="117">
        <f t="shared" si="14"/>
        <v>4.7010338565994099</v>
      </c>
      <c r="P130" s="98">
        <f t="shared" si="15"/>
        <v>0</v>
      </c>
      <c r="Q130" s="118">
        <f t="shared" si="16"/>
        <v>0</v>
      </c>
      <c r="R130" s="98">
        <f t="shared" si="20"/>
        <v>11</v>
      </c>
      <c r="S130" s="119">
        <f t="shared" si="17"/>
        <v>11</v>
      </c>
    </row>
    <row r="131" spans="1:19">
      <c r="A131" s="119"/>
      <c r="E131" s="98">
        <f t="shared" si="11"/>
        <v>130</v>
      </c>
      <c r="F131" s="99"/>
      <c r="K131" s="114">
        <f t="shared" si="18"/>
        <v>4.7265338565994099</v>
      </c>
      <c r="L131" s="115">
        <f t="shared" si="19"/>
        <v>4.7755338565994094</v>
      </c>
      <c r="M131" s="98">
        <f t="shared" si="12"/>
        <v>4.7260338565994102</v>
      </c>
      <c r="N131" s="116">
        <f t="shared" si="13"/>
        <v>4.7760338565994092</v>
      </c>
      <c r="O131" s="117">
        <f t="shared" si="14"/>
        <v>4.7510338565994097</v>
      </c>
      <c r="P131" s="98">
        <f t="shared" si="15"/>
        <v>0</v>
      </c>
      <c r="Q131" s="118">
        <f t="shared" si="16"/>
        <v>0</v>
      </c>
      <c r="R131" s="98">
        <f t="shared" si="20"/>
        <v>11</v>
      </c>
      <c r="S131" s="119">
        <f t="shared" si="17"/>
        <v>11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4.7765338565994098</v>
      </c>
      <c r="L132" s="115">
        <f t="shared" si="19"/>
        <v>4.8255338565994093</v>
      </c>
      <c r="M132" s="98">
        <f t="shared" si="12"/>
        <v>4.77603385659941</v>
      </c>
      <c r="N132" s="116">
        <f t="shared" si="13"/>
        <v>4.826033856599409</v>
      </c>
      <c r="O132" s="117">
        <f t="shared" si="14"/>
        <v>4.8010338565994095</v>
      </c>
      <c r="P132" s="98">
        <f t="shared" si="15"/>
        <v>0</v>
      </c>
      <c r="Q132" s="118">
        <f t="shared" si="16"/>
        <v>0</v>
      </c>
      <c r="R132" s="98">
        <f t="shared" si="20"/>
        <v>11</v>
      </c>
      <c r="S132" s="119">
        <f t="shared" si="17"/>
        <v>11</v>
      </c>
    </row>
    <row r="133" spans="1:19">
      <c r="A133" s="119"/>
      <c r="E133" s="98">
        <f t="shared" si="21"/>
        <v>132</v>
      </c>
      <c r="F133" s="99"/>
      <c r="K133" s="114">
        <f t="shared" si="18"/>
        <v>4.8265338565994096</v>
      </c>
      <c r="L133" s="115">
        <f t="shared" si="19"/>
        <v>4.8755338565994091</v>
      </c>
      <c r="M133" s="98">
        <f t="shared" ref="M133:M196" si="22">K133-5*10^-(D$2+1)</f>
        <v>4.8260338565994099</v>
      </c>
      <c r="N133" s="116">
        <f t="shared" ref="N133:N196" si="23">L133+5*10^-(D$2+1)</f>
        <v>4.8760338565994088</v>
      </c>
      <c r="O133" s="117">
        <f t="shared" ref="O133:O196" si="24">AVERAGE(K133,L133)</f>
        <v>4.8510338565994093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11</v>
      </c>
      <c r="S133" s="119">
        <f t="shared" ref="S133:S196" si="27">COUNTIF(F$2:F$5000,"&lt;="&amp;M133)</f>
        <v>11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4.8765338565994094</v>
      </c>
      <c r="L134" s="115">
        <f t="shared" ref="L134:L197" si="29">K134+$I$4-POWER(10,-$D$2)</f>
        <v>4.9255338565994089</v>
      </c>
      <c r="M134" s="98">
        <f t="shared" si="22"/>
        <v>4.8760338565994097</v>
      </c>
      <c r="N134" s="116">
        <f t="shared" si="23"/>
        <v>4.9260338565994086</v>
      </c>
      <c r="O134" s="117">
        <f t="shared" si="24"/>
        <v>4.9010338565994092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11</v>
      </c>
      <c r="S134" s="119">
        <f t="shared" si="27"/>
        <v>11</v>
      </c>
    </row>
    <row r="135" spans="1:19">
      <c r="A135" s="119"/>
      <c r="E135" s="98">
        <f t="shared" si="21"/>
        <v>134</v>
      </c>
      <c r="F135" s="99"/>
      <c r="K135" s="114">
        <f t="shared" si="28"/>
        <v>4.9265338565994092</v>
      </c>
      <c r="L135" s="115">
        <f t="shared" si="29"/>
        <v>4.9755338565994087</v>
      </c>
      <c r="M135" s="98">
        <f t="shared" si="22"/>
        <v>4.9260338565994095</v>
      </c>
      <c r="N135" s="116">
        <f t="shared" si="23"/>
        <v>4.9760338565994084</v>
      </c>
      <c r="O135" s="117">
        <f t="shared" si="24"/>
        <v>4.951033856599409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4.9765338565994091</v>
      </c>
      <c r="L136" s="115">
        <f t="shared" si="29"/>
        <v>5.0255338565994085</v>
      </c>
      <c r="M136" s="98">
        <f t="shared" si="22"/>
        <v>4.9760338565994093</v>
      </c>
      <c r="N136" s="116">
        <f t="shared" si="23"/>
        <v>5.0260338565994083</v>
      </c>
      <c r="O136" s="117">
        <f t="shared" si="24"/>
        <v>5.0010338565994088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5.0265338565994089</v>
      </c>
      <c r="L137" s="115">
        <f t="shared" si="29"/>
        <v>5.0755338565994084</v>
      </c>
      <c r="M137" s="98">
        <f t="shared" si="22"/>
        <v>5.0260338565994092</v>
      </c>
      <c r="N137" s="116">
        <f t="shared" si="23"/>
        <v>5.0760338565994081</v>
      </c>
      <c r="O137" s="117">
        <f t="shared" si="24"/>
        <v>5.0510338565994086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5.0765338565994087</v>
      </c>
      <c r="L138" s="115">
        <f t="shared" si="29"/>
        <v>5.1255338565994082</v>
      </c>
      <c r="M138" s="98">
        <f t="shared" si="22"/>
        <v>5.076033856599409</v>
      </c>
      <c r="N138" s="116">
        <f t="shared" si="23"/>
        <v>5.1260338565994079</v>
      </c>
      <c r="O138" s="117">
        <f t="shared" si="24"/>
        <v>5.1010338565994084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5.1265338565994085</v>
      </c>
      <c r="L139" s="115">
        <f t="shared" si="29"/>
        <v>5.175533856599408</v>
      </c>
      <c r="M139" s="98">
        <f t="shared" si="22"/>
        <v>5.1260338565994088</v>
      </c>
      <c r="N139" s="116">
        <f t="shared" si="23"/>
        <v>5.1760338565994077</v>
      </c>
      <c r="O139" s="117">
        <f t="shared" si="24"/>
        <v>5.1510338565994083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5.1765338565994083</v>
      </c>
      <c r="L140" s="115">
        <f t="shared" si="29"/>
        <v>5.2255338565994078</v>
      </c>
      <c r="M140" s="98">
        <f t="shared" si="22"/>
        <v>5.1760338565994086</v>
      </c>
      <c r="N140" s="116">
        <f t="shared" si="23"/>
        <v>5.2260338565994076</v>
      </c>
      <c r="O140" s="117">
        <f t="shared" si="24"/>
        <v>5.2010338565994081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5.2265338565994082</v>
      </c>
      <c r="L141" s="115">
        <f t="shared" si="29"/>
        <v>5.2755338565994077</v>
      </c>
      <c r="M141" s="98">
        <f t="shared" si="22"/>
        <v>5.2260338565994084</v>
      </c>
      <c r="N141" s="116">
        <f t="shared" si="23"/>
        <v>5.2760338565994074</v>
      </c>
      <c r="O141" s="117">
        <f t="shared" si="24"/>
        <v>5.2510338565994079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5.276533856599408</v>
      </c>
      <c r="L142" s="115">
        <f t="shared" si="29"/>
        <v>5.3255338565994075</v>
      </c>
      <c r="M142" s="98">
        <f t="shared" si="22"/>
        <v>5.2760338565994083</v>
      </c>
      <c r="N142" s="116">
        <f t="shared" si="23"/>
        <v>5.3260338565994072</v>
      </c>
      <c r="O142" s="117">
        <f t="shared" si="24"/>
        <v>5.3010338565994077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5.3265338565994078</v>
      </c>
      <c r="L143" s="115">
        <f t="shared" si="29"/>
        <v>5.3755338565994073</v>
      </c>
      <c r="M143" s="98">
        <f t="shared" si="22"/>
        <v>5.3260338565994081</v>
      </c>
      <c r="N143" s="116">
        <f t="shared" si="23"/>
        <v>5.376033856599407</v>
      </c>
      <c r="O143" s="117">
        <f t="shared" si="24"/>
        <v>5.3510338565994076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5.3765338565994076</v>
      </c>
      <c r="L144" s="115">
        <f t="shared" si="29"/>
        <v>5.4255338565994071</v>
      </c>
      <c r="M144" s="98">
        <f t="shared" si="22"/>
        <v>5.3760338565994079</v>
      </c>
      <c r="N144" s="116">
        <f t="shared" si="23"/>
        <v>5.4260338565994068</v>
      </c>
      <c r="O144" s="117">
        <f t="shared" si="24"/>
        <v>5.4010338565994074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5.4265338565994075</v>
      </c>
      <c r="L145" s="115">
        <f t="shared" si="29"/>
        <v>5.4755338565994069</v>
      </c>
      <c r="M145" s="98">
        <f t="shared" si="22"/>
        <v>5.4260338565994077</v>
      </c>
      <c r="N145" s="116">
        <f t="shared" si="23"/>
        <v>5.4760338565994067</v>
      </c>
      <c r="O145" s="117">
        <f t="shared" si="24"/>
        <v>5.4510338565994072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5.4765338565994073</v>
      </c>
      <c r="L146" s="115">
        <f t="shared" si="29"/>
        <v>5.5255338565994068</v>
      </c>
      <c r="M146" s="98">
        <f t="shared" si="22"/>
        <v>5.4760338565994076</v>
      </c>
      <c r="N146" s="116">
        <f t="shared" si="23"/>
        <v>5.5260338565994065</v>
      </c>
      <c r="O146" s="117">
        <f t="shared" si="24"/>
        <v>5.501033856599407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5.5265338565994071</v>
      </c>
      <c r="L147" s="115">
        <f t="shared" si="29"/>
        <v>5.5755338565994066</v>
      </c>
      <c r="M147" s="98">
        <f t="shared" si="22"/>
        <v>5.5260338565994074</v>
      </c>
      <c r="N147" s="116">
        <f t="shared" si="23"/>
        <v>5.5760338565994063</v>
      </c>
      <c r="O147" s="117">
        <f t="shared" si="24"/>
        <v>5.5510338565994068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5.5765338565994069</v>
      </c>
      <c r="L148" s="115">
        <f t="shared" si="29"/>
        <v>5.6255338565994064</v>
      </c>
      <c r="M148" s="98">
        <f t="shared" si="22"/>
        <v>5.5760338565994072</v>
      </c>
      <c r="N148" s="116">
        <f t="shared" si="23"/>
        <v>5.6260338565994061</v>
      </c>
      <c r="O148" s="117">
        <f t="shared" si="24"/>
        <v>5.6010338565994067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5.6265338565994067</v>
      </c>
      <c r="L149" s="115">
        <f t="shared" si="29"/>
        <v>5.6755338565994062</v>
      </c>
      <c r="M149" s="98">
        <f t="shared" si="22"/>
        <v>5.626033856599407</v>
      </c>
      <c r="N149" s="116">
        <f t="shared" si="23"/>
        <v>5.676033856599406</v>
      </c>
      <c r="O149" s="117">
        <f t="shared" si="24"/>
        <v>5.6510338565994065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5.6765338565994066</v>
      </c>
      <c r="L150" s="115">
        <f t="shared" si="29"/>
        <v>5.7255338565994061</v>
      </c>
      <c r="M150" s="98">
        <f t="shared" si="22"/>
        <v>5.6760338565994068</v>
      </c>
      <c r="N150" s="116">
        <f t="shared" si="23"/>
        <v>5.7260338565994058</v>
      </c>
      <c r="O150" s="117">
        <f t="shared" si="24"/>
        <v>5.7010338565994063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5.7265338565994064</v>
      </c>
      <c r="L151" s="115">
        <f t="shared" si="29"/>
        <v>5.7755338565994059</v>
      </c>
      <c r="M151" s="98">
        <f t="shared" si="22"/>
        <v>5.7260338565994067</v>
      </c>
      <c r="N151" s="116">
        <f t="shared" si="23"/>
        <v>5.7760338565994056</v>
      </c>
      <c r="O151" s="117">
        <f t="shared" si="24"/>
        <v>5.7510338565994061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5.7765338565994062</v>
      </c>
      <c r="L152" s="115">
        <f t="shared" si="29"/>
        <v>5.8255338565994057</v>
      </c>
      <c r="M152" s="98">
        <f t="shared" si="22"/>
        <v>5.7760338565994065</v>
      </c>
      <c r="N152" s="116">
        <f t="shared" si="23"/>
        <v>5.8260338565994054</v>
      </c>
      <c r="O152" s="117">
        <f t="shared" si="24"/>
        <v>5.801033856599406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5.826533856599406</v>
      </c>
      <c r="L153" s="115">
        <f t="shared" si="29"/>
        <v>5.8755338565994055</v>
      </c>
      <c r="M153" s="98">
        <f t="shared" si="22"/>
        <v>5.8260338565994063</v>
      </c>
      <c r="N153" s="116">
        <f t="shared" si="23"/>
        <v>5.8760338565994052</v>
      </c>
      <c r="O153" s="117">
        <f t="shared" si="24"/>
        <v>5.8510338565994058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5.8765338565994059</v>
      </c>
      <c r="L154" s="115">
        <f t="shared" si="29"/>
        <v>5.9255338565994053</v>
      </c>
      <c r="M154" s="98">
        <f t="shared" si="22"/>
        <v>5.8760338565994061</v>
      </c>
      <c r="N154" s="116">
        <f t="shared" si="23"/>
        <v>5.9260338565994051</v>
      </c>
      <c r="O154" s="117">
        <f t="shared" si="24"/>
        <v>5.9010338565994056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5.9265338565994057</v>
      </c>
      <c r="L155" s="115">
        <f t="shared" si="29"/>
        <v>5.9755338565994052</v>
      </c>
      <c r="M155" s="98">
        <f t="shared" si="22"/>
        <v>5.926033856599406</v>
      </c>
      <c r="N155" s="116">
        <f t="shared" si="23"/>
        <v>5.9760338565994049</v>
      </c>
      <c r="O155" s="117">
        <f t="shared" si="24"/>
        <v>5.9510338565994054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5.9765338565994055</v>
      </c>
      <c r="L156" s="115">
        <f t="shared" si="29"/>
        <v>6.025533856599405</v>
      </c>
      <c r="M156" s="98">
        <f t="shared" si="22"/>
        <v>5.9760338565994058</v>
      </c>
      <c r="N156" s="116">
        <f t="shared" si="23"/>
        <v>6.0260338565994047</v>
      </c>
      <c r="O156" s="117">
        <f t="shared" si="24"/>
        <v>6.0010338565994052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6.0265338565994053</v>
      </c>
      <c r="L157" s="115">
        <f t="shared" si="29"/>
        <v>6.0755338565994048</v>
      </c>
      <c r="M157" s="98">
        <f t="shared" si="22"/>
        <v>6.0260338565994056</v>
      </c>
      <c r="N157" s="116">
        <f t="shared" si="23"/>
        <v>6.0760338565994045</v>
      </c>
      <c r="O157" s="117">
        <f t="shared" si="24"/>
        <v>6.0510338565994051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6.0765338565994051</v>
      </c>
      <c r="L158" s="115">
        <f t="shared" si="29"/>
        <v>6.1255338565994046</v>
      </c>
      <c r="M158" s="98">
        <f t="shared" si="22"/>
        <v>6.0760338565994054</v>
      </c>
      <c r="N158" s="116">
        <f t="shared" si="23"/>
        <v>6.1260338565994044</v>
      </c>
      <c r="O158" s="117">
        <f t="shared" si="24"/>
        <v>6.1010338565994049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6.126533856599405</v>
      </c>
      <c r="L159" s="115">
        <f t="shared" si="29"/>
        <v>6.1755338565994045</v>
      </c>
      <c r="M159" s="98">
        <f t="shared" si="22"/>
        <v>6.1260338565994052</v>
      </c>
      <c r="N159" s="116">
        <f t="shared" si="23"/>
        <v>6.1760338565994042</v>
      </c>
      <c r="O159" s="117">
        <f t="shared" si="24"/>
        <v>6.1510338565994047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6.1765338565994048</v>
      </c>
      <c r="L160" s="115">
        <f t="shared" si="29"/>
        <v>6.2255338565994043</v>
      </c>
      <c r="M160" s="98">
        <f t="shared" si="22"/>
        <v>6.1760338565994051</v>
      </c>
      <c r="N160" s="116">
        <f t="shared" si="23"/>
        <v>6.226033856599404</v>
      </c>
      <c r="O160" s="117">
        <f t="shared" si="24"/>
        <v>6.2010338565994045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6.2265338565994046</v>
      </c>
      <c r="L161" s="115">
        <f t="shared" si="29"/>
        <v>6.2755338565994041</v>
      </c>
      <c r="M161" s="98">
        <f t="shared" si="22"/>
        <v>6.2260338565994049</v>
      </c>
      <c r="N161" s="116">
        <f t="shared" si="23"/>
        <v>6.2760338565994038</v>
      </c>
      <c r="O161" s="117">
        <f t="shared" si="24"/>
        <v>6.2510338565994044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6.2765338565994044</v>
      </c>
      <c r="L162" s="115">
        <f t="shared" si="29"/>
        <v>6.3255338565994039</v>
      </c>
      <c r="M162" s="98">
        <f t="shared" si="22"/>
        <v>6.2760338565994047</v>
      </c>
      <c r="N162" s="116">
        <f t="shared" si="23"/>
        <v>6.3260338565994036</v>
      </c>
      <c r="O162" s="117">
        <f t="shared" si="24"/>
        <v>6.3010338565994042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6.3265338565994043</v>
      </c>
      <c r="L163" s="115">
        <f t="shared" si="29"/>
        <v>6.3755338565994037</v>
      </c>
      <c r="M163" s="98">
        <f t="shared" si="22"/>
        <v>6.3260338565994045</v>
      </c>
      <c r="N163" s="116">
        <f t="shared" si="23"/>
        <v>6.3760338565994035</v>
      </c>
      <c r="O163" s="117">
        <f t="shared" si="24"/>
        <v>6.351033856599404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6.3765338565994041</v>
      </c>
      <c r="L164" s="115">
        <f t="shared" si="29"/>
        <v>6.4255338565994036</v>
      </c>
      <c r="M164" s="98">
        <f t="shared" si="22"/>
        <v>6.3760338565994044</v>
      </c>
      <c r="N164" s="116">
        <f t="shared" si="23"/>
        <v>6.4260338565994033</v>
      </c>
      <c r="O164" s="117">
        <f t="shared" si="24"/>
        <v>6.4010338565994038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6.4265338565994039</v>
      </c>
      <c r="L165" s="115">
        <f t="shared" si="29"/>
        <v>6.4755338565994034</v>
      </c>
      <c r="M165" s="98">
        <f t="shared" si="22"/>
        <v>6.4260338565994042</v>
      </c>
      <c r="N165" s="116">
        <f t="shared" si="23"/>
        <v>6.4760338565994031</v>
      </c>
      <c r="O165" s="117">
        <f t="shared" si="24"/>
        <v>6.4510338565994036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6.4765338565994037</v>
      </c>
      <c r="L166" s="115">
        <f t="shared" si="29"/>
        <v>6.5255338565994032</v>
      </c>
      <c r="M166" s="98">
        <f t="shared" si="22"/>
        <v>6.476033856599404</v>
      </c>
      <c r="N166" s="116">
        <f t="shared" si="23"/>
        <v>6.5260338565994029</v>
      </c>
      <c r="O166" s="117">
        <f t="shared" si="24"/>
        <v>6.5010338565994035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6.5265338565994035</v>
      </c>
      <c r="L167" s="115">
        <f t="shared" si="29"/>
        <v>6.575533856599403</v>
      </c>
      <c r="M167" s="98">
        <f t="shared" si="22"/>
        <v>6.5260338565994038</v>
      </c>
      <c r="N167" s="116">
        <f t="shared" si="23"/>
        <v>6.5760338565994028</v>
      </c>
      <c r="O167" s="117">
        <f t="shared" si="24"/>
        <v>6.5510338565994033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6.5765338565994034</v>
      </c>
      <c r="L168" s="115">
        <f t="shared" si="29"/>
        <v>6.6255338565994029</v>
      </c>
      <c r="M168" s="98">
        <f t="shared" si="22"/>
        <v>6.5760338565994036</v>
      </c>
      <c r="N168" s="116">
        <f t="shared" si="23"/>
        <v>6.6260338565994026</v>
      </c>
      <c r="O168" s="117">
        <f t="shared" si="24"/>
        <v>6.6010338565994031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6.6265338565994032</v>
      </c>
      <c r="L169" s="115">
        <f t="shared" si="29"/>
        <v>6.6755338565994027</v>
      </c>
      <c r="M169" s="98">
        <f t="shared" si="22"/>
        <v>6.6260338565994035</v>
      </c>
      <c r="N169" s="116">
        <f t="shared" si="23"/>
        <v>6.6760338565994024</v>
      </c>
      <c r="O169" s="117">
        <f t="shared" si="24"/>
        <v>6.6510338565994029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6.676533856599403</v>
      </c>
      <c r="L170" s="115">
        <f t="shared" si="29"/>
        <v>6.7255338565994025</v>
      </c>
      <c r="M170" s="98">
        <f t="shared" si="22"/>
        <v>6.6760338565994033</v>
      </c>
      <c r="N170" s="116">
        <f t="shared" si="23"/>
        <v>6.7260338565994022</v>
      </c>
      <c r="O170" s="117">
        <f t="shared" si="24"/>
        <v>6.7010338565994028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6.7265338565994028</v>
      </c>
      <c r="L171" s="115">
        <f t="shared" si="29"/>
        <v>6.7755338565994023</v>
      </c>
      <c r="M171" s="98">
        <f t="shared" si="22"/>
        <v>6.7260338565994031</v>
      </c>
      <c r="N171" s="116">
        <f t="shared" si="23"/>
        <v>6.776033856599402</v>
      </c>
      <c r="O171" s="117">
        <f t="shared" si="24"/>
        <v>6.7510338565994026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6.7765338565994027</v>
      </c>
      <c r="L172" s="115">
        <f t="shared" si="29"/>
        <v>6.8255338565994021</v>
      </c>
      <c r="M172" s="98">
        <f t="shared" si="22"/>
        <v>6.7760338565994029</v>
      </c>
      <c r="N172" s="116">
        <f t="shared" si="23"/>
        <v>6.8260338565994019</v>
      </c>
      <c r="O172" s="117">
        <f t="shared" si="24"/>
        <v>6.8010338565994024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6.8265338565994025</v>
      </c>
      <c r="L173" s="115">
        <f t="shared" si="29"/>
        <v>6.875533856599402</v>
      </c>
      <c r="M173" s="98">
        <f t="shared" si="22"/>
        <v>6.8260338565994028</v>
      </c>
      <c r="N173" s="116">
        <f t="shared" si="23"/>
        <v>6.8760338565994017</v>
      </c>
      <c r="O173" s="117">
        <f t="shared" si="24"/>
        <v>6.8510338565994022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6.8765338565994023</v>
      </c>
      <c r="L174" s="115">
        <f t="shared" si="29"/>
        <v>6.9255338565994018</v>
      </c>
      <c r="M174" s="98">
        <f t="shared" si="22"/>
        <v>6.8760338565994026</v>
      </c>
      <c r="N174" s="116">
        <f t="shared" si="23"/>
        <v>6.9260338565994015</v>
      </c>
      <c r="O174" s="117">
        <f t="shared" si="24"/>
        <v>6.901033856599402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6.9265338565994021</v>
      </c>
      <c r="L175" s="115">
        <f t="shared" si="29"/>
        <v>6.9755338565994016</v>
      </c>
      <c r="M175" s="98">
        <f t="shared" si="22"/>
        <v>6.9260338565994024</v>
      </c>
      <c r="N175" s="116">
        <f t="shared" si="23"/>
        <v>6.9760338565994013</v>
      </c>
      <c r="O175" s="117">
        <f t="shared" si="24"/>
        <v>6.9510338565994019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6.976533856599402</v>
      </c>
      <c r="L176" s="115">
        <f t="shared" si="29"/>
        <v>7.0255338565994014</v>
      </c>
      <c r="M176" s="98">
        <f t="shared" si="22"/>
        <v>6.9760338565994022</v>
      </c>
      <c r="N176" s="116">
        <f t="shared" si="23"/>
        <v>7.0260338565994012</v>
      </c>
      <c r="O176" s="117">
        <f t="shared" si="24"/>
        <v>7.0010338565994017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7.0265338565994018</v>
      </c>
      <c r="L177" s="115">
        <f t="shared" si="29"/>
        <v>7.0755338565994013</v>
      </c>
      <c r="M177" s="98">
        <f t="shared" si="22"/>
        <v>7.026033856599402</v>
      </c>
      <c r="N177" s="116">
        <f t="shared" si="23"/>
        <v>7.076033856599401</v>
      </c>
      <c r="O177" s="117">
        <f t="shared" si="24"/>
        <v>7.0510338565994015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7.0765338565994016</v>
      </c>
      <c r="L178" s="115">
        <f t="shared" si="29"/>
        <v>7.1255338565994011</v>
      </c>
      <c r="M178" s="98">
        <f t="shared" si="22"/>
        <v>7.0760338565994019</v>
      </c>
      <c r="N178" s="116">
        <f t="shared" si="23"/>
        <v>7.1260338565994008</v>
      </c>
      <c r="O178" s="117">
        <f t="shared" si="24"/>
        <v>7.1010338565994013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7.1265338565994014</v>
      </c>
      <c r="L179" s="115">
        <f t="shared" si="29"/>
        <v>7.1755338565994009</v>
      </c>
      <c r="M179" s="98">
        <f t="shared" si="22"/>
        <v>7.1260338565994017</v>
      </c>
      <c r="N179" s="116">
        <f t="shared" si="23"/>
        <v>7.1760338565994006</v>
      </c>
      <c r="O179" s="117">
        <f t="shared" si="24"/>
        <v>7.1510338565994012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7.1765338565994012</v>
      </c>
      <c r="L180" s="115">
        <f t="shared" si="29"/>
        <v>7.2255338565994007</v>
      </c>
      <c r="M180" s="98">
        <f t="shared" si="22"/>
        <v>7.1760338565994015</v>
      </c>
      <c r="N180" s="116">
        <f t="shared" si="23"/>
        <v>7.2260338565994005</v>
      </c>
      <c r="O180" s="117">
        <f t="shared" si="24"/>
        <v>7.201033856599401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7.2265338565994011</v>
      </c>
      <c r="L181" s="115">
        <f t="shared" si="29"/>
        <v>7.2755338565994006</v>
      </c>
      <c r="M181" s="98">
        <f t="shared" si="22"/>
        <v>7.2260338565994013</v>
      </c>
      <c r="N181" s="116">
        <f t="shared" si="23"/>
        <v>7.2760338565994003</v>
      </c>
      <c r="O181" s="117">
        <f t="shared" si="24"/>
        <v>7.2510338565994008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7.2765338565994009</v>
      </c>
      <c r="L182" s="115">
        <f t="shared" si="29"/>
        <v>7.3255338565994004</v>
      </c>
      <c r="M182" s="98">
        <f t="shared" si="22"/>
        <v>7.2760338565994012</v>
      </c>
      <c r="N182" s="116">
        <f t="shared" si="23"/>
        <v>7.3260338565994001</v>
      </c>
      <c r="O182" s="117">
        <f t="shared" si="24"/>
        <v>7.3010338565994006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7.3265338565994007</v>
      </c>
      <c r="L183" s="115">
        <f t="shared" si="29"/>
        <v>7.3755338565994002</v>
      </c>
      <c r="M183" s="98">
        <f t="shared" si="22"/>
        <v>7.326033856599401</v>
      </c>
      <c r="N183" s="116">
        <f t="shared" si="23"/>
        <v>7.3760338565993999</v>
      </c>
      <c r="O183" s="117">
        <f t="shared" si="24"/>
        <v>7.3510338565994005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7.3765338565994005</v>
      </c>
      <c r="L184" s="115">
        <f t="shared" si="29"/>
        <v>7.4255338565994</v>
      </c>
      <c r="M184" s="98">
        <f t="shared" si="22"/>
        <v>7.3760338565994008</v>
      </c>
      <c r="N184" s="116">
        <f t="shared" si="23"/>
        <v>7.4260338565993997</v>
      </c>
      <c r="O184" s="117">
        <f t="shared" si="24"/>
        <v>7.4010338565994003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7.4265338565994004</v>
      </c>
      <c r="L185" s="115">
        <f t="shared" si="29"/>
        <v>7.4755338565993998</v>
      </c>
      <c r="M185" s="98">
        <f t="shared" si="22"/>
        <v>7.4260338565994006</v>
      </c>
      <c r="N185" s="116">
        <f t="shared" si="23"/>
        <v>7.4760338565993996</v>
      </c>
      <c r="O185" s="117">
        <f t="shared" si="24"/>
        <v>7.4510338565994001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7.4765338565994002</v>
      </c>
      <c r="L186" s="115">
        <f t="shared" si="29"/>
        <v>7.5255338565993997</v>
      </c>
      <c r="M186" s="98">
        <f t="shared" si="22"/>
        <v>7.4760338565994005</v>
      </c>
      <c r="N186" s="116">
        <f t="shared" si="23"/>
        <v>7.5260338565993994</v>
      </c>
      <c r="O186" s="117">
        <f t="shared" si="24"/>
        <v>7.5010338565993999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7.5265338565994</v>
      </c>
      <c r="L187" s="115">
        <f t="shared" si="29"/>
        <v>7.5755338565993995</v>
      </c>
      <c r="M187" s="98">
        <f t="shared" si="22"/>
        <v>7.5260338565994003</v>
      </c>
      <c r="N187" s="116">
        <f t="shared" si="23"/>
        <v>7.5760338565993992</v>
      </c>
      <c r="O187" s="117">
        <f t="shared" si="24"/>
        <v>7.5510338565993997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7.5765338565993998</v>
      </c>
      <c r="L188" s="115">
        <f t="shared" si="29"/>
        <v>7.6255338565993993</v>
      </c>
      <c r="M188" s="98">
        <f t="shared" si="22"/>
        <v>7.5760338565994001</v>
      </c>
      <c r="N188" s="116">
        <f t="shared" si="23"/>
        <v>7.626033856599399</v>
      </c>
      <c r="O188" s="117">
        <f t="shared" si="24"/>
        <v>7.6010338565993996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7.6265338565993996</v>
      </c>
      <c r="L189" s="115">
        <f t="shared" si="29"/>
        <v>7.6755338565993991</v>
      </c>
      <c r="M189" s="98">
        <f t="shared" si="22"/>
        <v>7.6260338565993999</v>
      </c>
      <c r="N189" s="116">
        <f t="shared" si="23"/>
        <v>7.6760338565993989</v>
      </c>
      <c r="O189" s="117">
        <f t="shared" si="24"/>
        <v>7.6510338565993994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7.6765338565993995</v>
      </c>
      <c r="L190" s="115">
        <f t="shared" si="29"/>
        <v>7.725533856599399</v>
      </c>
      <c r="M190" s="98">
        <f t="shared" si="22"/>
        <v>7.6760338565993997</v>
      </c>
      <c r="N190" s="116">
        <f t="shared" si="23"/>
        <v>7.7260338565993987</v>
      </c>
      <c r="O190" s="117">
        <f t="shared" si="24"/>
        <v>7.7010338565993992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7.7265338565993993</v>
      </c>
      <c r="L191" s="115">
        <f t="shared" si="29"/>
        <v>7.7755338565993988</v>
      </c>
      <c r="M191" s="98">
        <f t="shared" si="22"/>
        <v>7.7260338565993996</v>
      </c>
      <c r="N191" s="116">
        <f t="shared" si="23"/>
        <v>7.7760338565993985</v>
      </c>
      <c r="O191" s="117">
        <f t="shared" si="24"/>
        <v>7.751033856599399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7.7765338565993991</v>
      </c>
      <c r="L192" s="115">
        <f t="shared" si="29"/>
        <v>7.8255338565993986</v>
      </c>
      <c r="M192" s="98">
        <f t="shared" si="22"/>
        <v>7.7760338565993994</v>
      </c>
      <c r="N192" s="116">
        <f t="shared" si="23"/>
        <v>7.8260338565993983</v>
      </c>
      <c r="O192" s="117">
        <f t="shared" si="24"/>
        <v>7.8010338565993989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7.8265338565993989</v>
      </c>
      <c r="L193" s="115">
        <f t="shared" si="29"/>
        <v>7.8755338565993984</v>
      </c>
      <c r="M193" s="98">
        <f t="shared" si="22"/>
        <v>7.8260338565993992</v>
      </c>
      <c r="N193" s="116">
        <f t="shared" si="23"/>
        <v>7.8760338565993981</v>
      </c>
      <c r="O193" s="117">
        <f t="shared" si="24"/>
        <v>7.8510338565993987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7.8765338565993988</v>
      </c>
      <c r="L194" s="115">
        <f t="shared" si="29"/>
        <v>7.9255338565993982</v>
      </c>
      <c r="M194" s="98">
        <f t="shared" si="22"/>
        <v>7.876033856599399</v>
      </c>
      <c r="N194" s="116">
        <f t="shared" si="23"/>
        <v>7.926033856599398</v>
      </c>
      <c r="O194" s="117">
        <f t="shared" si="24"/>
        <v>7.9010338565993985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7.9265338565993986</v>
      </c>
      <c r="L195" s="115">
        <f t="shared" si="29"/>
        <v>7.9755338565993981</v>
      </c>
      <c r="M195" s="98">
        <f t="shared" si="22"/>
        <v>7.9260338565993989</v>
      </c>
      <c r="N195" s="116">
        <f t="shared" si="23"/>
        <v>7.9760338565993978</v>
      </c>
      <c r="O195" s="117">
        <f t="shared" si="24"/>
        <v>7.9510338565993983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7.9765338565993984</v>
      </c>
      <c r="L196" s="115">
        <f t="shared" si="29"/>
        <v>8.0255338565993988</v>
      </c>
      <c r="M196" s="98">
        <f t="shared" si="22"/>
        <v>7.9760338565993987</v>
      </c>
      <c r="N196" s="116">
        <f t="shared" si="23"/>
        <v>8.0260338565993994</v>
      </c>
      <c r="O196" s="117">
        <f t="shared" si="24"/>
        <v>8.001033856599399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8.0265338565993982</v>
      </c>
      <c r="L197" s="115">
        <f t="shared" si="29"/>
        <v>8.0755338565993995</v>
      </c>
      <c r="M197" s="98">
        <f t="shared" ref="M197:M260" si="32">K197-5*10^-(D$2+1)</f>
        <v>8.0260338565993976</v>
      </c>
      <c r="N197" s="116">
        <f t="shared" ref="N197:N260" si="33">L197+5*10^-(D$2+1)</f>
        <v>8.0760338565994001</v>
      </c>
      <c r="O197" s="117">
        <f t="shared" ref="O197:O260" si="34">AVERAGE(K197,L197)</f>
        <v>8.0510338565993997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8.0765338565993989</v>
      </c>
      <c r="L198" s="115">
        <f t="shared" ref="L198:L261" si="39">K198+$I$4-POWER(10,-$D$2)</f>
        <v>8.1255338565994002</v>
      </c>
      <c r="M198" s="98">
        <f t="shared" si="32"/>
        <v>8.0760338565993983</v>
      </c>
      <c r="N198" s="116">
        <f t="shared" si="33"/>
        <v>8.1260338565994008</v>
      </c>
      <c r="O198" s="117">
        <f t="shared" si="34"/>
        <v>8.1010338565994005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8.1265338565993996</v>
      </c>
      <c r="L199" s="115">
        <f t="shared" si="39"/>
        <v>8.1755338565994009</v>
      </c>
      <c r="M199" s="98">
        <f t="shared" si="32"/>
        <v>8.126033856599399</v>
      </c>
      <c r="N199" s="116">
        <f t="shared" si="33"/>
        <v>8.1760338565994015</v>
      </c>
      <c r="O199" s="117">
        <f t="shared" si="34"/>
        <v>8.1510338565994012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8.1765338565994004</v>
      </c>
      <c r="L200" s="115">
        <f t="shared" si="39"/>
        <v>8.2255338565994016</v>
      </c>
      <c r="M200" s="98">
        <f t="shared" si="32"/>
        <v>8.1760338565993997</v>
      </c>
      <c r="N200" s="116">
        <f t="shared" si="33"/>
        <v>8.2260338565994022</v>
      </c>
      <c r="O200" s="117">
        <f t="shared" si="34"/>
        <v>8.2010338565994019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8.2265338565994011</v>
      </c>
      <c r="L201" s="115">
        <f t="shared" si="39"/>
        <v>8.2755338565994023</v>
      </c>
      <c r="M201" s="98">
        <f t="shared" si="32"/>
        <v>8.2260338565994005</v>
      </c>
      <c r="N201" s="116">
        <f t="shared" si="33"/>
        <v>8.2760338565994029</v>
      </c>
      <c r="O201" s="117">
        <f t="shared" si="34"/>
        <v>8.2510338565994026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8.2765338565994018</v>
      </c>
      <c r="L202" s="115">
        <f t="shared" si="39"/>
        <v>8.325533856599403</v>
      </c>
      <c r="M202" s="98">
        <f t="shared" si="32"/>
        <v>8.2760338565994012</v>
      </c>
      <c r="N202" s="116">
        <f t="shared" si="33"/>
        <v>8.3260338565994036</v>
      </c>
      <c r="O202" s="117">
        <f t="shared" si="34"/>
        <v>8.3010338565994033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8.3265338565994025</v>
      </c>
      <c r="L203" s="115">
        <f t="shared" si="39"/>
        <v>8.3755338565994037</v>
      </c>
      <c r="M203" s="98">
        <f t="shared" si="32"/>
        <v>8.3260338565994019</v>
      </c>
      <c r="N203" s="116">
        <f t="shared" si="33"/>
        <v>8.3760338565994044</v>
      </c>
      <c r="O203" s="117">
        <f t="shared" si="34"/>
        <v>8.351033856599404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8.3765338565994032</v>
      </c>
      <c r="L204" s="115">
        <f t="shared" si="39"/>
        <v>8.4255338565994045</v>
      </c>
      <c r="M204" s="98">
        <f t="shared" si="32"/>
        <v>8.3760338565994026</v>
      </c>
      <c r="N204" s="116">
        <f t="shared" si="33"/>
        <v>8.4260338565994051</v>
      </c>
      <c r="O204" s="117">
        <f t="shared" si="34"/>
        <v>8.4010338565994047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8.4265338565994039</v>
      </c>
      <c r="L205" s="115">
        <f t="shared" si="39"/>
        <v>8.4755338565994052</v>
      </c>
      <c r="M205" s="98">
        <f t="shared" si="32"/>
        <v>8.4260338565994033</v>
      </c>
      <c r="N205" s="116">
        <f t="shared" si="33"/>
        <v>8.4760338565994058</v>
      </c>
      <c r="O205" s="117">
        <f t="shared" si="34"/>
        <v>8.4510338565994054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8.4765338565994046</v>
      </c>
      <c r="L206" s="115">
        <f t="shared" si="39"/>
        <v>8.5255338565994059</v>
      </c>
      <c r="M206" s="98">
        <f t="shared" si="32"/>
        <v>8.476033856599404</v>
      </c>
      <c r="N206" s="116">
        <f t="shared" si="33"/>
        <v>8.5260338565994065</v>
      </c>
      <c r="O206" s="117">
        <f t="shared" si="34"/>
        <v>8.5010338565994061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8.5265338565994053</v>
      </c>
      <c r="L207" s="115">
        <f t="shared" si="39"/>
        <v>8.5755338565994066</v>
      </c>
      <c r="M207" s="98">
        <f t="shared" si="32"/>
        <v>8.5260338565994047</v>
      </c>
      <c r="N207" s="116">
        <f t="shared" si="33"/>
        <v>8.5760338565994072</v>
      </c>
      <c r="O207" s="117">
        <f t="shared" si="34"/>
        <v>8.5510338565994068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8.576533856599406</v>
      </c>
      <c r="L208" s="115">
        <f t="shared" si="39"/>
        <v>8.6255338565994073</v>
      </c>
      <c r="M208" s="98">
        <f t="shared" si="32"/>
        <v>8.5760338565994054</v>
      </c>
      <c r="N208" s="116">
        <f t="shared" si="33"/>
        <v>8.6260338565994079</v>
      </c>
      <c r="O208" s="117">
        <f t="shared" si="34"/>
        <v>8.6010338565994076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8.6265338565994067</v>
      </c>
      <c r="L209" s="115">
        <f t="shared" si="39"/>
        <v>8.675533856599408</v>
      </c>
      <c r="M209" s="98">
        <f t="shared" si="32"/>
        <v>8.6260338565994061</v>
      </c>
      <c r="N209" s="116">
        <f t="shared" si="33"/>
        <v>8.6760338565994086</v>
      </c>
      <c r="O209" s="117">
        <f t="shared" si="34"/>
        <v>8.6510338565994083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8.6765338565994075</v>
      </c>
      <c r="L210" s="115">
        <f t="shared" si="39"/>
        <v>8.7255338565994087</v>
      </c>
      <c r="M210" s="98">
        <f t="shared" si="32"/>
        <v>8.6760338565994068</v>
      </c>
      <c r="N210" s="116">
        <f t="shared" si="33"/>
        <v>8.7260338565994093</v>
      </c>
      <c r="O210" s="117">
        <f t="shared" si="34"/>
        <v>8.701033856599409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8.7265338565994082</v>
      </c>
      <c r="L211" s="115">
        <f t="shared" si="39"/>
        <v>8.7755338565994094</v>
      </c>
      <c r="M211" s="98">
        <f t="shared" si="32"/>
        <v>8.7260338565994076</v>
      </c>
      <c r="N211" s="116">
        <f t="shared" si="33"/>
        <v>8.77603385659941</v>
      </c>
      <c r="O211" s="117">
        <f t="shared" si="34"/>
        <v>8.7510338565994097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8.7765338565994089</v>
      </c>
      <c r="L212" s="115">
        <f t="shared" si="39"/>
        <v>8.8255338565994101</v>
      </c>
      <c r="M212" s="98">
        <f t="shared" si="32"/>
        <v>8.7760338565994083</v>
      </c>
      <c r="N212" s="116">
        <f t="shared" si="33"/>
        <v>8.8260338565994108</v>
      </c>
      <c r="O212" s="117">
        <f t="shared" si="34"/>
        <v>8.8010338565994104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8.8265338565994096</v>
      </c>
      <c r="L213" s="115">
        <f t="shared" si="39"/>
        <v>8.8755338565994109</v>
      </c>
      <c r="M213" s="98">
        <f t="shared" si="32"/>
        <v>8.826033856599409</v>
      </c>
      <c r="N213" s="116">
        <f t="shared" si="33"/>
        <v>8.8760338565994115</v>
      </c>
      <c r="O213" s="117">
        <f t="shared" si="34"/>
        <v>8.8510338565994111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8.8765338565994103</v>
      </c>
      <c r="L214" s="115">
        <f t="shared" si="39"/>
        <v>8.9255338565994116</v>
      </c>
      <c r="M214" s="98">
        <f t="shared" si="32"/>
        <v>8.8760338565994097</v>
      </c>
      <c r="N214" s="116">
        <f t="shared" si="33"/>
        <v>8.9260338565994122</v>
      </c>
      <c r="O214" s="117">
        <f t="shared" si="34"/>
        <v>8.9010338565994118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8.926533856599411</v>
      </c>
      <c r="L215" s="115">
        <f t="shared" si="39"/>
        <v>8.9755338565994123</v>
      </c>
      <c r="M215" s="98">
        <f t="shared" si="32"/>
        <v>8.9260338565994104</v>
      </c>
      <c r="N215" s="116">
        <f t="shared" si="33"/>
        <v>8.9760338565994129</v>
      </c>
      <c r="O215" s="117">
        <f t="shared" si="34"/>
        <v>8.9510338565994125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8.9765338565994117</v>
      </c>
      <c r="L216" s="115">
        <f t="shared" si="39"/>
        <v>9.025533856599413</v>
      </c>
      <c r="M216" s="98">
        <f t="shared" si="32"/>
        <v>8.9760338565994111</v>
      </c>
      <c r="N216" s="116">
        <f t="shared" si="33"/>
        <v>9.0260338565994136</v>
      </c>
      <c r="O216" s="117">
        <f t="shared" si="34"/>
        <v>9.0010338565994132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9.0265338565994124</v>
      </c>
      <c r="L217" s="115">
        <f t="shared" si="39"/>
        <v>9.0755338565994137</v>
      </c>
      <c r="M217" s="98">
        <f t="shared" si="32"/>
        <v>9.0260338565994118</v>
      </c>
      <c r="N217" s="116">
        <f t="shared" si="33"/>
        <v>9.0760338565994143</v>
      </c>
      <c r="O217" s="117">
        <f t="shared" si="34"/>
        <v>9.051033856599414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9.0765338565994131</v>
      </c>
      <c r="L218" s="115">
        <f t="shared" si="39"/>
        <v>9.1255338565994144</v>
      </c>
      <c r="M218" s="98">
        <f t="shared" si="32"/>
        <v>9.0760338565994125</v>
      </c>
      <c r="N218" s="116">
        <f t="shared" si="33"/>
        <v>9.126033856599415</v>
      </c>
      <c r="O218" s="117">
        <f t="shared" si="34"/>
        <v>9.1010338565994147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9.1265338565994139</v>
      </c>
      <c r="L219" s="115">
        <f t="shared" si="39"/>
        <v>9.1755338565994151</v>
      </c>
      <c r="M219" s="98">
        <f t="shared" si="32"/>
        <v>9.1260338565994132</v>
      </c>
      <c r="N219" s="116">
        <f t="shared" si="33"/>
        <v>9.1760338565994157</v>
      </c>
      <c r="O219" s="117">
        <f t="shared" si="34"/>
        <v>9.1510338565994154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9.1765338565994146</v>
      </c>
      <c r="L220" s="115">
        <f t="shared" si="39"/>
        <v>9.2255338565994158</v>
      </c>
      <c r="M220" s="98">
        <f t="shared" si="32"/>
        <v>9.176033856599414</v>
      </c>
      <c r="N220" s="116">
        <f t="shared" si="33"/>
        <v>9.2260338565994164</v>
      </c>
      <c r="O220" s="117">
        <f t="shared" si="34"/>
        <v>9.2010338565994161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9.2265338565994153</v>
      </c>
      <c r="L221" s="115">
        <f t="shared" si="39"/>
        <v>9.2755338565994165</v>
      </c>
      <c r="M221" s="98">
        <f t="shared" si="32"/>
        <v>9.2260338565994147</v>
      </c>
      <c r="N221" s="116">
        <f t="shared" si="33"/>
        <v>9.2760338565994171</v>
      </c>
      <c r="O221" s="117">
        <f t="shared" si="34"/>
        <v>9.2510338565994168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9.276533856599416</v>
      </c>
      <c r="L222" s="115">
        <f t="shared" si="39"/>
        <v>9.3255338565994172</v>
      </c>
      <c r="M222" s="98">
        <f t="shared" si="32"/>
        <v>9.2760338565994154</v>
      </c>
      <c r="N222" s="116">
        <f t="shared" si="33"/>
        <v>9.3260338565994179</v>
      </c>
      <c r="O222" s="117">
        <f t="shared" si="34"/>
        <v>9.3010338565994175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9.3265338565994167</v>
      </c>
      <c r="L223" s="115">
        <f t="shared" si="39"/>
        <v>9.375533856599418</v>
      </c>
      <c r="M223" s="98">
        <f t="shared" si="32"/>
        <v>9.3260338565994161</v>
      </c>
      <c r="N223" s="116">
        <f t="shared" si="33"/>
        <v>9.3760338565994186</v>
      </c>
      <c r="O223" s="117">
        <f t="shared" si="34"/>
        <v>9.3510338565994182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9.3765338565994174</v>
      </c>
      <c r="L224" s="115">
        <f t="shared" si="39"/>
        <v>9.4255338565994187</v>
      </c>
      <c r="M224" s="98">
        <f t="shared" si="32"/>
        <v>9.3760338565994168</v>
      </c>
      <c r="N224" s="116">
        <f t="shared" si="33"/>
        <v>9.4260338565994193</v>
      </c>
      <c r="O224" s="117">
        <f t="shared" si="34"/>
        <v>9.4010338565994189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9.4265338565994181</v>
      </c>
      <c r="L225" s="115">
        <f t="shared" si="39"/>
        <v>9.4755338565994194</v>
      </c>
      <c r="M225" s="98">
        <f t="shared" si="32"/>
        <v>9.4260338565994175</v>
      </c>
      <c r="N225" s="116">
        <f t="shared" si="33"/>
        <v>9.47603385659942</v>
      </c>
      <c r="O225" s="117">
        <f t="shared" si="34"/>
        <v>9.4510338565994196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9.4765338565994188</v>
      </c>
      <c r="L226" s="115">
        <f t="shared" si="39"/>
        <v>9.5255338565994201</v>
      </c>
      <c r="M226" s="98">
        <f t="shared" si="32"/>
        <v>9.4760338565994182</v>
      </c>
      <c r="N226" s="116">
        <f t="shared" si="33"/>
        <v>9.5260338565994207</v>
      </c>
      <c r="O226" s="117">
        <f t="shared" si="34"/>
        <v>9.5010338565994203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9.5265338565994195</v>
      </c>
      <c r="L227" s="115">
        <f t="shared" si="39"/>
        <v>9.5755338565994208</v>
      </c>
      <c r="M227" s="98">
        <f t="shared" si="32"/>
        <v>9.5260338565994189</v>
      </c>
      <c r="N227" s="116">
        <f t="shared" si="33"/>
        <v>9.5760338565994214</v>
      </c>
      <c r="O227" s="117">
        <f t="shared" si="34"/>
        <v>9.5510338565994211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9.5765338565994202</v>
      </c>
      <c r="L228" s="115">
        <f t="shared" si="39"/>
        <v>9.6255338565994215</v>
      </c>
      <c r="M228" s="98">
        <f t="shared" si="32"/>
        <v>9.5760338565994196</v>
      </c>
      <c r="N228" s="116">
        <f t="shared" si="33"/>
        <v>9.6260338565994221</v>
      </c>
      <c r="O228" s="117">
        <f t="shared" si="34"/>
        <v>9.6010338565994218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9.626533856599421</v>
      </c>
      <c r="L229" s="115">
        <f t="shared" si="39"/>
        <v>9.6755338565994222</v>
      </c>
      <c r="M229" s="98">
        <f t="shared" si="32"/>
        <v>9.6260338565994203</v>
      </c>
      <c r="N229" s="116">
        <f t="shared" si="33"/>
        <v>9.6760338565994228</v>
      </c>
      <c r="O229" s="117">
        <f t="shared" si="34"/>
        <v>9.6510338565994225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9.6765338565994217</v>
      </c>
      <c r="L230" s="115">
        <f t="shared" si="39"/>
        <v>9.7255338565994229</v>
      </c>
      <c r="M230" s="98">
        <f t="shared" si="32"/>
        <v>9.6760338565994211</v>
      </c>
      <c r="N230" s="116">
        <f t="shared" si="33"/>
        <v>9.7260338565994235</v>
      </c>
      <c r="O230" s="117">
        <f t="shared" si="34"/>
        <v>9.7010338565994232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9.7265338565994224</v>
      </c>
      <c r="L231" s="115">
        <f t="shared" si="39"/>
        <v>9.7755338565994236</v>
      </c>
      <c r="M231" s="98">
        <f t="shared" si="32"/>
        <v>9.7260338565994218</v>
      </c>
      <c r="N231" s="116">
        <f t="shared" si="33"/>
        <v>9.7760338565994243</v>
      </c>
      <c r="O231" s="117">
        <f t="shared" si="34"/>
        <v>9.7510338565994239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9.7765338565994231</v>
      </c>
      <c r="L232" s="115">
        <f t="shared" si="39"/>
        <v>9.8255338565994244</v>
      </c>
      <c r="M232" s="98">
        <f t="shared" si="32"/>
        <v>9.7760338565994225</v>
      </c>
      <c r="N232" s="116">
        <f t="shared" si="33"/>
        <v>9.826033856599425</v>
      </c>
      <c r="O232" s="117">
        <f t="shared" si="34"/>
        <v>9.8010338565994246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9.8265338565994238</v>
      </c>
      <c r="L233" s="115">
        <f t="shared" si="39"/>
        <v>9.8755338565994251</v>
      </c>
      <c r="M233" s="98">
        <f t="shared" si="32"/>
        <v>9.8260338565994232</v>
      </c>
      <c r="N233" s="116">
        <f t="shared" si="33"/>
        <v>9.8760338565994257</v>
      </c>
      <c r="O233" s="117">
        <f t="shared" si="34"/>
        <v>9.8510338565994253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9.8765338565994245</v>
      </c>
      <c r="L234" s="115">
        <f t="shared" si="39"/>
        <v>9.9255338565994258</v>
      </c>
      <c r="M234" s="98">
        <f t="shared" si="32"/>
        <v>9.8760338565994239</v>
      </c>
      <c r="N234" s="116">
        <f t="shared" si="33"/>
        <v>9.9260338565994264</v>
      </c>
      <c r="O234" s="117">
        <f t="shared" si="34"/>
        <v>9.901033856599426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9.9265338565994252</v>
      </c>
      <c r="L235" s="115">
        <f t="shared" si="39"/>
        <v>9.9755338565994265</v>
      </c>
      <c r="M235" s="98">
        <f t="shared" si="32"/>
        <v>9.9260338565994246</v>
      </c>
      <c r="N235" s="116">
        <f t="shared" si="33"/>
        <v>9.9760338565994271</v>
      </c>
      <c r="O235" s="117">
        <f t="shared" si="34"/>
        <v>9.9510338565994267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9.9765338565994259</v>
      </c>
      <c r="L236" s="115">
        <f t="shared" si="39"/>
        <v>10.025533856599427</v>
      </c>
      <c r="M236" s="98">
        <f t="shared" si="32"/>
        <v>9.9760338565994253</v>
      </c>
      <c r="N236" s="116">
        <f t="shared" si="33"/>
        <v>10.026033856599428</v>
      </c>
      <c r="O236" s="117">
        <f t="shared" si="34"/>
        <v>10.001033856599427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10.026533856599427</v>
      </c>
      <c r="L237" s="115">
        <f t="shared" si="39"/>
        <v>10.075533856599428</v>
      </c>
      <c r="M237" s="98">
        <f t="shared" si="32"/>
        <v>10.026033856599426</v>
      </c>
      <c r="N237" s="116">
        <f t="shared" si="33"/>
        <v>10.076033856599429</v>
      </c>
      <c r="O237" s="117">
        <f t="shared" si="34"/>
        <v>10.051033856599428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10.076533856599427</v>
      </c>
      <c r="L238" s="115">
        <f t="shared" si="39"/>
        <v>10.125533856599429</v>
      </c>
      <c r="M238" s="98">
        <f t="shared" si="32"/>
        <v>10.076033856599427</v>
      </c>
      <c r="N238" s="116">
        <f t="shared" si="33"/>
        <v>10.126033856599429</v>
      </c>
      <c r="O238" s="117">
        <f t="shared" si="34"/>
        <v>10.101033856599429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10.126533856599428</v>
      </c>
      <c r="L239" s="115">
        <f t="shared" si="39"/>
        <v>10.175533856599429</v>
      </c>
      <c r="M239" s="98">
        <f t="shared" si="32"/>
        <v>10.126033856599427</v>
      </c>
      <c r="N239" s="116">
        <f t="shared" si="33"/>
        <v>10.17603385659943</v>
      </c>
      <c r="O239" s="117">
        <f t="shared" si="34"/>
        <v>10.15103385659943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10.176533856599429</v>
      </c>
      <c r="L240" s="115">
        <f t="shared" si="39"/>
        <v>10.22553385659943</v>
      </c>
      <c r="M240" s="98">
        <f t="shared" si="32"/>
        <v>10.176033856599428</v>
      </c>
      <c r="N240" s="116">
        <f t="shared" si="33"/>
        <v>10.226033856599431</v>
      </c>
      <c r="O240" s="117">
        <f t="shared" si="34"/>
        <v>10.20103385659943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10.226533856599429</v>
      </c>
      <c r="L241" s="115">
        <f t="shared" si="39"/>
        <v>10.275533856599431</v>
      </c>
      <c r="M241" s="98">
        <f t="shared" si="32"/>
        <v>10.226033856599429</v>
      </c>
      <c r="N241" s="116">
        <f t="shared" si="33"/>
        <v>10.276033856599431</v>
      </c>
      <c r="O241" s="117">
        <f t="shared" si="34"/>
        <v>10.251033856599431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10.27653385659943</v>
      </c>
      <c r="L242" s="115">
        <f t="shared" si="39"/>
        <v>10.325533856599431</v>
      </c>
      <c r="M242" s="98">
        <f t="shared" si="32"/>
        <v>10.27603385659943</v>
      </c>
      <c r="N242" s="116">
        <f t="shared" si="33"/>
        <v>10.326033856599432</v>
      </c>
      <c r="O242" s="117">
        <f t="shared" si="34"/>
        <v>10.301033856599432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10.326533856599431</v>
      </c>
      <c r="L243" s="115">
        <f t="shared" si="39"/>
        <v>10.375533856599432</v>
      </c>
      <c r="M243" s="98">
        <f t="shared" si="32"/>
        <v>10.32603385659943</v>
      </c>
      <c r="N243" s="116">
        <f t="shared" si="33"/>
        <v>10.376033856599433</v>
      </c>
      <c r="O243" s="117">
        <f t="shared" si="34"/>
        <v>10.351033856599432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10.376533856599432</v>
      </c>
      <c r="L244" s="115">
        <f t="shared" si="39"/>
        <v>10.425533856599433</v>
      </c>
      <c r="M244" s="98">
        <f t="shared" si="32"/>
        <v>10.376033856599431</v>
      </c>
      <c r="N244" s="116">
        <f t="shared" si="33"/>
        <v>10.426033856599433</v>
      </c>
      <c r="O244" s="117">
        <f t="shared" si="34"/>
        <v>10.401033856599433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10.426533856599432</v>
      </c>
      <c r="L245" s="115">
        <f t="shared" si="39"/>
        <v>10.475533856599434</v>
      </c>
      <c r="M245" s="98">
        <f t="shared" si="32"/>
        <v>10.426033856599432</v>
      </c>
      <c r="N245" s="116">
        <f t="shared" si="33"/>
        <v>10.476033856599434</v>
      </c>
      <c r="O245" s="117">
        <f t="shared" si="34"/>
        <v>10.451033856599434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10.476533856599433</v>
      </c>
      <c r="L246" s="115">
        <f t="shared" si="39"/>
        <v>10.525533856599434</v>
      </c>
      <c r="M246" s="98">
        <f t="shared" si="32"/>
        <v>10.476033856599432</v>
      </c>
      <c r="N246" s="116">
        <f t="shared" si="33"/>
        <v>10.526033856599435</v>
      </c>
      <c r="O246" s="117">
        <f t="shared" si="34"/>
        <v>10.501033856599435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10.526533856599434</v>
      </c>
      <c r="L247" s="115">
        <f t="shared" si="39"/>
        <v>10.575533856599435</v>
      </c>
      <c r="M247" s="98">
        <f t="shared" si="32"/>
        <v>10.526033856599433</v>
      </c>
      <c r="N247" s="116">
        <f t="shared" si="33"/>
        <v>10.576033856599436</v>
      </c>
      <c r="O247" s="117">
        <f t="shared" si="34"/>
        <v>10.551033856599435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10.576533856599434</v>
      </c>
      <c r="L248" s="115">
        <f t="shared" si="39"/>
        <v>10.625533856599436</v>
      </c>
      <c r="M248" s="98">
        <f t="shared" si="32"/>
        <v>10.576033856599434</v>
      </c>
      <c r="N248" s="116">
        <f t="shared" si="33"/>
        <v>10.626033856599436</v>
      </c>
      <c r="O248" s="117">
        <f t="shared" si="34"/>
        <v>10.601033856599436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10.626533856599435</v>
      </c>
      <c r="L249" s="115">
        <f t="shared" si="39"/>
        <v>10.675533856599436</v>
      </c>
      <c r="M249" s="98">
        <f t="shared" si="32"/>
        <v>10.626033856599435</v>
      </c>
      <c r="N249" s="116">
        <f t="shared" si="33"/>
        <v>10.676033856599437</v>
      </c>
      <c r="O249" s="117">
        <f t="shared" si="34"/>
        <v>10.651033856599437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10.676533856599436</v>
      </c>
      <c r="L250" s="115">
        <f t="shared" si="39"/>
        <v>10.725533856599437</v>
      </c>
      <c r="M250" s="98">
        <f t="shared" si="32"/>
        <v>10.676033856599435</v>
      </c>
      <c r="N250" s="116">
        <f t="shared" si="33"/>
        <v>10.726033856599438</v>
      </c>
      <c r="O250" s="117">
        <f t="shared" si="34"/>
        <v>10.701033856599437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10.726533856599437</v>
      </c>
      <c r="L251" s="115">
        <f t="shared" si="39"/>
        <v>10.775533856599438</v>
      </c>
      <c r="M251" s="98">
        <f t="shared" si="32"/>
        <v>10.726033856599436</v>
      </c>
      <c r="N251" s="116">
        <f t="shared" si="33"/>
        <v>10.776033856599438</v>
      </c>
      <c r="O251" s="117">
        <f t="shared" si="34"/>
        <v>10.751033856599438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10.776533856599437</v>
      </c>
      <c r="L252" s="115">
        <f t="shared" si="39"/>
        <v>10.825533856599439</v>
      </c>
      <c r="M252" s="98">
        <f t="shared" si="32"/>
        <v>10.776033856599437</v>
      </c>
      <c r="N252" s="116">
        <f t="shared" si="33"/>
        <v>10.826033856599439</v>
      </c>
      <c r="O252" s="117">
        <f t="shared" si="34"/>
        <v>10.801033856599439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10.826533856599438</v>
      </c>
      <c r="L253" s="115">
        <f t="shared" si="39"/>
        <v>10.875533856599439</v>
      </c>
      <c r="M253" s="98">
        <f t="shared" si="32"/>
        <v>10.826033856599437</v>
      </c>
      <c r="N253" s="116">
        <f t="shared" si="33"/>
        <v>10.87603385659944</v>
      </c>
      <c r="O253" s="117">
        <f t="shared" si="34"/>
        <v>10.85103385659944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10.876533856599439</v>
      </c>
      <c r="L254" s="115">
        <f t="shared" si="39"/>
        <v>10.92553385659944</v>
      </c>
      <c r="M254" s="98">
        <f t="shared" si="32"/>
        <v>10.876033856599438</v>
      </c>
      <c r="N254" s="116">
        <f t="shared" si="33"/>
        <v>10.926033856599441</v>
      </c>
      <c r="O254" s="117">
        <f t="shared" si="34"/>
        <v>10.90103385659944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10.926533856599439</v>
      </c>
      <c r="L255" s="115">
        <f t="shared" si="39"/>
        <v>10.975533856599441</v>
      </c>
      <c r="M255" s="98">
        <f t="shared" si="32"/>
        <v>10.926033856599439</v>
      </c>
      <c r="N255" s="116">
        <f t="shared" si="33"/>
        <v>10.976033856599441</v>
      </c>
      <c r="O255" s="117">
        <f t="shared" si="34"/>
        <v>10.951033856599441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10.97653385659944</v>
      </c>
      <c r="L256" s="115">
        <f t="shared" si="39"/>
        <v>11.025533856599441</v>
      </c>
      <c r="M256" s="98">
        <f t="shared" si="32"/>
        <v>10.97603385659944</v>
      </c>
      <c r="N256" s="116">
        <f t="shared" si="33"/>
        <v>11.026033856599442</v>
      </c>
      <c r="O256" s="117">
        <f t="shared" si="34"/>
        <v>11.001033856599442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11.026533856599441</v>
      </c>
      <c r="L257" s="115">
        <f t="shared" si="39"/>
        <v>11.075533856599442</v>
      </c>
      <c r="M257" s="98">
        <f t="shared" si="32"/>
        <v>11.02603385659944</v>
      </c>
      <c r="N257" s="116">
        <f t="shared" si="33"/>
        <v>11.076033856599443</v>
      </c>
      <c r="O257" s="117">
        <f t="shared" si="34"/>
        <v>11.051033856599442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11.076533856599442</v>
      </c>
      <c r="L258" s="115">
        <f t="shared" si="39"/>
        <v>11.125533856599443</v>
      </c>
      <c r="M258" s="98">
        <f t="shared" si="32"/>
        <v>11.076033856599441</v>
      </c>
      <c r="N258" s="116">
        <f t="shared" si="33"/>
        <v>11.126033856599443</v>
      </c>
      <c r="O258" s="117">
        <f t="shared" si="34"/>
        <v>11.101033856599443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11.126533856599442</v>
      </c>
      <c r="L259" s="115">
        <f t="shared" si="39"/>
        <v>11.175533856599444</v>
      </c>
      <c r="M259" s="98">
        <f t="shared" si="32"/>
        <v>11.126033856599442</v>
      </c>
      <c r="N259" s="116">
        <f t="shared" si="33"/>
        <v>11.176033856599444</v>
      </c>
      <c r="O259" s="117">
        <f t="shared" si="34"/>
        <v>11.151033856599444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11.176533856599443</v>
      </c>
      <c r="L260" s="115">
        <f t="shared" si="39"/>
        <v>11.225533856599444</v>
      </c>
      <c r="M260" s="98">
        <f t="shared" si="32"/>
        <v>11.176033856599442</v>
      </c>
      <c r="N260" s="116">
        <f t="shared" si="33"/>
        <v>11.226033856599445</v>
      </c>
      <c r="O260" s="117">
        <f t="shared" si="34"/>
        <v>11.201033856599445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11.226533856599444</v>
      </c>
      <c r="L261" s="115">
        <f t="shared" si="39"/>
        <v>11.275533856599445</v>
      </c>
      <c r="M261" s="98">
        <f t="shared" ref="M261:M324" si="42">K261-5*10^-(D$2+1)</f>
        <v>11.226033856599443</v>
      </c>
      <c r="N261" s="116">
        <f t="shared" ref="N261:N324" si="43">L261+5*10^-(D$2+1)</f>
        <v>11.276033856599446</v>
      </c>
      <c r="O261" s="117">
        <f t="shared" ref="O261:O324" si="44">AVERAGE(K261,L261)</f>
        <v>11.251033856599445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11.276533856599444</v>
      </c>
      <c r="L262" s="115">
        <f t="shared" ref="L262:L325" si="49">K262+$I$4-POWER(10,-$D$2)</f>
        <v>11.325533856599446</v>
      </c>
      <c r="M262" s="98">
        <f t="shared" si="42"/>
        <v>11.276033856599444</v>
      </c>
      <c r="N262" s="116">
        <f t="shared" si="43"/>
        <v>11.326033856599446</v>
      </c>
      <c r="O262" s="117">
        <f t="shared" si="44"/>
        <v>11.301033856599446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11.326533856599445</v>
      </c>
      <c r="L263" s="115">
        <f t="shared" si="49"/>
        <v>11.375533856599446</v>
      </c>
      <c r="M263" s="98">
        <f t="shared" si="42"/>
        <v>11.326033856599445</v>
      </c>
      <c r="N263" s="116">
        <f t="shared" si="43"/>
        <v>11.376033856599447</v>
      </c>
      <c r="O263" s="117">
        <f t="shared" si="44"/>
        <v>11.351033856599447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11.376533856599446</v>
      </c>
      <c r="L264" s="115">
        <f t="shared" si="49"/>
        <v>11.425533856599447</v>
      </c>
      <c r="M264" s="98">
        <f t="shared" si="42"/>
        <v>11.376033856599445</v>
      </c>
      <c r="N264" s="116">
        <f t="shared" si="43"/>
        <v>11.426033856599448</v>
      </c>
      <c r="O264" s="117">
        <f t="shared" si="44"/>
        <v>11.401033856599447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11.426533856599447</v>
      </c>
      <c r="L265" s="115">
        <f t="shared" si="49"/>
        <v>11.475533856599448</v>
      </c>
      <c r="M265" s="98">
        <f t="shared" si="42"/>
        <v>11.426033856599446</v>
      </c>
      <c r="N265" s="116">
        <f t="shared" si="43"/>
        <v>11.476033856599448</v>
      </c>
      <c r="O265" s="117">
        <f t="shared" si="44"/>
        <v>11.451033856599448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11.476533856599447</v>
      </c>
      <c r="L266" s="115">
        <f t="shared" si="49"/>
        <v>11.525533856599449</v>
      </c>
      <c r="M266" s="98">
        <f t="shared" si="42"/>
        <v>11.476033856599447</v>
      </c>
      <c r="N266" s="116">
        <f t="shared" si="43"/>
        <v>11.526033856599449</v>
      </c>
      <c r="O266" s="117">
        <f t="shared" si="44"/>
        <v>11.501033856599449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11.526533856599448</v>
      </c>
      <c r="L267" s="115">
        <f t="shared" si="49"/>
        <v>11.575533856599449</v>
      </c>
      <c r="M267" s="98">
        <f t="shared" si="42"/>
        <v>11.526033856599447</v>
      </c>
      <c r="N267" s="116">
        <f t="shared" si="43"/>
        <v>11.57603385659945</v>
      </c>
      <c r="O267" s="117">
        <f t="shared" si="44"/>
        <v>11.551033856599449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11.576533856599449</v>
      </c>
      <c r="L268" s="115">
        <f t="shared" si="49"/>
        <v>11.62553385659945</v>
      </c>
      <c r="M268" s="98">
        <f t="shared" si="42"/>
        <v>11.576033856599448</v>
      </c>
      <c r="N268" s="116">
        <f t="shared" si="43"/>
        <v>11.626033856599451</v>
      </c>
      <c r="O268" s="117">
        <f t="shared" si="44"/>
        <v>11.60103385659945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11.626533856599449</v>
      </c>
      <c r="L269" s="115">
        <f t="shared" si="49"/>
        <v>11.675533856599451</v>
      </c>
      <c r="M269" s="98">
        <f t="shared" si="42"/>
        <v>11.626033856599449</v>
      </c>
      <c r="N269" s="116">
        <f t="shared" si="43"/>
        <v>11.676033856599451</v>
      </c>
      <c r="O269" s="117">
        <f t="shared" si="44"/>
        <v>11.651033856599451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11.67653385659945</v>
      </c>
      <c r="L270" s="115">
        <f t="shared" si="49"/>
        <v>11.725533856599451</v>
      </c>
      <c r="M270" s="98">
        <f t="shared" si="42"/>
        <v>11.676033856599449</v>
      </c>
      <c r="N270" s="116">
        <f t="shared" si="43"/>
        <v>11.726033856599452</v>
      </c>
      <c r="O270" s="117">
        <f t="shared" si="44"/>
        <v>11.701033856599452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11.726533856599451</v>
      </c>
      <c r="L271" s="115">
        <f t="shared" si="49"/>
        <v>11.775533856599452</v>
      </c>
      <c r="M271" s="98">
        <f t="shared" si="42"/>
        <v>11.72603385659945</v>
      </c>
      <c r="N271" s="116">
        <f t="shared" si="43"/>
        <v>11.776033856599453</v>
      </c>
      <c r="O271" s="117">
        <f t="shared" si="44"/>
        <v>11.751033856599452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11.776533856599452</v>
      </c>
      <c r="L272" s="115">
        <f t="shared" si="49"/>
        <v>11.825533856599453</v>
      </c>
      <c r="M272" s="98">
        <f t="shared" si="42"/>
        <v>11.776033856599451</v>
      </c>
      <c r="N272" s="116">
        <f t="shared" si="43"/>
        <v>11.826033856599453</v>
      </c>
      <c r="O272" s="117">
        <f t="shared" si="44"/>
        <v>11.801033856599453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11.826533856599452</v>
      </c>
      <c r="L273" s="115">
        <f t="shared" si="49"/>
        <v>11.875533856599453</v>
      </c>
      <c r="M273" s="98">
        <f t="shared" si="42"/>
        <v>11.826033856599452</v>
      </c>
      <c r="N273" s="116">
        <f t="shared" si="43"/>
        <v>11.876033856599454</v>
      </c>
      <c r="O273" s="117">
        <f t="shared" si="44"/>
        <v>11.851033856599454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11.876533856599453</v>
      </c>
      <c r="L274" s="115">
        <f t="shared" si="49"/>
        <v>11.925533856599454</v>
      </c>
      <c r="M274" s="98">
        <f t="shared" si="42"/>
        <v>11.876033856599452</v>
      </c>
      <c r="N274" s="116">
        <f t="shared" si="43"/>
        <v>11.926033856599455</v>
      </c>
      <c r="O274" s="117">
        <f t="shared" si="44"/>
        <v>11.901033856599454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11.926533856599454</v>
      </c>
      <c r="L275" s="115">
        <f t="shared" si="49"/>
        <v>11.975533856599455</v>
      </c>
      <c r="M275" s="98">
        <f t="shared" si="42"/>
        <v>11.926033856599453</v>
      </c>
      <c r="N275" s="116">
        <f t="shared" si="43"/>
        <v>11.976033856599456</v>
      </c>
      <c r="O275" s="117">
        <f t="shared" si="44"/>
        <v>11.951033856599455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11.976533856599454</v>
      </c>
      <c r="L276" s="115">
        <f t="shared" si="49"/>
        <v>12.025533856599456</v>
      </c>
      <c r="M276" s="98">
        <f t="shared" si="42"/>
        <v>11.976033856599454</v>
      </c>
      <c r="N276" s="116">
        <f t="shared" si="43"/>
        <v>12.026033856599456</v>
      </c>
      <c r="O276" s="117">
        <f t="shared" si="44"/>
        <v>12.001033856599456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12.026533856599455</v>
      </c>
      <c r="L277" s="115">
        <f t="shared" si="49"/>
        <v>12.075533856599456</v>
      </c>
      <c r="M277" s="98">
        <f t="shared" si="42"/>
        <v>12.026033856599454</v>
      </c>
      <c r="N277" s="116">
        <f t="shared" si="43"/>
        <v>12.076033856599457</v>
      </c>
      <c r="O277" s="117">
        <f t="shared" si="44"/>
        <v>12.051033856599457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12.076533856599456</v>
      </c>
      <c r="L278" s="115">
        <f t="shared" si="49"/>
        <v>12.125533856599457</v>
      </c>
      <c r="M278" s="98">
        <f t="shared" si="42"/>
        <v>12.076033856599455</v>
      </c>
      <c r="N278" s="116">
        <f t="shared" si="43"/>
        <v>12.126033856599458</v>
      </c>
      <c r="O278" s="117">
        <f t="shared" si="44"/>
        <v>12.101033856599457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12.126533856599456</v>
      </c>
      <c r="L279" s="115">
        <f t="shared" si="49"/>
        <v>12.175533856599458</v>
      </c>
      <c r="M279" s="98">
        <f t="shared" si="42"/>
        <v>12.126033856599456</v>
      </c>
      <c r="N279" s="116">
        <f t="shared" si="43"/>
        <v>12.176033856599458</v>
      </c>
      <c r="O279" s="117">
        <f t="shared" si="44"/>
        <v>12.151033856599458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12.176533856599457</v>
      </c>
      <c r="L280" s="115">
        <f t="shared" si="49"/>
        <v>12.225533856599458</v>
      </c>
      <c r="M280" s="98">
        <f t="shared" si="42"/>
        <v>12.176033856599457</v>
      </c>
      <c r="N280" s="116">
        <f t="shared" si="43"/>
        <v>12.226033856599459</v>
      </c>
      <c r="O280" s="117">
        <f t="shared" si="44"/>
        <v>12.201033856599459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12.226533856599458</v>
      </c>
      <c r="L281" s="115">
        <f t="shared" si="49"/>
        <v>12.275533856599459</v>
      </c>
      <c r="M281" s="98">
        <f t="shared" si="42"/>
        <v>12.226033856599457</v>
      </c>
      <c r="N281" s="116">
        <f t="shared" si="43"/>
        <v>12.27603385659946</v>
      </c>
      <c r="O281" s="117">
        <f t="shared" si="44"/>
        <v>12.251033856599459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12.276533856599459</v>
      </c>
      <c r="L282" s="115">
        <f t="shared" si="49"/>
        <v>12.32553385659946</v>
      </c>
      <c r="M282" s="98">
        <f t="shared" si="42"/>
        <v>12.276033856599458</v>
      </c>
      <c r="N282" s="116">
        <f t="shared" si="43"/>
        <v>12.32603385659946</v>
      </c>
      <c r="O282" s="117">
        <f t="shared" si="44"/>
        <v>12.30103385659946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12.326533856599459</v>
      </c>
      <c r="L283" s="115">
        <f t="shared" si="49"/>
        <v>12.375533856599461</v>
      </c>
      <c r="M283" s="98">
        <f t="shared" si="42"/>
        <v>12.326033856599459</v>
      </c>
      <c r="N283" s="116">
        <f t="shared" si="43"/>
        <v>12.376033856599461</v>
      </c>
      <c r="O283" s="117">
        <f t="shared" si="44"/>
        <v>12.351033856599461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12.37653385659946</v>
      </c>
      <c r="L284" s="115">
        <f t="shared" si="49"/>
        <v>12.425533856599461</v>
      </c>
      <c r="M284" s="98">
        <f t="shared" si="42"/>
        <v>12.376033856599459</v>
      </c>
      <c r="N284" s="116">
        <f t="shared" si="43"/>
        <v>12.426033856599462</v>
      </c>
      <c r="O284" s="117">
        <f t="shared" si="44"/>
        <v>12.401033856599462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12.426533856599461</v>
      </c>
      <c r="L285" s="115">
        <f t="shared" si="49"/>
        <v>12.475533856599462</v>
      </c>
      <c r="M285" s="98">
        <f t="shared" si="42"/>
        <v>12.42603385659946</v>
      </c>
      <c r="N285" s="116">
        <f t="shared" si="43"/>
        <v>12.476033856599463</v>
      </c>
      <c r="O285" s="117">
        <f t="shared" si="44"/>
        <v>12.451033856599462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12.476533856599461</v>
      </c>
      <c r="L286" s="115">
        <f t="shared" si="49"/>
        <v>12.525533856599463</v>
      </c>
      <c r="M286" s="98">
        <f t="shared" si="42"/>
        <v>12.476033856599461</v>
      </c>
      <c r="N286" s="116">
        <f t="shared" si="43"/>
        <v>12.526033856599463</v>
      </c>
      <c r="O286" s="117">
        <f t="shared" si="44"/>
        <v>12.501033856599463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12.526533856599462</v>
      </c>
      <c r="L287" s="115">
        <f t="shared" si="49"/>
        <v>12.575533856599463</v>
      </c>
      <c r="M287" s="98">
        <f t="shared" si="42"/>
        <v>12.526033856599462</v>
      </c>
      <c r="N287" s="116">
        <f t="shared" si="43"/>
        <v>12.576033856599464</v>
      </c>
      <c r="O287" s="117">
        <f t="shared" si="44"/>
        <v>12.551033856599464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12.576533856599463</v>
      </c>
      <c r="L288" s="115">
        <f t="shared" si="49"/>
        <v>12.625533856599464</v>
      </c>
      <c r="M288" s="98">
        <f t="shared" si="42"/>
        <v>12.576033856599462</v>
      </c>
      <c r="N288" s="116">
        <f t="shared" si="43"/>
        <v>12.626033856599465</v>
      </c>
      <c r="O288" s="117">
        <f t="shared" si="44"/>
        <v>12.601033856599464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12.626533856599464</v>
      </c>
      <c r="L289" s="115">
        <f t="shared" si="49"/>
        <v>12.675533856599465</v>
      </c>
      <c r="M289" s="98">
        <f t="shared" si="42"/>
        <v>12.626033856599463</v>
      </c>
      <c r="N289" s="116">
        <f t="shared" si="43"/>
        <v>12.676033856599465</v>
      </c>
      <c r="O289" s="117">
        <f t="shared" si="44"/>
        <v>12.651033856599465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12.676533856599464</v>
      </c>
      <c r="L290" s="115">
        <f t="shared" si="49"/>
        <v>12.725533856599466</v>
      </c>
      <c r="M290" s="98">
        <f t="shared" si="42"/>
        <v>12.676033856599464</v>
      </c>
      <c r="N290" s="116">
        <f t="shared" si="43"/>
        <v>12.726033856599466</v>
      </c>
      <c r="O290" s="117">
        <f t="shared" si="44"/>
        <v>12.701033856599466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12.726533856599465</v>
      </c>
      <c r="L291" s="115">
        <f t="shared" si="49"/>
        <v>12.775533856599466</v>
      </c>
      <c r="M291" s="98">
        <f t="shared" si="42"/>
        <v>12.726033856599464</v>
      </c>
      <c r="N291" s="116">
        <f t="shared" si="43"/>
        <v>12.776033856599467</v>
      </c>
      <c r="O291" s="117">
        <f t="shared" si="44"/>
        <v>12.751033856599467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12.776533856599466</v>
      </c>
      <c r="L292" s="115">
        <f t="shared" si="49"/>
        <v>12.825533856599467</v>
      </c>
      <c r="M292" s="98">
        <f t="shared" si="42"/>
        <v>12.776033856599465</v>
      </c>
      <c r="N292" s="116">
        <f t="shared" si="43"/>
        <v>12.826033856599468</v>
      </c>
      <c r="O292" s="117">
        <f t="shared" si="44"/>
        <v>12.801033856599467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12.826533856599466</v>
      </c>
      <c r="L293" s="115">
        <f t="shared" si="49"/>
        <v>12.875533856599468</v>
      </c>
      <c r="M293" s="98">
        <f t="shared" si="42"/>
        <v>12.826033856599466</v>
      </c>
      <c r="N293" s="116">
        <f t="shared" si="43"/>
        <v>12.876033856599468</v>
      </c>
      <c r="O293" s="117">
        <f t="shared" si="44"/>
        <v>12.851033856599468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12.876533856599467</v>
      </c>
      <c r="L294" s="115">
        <f t="shared" si="49"/>
        <v>12.925533856599468</v>
      </c>
      <c r="M294" s="98">
        <f t="shared" si="42"/>
        <v>12.876033856599467</v>
      </c>
      <c r="N294" s="116">
        <f t="shared" si="43"/>
        <v>12.926033856599469</v>
      </c>
      <c r="O294" s="117">
        <f t="shared" si="44"/>
        <v>12.901033856599469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12.926533856599468</v>
      </c>
      <c r="L295" s="115">
        <f t="shared" si="49"/>
        <v>12.975533856599469</v>
      </c>
      <c r="M295" s="98">
        <f t="shared" si="42"/>
        <v>12.926033856599467</v>
      </c>
      <c r="N295" s="116">
        <f t="shared" si="43"/>
        <v>12.97603385659947</v>
      </c>
      <c r="O295" s="117">
        <f t="shared" si="44"/>
        <v>12.951033856599469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12.976533856599469</v>
      </c>
      <c r="L296" s="115">
        <f t="shared" si="49"/>
        <v>13.02553385659947</v>
      </c>
      <c r="M296" s="98">
        <f t="shared" si="42"/>
        <v>12.976033856599468</v>
      </c>
      <c r="N296" s="116">
        <f t="shared" si="43"/>
        <v>13.02603385659947</v>
      </c>
      <c r="O296" s="117">
        <f t="shared" si="44"/>
        <v>13.00103385659947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13.026533856599469</v>
      </c>
      <c r="L297" s="115">
        <f t="shared" si="49"/>
        <v>13.075533856599471</v>
      </c>
      <c r="M297" s="98">
        <f t="shared" si="42"/>
        <v>13.026033856599469</v>
      </c>
      <c r="N297" s="116">
        <f t="shared" si="43"/>
        <v>13.076033856599471</v>
      </c>
      <c r="O297" s="117">
        <f t="shared" si="44"/>
        <v>13.051033856599471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13.07653385659947</v>
      </c>
      <c r="L298" s="115">
        <f t="shared" si="49"/>
        <v>13.125533856599471</v>
      </c>
      <c r="M298" s="98">
        <f t="shared" si="42"/>
        <v>13.076033856599469</v>
      </c>
      <c r="N298" s="116">
        <f t="shared" si="43"/>
        <v>13.126033856599472</v>
      </c>
      <c r="O298" s="117">
        <f t="shared" si="44"/>
        <v>13.101033856599472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13.126533856599471</v>
      </c>
      <c r="L299" s="115">
        <f t="shared" si="49"/>
        <v>13.175533856599472</v>
      </c>
      <c r="M299" s="98">
        <f t="shared" si="42"/>
        <v>13.12603385659947</v>
      </c>
      <c r="N299" s="116">
        <f t="shared" si="43"/>
        <v>13.176033856599473</v>
      </c>
      <c r="O299" s="117">
        <f t="shared" si="44"/>
        <v>13.151033856599472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13.176533856599471</v>
      </c>
      <c r="L300" s="115">
        <f t="shared" si="49"/>
        <v>13.225533856599473</v>
      </c>
      <c r="M300" s="98">
        <f t="shared" si="42"/>
        <v>13.176033856599471</v>
      </c>
      <c r="N300" s="116">
        <f t="shared" si="43"/>
        <v>13.226033856599473</v>
      </c>
      <c r="O300" s="117">
        <f t="shared" si="44"/>
        <v>13.201033856599473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13.226533856599472</v>
      </c>
      <c r="L301" s="115">
        <f t="shared" si="49"/>
        <v>13.275533856599473</v>
      </c>
      <c r="M301" s="98">
        <f t="shared" si="42"/>
        <v>13.226033856599472</v>
      </c>
      <c r="N301" s="116">
        <f t="shared" si="43"/>
        <v>13.276033856599474</v>
      </c>
      <c r="O301" s="117">
        <f t="shared" si="44"/>
        <v>13.251033856599474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13.276533856599473</v>
      </c>
      <c r="L302" s="115">
        <f t="shared" si="49"/>
        <v>13.325533856599474</v>
      </c>
      <c r="M302" s="98">
        <f t="shared" si="42"/>
        <v>13.276033856599472</v>
      </c>
      <c r="N302" s="116">
        <f t="shared" si="43"/>
        <v>13.326033856599475</v>
      </c>
      <c r="O302" s="117">
        <f t="shared" si="44"/>
        <v>13.301033856599474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13.326533856599474</v>
      </c>
      <c r="L303" s="115">
        <f t="shared" si="49"/>
        <v>13.375533856599475</v>
      </c>
      <c r="M303" s="98">
        <f t="shared" si="42"/>
        <v>13.326033856599473</v>
      </c>
      <c r="N303" s="116">
        <f t="shared" si="43"/>
        <v>13.376033856599475</v>
      </c>
      <c r="O303" s="117">
        <f t="shared" si="44"/>
        <v>13.351033856599475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13.376533856599474</v>
      </c>
      <c r="L304" s="115">
        <f t="shared" si="49"/>
        <v>13.425533856599476</v>
      </c>
      <c r="M304" s="98">
        <f t="shared" si="42"/>
        <v>13.376033856599474</v>
      </c>
      <c r="N304" s="116">
        <f t="shared" si="43"/>
        <v>13.426033856599476</v>
      </c>
      <c r="O304" s="117">
        <f t="shared" si="44"/>
        <v>13.401033856599476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13.426533856599475</v>
      </c>
      <c r="L305" s="115">
        <f t="shared" si="49"/>
        <v>13.475533856599476</v>
      </c>
      <c r="M305" s="98">
        <f t="shared" si="42"/>
        <v>13.426033856599474</v>
      </c>
      <c r="N305" s="116">
        <f t="shared" si="43"/>
        <v>13.476033856599477</v>
      </c>
      <c r="O305" s="117">
        <f t="shared" si="44"/>
        <v>13.451033856599476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13.476533856599476</v>
      </c>
      <c r="L306" s="115">
        <f t="shared" si="49"/>
        <v>13.525533856599477</v>
      </c>
      <c r="M306" s="98">
        <f t="shared" si="42"/>
        <v>13.476033856599475</v>
      </c>
      <c r="N306" s="116">
        <f t="shared" si="43"/>
        <v>13.526033856599478</v>
      </c>
      <c r="O306" s="117">
        <f t="shared" si="44"/>
        <v>13.501033856599477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13.526533856599476</v>
      </c>
      <c r="L307" s="115">
        <f t="shared" si="49"/>
        <v>13.575533856599478</v>
      </c>
      <c r="M307" s="98">
        <f t="shared" si="42"/>
        <v>13.526033856599476</v>
      </c>
      <c r="N307" s="116">
        <f t="shared" si="43"/>
        <v>13.576033856599478</v>
      </c>
      <c r="O307" s="117">
        <f t="shared" si="44"/>
        <v>13.551033856599478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13.576533856599477</v>
      </c>
      <c r="L308" s="115">
        <f t="shared" si="49"/>
        <v>13.625533856599478</v>
      </c>
      <c r="M308" s="98">
        <f t="shared" si="42"/>
        <v>13.576033856599476</v>
      </c>
      <c r="N308" s="116">
        <f t="shared" si="43"/>
        <v>13.626033856599479</v>
      </c>
      <c r="O308" s="117">
        <f t="shared" si="44"/>
        <v>13.601033856599479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13.626533856599478</v>
      </c>
      <c r="L309" s="115">
        <f t="shared" si="49"/>
        <v>13.675533856599479</v>
      </c>
      <c r="M309" s="98">
        <f t="shared" si="42"/>
        <v>13.626033856599477</v>
      </c>
      <c r="N309" s="116">
        <f t="shared" si="43"/>
        <v>13.67603385659948</v>
      </c>
      <c r="O309" s="117">
        <f t="shared" si="44"/>
        <v>13.651033856599479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13.676533856599479</v>
      </c>
      <c r="L310" s="115">
        <f t="shared" si="49"/>
        <v>13.72553385659948</v>
      </c>
      <c r="M310" s="98">
        <f t="shared" si="42"/>
        <v>13.676033856599478</v>
      </c>
      <c r="N310" s="116">
        <f t="shared" si="43"/>
        <v>13.72603385659948</v>
      </c>
      <c r="O310" s="117">
        <f t="shared" si="44"/>
        <v>13.70103385659948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13.726533856599479</v>
      </c>
      <c r="L311" s="115">
        <f t="shared" si="49"/>
        <v>13.77553385659948</v>
      </c>
      <c r="M311" s="98">
        <f t="shared" si="42"/>
        <v>13.726033856599479</v>
      </c>
      <c r="N311" s="116">
        <f t="shared" si="43"/>
        <v>13.776033856599481</v>
      </c>
      <c r="O311" s="117">
        <f t="shared" si="44"/>
        <v>13.751033856599481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13.77653385659948</v>
      </c>
      <c r="L312" s="115">
        <f t="shared" si="49"/>
        <v>13.825533856599481</v>
      </c>
      <c r="M312" s="98">
        <f t="shared" si="42"/>
        <v>13.776033856599479</v>
      </c>
      <c r="N312" s="116">
        <f t="shared" si="43"/>
        <v>13.826033856599482</v>
      </c>
      <c r="O312" s="117">
        <f t="shared" si="44"/>
        <v>13.801033856599481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13.826533856599481</v>
      </c>
      <c r="L313" s="115">
        <f t="shared" si="49"/>
        <v>13.875533856599482</v>
      </c>
      <c r="M313" s="98">
        <f t="shared" si="42"/>
        <v>13.82603385659948</v>
      </c>
      <c r="N313" s="116">
        <f t="shared" si="43"/>
        <v>13.876033856599483</v>
      </c>
      <c r="O313" s="117">
        <f t="shared" si="44"/>
        <v>13.851033856599482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13.876533856599481</v>
      </c>
      <c r="L314" s="115">
        <f t="shared" si="49"/>
        <v>13.925533856599483</v>
      </c>
      <c r="M314" s="98">
        <f t="shared" si="42"/>
        <v>13.876033856599481</v>
      </c>
      <c r="N314" s="116">
        <f t="shared" si="43"/>
        <v>13.926033856599483</v>
      </c>
      <c r="O314" s="117">
        <f t="shared" si="44"/>
        <v>13.901033856599483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13.926533856599482</v>
      </c>
      <c r="L315" s="115">
        <f t="shared" si="49"/>
        <v>13.975533856599483</v>
      </c>
      <c r="M315" s="98">
        <f t="shared" si="42"/>
        <v>13.926033856599481</v>
      </c>
      <c r="N315" s="116">
        <f t="shared" si="43"/>
        <v>13.976033856599484</v>
      </c>
      <c r="O315" s="117">
        <f t="shared" si="44"/>
        <v>13.951033856599484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13.976533856599483</v>
      </c>
      <c r="L316" s="115">
        <f t="shared" si="49"/>
        <v>14.025533856599484</v>
      </c>
      <c r="M316" s="98">
        <f t="shared" si="42"/>
        <v>13.976033856599482</v>
      </c>
      <c r="N316" s="116">
        <f t="shared" si="43"/>
        <v>14.026033856599485</v>
      </c>
      <c r="O316" s="117">
        <f t="shared" si="44"/>
        <v>14.001033856599484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14.026533856599483</v>
      </c>
      <c r="L317" s="115">
        <f t="shared" si="49"/>
        <v>14.075533856599485</v>
      </c>
      <c r="M317" s="98">
        <f t="shared" si="42"/>
        <v>14.026033856599483</v>
      </c>
      <c r="N317" s="116">
        <f t="shared" si="43"/>
        <v>14.076033856599485</v>
      </c>
      <c r="O317" s="117">
        <f t="shared" si="44"/>
        <v>14.051033856599485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14.076533856599484</v>
      </c>
      <c r="L318" s="115">
        <f t="shared" si="49"/>
        <v>14.125533856599485</v>
      </c>
      <c r="M318" s="98">
        <f t="shared" si="42"/>
        <v>14.076033856599484</v>
      </c>
      <c r="N318" s="116">
        <f t="shared" si="43"/>
        <v>14.126033856599486</v>
      </c>
      <c r="O318" s="117">
        <f t="shared" si="44"/>
        <v>14.101033856599486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14.126533856599485</v>
      </c>
      <c r="L319" s="115">
        <f t="shared" si="49"/>
        <v>14.175533856599486</v>
      </c>
      <c r="M319" s="98">
        <f t="shared" si="42"/>
        <v>14.126033856599484</v>
      </c>
      <c r="N319" s="116">
        <f t="shared" si="43"/>
        <v>14.176033856599487</v>
      </c>
      <c r="O319" s="117">
        <f t="shared" si="44"/>
        <v>14.151033856599486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14.176533856599486</v>
      </c>
      <c r="L320" s="115">
        <f t="shared" si="49"/>
        <v>14.225533856599487</v>
      </c>
      <c r="M320" s="98">
        <f t="shared" si="42"/>
        <v>14.176033856599485</v>
      </c>
      <c r="N320" s="116">
        <f t="shared" si="43"/>
        <v>14.226033856599487</v>
      </c>
      <c r="O320" s="117">
        <f t="shared" si="44"/>
        <v>14.201033856599487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14.226533856599486</v>
      </c>
      <c r="L321" s="115">
        <f t="shared" si="49"/>
        <v>14.275533856599488</v>
      </c>
      <c r="M321" s="98">
        <f t="shared" si="42"/>
        <v>14.226033856599486</v>
      </c>
      <c r="N321" s="116">
        <f t="shared" si="43"/>
        <v>14.276033856599488</v>
      </c>
      <c r="O321" s="117">
        <f t="shared" si="44"/>
        <v>14.251033856599488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14.276533856599487</v>
      </c>
      <c r="L322" s="115">
        <f t="shared" si="49"/>
        <v>14.325533856599488</v>
      </c>
      <c r="M322" s="98">
        <f t="shared" si="42"/>
        <v>14.276033856599486</v>
      </c>
      <c r="N322" s="116">
        <f t="shared" si="43"/>
        <v>14.326033856599489</v>
      </c>
      <c r="O322" s="117">
        <f t="shared" si="44"/>
        <v>14.301033856599489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14.326533856599488</v>
      </c>
      <c r="L323" s="115">
        <f t="shared" si="49"/>
        <v>14.375533856599489</v>
      </c>
      <c r="M323" s="98">
        <f t="shared" si="42"/>
        <v>14.326033856599487</v>
      </c>
      <c r="N323" s="116">
        <f t="shared" si="43"/>
        <v>14.37603385659949</v>
      </c>
      <c r="O323" s="117">
        <f t="shared" si="44"/>
        <v>14.351033856599489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14.376533856599488</v>
      </c>
      <c r="L324" s="115">
        <f t="shared" si="49"/>
        <v>14.42553385659949</v>
      </c>
      <c r="M324" s="98">
        <f t="shared" si="42"/>
        <v>14.376033856599488</v>
      </c>
      <c r="N324" s="116">
        <f t="shared" si="43"/>
        <v>14.42603385659949</v>
      </c>
      <c r="O324" s="117">
        <f t="shared" si="44"/>
        <v>14.40103385659949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14.426533856599489</v>
      </c>
      <c r="L325" s="115">
        <f t="shared" si="49"/>
        <v>14.47553385659949</v>
      </c>
      <c r="M325" s="98">
        <f t="shared" ref="M325:M388" si="52">K325-5*10^-(D$2+1)</f>
        <v>14.426033856599489</v>
      </c>
      <c r="N325" s="116">
        <f t="shared" ref="N325:N388" si="53">L325+5*10^-(D$2+1)</f>
        <v>14.476033856599491</v>
      </c>
      <c r="O325" s="117">
        <f t="shared" ref="O325:O388" si="54">AVERAGE(K325,L325)</f>
        <v>14.451033856599491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14.47653385659949</v>
      </c>
      <c r="L326" s="115">
        <f t="shared" ref="L326:L389" si="59">K326+$I$4-POWER(10,-$D$2)</f>
        <v>14.525533856599491</v>
      </c>
      <c r="M326" s="98">
        <f t="shared" si="52"/>
        <v>14.476033856599489</v>
      </c>
      <c r="N326" s="116">
        <f t="shared" si="53"/>
        <v>14.526033856599492</v>
      </c>
      <c r="O326" s="117">
        <f t="shared" si="54"/>
        <v>14.501033856599491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14.526533856599491</v>
      </c>
      <c r="L327" s="115">
        <f t="shared" si="59"/>
        <v>14.575533856599492</v>
      </c>
      <c r="M327" s="98">
        <f t="shared" si="52"/>
        <v>14.52603385659949</v>
      </c>
      <c r="N327" s="116">
        <f t="shared" si="53"/>
        <v>14.576033856599492</v>
      </c>
      <c r="O327" s="117">
        <f t="shared" si="54"/>
        <v>14.551033856599492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14.576533856599491</v>
      </c>
      <c r="L328" s="115">
        <f t="shared" si="59"/>
        <v>14.625533856599493</v>
      </c>
      <c r="M328" s="98">
        <f t="shared" si="52"/>
        <v>14.576033856599491</v>
      </c>
      <c r="N328" s="116">
        <f t="shared" si="53"/>
        <v>14.626033856599493</v>
      </c>
      <c r="O328" s="117">
        <f t="shared" si="54"/>
        <v>14.601033856599493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14.626533856599492</v>
      </c>
      <c r="L329" s="115">
        <f t="shared" si="59"/>
        <v>14.675533856599493</v>
      </c>
      <c r="M329" s="98">
        <f t="shared" si="52"/>
        <v>14.626033856599491</v>
      </c>
      <c r="N329" s="116">
        <f t="shared" si="53"/>
        <v>14.676033856599494</v>
      </c>
      <c r="O329" s="117">
        <f t="shared" si="54"/>
        <v>14.651033856599494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14.676533856599493</v>
      </c>
      <c r="L330" s="115">
        <f t="shared" si="59"/>
        <v>14.725533856599494</v>
      </c>
      <c r="M330" s="98">
        <f t="shared" si="52"/>
        <v>14.676033856599492</v>
      </c>
      <c r="N330" s="116">
        <f t="shared" si="53"/>
        <v>14.726033856599495</v>
      </c>
      <c r="O330" s="117">
        <f t="shared" si="54"/>
        <v>14.701033856599494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14.726533856599493</v>
      </c>
      <c r="L331" s="115">
        <f t="shared" si="59"/>
        <v>14.775533856599495</v>
      </c>
      <c r="M331" s="98">
        <f t="shared" si="52"/>
        <v>14.726033856599493</v>
      </c>
      <c r="N331" s="116">
        <f t="shared" si="53"/>
        <v>14.776033856599495</v>
      </c>
      <c r="O331" s="117">
        <f t="shared" si="54"/>
        <v>14.751033856599495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14.776533856599494</v>
      </c>
      <c r="L332" s="115">
        <f t="shared" si="59"/>
        <v>14.825533856599495</v>
      </c>
      <c r="M332" s="98">
        <f t="shared" si="52"/>
        <v>14.776033856599494</v>
      </c>
      <c r="N332" s="116">
        <f t="shared" si="53"/>
        <v>14.826033856599496</v>
      </c>
      <c r="O332" s="117">
        <f t="shared" si="54"/>
        <v>14.801033856599496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14.826533856599495</v>
      </c>
      <c r="L333" s="115">
        <f t="shared" si="59"/>
        <v>14.875533856599496</v>
      </c>
      <c r="M333" s="98">
        <f t="shared" si="52"/>
        <v>14.826033856599494</v>
      </c>
      <c r="N333" s="116">
        <f t="shared" si="53"/>
        <v>14.876033856599497</v>
      </c>
      <c r="O333" s="117">
        <f t="shared" si="54"/>
        <v>14.851033856599496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14.876533856599496</v>
      </c>
      <c r="L334" s="115">
        <f t="shared" si="59"/>
        <v>14.925533856599497</v>
      </c>
      <c r="M334" s="98">
        <f t="shared" si="52"/>
        <v>14.876033856599495</v>
      </c>
      <c r="N334" s="116">
        <f t="shared" si="53"/>
        <v>14.926033856599497</v>
      </c>
      <c r="O334" s="117">
        <f t="shared" si="54"/>
        <v>14.901033856599497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14.926533856599496</v>
      </c>
      <c r="L335" s="115">
        <f t="shared" si="59"/>
        <v>14.975533856599498</v>
      </c>
      <c r="M335" s="98">
        <f t="shared" si="52"/>
        <v>14.926033856599496</v>
      </c>
      <c r="N335" s="116">
        <f t="shared" si="53"/>
        <v>14.976033856599498</v>
      </c>
      <c r="O335" s="117">
        <f t="shared" si="54"/>
        <v>14.951033856599498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14.976533856599497</v>
      </c>
      <c r="L336" s="115">
        <f t="shared" si="59"/>
        <v>15.025533856599498</v>
      </c>
      <c r="M336" s="98">
        <f t="shared" si="52"/>
        <v>14.976033856599496</v>
      </c>
      <c r="N336" s="116">
        <f t="shared" si="53"/>
        <v>15.026033856599499</v>
      </c>
      <c r="O336" s="117">
        <f t="shared" si="54"/>
        <v>15.001033856599499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15.026533856599498</v>
      </c>
      <c r="L337" s="115">
        <f t="shared" si="59"/>
        <v>15.075533856599499</v>
      </c>
      <c r="M337" s="98">
        <f t="shared" si="52"/>
        <v>15.026033856599497</v>
      </c>
      <c r="N337" s="116">
        <f t="shared" si="53"/>
        <v>15.0760338565995</v>
      </c>
      <c r="O337" s="117">
        <f t="shared" si="54"/>
        <v>15.051033856599499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15.076533856599498</v>
      </c>
      <c r="L338" s="115">
        <f t="shared" si="59"/>
        <v>15.1255338565995</v>
      </c>
      <c r="M338" s="98">
        <f t="shared" si="52"/>
        <v>15.076033856599498</v>
      </c>
      <c r="N338" s="116">
        <f t="shared" si="53"/>
        <v>15.1260338565995</v>
      </c>
      <c r="O338" s="117">
        <f t="shared" si="54"/>
        <v>15.1010338565995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15.126533856599499</v>
      </c>
      <c r="L339" s="115">
        <f t="shared" si="59"/>
        <v>15.1755338565995</v>
      </c>
      <c r="M339" s="98">
        <f t="shared" si="52"/>
        <v>15.126033856599499</v>
      </c>
      <c r="N339" s="116">
        <f t="shared" si="53"/>
        <v>15.176033856599501</v>
      </c>
      <c r="O339" s="117">
        <f t="shared" si="54"/>
        <v>15.151033856599501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15.1765338565995</v>
      </c>
      <c r="L340" s="115">
        <f t="shared" si="59"/>
        <v>15.225533856599501</v>
      </c>
      <c r="M340" s="98">
        <f t="shared" si="52"/>
        <v>15.176033856599499</v>
      </c>
      <c r="N340" s="116">
        <f t="shared" si="53"/>
        <v>15.226033856599502</v>
      </c>
      <c r="O340" s="117">
        <f t="shared" si="54"/>
        <v>15.201033856599501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15.226533856599501</v>
      </c>
      <c r="L341" s="115">
        <f t="shared" si="59"/>
        <v>15.275533856599502</v>
      </c>
      <c r="M341" s="98">
        <f t="shared" si="52"/>
        <v>15.2260338565995</v>
      </c>
      <c r="N341" s="116">
        <f t="shared" si="53"/>
        <v>15.276033856599502</v>
      </c>
      <c r="O341" s="117">
        <f t="shared" si="54"/>
        <v>15.251033856599502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15.276533856599501</v>
      </c>
      <c r="L342" s="115">
        <f t="shared" si="59"/>
        <v>15.325533856599503</v>
      </c>
      <c r="M342" s="98">
        <f t="shared" si="52"/>
        <v>15.276033856599501</v>
      </c>
      <c r="N342" s="116">
        <f t="shared" si="53"/>
        <v>15.326033856599503</v>
      </c>
      <c r="O342" s="117">
        <f t="shared" si="54"/>
        <v>15.301033856599503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15.326533856599502</v>
      </c>
      <c r="L343" s="115">
        <f t="shared" si="59"/>
        <v>15.375533856599503</v>
      </c>
      <c r="M343" s="98">
        <f t="shared" si="52"/>
        <v>15.326033856599501</v>
      </c>
      <c r="N343" s="116">
        <f t="shared" si="53"/>
        <v>15.376033856599504</v>
      </c>
      <c r="O343" s="117">
        <f t="shared" si="54"/>
        <v>15.351033856599503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15.376533856599503</v>
      </c>
      <c r="L344" s="115">
        <f t="shared" si="59"/>
        <v>15.425533856599504</v>
      </c>
      <c r="M344" s="98">
        <f t="shared" si="52"/>
        <v>15.376033856599502</v>
      </c>
      <c r="N344" s="116">
        <f t="shared" si="53"/>
        <v>15.426033856599505</v>
      </c>
      <c r="O344" s="117">
        <f t="shared" si="54"/>
        <v>15.401033856599504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15.426533856599503</v>
      </c>
      <c r="L345" s="115">
        <f t="shared" si="59"/>
        <v>15.475533856599505</v>
      </c>
      <c r="M345" s="98">
        <f t="shared" si="52"/>
        <v>15.426033856599503</v>
      </c>
      <c r="N345" s="116">
        <f t="shared" si="53"/>
        <v>15.476033856599505</v>
      </c>
      <c r="O345" s="117">
        <f t="shared" si="54"/>
        <v>15.451033856599505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15.476533856599504</v>
      </c>
      <c r="L346" s="115">
        <f t="shared" si="59"/>
        <v>15.525533856599505</v>
      </c>
      <c r="M346" s="98">
        <f t="shared" si="52"/>
        <v>15.476033856599503</v>
      </c>
      <c r="N346" s="116">
        <f t="shared" si="53"/>
        <v>15.526033856599506</v>
      </c>
      <c r="O346" s="117">
        <f t="shared" si="54"/>
        <v>15.501033856599506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15.526533856599505</v>
      </c>
      <c r="L347" s="115">
        <f t="shared" si="59"/>
        <v>15.575533856599506</v>
      </c>
      <c r="M347" s="98">
        <f t="shared" si="52"/>
        <v>15.526033856599504</v>
      </c>
      <c r="N347" s="116">
        <f t="shared" si="53"/>
        <v>15.576033856599507</v>
      </c>
      <c r="O347" s="117">
        <f t="shared" si="54"/>
        <v>15.551033856599506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15.576533856599506</v>
      </c>
      <c r="L348" s="115">
        <f t="shared" si="59"/>
        <v>15.625533856599507</v>
      </c>
      <c r="M348" s="98">
        <f t="shared" si="52"/>
        <v>15.576033856599505</v>
      </c>
      <c r="N348" s="116">
        <f t="shared" si="53"/>
        <v>15.626033856599507</v>
      </c>
      <c r="O348" s="117">
        <f t="shared" si="54"/>
        <v>15.601033856599507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15.626533856599506</v>
      </c>
      <c r="L349" s="115">
        <f t="shared" si="59"/>
        <v>15.675533856599507</v>
      </c>
      <c r="M349" s="98">
        <f t="shared" si="52"/>
        <v>15.626033856599506</v>
      </c>
      <c r="N349" s="116">
        <f t="shared" si="53"/>
        <v>15.676033856599508</v>
      </c>
      <c r="O349" s="117">
        <f t="shared" si="54"/>
        <v>15.651033856599508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15.676533856599507</v>
      </c>
      <c r="L350" s="115">
        <f t="shared" si="59"/>
        <v>15.725533856599508</v>
      </c>
      <c r="M350" s="98">
        <f t="shared" si="52"/>
        <v>15.676033856599506</v>
      </c>
      <c r="N350" s="116">
        <f t="shared" si="53"/>
        <v>15.726033856599509</v>
      </c>
      <c r="O350" s="117">
        <f t="shared" si="54"/>
        <v>15.701033856599508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15.726533856599508</v>
      </c>
      <c r="L351" s="115">
        <f t="shared" si="59"/>
        <v>15.775533856599509</v>
      </c>
      <c r="M351" s="98">
        <f t="shared" si="52"/>
        <v>15.726033856599507</v>
      </c>
      <c r="N351" s="116">
        <f t="shared" si="53"/>
        <v>15.77603385659951</v>
      </c>
      <c r="O351" s="117">
        <f t="shared" si="54"/>
        <v>15.751033856599509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15.776533856599508</v>
      </c>
      <c r="L352" s="115">
        <f t="shared" si="59"/>
        <v>15.82553385659951</v>
      </c>
      <c r="M352" s="98">
        <f t="shared" si="52"/>
        <v>15.776033856599508</v>
      </c>
      <c r="N352" s="116">
        <f t="shared" si="53"/>
        <v>15.82603385659951</v>
      </c>
      <c r="O352" s="117">
        <f t="shared" si="54"/>
        <v>15.80103385659951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15.826533856599509</v>
      </c>
      <c r="L353" s="115">
        <f t="shared" si="59"/>
        <v>15.87553385659951</v>
      </c>
      <c r="M353" s="98">
        <f t="shared" si="52"/>
        <v>15.826033856599508</v>
      </c>
      <c r="N353" s="116">
        <f t="shared" si="53"/>
        <v>15.876033856599511</v>
      </c>
      <c r="O353" s="117">
        <f t="shared" si="54"/>
        <v>15.851033856599511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15.87653385659951</v>
      </c>
      <c r="L354" s="115">
        <f t="shared" si="59"/>
        <v>15.925533856599511</v>
      </c>
      <c r="M354" s="98">
        <f t="shared" si="52"/>
        <v>15.876033856599509</v>
      </c>
      <c r="N354" s="116">
        <f t="shared" si="53"/>
        <v>15.926033856599512</v>
      </c>
      <c r="O354" s="117">
        <f t="shared" si="54"/>
        <v>15.901033856599511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15.92653385659951</v>
      </c>
      <c r="L355" s="115">
        <f t="shared" si="59"/>
        <v>15.975533856599512</v>
      </c>
      <c r="M355" s="98">
        <f t="shared" si="52"/>
        <v>15.92603385659951</v>
      </c>
      <c r="N355" s="116">
        <f t="shared" si="53"/>
        <v>15.976033856599512</v>
      </c>
      <c r="O355" s="117">
        <f t="shared" si="54"/>
        <v>15.951033856599512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15.976533856599511</v>
      </c>
      <c r="L356" s="115">
        <f t="shared" si="59"/>
        <v>16.025533856599509</v>
      </c>
      <c r="M356" s="98">
        <f t="shared" si="52"/>
        <v>15.976033856599511</v>
      </c>
      <c r="N356" s="116">
        <f t="shared" si="53"/>
        <v>16.026033856599508</v>
      </c>
      <c r="O356" s="117">
        <f t="shared" si="54"/>
        <v>16.001033856599509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16.02653385659951</v>
      </c>
      <c r="L357" s="115">
        <f t="shared" si="59"/>
        <v>16.07553385659951</v>
      </c>
      <c r="M357" s="98">
        <f t="shared" si="52"/>
        <v>16.026033856599511</v>
      </c>
      <c r="N357" s="116">
        <f t="shared" si="53"/>
        <v>16.076033856599508</v>
      </c>
      <c r="O357" s="117">
        <f t="shared" si="54"/>
        <v>16.05103385659951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16.076533856599511</v>
      </c>
      <c r="L358" s="115">
        <f t="shared" si="59"/>
        <v>16.12553385659951</v>
      </c>
      <c r="M358" s="98">
        <f t="shared" si="52"/>
        <v>16.076033856599512</v>
      </c>
      <c r="N358" s="116">
        <f t="shared" si="53"/>
        <v>16.126033856599509</v>
      </c>
      <c r="O358" s="117">
        <f t="shared" si="54"/>
        <v>16.101033856599511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16.126533856599512</v>
      </c>
      <c r="L359" s="115">
        <f t="shared" si="59"/>
        <v>16.175533856599511</v>
      </c>
      <c r="M359" s="98">
        <f t="shared" si="52"/>
        <v>16.126033856599513</v>
      </c>
      <c r="N359" s="116">
        <f t="shared" si="53"/>
        <v>16.17603385659951</v>
      </c>
      <c r="O359" s="117">
        <f t="shared" si="54"/>
        <v>16.151033856599511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16.176533856599512</v>
      </c>
      <c r="L360" s="115">
        <f t="shared" si="59"/>
        <v>16.225533856599512</v>
      </c>
      <c r="M360" s="98">
        <f t="shared" si="52"/>
        <v>16.176033856599513</v>
      </c>
      <c r="N360" s="116">
        <f t="shared" si="53"/>
        <v>16.226033856599511</v>
      </c>
      <c r="O360" s="117">
        <f t="shared" si="54"/>
        <v>16.201033856599512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16.226533856599513</v>
      </c>
      <c r="L361" s="115">
        <f t="shared" si="59"/>
        <v>16.275533856599512</v>
      </c>
      <c r="M361" s="98">
        <f t="shared" si="52"/>
        <v>16.226033856599514</v>
      </c>
      <c r="N361" s="116">
        <f t="shared" si="53"/>
        <v>16.276033856599511</v>
      </c>
      <c r="O361" s="117">
        <f t="shared" si="54"/>
        <v>16.251033856599513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16.276533856599514</v>
      </c>
      <c r="L362" s="115">
        <f t="shared" si="59"/>
        <v>16.325533856599513</v>
      </c>
      <c r="M362" s="98">
        <f t="shared" si="52"/>
        <v>16.276033856599515</v>
      </c>
      <c r="N362" s="116">
        <f t="shared" si="53"/>
        <v>16.326033856599512</v>
      </c>
      <c r="O362" s="117">
        <f t="shared" si="54"/>
        <v>16.301033856599513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16.326533856599514</v>
      </c>
      <c r="L363" s="115">
        <f t="shared" si="59"/>
        <v>16.375533856599514</v>
      </c>
      <c r="M363" s="98">
        <f t="shared" si="52"/>
        <v>16.326033856599516</v>
      </c>
      <c r="N363" s="116">
        <f t="shared" si="53"/>
        <v>16.376033856599513</v>
      </c>
      <c r="O363" s="117">
        <f t="shared" si="54"/>
        <v>16.351033856599514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16.376533856599515</v>
      </c>
      <c r="L364" s="115">
        <f t="shared" si="59"/>
        <v>16.425533856599515</v>
      </c>
      <c r="M364" s="98">
        <f t="shared" si="52"/>
        <v>16.376033856599516</v>
      </c>
      <c r="N364" s="116">
        <f t="shared" si="53"/>
        <v>16.426033856599513</v>
      </c>
      <c r="O364" s="117">
        <f t="shared" si="54"/>
        <v>16.401033856599515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16.426533856599516</v>
      </c>
      <c r="L365" s="115">
        <f t="shared" si="59"/>
        <v>16.475533856599515</v>
      </c>
      <c r="M365" s="98">
        <f t="shared" si="52"/>
        <v>16.426033856599517</v>
      </c>
      <c r="N365" s="116">
        <f t="shared" si="53"/>
        <v>16.476033856599514</v>
      </c>
      <c r="O365" s="117">
        <f t="shared" si="54"/>
        <v>16.451033856599516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16.476533856599517</v>
      </c>
      <c r="L366" s="115">
        <f t="shared" si="59"/>
        <v>16.525533856599516</v>
      </c>
      <c r="M366" s="98">
        <f t="shared" si="52"/>
        <v>16.476033856599518</v>
      </c>
      <c r="N366" s="116">
        <f t="shared" si="53"/>
        <v>16.526033856599515</v>
      </c>
      <c r="O366" s="117">
        <f t="shared" si="54"/>
        <v>16.501033856599516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16.526533856599517</v>
      </c>
      <c r="L367" s="115">
        <f t="shared" si="59"/>
        <v>16.575533856599517</v>
      </c>
      <c r="M367" s="98">
        <f t="shared" si="52"/>
        <v>16.526033856599518</v>
      </c>
      <c r="N367" s="116">
        <f t="shared" si="53"/>
        <v>16.576033856599516</v>
      </c>
      <c r="O367" s="117">
        <f t="shared" si="54"/>
        <v>16.551033856599517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16.576533856599518</v>
      </c>
      <c r="L368" s="115">
        <f t="shared" si="59"/>
        <v>16.625533856599517</v>
      </c>
      <c r="M368" s="98">
        <f t="shared" si="52"/>
        <v>16.576033856599519</v>
      </c>
      <c r="N368" s="116">
        <f t="shared" si="53"/>
        <v>16.626033856599516</v>
      </c>
      <c r="O368" s="117">
        <f t="shared" si="54"/>
        <v>16.601033856599518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16.626533856599519</v>
      </c>
      <c r="L369" s="115">
        <f t="shared" si="59"/>
        <v>16.675533856599518</v>
      </c>
      <c r="M369" s="98">
        <f t="shared" si="52"/>
        <v>16.62603385659952</v>
      </c>
      <c r="N369" s="116">
        <f t="shared" si="53"/>
        <v>16.676033856599517</v>
      </c>
      <c r="O369" s="117">
        <f t="shared" si="54"/>
        <v>16.651033856599518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16.676533856599519</v>
      </c>
      <c r="L370" s="115">
        <f t="shared" si="59"/>
        <v>16.725533856599519</v>
      </c>
      <c r="M370" s="98">
        <f t="shared" si="52"/>
        <v>16.676033856599521</v>
      </c>
      <c r="N370" s="116">
        <f t="shared" si="53"/>
        <v>16.726033856599518</v>
      </c>
      <c r="O370" s="117">
        <f t="shared" si="54"/>
        <v>16.701033856599519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16.72653385659952</v>
      </c>
      <c r="L371" s="115">
        <f t="shared" si="59"/>
        <v>16.77553385659952</v>
      </c>
      <c r="M371" s="98">
        <f t="shared" si="52"/>
        <v>16.726033856599521</v>
      </c>
      <c r="N371" s="116">
        <f t="shared" si="53"/>
        <v>16.776033856599518</v>
      </c>
      <c r="O371" s="117">
        <f t="shared" si="54"/>
        <v>16.75103385659952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16.776533856599521</v>
      </c>
      <c r="L372" s="115">
        <f t="shared" si="59"/>
        <v>16.82553385659952</v>
      </c>
      <c r="M372" s="98">
        <f t="shared" si="52"/>
        <v>16.776033856599522</v>
      </c>
      <c r="N372" s="116">
        <f t="shared" si="53"/>
        <v>16.826033856599519</v>
      </c>
      <c r="O372" s="117">
        <f t="shared" si="54"/>
        <v>16.801033856599521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16.826533856599521</v>
      </c>
      <c r="L373" s="115">
        <f t="shared" si="59"/>
        <v>16.875533856599521</v>
      </c>
      <c r="M373" s="98">
        <f t="shared" si="52"/>
        <v>16.826033856599523</v>
      </c>
      <c r="N373" s="116">
        <f t="shared" si="53"/>
        <v>16.87603385659952</v>
      </c>
      <c r="O373" s="117">
        <f t="shared" si="54"/>
        <v>16.851033856599521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16.876533856599522</v>
      </c>
      <c r="L374" s="115">
        <f t="shared" si="59"/>
        <v>16.925533856599522</v>
      </c>
      <c r="M374" s="98">
        <f t="shared" si="52"/>
        <v>16.876033856599523</v>
      </c>
      <c r="N374" s="116">
        <f t="shared" si="53"/>
        <v>16.926033856599521</v>
      </c>
      <c r="O374" s="117">
        <f t="shared" si="54"/>
        <v>16.901033856599522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16.926533856599523</v>
      </c>
      <c r="L375" s="115">
        <f t="shared" si="59"/>
        <v>16.975533856599522</v>
      </c>
      <c r="M375" s="98">
        <f t="shared" si="52"/>
        <v>16.926033856599524</v>
      </c>
      <c r="N375" s="116">
        <f t="shared" si="53"/>
        <v>16.976033856599521</v>
      </c>
      <c r="O375" s="117">
        <f t="shared" si="54"/>
        <v>16.951033856599523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16.976533856599524</v>
      </c>
      <c r="L376" s="115">
        <f t="shared" si="59"/>
        <v>17.025533856599523</v>
      </c>
      <c r="M376" s="98">
        <f t="shared" si="52"/>
        <v>16.976033856599525</v>
      </c>
      <c r="N376" s="116">
        <f t="shared" si="53"/>
        <v>17.026033856599522</v>
      </c>
      <c r="O376" s="117">
        <f t="shared" si="54"/>
        <v>17.001033856599523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17.026533856599524</v>
      </c>
      <c r="L377" s="115">
        <f t="shared" si="59"/>
        <v>17.075533856599524</v>
      </c>
      <c r="M377" s="98">
        <f t="shared" si="52"/>
        <v>17.026033856599526</v>
      </c>
      <c r="N377" s="116">
        <f t="shared" si="53"/>
        <v>17.076033856599523</v>
      </c>
      <c r="O377" s="117">
        <f t="shared" si="54"/>
        <v>17.051033856599524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17.076533856599525</v>
      </c>
      <c r="L378" s="115">
        <f t="shared" si="59"/>
        <v>17.125533856599525</v>
      </c>
      <c r="M378" s="98">
        <f t="shared" si="52"/>
        <v>17.076033856599526</v>
      </c>
      <c r="N378" s="116">
        <f t="shared" si="53"/>
        <v>17.126033856599523</v>
      </c>
      <c r="O378" s="117">
        <f t="shared" si="54"/>
        <v>17.101033856599525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17.126533856599526</v>
      </c>
      <c r="L379" s="115">
        <f t="shared" si="59"/>
        <v>17.175533856599525</v>
      </c>
      <c r="M379" s="98">
        <f t="shared" si="52"/>
        <v>17.126033856599527</v>
      </c>
      <c r="N379" s="116">
        <f t="shared" si="53"/>
        <v>17.176033856599524</v>
      </c>
      <c r="O379" s="117">
        <f t="shared" si="54"/>
        <v>17.151033856599526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17.176533856599526</v>
      </c>
      <c r="L380" s="115">
        <f t="shared" si="59"/>
        <v>17.225533856599526</v>
      </c>
      <c r="M380" s="98">
        <f t="shared" si="52"/>
        <v>17.176033856599528</v>
      </c>
      <c r="N380" s="116">
        <f t="shared" si="53"/>
        <v>17.226033856599525</v>
      </c>
      <c r="O380" s="117">
        <f t="shared" si="54"/>
        <v>17.201033856599526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17.226533856599527</v>
      </c>
      <c r="L381" s="115">
        <f t="shared" si="59"/>
        <v>17.275533856599527</v>
      </c>
      <c r="M381" s="98">
        <f t="shared" si="52"/>
        <v>17.226033856599528</v>
      </c>
      <c r="N381" s="116">
        <f t="shared" si="53"/>
        <v>17.276033856599526</v>
      </c>
      <c r="O381" s="117">
        <f t="shared" si="54"/>
        <v>17.251033856599527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17.276533856599528</v>
      </c>
      <c r="L382" s="115">
        <f t="shared" si="59"/>
        <v>17.325533856599527</v>
      </c>
      <c r="M382" s="98">
        <f t="shared" si="52"/>
        <v>17.276033856599529</v>
      </c>
      <c r="N382" s="116">
        <f t="shared" si="53"/>
        <v>17.326033856599526</v>
      </c>
      <c r="O382" s="117">
        <f t="shared" si="54"/>
        <v>17.301033856599528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17.326533856599529</v>
      </c>
      <c r="L383" s="115">
        <f t="shared" si="59"/>
        <v>17.375533856599528</v>
      </c>
      <c r="M383" s="98">
        <f t="shared" si="52"/>
        <v>17.32603385659953</v>
      </c>
      <c r="N383" s="116">
        <f t="shared" si="53"/>
        <v>17.376033856599527</v>
      </c>
      <c r="O383" s="117">
        <f t="shared" si="54"/>
        <v>17.351033856599528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17.376533856599529</v>
      </c>
      <c r="L384" s="115">
        <f t="shared" si="59"/>
        <v>17.425533856599529</v>
      </c>
      <c r="M384" s="98">
        <f t="shared" si="52"/>
        <v>17.37603385659953</v>
      </c>
      <c r="N384" s="116">
        <f t="shared" si="53"/>
        <v>17.426033856599528</v>
      </c>
      <c r="O384" s="117">
        <f t="shared" si="54"/>
        <v>17.401033856599529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17.42653385659953</v>
      </c>
      <c r="L385" s="115">
        <f t="shared" si="59"/>
        <v>17.47553385659953</v>
      </c>
      <c r="M385" s="98">
        <f t="shared" si="52"/>
        <v>17.426033856599531</v>
      </c>
      <c r="N385" s="116">
        <f t="shared" si="53"/>
        <v>17.476033856599528</v>
      </c>
      <c r="O385" s="117">
        <f t="shared" si="54"/>
        <v>17.45103385659953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17.476533856599531</v>
      </c>
      <c r="L386" s="115">
        <f t="shared" si="59"/>
        <v>17.52553385659953</v>
      </c>
      <c r="M386" s="98">
        <f t="shared" si="52"/>
        <v>17.476033856599532</v>
      </c>
      <c r="N386" s="116">
        <f t="shared" si="53"/>
        <v>17.526033856599529</v>
      </c>
      <c r="O386" s="117">
        <f t="shared" si="54"/>
        <v>17.50103385659953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17.526533856599531</v>
      </c>
      <c r="L387" s="115">
        <f t="shared" si="59"/>
        <v>17.575533856599531</v>
      </c>
      <c r="M387" s="98">
        <f t="shared" si="52"/>
        <v>17.526033856599533</v>
      </c>
      <c r="N387" s="116">
        <f t="shared" si="53"/>
        <v>17.57603385659953</v>
      </c>
      <c r="O387" s="117">
        <f t="shared" si="54"/>
        <v>17.551033856599531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17.576533856599532</v>
      </c>
      <c r="L388" s="115">
        <f t="shared" si="59"/>
        <v>17.625533856599532</v>
      </c>
      <c r="M388" s="98">
        <f t="shared" si="52"/>
        <v>17.576033856599533</v>
      </c>
      <c r="N388" s="116">
        <f t="shared" si="53"/>
        <v>17.62603385659953</v>
      </c>
      <c r="O388" s="117">
        <f t="shared" si="54"/>
        <v>17.601033856599532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17.626533856599533</v>
      </c>
      <c r="L389" s="115">
        <f t="shared" si="59"/>
        <v>17.675533856599532</v>
      </c>
      <c r="M389" s="98">
        <f t="shared" ref="M389:M452" si="62">K389-5*10^-(D$2+1)</f>
        <v>17.626033856599534</v>
      </c>
      <c r="N389" s="116">
        <f t="shared" ref="N389:N452" si="63">L389+5*10^-(D$2+1)</f>
        <v>17.676033856599531</v>
      </c>
      <c r="O389" s="117">
        <f t="shared" ref="O389:O452" si="64">AVERAGE(K389,L389)</f>
        <v>17.651033856599533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17.676533856599534</v>
      </c>
      <c r="L390" s="115">
        <f t="shared" ref="L390:L453" si="69">K390+$I$4-POWER(10,-$D$2)</f>
        <v>17.725533856599533</v>
      </c>
      <c r="M390" s="98">
        <f t="shared" si="62"/>
        <v>17.676033856599535</v>
      </c>
      <c r="N390" s="116">
        <f t="shared" si="63"/>
        <v>17.726033856599532</v>
      </c>
      <c r="O390" s="117">
        <f t="shared" si="64"/>
        <v>17.701033856599533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17.726533856599534</v>
      </c>
      <c r="L391" s="115">
        <f t="shared" si="69"/>
        <v>17.775533856599534</v>
      </c>
      <c r="M391" s="98">
        <f t="shared" si="62"/>
        <v>17.726033856599535</v>
      </c>
      <c r="N391" s="116">
        <f t="shared" si="63"/>
        <v>17.776033856599533</v>
      </c>
      <c r="O391" s="117">
        <f t="shared" si="64"/>
        <v>17.751033856599534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17.776533856599535</v>
      </c>
      <c r="L392" s="115">
        <f t="shared" si="69"/>
        <v>17.825533856599534</v>
      </c>
      <c r="M392" s="98">
        <f t="shared" si="62"/>
        <v>17.776033856599536</v>
      </c>
      <c r="N392" s="116">
        <f t="shared" si="63"/>
        <v>17.826033856599533</v>
      </c>
      <c r="O392" s="117">
        <f t="shared" si="64"/>
        <v>17.801033856599535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17.826533856599536</v>
      </c>
      <c r="L393" s="115">
        <f t="shared" si="69"/>
        <v>17.875533856599535</v>
      </c>
      <c r="M393" s="98">
        <f t="shared" si="62"/>
        <v>17.826033856599537</v>
      </c>
      <c r="N393" s="116">
        <f t="shared" si="63"/>
        <v>17.876033856599534</v>
      </c>
      <c r="O393" s="117">
        <f t="shared" si="64"/>
        <v>17.851033856599535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17.876533856599536</v>
      </c>
      <c r="L394" s="115">
        <f t="shared" si="69"/>
        <v>17.925533856599536</v>
      </c>
      <c r="M394" s="98">
        <f t="shared" si="62"/>
        <v>17.876033856599538</v>
      </c>
      <c r="N394" s="116">
        <f t="shared" si="63"/>
        <v>17.926033856599535</v>
      </c>
      <c r="O394" s="117">
        <f t="shared" si="64"/>
        <v>17.901033856599536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17.926533856599537</v>
      </c>
      <c r="L395" s="115">
        <f t="shared" si="69"/>
        <v>17.975533856599537</v>
      </c>
      <c r="M395" s="98">
        <f t="shared" si="62"/>
        <v>17.926033856599538</v>
      </c>
      <c r="N395" s="116">
        <f t="shared" si="63"/>
        <v>17.976033856599535</v>
      </c>
      <c r="O395" s="117">
        <f t="shared" si="64"/>
        <v>17.951033856599537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17.976533856599538</v>
      </c>
      <c r="L396" s="115">
        <f t="shared" si="69"/>
        <v>18.025533856599537</v>
      </c>
      <c r="M396" s="98">
        <f t="shared" si="62"/>
        <v>17.976033856599539</v>
      </c>
      <c r="N396" s="116">
        <f t="shared" si="63"/>
        <v>18.026033856599536</v>
      </c>
      <c r="O396" s="117">
        <f t="shared" si="64"/>
        <v>18.001033856599538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18.026533856599539</v>
      </c>
      <c r="L397" s="115">
        <f t="shared" si="69"/>
        <v>18.075533856599538</v>
      </c>
      <c r="M397" s="98">
        <f t="shared" si="62"/>
        <v>18.02603385659954</v>
      </c>
      <c r="N397" s="116">
        <f t="shared" si="63"/>
        <v>18.076033856599537</v>
      </c>
      <c r="O397" s="117">
        <f t="shared" si="64"/>
        <v>18.051033856599538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18.076533856599539</v>
      </c>
      <c r="L398" s="115">
        <f t="shared" si="69"/>
        <v>18.125533856599539</v>
      </c>
      <c r="M398" s="98">
        <f t="shared" si="62"/>
        <v>18.07603385659954</v>
      </c>
      <c r="N398" s="116">
        <f t="shared" si="63"/>
        <v>18.126033856599538</v>
      </c>
      <c r="O398" s="117">
        <f t="shared" si="64"/>
        <v>18.101033856599539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18.12653385659954</v>
      </c>
      <c r="L399" s="115">
        <f t="shared" si="69"/>
        <v>18.175533856599539</v>
      </c>
      <c r="M399" s="98">
        <f t="shared" si="62"/>
        <v>18.126033856599541</v>
      </c>
      <c r="N399" s="116">
        <f t="shared" si="63"/>
        <v>18.176033856599538</v>
      </c>
      <c r="O399" s="117">
        <f t="shared" si="64"/>
        <v>18.15103385659954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18.176533856599541</v>
      </c>
      <c r="L400" s="115">
        <f t="shared" si="69"/>
        <v>18.22553385659954</v>
      </c>
      <c r="M400" s="98">
        <f t="shared" si="62"/>
        <v>18.176033856599542</v>
      </c>
      <c r="N400" s="116">
        <f t="shared" si="63"/>
        <v>18.226033856599539</v>
      </c>
      <c r="O400" s="117">
        <f t="shared" si="64"/>
        <v>18.20103385659954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18.226533856599541</v>
      </c>
      <c r="L401" s="115">
        <f t="shared" si="69"/>
        <v>18.275533856599541</v>
      </c>
      <c r="M401" s="98">
        <f t="shared" si="62"/>
        <v>18.226033856599543</v>
      </c>
      <c r="N401" s="116">
        <f t="shared" si="63"/>
        <v>18.27603385659954</v>
      </c>
      <c r="O401" s="117">
        <f t="shared" si="64"/>
        <v>18.251033856599541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18.276533856599542</v>
      </c>
      <c r="L402" s="115">
        <f t="shared" si="69"/>
        <v>18.325533856599542</v>
      </c>
      <c r="M402" s="98">
        <f t="shared" si="62"/>
        <v>18.276033856599543</v>
      </c>
      <c r="N402" s="116">
        <f t="shared" si="63"/>
        <v>18.32603385659954</v>
      </c>
      <c r="O402" s="117">
        <f t="shared" si="64"/>
        <v>18.301033856599542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18.326533856599543</v>
      </c>
      <c r="L403" s="115">
        <f t="shared" si="69"/>
        <v>18.375533856599542</v>
      </c>
      <c r="M403" s="98">
        <f t="shared" si="62"/>
        <v>18.326033856599544</v>
      </c>
      <c r="N403" s="116">
        <f t="shared" si="63"/>
        <v>18.376033856599541</v>
      </c>
      <c r="O403" s="117">
        <f t="shared" si="64"/>
        <v>18.351033856599543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18.376533856599544</v>
      </c>
      <c r="L404" s="115">
        <f t="shared" si="69"/>
        <v>18.425533856599543</v>
      </c>
      <c r="M404" s="98">
        <f t="shared" si="62"/>
        <v>18.376033856599545</v>
      </c>
      <c r="N404" s="116">
        <f t="shared" si="63"/>
        <v>18.426033856599542</v>
      </c>
      <c r="O404" s="117">
        <f t="shared" si="64"/>
        <v>18.401033856599543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18.426533856599544</v>
      </c>
      <c r="L405" s="115">
        <f t="shared" si="69"/>
        <v>18.475533856599544</v>
      </c>
      <c r="M405" s="98">
        <f t="shared" si="62"/>
        <v>18.426033856599545</v>
      </c>
      <c r="N405" s="116">
        <f t="shared" si="63"/>
        <v>18.476033856599543</v>
      </c>
      <c r="O405" s="117">
        <f t="shared" si="64"/>
        <v>18.451033856599544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18.476533856599545</v>
      </c>
      <c r="L406" s="115">
        <f t="shared" si="69"/>
        <v>18.525533856599544</v>
      </c>
      <c r="M406" s="98">
        <f t="shared" si="62"/>
        <v>18.476033856599546</v>
      </c>
      <c r="N406" s="116">
        <f t="shared" si="63"/>
        <v>18.526033856599543</v>
      </c>
      <c r="O406" s="117">
        <f t="shared" si="64"/>
        <v>18.501033856599545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18.526533856599546</v>
      </c>
      <c r="L407" s="115">
        <f t="shared" si="69"/>
        <v>18.575533856599545</v>
      </c>
      <c r="M407" s="98">
        <f t="shared" si="62"/>
        <v>18.526033856599547</v>
      </c>
      <c r="N407" s="116">
        <f t="shared" si="63"/>
        <v>18.576033856599544</v>
      </c>
      <c r="O407" s="117">
        <f t="shared" si="64"/>
        <v>18.551033856599545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18.576533856599546</v>
      </c>
      <c r="L408" s="115">
        <f t="shared" si="69"/>
        <v>18.625533856599546</v>
      </c>
      <c r="M408" s="98">
        <f t="shared" si="62"/>
        <v>18.576033856599548</v>
      </c>
      <c r="N408" s="116">
        <f t="shared" si="63"/>
        <v>18.626033856599545</v>
      </c>
      <c r="O408" s="117">
        <f t="shared" si="64"/>
        <v>18.601033856599546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18.626533856599547</v>
      </c>
      <c r="L409" s="115">
        <f t="shared" si="69"/>
        <v>18.675533856599547</v>
      </c>
      <c r="M409" s="98">
        <f t="shared" si="62"/>
        <v>18.626033856599548</v>
      </c>
      <c r="N409" s="116">
        <f t="shared" si="63"/>
        <v>18.676033856599545</v>
      </c>
      <c r="O409" s="117">
        <f t="shared" si="64"/>
        <v>18.651033856599547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18.676533856599548</v>
      </c>
      <c r="L410" s="115">
        <f t="shared" si="69"/>
        <v>18.725533856599547</v>
      </c>
      <c r="M410" s="98">
        <f t="shared" si="62"/>
        <v>18.676033856599549</v>
      </c>
      <c r="N410" s="116">
        <f t="shared" si="63"/>
        <v>18.726033856599546</v>
      </c>
      <c r="O410" s="117">
        <f t="shared" si="64"/>
        <v>18.701033856599548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18.726533856599548</v>
      </c>
      <c r="L411" s="115">
        <f t="shared" si="69"/>
        <v>18.775533856599548</v>
      </c>
      <c r="M411" s="98">
        <f t="shared" si="62"/>
        <v>18.72603385659955</v>
      </c>
      <c r="N411" s="116">
        <f t="shared" si="63"/>
        <v>18.776033856599547</v>
      </c>
      <c r="O411" s="117">
        <f t="shared" si="64"/>
        <v>18.751033856599548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18.776533856599549</v>
      </c>
      <c r="L412" s="115">
        <f t="shared" si="69"/>
        <v>18.825533856599549</v>
      </c>
      <c r="M412" s="98">
        <f t="shared" si="62"/>
        <v>18.77603385659955</v>
      </c>
      <c r="N412" s="116">
        <f t="shared" si="63"/>
        <v>18.826033856599548</v>
      </c>
      <c r="O412" s="117">
        <f t="shared" si="64"/>
        <v>18.801033856599549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18.82653385659955</v>
      </c>
      <c r="L413" s="115">
        <f t="shared" si="69"/>
        <v>18.875533856599549</v>
      </c>
      <c r="M413" s="98">
        <f t="shared" si="62"/>
        <v>18.826033856599551</v>
      </c>
      <c r="N413" s="116">
        <f t="shared" si="63"/>
        <v>18.876033856599548</v>
      </c>
      <c r="O413" s="117">
        <f t="shared" si="64"/>
        <v>18.85103385659955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18.876533856599551</v>
      </c>
      <c r="L414" s="115">
        <f t="shared" si="69"/>
        <v>18.92553385659955</v>
      </c>
      <c r="M414" s="98">
        <f t="shared" si="62"/>
        <v>18.876033856599552</v>
      </c>
      <c r="N414" s="116">
        <f t="shared" si="63"/>
        <v>18.926033856599549</v>
      </c>
      <c r="O414" s="117">
        <f t="shared" si="64"/>
        <v>18.90103385659955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18.926533856599551</v>
      </c>
      <c r="L415" s="115">
        <f t="shared" si="69"/>
        <v>18.975533856599551</v>
      </c>
      <c r="M415" s="98">
        <f t="shared" si="62"/>
        <v>18.926033856599553</v>
      </c>
      <c r="N415" s="116">
        <f t="shared" si="63"/>
        <v>18.97603385659955</v>
      </c>
      <c r="O415" s="117">
        <f t="shared" si="64"/>
        <v>18.951033856599551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18.976533856599552</v>
      </c>
      <c r="L416" s="115">
        <f t="shared" si="69"/>
        <v>19.025533856599552</v>
      </c>
      <c r="M416" s="98">
        <f t="shared" si="62"/>
        <v>18.976033856599553</v>
      </c>
      <c r="N416" s="116">
        <f t="shared" si="63"/>
        <v>19.02603385659955</v>
      </c>
      <c r="O416" s="117">
        <f t="shared" si="64"/>
        <v>19.001033856599552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19.026533856599553</v>
      </c>
      <c r="L417" s="115">
        <f t="shared" si="69"/>
        <v>19.075533856599552</v>
      </c>
      <c r="M417" s="98">
        <f t="shared" si="62"/>
        <v>19.026033856599554</v>
      </c>
      <c r="N417" s="116">
        <f t="shared" si="63"/>
        <v>19.076033856599551</v>
      </c>
      <c r="O417" s="117">
        <f t="shared" si="64"/>
        <v>19.051033856599553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19.076533856599553</v>
      </c>
      <c r="L418" s="115">
        <f t="shared" si="69"/>
        <v>19.125533856599553</v>
      </c>
      <c r="M418" s="98">
        <f t="shared" si="62"/>
        <v>19.076033856599555</v>
      </c>
      <c r="N418" s="116">
        <f t="shared" si="63"/>
        <v>19.126033856599552</v>
      </c>
      <c r="O418" s="117">
        <f t="shared" si="64"/>
        <v>19.101033856599553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19.126533856599554</v>
      </c>
      <c r="L419" s="115">
        <f t="shared" si="69"/>
        <v>19.175533856599554</v>
      </c>
      <c r="M419" s="98">
        <f t="shared" si="62"/>
        <v>19.126033856599555</v>
      </c>
      <c r="N419" s="116">
        <f t="shared" si="63"/>
        <v>19.176033856599553</v>
      </c>
      <c r="O419" s="117">
        <f t="shared" si="64"/>
        <v>19.151033856599554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19.176533856599555</v>
      </c>
      <c r="L420" s="115">
        <f t="shared" si="69"/>
        <v>19.225533856599554</v>
      </c>
      <c r="M420" s="98">
        <f t="shared" si="62"/>
        <v>19.176033856599556</v>
      </c>
      <c r="N420" s="116">
        <f t="shared" si="63"/>
        <v>19.226033856599553</v>
      </c>
      <c r="O420" s="117">
        <f t="shared" si="64"/>
        <v>19.201033856599555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19.226533856599556</v>
      </c>
      <c r="L421" s="115">
        <f t="shared" si="69"/>
        <v>19.275533856599555</v>
      </c>
      <c r="M421" s="98">
        <f t="shared" si="62"/>
        <v>19.226033856599557</v>
      </c>
      <c r="N421" s="116">
        <f t="shared" si="63"/>
        <v>19.276033856599554</v>
      </c>
      <c r="O421" s="117">
        <f t="shared" si="64"/>
        <v>19.251033856599555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19.276533856599556</v>
      </c>
      <c r="L422" s="115">
        <f t="shared" si="69"/>
        <v>19.325533856599556</v>
      </c>
      <c r="M422" s="98">
        <f t="shared" si="62"/>
        <v>19.276033856599557</v>
      </c>
      <c r="N422" s="116">
        <f t="shared" si="63"/>
        <v>19.326033856599555</v>
      </c>
      <c r="O422" s="117">
        <f t="shared" si="64"/>
        <v>19.301033856599556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19.326533856599557</v>
      </c>
      <c r="L423" s="115">
        <f t="shared" si="69"/>
        <v>19.375533856599557</v>
      </c>
      <c r="M423" s="98">
        <f t="shared" si="62"/>
        <v>19.326033856599558</v>
      </c>
      <c r="N423" s="116">
        <f t="shared" si="63"/>
        <v>19.376033856599555</v>
      </c>
      <c r="O423" s="117">
        <f t="shared" si="64"/>
        <v>19.351033856599557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19.376533856599558</v>
      </c>
      <c r="L424" s="115">
        <f t="shared" si="69"/>
        <v>19.425533856599557</v>
      </c>
      <c r="M424" s="98">
        <f t="shared" si="62"/>
        <v>19.376033856599559</v>
      </c>
      <c r="N424" s="116">
        <f t="shared" si="63"/>
        <v>19.426033856599556</v>
      </c>
      <c r="O424" s="117">
        <f t="shared" si="64"/>
        <v>19.401033856599557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19.426533856599558</v>
      </c>
      <c r="L425" s="115">
        <f t="shared" si="69"/>
        <v>19.475533856599558</v>
      </c>
      <c r="M425" s="98">
        <f t="shared" si="62"/>
        <v>19.42603385659956</v>
      </c>
      <c r="N425" s="116">
        <f t="shared" si="63"/>
        <v>19.476033856599557</v>
      </c>
      <c r="O425" s="117">
        <f t="shared" si="64"/>
        <v>19.451033856599558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19.476533856599559</v>
      </c>
      <c r="L426" s="115">
        <f t="shared" si="69"/>
        <v>19.525533856599559</v>
      </c>
      <c r="M426" s="98">
        <f t="shared" si="62"/>
        <v>19.47603385659956</v>
      </c>
      <c r="N426" s="116">
        <f t="shared" si="63"/>
        <v>19.526033856599557</v>
      </c>
      <c r="O426" s="117">
        <f t="shared" si="64"/>
        <v>19.501033856599559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19.52653385659956</v>
      </c>
      <c r="L427" s="115">
        <f t="shared" si="69"/>
        <v>19.575533856599559</v>
      </c>
      <c r="M427" s="98">
        <f t="shared" si="62"/>
        <v>19.526033856599561</v>
      </c>
      <c r="N427" s="116">
        <f t="shared" si="63"/>
        <v>19.576033856599558</v>
      </c>
      <c r="O427" s="117">
        <f t="shared" si="64"/>
        <v>19.55103385659956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19.576533856599561</v>
      </c>
      <c r="L428" s="115">
        <f t="shared" si="69"/>
        <v>19.62553385659956</v>
      </c>
      <c r="M428" s="98">
        <f t="shared" si="62"/>
        <v>19.576033856599562</v>
      </c>
      <c r="N428" s="116">
        <f t="shared" si="63"/>
        <v>19.626033856599559</v>
      </c>
      <c r="O428" s="117">
        <f t="shared" si="64"/>
        <v>19.60103385659956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19.626533856599561</v>
      </c>
      <c r="L429" s="115">
        <f t="shared" si="69"/>
        <v>19.675533856599561</v>
      </c>
      <c r="M429" s="98">
        <f t="shared" si="62"/>
        <v>19.626033856599562</v>
      </c>
      <c r="N429" s="116">
        <f t="shared" si="63"/>
        <v>19.67603385659956</v>
      </c>
      <c r="O429" s="117">
        <f t="shared" si="64"/>
        <v>19.651033856599561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19.676533856599562</v>
      </c>
      <c r="L430" s="115">
        <f t="shared" si="69"/>
        <v>19.725533856599561</v>
      </c>
      <c r="M430" s="98">
        <f t="shared" si="62"/>
        <v>19.676033856599563</v>
      </c>
      <c r="N430" s="116">
        <f t="shared" si="63"/>
        <v>19.72603385659956</v>
      </c>
      <c r="O430" s="117">
        <f t="shared" si="64"/>
        <v>19.701033856599562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19.726533856599563</v>
      </c>
      <c r="L431" s="115">
        <f t="shared" si="69"/>
        <v>19.775533856599562</v>
      </c>
      <c r="M431" s="98">
        <f t="shared" si="62"/>
        <v>19.726033856599564</v>
      </c>
      <c r="N431" s="116">
        <f t="shared" si="63"/>
        <v>19.776033856599561</v>
      </c>
      <c r="O431" s="117">
        <f t="shared" si="64"/>
        <v>19.751033856599562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19.776533856599563</v>
      </c>
      <c r="L432" s="115">
        <f t="shared" si="69"/>
        <v>19.825533856599563</v>
      </c>
      <c r="M432" s="98">
        <f t="shared" si="62"/>
        <v>19.776033856599565</v>
      </c>
      <c r="N432" s="116">
        <f t="shared" si="63"/>
        <v>19.826033856599562</v>
      </c>
      <c r="O432" s="117">
        <f t="shared" si="64"/>
        <v>19.801033856599563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19.826533856599564</v>
      </c>
      <c r="L433" s="115">
        <f t="shared" si="69"/>
        <v>19.875533856599564</v>
      </c>
      <c r="M433" s="98">
        <f t="shared" si="62"/>
        <v>19.826033856599565</v>
      </c>
      <c r="N433" s="116">
        <f t="shared" si="63"/>
        <v>19.876033856599562</v>
      </c>
      <c r="O433" s="117">
        <f t="shared" si="64"/>
        <v>19.851033856599564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19.876533856599565</v>
      </c>
      <c r="L434" s="115">
        <f t="shared" si="69"/>
        <v>19.925533856599564</v>
      </c>
      <c r="M434" s="98">
        <f t="shared" si="62"/>
        <v>19.876033856599566</v>
      </c>
      <c r="N434" s="116">
        <f t="shared" si="63"/>
        <v>19.926033856599563</v>
      </c>
      <c r="O434" s="117">
        <f t="shared" si="64"/>
        <v>19.901033856599565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19.926533856599566</v>
      </c>
      <c r="L435" s="115">
        <f t="shared" si="69"/>
        <v>19.975533856599565</v>
      </c>
      <c r="M435" s="98">
        <f t="shared" si="62"/>
        <v>19.926033856599567</v>
      </c>
      <c r="N435" s="116">
        <f t="shared" si="63"/>
        <v>19.976033856599564</v>
      </c>
      <c r="O435" s="117">
        <f t="shared" si="64"/>
        <v>19.951033856599565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19.976533856599566</v>
      </c>
      <c r="L436" s="115">
        <f t="shared" si="69"/>
        <v>20.025533856599566</v>
      </c>
      <c r="M436" s="98">
        <f t="shared" si="62"/>
        <v>19.976033856599567</v>
      </c>
      <c r="N436" s="116">
        <f t="shared" si="63"/>
        <v>20.026033856599565</v>
      </c>
      <c r="O436" s="117">
        <f t="shared" si="64"/>
        <v>20.001033856599566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20.026533856599567</v>
      </c>
      <c r="L437" s="115">
        <f t="shared" si="69"/>
        <v>20.075533856599566</v>
      </c>
      <c r="M437" s="98">
        <f t="shared" si="62"/>
        <v>20.026033856599568</v>
      </c>
      <c r="N437" s="116">
        <f t="shared" si="63"/>
        <v>20.076033856599565</v>
      </c>
      <c r="O437" s="117">
        <f t="shared" si="64"/>
        <v>20.051033856599567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20.076533856599568</v>
      </c>
      <c r="L438" s="115">
        <f t="shared" si="69"/>
        <v>20.125533856599567</v>
      </c>
      <c r="M438" s="98">
        <f t="shared" si="62"/>
        <v>20.076033856599569</v>
      </c>
      <c r="N438" s="116">
        <f t="shared" si="63"/>
        <v>20.126033856599566</v>
      </c>
      <c r="O438" s="117">
        <f t="shared" si="64"/>
        <v>20.101033856599567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20.126533856599568</v>
      </c>
      <c r="L439" s="115">
        <f t="shared" si="69"/>
        <v>20.175533856599568</v>
      </c>
      <c r="M439" s="98">
        <f t="shared" si="62"/>
        <v>20.12603385659957</v>
      </c>
      <c r="N439" s="116">
        <f t="shared" si="63"/>
        <v>20.176033856599567</v>
      </c>
      <c r="O439" s="117">
        <f t="shared" si="64"/>
        <v>20.151033856599568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20.176533856599569</v>
      </c>
      <c r="L440" s="115">
        <f t="shared" si="69"/>
        <v>20.225533856599569</v>
      </c>
      <c r="M440" s="98">
        <f t="shared" si="62"/>
        <v>20.17603385659957</v>
      </c>
      <c r="N440" s="116">
        <f t="shared" si="63"/>
        <v>20.226033856599567</v>
      </c>
      <c r="O440" s="117">
        <f t="shared" si="64"/>
        <v>20.201033856599569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20.22653385659957</v>
      </c>
      <c r="L441" s="115">
        <f t="shared" si="69"/>
        <v>20.275533856599569</v>
      </c>
      <c r="M441" s="98">
        <f t="shared" si="62"/>
        <v>20.226033856599571</v>
      </c>
      <c r="N441" s="116">
        <f t="shared" si="63"/>
        <v>20.276033856599568</v>
      </c>
      <c r="O441" s="117">
        <f t="shared" si="64"/>
        <v>20.25103385659957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20.276533856599571</v>
      </c>
      <c r="L442" s="115">
        <f t="shared" si="69"/>
        <v>20.32553385659957</v>
      </c>
      <c r="M442" s="98">
        <f t="shared" si="62"/>
        <v>20.276033856599572</v>
      </c>
      <c r="N442" s="116">
        <f t="shared" si="63"/>
        <v>20.326033856599569</v>
      </c>
      <c r="O442" s="117">
        <f t="shared" si="64"/>
        <v>20.30103385659957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20.326533856599571</v>
      </c>
      <c r="L443" s="115">
        <f t="shared" si="69"/>
        <v>20.375533856599571</v>
      </c>
      <c r="M443" s="98">
        <f t="shared" si="62"/>
        <v>20.326033856599572</v>
      </c>
      <c r="N443" s="116">
        <f t="shared" si="63"/>
        <v>20.37603385659957</v>
      </c>
      <c r="O443" s="117">
        <f t="shared" si="64"/>
        <v>20.351033856599571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20.376533856599572</v>
      </c>
      <c r="L444" s="115">
        <f t="shared" si="69"/>
        <v>20.425533856599571</v>
      </c>
      <c r="M444" s="98">
        <f t="shared" si="62"/>
        <v>20.376033856599573</v>
      </c>
      <c r="N444" s="116">
        <f t="shared" si="63"/>
        <v>20.42603385659957</v>
      </c>
      <c r="O444" s="117">
        <f t="shared" si="64"/>
        <v>20.401033856599572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20.426533856599573</v>
      </c>
      <c r="L445" s="115">
        <f t="shared" si="69"/>
        <v>20.475533856599572</v>
      </c>
      <c r="M445" s="98">
        <f t="shared" si="62"/>
        <v>20.426033856599574</v>
      </c>
      <c r="N445" s="116">
        <f t="shared" si="63"/>
        <v>20.476033856599571</v>
      </c>
      <c r="O445" s="117">
        <f t="shared" si="64"/>
        <v>20.451033856599572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20.476533856599573</v>
      </c>
      <c r="L446" s="115">
        <f t="shared" si="69"/>
        <v>20.525533856599573</v>
      </c>
      <c r="M446" s="98">
        <f t="shared" si="62"/>
        <v>20.476033856599575</v>
      </c>
      <c r="N446" s="116">
        <f t="shared" si="63"/>
        <v>20.526033856599572</v>
      </c>
      <c r="O446" s="117">
        <f t="shared" si="64"/>
        <v>20.501033856599573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20.526533856599574</v>
      </c>
      <c r="L447" s="115">
        <f t="shared" si="69"/>
        <v>20.575533856599574</v>
      </c>
      <c r="M447" s="98">
        <f t="shared" si="62"/>
        <v>20.526033856599575</v>
      </c>
      <c r="N447" s="116">
        <f t="shared" si="63"/>
        <v>20.576033856599572</v>
      </c>
      <c r="O447" s="117">
        <f t="shared" si="64"/>
        <v>20.551033856599574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20.576533856599575</v>
      </c>
      <c r="L448" s="115">
        <f t="shared" si="69"/>
        <v>20.625533856599574</v>
      </c>
      <c r="M448" s="98">
        <f t="shared" si="62"/>
        <v>20.576033856599576</v>
      </c>
      <c r="N448" s="116">
        <f t="shared" si="63"/>
        <v>20.626033856599573</v>
      </c>
      <c r="O448" s="117">
        <f t="shared" si="64"/>
        <v>20.601033856599575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20.626533856599576</v>
      </c>
      <c r="L449" s="115">
        <f t="shared" si="69"/>
        <v>20.675533856599575</v>
      </c>
      <c r="M449" s="98">
        <f t="shared" si="62"/>
        <v>20.626033856599577</v>
      </c>
      <c r="N449" s="116">
        <f t="shared" si="63"/>
        <v>20.676033856599574</v>
      </c>
      <c r="O449" s="117">
        <f t="shared" si="64"/>
        <v>20.651033856599575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20.676533856599576</v>
      </c>
      <c r="L450" s="115">
        <f t="shared" si="69"/>
        <v>20.725533856599576</v>
      </c>
      <c r="M450" s="98">
        <f t="shared" si="62"/>
        <v>20.676033856599577</v>
      </c>
      <c r="N450" s="116">
        <f t="shared" si="63"/>
        <v>20.726033856599575</v>
      </c>
      <c r="O450" s="117">
        <f t="shared" si="64"/>
        <v>20.701033856599576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20.726533856599577</v>
      </c>
      <c r="L451" s="115">
        <f t="shared" si="69"/>
        <v>20.775533856599576</v>
      </c>
      <c r="M451" s="98">
        <f t="shared" si="62"/>
        <v>20.726033856599578</v>
      </c>
      <c r="N451" s="116">
        <f t="shared" si="63"/>
        <v>20.776033856599575</v>
      </c>
      <c r="O451" s="117">
        <f t="shared" si="64"/>
        <v>20.751033856599577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20.776533856599578</v>
      </c>
      <c r="L452" s="115">
        <f t="shared" si="69"/>
        <v>20.825533856599577</v>
      </c>
      <c r="M452" s="98">
        <f t="shared" si="62"/>
        <v>20.776033856599579</v>
      </c>
      <c r="N452" s="116">
        <f t="shared" si="63"/>
        <v>20.826033856599576</v>
      </c>
      <c r="O452" s="117">
        <f t="shared" si="64"/>
        <v>20.801033856599577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20.826533856599578</v>
      </c>
      <c r="L453" s="115">
        <f t="shared" si="69"/>
        <v>20.875533856599578</v>
      </c>
      <c r="M453" s="98">
        <f t="shared" ref="M453:M516" si="72">K453-5*10^-(D$2+1)</f>
        <v>20.82603385659958</v>
      </c>
      <c r="N453" s="116">
        <f t="shared" ref="N453:N516" si="73">L453+5*10^-(D$2+1)</f>
        <v>20.876033856599577</v>
      </c>
      <c r="O453" s="117">
        <f t="shared" ref="O453:O516" si="74">AVERAGE(K453,L453)</f>
        <v>20.851033856599578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20.876533856599579</v>
      </c>
      <c r="L454" s="115">
        <f t="shared" ref="L454:L517" si="79">K454+$I$4-POWER(10,-$D$2)</f>
        <v>20.925533856599579</v>
      </c>
      <c r="M454" s="98">
        <f t="shared" si="72"/>
        <v>20.87603385659958</v>
      </c>
      <c r="N454" s="116">
        <f t="shared" si="73"/>
        <v>20.926033856599577</v>
      </c>
      <c r="O454" s="117">
        <f t="shared" si="74"/>
        <v>20.901033856599579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20.92653385659958</v>
      </c>
      <c r="L455" s="115">
        <f t="shared" si="79"/>
        <v>20.975533856599579</v>
      </c>
      <c r="M455" s="98">
        <f t="shared" si="72"/>
        <v>20.926033856599581</v>
      </c>
      <c r="N455" s="116">
        <f t="shared" si="73"/>
        <v>20.976033856599578</v>
      </c>
      <c r="O455" s="117">
        <f t="shared" si="74"/>
        <v>20.95103385659958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20.97653385659958</v>
      </c>
      <c r="L456" s="115">
        <f t="shared" si="79"/>
        <v>21.02553385659958</v>
      </c>
      <c r="M456" s="98">
        <f t="shared" si="72"/>
        <v>20.976033856599582</v>
      </c>
      <c r="N456" s="116">
        <f t="shared" si="73"/>
        <v>21.026033856599579</v>
      </c>
      <c r="O456" s="117">
        <f t="shared" si="74"/>
        <v>21.00103385659958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21.026533856599581</v>
      </c>
      <c r="L457" s="115">
        <f t="shared" si="79"/>
        <v>21.075533856599581</v>
      </c>
      <c r="M457" s="98">
        <f t="shared" si="72"/>
        <v>21.026033856599582</v>
      </c>
      <c r="N457" s="116">
        <f t="shared" si="73"/>
        <v>21.07603385659958</v>
      </c>
      <c r="O457" s="117">
        <f t="shared" si="74"/>
        <v>21.051033856599581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21.076533856599582</v>
      </c>
      <c r="L458" s="115">
        <f t="shared" si="79"/>
        <v>21.125533856599581</v>
      </c>
      <c r="M458" s="98">
        <f t="shared" si="72"/>
        <v>21.076033856599583</v>
      </c>
      <c r="N458" s="116">
        <f t="shared" si="73"/>
        <v>21.12603385659958</v>
      </c>
      <c r="O458" s="117">
        <f t="shared" si="74"/>
        <v>21.101033856599582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21.126533856599583</v>
      </c>
      <c r="L459" s="115">
        <f t="shared" si="79"/>
        <v>21.175533856599582</v>
      </c>
      <c r="M459" s="98">
        <f t="shared" si="72"/>
        <v>21.126033856599584</v>
      </c>
      <c r="N459" s="116">
        <f t="shared" si="73"/>
        <v>21.176033856599581</v>
      </c>
      <c r="O459" s="117">
        <f t="shared" si="74"/>
        <v>21.151033856599582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21.176533856599583</v>
      </c>
      <c r="L460" s="115">
        <f t="shared" si="79"/>
        <v>21.225533856599583</v>
      </c>
      <c r="M460" s="98">
        <f t="shared" si="72"/>
        <v>21.176033856599584</v>
      </c>
      <c r="N460" s="116">
        <f t="shared" si="73"/>
        <v>21.226033856599582</v>
      </c>
      <c r="O460" s="117">
        <f t="shared" si="74"/>
        <v>21.201033856599583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21.226533856599584</v>
      </c>
      <c r="L461" s="115">
        <f t="shared" si="79"/>
        <v>21.275533856599584</v>
      </c>
      <c r="M461" s="98">
        <f t="shared" si="72"/>
        <v>21.226033856599585</v>
      </c>
      <c r="N461" s="116">
        <f t="shared" si="73"/>
        <v>21.276033856599582</v>
      </c>
      <c r="O461" s="117">
        <f t="shared" si="74"/>
        <v>21.251033856599584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21.276533856599585</v>
      </c>
      <c r="L462" s="115">
        <f t="shared" si="79"/>
        <v>21.325533856599584</v>
      </c>
      <c r="M462" s="98">
        <f t="shared" si="72"/>
        <v>21.276033856599586</v>
      </c>
      <c r="N462" s="116">
        <f t="shared" si="73"/>
        <v>21.326033856599583</v>
      </c>
      <c r="O462" s="117">
        <f t="shared" si="74"/>
        <v>21.301033856599584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21.326533856599585</v>
      </c>
      <c r="L463" s="115">
        <f t="shared" si="79"/>
        <v>21.375533856599585</v>
      </c>
      <c r="M463" s="98">
        <f t="shared" si="72"/>
        <v>21.326033856599587</v>
      </c>
      <c r="N463" s="116">
        <f t="shared" si="73"/>
        <v>21.376033856599584</v>
      </c>
      <c r="O463" s="117">
        <f t="shared" si="74"/>
        <v>21.351033856599585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21.376533856599586</v>
      </c>
      <c r="L464" s="115">
        <f t="shared" si="79"/>
        <v>21.425533856599586</v>
      </c>
      <c r="M464" s="98">
        <f t="shared" si="72"/>
        <v>21.376033856599587</v>
      </c>
      <c r="N464" s="116">
        <f t="shared" si="73"/>
        <v>21.426033856599584</v>
      </c>
      <c r="O464" s="117">
        <f t="shared" si="74"/>
        <v>21.401033856599586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21.426533856599587</v>
      </c>
      <c r="L465" s="115">
        <f t="shared" si="79"/>
        <v>21.475533856599586</v>
      </c>
      <c r="M465" s="98">
        <f t="shared" si="72"/>
        <v>21.426033856599588</v>
      </c>
      <c r="N465" s="116">
        <f t="shared" si="73"/>
        <v>21.476033856599585</v>
      </c>
      <c r="O465" s="117">
        <f t="shared" si="74"/>
        <v>21.451033856599587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21.476533856599588</v>
      </c>
      <c r="L466" s="115">
        <f t="shared" si="79"/>
        <v>21.525533856599587</v>
      </c>
      <c r="M466" s="98">
        <f t="shared" si="72"/>
        <v>21.476033856599589</v>
      </c>
      <c r="N466" s="116">
        <f t="shared" si="73"/>
        <v>21.526033856599586</v>
      </c>
      <c r="O466" s="117">
        <f t="shared" si="74"/>
        <v>21.501033856599587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21.526533856599588</v>
      </c>
      <c r="L467" s="115">
        <f t="shared" si="79"/>
        <v>21.575533856599588</v>
      </c>
      <c r="M467" s="98">
        <f t="shared" si="72"/>
        <v>21.526033856599589</v>
      </c>
      <c r="N467" s="116">
        <f t="shared" si="73"/>
        <v>21.576033856599587</v>
      </c>
      <c r="O467" s="117">
        <f t="shared" si="74"/>
        <v>21.551033856599588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21.576533856599589</v>
      </c>
      <c r="L468" s="115">
        <f t="shared" si="79"/>
        <v>21.625533856599588</v>
      </c>
      <c r="M468" s="98">
        <f t="shared" si="72"/>
        <v>21.57603385659959</v>
      </c>
      <c r="N468" s="116">
        <f t="shared" si="73"/>
        <v>21.626033856599587</v>
      </c>
      <c r="O468" s="117">
        <f t="shared" si="74"/>
        <v>21.601033856599589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21.62653385659959</v>
      </c>
      <c r="L469" s="115">
        <f t="shared" si="79"/>
        <v>21.675533856599589</v>
      </c>
      <c r="M469" s="98">
        <f t="shared" si="72"/>
        <v>21.626033856599591</v>
      </c>
      <c r="N469" s="116">
        <f t="shared" si="73"/>
        <v>21.676033856599588</v>
      </c>
      <c r="O469" s="117">
        <f t="shared" si="74"/>
        <v>21.651033856599589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21.67653385659959</v>
      </c>
      <c r="L470" s="115">
        <f t="shared" si="79"/>
        <v>21.72553385659959</v>
      </c>
      <c r="M470" s="98">
        <f t="shared" si="72"/>
        <v>21.676033856599592</v>
      </c>
      <c r="N470" s="116">
        <f t="shared" si="73"/>
        <v>21.726033856599589</v>
      </c>
      <c r="O470" s="117">
        <f t="shared" si="74"/>
        <v>21.70103385659959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21.726533856599591</v>
      </c>
      <c r="L471" s="115">
        <f t="shared" si="79"/>
        <v>21.775533856599591</v>
      </c>
      <c r="M471" s="98">
        <f t="shared" si="72"/>
        <v>21.726033856599592</v>
      </c>
      <c r="N471" s="116">
        <f t="shared" si="73"/>
        <v>21.776033856599589</v>
      </c>
      <c r="O471" s="117">
        <f t="shared" si="74"/>
        <v>21.751033856599591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21.776533856599592</v>
      </c>
      <c r="L472" s="115">
        <f t="shared" si="79"/>
        <v>21.825533856599591</v>
      </c>
      <c r="M472" s="98">
        <f t="shared" si="72"/>
        <v>21.776033856599593</v>
      </c>
      <c r="N472" s="116">
        <f t="shared" si="73"/>
        <v>21.82603385659959</v>
      </c>
      <c r="O472" s="117">
        <f t="shared" si="74"/>
        <v>21.801033856599592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21.826533856599593</v>
      </c>
      <c r="L473" s="115">
        <f t="shared" si="79"/>
        <v>21.875533856599592</v>
      </c>
      <c r="M473" s="98">
        <f t="shared" si="72"/>
        <v>21.826033856599594</v>
      </c>
      <c r="N473" s="116">
        <f t="shared" si="73"/>
        <v>21.876033856599591</v>
      </c>
      <c r="O473" s="117">
        <f t="shared" si="74"/>
        <v>21.851033856599592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21.876533856599593</v>
      </c>
      <c r="L474" s="115">
        <f t="shared" si="79"/>
        <v>21.925533856599593</v>
      </c>
      <c r="M474" s="98">
        <f t="shared" si="72"/>
        <v>21.876033856599594</v>
      </c>
      <c r="N474" s="116">
        <f t="shared" si="73"/>
        <v>21.926033856599592</v>
      </c>
      <c r="O474" s="117">
        <f t="shared" si="74"/>
        <v>21.901033856599593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21.926533856599594</v>
      </c>
      <c r="L475" s="115">
        <f t="shared" si="79"/>
        <v>21.975533856599593</v>
      </c>
      <c r="M475" s="98">
        <f t="shared" si="72"/>
        <v>21.926033856599595</v>
      </c>
      <c r="N475" s="116">
        <f t="shared" si="73"/>
        <v>21.976033856599592</v>
      </c>
      <c r="O475" s="117">
        <f t="shared" si="74"/>
        <v>21.951033856599594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21.976533856599595</v>
      </c>
      <c r="L476" s="115">
        <f t="shared" si="79"/>
        <v>22.025533856599594</v>
      </c>
      <c r="M476" s="98">
        <f t="shared" si="72"/>
        <v>21.976033856599596</v>
      </c>
      <c r="N476" s="116">
        <f t="shared" si="73"/>
        <v>22.026033856599593</v>
      </c>
      <c r="O476" s="117">
        <f t="shared" si="74"/>
        <v>22.001033856599594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22.026533856599595</v>
      </c>
      <c r="L477" s="115">
        <f t="shared" si="79"/>
        <v>22.075533856599595</v>
      </c>
      <c r="M477" s="98">
        <f t="shared" si="72"/>
        <v>22.026033856599597</v>
      </c>
      <c r="N477" s="116">
        <f t="shared" si="73"/>
        <v>22.076033856599594</v>
      </c>
      <c r="O477" s="117">
        <f t="shared" si="74"/>
        <v>22.051033856599595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22.076533856599596</v>
      </c>
      <c r="L478" s="115">
        <f t="shared" si="79"/>
        <v>22.125533856599596</v>
      </c>
      <c r="M478" s="98">
        <f t="shared" si="72"/>
        <v>22.076033856599597</v>
      </c>
      <c r="N478" s="116">
        <f t="shared" si="73"/>
        <v>22.126033856599594</v>
      </c>
      <c r="O478" s="117">
        <f t="shared" si="74"/>
        <v>22.101033856599596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22.126533856599597</v>
      </c>
      <c r="L479" s="115">
        <f t="shared" si="79"/>
        <v>22.175533856599596</v>
      </c>
      <c r="M479" s="98">
        <f t="shared" si="72"/>
        <v>22.126033856599598</v>
      </c>
      <c r="N479" s="116">
        <f t="shared" si="73"/>
        <v>22.176033856599595</v>
      </c>
      <c r="O479" s="117">
        <f t="shared" si="74"/>
        <v>22.151033856599597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22.176533856599598</v>
      </c>
      <c r="L480" s="115">
        <f t="shared" si="79"/>
        <v>22.225533856599597</v>
      </c>
      <c r="M480" s="98">
        <f t="shared" si="72"/>
        <v>22.176033856599599</v>
      </c>
      <c r="N480" s="116">
        <f t="shared" si="73"/>
        <v>22.226033856599596</v>
      </c>
      <c r="O480" s="117">
        <f t="shared" si="74"/>
        <v>22.201033856599597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22.226533856599598</v>
      </c>
      <c r="L481" s="115">
        <f t="shared" si="79"/>
        <v>22.275533856599598</v>
      </c>
      <c r="M481" s="98">
        <f t="shared" si="72"/>
        <v>22.226033856599599</v>
      </c>
      <c r="N481" s="116">
        <f t="shared" si="73"/>
        <v>22.276033856599597</v>
      </c>
      <c r="O481" s="117">
        <f t="shared" si="74"/>
        <v>22.251033856599598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22.276533856599599</v>
      </c>
      <c r="L482" s="115">
        <f t="shared" si="79"/>
        <v>22.325533856599598</v>
      </c>
      <c r="M482" s="98">
        <f t="shared" si="72"/>
        <v>22.2760338565996</v>
      </c>
      <c r="N482" s="116">
        <f t="shared" si="73"/>
        <v>22.326033856599597</v>
      </c>
      <c r="O482" s="117">
        <f t="shared" si="74"/>
        <v>22.301033856599599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22.3265338565996</v>
      </c>
      <c r="L483" s="115">
        <f t="shared" si="79"/>
        <v>22.375533856599599</v>
      </c>
      <c r="M483" s="98">
        <f t="shared" si="72"/>
        <v>22.326033856599601</v>
      </c>
      <c r="N483" s="116">
        <f t="shared" si="73"/>
        <v>22.376033856599598</v>
      </c>
      <c r="O483" s="117">
        <f t="shared" si="74"/>
        <v>22.351033856599599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22.3765338565996</v>
      </c>
      <c r="L484" s="115">
        <f t="shared" si="79"/>
        <v>22.4255338565996</v>
      </c>
      <c r="M484" s="98">
        <f t="shared" si="72"/>
        <v>22.376033856599602</v>
      </c>
      <c r="N484" s="116">
        <f t="shared" si="73"/>
        <v>22.426033856599599</v>
      </c>
      <c r="O484" s="117">
        <f t="shared" si="74"/>
        <v>22.4010338565996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22.426533856599601</v>
      </c>
      <c r="L485" s="115">
        <f t="shared" si="79"/>
        <v>22.475533856599601</v>
      </c>
      <c r="M485" s="98">
        <f t="shared" si="72"/>
        <v>22.426033856599602</v>
      </c>
      <c r="N485" s="116">
        <f t="shared" si="73"/>
        <v>22.476033856599599</v>
      </c>
      <c r="O485" s="117">
        <f t="shared" si="74"/>
        <v>22.451033856599601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22.476533856599602</v>
      </c>
      <c r="L486" s="115">
        <f t="shared" si="79"/>
        <v>22.525533856599601</v>
      </c>
      <c r="M486" s="98">
        <f t="shared" si="72"/>
        <v>22.476033856599603</v>
      </c>
      <c r="N486" s="116">
        <f t="shared" si="73"/>
        <v>22.5260338565996</v>
      </c>
      <c r="O486" s="117">
        <f t="shared" si="74"/>
        <v>22.501033856599602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22.526533856599603</v>
      </c>
      <c r="L487" s="115">
        <f t="shared" si="79"/>
        <v>22.575533856599602</v>
      </c>
      <c r="M487" s="98">
        <f t="shared" si="72"/>
        <v>22.526033856599604</v>
      </c>
      <c r="N487" s="116">
        <f t="shared" si="73"/>
        <v>22.576033856599601</v>
      </c>
      <c r="O487" s="117">
        <f t="shared" si="74"/>
        <v>22.551033856599602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22.576533856599603</v>
      </c>
      <c r="L488" s="115">
        <f t="shared" si="79"/>
        <v>22.625533856599603</v>
      </c>
      <c r="M488" s="98">
        <f t="shared" si="72"/>
        <v>22.576033856599604</v>
      </c>
      <c r="N488" s="116">
        <f t="shared" si="73"/>
        <v>22.626033856599602</v>
      </c>
      <c r="O488" s="117">
        <f t="shared" si="74"/>
        <v>22.601033856599603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22.626533856599604</v>
      </c>
      <c r="L489" s="115">
        <f t="shared" si="79"/>
        <v>22.675533856599603</v>
      </c>
      <c r="M489" s="98">
        <f t="shared" si="72"/>
        <v>22.626033856599605</v>
      </c>
      <c r="N489" s="116">
        <f t="shared" si="73"/>
        <v>22.676033856599602</v>
      </c>
      <c r="O489" s="117">
        <f t="shared" si="74"/>
        <v>22.651033856599604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22.676533856599605</v>
      </c>
      <c r="L490" s="115">
        <f t="shared" si="79"/>
        <v>22.725533856599604</v>
      </c>
      <c r="M490" s="98">
        <f t="shared" si="72"/>
        <v>22.676033856599606</v>
      </c>
      <c r="N490" s="116">
        <f t="shared" si="73"/>
        <v>22.726033856599603</v>
      </c>
      <c r="O490" s="117">
        <f t="shared" si="74"/>
        <v>22.701033856599604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22.726533856599605</v>
      </c>
      <c r="L491" s="115">
        <f t="shared" si="79"/>
        <v>22.775533856599605</v>
      </c>
      <c r="M491" s="98">
        <f t="shared" si="72"/>
        <v>22.726033856599607</v>
      </c>
      <c r="N491" s="116">
        <f t="shared" si="73"/>
        <v>22.776033856599604</v>
      </c>
      <c r="O491" s="117">
        <f t="shared" si="74"/>
        <v>22.751033856599605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22.776533856599606</v>
      </c>
      <c r="L492" s="115">
        <f t="shared" si="79"/>
        <v>22.825533856599606</v>
      </c>
      <c r="M492" s="98">
        <f t="shared" si="72"/>
        <v>22.776033856599607</v>
      </c>
      <c r="N492" s="116">
        <f t="shared" si="73"/>
        <v>22.826033856599604</v>
      </c>
      <c r="O492" s="117">
        <f t="shared" si="74"/>
        <v>22.801033856599606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22.826533856599607</v>
      </c>
      <c r="L493" s="115">
        <f t="shared" si="79"/>
        <v>22.875533856599606</v>
      </c>
      <c r="M493" s="98">
        <f t="shared" si="72"/>
        <v>22.826033856599608</v>
      </c>
      <c r="N493" s="116">
        <f t="shared" si="73"/>
        <v>22.876033856599605</v>
      </c>
      <c r="O493" s="117">
        <f t="shared" si="74"/>
        <v>22.851033856599607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22.876533856599607</v>
      </c>
      <c r="L494" s="115">
        <f t="shared" si="79"/>
        <v>22.925533856599607</v>
      </c>
      <c r="M494" s="98">
        <f t="shared" si="72"/>
        <v>22.876033856599609</v>
      </c>
      <c r="N494" s="116">
        <f t="shared" si="73"/>
        <v>22.926033856599606</v>
      </c>
      <c r="O494" s="117">
        <f t="shared" si="74"/>
        <v>22.901033856599607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22.926533856599608</v>
      </c>
      <c r="L495" s="115">
        <f t="shared" si="79"/>
        <v>22.975533856599608</v>
      </c>
      <c r="M495" s="98">
        <f t="shared" si="72"/>
        <v>22.926033856599609</v>
      </c>
      <c r="N495" s="116">
        <f t="shared" si="73"/>
        <v>22.976033856599607</v>
      </c>
      <c r="O495" s="117">
        <f t="shared" si="74"/>
        <v>22.951033856599608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22.976533856599609</v>
      </c>
      <c r="L496" s="115">
        <f t="shared" si="79"/>
        <v>23.025533856599608</v>
      </c>
      <c r="M496" s="98">
        <f t="shared" si="72"/>
        <v>22.97603385659961</v>
      </c>
      <c r="N496" s="116">
        <f t="shared" si="73"/>
        <v>23.026033856599607</v>
      </c>
      <c r="O496" s="117">
        <f t="shared" si="74"/>
        <v>23.001033856599609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23.02653385659961</v>
      </c>
      <c r="L497" s="115">
        <f t="shared" si="79"/>
        <v>23.075533856599609</v>
      </c>
      <c r="M497" s="98">
        <f t="shared" si="72"/>
        <v>23.026033856599611</v>
      </c>
      <c r="N497" s="116">
        <f t="shared" si="73"/>
        <v>23.076033856599608</v>
      </c>
      <c r="O497" s="117">
        <f t="shared" si="74"/>
        <v>23.051033856599609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23.07653385659961</v>
      </c>
      <c r="L498" s="115">
        <f t="shared" si="79"/>
        <v>23.12553385659961</v>
      </c>
      <c r="M498" s="98">
        <f t="shared" si="72"/>
        <v>23.076033856599611</v>
      </c>
      <c r="N498" s="116">
        <f t="shared" si="73"/>
        <v>23.126033856599609</v>
      </c>
      <c r="O498" s="117">
        <f t="shared" si="74"/>
        <v>23.10103385659961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23.126533856599611</v>
      </c>
      <c r="L499" s="115">
        <f t="shared" si="79"/>
        <v>23.175533856599611</v>
      </c>
      <c r="M499" s="98">
        <f t="shared" si="72"/>
        <v>23.126033856599612</v>
      </c>
      <c r="N499" s="116">
        <f t="shared" si="73"/>
        <v>23.176033856599609</v>
      </c>
      <c r="O499" s="117">
        <f t="shared" si="74"/>
        <v>23.151033856599611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23.176533856599612</v>
      </c>
      <c r="L500" s="115">
        <f t="shared" si="79"/>
        <v>23.225533856599611</v>
      </c>
      <c r="M500" s="98">
        <f t="shared" si="72"/>
        <v>23.176033856599613</v>
      </c>
      <c r="N500" s="116">
        <f t="shared" si="73"/>
        <v>23.22603385659961</v>
      </c>
      <c r="O500" s="117">
        <f t="shared" si="74"/>
        <v>23.201033856599611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23.226533856599612</v>
      </c>
      <c r="L501" s="115">
        <f t="shared" si="79"/>
        <v>23.275533856599612</v>
      </c>
      <c r="M501" s="98">
        <f t="shared" si="72"/>
        <v>23.226033856599614</v>
      </c>
      <c r="N501" s="116">
        <f t="shared" si="73"/>
        <v>23.276033856599611</v>
      </c>
      <c r="O501" s="117">
        <f t="shared" si="74"/>
        <v>23.251033856599612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23.276533856599613</v>
      </c>
      <c r="L502" s="115">
        <f t="shared" si="79"/>
        <v>23.325533856599613</v>
      </c>
      <c r="M502" s="98">
        <f t="shared" si="72"/>
        <v>23.276033856599614</v>
      </c>
      <c r="N502" s="116">
        <f t="shared" si="73"/>
        <v>23.326033856599611</v>
      </c>
      <c r="O502" s="117">
        <f t="shared" si="74"/>
        <v>23.301033856599613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23.326533856599614</v>
      </c>
      <c r="L503" s="115">
        <f t="shared" si="79"/>
        <v>23.375533856599613</v>
      </c>
      <c r="M503" s="98">
        <f t="shared" si="72"/>
        <v>23.326033856599615</v>
      </c>
      <c r="N503" s="116">
        <f t="shared" si="73"/>
        <v>23.376033856599612</v>
      </c>
      <c r="O503" s="117">
        <f t="shared" si="74"/>
        <v>23.351033856599614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23.376533856599615</v>
      </c>
      <c r="L504" s="115">
        <f t="shared" si="79"/>
        <v>23.425533856599614</v>
      </c>
      <c r="M504" s="98">
        <f t="shared" si="72"/>
        <v>23.376033856599616</v>
      </c>
      <c r="N504" s="116">
        <f t="shared" si="73"/>
        <v>23.426033856599613</v>
      </c>
      <c r="O504" s="117">
        <f t="shared" si="74"/>
        <v>23.401033856599614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23.426533856599615</v>
      </c>
      <c r="L505" s="115">
        <f t="shared" si="79"/>
        <v>23.475533856599615</v>
      </c>
      <c r="M505" s="98">
        <f t="shared" si="72"/>
        <v>23.426033856599616</v>
      </c>
      <c r="N505" s="116">
        <f t="shared" si="73"/>
        <v>23.476033856599614</v>
      </c>
      <c r="O505" s="117">
        <f t="shared" si="74"/>
        <v>23.451033856599615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23.476533856599616</v>
      </c>
      <c r="L506" s="115">
        <f t="shared" si="79"/>
        <v>23.525533856599615</v>
      </c>
      <c r="M506" s="98">
        <f t="shared" si="72"/>
        <v>23.476033856599617</v>
      </c>
      <c r="N506" s="116">
        <f t="shared" si="73"/>
        <v>23.526033856599614</v>
      </c>
      <c r="O506" s="117">
        <f t="shared" si="74"/>
        <v>23.501033856599616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23.526533856599617</v>
      </c>
      <c r="L507" s="115">
        <f t="shared" si="79"/>
        <v>23.575533856599616</v>
      </c>
      <c r="M507" s="98">
        <f t="shared" si="72"/>
        <v>23.526033856599618</v>
      </c>
      <c r="N507" s="116">
        <f t="shared" si="73"/>
        <v>23.576033856599615</v>
      </c>
      <c r="O507" s="117">
        <f t="shared" si="74"/>
        <v>23.551033856599616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23.576533856599617</v>
      </c>
      <c r="L508" s="115">
        <f t="shared" si="79"/>
        <v>23.625533856599617</v>
      </c>
      <c r="M508" s="98">
        <f t="shared" si="72"/>
        <v>23.576033856599619</v>
      </c>
      <c r="N508" s="116">
        <f t="shared" si="73"/>
        <v>23.626033856599616</v>
      </c>
      <c r="O508" s="117">
        <f t="shared" si="74"/>
        <v>23.601033856599617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23.626533856599618</v>
      </c>
      <c r="L509" s="115">
        <f t="shared" si="79"/>
        <v>23.675533856599618</v>
      </c>
      <c r="M509" s="98">
        <f t="shared" si="72"/>
        <v>23.626033856599619</v>
      </c>
      <c r="N509" s="116">
        <f t="shared" si="73"/>
        <v>23.676033856599616</v>
      </c>
      <c r="O509" s="117">
        <f t="shared" si="74"/>
        <v>23.651033856599618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23.676533856599619</v>
      </c>
      <c r="L510" s="115">
        <f t="shared" si="79"/>
        <v>23.725533856599618</v>
      </c>
      <c r="M510" s="98">
        <f t="shared" si="72"/>
        <v>23.67603385659962</v>
      </c>
      <c r="N510" s="116">
        <f t="shared" si="73"/>
        <v>23.726033856599617</v>
      </c>
      <c r="O510" s="117">
        <f t="shared" si="74"/>
        <v>23.701033856599619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23.72653385659962</v>
      </c>
      <c r="L511" s="115">
        <f t="shared" si="79"/>
        <v>23.775533856599619</v>
      </c>
      <c r="M511" s="98">
        <f t="shared" si="72"/>
        <v>23.726033856599621</v>
      </c>
      <c r="N511" s="116">
        <f t="shared" si="73"/>
        <v>23.776033856599618</v>
      </c>
      <c r="O511" s="117">
        <f t="shared" si="74"/>
        <v>23.751033856599619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23.77653385659962</v>
      </c>
      <c r="L512" s="115">
        <f t="shared" si="79"/>
        <v>23.82553385659962</v>
      </c>
      <c r="M512" s="98">
        <f t="shared" si="72"/>
        <v>23.776033856599621</v>
      </c>
      <c r="N512" s="116">
        <f t="shared" si="73"/>
        <v>23.826033856599619</v>
      </c>
      <c r="O512" s="117">
        <f t="shared" si="74"/>
        <v>23.80103385659962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23.826533856599621</v>
      </c>
      <c r="L513" s="115">
        <f t="shared" si="79"/>
        <v>23.87553385659962</v>
      </c>
      <c r="M513" s="98">
        <f t="shared" si="72"/>
        <v>23.826033856599622</v>
      </c>
      <c r="N513" s="116">
        <f t="shared" si="73"/>
        <v>23.876033856599619</v>
      </c>
      <c r="O513" s="117">
        <f t="shared" si="74"/>
        <v>23.851033856599621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23.876533856599622</v>
      </c>
      <c r="L514" s="115">
        <f t="shared" si="79"/>
        <v>23.925533856599621</v>
      </c>
      <c r="M514" s="98">
        <f t="shared" si="72"/>
        <v>23.876033856599623</v>
      </c>
      <c r="N514" s="116">
        <f t="shared" si="73"/>
        <v>23.92603385659962</v>
      </c>
      <c r="O514" s="117">
        <f t="shared" si="74"/>
        <v>23.901033856599621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23.926533856599622</v>
      </c>
      <c r="L515" s="115">
        <f t="shared" si="79"/>
        <v>23.975533856599622</v>
      </c>
      <c r="M515" s="98">
        <f t="shared" si="72"/>
        <v>23.926033856599624</v>
      </c>
      <c r="N515" s="116">
        <f t="shared" si="73"/>
        <v>23.976033856599621</v>
      </c>
      <c r="O515" s="117">
        <f t="shared" si="74"/>
        <v>23.951033856599622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23.976533856599623</v>
      </c>
      <c r="L516" s="115">
        <f t="shared" si="79"/>
        <v>24.025533856599623</v>
      </c>
      <c r="M516" s="98">
        <f t="shared" si="72"/>
        <v>23.976033856599624</v>
      </c>
      <c r="N516" s="116">
        <f t="shared" si="73"/>
        <v>24.026033856599621</v>
      </c>
      <c r="O516" s="117">
        <f t="shared" si="74"/>
        <v>24.001033856599623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24.026533856599624</v>
      </c>
      <c r="L517" s="115">
        <f t="shared" si="79"/>
        <v>24.075533856599623</v>
      </c>
      <c r="M517" s="98">
        <f t="shared" ref="M517:M580" si="82">K517-5*10^-(D$2+1)</f>
        <v>24.026033856599625</v>
      </c>
      <c r="N517" s="116">
        <f t="shared" ref="N517:N580" si="83">L517+5*10^-(D$2+1)</f>
        <v>24.076033856599622</v>
      </c>
      <c r="O517" s="117">
        <f t="shared" ref="O517:O580" si="84">AVERAGE(K517,L517)</f>
        <v>24.051033856599624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24.076533856599625</v>
      </c>
      <c r="L518" s="115">
        <f t="shared" ref="L518:L581" si="89">K518+$I$4-POWER(10,-$D$2)</f>
        <v>24.125533856599624</v>
      </c>
      <c r="M518" s="98">
        <f t="shared" si="82"/>
        <v>24.076033856599626</v>
      </c>
      <c r="N518" s="116">
        <f t="shared" si="83"/>
        <v>24.126033856599623</v>
      </c>
      <c r="O518" s="117">
        <f t="shared" si="84"/>
        <v>24.101033856599624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24.126533856599625</v>
      </c>
      <c r="L519" s="115">
        <f t="shared" si="89"/>
        <v>24.175533856599625</v>
      </c>
      <c r="M519" s="98">
        <f t="shared" si="82"/>
        <v>24.126033856599626</v>
      </c>
      <c r="N519" s="116">
        <f t="shared" si="83"/>
        <v>24.176033856599624</v>
      </c>
      <c r="O519" s="117">
        <f t="shared" si="84"/>
        <v>24.151033856599625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24.176533856599626</v>
      </c>
      <c r="L520" s="115">
        <f t="shared" si="89"/>
        <v>24.225533856599625</v>
      </c>
      <c r="M520" s="98">
        <f t="shared" si="82"/>
        <v>24.176033856599627</v>
      </c>
      <c r="N520" s="116">
        <f t="shared" si="83"/>
        <v>24.226033856599624</v>
      </c>
      <c r="O520" s="117">
        <f t="shared" si="84"/>
        <v>24.201033856599626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24.226533856599627</v>
      </c>
      <c r="L521" s="115">
        <f t="shared" si="89"/>
        <v>24.275533856599626</v>
      </c>
      <c r="M521" s="98">
        <f t="shared" si="82"/>
        <v>24.226033856599628</v>
      </c>
      <c r="N521" s="116">
        <f t="shared" si="83"/>
        <v>24.276033856599625</v>
      </c>
      <c r="O521" s="117">
        <f t="shared" si="84"/>
        <v>24.251033856599626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24.276533856599627</v>
      </c>
      <c r="L522" s="115">
        <f t="shared" si="89"/>
        <v>24.325533856599627</v>
      </c>
      <c r="M522" s="98">
        <f t="shared" si="82"/>
        <v>24.276033856599629</v>
      </c>
      <c r="N522" s="116">
        <f t="shared" si="83"/>
        <v>24.326033856599626</v>
      </c>
      <c r="O522" s="117">
        <f t="shared" si="84"/>
        <v>24.301033856599627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24.326533856599628</v>
      </c>
      <c r="L523" s="115">
        <f t="shared" si="89"/>
        <v>24.375533856599628</v>
      </c>
      <c r="M523" s="98">
        <f t="shared" si="82"/>
        <v>24.326033856599629</v>
      </c>
      <c r="N523" s="116">
        <f t="shared" si="83"/>
        <v>24.376033856599626</v>
      </c>
      <c r="O523" s="117">
        <f t="shared" si="84"/>
        <v>24.351033856599628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24.376533856599629</v>
      </c>
      <c r="L524" s="115">
        <f t="shared" si="89"/>
        <v>24.425533856599628</v>
      </c>
      <c r="M524" s="98">
        <f t="shared" si="82"/>
        <v>24.37603385659963</v>
      </c>
      <c r="N524" s="116">
        <f t="shared" si="83"/>
        <v>24.426033856599627</v>
      </c>
      <c r="O524" s="117">
        <f t="shared" si="84"/>
        <v>24.401033856599629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24.42653385659963</v>
      </c>
      <c r="L525" s="115">
        <f t="shared" si="89"/>
        <v>24.475533856599629</v>
      </c>
      <c r="M525" s="98">
        <f t="shared" si="82"/>
        <v>24.426033856599631</v>
      </c>
      <c r="N525" s="116">
        <f t="shared" si="83"/>
        <v>24.476033856599628</v>
      </c>
      <c r="O525" s="117">
        <f t="shared" si="84"/>
        <v>24.451033856599629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24.47653385659963</v>
      </c>
      <c r="L526" s="115">
        <f t="shared" si="89"/>
        <v>24.52553385659963</v>
      </c>
      <c r="M526" s="98">
        <f t="shared" si="82"/>
        <v>24.476033856599631</v>
      </c>
      <c r="N526" s="116">
        <f t="shared" si="83"/>
        <v>24.526033856599629</v>
      </c>
      <c r="O526" s="117">
        <f t="shared" si="84"/>
        <v>24.50103385659963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24.526533856599631</v>
      </c>
      <c r="L527" s="115">
        <f t="shared" si="89"/>
        <v>24.57553385659963</v>
      </c>
      <c r="M527" s="98">
        <f t="shared" si="82"/>
        <v>24.526033856599632</v>
      </c>
      <c r="N527" s="116">
        <f t="shared" si="83"/>
        <v>24.576033856599629</v>
      </c>
      <c r="O527" s="117">
        <f t="shared" si="84"/>
        <v>24.551033856599631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24.576533856599632</v>
      </c>
      <c r="L528" s="115">
        <f t="shared" si="89"/>
        <v>24.625533856599631</v>
      </c>
      <c r="M528" s="98">
        <f t="shared" si="82"/>
        <v>24.576033856599633</v>
      </c>
      <c r="N528" s="116">
        <f t="shared" si="83"/>
        <v>24.62603385659963</v>
      </c>
      <c r="O528" s="117">
        <f t="shared" si="84"/>
        <v>24.601033856599631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24.626533856599632</v>
      </c>
      <c r="L529" s="115">
        <f t="shared" si="89"/>
        <v>24.675533856599632</v>
      </c>
      <c r="M529" s="98">
        <f t="shared" si="82"/>
        <v>24.626033856599634</v>
      </c>
      <c r="N529" s="116">
        <f t="shared" si="83"/>
        <v>24.676033856599631</v>
      </c>
      <c r="O529" s="117">
        <f t="shared" si="84"/>
        <v>24.651033856599632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24.676533856599633</v>
      </c>
      <c r="L530" s="115">
        <f t="shared" si="89"/>
        <v>24.725533856599633</v>
      </c>
      <c r="M530" s="98">
        <f t="shared" si="82"/>
        <v>24.676033856599634</v>
      </c>
      <c r="N530" s="116">
        <f t="shared" si="83"/>
        <v>24.726033856599631</v>
      </c>
      <c r="O530" s="117">
        <f t="shared" si="84"/>
        <v>24.701033856599633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24.726533856599634</v>
      </c>
      <c r="L531" s="115">
        <f t="shared" si="89"/>
        <v>24.775533856599633</v>
      </c>
      <c r="M531" s="98">
        <f t="shared" si="82"/>
        <v>24.726033856599635</v>
      </c>
      <c r="N531" s="116">
        <f t="shared" si="83"/>
        <v>24.776033856599632</v>
      </c>
      <c r="O531" s="117">
        <f t="shared" si="84"/>
        <v>24.751033856599634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24.776533856599634</v>
      </c>
      <c r="L532" s="115">
        <f t="shared" si="89"/>
        <v>24.825533856599634</v>
      </c>
      <c r="M532" s="98">
        <f t="shared" si="82"/>
        <v>24.776033856599636</v>
      </c>
      <c r="N532" s="116">
        <f t="shared" si="83"/>
        <v>24.826033856599633</v>
      </c>
      <c r="O532" s="117">
        <f t="shared" si="84"/>
        <v>24.801033856599634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24.826533856599635</v>
      </c>
      <c r="L533" s="115">
        <f t="shared" si="89"/>
        <v>24.875533856599635</v>
      </c>
      <c r="M533" s="98">
        <f t="shared" si="82"/>
        <v>24.826033856599636</v>
      </c>
      <c r="N533" s="116">
        <f t="shared" si="83"/>
        <v>24.876033856599634</v>
      </c>
      <c r="O533" s="117">
        <f t="shared" si="84"/>
        <v>24.851033856599635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24.876533856599636</v>
      </c>
      <c r="L534" s="115">
        <f t="shared" si="89"/>
        <v>24.925533856599635</v>
      </c>
      <c r="M534" s="98">
        <f t="shared" si="82"/>
        <v>24.876033856599637</v>
      </c>
      <c r="N534" s="116">
        <f t="shared" si="83"/>
        <v>24.926033856599634</v>
      </c>
      <c r="O534" s="117">
        <f t="shared" si="84"/>
        <v>24.901033856599636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24.926533856599637</v>
      </c>
      <c r="L535" s="115">
        <f t="shared" si="89"/>
        <v>24.975533856599636</v>
      </c>
      <c r="M535" s="98">
        <f t="shared" si="82"/>
        <v>24.926033856599638</v>
      </c>
      <c r="N535" s="116">
        <f t="shared" si="83"/>
        <v>24.976033856599635</v>
      </c>
      <c r="O535" s="117">
        <f t="shared" si="84"/>
        <v>24.951033856599636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24.976533856599637</v>
      </c>
      <c r="L536" s="115">
        <f t="shared" si="89"/>
        <v>25.025533856599637</v>
      </c>
      <c r="M536" s="98">
        <f t="shared" si="82"/>
        <v>24.976033856599638</v>
      </c>
      <c r="N536" s="116">
        <f t="shared" si="83"/>
        <v>25.026033856599636</v>
      </c>
      <c r="O536" s="117">
        <f t="shared" si="84"/>
        <v>25.001033856599637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25.026533856599638</v>
      </c>
      <c r="L537" s="115">
        <f t="shared" si="89"/>
        <v>25.075533856599638</v>
      </c>
      <c r="M537" s="98">
        <f t="shared" si="82"/>
        <v>25.026033856599639</v>
      </c>
      <c r="N537" s="116">
        <f t="shared" si="83"/>
        <v>25.076033856599636</v>
      </c>
      <c r="O537" s="117">
        <f t="shared" si="84"/>
        <v>25.051033856599638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25.076533856599639</v>
      </c>
      <c r="L538" s="115">
        <f t="shared" si="89"/>
        <v>25.125533856599638</v>
      </c>
      <c r="M538" s="98">
        <f t="shared" si="82"/>
        <v>25.07603385659964</v>
      </c>
      <c r="N538" s="116">
        <f t="shared" si="83"/>
        <v>25.126033856599637</v>
      </c>
      <c r="O538" s="117">
        <f t="shared" si="84"/>
        <v>25.101033856599638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25.126533856599639</v>
      </c>
      <c r="L539" s="115">
        <f t="shared" si="89"/>
        <v>25.175533856599639</v>
      </c>
      <c r="M539" s="98">
        <f t="shared" si="82"/>
        <v>25.126033856599641</v>
      </c>
      <c r="N539" s="116">
        <f t="shared" si="83"/>
        <v>25.176033856599638</v>
      </c>
      <c r="O539" s="117">
        <f t="shared" si="84"/>
        <v>25.151033856599639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25.17653385659964</v>
      </c>
      <c r="L540" s="115">
        <f t="shared" si="89"/>
        <v>25.22553385659964</v>
      </c>
      <c r="M540" s="98">
        <f t="shared" si="82"/>
        <v>25.176033856599641</v>
      </c>
      <c r="N540" s="116">
        <f t="shared" si="83"/>
        <v>25.226033856599638</v>
      </c>
      <c r="O540" s="117">
        <f t="shared" si="84"/>
        <v>25.20103385659964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25.226533856599641</v>
      </c>
      <c r="L541" s="115">
        <f t="shared" si="89"/>
        <v>25.27553385659964</v>
      </c>
      <c r="M541" s="98">
        <f t="shared" si="82"/>
        <v>25.226033856599642</v>
      </c>
      <c r="N541" s="116">
        <f t="shared" si="83"/>
        <v>25.276033856599639</v>
      </c>
      <c r="O541" s="117">
        <f t="shared" si="84"/>
        <v>25.251033856599641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25.276533856599642</v>
      </c>
      <c r="L542" s="115">
        <f t="shared" si="89"/>
        <v>25.325533856599641</v>
      </c>
      <c r="M542" s="98">
        <f t="shared" si="82"/>
        <v>25.276033856599643</v>
      </c>
      <c r="N542" s="116">
        <f t="shared" si="83"/>
        <v>25.32603385659964</v>
      </c>
      <c r="O542" s="117">
        <f t="shared" si="84"/>
        <v>25.301033856599641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25.326533856599642</v>
      </c>
      <c r="L543" s="115">
        <f t="shared" si="89"/>
        <v>25.375533856599642</v>
      </c>
      <c r="M543" s="98">
        <f t="shared" si="82"/>
        <v>25.326033856599643</v>
      </c>
      <c r="N543" s="116">
        <f t="shared" si="83"/>
        <v>25.376033856599641</v>
      </c>
      <c r="O543" s="117">
        <f t="shared" si="84"/>
        <v>25.351033856599642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25.376533856599643</v>
      </c>
      <c r="L544" s="115">
        <f t="shared" si="89"/>
        <v>25.425533856599642</v>
      </c>
      <c r="M544" s="98">
        <f t="shared" si="82"/>
        <v>25.376033856599644</v>
      </c>
      <c r="N544" s="116">
        <f t="shared" si="83"/>
        <v>25.426033856599641</v>
      </c>
      <c r="O544" s="117">
        <f t="shared" si="84"/>
        <v>25.401033856599643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25.426533856599644</v>
      </c>
      <c r="L545" s="115">
        <f t="shared" si="89"/>
        <v>25.475533856599643</v>
      </c>
      <c r="M545" s="98">
        <f t="shared" si="82"/>
        <v>25.426033856599645</v>
      </c>
      <c r="N545" s="116">
        <f t="shared" si="83"/>
        <v>25.476033856599642</v>
      </c>
      <c r="O545" s="117">
        <f t="shared" si="84"/>
        <v>25.451033856599643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25.476533856599644</v>
      </c>
      <c r="L546" s="115">
        <f t="shared" si="89"/>
        <v>25.525533856599644</v>
      </c>
      <c r="M546" s="98">
        <f t="shared" si="82"/>
        <v>25.476033856599646</v>
      </c>
      <c r="N546" s="116">
        <f t="shared" si="83"/>
        <v>25.526033856599643</v>
      </c>
      <c r="O546" s="117">
        <f t="shared" si="84"/>
        <v>25.501033856599644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25.526533856599645</v>
      </c>
      <c r="L547" s="115">
        <f t="shared" si="89"/>
        <v>25.575533856599645</v>
      </c>
      <c r="M547" s="98">
        <f t="shared" si="82"/>
        <v>25.526033856599646</v>
      </c>
      <c r="N547" s="116">
        <f t="shared" si="83"/>
        <v>25.576033856599643</v>
      </c>
      <c r="O547" s="117">
        <f t="shared" si="84"/>
        <v>25.551033856599645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25.576533856599646</v>
      </c>
      <c r="L548" s="115">
        <f t="shared" si="89"/>
        <v>25.625533856599645</v>
      </c>
      <c r="M548" s="98">
        <f t="shared" si="82"/>
        <v>25.576033856599647</v>
      </c>
      <c r="N548" s="116">
        <f t="shared" si="83"/>
        <v>25.626033856599644</v>
      </c>
      <c r="O548" s="117">
        <f t="shared" si="84"/>
        <v>25.601033856599646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25.626533856599647</v>
      </c>
      <c r="L549" s="115">
        <f t="shared" si="89"/>
        <v>25.675533856599646</v>
      </c>
      <c r="M549" s="98">
        <f t="shared" si="82"/>
        <v>25.626033856599648</v>
      </c>
      <c r="N549" s="116">
        <f t="shared" si="83"/>
        <v>25.676033856599645</v>
      </c>
      <c r="O549" s="117">
        <f t="shared" si="84"/>
        <v>25.651033856599646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25.676533856599647</v>
      </c>
      <c r="L550" s="115">
        <f t="shared" si="89"/>
        <v>25.725533856599647</v>
      </c>
      <c r="M550" s="98">
        <f t="shared" si="82"/>
        <v>25.676033856599648</v>
      </c>
      <c r="N550" s="116">
        <f t="shared" si="83"/>
        <v>25.726033856599646</v>
      </c>
      <c r="O550" s="117">
        <f t="shared" si="84"/>
        <v>25.701033856599647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25.726533856599648</v>
      </c>
      <c r="L551" s="115">
        <f t="shared" si="89"/>
        <v>25.775533856599647</v>
      </c>
      <c r="M551" s="98">
        <f t="shared" si="82"/>
        <v>25.726033856599649</v>
      </c>
      <c r="N551" s="116">
        <f t="shared" si="83"/>
        <v>25.776033856599646</v>
      </c>
      <c r="O551" s="117">
        <f t="shared" si="84"/>
        <v>25.751033856599648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25.776533856599649</v>
      </c>
      <c r="L552" s="115">
        <f t="shared" si="89"/>
        <v>25.825533856599648</v>
      </c>
      <c r="M552" s="98">
        <f t="shared" si="82"/>
        <v>25.77603385659965</v>
      </c>
      <c r="N552" s="116">
        <f t="shared" si="83"/>
        <v>25.826033856599647</v>
      </c>
      <c r="O552" s="117">
        <f t="shared" si="84"/>
        <v>25.801033856599648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25.826533856599649</v>
      </c>
      <c r="L553" s="115">
        <f t="shared" si="89"/>
        <v>25.875533856599649</v>
      </c>
      <c r="M553" s="98">
        <f t="shared" si="82"/>
        <v>25.826033856599651</v>
      </c>
      <c r="N553" s="116">
        <f t="shared" si="83"/>
        <v>25.876033856599648</v>
      </c>
      <c r="O553" s="117">
        <f t="shared" si="84"/>
        <v>25.851033856599649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25.87653385659965</v>
      </c>
      <c r="L554" s="115">
        <f t="shared" si="89"/>
        <v>25.92553385659965</v>
      </c>
      <c r="M554" s="98">
        <f t="shared" si="82"/>
        <v>25.876033856599651</v>
      </c>
      <c r="N554" s="116">
        <f t="shared" si="83"/>
        <v>25.926033856599648</v>
      </c>
      <c r="O554" s="117">
        <f t="shared" si="84"/>
        <v>25.90103385659965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25.926533856599651</v>
      </c>
      <c r="L555" s="115">
        <f t="shared" si="89"/>
        <v>25.97553385659965</v>
      </c>
      <c r="M555" s="98">
        <f t="shared" si="82"/>
        <v>25.926033856599652</v>
      </c>
      <c r="N555" s="116">
        <f t="shared" si="83"/>
        <v>25.976033856599649</v>
      </c>
      <c r="O555" s="117">
        <f t="shared" si="84"/>
        <v>25.951033856599651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25.976533856599652</v>
      </c>
      <c r="L556" s="115">
        <f t="shared" si="89"/>
        <v>26.025533856599651</v>
      </c>
      <c r="M556" s="98">
        <f t="shared" si="82"/>
        <v>25.976033856599653</v>
      </c>
      <c r="N556" s="116">
        <f t="shared" si="83"/>
        <v>26.02603385659965</v>
      </c>
      <c r="O556" s="117">
        <f t="shared" si="84"/>
        <v>26.001033856599651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26.026533856599652</v>
      </c>
      <c r="L557" s="115">
        <f t="shared" si="89"/>
        <v>26.075533856599652</v>
      </c>
      <c r="M557" s="98">
        <f t="shared" si="82"/>
        <v>26.026033856599653</v>
      </c>
      <c r="N557" s="116">
        <f t="shared" si="83"/>
        <v>26.076033856599651</v>
      </c>
      <c r="O557" s="117">
        <f t="shared" si="84"/>
        <v>26.051033856599652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26.076533856599653</v>
      </c>
      <c r="L558" s="115">
        <f t="shared" si="89"/>
        <v>26.125533856599652</v>
      </c>
      <c r="M558" s="98">
        <f t="shared" si="82"/>
        <v>26.076033856599654</v>
      </c>
      <c r="N558" s="116">
        <f t="shared" si="83"/>
        <v>26.126033856599651</v>
      </c>
      <c r="O558" s="117">
        <f t="shared" si="84"/>
        <v>26.101033856599653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26.126533856599654</v>
      </c>
      <c r="L559" s="115">
        <f t="shared" si="89"/>
        <v>26.175533856599653</v>
      </c>
      <c r="M559" s="98">
        <f t="shared" si="82"/>
        <v>26.126033856599655</v>
      </c>
      <c r="N559" s="116">
        <f t="shared" si="83"/>
        <v>26.176033856599652</v>
      </c>
      <c r="O559" s="117">
        <f t="shared" si="84"/>
        <v>26.151033856599653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26.176533856599654</v>
      </c>
      <c r="L560" s="115">
        <f t="shared" si="89"/>
        <v>26.225533856599654</v>
      </c>
      <c r="M560" s="98">
        <f t="shared" si="82"/>
        <v>26.176033856599656</v>
      </c>
      <c r="N560" s="116">
        <f t="shared" si="83"/>
        <v>26.226033856599653</v>
      </c>
      <c r="O560" s="117">
        <f t="shared" si="84"/>
        <v>26.201033856599654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26.226533856599655</v>
      </c>
      <c r="L561" s="115">
        <f t="shared" si="89"/>
        <v>26.275533856599655</v>
      </c>
      <c r="M561" s="98">
        <f t="shared" si="82"/>
        <v>26.226033856599656</v>
      </c>
      <c r="N561" s="116">
        <f t="shared" si="83"/>
        <v>26.276033856599653</v>
      </c>
      <c r="O561" s="117">
        <f t="shared" si="84"/>
        <v>26.251033856599655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26.276533856599656</v>
      </c>
      <c r="L562" s="115">
        <f t="shared" si="89"/>
        <v>26.325533856599655</v>
      </c>
      <c r="M562" s="98">
        <f t="shared" si="82"/>
        <v>26.276033856599657</v>
      </c>
      <c r="N562" s="116">
        <f t="shared" si="83"/>
        <v>26.326033856599654</v>
      </c>
      <c r="O562" s="117">
        <f t="shared" si="84"/>
        <v>26.301033856599656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26.326533856599657</v>
      </c>
      <c r="L563" s="115">
        <f t="shared" si="89"/>
        <v>26.375533856599656</v>
      </c>
      <c r="M563" s="98">
        <f t="shared" si="82"/>
        <v>26.326033856599658</v>
      </c>
      <c r="N563" s="116">
        <f t="shared" si="83"/>
        <v>26.376033856599655</v>
      </c>
      <c r="O563" s="117">
        <f t="shared" si="84"/>
        <v>26.351033856599656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26.376533856599657</v>
      </c>
      <c r="L564" s="115">
        <f t="shared" si="89"/>
        <v>26.425533856599657</v>
      </c>
      <c r="M564" s="98">
        <f t="shared" si="82"/>
        <v>26.376033856599658</v>
      </c>
      <c r="N564" s="116">
        <f t="shared" si="83"/>
        <v>26.426033856599656</v>
      </c>
      <c r="O564" s="117">
        <f t="shared" si="84"/>
        <v>26.401033856599657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26.426533856599658</v>
      </c>
      <c r="L565" s="115">
        <f t="shared" si="89"/>
        <v>26.475533856599657</v>
      </c>
      <c r="M565" s="98">
        <f t="shared" si="82"/>
        <v>26.426033856599659</v>
      </c>
      <c r="N565" s="116">
        <f t="shared" si="83"/>
        <v>26.476033856599656</v>
      </c>
      <c r="O565" s="117">
        <f t="shared" si="84"/>
        <v>26.451033856599658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26.476533856599659</v>
      </c>
      <c r="L566" s="115">
        <f t="shared" si="89"/>
        <v>26.525533856599658</v>
      </c>
      <c r="M566" s="98">
        <f t="shared" si="82"/>
        <v>26.47603385659966</v>
      </c>
      <c r="N566" s="116">
        <f t="shared" si="83"/>
        <v>26.526033856599657</v>
      </c>
      <c r="O566" s="117">
        <f t="shared" si="84"/>
        <v>26.501033856599658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26.526533856599659</v>
      </c>
      <c r="L567" s="115">
        <f t="shared" si="89"/>
        <v>26.575533856599659</v>
      </c>
      <c r="M567" s="98">
        <f t="shared" si="82"/>
        <v>26.526033856599661</v>
      </c>
      <c r="N567" s="116">
        <f t="shared" si="83"/>
        <v>26.576033856599658</v>
      </c>
      <c r="O567" s="117">
        <f t="shared" si="84"/>
        <v>26.551033856599659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26.57653385659966</v>
      </c>
      <c r="L568" s="115">
        <f t="shared" si="89"/>
        <v>26.62553385659966</v>
      </c>
      <c r="M568" s="98">
        <f t="shared" si="82"/>
        <v>26.576033856599661</v>
      </c>
      <c r="N568" s="116">
        <f t="shared" si="83"/>
        <v>26.626033856599658</v>
      </c>
      <c r="O568" s="117">
        <f t="shared" si="84"/>
        <v>26.60103385659966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26.626533856599661</v>
      </c>
      <c r="L569" s="115">
        <f t="shared" si="89"/>
        <v>26.67553385659966</v>
      </c>
      <c r="M569" s="98">
        <f t="shared" si="82"/>
        <v>26.626033856599662</v>
      </c>
      <c r="N569" s="116">
        <f t="shared" si="83"/>
        <v>26.676033856599659</v>
      </c>
      <c r="O569" s="117">
        <f t="shared" si="84"/>
        <v>26.651033856599661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26.676533856599661</v>
      </c>
      <c r="L570" s="115">
        <f t="shared" si="89"/>
        <v>26.725533856599661</v>
      </c>
      <c r="M570" s="98">
        <f t="shared" si="82"/>
        <v>26.676033856599663</v>
      </c>
      <c r="N570" s="116">
        <f t="shared" si="83"/>
        <v>26.72603385659966</v>
      </c>
      <c r="O570" s="117">
        <f t="shared" si="84"/>
        <v>26.701033856599661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26.726533856599662</v>
      </c>
      <c r="L571" s="115">
        <f t="shared" si="89"/>
        <v>26.775533856599662</v>
      </c>
      <c r="M571" s="98">
        <f t="shared" si="82"/>
        <v>26.726033856599663</v>
      </c>
      <c r="N571" s="116">
        <f t="shared" si="83"/>
        <v>26.776033856599661</v>
      </c>
      <c r="O571" s="117">
        <f t="shared" si="84"/>
        <v>26.751033856599662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26.776533856599663</v>
      </c>
      <c r="L572" s="115">
        <f t="shared" si="89"/>
        <v>26.825533856599662</v>
      </c>
      <c r="M572" s="98">
        <f t="shared" si="82"/>
        <v>26.776033856599664</v>
      </c>
      <c r="N572" s="116">
        <f t="shared" si="83"/>
        <v>26.826033856599661</v>
      </c>
      <c r="O572" s="117">
        <f t="shared" si="84"/>
        <v>26.801033856599663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26.826533856599664</v>
      </c>
      <c r="L573" s="115">
        <f t="shared" si="89"/>
        <v>26.875533856599663</v>
      </c>
      <c r="M573" s="98">
        <f t="shared" si="82"/>
        <v>26.826033856599665</v>
      </c>
      <c r="N573" s="116">
        <f t="shared" si="83"/>
        <v>26.876033856599662</v>
      </c>
      <c r="O573" s="117">
        <f t="shared" si="84"/>
        <v>26.851033856599663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26.876533856599664</v>
      </c>
      <c r="L574" s="115">
        <f t="shared" si="89"/>
        <v>26.925533856599664</v>
      </c>
      <c r="M574" s="98">
        <f t="shared" si="82"/>
        <v>26.876033856599665</v>
      </c>
      <c r="N574" s="116">
        <f t="shared" si="83"/>
        <v>26.926033856599663</v>
      </c>
      <c r="O574" s="117">
        <f t="shared" si="84"/>
        <v>26.901033856599664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26.926533856599665</v>
      </c>
      <c r="L575" s="115">
        <f t="shared" si="89"/>
        <v>26.975533856599665</v>
      </c>
      <c r="M575" s="98">
        <f t="shared" si="82"/>
        <v>26.926033856599666</v>
      </c>
      <c r="N575" s="116">
        <f t="shared" si="83"/>
        <v>26.976033856599663</v>
      </c>
      <c r="O575" s="117">
        <f t="shared" si="84"/>
        <v>26.951033856599665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26.976533856599666</v>
      </c>
      <c r="L576" s="115">
        <f t="shared" si="89"/>
        <v>27.025533856599665</v>
      </c>
      <c r="M576" s="98">
        <f t="shared" si="82"/>
        <v>26.976033856599667</v>
      </c>
      <c r="N576" s="116">
        <f t="shared" si="83"/>
        <v>27.026033856599664</v>
      </c>
      <c r="O576" s="117">
        <f t="shared" si="84"/>
        <v>27.001033856599665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27.026533856599666</v>
      </c>
      <c r="L577" s="115">
        <f t="shared" si="89"/>
        <v>27.075533856599666</v>
      </c>
      <c r="M577" s="98">
        <f t="shared" si="82"/>
        <v>27.026033856599668</v>
      </c>
      <c r="N577" s="116">
        <f t="shared" si="83"/>
        <v>27.076033856599665</v>
      </c>
      <c r="O577" s="117">
        <f t="shared" si="84"/>
        <v>27.051033856599666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27.076533856599667</v>
      </c>
      <c r="L578" s="115">
        <f t="shared" si="89"/>
        <v>27.125533856599667</v>
      </c>
      <c r="M578" s="98">
        <f t="shared" si="82"/>
        <v>27.076033856599668</v>
      </c>
      <c r="N578" s="116">
        <f t="shared" si="83"/>
        <v>27.126033856599665</v>
      </c>
      <c r="O578" s="117">
        <f t="shared" si="84"/>
        <v>27.101033856599667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27.126533856599668</v>
      </c>
      <c r="L579" s="115">
        <f t="shared" si="89"/>
        <v>27.175533856599667</v>
      </c>
      <c r="M579" s="98">
        <f t="shared" si="82"/>
        <v>27.126033856599669</v>
      </c>
      <c r="N579" s="116">
        <f t="shared" si="83"/>
        <v>27.176033856599666</v>
      </c>
      <c r="O579" s="117">
        <f t="shared" si="84"/>
        <v>27.151033856599668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27.176533856599669</v>
      </c>
      <c r="L580" s="115">
        <f t="shared" si="89"/>
        <v>27.225533856599668</v>
      </c>
      <c r="M580" s="98">
        <f t="shared" si="82"/>
        <v>27.17603385659967</v>
      </c>
      <c r="N580" s="116">
        <f t="shared" si="83"/>
        <v>27.226033856599667</v>
      </c>
      <c r="O580" s="117">
        <f t="shared" si="84"/>
        <v>27.201033856599668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27.226533856599669</v>
      </c>
      <c r="L581" s="115">
        <f t="shared" si="89"/>
        <v>27.275533856599669</v>
      </c>
      <c r="M581" s="98">
        <f t="shared" ref="M581:M644" si="92">K581-5*10^-(D$2+1)</f>
        <v>27.22603385659967</v>
      </c>
      <c r="N581" s="116">
        <f t="shared" ref="N581:N644" si="93">L581+5*10^-(D$2+1)</f>
        <v>27.276033856599668</v>
      </c>
      <c r="O581" s="117">
        <f t="shared" ref="O581:O644" si="94">AVERAGE(K581,L581)</f>
        <v>27.251033856599669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27.27653385659967</v>
      </c>
      <c r="L582" s="115">
        <f t="shared" ref="L582:L645" si="99">K582+$I$4-POWER(10,-$D$2)</f>
        <v>27.325533856599669</v>
      </c>
      <c r="M582" s="98">
        <f t="shared" si="92"/>
        <v>27.276033856599671</v>
      </c>
      <c r="N582" s="116">
        <f t="shared" si="93"/>
        <v>27.326033856599668</v>
      </c>
      <c r="O582" s="117">
        <f t="shared" si="94"/>
        <v>27.30103385659967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27.326533856599671</v>
      </c>
      <c r="L583" s="115">
        <f t="shared" si="99"/>
        <v>27.37553385659967</v>
      </c>
      <c r="M583" s="98">
        <f t="shared" si="92"/>
        <v>27.326033856599672</v>
      </c>
      <c r="N583" s="116">
        <f t="shared" si="93"/>
        <v>27.376033856599669</v>
      </c>
      <c r="O583" s="117">
        <f t="shared" si="94"/>
        <v>27.35103385659967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27.376533856599671</v>
      </c>
      <c r="L584" s="115">
        <f t="shared" si="99"/>
        <v>27.425533856599671</v>
      </c>
      <c r="M584" s="98">
        <f t="shared" si="92"/>
        <v>27.376033856599673</v>
      </c>
      <c r="N584" s="116">
        <f t="shared" si="93"/>
        <v>27.42603385659967</v>
      </c>
      <c r="O584" s="117">
        <f t="shared" si="94"/>
        <v>27.401033856599671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27.426533856599672</v>
      </c>
      <c r="L585" s="115">
        <f t="shared" si="99"/>
        <v>27.475533856599672</v>
      </c>
      <c r="M585" s="98">
        <f t="shared" si="92"/>
        <v>27.426033856599673</v>
      </c>
      <c r="N585" s="116">
        <f t="shared" si="93"/>
        <v>27.47603385659967</v>
      </c>
      <c r="O585" s="117">
        <f t="shared" si="94"/>
        <v>27.451033856599672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27.476533856599673</v>
      </c>
      <c r="L586" s="115">
        <f t="shared" si="99"/>
        <v>27.525533856599672</v>
      </c>
      <c r="M586" s="98">
        <f t="shared" si="92"/>
        <v>27.476033856599674</v>
      </c>
      <c r="N586" s="116">
        <f t="shared" si="93"/>
        <v>27.526033856599671</v>
      </c>
      <c r="O586" s="117">
        <f t="shared" si="94"/>
        <v>27.501033856599673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27.526533856599674</v>
      </c>
      <c r="L587" s="115">
        <f t="shared" si="99"/>
        <v>27.575533856599673</v>
      </c>
      <c r="M587" s="98">
        <f t="shared" si="92"/>
        <v>27.526033856599675</v>
      </c>
      <c r="N587" s="116">
        <f t="shared" si="93"/>
        <v>27.576033856599672</v>
      </c>
      <c r="O587" s="117">
        <f t="shared" si="94"/>
        <v>27.551033856599673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27.576533856599674</v>
      </c>
      <c r="L588" s="115">
        <f t="shared" si="99"/>
        <v>27.625533856599674</v>
      </c>
      <c r="M588" s="98">
        <f t="shared" si="92"/>
        <v>27.576033856599675</v>
      </c>
      <c r="N588" s="116">
        <f t="shared" si="93"/>
        <v>27.626033856599673</v>
      </c>
      <c r="O588" s="117">
        <f t="shared" si="94"/>
        <v>27.601033856599674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27.626533856599675</v>
      </c>
      <c r="L589" s="115">
        <f t="shared" si="99"/>
        <v>27.675533856599674</v>
      </c>
      <c r="M589" s="98">
        <f t="shared" si="92"/>
        <v>27.626033856599676</v>
      </c>
      <c r="N589" s="116">
        <f t="shared" si="93"/>
        <v>27.676033856599673</v>
      </c>
      <c r="O589" s="117">
        <f t="shared" si="94"/>
        <v>27.651033856599675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27.676533856599676</v>
      </c>
      <c r="L590" s="115">
        <f t="shared" si="99"/>
        <v>27.725533856599675</v>
      </c>
      <c r="M590" s="98">
        <f t="shared" si="92"/>
        <v>27.676033856599677</v>
      </c>
      <c r="N590" s="116">
        <f t="shared" si="93"/>
        <v>27.726033856599674</v>
      </c>
      <c r="O590" s="117">
        <f t="shared" si="94"/>
        <v>27.701033856599675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27.726533856599676</v>
      </c>
      <c r="L591" s="115">
        <f t="shared" si="99"/>
        <v>27.775533856599676</v>
      </c>
      <c r="M591" s="98">
        <f t="shared" si="92"/>
        <v>27.726033856599678</v>
      </c>
      <c r="N591" s="116">
        <f t="shared" si="93"/>
        <v>27.776033856599675</v>
      </c>
      <c r="O591" s="117">
        <f t="shared" si="94"/>
        <v>27.751033856599676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27.776533856599677</v>
      </c>
      <c r="L592" s="115">
        <f t="shared" si="99"/>
        <v>27.825533856599677</v>
      </c>
      <c r="M592" s="98">
        <f t="shared" si="92"/>
        <v>27.776033856599678</v>
      </c>
      <c r="N592" s="116">
        <f t="shared" si="93"/>
        <v>27.826033856599675</v>
      </c>
      <c r="O592" s="117">
        <f t="shared" si="94"/>
        <v>27.801033856599677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27.826533856599678</v>
      </c>
      <c r="L593" s="115">
        <f t="shared" si="99"/>
        <v>27.875533856599677</v>
      </c>
      <c r="M593" s="98">
        <f t="shared" si="92"/>
        <v>27.826033856599679</v>
      </c>
      <c r="N593" s="116">
        <f t="shared" si="93"/>
        <v>27.876033856599676</v>
      </c>
      <c r="O593" s="117">
        <f t="shared" si="94"/>
        <v>27.851033856599678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27.876533856599679</v>
      </c>
      <c r="L594" s="115">
        <f t="shared" si="99"/>
        <v>27.925533856599678</v>
      </c>
      <c r="M594" s="98">
        <f t="shared" si="92"/>
        <v>27.87603385659968</v>
      </c>
      <c r="N594" s="116">
        <f t="shared" si="93"/>
        <v>27.926033856599677</v>
      </c>
      <c r="O594" s="117">
        <f t="shared" si="94"/>
        <v>27.901033856599678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27.926533856599679</v>
      </c>
      <c r="L595" s="115">
        <f t="shared" si="99"/>
        <v>27.975533856599679</v>
      </c>
      <c r="M595" s="98">
        <f t="shared" si="92"/>
        <v>27.92603385659968</v>
      </c>
      <c r="N595" s="116">
        <f t="shared" si="93"/>
        <v>27.976033856599678</v>
      </c>
      <c r="O595" s="117">
        <f t="shared" si="94"/>
        <v>27.951033856599679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27.97653385659968</v>
      </c>
      <c r="L596" s="115">
        <f t="shared" si="99"/>
        <v>28.025533856599679</v>
      </c>
      <c r="M596" s="98">
        <f t="shared" si="92"/>
        <v>27.976033856599681</v>
      </c>
      <c r="N596" s="116">
        <f t="shared" si="93"/>
        <v>28.026033856599678</v>
      </c>
      <c r="O596" s="117">
        <f t="shared" si="94"/>
        <v>28.00103385659968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28.026533856599681</v>
      </c>
      <c r="L597" s="115">
        <f t="shared" si="99"/>
        <v>28.07553385659968</v>
      </c>
      <c r="M597" s="98">
        <f t="shared" si="92"/>
        <v>28.026033856599682</v>
      </c>
      <c r="N597" s="116">
        <f t="shared" si="93"/>
        <v>28.076033856599679</v>
      </c>
      <c r="O597" s="117">
        <f t="shared" si="94"/>
        <v>28.05103385659968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28.076533856599681</v>
      </c>
      <c r="L598" s="115">
        <f t="shared" si="99"/>
        <v>28.125533856599681</v>
      </c>
      <c r="M598" s="98">
        <f t="shared" si="92"/>
        <v>28.076033856599683</v>
      </c>
      <c r="N598" s="116">
        <f t="shared" si="93"/>
        <v>28.12603385659968</v>
      </c>
      <c r="O598" s="117">
        <f t="shared" si="94"/>
        <v>28.101033856599681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28.126533856599682</v>
      </c>
      <c r="L599" s="115">
        <f t="shared" si="99"/>
        <v>28.175533856599682</v>
      </c>
      <c r="M599" s="98">
        <f t="shared" si="92"/>
        <v>28.126033856599683</v>
      </c>
      <c r="N599" s="116">
        <f t="shared" si="93"/>
        <v>28.17603385659968</v>
      </c>
      <c r="O599" s="117">
        <f t="shared" si="94"/>
        <v>28.151033856599682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28.176533856599683</v>
      </c>
      <c r="L600" s="115">
        <f t="shared" si="99"/>
        <v>28.225533856599682</v>
      </c>
      <c r="M600" s="98">
        <f t="shared" si="92"/>
        <v>28.176033856599684</v>
      </c>
      <c r="N600" s="116">
        <f t="shared" si="93"/>
        <v>28.226033856599681</v>
      </c>
      <c r="O600" s="117">
        <f t="shared" si="94"/>
        <v>28.201033856599683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28.226533856599684</v>
      </c>
      <c r="L601" s="115">
        <f t="shared" si="99"/>
        <v>28.275533856599683</v>
      </c>
      <c r="M601" s="98">
        <f t="shared" si="92"/>
        <v>28.226033856599685</v>
      </c>
      <c r="N601" s="116">
        <f t="shared" si="93"/>
        <v>28.276033856599682</v>
      </c>
      <c r="O601" s="117">
        <f t="shared" si="94"/>
        <v>28.251033856599683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28.276533856599684</v>
      </c>
      <c r="L602" s="115">
        <f t="shared" si="99"/>
        <v>28.325533856599684</v>
      </c>
      <c r="M602" s="98">
        <f t="shared" si="92"/>
        <v>28.276033856599685</v>
      </c>
      <c r="N602" s="116">
        <f t="shared" si="93"/>
        <v>28.326033856599683</v>
      </c>
      <c r="O602" s="117">
        <f t="shared" si="94"/>
        <v>28.301033856599684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28.326533856599685</v>
      </c>
      <c r="L603" s="115">
        <f t="shared" si="99"/>
        <v>28.375533856599684</v>
      </c>
      <c r="M603" s="98">
        <f t="shared" si="92"/>
        <v>28.326033856599686</v>
      </c>
      <c r="N603" s="116">
        <f t="shared" si="93"/>
        <v>28.376033856599683</v>
      </c>
      <c r="O603" s="117">
        <f t="shared" si="94"/>
        <v>28.351033856599685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28.376533856599686</v>
      </c>
      <c r="L604" s="115">
        <f t="shared" si="99"/>
        <v>28.425533856599685</v>
      </c>
      <c r="M604" s="98">
        <f t="shared" si="92"/>
        <v>28.376033856599687</v>
      </c>
      <c r="N604" s="116">
        <f t="shared" si="93"/>
        <v>28.426033856599684</v>
      </c>
      <c r="O604" s="117">
        <f t="shared" si="94"/>
        <v>28.401033856599685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28.426533856599686</v>
      </c>
      <c r="L605" s="115">
        <f t="shared" si="99"/>
        <v>28.475533856599686</v>
      </c>
      <c r="M605" s="98">
        <f t="shared" si="92"/>
        <v>28.426033856599688</v>
      </c>
      <c r="N605" s="116">
        <f t="shared" si="93"/>
        <v>28.476033856599685</v>
      </c>
      <c r="O605" s="117">
        <f t="shared" si="94"/>
        <v>28.451033856599686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28.476533856599687</v>
      </c>
      <c r="L606" s="115">
        <f t="shared" si="99"/>
        <v>28.525533856599687</v>
      </c>
      <c r="M606" s="98">
        <f t="shared" si="92"/>
        <v>28.476033856599688</v>
      </c>
      <c r="N606" s="116">
        <f t="shared" si="93"/>
        <v>28.526033856599685</v>
      </c>
      <c r="O606" s="117">
        <f t="shared" si="94"/>
        <v>28.501033856599687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28.526533856599688</v>
      </c>
      <c r="L607" s="115">
        <f t="shared" si="99"/>
        <v>28.575533856599687</v>
      </c>
      <c r="M607" s="98">
        <f t="shared" si="92"/>
        <v>28.526033856599689</v>
      </c>
      <c r="N607" s="116">
        <f t="shared" si="93"/>
        <v>28.576033856599686</v>
      </c>
      <c r="O607" s="117">
        <f t="shared" si="94"/>
        <v>28.551033856599688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28.576533856599688</v>
      </c>
      <c r="L608" s="115">
        <f t="shared" si="99"/>
        <v>28.625533856599688</v>
      </c>
      <c r="M608" s="98">
        <f t="shared" si="92"/>
        <v>28.57603385659969</v>
      </c>
      <c r="N608" s="116">
        <f t="shared" si="93"/>
        <v>28.626033856599687</v>
      </c>
      <c r="O608" s="117">
        <f t="shared" si="94"/>
        <v>28.601033856599688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28.626533856599689</v>
      </c>
      <c r="L609" s="115">
        <f t="shared" si="99"/>
        <v>28.675533856599689</v>
      </c>
      <c r="M609" s="98">
        <f t="shared" si="92"/>
        <v>28.62603385659969</v>
      </c>
      <c r="N609" s="116">
        <f t="shared" si="93"/>
        <v>28.676033856599688</v>
      </c>
      <c r="O609" s="117">
        <f t="shared" si="94"/>
        <v>28.651033856599689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28.67653385659969</v>
      </c>
      <c r="L610" s="115">
        <f t="shared" si="99"/>
        <v>28.725533856599689</v>
      </c>
      <c r="M610" s="98">
        <f t="shared" si="92"/>
        <v>28.676033856599691</v>
      </c>
      <c r="N610" s="116">
        <f t="shared" si="93"/>
        <v>28.726033856599688</v>
      </c>
      <c r="O610" s="117">
        <f t="shared" si="94"/>
        <v>28.70103385659969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28.726533856599691</v>
      </c>
      <c r="L611" s="115">
        <f t="shared" si="99"/>
        <v>28.77553385659969</v>
      </c>
      <c r="M611" s="98">
        <f t="shared" si="92"/>
        <v>28.726033856599692</v>
      </c>
      <c r="N611" s="116">
        <f t="shared" si="93"/>
        <v>28.776033856599689</v>
      </c>
      <c r="O611" s="117">
        <f t="shared" si="94"/>
        <v>28.75103385659969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28.776533856599691</v>
      </c>
      <c r="L612" s="115">
        <f t="shared" si="99"/>
        <v>28.825533856599691</v>
      </c>
      <c r="M612" s="98">
        <f t="shared" si="92"/>
        <v>28.776033856599692</v>
      </c>
      <c r="N612" s="116">
        <f t="shared" si="93"/>
        <v>28.82603385659969</v>
      </c>
      <c r="O612" s="117">
        <f t="shared" si="94"/>
        <v>28.801033856599691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28.826533856599692</v>
      </c>
      <c r="L613" s="115">
        <f t="shared" si="99"/>
        <v>28.875533856599692</v>
      </c>
      <c r="M613" s="98">
        <f t="shared" si="92"/>
        <v>28.826033856599693</v>
      </c>
      <c r="N613" s="116">
        <f t="shared" si="93"/>
        <v>28.87603385659969</v>
      </c>
      <c r="O613" s="117">
        <f t="shared" si="94"/>
        <v>28.851033856599692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28.876533856599693</v>
      </c>
      <c r="L614" s="115">
        <f t="shared" si="99"/>
        <v>28.925533856599692</v>
      </c>
      <c r="M614" s="98">
        <f t="shared" si="92"/>
        <v>28.876033856599694</v>
      </c>
      <c r="N614" s="116">
        <f t="shared" si="93"/>
        <v>28.926033856599691</v>
      </c>
      <c r="O614" s="117">
        <f t="shared" si="94"/>
        <v>28.901033856599692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28.926533856599693</v>
      </c>
      <c r="L615" s="115">
        <f t="shared" si="99"/>
        <v>28.975533856599693</v>
      </c>
      <c r="M615" s="98">
        <f t="shared" si="92"/>
        <v>28.926033856599695</v>
      </c>
      <c r="N615" s="116">
        <f t="shared" si="93"/>
        <v>28.976033856599692</v>
      </c>
      <c r="O615" s="117">
        <f t="shared" si="94"/>
        <v>28.951033856599693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28.976533856599694</v>
      </c>
      <c r="L616" s="115">
        <f t="shared" si="99"/>
        <v>29.025533856599694</v>
      </c>
      <c r="M616" s="98">
        <f t="shared" si="92"/>
        <v>28.976033856599695</v>
      </c>
      <c r="N616" s="116">
        <f t="shared" si="93"/>
        <v>29.026033856599692</v>
      </c>
      <c r="O616" s="117">
        <f t="shared" si="94"/>
        <v>29.001033856599694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29.026533856599695</v>
      </c>
      <c r="L617" s="115">
        <f t="shared" si="99"/>
        <v>29.075533856599694</v>
      </c>
      <c r="M617" s="98">
        <f t="shared" si="92"/>
        <v>29.026033856599696</v>
      </c>
      <c r="N617" s="116">
        <f t="shared" si="93"/>
        <v>29.076033856599693</v>
      </c>
      <c r="O617" s="117">
        <f t="shared" si="94"/>
        <v>29.051033856599695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29.076533856599696</v>
      </c>
      <c r="L618" s="115">
        <f t="shared" si="99"/>
        <v>29.125533856599695</v>
      </c>
      <c r="M618" s="98">
        <f t="shared" si="92"/>
        <v>29.076033856599697</v>
      </c>
      <c r="N618" s="116">
        <f t="shared" si="93"/>
        <v>29.126033856599694</v>
      </c>
      <c r="O618" s="117">
        <f t="shared" si="94"/>
        <v>29.101033856599695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29.126533856599696</v>
      </c>
      <c r="L619" s="115">
        <f t="shared" si="99"/>
        <v>29.175533856599696</v>
      </c>
      <c r="M619" s="98">
        <f t="shared" si="92"/>
        <v>29.126033856599697</v>
      </c>
      <c r="N619" s="116">
        <f t="shared" si="93"/>
        <v>29.176033856599695</v>
      </c>
      <c r="O619" s="117">
        <f t="shared" si="94"/>
        <v>29.151033856599696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29.176533856599697</v>
      </c>
      <c r="L620" s="115">
        <f t="shared" si="99"/>
        <v>29.225533856599696</v>
      </c>
      <c r="M620" s="98">
        <f t="shared" si="92"/>
        <v>29.176033856599698</v>
      </c>
      <c r="N620" s="116">
        <f t="shared" si="93"/>
        <v>29.226033856599695</v>
      </c>
      <c r="O620" s="117">
        <f t="shared" si="94"/>
        <v>29.201033856599697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29.226533856599698</v>
      </c>
      <c r="L621" s="115">
        <f t="shared" si="99"/>
        <v>29.275533856599697</v>
      </c>
      <c r="M621" s="98">
        <f t="shared" si="92"/>
        <v>29.226033856599699</v>
      </c>
      <c r="N621" s="116">
        <f t="shared" si="93"/>
        <v>29.276033856599696</v>
      </c>
      <c r="O621" s="117">
        <f t="shared" si="94"/>
        <v>29.251033856599697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29.276533856599698</v>
      </c>
      <c r="L622" s="115">
        <f t="shared" si="99"/>
        <v>29.325533856599698</v>
      </c>
      <c r="M622" s="98">
        <f t="shared" si="92"/>
        <v>29.2760338565997</v>
      </c>
      <c r="N622" s="116">
        <f t="shared" si="93"/>
        <v>29.326033856599697</v>
      </c>
      <c r="O622" s="117">
        <f t="shared" si="94"/>
        <v>29.301033856599698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29.326533856599699</v>
      </c>
      <c r="L623" s="115">
        <f t="shared" si="99"/>
        <v>29.375533856599699</v>
      </c>
      <c r="M623" s="98">
        <f t="shared" si="92"/>
        <v>29.3260338565997</v>
      </c>
      <c r="N623" s="116">
        <f t="shared" si="93"/>
        <v>29.376033856599697</v>
      </c>
      <c r="O623" s="117">
        <f t="shared" si="94"/>
        <v>29.351033856599699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29.3765338565997</v>
      </c>
      <c r="L624" s="115">
        <f t="shared" si="99"/>
        <v>29.425533856599699</v>
      </c>
      <c r="M624" s="98">
        <f t="shared" si="92"/>
        <v>29.376033856599701</v>
      </c>
      <c r="N624" s="116">
        <f t="shared" si="93"/>
        <v>29.426033856599698</v>
      </c>
      <c r="O624" s="117">
        <f t="shared" si="94"/>
        <v>29.4010338565997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29.426533856599701</v>
      </c>
      <c r="L625" s="115">
        <f t="shared" si="99"/>
        <v>29.4755338565997</v>
      </c>
      <c r="M625" s="98">
        <f t="shared" si="92"/>
        <v>29.426033856599702</v>
      </c>
      <c r="N625" s="116">
        <f t="shared" si="93"/>
        <v>29.476033856599699</v>
      </c>
      <c r="O625" s="117">
        <f t="shared" si="94"/>
        <v>29.4510338565997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29.476533856599701</v>
      </c>
      <c r="L626" s="115">
        <f t="shared" si="99"/>
        <v>29.525533856599701</v>
      </c>
      <c r="M626" s="98">
        <f t="shared" si="92"/>
        <v>29.476033856599702</v>
      </c>
      <c r="N626" s="116">
        <f t="shared" si="93"/>
        <v>29.5260338565997</v>
      </c>
      <c r="O626" s="117">
        <f t="shared" si="94"/>
        <v>29.501033856599701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29.526533856599702</v>
      </c>
      <c r="L627" s="115">
        <f t="shared" si="99"/>
        <v>29.575533856599701</v>
      </c>
      <c r="M627" s="98">
        <f t="shared" si="92"/>
        <v>29.526033856599703</v>
      </c>
      <c r="N627" s="116">
        <f t="shared" si="93"/>
        <v>29.5760338565997</v>
      </c>
      <c r="O627" s="117">
        <f t="shared" si="94"/>
        <v>29.551033856599702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29.576533856599703</v>
      </c>
      <c r="L628" s="115">
        <f t="shared" si="99"/>
        <v>29.625533856599702</v>
      </c>
      <c r="M628" s="98">
        <f t="shared" si="92"/>
        <v>29.576033856599704</v>
      </c>
      <c r="N628" s="116">
        <f t="shared" si="93"/>
        <v>29.626033856599701</v>
      </c>
      <c r="O628" s="117">
        <f t="shared" si="94"/>
        <v>29.601033856599702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29.626533856599703</v>
      </c>
      <c r="L629" s="115">
        <f t="shared" si="99"/>
        <v>29.675533856599703</v>
      </c>
      <c r="M629" s="98">
        <f t="shared" si="92"/>
        <v>29.626033856599705</v>
      </c>
      <c r="N629" s="116">
        <f t="shared" si="93"/>
        <v>29.676033856599702</v>
      </c>
      <c r="O629" s="117">
        <f t="shared" si="94"/>
        <v>29.651033856599703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29.676533856599704</v>
      </c>
      <c r="L630" s="115">
        <f t="shared" si="99"/>
        <v>29.725533856599704</v>
      </c>
      <c r="M630" s="98">
        <f t="shared" si="92"/>
        <v>29.676033856599705</v>
      </c>
      <c r="N630" s="116">
        <f t="shared" si="93"/>
        <v>29.726033856599702</v>
      </c>
      <c r="O630" s="117">
        <f t="shared" si="94"/>
        <v>29.701033856599704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29.726533856599705</v>
      </c>
      <c r="L631" s="115">
        <f t="shared" si="99"/>
        <v>29.775533856599704</v>
      </c>
      <c r="M631" s="98">
        <f t="shared" si="92"/>
        <v>29.726033856599706</v>
      </c>
      <c r="N631" s="116">
        <f t="shared" si="93"/>
        <v>29.776033856599703</v>
      </c>
      <c r="O631" s="117">
        <f t="shared" si="94"/>
        <v>29.751033856599705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29.776533856599706</v>
      </c>
      <c r="L632" s="115">
        <f t="shared" si="99"/>
        <v>29.825533856599705</v>
      </c>
      <c r="M632" s="98">
        <f t="shared" si="92"/>
        <v>29.776033856599707</v>
      </c>
      <c r="N632" s="116">
        <f t="shared" si="93"/>
        <v>29.826033856599704</v>
      </c>
      <c r="O632" s="117">
        <f t="shared" si="94"/>
        <v>29.801033856599705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29.826533856599706</v>
      </c>
      <c r="L633" s="115">
        <f t="shared" si="99"/>
        <v>29.875533856599706</v>
      </c>
      <c r="M633" s="98">
        <f t="shared" si="92"/>
        <v>29.826033856599707</v>
      </c>
      <c r="N633" s="116">
        <f t="shared" si="93"/>
        <v>29.876033856599705</v>
      </c>
      <c r="O633" s="117">
        <f t="shared" si="94"/>
        <v>29.851033856599706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29.876533856599707</v>
      </c>
      <c r="L634" s="115">
        <f t="shared" si="99"/>
        <v>29.925533856599706</v>
      </c>
      <c r="M634" s="98">
        <f t="shared" si="92"/>
        <v>29.876033856599708</v>
      </c>
      <c r="N634" s="116">
        <f t="shared" si="93"/>
        <v>29.926033856599705</v>
      </c>
      <c r="O634" s="117">
        <f t="shared" si="94"/>
        <v>29.901033856599707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29.926533856599708</v>
      </c>
      <c r="L635" s="115">
        <f t="shared" si="99"/>
        <v>29.975533856599707</v>
      </c>
      <c r="M635" s="98">
        <f t="shared" si="92"/>
        <v>29.926033856599709</v>
      </c>
      <c r="N635" s="116">
        <f t="shared" si="93"/>
        <v>29.976033856599706</v>
      </c>
      <c r="O635" s="117">
        <f t="shared" si="94"/>
        <v>29.951033856599707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29.976533856599708</v>
      </c>
      <c r="L636" s="115">
        <f t="shared" si="99"/>
        <v>30.025533856599708</v>
      </c>
      <c r="M636" s="98">
        <f t="shared" si="92"/>
        <v>29.97603385659971</v>
      </c>
      <c r="N636" s="116">
        <f t="shared" si="93"/>
        <v>30.026033856599707</v>
      </c>
      <c r="O636" s="117">
        <f t="shared" si="94"/>
        <v>30.001033856599708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30.026533856599709</v>
      </c>
      <c r="L637" s="115">
        <f t="shared" si="99"/>
        <v>30.075533856599709</v>
      </c>
      <c r="M637" s="98">
        <f t="shared" si="92"/>
        <v>30.02603385659971</v>
      </c>
      <c r="N637" s="116">
        <f t="shared" si="93"/>
        <v>30.076033856599707</v>
      </c>
      <c r="O637" s="117">
        <f t="shared" si="94"/>
        <v>30.051033856599709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30.07653385659971</v>
      </c>
      <c r="L638" s="115">
        <f t="shared" si="99"/>
        <v>30.125533856599709</v>
      </c>
      <c r="M638" s="98">
        <f t="shared" si="92"/>
        <v>30.076033856599711</v>
      </c>
      <c r="N638" s="116">
        <f t="shared" si="93"/>
        <v>30.126033856599708</v>
      </c>
      <c r="O638" s="117">
        <f t="shared" si="94"/>
        <v>30.10103385659971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30.126533856599711</v>
      </c>
      <c r="L639" s="115">
        <f t="shared" si="99"/>
        <v>30.17553385659971</v>
      </c>
      <c r="M639" s="98">
        <f t="shared" si="92"/>
        <v>30.126033856599712</v>
      </c>
      <c r="N639" s="116">
        <f t="shared" si="93"/>
        <v>30.176033856599709</v>
      </c>
      <c r="O639" s="117">
        <f t="shared" si="94"/>
        <v>30.15103385659971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30.176533856599711</v>
      </c>
      <c r="L640" s="115">
        <f t="shared" si="99"/>
        <v>30.225533856599711</v>
      </c>
      <c r="M640" s="98">
        <f t="shared" si="92"/>
        <v>30.176033856599712</v>
      </c>
      <c r="N640" s="116">
        <f t="shared" si="93"/>
        <v>30.22603385659971</v>
      </c>
      <c r="O640" s="117">
        <f t="shared" si="94"/>
        <v>30.201033856599711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30.226533856599712</v>
      </c>
      <c r="L641" s="115">
        <f t="shared" si="99"/>
        <v>30.275533856599711</v>
      </c>
      <c r="M641" s="98">
        <f t="shared" si="92"/>
        <v>30.226033856599713</v>
      </c>
      <c r="N641" s="116">
        <f t="shared" si="93"/>
        <v>30.27603385659971</v>
      </c>
      <c r="O641" s="117">
        <f t="shared" si="94"/>
        <v>30.251033856599712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30.276533856599713</v>
      </c>
      <c r="L642" s="115">
        <f t="shared" si="99"/>
        <v>30.325533856599712</v>
      </c>
      <c r="M642" s="98">
        <f t="shared" si="92"/>
        <v>30.276033856599714</v>
      </c>
      <c r="N642" s="116">
        <f t="shared" si="93"/>
        <v>30.326033856599711</v>
      </c>
      <c r="O642" s="117">
        <f t="shared" si="94"/>
        <v>30.301033856599712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30.326533856599713</v>
      </c>
      <c r="L643" s="115">
        <f t="shared" si="99"/>
        <v>30.375533856599713</v>
      </c>
      <c r="M643" s="98">
        <f t="shared" si="92"/>
        <v>30.326033856599715</v>
      </c>
      <c r="N643" s="116">
        <f t="shared" si="93"/>
        <v>30.376033856599712</v>
      </c>
      <c r="O643" s="117">
        <f t="shared" si="94"/>
        <v>30.351033856599713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30.376533856599714</v>
      </c>
      <c r="L644" s="115">
        <f t="shared" si="99"/>
        <v>30.425533856599714</v>
      </c>
      <c r="M644" s="98">
        <f t="shared" si="92"/>
        <v>30.376033856599715</v>
      </c>
      <c r="N644" s="116">
        <f t="shared" si="93"/>
        <v>30.426033856599712</v>
      </c>
      <c r="O644" s="117">
        <f t="shared" si="94"/>
        <v>30.401033856599714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30.426533856599715</v>
      </c>
      <c r="L645" s="115">
        <f t="shared" si="99"/>
        <v>30.475533856599714</v>
      </c>
      <c r="M645" s="98">
        <f t="shared" ref="M645:M708" si="102">K645-5*10^-(D$2+1)</f>
        <v>30.426033856599716</v>
      </c>
      <c r="N645" s="116">
        <f t="shared" ref="N645:N708" si="103">L645+5*10^-(D$2+1)</f>
        <v>30.476033856599713</v>
      </c>
      <c r="O645" s="117">
        <f t="shared" ref="O645:O708" si="104">AVERAGE(K645,L645)</f>
        <v>30.451033856599715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30.476533856599715</v>
      </c>
      <c r="L646" s="115">
        <f t="shared" ref="L646:L709" si="109">K646+$I$4-POWER(10,-$D$2)</f>
        <v>30.525533856599715</v>
      </c>
      <c r="M646" s="98">
        <f t="shared" si="102"/>
        <v>30.476033856599717</v>
      </c>
      <c r="N646" s="116">
        <f t="shared" si="103"/>
        <v>30.526033856599714</v>
      </c>
      <c r="O646" s="117">
        <f t="shared" si="104"/>
        <v>30.501033856599715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30.526533856599716</v>
      </c>
      <c r="L647" s="115">
        <f t="shared" si="109"/>
        <v>30.575533856599716</v>
      </c>
      <c r="M647" s="98">
        <f t="shared" si="102"/>
        <v>30.526033856599717</v>
      </c>
      <c r="N647" s="116">
        <f t="shared" si="103"/>
        <v>30.576033856599715</v>
      </c>
      <c r="O647" s="117">
        <f t="shared" si="104"/>
        <v>30.551033856599716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30.576533856599717</v>
      </c>
      <c r="L648" s="115">
        <f t="shared" si="109"/>
        <v>30.625533856599716</v>
      </c>
      <c r="M648" s="98">
        <f t="shared" si="102"/>
        <v>30.576033856599718</v>
      </c>
      <c r="N648" s="116">
        <f t="shared" si="103"/>
        <v>30.626033856599715</v>
      </c>
      <c r="O648" s="117">
        <f t="shared" si="104"/>
        <v>30.601033856599717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30.626533856599718</v>
      </c>
      <c r="L649" s="115">
        <f t="shared" si="109"/>
        <v>30.675533856599717</v>
      </c>
      <c r="M649" s="98">
        <f t="shared" si="102"/>
        <v>30.626033856599719</v>
      </c>
      <c r="N649" s="116">
        <f t="shared" si="103"/>
        <v>30.676033856599716</v>
      </c>
      <c r="O649" s="117">
        <f t="shared" si="104"/>
        <v>30.651033856599717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30.676533856599718</v>
      </c>
      <c r="L650" s="115">
        <f t="shared" si="109"/>
        <v>30.725533856599718</v>
      </c>
      <c r="M650" s="98">
        <f t="shared" si="102"/>
        <v>30.676033856599719</v>
      </c>
      <c r="N650" s="116">
        <f t="shared" si="103"/>
        <v>30.726033856599717</v>
      </c>
      <c r="O650" s="117">
        <f t="shared" si="104"/>
        <v>30.701033856599718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30.726533856599719</v>
      </c>
      <c r="L651" s="115">
        <f t="shared" si="109"/>
        <v>30.775533856599719</v>
      </c>
      <c r="M651" s="98">
        <f t="shared" si="102"/>
        <v>30.72603385659972</v>
      </c>
      <c r="N651" s="116">
        <f t="shared" si="103"/>
        <v>30.776033856599717</v>
      </c>
      <c r="O651" s="117">
        <f t="shared" si="104"/>
        <v>30.751033856599719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30.77653385659972</v>
      </c>
      <c r="L652" s="115">
        <f t="shared" si="109"/>
        <v>30.825533856599719</v>
      </c>
      <c r="M652" s="98">
        <f t="shared" si="102"/>
        <v>30.776033856599721</v>
      </c>
      <c r="N652" s="116">
        <f t="shared" si="103"/>
        <v>30.826033856599718</v>
      </c>
      <c r="O652" s="117">
        <f t="shared" si="104"/>
        <v>30.801033856599719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30.82653385659972</v>
      </c>
      <c r="L653" s="115">
        <f t="shared" si="109"/>
        <v>30.87553385659972</v>
      </c>
      <c r="M653" s="98">
        <f t="shared" si="102"/>
        <v>30.826033856599722</v>
      </c>
      <c r="N653" s="116">
        <f t="shared" si="103"/>
        <v>30.876033856599719</v>
      </c>
      <c r="O653" s="117">
        <f t="shared" si="104"/>
        <v>30.85103385659972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30.876533856599721</v>
      </c>
      <c r="L654" s="115">
        <f t="shared" si="109"/>
        <v>30.925533856599721</v>
      </c>
      <c r="M654" s="98">
        <f t="shared" si="102"/>
        <v>30.876033856599722</v>
      </c>
      <c r="N654" s="116">
        <f t="shared" si="103"/>
        <v>30.926033856599719</v>
      </c>
      <c r="O654" s="117">
        <f t="shared" si="104"/>
        <v>30.901033856599721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30.926533856599722</v>
      </c>
      <c r="L655" s="115">
        <f t="shared" si="109"/>
        <v>30.975533856599721</v>
      </c>
      <c r="M655" s="98">
        <f t="shared" si="102"/>
        <v>30.926033856599723</v>
      </c>
      <c r="N655" s="116">
        <f t="shared" si="103"/>
        <v>30.97603385659972</v>
      </c>
      <c r="O655" s="117">
        <f t="shared" si="104"/>
        <v>30.951033856599722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30.976533856599723</v>
      </c>
      <c r="L656" s="115">
        <f t="shared" si="109"/>
        <v>31.025533856599722</v>
      </c>
      <c r="M656" s="98">
        <f t="shared" si="102"/>
        <v>30.976033856599724</v>
      </c>
      <c r="N656" s="116">
        <f t="shared" si="103"/>
        <v>31.026033856599721</v>
      </c>
      <c r="O656" s="117">
        <f t="shared" si="104"/>
        <v>31.001033856599722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31.026533856599723</v>
      </c>
      <c r="L657" s="115">
        <f t="shared" si="109"/>
        <v>31.075533856599723</v>
      </c>
      <c r="M657" s="98">
        <f t="shared" si="102"/>
        <v>31.026033856599724</v>
      </c>
      <c r="N657" s="116">
        <f t="shared" si="103"/>
        <v>31.076033856599722</v>
      </c>
      <c r="O657" s="117">
        <f t="shared" si="104"/>
        <v>31.051033856599723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31.076533856599724</v>
      </c>
      <c r="L658" s="115">
        <f t="shared" si="109"/>
        <v>31.125533856599723</v>
      </c>
      <c r="M658" s="98">
        <f t="shared" si="102"/>
        <v>31.076033856599725</v>
      </c>
      <c r="N658" s="116">
        <f t="shared" si="103"/>
        <v>31.126033856599722</v>
      </c>
      <c r="O658" s="117">
        <f t="shared" si="104"/>
        <v>31.101033856599724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31.126533856599725</v>
      </c>
      <c r="L659" s="115">
        <f t="shared" si="109"/>
        <v>31.175533856599724</v>
      </c>
      <c r="M659" s="98">
        <f t="shared" si="102"/>
        <v>31.126033856599726</v>
      </c>
      <c r="N659" s="116">
        <f t="shared" si="103"/>
        <v>31.176033856599723</v>
      </c>
      <c r="O659" s="117">
        <f t="shared" si="104"/>
        <v>31.151033856599724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31.176533856599725</v>
      </c>
      <c r="L660" s="115">
        <f t="shared" si="109"/>
        <v>31.225533856599725</v>
      </c>
      <c r="M660" s="98">
        <f t="shared" si="102"/>
        <v>31.176033856599727</v>
      </c>
      <c r="N660" s="116">
        <f t="shared" si="103"/>
        <v>31.226033856599724</v>
      </c>
      <c r="O660" s="117">
        <f t="shared" si="104"/>
        <v>31.201033856599725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31.226533856599726</v>
      </c>
      <c r="L661" s="115">
        <f t="shared" si="109"/>
        <v>31.275533856599726</v>
      </c>
      <c r="M661" s="98">
        <f t="shared" si="102"/>
        <v>31.226033856599727</v>
      </c>
      <c r="N661" s="116">
        <f t="shared" si="103"/>
        <v>31.276033856599724</v>
      </c>
      <c r="O661" s="117">
        <f t="shared" si="104"/>
        <v>31.251033856599726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31.276533856599727</v>
      </c>
      <c r="L662" s="115">
        <f t="shared" si="109"/>
        <v>31.325533856599726</v>
      </c>
      <c r="M662" s="98">
        <f t="shared" si="102"/>
        <v>31.276033856599728</v>
      </c>
      <c r="N662" s="116">
        <f t="shared" si="103"/>
        <v>31.326033856599725</v>
      </c>
      <c r="O662" s="117">
        <f t="shared" si="104"/>
        <v>31.301033856599727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31.326533856599728</v>
      </c>
      <c r="L663" s="115">
        <f t="shared" si="109"/>
        <v>31.375533856599727</v>
      </c>
      <c r="M663" s="98">
        <f t="shared" si="102"/>
        <v>31.326033856599729</v>
      </c>
      <c r="N663" s="116">
        <f t="shared" si="103"/>
        <v>31.376033856599726</v>
      </c>
      <c r="O663" s="117">
        <f t="shared" si="104"/>
        <v>31.351033856599727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31.376533856599728</v>
      </c>
      <c r="L664" s="115">
        <f t="shared" si="109"/>
        <v>31.425533856599728</v>
      </c>
      <c r="M664" s="98">
        <f t="shared" si="102"/>
        <v>31.376033856599729</v>
      </c>
      <c r="N664" s="116">
        <f t="shared" si="103"/>
        <v>31.426033856599727</v>
      </c>
      <c r="O664" s="117">
        <f t="shared" si="104"/>
        <v>31.401033856599728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31.426533856599729</v>
      </c>
      <c r="L665" s="115">
        <f t="shared" si="109"/>
        <v>31.475533856599728</v>
      </c>
      <c r="M665" s="98">
        <f t="shared" si="102"/>
        <v>31.42603385659973</v>
      </c>
      <c r="N665" s="116">
        <f t="shared" si="103"/>
        <v>31.476033856599727</v>
      </c>
      <c r="O665" s="117">
        <f t="shared" si="104"/>
        <v>31.451033856599729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31.47653385659973</v>
      </c>
      <c r="L666" s="115">
        <f t="shared" si="109"/>
        <v>31.525533856599729</v>
      </c>
      <c r="M666" s="98">
        <f t="shared" si="102"/>
        <v>31.476033856599731</v>
      </c>
      <c r="N666" s="116">
        <f t="shared" si="103"/>
        <v>31.526033856599728</v>
      </c>
      <c r="O666" s="117">
        <f t="shared" si="104"/>
        <v>31.501033856599729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31.52653385659973</v>
      </c>
      <c r="L667" s="115">
        <f t="shared" si="109"/>
        <v>31.57553385659973</v>
      </c>
      <c r="M667" s="98">
        <f t="shared" si="102"/>
        <v>31.526033856599732</v>
      </c>
      <c r="N667" s="116">
        <f t="shared" si="103"/>
        <v>31.576033856599729</v>
      </c>
      <c r="O667" s="117">
        <f t="shared" si="104"/>
        <v>31.55103385659973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31.576533856599731</v>
      </c>
      <c r="L668" s="115">
        <f t="shared" si="109"/>
        <v>31.625533856599731</v>
      </c>
      <c r="M668" s="98">
        <f t="shared" si="102"/>
        <v>31.576033856599732</v>
      </c>
      <c r="N668" s="116">
        <f t="shared" si="103"/>
        <v>31.626033856599729</v>
      </c>
      <c r="O668" s="117">
        <f t="shared" si="104"/>
        <v>31.601033856599731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31.626533856599732</v>
      </c>
      <c r="L669" s="115">
        <f t="shared" si="109"/>
        <v>31.675533856599731</v>
      </c>
      <c r="M669" s="98">
        <f t="shared" si="102"/>
        <v>31.626033856599733</v>
      </c>
      <c r="N669" s="116">
        <f t="shared" si="103"/>
        <v>31.67603385659973</v>
      </c>
      <c r="O669" s="117">
        <f t="shared" si="104"/>
        <v>31.651033856599732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31.676533856599733</v>
      </c>
      <c r="L670" s="115">
        <f t="shared" si="109"/>
        <v>31.725533856599732</v>
      </c>
      <c r="M670" s="98">
        <f t="shared" si="102"/>
        <v>31.676033856599734</v>
      </c>
      <c r="N670" s="116">
        <f t="shared" si="103"/>
        <v>31.726033856599731</v>
      </c>
      <c r="O670" s="117">
        <f t="shared" si="104"/>
        <v>31.701033856599732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31.726533856599733</v>
      </c>
      <c r="L671" s="115">
        <f t="shared" si="109"/>
        <v>31.775533856599733</v>
      </c>
      <c r="M671" s="98">
        <f t="shared" si="102"/>
        <v>31.726033856599734</v>
      </c>
      <c r="N671" s="116">
        <f t="shared" si="103"/>
        <v>31.776033856599732</v>
      </c>
      <c r="O671" s="117">
        <f t="shared" si="104"/>
        <v>31.751033856599733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31.776533856599734</v>
      </c>
      <c r="L672" s="115">
        <f t="shared" si="109"/>
        <v>31.825533856599733</v>
      </c>
      <c r="M672" s="98">
        <f t="shared" si="102"/>
        <v>31.776033856599735</v>
      </c>
      <c r="N672" s="116">
        <f t="shared" si="103"/>
        <v>31.826033856599732</v>
      </c>
      <c r="O672" s="117">
        <f t="shared" si="104"/>
        <v>31.801033856599734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31.826533856599735</v>
      </c>
      <c r="L673" s="115">
        <f t="shared" si="109"/>
        <v>31.875533856599734</v>
      </c>
      <c r="M673" s="98">
        <f t="shared" si="102"/>
        <v>31.826033856599736</v>
      </c>
      <c r="N673" s="116">
        <f t="shared" si="103"/>
        <v>31.876033856599733</v>
      </c>
      <c r="O673" s="117">
        <f t="shared" si="104"/>
        <v>31.851033856599734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31.876533856599735</v>
      </c>
      <c r="L674" s="115">
        <f t="shared" si="109"/>
        <v>31.925533856599735</v>
      </c>
      <c r="M674" s="98">
        <f t="shared" si="102"/>
        <v>31.876033856599737</v>
      </c>
      <c r="N674" s="116">
        <f t="shared" si="103"/>
        <v>31.926033856599734</v>
      </c>
      <c r="O674" s="117">
        <f t="shared" si="104"/>
        <v>31.901033856599735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31.926533856599736</v>
      </c>
      <c r="L675" s="115">
        <f t="shared" si="109"/>
        <v>31.975533856599736</v>
      </c>
      <c r="M675" s="98">
        <f t="shared" si="102"/>
        <v>31.926033856599737</v>
      </c>
      <c r="N675" s="116">
        <f t="shared" si="103"/>
        <v>31.976033856599734</v>
      </c>
      <c r="O675" s="117">
        <f t="shared" si="104"/>
        <v>31.951033856599736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31.976533856599737</v>
      </c>
      <c r="L676" s="115">
        <f t="shared" si="109"/>
        <v>32.025533856599736</v>
      </c>
      <c r="M676" s="98">
        <f t="shared" si="102"/>
        <v>31.976033856599738</v>
      </c>
      <c r="N676" s="116">
        <f t="shared" si="103"/>
        <v>32.026033856599739</v>
      </c>
      <c r="O676" s="117">
        <f t="shared" si="104"/>
        <v>32.001033856599733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32.026533856599734</v>
      </c>
      <c r="L677" s="115">
        <f t="shared" si="109"/>
        <v>32.075533856599733</v>
      </c>
      <c r="M677" s="98">
        <f t="shared" si="102"/>
        <v>32.026033856599732</v>
      </c>
      <c r="N677" s="116">
        <f t="shared" si="103"/>
        <v>32.076033856599736</v>
      </c>
      <c r="O677" s="117">
        <f t="shared" si="104"/>
        <v>32.05103385659973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32.076533856599731</v>
      </c>
      <c r="L678" s="115">
        <f t="shared" si="109"/>
        <v>32.125533856599731</v>
      </c>
      <c r="M678" s="98">
        <f t="shared" si="102"/>
        <v>32.076033856599729</v>
      </c>
      <c r="N678" s="116">
        <f t="shared" si="103"/>
        <v>32.126033856599733</v>
      </c>
      <c r="O678" s="117">
        <f t="shared" si="104"/>
        <v>32.101033856599727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32.126533856599728</v>
      </c>
      <c r="L679" s="115">
        <f t="shared" si="109"/>
        <v>32.175533856599728</v>
      </c>
      <c r="M679" s="98">
        <f t="shared" si="102"/>
        <v>32.126033856599726</v>
      </c>
      <c r="N679" s="116">
        <f t="shared" si="103"/>
        <v>32.17603385659973</v>
      </c>
      <c r="O679" s="117">
        <f t="shared" si="104"/>
        <v>32.151033856599724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32.176533856599725</v>
      </c>
      <c r="L680" s="115">
        <f t="shared" si="109"/>
        <v>32.225533856599725</v>
      </c>
      <c r="M680" s="98">
        <f t="shared" si="102"/>
        <v>32.176033856599723</v>
      </c>
      <c r="N680" s="116">
        <f t="shared" si="103"/>
        <v>32.226033856599727</v>
      </c>
      <c r="O680" s="117">
        <f t="shared" si="104"/>
        <v>32.201033856599722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32.226533856599723</v>
      </c>
      <c r="L681" s="115">
        <f t="shared" si="109"/>
        <v>32.275533856599722</v>
      </c>
      <c r="M681" s="98">
        <f t="shared" si="102"/>
        <v>32.22603385659972</v>
      </c>
      <c r="N681" s="116">
        <f t="shared" si="103"/>
        <v>32.276033856599724</v>
      </c>
      <c r="O681" s="117">
        <f t="shared" si="104"/>
        <v>32.251033856599719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32.27653385659972</v>
      </c>
      <c r="L682" s="115">
        <f t="shared" si="109"/>
        <v>32.325533856599719</v>
      </c>
      <c r="M682" s="98">
        <f t="shared" si="102"/>
        <v>32.276033856599717</v>
      </c>
      <c r="N682" s="116">
        <f t="shared" si="103"/>
        <v>32.326033856599722</v>
      </c>
      <c r="O682" s="117">
        <f t="shared" si="104"/>
        <v>32.301033856599716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32.326533856599717</v>
      </c>
      <c r="L683" s="115">
        <f t="shared" si="109"/>
        <v>32.375533856599716</v>
      </c>
      <c r="M683" s="98">
        <f t="shared" si="102"/>
        <v>32.326033856599715</v>
      </c>
      <c r="N683" s="116">
        <f t="shared" si="103"/>
        <v>32.376033856599719</v>
      </c>
      <c r="O683" s="117">
        <f t="shared" si="104"/>
        <v>32.351033856599713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32.376533856599714</v>
      </c>
      <c r="L684" s="115">
        <f t="shared" si="109"/>
        <v>32.425533856599714</v>
      </c>
      <c r="M684" s="98">
        <f t="shared" si="102"/>
        <v>32.376033856599712</v>
      </c>
      <c r="N684" s="116">
        <f t="shared" si="103"/>
        <v>32.426033856599716</v>
      </c>
      <c r="O684" s="117">
        <f t="shared" si="104"/>
        <v>32.40103385659971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32.426533856599711</v>
      </c>
      <c r="L685" s="115">
        <f t="shared" si="109"/>
        <v>32.475533856599711</v>
      </c>
      <c r="M685" s="98">
        <f t="shared" si="102"/>
        <v>32.426033856599709</v>
      </c>
      <c r="N685" s="116">
        <f t="shared" si="103"/>
        <v>32.476033856599713</v>
      </c>
      <c r="O685" s="117">
        <f t="shared" si="104"/>
        <v>32.451033856599707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32.476533856599708</v>
      </c>
      <c r="L686" s="115">
        <f t="shared" si="109"/>
        <v>32.525533856599708</v>
      </c>
      <c r="M686" s="98">
        <f t="shared" si="102"/>
        <v>32.476033856599706</v>
      </c>
      <c r="N686" s="116">
        <f t="shared" si="103"/>
        <v>32.52603385659971</v>
      </c>
      <c r="O686" s="117">
        <f t="shared" si="104"/>
        <v>32.501033856599705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32.526533856599706</v>
      </c>
      <c r="L687" s="115">
        <f t="shared" si="109"/>
        <v>32.575533856599705</v>
      </c>
      <c r="M687" s="98">
        <f t="shared" si="102"/>
        <v>32.526033856599703</v>
      </c>
      <c r="N687" s="116">
        <f t="shared" si="103"/>
        <v>32.576033856599707</v>
      </c>
      <c r="O687" s="117">
        <f t="shared" si="104"/>
        <v>32.551033856599702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32.576533856599703</v>
      </c>
      <c r="L688" s="115">
        <f t="shared" si="109"/>
        <v>32.625533856599702</v>
      </c>
      <c r="M688" s="98">
        <f t="shared" si="102"/>
        <v>32.5760338565997</v>
      </c>
      <c r="N688" s="116">
        <f t="shared" si="103"/>
        <v>32.626033856599705</v>
      </c>
      <c r="O688" s="117">
        <f t="shared" si="104"/>
        <v>32.601033856599699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32.6265338565997</v>
      </c>
      <c r="L689" s="115">
        <f t="shared" si="109"/>
        <v>32.675533856599699</v>
      </c>
      <c r="M689" s="98">
        <f t="shared" si="102"/>
        <v>32.626033856599697</v>
      </c>
      <c r="N689" s="116">
        <f t="shared" si="103"/>
        <v>32.676033856599702</v>
      </c>
      <c r="O689" s="117">
        <f t="shared" si="104"/>
        <v>32.651033856599696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32.676533856599697</v>
      </c>
      <c r="L690" s="115">
        <f t="shared" si="109"/>
        <v>32.725533856599696</v>
      </c>
      <c r="M690" s="98">
        <f t="shared" si="102"/>
        <v>32.676033856599695</v>
      </c>
      <c r="N690" s="116">
        <f t="shared" si="103"/>
        <v>32.726033856599699</v>
      </c>
      <c r="O690" s="117">
        <f t="shared" si="104"/>
        <v>32.701033856599693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32.726533856599694</v>
      </c>
      <c r="L691" s="115">
        <f t="shared" si="109"/>
        <v>32.775533856599694</v>
      </c>
      <c r="M691" s="98">
        <f t="shared" si="102"/>
        <v>32.726033856599692</v>
      </c>
      <c r="N691" s="116">
        <f t="shared" si="103"/>
        <v>32.776033856599696</v>
      </c>
      <c r="O691" s="117">
        <f t="shared" si="104"/>
        <v>32.75103385659969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32.776533856599691</v>
      </c>
      <c r="L692" s="115">
        <f t="shared" si="109"/>
        <v>32.825533856599691</v>
      </c>
      <c r="M692" s="98">
        <f t="shared" si="102"/>
        <v>32.776033856599689</v>
      </c>
      <c r="N692" s="116">
        <f t="shared" si="103"/>
        <v>32.826033856599693</v>
      </c>
      <c r="O692" s="117">
        <f t="shared" si="104"/>
        <v>32.801033856599688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32.826533856599688</v>
      </c>
      <c r="L693" s="115">
        <f t="shared" si="109"/>
        <v>32.875533856599688</v>
      </c>
      <c r="M693" s="98">
        <f t="shared" si="102"/>
        <v>32.826033856599686</v>
      </c>
      <c r="N693" s="116">
        <f t="shared" si="103"/>
        <v>32.87603385659969</v>
      </c>
      <c r="O693" s="117">
        <f t="shared" si="104"/>
        <v>32.851033856599685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32.876533856599686</v>
      </c>
      <c r="L694" s="115">
        <f t="shared" si="109"/>
        <v>32.925533856599685</v>
      </c>
      <c r="M694" s="98">
        <f t="shared" si="102"/>
        <v>32.876033856599683</v>
      </c>
      <c r="N694" s="116">
        <f t="shared" si="103"/>
        <v>32.926033856599688</v>
      </c>
      <c r="O694" s="117">
        <f t="shared" si="104"/>
        <v>32.901033856599682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32.926533856599683</v>
      </c>
      <c r="L695" s="115">
        <f t="shared" si="109"/>
        <v>32.975533856599682</v>
      </c>
      <c r="M695" s="98">
        <f t="shared" si="102"/>
        <v>32.92603385659968</v>
      </c>
      <c r="N695" s="116">
        <f t="shared" si="103"/>
        <v>32.976033856599685</v>
      </c>
      <c r="O695" s="117">
        <f t="shared" si="104"/>
        <v>32.951033856599679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32.97653385659968</v>
      </c>
      <c r="L696" s="115">
        <f t="shared" si="109"/>
        <v>33.025533856599679</v>
      </c>
      <c r="M696" s="98">
        <f t="shared" si="102"/>
        <v>32.976033856599678</v>
      </c>
      <c r="N696" s="116">
        <f t="shared" si="103"/>
        <v>33.026033856599682</v>
      </c>
      <c r="O696" s="117">
        <f t="shared" si="104"/>
        <v>33.001033856599676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33.026533856599677</v>
      </c>
      <c r="L697" s="115">
        <f t="shared" si="109"/>
        <v>33.075533856599677</v>
      </c>
      <c r="M697" s="98">
        <f t="shared" si="102"/>
        <v>33.026033856599675</v>
      </c>
      <c r="N697" s="116">
        <f t="shared" si="103"/>
        <v>33.076033856599679</v>
      </c>
      <c r="O697" s="117">
        <f t="shared" si="104"/>
        <v>33.051033856599673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33.076533856599674</v>
      </c>
      <c r="L698" s="115">
        <f t="shared" si="109"/>
        <v>33.125533856599674</v>
      </c>
      <c r="M698" s="98">
        <f t="shared" si="102"/>
        <v>33.076033856599672</v>
      </c>
      <c r="N698" s="116">
        <f t="shared" si="103"/>
        <v>33.126033856599676</v>
      </c>
      <c r="O698" s="117">
        <f t="shared" si="104"/>
        <v>33.10103385659967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33.126533856599671</v>
      </c>
      <c r="L699" s="115">
        <f t="shared" si="109"/>
        <v>33.175533856599671</v>
      </c>
      <c r="M699" s="98">
        <f t="shared" si="102"/>
        <v>33.126033856599669</v>
      </c>
      <c r="N699" s="116">
        <f t="shared" si="103"/>
        <v>33.176033856599673</v>
      </c>
      <c r="O699" s="117">
        <f t="shared" si="104"/>
        <v>33.151033856599668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33.176533856599669</v>
      </c>
      <c r="L700" s="115">
        <f t="shared" si="109"/>
        <v>33.225533856599668</v>
      </c>
      <c r="M700" s="98">
        <f t="shared" si="102"/>
        <v>33.176033856599666</v>
      </c>
      <c r="N700" s="116">
        <f t="shared" si="103"/>
        <v>33.22603385659967</v>
      </c>
      <c r="O700" s="117">
        <f t="shared" si="104"/>
        <v>33.201033856599665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33.226533856599666</v>
      </c>
      <c r="L701" s="115">
        <f t="shared" si="109"/>
        <v>33.275533856599665</v>
      </c>
      <c r="M701" s="98">
        <f t="shared" si="102"/>
        <v>33.226033856599663</v>
      </c>
      <c r="N701" s="116">
        <f t="shared" si="103"/>
        <v>33.276033856599668</v>
      </c>
      <c r="O701" s="117">
        <f t="shared" si="104"/>
        <v>33.251033856599662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33.276533856599663</v>
      </c>
      <c r="L702" s="115">
        <f t="shared" si="109"/>
        <v>33.325533856599662</v>
      </c>
      <c r="M702" s="98">
        <f t="shared" si="102"/>
        <v>33.276033856599661</v>
      </c>
      <c r="N702" s="116">
        <f t="shared" si="103"/>
        <v>33.326033856599665</v>
      </c>
      <c r="O702" s="117">
        <f t="shared" si="104"/>
        <v>33.301033856599659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33.32653385659966</v>
      </c>
      <c r="L703" s="115">
        <f t="shared" si="109"/>
        <v>33.37553385659966</v>
      </c>
      <c r="M703" s="98">
        <f t="shared" si="102"/>
        <v>33.326033856599658</v>
      </c>
      <c r="N703" s="116">
        <f t="shared" si="103"/>
        <v>33.376033856599662</v>
      </c>
      <c r="O703" s="117">
        <f t="shared" si="104"/>
        <v>33.351033856599656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33.376533856599657</v>
      </c>
      <c r="L704" s="115">
        <f t="shared" si="109"/>
        <v>33.425533856599657</v>
      </c>
      <c r="M704" s="98">
        <f t="shared" si="102"/>
        <v>33.376033856599655</v>
      </c>
      <c r="N704" s="116">
        <f t="shared" si="103"/>
        <v>33.426033856599659</v>
      </c>
      <c r="O704" s="117">
        <f t="shared" si="104"/>
        <v>33.401033856599653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33.426533856599654</v>
      </c>
      <c r="L705" s="115">
        <f t="shared" si="109"/>
        <v>33.475533856599654</v>
      </c>
      <c r="M705" s="98">
        <f t="shared" si="102"/>
        <v>33.426033856599652</v>
      </c>
      <c r="N705" s="116">
        <f t="shared" si="103"/>
        <v>33.476033856599656</v>
      </c>
      <c r="O705" s="117">
        <f t="shared" si="104"/>
        <v>33.451033856599651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33.476533856599652</v>
      </c>
      <c r="L706" s="115">
        <f t="shared" si="109"/>
        <v>33.525533856599651</v>
      </c>
      <c r="M706" s="98">
        <f t="shared" si="102"/>
        <v>33.476033856599649</v>
      </c>
      <c r="N706" s="116">
        <f t="shared" si="103"/>
        <v>33.526033856599653</v>
      </c>
      <c r="O706" s="117">
        <f t="shared" si="104"/>
        <v>33.501033856599648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33.526533856599649</v>
      </c>
      <c r="L707" s="115">
        <f t="shared" si="109"/>
        <v>33.575533856599648</v>
      </c>
      <c r="M707" s="98">
        <f t="shared" si="102"/>
        <v>33.526033856599646</v>
      </c>
      <c r="N707" s="116">
        <f t="shared" si="103"/>
        <v>33.576033856599651</v>
      </c>
      <c r="O707" s="117">
        <f t="shared" si="104"/>
        <v>33.551033856599645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33.576533856599646</v>
      </c>
      <c r="L708" s="115">
        <f t="shared" si="109"/>
        <v>33.625533856599645</v>
      </c>
      <c r="M708" s="98">
        <f t="shared" si="102"/>
        <v>33.576033856599643</v>
      </c>
      <c r="N708" s="116">
        <f t="shared" si="103"/>
        <v>33.626033856599648</v>
      </c>
      <c r="O708" s="117">
        <f t="shared" si="104"/>
        <v>33.601033856599642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33.626533856599643</v>
      </c>
      <c r="L709" s="115">
        <f t="shared" si="109"/>
        <v>33.675533856599642</v>
      </c>
      <c r="M709" s="98">
        <f t="shared" ref="M709:M772" si="112">K709-5*10^-(D$2+1)</f>
        <v>33.626033856599641</v>
      </c>
      <c r="N709" s="116">
        <f t="shared" ref="N709:N772" si="113">L709+5*10^-(D$2+1)</f>
        <v>33.676033856599645</v>
      </c>
      <c r="O709" s="117">
        <f t="shared" ref="O709:O772" si="114">AVERAGE(K709,L709)</f>
        <v>33.651033856599639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33.67653385659964</v>
      </c>
      <c r="L710" s="115">
        <f t="shared" ref="L710:L773" si="119">K710+$I$4-POWER(10,-$D$2)</f>
        <v>33.72553385659964</v>
      </c>
      <c r="M710" s="98">
        <f t="shared" si="112"/>
        <v>33.676033856599638</v>
      </c>
      <c r="N710" s="116">
        <f t="shared" si="113"/>
        <v>33.726033856599642</v>
      </c>
      <c r="O710" s="117">
        <f t="shared" si="114"/>
        <v>33.701033856599636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33.726533856599637</v>
      </c>
      <c r="L711" s="115">
        <f t="shared" si="119"/>
        <v>33.775533856599637</v>
      </c>
      <c r="M711" s="98">
        <f t="shared" si="112"/>
        <v>33.726033856599635</v>
      </c>
      <c r="N711" s="116">
        <f t="shared" si="113"/>
        <v>33.776033856599639</v>
      </c>
      <c r="O711" s="117">
        <f t="shared" si="114"/>
        <v>33.751033856599634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33.776533856599634</v>
      </c>
      <c r="L712" s="115">
        <f t="shared" si="119"/>
        <v>33.825533856599634</v>
      </c>
      <c r="M712" s="98">
        <f t="shared" si="112"/>
        <v>33.776033856599632</v>
      </c>
      <c r="N712" s="116">
        <f t="shared" si="113"/>
        <v>33.826033856599636</v>
      </c>
      <c r="O712" s="117">
        <f t="shared" si="114"/>
        <v>33.801033856599631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33.826533856599632</v>
      </c>
      <c r="L713" s="115">
        <f t="shared" si="119"/>
        <v>33.875533856599631</v>
      </c>
      <c r="M713" s="98">
        <f t="shared" si="112"/>
        <v>33.826033856599629</v>
      </c>
      <c r="N713" s="116">
        <f t="shared" si="113"/>
        <v>33.876033856599634</v>
      </c>
      <c r="O713" s="117">
        <f t="shared" si="114"/>
        <v>33.851033856599628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33.876533856599629</v>
      </c>
      <c r="L714" s="115">
        <f t="shared" si="119"/>
        <v>33.925533856599628</v>
      </c>
      <c r="M714" s="98">
        <f t="shared" si="112"/>
        <v>33.876033856599626</v>
      </c>
      <c r="N714" s="116">
        <f t="shared" si="113"/>
        <v>33.926033856599631</v>
      </c>
      <c r="O714" s="117">
        <f t="shared" si="114"/>
        <v>33.901033856599625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33.926533856599626</v>
      </c>
      <c r="L715" s="115">
        <f t="shared" si="119"/>
        <v>33.975533856599625</v>
      </c>
      <c r="M715" s="98">
        <f t="shared" si="112"/>
        <v>33.926033856599624</v>
      </c>
      <c r="N715" s="116">
        <f t="shared" si="113"/>
        <v>33.976033856599628</v>
      </c>
      <c r="O715" s="117">
        <f t="shared" si="114"/>
        <v>33.951033856599622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33.976533856599623</v>
      </c>
      <c r="L716" s="115">
        <f t="shared" si="119"/>
        <v>34.025533856599623</v>
      </c>
      <c r="M716" s="98">
        <f t="shared" si="112"/>
        <v>33.976033856599621</v>
      </c>
      <c r="N716" s="116">
        <f t="shared" si="113"/>
        <v>34.026033856599625</v>
      </c>
      <c r="O716" s="117">
        <f t="shared" si="114"/>
        <v>34.001033856599619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34.02653385659962</v>
      </c>
      <c r="L717" s="115">
        <f t="shared" si="119"/>
        <v>34.07553385659962</v>
      </c>
      <c r="M717" s="98">
        <f t="shared" si="112"/>
        <v>34.026033856599618</v>
      </c>
      <c r="N717" s="116">
        <f t="shared" si="113"/>
        <v>34.076033856599622</v>
      </c>
      <c r="O717" s="117">
        <f t="shared" si="114"/>
        <v>34.051033856599616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34.076533856599617</v>
      </c>
      <c r="L718" s="115">
        <f t="shared" si="119"/>
        <v>34.125533856599617</v>
      </c>
      <c r="M718" s="98">
        <f t="shared" si="112"/>
        <v>34.076033856599615</v>
      </c>
      <c r="N718" s="116">
        <f t="shared" si="113"/>
        <v>34.126033856599619</v>
      </c>
      <c r="O718" s="117">
        <f t="shared" si="114"/>
        <v>34.101033856599614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34.126533856599615</v>
      </c>
      <c r="L719" s="115">
        <f t="shared" si="119"/>
        <v>34.175533856599614</v>
      </c>
      <c r="M719" s="98">
        <f t="shared" si="112"/>
        <v>34.126033856599612</v>
      </c>
      <c r="N719" s="116">
        <f t="shared" si="113"/>
        <v>34.176033856599616</v>
      </c>
      <c r="O719" s="117">
        <f t="shared" si="114"/>
        <v>34.151033856599611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34.176533856599612</v>
      </c>
      <c r="L720" s="115">
        <f t="shared" si="119"/>
        <v>34.225533856599611</v>
      </c>
      <c r="M720" s="98">
        <f t="shared" si="112"/>
        <v>34.176033856599609</v>
      </c>
      <c r="N720" s="116">
        <f t="shared" si="113"/>
        <v>34.226033856599614</v>
      </c>
      <c r="O720" s="117">
        <f t="shared" si="114"/>
        <v>34.201033856599608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34.226533856599609</v>
      </c>
      <c r="L721" s="115">
        <f t="shared" si="119"/>
        <v>34.275533856599608</v>
      </c>
      <c r="M721" s="98">
        <f t="shared" si="112"/>
        <v>34.226033856599607</v>
      </c>
      <c r="N721" s="116">
        <f t="shared" si="113"/>
        <v>34.276033856599611</v>
      </c>
      <c r="O721" s="117">
        <f t="shared" si="114"/>
        <v>34.251033856599605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34.276533856599606</v>
      </c>
      <c r="L722" s="115">
        <f t="shared" si="119"/>
        <v>34.325533856599606</v>
      </c>
      <c r="M722" s="98">
        <f t="shared" si="112"/>
        <v>34.276033856599604</v>
      </c>
      <c r="N722" s="116">
        <f t="shared" si="113"/>
        <v>34.326033856599608</v>
      </c>
      <c r="O722" s="117">
        <f t="shared" si="114"/>
        <v>34.301033856599602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34.326533856599603</v>
      </c>
      <c r="L723" s="115">
        <f t="shared" si="119"/>
        <v>34.375533856599603</v>
      </c>
      <c r="M723" s="98">
        <f t="shared" si="112"/>
        <v>34.326033856599601</v>
      </c>
      <c r="N723" s="116">
        <f t="shared" si="113"/>
        <v>34.376033856599605</v>
      </c>
      <c r="O723" s="117">
        <f t="shared" si="114"/>
        <v>34.351033856599599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34.3765338565996</v>
      </c>
      <c r="L724" s="115">
        <f t="shared" si="119"/>
        <v>34.4255338565996</v>
      </c>
      <c r="M724" s="98">
        <f t="shared" si="112"/>
        <v>34.376033856599598</v>
      </c>
      <c r="N724" s="116">
        <f t="shared" si="113"/>
        <v>34.426033856599602</v>
      </c>
      <c r="O724" s="117">
        <f t="shared" si="114"/>
        <v>34.401033856599597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34.426533856599598</v>
      </c>
      <c r="L725" s="115">
        <f t="shared" si="119"/>
        <v>34.475533856599597</v>
      </c>
      <c r="M725" s="98">
        <f t="shared" si="112"/>
        <v>34.426033856599595</v>
      </c>
      <c r="N725" s="116">
        <f t="shared" si="113"/>
        <v>34.476033856599599</v>
      </c>
      <c r="O725" s="117">
        <f t="shared" si="114"/>
        <v>34.451033856599594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34.476533856599595</v>
      </c>
      <c r="L726" s="115">
        <f t="shared" si="119"/>
        <v>34.525533856599594</v>
      </c>
      <c r="M726" s="98">
        <f t="shared" si="112"/>
        <v>34.476033856599592</v>
      </c>
      <c r="N726" s="116">
        <f t="shared" si="113"/>
        <v>34.526033856599597</v>
      </c>
      <c r="O726" s="117">
        <f t="shared" si="114"/>
        <v>34.501033856599591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34.526533856599592</v>
      </c>
      <c r="L727" s="115">
        <f t="shared" si="119"/>
        <v>34.575533856599591</v>
      </c>
      <c r="M727" s="98">
        <f t="shared" si="112"/>
        <v>34.526033856599589</v>
      </c>
      <c r="N727" s="116">
        <f t="shared" si="113"/>
        <v>34.576033856599594</v>
      </c>
      <c r="O727" s="117">
        <f t="shared" si="114"/>
        <v>34.551033856599588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34.576533856599589</v>
      </c>
      <c r="L728" s="115">
        <f t="shared" si="119"/>
        <v>34.625533856599588</v>
      </c>
      <c r="M728" s="98">
        <f t="shared" si="112"/>
        <v>34.576033856599587</v>
      </c>
      <c r="N728" s="116">
        <f t="shared" si="113"/>
        <v>34.626033856599591</v>
      </c>
      <c r="O728" s="117">
        <f t="shared" si="114"/>
        <v>34.601033856599585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34.626533856599586</v>
      </c>
      <c r="L729" s="115">
        <f t="shared" si="119"/>
        <v>34.675533856599586</v>
      </c>
      <c r="M729" s="98">
        <f t="shared" si="112"/>
        <v>34.626033856599584</v>
      </c>
      <c r="N729" s="116">
        <f t="shared" si="113"/>
        <v>34.676033856599588</v>
      </c>
      <c r="O729" s="117">
        <f t="shared" si="114"/>
        <v>34.651033856599582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34.676533856599583</v>
      </c>
      <c r="L730" s="115">
        <f t="shared" si="119"/>
        <v>34.725533856599583</v>
      </c>
      <c r="M730" s="98">
        <f t="shared" si="112"/>
        <v>34.676033856599581</v>
      </c>
      <c r="N730" s="116">
        <f t="shared" si="113"/>
        <v>34.726033856599585</v>
      </c>
      <c r="O730" s="117">
        <f t="shared" si="114"/>
        <v>34.70103385659958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34.72653385659958</v>
      </c>
      <c r="L731" s="115">
        <f t="shared" si="119"/>
        <v>34.77553385659958</v>
      </c>
      <c r="M731" s="98">
        <f t="shared" si="112"/>
        <v>34.726033856599578</v>
      </c>
      <c r="N731" s="116">
        <f t="shared" si="113"/>
        <v>34.776033856599582</v>
      </c>
      <c r="O731" s="117">
        <f t="shared" si="114"/>
        <v>34.751033856599577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34.776533856599578</v>
      </c>
      <c r="L732" s="115">
        <f t="shared" si="119"/>
        <v>34.825533856599577</v>
      </c>
      <c r="M732" s="98">
        <f t="shared" si="112"/>
        <v>34.776033856599575</v>
      </c>
      <c r="N732" s="116">
        <f t="shared" si="113"/>
        <v>34.82603385659958</v>
      </c>
      <c r="O732" s="117">
        <f t="shared" si="114"/>
        <v>34.801033856599574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34.826533856599575</v>
      </c>
      <c r="L733" s="115">
        <f t="shared" si="119"/>
        <v>34.875533856599574</v>
      </c>
      <c r="M733" s="98">
        <f t="shared" si="112"/>
        <v>34.826033856599572</v>
      </c>
      <c r="N733" s="116">
        <f t="shared" si="113"/>
        <v>34.876033856599577</v>
      </c>
      <c r="O733" s="117">
        <f t="shared" si="114"/>
        <v>34.851033856599571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34.876533856599572</v>
      </c>
      <c r="L734" s="115">
        <f t="shared" si="119"/>
        <v>34.925533856599571</v>
      </c>
      <c r="M734" s="98">
        <f t="shared" si="112"/>
        <v>34.87603385659957</v>
      </c>
      <c r="N734" s="116">
        <f t="shared" si="113"/>
        <v>34.926033856599574</v>
      </c>
      <c r="O734" s="117">
        <f t="shared" si="114"/>
        <v>34.901033856599568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34.926533856599569</v>
      </c>
      <c r="L735" s="115">
        <f t="shared" si="119"/>
        <v>34.975533856599569</v>
      </c>
      <c r="M735" s="98">
        <f t="shared" si="112"/>
        <v>34.926033856599567</v>
      </c>
      <c r="N735" s="116">
        <f t="shared" si="113"/>
        <v>34.976033856599571</v>
      </c>
      <c r="O735" s="117">
        <f t="shared" si="114"/>
        <v>34.951033856599565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34.976533856599566</v>
      </c>
      <c r="L736" s="115">
        <f t="shared" si="119"/>
        <v>35.025533856599566</v>
      </c>
      <c r="M736" s="98">
        <f t="shared" si="112"/>
        <v>34.976033856599564</v>
      </c>
      <c r="N736" s="116">
        <f t="shared" si="113"/>
        <v>35.026033856599568</v>
      </c>
      <c r="O736" s="117">
        <f t="shared" si="114"/>
        <v>35.001033856599562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35.026533856599563</v>
      </c>
      <c r="L737" s="115">
        <f t="shared" si="119"/>
        <v>35.075533856599563</v>
      </c>
      <c r="M737" s="98">
        <f t="shared" si="112"/>
        <v>35.026033856599561</v>
      </c>
      <c r="N737" s="116">
        <f t="shared" si="113"/>
        <v>35.076033856599565</v>
      </c>
      <c r="O737" s="117">
        <f t="shared" si="114"/>
        <v>35.05103385659956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35.076533856599561</v>
      </c>
      <c r="L738" s="115">
        <f t="shared" si="119"/>
        <v>35.12553385659956</v>
      </c>
      <c r="M738" s="98">
        <f t="shared" si="112"/>
        <v>35.076033856599558</v>
      </c>
      <c r="N738" s="116">
        <f t="shared" si="113"/>
        <v>35.126033856599562</v>
      </c>
      <c r="O738" s="117">
        <f t="shared" si="114"/>
        <v>35.101033856599557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35.126533856599558</v>
      </c>
      <c r="L739" s="115">
        <f t="shared" si="119"/>
        <v>35.175533856599557</v>
      </c>
      <c r="M739" s="98">
        <f t="shared" si="112"/>
        <v>35.126033856599555</v>
      </c>
      <c r="N739" s="116">
        <f t="shared" si="113"/>
        <v>35.17603385659956</v>
      </c>
      <c r="O739" s="117">
        <f t="shared" si="114"/>
        <v>35.151033856599554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35.176533856599555</v>
      </c>
      <c r="L740" s="115">
        <f t="shared" si="119"/>
        <v>35.225533856599554</v>
      </c>
      <c r="M740" s="98">
        <f t="shared" si="112"/>
        <v>35.176033856599553</v>
      </c>
      <c r="N740" s="116">
        <f t="shared" si="113"/>
        <v>35.226033856599557</v>
      </c>
      <c r="O740" s="117">
        <f t="shared" si="114"/>
        <v>35.201033856599551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35.226533856599552</v>
      </c>
      <c r="L741" s="115">
        <f t="shared" si="119"/>
        <v>35.275533856599552</v>
      </c>
      <c r="M741" s="98">
        <f t="shared" si="112"/>
        <v>35.22603385659955</v>
      </c>
      <c r="N741" s="116">
        <f t="shared" si="113"/>
        <v>35.276033856599554</v>
      </c>
      <c r="O741" s="117">
        <f t="shared" si="114"/>
        <v>35.251033856599548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35.276533856599549</v>
      </c>
      <c r="L742" s="115">
        <f t="shared" si="119"/>
        <v>35.325533856599549</v>
      </c>
      <c r="M742" s="98">
        <f t="shared" si="112"/>
        <v>35.276033856599547</v>
      </c>
      <c r="N742" s="116">
        <f t="shared" si="113"/>
        <v>35.326033856599551</v>
      </c>
      <c r="O742" s="117">
        <f t="shared" si="114"/>
        <v>35.301033856599545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35.326533856599546</v>
      </c>
      <c r="L743" s="115">
        <f t="shared" si="119"/>
        <v>35.375533856599546</v>
      </c>
      <c r="M743" s="98">
        <f t="shared" si="112"/>
        <v>35.326033856599544</v>
      </c>
      <c r="N743" s="116">
        <f t="shared" si="113"/>
        <v>35.376033856599548</v>
      </c>
      <c r="O743" s="117">
        <f t="shared" si="114"/>
        <v>35.351033856599543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35.376533856599544</v>
      </c>
      <c r="L744" s="115">
        <f t="shared" si="119"/>
        <v>35.425533856599543</v>
      </c>
      <c r="M744" s="98">
        <f t="shared" si="112"/>
        <v>35.376033856599541</v>
      </c>
      <c r="N744" s="116">
        <f t="shared" si="113"/>
        <v>35.426033856599545</v>
      </c>
      <c r="O744" s="117">
        <f t="shared" si="114"/>
        <v>35.40103385659954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35.426533856599541</v>
      </c>
      <c r="L745" s="115">
        <f t="shared" si="119"/>
        <v>35.47553385659954</v>
      </c>
      <c r="M745" s="98">
        <f t="shared" si="112"/>
        <v>35.426033856599538</v>
      </c>
      <c r="N745" s="116">
        <f t="shared" si="113"/>
        <v>35.476033856599543</v>
      </c>
      <c r="O745" s="117">
        <f t="shared" si="114"/>
        <v>35.451033856599537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35.476533856599538</v>
      </c>
      <c r="L746" s="115">
        <f t="shared" si="119"/>
        <v>35.525533856599537</v>
      </c>
      <c r="M746" s="98">
        <f t="shared" si="112"/>
        <v>35.476033856599535</v>
      </c>
      <c r="N746" s="116">
        <f t="shared" si="113"/>
        <v>35.52603385659954</v>
      </c>
      <c r="O746" s="117">
        <f t="shared" si="114"/>
        <v>35.501033856599534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35.526533856599535</v>
      </c>
      <c r="L747" s="115">
        <f t="shared" si="119"/>
        <v>35.575533856599534</v>
      </c>
      <c r="M747" s="98">
        <f t="shared" si="112"/>
        <v>35.526033856599533</v>
      </c>
      <c r="N747" s="116">
        <f t="shared" si="113"/>
        <v>35.576033856599537</v>
      </c>
      <c r="O747" s="117">
        <f t="shared" si="114"/>
        <v>35.551033856599531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35.576533856599532</v>
      </c>
      <c r="L748" s="115">
        <f t="shared" si="119"/>
        <v>35.625533856599532</v>
      </c>
      <c r="M748" s="98">
        <f t="shared" si="112"/>
        <v>35.57603385659953</v>
      </c>
      <c r="N748" s="116">
        <f t="shared" si="113"/>
        <v>35.626033856599534</v>
      </c>
      <c r="O748" s="117">
        <f t="shared" si="114"/>
        <v>35.601033856599528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35.626533856599529</v>
      </c>
      <c r="L749" s="115">
        <f t="shared" si="119"/>
        <v>35.675533856599529</v>
      </c>
      <c r="M749" s="98">
        <f t="shared" si="112"/>
        <v>35.626033856599527</v>
      </c>
      <c r="N749" s="116">
        <f t="shared" si="113"/>
        <v>35.676033856599531</v>
      </c>
      <c r="O749" s="117">
        <f t="shared" si="114"/>
        <v>35.651033856599526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35.676533856599526</v>
      </c>
      <c r="L750" s="115">
        <f t="shared" si="119"/>
        <v>35.725533856599526</v>
      </c>
      <c r="M750" s="98">
        <f t="shared" si="112"/>
        <v>35.676033856599524</v>
      </c>
      <c r="N750" s="116">
        <f t="shared" si="113"/>
        <v>35.726033856599528</v>
      </c>
      <c r="O750" s="117">
        <f t="shared" si="114"/>
        <v>35.701033856599523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35.726533856599524</v>
      </c>
      <c r="L751" s="115">
        <f t="shared" si="119"/>
        <v>35.775533856599523</v>
      </c>
      <c r="M751" s="98">
        <f t="shared" si="112"/>
        <v>35.726033856599521</v>
      </c>
      <c r="N751" s="116">
        <f t="shared" si="113"/>
        <v>35.776033856599526</v>
      </c>
      <c r="O751" s="117">
        <f t="shared" si="114"/>
        <v>35.75103385659952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35.776533856599521</v>
      </c>
      <c r="L752" s="115">
        <f t="shared" si="119"/>
        <v>35.82553385659952</v>
      </c>
      <c r="M752" s="98">
        <f t="shared" si="112"/>
        <v>35.776033856599518</v>
      </c>
      <c r="N752" s="116">
        <f t="shared" si="113"/>
        <v>35.826033856599523</v>
      </c>
      <c r="O752" s="117">
        <f t="shared" si="114"/>
        <v>35.801033856599517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35.826533856599518</v>
      </c>
      <c r="L753" s="115">
        <f t="shared" si="119"/>
        <v>35.875533856599517</v>
      </c>
      <c r="M753" s="98">
        <f t="shared" si="112"/>
        <v>35.826033856599516</v>
      </c>
      <c r="N753" s="116">
        <f t="shared" si="113"/>
        <v>35.87603385659952</v>
      </c>
      <c r="O753" s="117">
        <f t="shared" si="114"/>
        <v>35.851033856599514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35.876533856599515</v>
      </c>
      <c r="L754" s="115">
        <f t="shared" si="119"/>
        <v>35.925533856599515</v>
      </c>
      <c r="M754" s="98">
        <f t="shared" si="112"/>
        <v>35.876033856599513</v>
      </c>
      <c r="N754" s="116">
        <f t="shared" si="113"/>
        <v>35.926033856599517</v>
      </c>
      <c r="O754" s="117">
        <f t="shared" si="114"/>
        <v>35.901033856599511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35.926533856599512</v>
      </c>
      <c r="L755" s="115">
        <f t="shared" si="119"/>
        <v>35.975533856599512</v>
      </c>
      <c r="M755" s="98">
        <f t="shared" si="112"/>
        <v>35.92603385659951</v>
      </c>
      <c r="N755" s="116">
        <f t="shared" si="113"/>
        <v>35.976033856599514</v>
      </c>
      <c r="O755" s="117">
        <f t="shared" si="114"/>
        <v>35.951033856599508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35.976533856599509</v>
      </c>
      <c r="L756" s="115">
        <f t="shared" si="119"/>
        <v>36.025533856599509</v>
      </c>
      <c r="M756" s="98">
        <f t="shared" si="112"/>
        <v>35.976033856599507</v>
      </c>
      <c r="N756" s="116">
        <f t="shared" si="113"/>
        <v>36.026033856599511</v>
      </c>
      <c r="O756" s="117">
        <f t="shared" si="114"/>
        <v>36.001033856599506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36.026533856599507</v>
      </c>
      <c r="L757" s="115">
        <f t="shared" si="119"/>
        <v>36.075533856599506</v>
      </c>
      <c r="M757" s="98">
        <f t="shared" si="112"/>
        <v>36.026033856599504</v>
      </c>
      <c r="N757" s="116">
        <f t="shared" si="113"/>
        <v>36.076033856599508</v>
      </c>
      <c r="O757" s="117">
        <f t="shared" si="114"/>
        <v>36.051033856599503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36.076533856599504</v>
      </c>
      <c r="L758" s="115">
        <f t="shared" si="119"/>
        <v>36.125533856599503</v>
      </c>
      <c r="M758" s="98">
        <f t="shared" si="112"/>
        <v>36.076033856599501</v>
      </c>
      <c r="N758" s="116">
        <f t="shared" si="113"/>
        <v>36.126033856599506</v>
      </c>
      <c r="O758" s="117">
        <f t="shared" si="114"/>
        <v>36.1010338565995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36.126533856599501</v>
      </c>
      <c r="L759" s="115">
        <f t="shared" si="119"/>
        <v>36.1755338565995</v>
      </c>
      <c r="M759" s="98">
        <f t="shared" si="112"/>
        <v>36.126033856599499</v>
      </c>
      <c r="N759" s="116">
        <f t="shared" si="113"/>
        <v>36.176033856599503</v>
      </c>
      <c r="O759" s="117">
        <f t="shared" si="114"/>
        <v>36.151033856599497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36.176533856599498</v>
      </c>
      <c r="L760" s="115">
        <f t="shared" si="119"/>
        <v>36.225533856599498</v>
      </c>
      <c r="M760" s="98">
        <f t="shared" si="112"/>
        <v>36.176033856599496</v>
      </c>
      <c r="N760" s="116">
        <f t="shared" si="113"/>
        <v>36.2260338565995</v>
      </c>
      <c r="O760" s="117">
        <f t="shared" si="114"/>
        <v>36.201033856599494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36.226533856599495</v>
      </c>
      <c r="L761" s="115">
        <f t="shared" si="119"/>
        <v>36.275533856599495</v>
      </c>
      <c r="M761" s="98">
        <f t="shared" si="112"/>
        <v>36.226033856599493</v>
      </c>
      <c r="N761" s="116">
        <f t="shared" si="113"/>
        <v>36.276033856599497</v>
      </c>
      <c r="O761" s="117">
        <f t="shared" si="114"/>
        <v>36.251033856599491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36.276533856599492</v>
      </c>
      <c r="L762" s="115">
        <f t="shared" si="119"/>
        <v>36.325533856599492</v>
      </c>
      <c r="M762" s="98">
        <f t="shared" si="112"/>
        <v>36.27603385659949</v>
      </c>
      <c r="N762" s="116">
        <f t="shared" si="113"/>
        <v>36.326033856599494</v>
      </c>
      <c r="O762" s="117">
        <f t="shared" si="114"/>
        <v>36.301033856599489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36.32653385659949</v>
      </c>
      <c r="L763" s="115">
        <f t="shared" si="119"/>
        <v>36.375533856599489</v>
      </c>
      <c r="M763" s="98">
        <f t="shared" si="112"/>
        <v>36.326033856599487</v>
      </c>
      <c r="N763" s="116">
        <f t="shared" si="113"/>
        <v>36.376033856599491</v>
      </c>
      <c r="O763" s="117">
        <f t="shared" si="114"/>
        <v>36.351033856599486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36.376533856599487</v>
      </c>
      <c r="L764" s="115">
        <f t="shared" si="119"/>
        <v>36.425533856599486</v>
      </c>
      <c r="M764" s="98">
        <f t="shared" si="112"/>
        <v>36.376033856599484</v>
      </c>
      <c r="N764" s="116">
        <f t="shared" si="113"/>
        <v>36.426033856599489</v>
      </c>
      <c r="O764" s="117">
        <f t="shared" si="114"/>
        <v>36.401033856599483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36.426533856599484</v>
      </c>
      <c r="L765" s="115">
        <f t="shared" si="119"/>
        <v>36.475533856599483</v>
      </c>
      <c r="M765" s="98">
        <f t="shared" si="112"/>
        <v>36.426033856599481</v>
      </c>
      <c r="N765" s="116">
        <f t="shared" si="113"/>
        <v>36.476033856599486</v>
      </c>
      <c r="O765" s="117">
        <f t="shared" si="114"/>
        <v>36.45103385659948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36.476533856599481</v>
      </c>
      <c r="L766" s="115">
        <f t="shared" si="119"/>
        <v>36.52553385659948</v>
      </c>
      <c r="M766" s="98">
        <f t="shared" si="112"/>
        <v>36.476033856599479</v>
      </c>
      <c r="N766" s="116">
        <f t="shared" si="113"/>
        <v>36.526033856599483</v>
      </c>
      <c r="O766" s="117">
        <f t="shared" si="114"/>
        <v>36.501033856599477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36.526533856599478</v>
      </c>
      <c r="L767" s="115">
        <f t="shared" si="119"/>
        <v>36.575533856599478</v>
      </c>
      <c r="M767" s="98">
        <f t="shared" si="112"/>
        <v>36.526033856599476</v>
      </c>
      <c r="N767" s="116">
        <f t="shared" si="113"/>
        <v>36.57603385659948</v>
      </c>
      <c r="O767" s="117">
        <f t="shared" si="114"/>
        <v>36.551033856599474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36.576533856599475</v>
      </c>
      <c r="L768" s="115">
        <f t="shared" si="119"/>
        <v>36.625533856599475</v>
      </c>
      <c r="M768" s="98">
        <f t="shared" si="112"/>
        <v>36.576033856599473</v>
      </c>
      <c r="N768" s="116">
        <f t="shared" si="113"/>
        <v>36.626033856599477</v>
      </c>
      <c r="O768" s="117">
        <f t="shared" si="114"/>
        <v>36.601033856599472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36.626533856599472</v>
      </c>
      <c r="L769" s="115">
        <f t="shared" si="119"/>
        <v>36.675533856599472</v>
      </c>
      <c r="M769" s="98">
        <f t="shared" si="112"/>
        <v>36.62603385659947</v>
      </c>
      <c r="N769" s="116">
        <f t="shared" si="113"/>
        <v>36.676033856599474</v>
      </c>
      <c r="O769" s="117">
        <f t="shared" si="114"/>
        <v>36.651033856599469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36.67653385659947</v>
      </c>
      <c r="L770" s="115">
        <f t="shared" si="119"/>
        <v>36.725533856599469</v>
      </c>
      <c r="M770" s="98">
        <f t="shared" si="112"/>
        <v>36.676033856599467</v>
      </c>
      <c r="N770" s="116">
        <f t="shared" si="113"/>
        <v>36.726033856599472</v>
      </c>
      <c r="O770" s="117">
        <f t="shared" si="114"/>
        <v>36.701033856599466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36.726533856599467</v>
      </c>
      <c r="L771" s="115">
        <f t="shared" si="119"/>
        <v>36.775533856599466</v>
      </c>
      <c r="M771" s="98">
        <f t="shared" si="112"/>
        <v>36.726033856599464</v>
      </c>
      <c r="N771" s="116">
        <f t="shared" si="113"/>
        <v>36.776033856599469</v>
      </c>
      <c r="O771" s="117">
        <f t="shared" si="114"/>
        <v>36.751033856599463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36.776533856599464</v>
      </c>
      <c r="L772" s="115">
        <f t="shared" si="119"/>
        <v>36.825533856599463</v>
      </c>
      <c r="M772" s="98">
        <f t="shared" si="112"/>
        <v>36.776033856599462</v>
      </c>
      <c r="N772" s="116">
        <f t="shared" si="113"/>
        <v>36.826033856599466</v>
      </c>
      <c r="O772" s="117">
        <f t="shared" si="114"/>
        <v>36.80103385659946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36.826533856599461</v>
      </c>
      <c r="L773" s="115">
        <f t="shared" si="119"/>
        <v>36.875533856599461</v>
      </c>
      <c r="M773" s="98">
        <f t="shared" ref="M773:M836" si="122">K773-5*10^-(D$2+1)</f>
        <v>36.826033856599459</v>
      </c>
      <c r="N773" s="116">
        <f t="shared" ref="N773:N836" si="123">L773+5*10^-(D$2+1)</f>
        <v>36.876033856599463</v>
      </c>
      <c r="O773" s="117">
        <f t="shared" ref="O773:O836" si="124">AVERAGE(K773,L773)</f>
        <v>36.851033856599457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36.876533856599458</v>
      </c>
      <c r="L774" s="115">
        <f t="shared" ref="L774:L837" si="129">K774+$I$4-POWER(10,-$D$2)</f>
        <v>36.925533856599458</v>
      </c>
      <c r="M774" s="98">
        <f t="shared" si="122"/>
        <v>36.876033856599456</v>
      </c>
      <c r="N774" s="116">
        <f t="shared" si="123"/>
        <v>36.92603385659946</v>
      </c>
      <c r="O774" s="117">
        <f t="shared" si="124"/>
        <v>36.901033856599454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36.926533856599455</v>
      </c>
      <c r="L775" s="115">
        <f t="shared" si="129"/>
        <v>36.975533856599455</v>
      </c>
      <c r="M775" s="98">
        <f t="shared" si="122"/>
        <v>36.926033856599453</v>
      </c>
      <c r="N775" s="116">
        <f t="shared" si="123"/>
        <v>36.976033856599457</v>
      </c>
      <c r="O775" s="117">
        <f t="shared" si="124"/>
        <v>36.951033856599452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36.976533856599453</v>
      </c>
      <c r="L776" s="115">
        <f t="shared" si="129"/>
        <v>37.025533856599452</v>
      </c>
      <c r="M776" s="98">
        <f t="shared" si="122"/>
        <v>36.97603385659945</v>
      </c>
      <c r="N776" s="116">
        <f t="shared" si="123"/>
        <v>37.026033856599454</v>
      </c>
      <c r="O776" s="117">
        <f t="shared" si="124"/>
        <v>37.001033856599449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37.02653385659945</v>
      </c>
      <c r="L777" s="115">
        <f t="shared" si="129"/>
        <v>37.075533856599449</v>
      </c>
      <c r="M777" s="98">
        <f t="shared" si="122"/>
        <v>37.026033856599447</v>
      </c>
      <c r="N777" s="116">
        <f t="shared" si="123"/>
        <v>37.076033856599452</v>
      </c>
      <c r="O777" s="117">
        <f t="shared" si="124"/>
        <v>37.051033856599446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37.076533856599447</v>
      </c>
      <c r="L778" s="115">
        <f t="shared" si="129"/>
        <v>37.125533856599446</v>
      </c>
      <c r="M778" s="98">
        <f t="shared" si="122"/>
        <v>37.076033856599445</v>
      </c>
      <c r="N778" s="116">
        <f t="shared" si="123"/>
        <v>37.126033856599449</v>
      </c>
      <c r="O778" s="117">
        <f t="shared" si="124"/>
        <v>37.101033856599443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37.126533856599444</v>
      </c>
      <c r="L779" s="115">
        <f t="shared" si="129"/>
        <v>37.175533856599444</v>
      </c>
      <c r="M779" s="98">
        <f t="shared" si="122"/>
        <v>37.126033856599442</v>
      </c>
      <c r="N779" s="116">
        <f t="shared" si="123"/>
        <v>37.176033856599446</v>
      </c>
      <c r="O779" s="117">
        <f t="shared" si="124"/>
        <v>37.15103385659944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37.176533856599441</v>
      </c>
      <c r="L780" s="115">
        <f t="shared" si="129"/>
        <v>37.225533856599441</v>
      </c>
      <c r="M780" s="98">
        <f t="shared" si="122"/>
        <v>37.176033856599439</v>
      </c>
      <c r="N780" s="116">
        <f t="shared" si="123"/>
        <v>37.226033856599443</v>
      </c>
      <c r="O780" s="117">
        <f t="shared" si="124"/>
        <v>37.201033856599437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37.226533856599438</v>
      </c>
      <c r="L781" s="115">
        <f t="shared" si="129"/>
        <v>37.275533856599438</v>
      </c>
      <c r="M781" s="98">
        <f t="shared" si="122"/>
        <v>37.226033856599436</v>
      </c>
      <c r="N781" s="116">
        <f t="shared" si="123"/>
        <v>37.27603385659944</v>
      </c>
      <c r="O781" s="117">
        <f t="shared" si="124"/>
        <v>37.251033856599435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37.276533856599436</v>
      </c>
      <c r="L782" s="115">
        <f t="shared" si="129"/>
        <v>37.325533856599435</v>
      </c>
      <c r="M782" s="98">
        <f t="shared" si="122"/>
        <v>37.276033856599433</v>
      </c>
      <c r="N782" s="116">
        <f t="shared" si="123"/>
        <v>37.326033856599437</v>
      </c>
      <c r="O782" s="117">
        <f t="shared" si="124"/>
        <v>37.301033856599432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37.326533856599433</v>
      </c>
      <c r="L783" s="115">
        <f t="shared" si="129"/>
        <v>37.375533856599432</v>
      </c>
      <c r="M783" s="98">
        <f t="shared" si="122"/>
        <v>37.32603385659943</v>
      </c>
      <c r="N783" s="116">
        <f t="shared" si="123"/>
        <v>37.376033856599435</v>
      </c>
      <c r="O783" s="117">
        <f t="shared" si="124"/>
        <v>37.351033856599429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37.37653385659943</v>
      </c>
      <c r="L784" s="115">
        <f t="shared" si="129"/>
        <v>37.425533856599429</v>
      </c>
      <c r="M784" s="98">
        <f t="shared" si="122"/>
        <v>37.376033856599427</v>
      </c>
      <c r="N784" s="116">
        <f t="shared" si="123"/>
        <v>37.426033856599432</v>
      </c>
      <c r="O784" s="117">
        <f t="shared" si="124"/>
        <v>37.401033856599426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37.426533856599427</v>
      </c>
      <c r="L785" s="115">
        <f t="shared" si="129"/>
        <v>37.475533856599426</v>
      </c>
      <c r="M785" s="98">
        <f t="shared" si="122"/>
        <v>37.426033856599425</v>
      </c>
      <c r="N785" s="116">
        <f t="shared" si="123"/>
        <v>37.476033856599429</v>
      </c>
      <c r="O785" s="117">
        <f t="shared" si="124"/>
        <v>37.451033856599423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37.476533856599424</v>
      </c>
      <c r="L786" s="115">
        <f t="shared" si="129"/>
        <v>37.525533856599424</v>
      </c>
      <c r="M786" s="98">
        <f t="shared" si="122"/>
        <v>37.476033856599422</v>
      </c>
      <c r="N786" s="116">
        <f t="shared" si="123"/>
        <v>37.526033856599426</v>
      </c>
      <c r="O786" s="117">
        <f t="shared" si="124"/>
        <v>37.50103385659942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37.526533856599421</v>
      </c>
      <c r="L787" s="115">
        <f t="shared" si="129"/>
        <v>37.575533856599421</v>
      </c>
      <c r="M787" s="98">
        <f t="shared" si="122"/>
        <v>37.526033856599419</v>
      </c>
      <c r="N787" s="116">
        <f t="shared" si="123"/>
        <v>37.576033856599423</v>
      </c>
      <c r="O787" s="117">
        <f t="shared" si="124"/>
        <v>37.551033856599418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37.576533856599418</v>
      </c>
      <c r="L788" s="115">
        <f t="shared" si="129"/>
        <v>37.625533856599418</v>
      </c>
      <c r="M788" s="98">
        <f t="shared" si="122"/>
        <v>37.576033856599416</v>
      </c>
      <c r="N788" s="116">
        <f t="shared" si="123"/>
        <v>37.62603385659942</v>
      </c>
      <c r="O788" s="117">
        <f t="shared" si="124"/>
        <v>37.601033856599415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37.626533856599416</v>
      </c>
      <c r="L789" s="115">
        <f t="shared" si="129"/>
        <v>37.675533856599415</v>
      </c>
      <c r="M789" s="98">
        <f t="shared" si="122"/>
        <v>37.626033856599413</v>
      </c>
      <c r="N789" s="116">
        <f t="shared" si="123"/>
        <v>37.676033856599418</v>
      </c>
      <c r="O789" s="117">
        <f t="shared" si="124"/>
        <v>37.651033856599412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37.676533856599413</v>
      </c>
      <c r="L790" s="115">
        <f t="shared" si="129"/>
        <v>37.725533856599412</v>
      </c>
      <c r="M790" s="98">
        <f t="shared" si="122"/>
        <v>37.67603385659941</v>
      </c>
      <c r="N790" s="116">
        <f t="shared" si="123"/>
        <v>37.726033856599415</v>
      </c>
      <c r="O790" s="117">
        <f t="shared" si="124"/>
        <v>37.701033856599409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37.72653385659941</v>
      </c>
      <c r="L791" s="115">
        <f t="shared" si="129"/>
        <v>37.775533856599409</v>
      </c>
      <c r="M791" s="98">
        <f t="shared" si="122"/>
        <v>37.726033856599408</v>
      </c>
      <c r="N791" s="116">
        <f t="shared" si="123"/>
        <v>37.776033856599412</v>
      </c>
      <c r="O791" s="117">
        <f t="shared" si="124"/>
        <v>37.751033856599406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37.776533856599407</v>
      </c>
      <c r="L792" s="115">
        <f t="shared" si="129"/>
        <v>37.825533856599407</v>
      </c>
      <c r="M792" s="98">
        <f t="shared" si="122"/>
        <v>37.776033856599405</v>
      </c>
      <c r="N792" s="116">
        <f t="shared" si="123"/>
        <v>37.826033856599409</v>
      </c>
      <c r="O792" s="117">
        <f t="shared" si="124"/>
        <v>37.801033856599403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37.826533856599404</v>
      </c>
      <c r="L793" s="115">
        <f t="shared" si="129"/>
        <v>37.875533856599404</v>
      </c>
      <c r="M793" s="98">
        <f t="shared" si="122"/>
        <v>37.826033856599402</v>
      </c>
      <c r="N793" s="116">
        <f t="shared" si="123"/>
        <v>37.876033856599406</v>
      </c>
      <c r="O793" s="117">
        <f t="shared" si="124"/>
        <v>37.8510338565994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37.876533856599401</v>
      </c>
      <c r="L794" s="115">
        <f t="shared" si="129"/>
        <v>37.925533856599401</v>
      </c>
      <c r="M794" s="98">
        <f t="shared" si="122"/>
        <v>37.876033856599399</v>
      </c>
      <c r="N794" s="116">
        <f t="shared" si="123"/>
        <v>37.926033856599403</v>
      </c>
      <c r="O794" s="117">
        <f t="shared" si="124"/>
        <v>37.901033856599398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37.926533856599399</v>
      </c>
      <c r="L795" s="115">
        <f t="shared" si="129"/>
        <v>37.975533856599398</v>
      </c>
      <c r="M795" s="98">
        <f t="shared" si="122"/>
        <v>37.926033856599396</v>
      </c>
      <c r="N795" s="116">
        <f t="shared" si="123"/>
        <v>37.9760338565994</v>
      </c>
      <c r="O795" s="117">
        <f t="shared" si="124"/>
        <v>37.951033856599395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37.976533856599396</v>
      </c>
      <c r="L796" s="115">
        <f t="shared" si="129"/>
        <v>38.025533856599395</v>
      </c>
      <c r="M796" s="98">
        <f t="shared" si="122"/>
        <v>37.976033856599393</v>
      </c>
      <c r="N796" s="116">
        <f t="shared" si="123"/>
        <v>38.026033856599398</v>
      </c>
      <c r="O796" s="117">
        <f t="shared" si="124"/>
        <v>38.001033856599392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38.026533856599393</v>
      </c>
      <c r="L797" s="115">
        <f t="shared" si="129"/>
        <v>38.075533856599392</v>
      </c>
      <c r="M797" s="98">
        <f t="shared" si="122"/>
        <v>38.026033856599391</v>
      </c>
      <c r="N797" s="116">
        <f t="shared" si="123"/>
        <v>38.076033856599395</v>
      </c>
      <c r="O797" s="117">
        <f t="shared" si="124"/>
        <v>38.051033856599389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38.07653385659939</v>
      </c>
      <c r="L798" s="115">
        <f t="shared" si="129"/>
        <v>38.12553385659939</v>
      </c>
      <c r="M798" s="98">
        <f t="shared" si="122"/>
        <v>38.076033856599388</v>
      </c>
      <c r="N798" s="116">
        <f t="shared" si="123"/>
        <v>38.126033856599392</v>
      </c>
      <c r="O798" s="117">
        <f t="shared" si="124"/>
        <v>38.101033856599386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38.126533856599387</v>
      </c>
      <c r="L799" s="115">
        <f t="shared" si="129"/>
        <v>38.175533856599387</v>
      </c>
      <c r="M799" s="98">
        <f t="shared" si="122"/>
        <v>38.126033856599385</v>
      </c>
      <c r="N799" s="116">
        <f t="shared" si="123"/>
        <v>38.176033856599389</v>
      </c>
      <c r="O799" s="117">
        <f t="shared" si="124"/>
        <v>38.151033856599383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38.176533856599384</v>
      </c>
      <c r="L800" s="115">
        <f t="shared" si="129"/>
        <v>38.225533856599384</v>
      </c>
      <c r="M800" s="98">
        <f t="shared" si="122"/>
        <v>38.176033856599382</v>
      </c>
      <c r="N800" s="116">
        <f t="shared" si="123"/>
        <v>38.226033856599386</v>
      </c>
      <c r="O800" s="117">
        <f t="shared" si="124"/>
        <v>38.201033856599381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38.226533856599382</v>
      </c>
      <c r="L801" s="115">
        <f t="shared" si="129"/>
        <v>38.275533856599381</v>
      </c>
      <c r="M801" s="98">
        <f t="shared" si="122"/>
        <v>38.226033856599379</v>
      </c>
      <c r="N801" s="116">
        <f t="shared" si="123"/>
        <v>38.276033856599383</v>
      </c>
      <c r="O801" s="117">
        <f t="shared" si="124"/>
        <v>38.251033856599378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38.276533856599379</v>
      </c>
      <c r="L802" s="115">
        <f t="shared" si="129"/>
        <v>38.325533856599378</v>
      </c>
      <c r="M802" s="98">
        <f t="shared" si="122"/>
        <v>38.276033856599376</v>
      </c>
      <c r="N802" s="116">
        <f t="shared" si="123"/>
        <v>38.326033856599381</v>
      </c>
      <c r="O802" s="117">
        <f t="shared" si="124"/>
        <v>38.301033856599375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38.326533856599376</v>
      </c>
      <c r="L803" s="115">
        <f t="shared" si="129"/>
        <v>38.375533856599375</v>
      </c>
      <c r="M803" s="98">
        <f t="shared" si="122"/>
        <v>38.326033856599373</v>
      </c>
      <c r="N803" s="116">
        <f t="shared" si="123"/>
        <v>38.376033856599378</v>
      </c>
      <c r="O803" s="117">
        <f t="shared" si="124"/>
        <v>38.351033856599372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38.376533856599373</v>
      </c>
      <c r="L804" s="115">
        <f t="shared" si="129"/>
        <v>38.425533856599372</v>
      </c>
      <c r="M804" s="98">
        <f t="shared" si="122"/>
        <v>38.376033856599371</v>
      </c>
      <c r="N804" s="116">
        <f t="shared" si="123"/>
        <v>38.426033856599375</v>
      </c>
      <c r="O804" s="117">
        <f t="shared" si="124"/>
        <v>38.401033856599369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38.42653385659937</v>
      </c>
      <c r="L805" s="115">
        <f t="shared" si="129"/>
        <v>38.47553385659937</v>
      </c>
      <c r="M805" s="98">
        <f t="shared" si="122"/>
        <v>38.426033856599368</v>
      </c>
      <c r="N805" s="116">
        <f t="shared" si="123"/>
        <v>38.476033856599372</v>
      </c>
      <c r="O805" s="117">
        <f t="shared" si="124"/>
        <v>38.451033856599366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38.476533856599367</v>
      </c>
      <c r="L806" s="115">
        <f t="shared" si="129"/>
        <v>38.525533856599367</v>
      </c>
      <c r="M806" s="98">
        <f t="shared" si="122"/>
        <v>38.476033856599365</v>
      </c>
      <c r="N806" s="116">
        <f t="shared" si="123"/>
        <v>38.526033856599369</v>
      </c>
      <c r="O806" s="117">
        <f t="shared" si="124"/>
        <v>38.501033856599364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38.526533856599364</v>
      </c>
      <c r="L807" s="115">
        <f t="shared" si="129"/>
        <v>38.575533856599364</v>
      </c>
      <c r="M807" s="98">
        <f t="shared" si="122"/>
        <v>38.526033856599362</v>
      </c>
      <c r="N807" s="116">
        <f t="shared" si="123"/>
        <v>38.576033856599366</v>
      </c>
      <c r="O807" s="117">
        <f t="shared" si="124"/>
        <v>38.551033856599361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38.576533856599362</v>
      </c>
      <c r="L808" s="115">
        <f t="shared" si="129"/>
        <v>38.625533856599361</v>
      </c>
      <c r="M808" s="98">
        <f t="shared" si="122"/>
        <v>38.576033856599359</v>
      </c>
      <c r="N808" s="116">
        <f t="shared" si="123"/>
        <v>38.626033856599364</v>
      </c>
      <c r="O808" s="117">
        <f t="shared" si="124"/>
        <v>38.601033856599358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38.626533856599359</v>
      </c>
      <c r="L809" s="115">
        <f t="shared" si="129"/>
        <v>38.675533856599358</v>
      </c>
      <c r="M809" s="98">
        <f t="shared" si="122"/>
        <v>38.626033856599356</v>
      </c>
      <c r="N809" s="116">
        <f t="shared" si="123"/>
        <v>38.676033856599361</v>
      </c>
      <c r="O809" s="117">
        <f t="shared" si="124"/>
        <v>38.651033856599355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38.676533856599356</v>
      </c>
      <c r="L810" s="115">
        <f t="shared" si="129"/>
        <v>38.725533856599355</v>
      </c>
      <c r="M810" s="98">
        <f t="shared" si="122"/>
        <v>38.676033856599354</v>
      </c>
      <c r="N810" s="116">
        <f t="shared" si="123"/>
        <v>38.726033856599358</v>
      </c>
      <c r="O810" s="117">
        <f t="shared" si="124"/>
        <v>38.701033856599352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38.726533856599353</v>
      </c>
      <c r="L811" s="115">
        <f t="shared" si="129"/>
        <v>38.775533856599353</v>
      </c>
      <c r="M811" s="98">
        <f t="shared" si="122"/>
        <v>38.726033856599351</v>
      </c>
      <c r="N811" s="116">
        <f t="shared" si="123"/>
        <v>38.776033856599355</v>
      </c>
      <c r="O811" s="117">
        <f t="shared" si="124"/>
        <v>38.751033856599349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38.77653385659935</v>
      </c>
      <c r="L812" s="115">
        <f t="shared" si="129"/>
        <v>38.82553385659935</v>
      </c>
      <c r="M812" s="98">
        <f t="shared" si="122"/>
        <v>38.776033856599348</v>
      </c>
      <c r="N812" s="116">
        <f t="shared" si="123"/>
        <v>38.826033856599352</v>
      </c>
      <c r="O812" s="117">
        <f t="shared" si="124"/>
        <v>38.801033856599346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38.826533856599347</v>
      </c>
      <c r="L813" s="115">
        <f t="shared" si="129"/>
        <v>38.875533856599347</v>
      </c>
      <c r="M813" s="98">
        <f t="shared" si="122"/>
        <v>38.826033856599345</v>
      </c>
      <c r="N813" s="116">
        <f t="shared" si="123"/>
        <v>38.876033856599349</v>
      </c>
      <c r="O813" s="117">
        <f t="shared" si="124"/>
        <v>38.851033856599344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38.876533856599345</v>
      </c>
      <c r="L814" s="115">
        <f t="shared" si="129"/>
        <v>38.925533856599344</v>
      </c>
      <c r="M814" s="98">
        <f t="shared" si="122"/>
        <v>38.876033856599342</v>
      </c>
      <c r="N814" s="116">
        <f t="shared" si="123"/>
        <v>38.926033856599346</v>
      </c>
      <c r="O814" s="117">
        <f t="shared" si="124"/>
        <v>38.901033856599341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38.926533856599342</v>
      </c>
      <c r="L815" s="115">
        <f t="shared" si="129"/>
        <v>38.975533856599341</v>
      </c>
      <c r="M815" s="98">
        <f t="shared" si="122"/>
        <v>38.926033856599339</v>
      </c>
      <c r="N815" s="116">
        <f t="shared" si="123"/>
        <v>38.976033856599344</v>
      </c>
      <c r="O815" s="117">
        <f t="shared" si="124"/>
        <v>38.951033856599338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38.976533856599339</v>
      </c>
      <c r="L816" s="115">
        <f t="shared" si="129"/>
        <v>39.025533856599338</v>
      </c>
      <c r="M816" s="98">
        <f t="shared" si="122"/>
        <v>38.976033856599337</v>
      </c>
      <c r="N816" s="116">
        <f t="shared" si="123"/>
        <v>39.026033856599341</v>
      </c>
      <c r="O816" s="117">
        <f t="shared" si="124"/>
        <v>39.001033856599335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39.026533856599336</v>
      </c>
      <c r="L817" s="115">
        <f t="shared" si="129"/>
        <v>39.075533856599336</v>
      </c>
      <c r="M817" s="98">
        <f t="shared" si="122"/>
        <v>39.026033856599334</v>
      </c>
      <c r="N817" s="116">
        <f t="shared" si="123"/>
        <v>39.076033856599338</v>
      </c>
      <c r="O817" s="117">
        <f t="shared" si="124"/>
        <v>39.051033856599332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39.076533856599333</v>
      </c>
      <c r="L818" s="115">
        <f t="shared" si="129"/>
        <v>39.125533856599333</v>
      </c>
      <c r="M818" s="98">
        <f t="shared" si="122"/>
        <v>39.076033856599331</v>
      </c>
      <c r="N818" s="116">
        <f t="shared" si="123"/>
        <v>39.126033856599335</v>
      </c>
      <c r="O818" s="117">
        <f t="shared" si="124"/>
        <v>39.101033856599329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39.12653385659933</v>
      </c>
      <c r="L819" s="115">
        <f t="shared" si="129"/>
        <v>39.17553385659933</v>
      </c>
      <c r="M819" s="98">
        <f t="shared" si="122"/>
        <v>39.126033856599328</v>
      </c>
      <c r="N819" s="116">
        <f t="shared" si="123"/>
        <v>39.176033856599332</v>
      </c>
      <c r="O819" s="117">
        <f t="shared" si="124"/>
        <v>39.151033856599327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39.176533856599328</v>
      </c>
      <c r="L820" s="115">
        <f t="shared" si="129"/>
        <v>39.225533856599327</v>
      </c>
      <c r="M820" s="98">
        <f t="shared" si="122"/>
        <v>39.176033856599325</v>
      </c>
      <c r="N820" s="116">
        <f t="shared" si="123"/>
        <v>39.226033856599329</v>
      </c>
      <c r="O820" s="117">
        <f t="shared" si="124"/>
        <v>39.201033856599324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39.226533856599325</v>
      </c>
      <c r="L821" s="115">
        <f t="shared" si="129"/>
        <v>39.275533856599324</v>
      </c>
      <c r="M821" s="98">
        <f t="shared" si="122"/>
        <v>39.226033856599322</v>
      </c>
      <c r="N821" s="116">
        <f t="shared" si="123"/>
        <v>39.276033856599327</v>
      </c>
      <c r="O821" s="117">
        <f t="shared" si="124"/>
        <v>39.251033856599321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39.276533856599322</v>
      </c>
      <c r="L822" s="115">
        <f t="shared" si="129"/>
        <v>39.325533856599321</v>
      </c>
      <c r="M822" s="98">
        <f t="shared" si="122"/>
        <v>39.276033856599319</v>
      </c>
      <c r="N822" s="116">
        <f t="shared" si="123"/>
        <v>39.326033856599324</v>
      </c>
      <c r="O822" s="117">
        <f t="shared" si="124"/>
        <v>39.301033856599318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39.326533856599319</v>
      </c>
      <c r="L823" s="115">
        <f t="shared" si="129"/>
        <v>39.375533856599318</v>
      </c>
      <c r="M823" s="98">
        <f t="shared" si="122"/>
        <v>39.326033856599317</v>
      </c>
      <c r="N823" s="116">
        <f t="shared" si="123"/>
        <v>39.376033856599321</v>
      </c>
      <c r="O823" s="117">
        <f t="shared" si="124"/>
        <v>39.351033856599315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39.376533856599316</v>
      </c>
      <c r="L824" s="115">
        <f t="shared" si="129"/>
        <v>39.425533856599316</v>
      </c>
      <c r="M824" s="98">
        <f t="shared" si="122"/>
        <v>39.376033856599314</v>
      </c>
      <c r="N824" s="116">
        <f t="shared" si="123"/>
        <v>39.426033856599318</v>
      </c>
      <c r="O824" s="117">
        <f t="shared" si="124"/>
        <v>39.401033856599312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39.426533856599313</v>
      </c>
      <c r="L825" s="115">
        <f t="shared" si="129"/>
        <v>39.475533856599313</v>
      </c>
      <c r="M825" s="98">
        <f t="shared" si="122"/>
        <v>39.426033856599311</v>
      </c>
      <c r="N825" s="116">
        <f t="shared" si="123"/>
        <v>39.476033856599315</v>
      </c>
      <c r="O825" s="117">
        <f t="shared" si="124"/>
        <v>39.45103385659931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39.47653385659931</v>
      </c>
      <c r="L826" s="115">
        <f t="shared" si="129"/>
        <v>39.52553385659931</v>
      </c>
      <c r="M826" s="98">
        <f t="shared" si="122"/>
        <v>39.476033856599308</v>
      </c>
      <c r="N826" s="116">
        <f t="shared" si="123"/>
        <v>39.526033856599312</v>
      </c>
      <c r="O826" s="117">
        <f t="shared" si="124"/>
        <v>39.501033856599307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39.526533856599308</v>
      </c>
      <c r="L827" s="115">
        <f t="shared" si="129"/>
        <v>39.575533856599307</v>
      </c>
      <c r="M827" s="98">
        <f t="shared" si="122"/>
        <v>39.526033856599305</v>
      </c>
      <c r="N827" s="116">
        <f t="shared" si="123"/>
        <v>39.57603385659931</v>
      </c>
      <c r="O827" s="117">
        <f t="shared" si="124"/>
        <v>39.551033856599304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39.576533856599305</v>
      </c>
      <c r="L828" s="115">
        <f t="shared" si="129"/>
        <v>39.625533856599304</v>
      </c>
      <c r="M828" s="98">
        <f t="shared" si="122"/>
        <v>39.576033856599302</v>
      </c>
      <c r="N828" s="116">
        <f t="shared" si="123"/>
        <v>39.626033856599307</v>
      </c>
      <c r="O828" s="117">
        <f t="shared" si="124"/>
        <v>39.601033856599301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39.626533856599302</v>
      </c>
      <c r="L829" s="115">
        <f t="shared" si="129"/>
        <v>39.675533856599301</v>
      </c>
      <c r="M829" s="98">
        <f t="shared" si="122"/>
        <v>39.6260338565993</v>
      </c>
      <c r="N829" s="116">
        <f t="shared" si="123"/>
        <v>39.676033856599304</v>
      </c>
      <c r="O829" s="117">
        <f t="shared" si="124"/>
        <v>39.651033856599298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39.676533856599299</v>
      </c>
      <c r="L830" s="115">
        <f t="shared" si="129"/>
        <v>39.725533856599299</v>
      </c>
      <c r="M830" s="98">
        <f t="shared" si="122"/>
        <v>39.676033856599297</v>
      </c>
      <c r="N830" s="116">
        <f t="shared" si="123"/>
        <v>39.726033856599301</v>
      </c>
      <c r="O830" s="117">
        <f t="shared" si="124"/>
        <v>39.701033856599295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39.726533856599296</v>
      </c>
      <c r="L831" s="115">
        <f t="shared" si="129"/>
        <v>39.775533856599296</v>
      </c>
      <c r="M831" s="98">
        <f t="shared" si="122"/>
        <v>39.726033856599294</v>
      </c>
      <c r="N831" s="116">
        <f t="shared" si="123"/>
        <v>39.776033856599298</v>
      </c>
      <c r="O831" s="117">
        <f t="shared" si="124"/>
        <v>39.751033856599292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39.776533856599293</v>
      </c>
      <c r="L832" s="115">
        <f t="shared" si="129"/>
        <v>39.825533856599293</v>
      </c>
      <c r="M832" s="98">
        <f t="shared" si="122"/>
        <v>39.776033856599291</v>
      </c>
      <c r="N832" s="116">
        <f t="shared" si="123"/>
        <v>39.826033856599295</v>
      </c>
      <c r="O832" s="117">
        <f t="shared" si="124"/>
        <v>39.80103385659929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39.826533856599291</v>
      </c>
      <c r="L833" s="115">
        <f t="shared" si="129"/>
        <v>39.87553385659929</v>
      </c>
      <c r="M833" s="98">
        <f t="shared" si="122"/>
        <v>39.826033856599288</v>
      </c>
      <c r="N833" s="116">
        <f t="shared" si="123"/>
        <v>39.876033856599292</v>
      </c>
      <c r="O833" s="117">
        <f t="shared" si="124"/>
        <v>39.851033856599287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39.876533856599288</v>
      </c>
      <c r="L834" s="115">
        <f t="shared" si="129"/>
        <v>39.925533856599287</v>
      </c>
      <c r="M834" s="98">
        <f t="shared" si="122"/>
        <v>39.876033856599285</v>
      </c>
      <c r="N834" s="116">
        <f t="shared" si="123"/>
        <v>39.92603385659929</v>
      </c>
      <c r="O834" s="117">
        <f t="shared" si="124"/>
        <v>39.901033856599284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39.926533856599285</v>
      </c>
      <c r="L835" s="115">
        <f t="shared" si="129"/>
        <v>39.975533856599284</v>
      </c>
      <c r="M835" s="98">
        <f t="shared" si="122"/>
        <v>39.926033856599283</v>
      </c>
      <c r="N835" s="116">
        <f t="shared" si="123"/>
        <v>39.976033856599287</v>
      </c>
      <c r="O835" s="117">
        <f t="shared" si="124"/>
        <v>39.951033856599281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39.976533856599282</v>
      </c>
      <c r="L836" s="115">
        <f t="shared" si="129"/>
        <v>40.025533856599282</v>
      </c>
      <c r="M836" s="98">
        <f t="shared" si="122"/>
        <v>39.97603385659928</v>
      </c>
      <c r="N836" s="116">
        <f t="shared" si="123"/>
        <v>40.026033856599284</v>
      </c>
      <c r="O836" s="117">
        <f t="shared" si="124"/>
        <v>40.001033856599278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40.026533856599279</v>
      </c>
      <c r="L837" s="115">
        <f t="shared" si="129"/>
        <v>40.075533856599279</v>
      </c>
      <c r="M837" s="98">
        <f t="shared" ref="M837:M900" si="132">K837-5*10^-(D$2+1)</f>
        <v>40.026033856599277</v>
      </c>
      <c r="N837" s="116">
        <f t="shared" ref="N837:N900" si="133">L837+5*10^-(D$2+1)</f>
        <v>40.076033856599281</v>
      </c>
      <c r="O837" s="117">
        <f t="shared" ref="O837:O900" si="134">AVERAGE(K837,L837)</f>
        <v>40.051033856599275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40.076533856599276</v>
      </c>
      <c r="L838" s="115">
        <f t="shared" ref="L838:L901" si="139">K838+$I$4-POWER(10,-$D$2)</f>
        <v>40.125533856599276</v>
      </c>
      <c r="M838" s="98">
        <f t="shared" si="132"/>
        <v>40.076033856599274</v>
      </c>
      <c r="N838" s="116">
        <f t="shared" si="133"/>
        <v>40.126033856599278</v>
      </c>
      <c r="O838" s="117">
        <f t="shared" si="134"/>
        <v>40.101033856599273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40.126533856599274</v>
      </c>
      <c r="L839" s="115">
        <f t="shared" si="139"/>
        <v>40.175533856599273</v>
      </c>
      <c r="M839" s="98">
        <f t="shared" si="132"/>
        <v>40.126033856599271</v>
      </c>
      <c r="N839" s="116">
        <f t="shared" si="133"/>
        <v>40.176033856599275</v>
      </c>
      <c r="O839" s="117">
        <f t="shared" si="134"/>
        <v>40.15103385659927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40.176533856599271</v>
      </c>
      <c r="L840" s="115">
        <f t="shared" si="139"/>
        <v>40.22553385659927</v>
      </c>
      <c r="M840" s="98">
        <f t="shared" si="132"/>
        <v>40.176033856599268</v>
      </c>
      <c r="N840" s="116">
        <f t="shared" si="133"/>
        <v>40.226033856599273</v>
      </c>
      <c r="O840" s="117">
        <f t="shared" si="134"/>
        <v>40.201033856599267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40.226533856599268</v>
      </c>
      <c r="L841" s="115">
        <f t="shared" si="139"/>
        <v>40.275533856599267</v>
      </c>
      <c r="M841" s="98">
        <f t="shared" si="132"/>
        <v>40.226033856599265</v>
      </c>
      <c r="N841" s="116">
        <f t="shared" si="133"/>
        <v>40.27603385659927</v>
      </c>
      <c r="O841" s="117">
        <f t="shared" si="134"/>
        <v>40.251033856599264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40.276533856599265</v>
      </c>
      <c r="L842" s="115">
        <f t="shared" si="139"/>
        <v>40.325533856599264</v>
      </c>
      <c r="M842" s="98">
        <f t="shared" si="132"/>
        <v>40.276033856599263</v>
      </c>
      <c r="N842" s="116">
        <f t="shared" si="133"/>
        <v>40.326033856599267</v>
      </c>
      <c r="O842" s="117">
        <f t="shared" si="134"/>
        <v>40.301033856599261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40.326533856599262</v>
      </c>
      <c r="L843" s="115">
        <f t="shared" si="139"/>
        <v>40.375533856599262</v>
      </c>
      <c r="M843" s="98">
        <f t="shared" si="132"/>
        <v>40.32603385659926</v>
      </c>
      <c r="N843" s="116">
        <f t="shared" si="133"/>
        <v>40.376033856599264</v>
      </c>
      <c r="O843" s="117">
        <f t="shared" si="134"/>
        <v>40.351033856599258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40.376533856599259</v>
      </c>
      <c r="L844" s="115">
        <f t="shared" si="139"/>
        <v>40.425533856599259</v>
      </c>
      <c r="M844" s="98">
        <f t="shared" si="132"/>
        <v>40.376033856599257</v>
      </c>
      <c r="N844" s="116">
        <f t="shared" si="133"/>
        <v>40.426033856599261</v>
      </c>
      <c r="O844" s="117">
        <f t="shared" si="134"/>
        <v>40.401033856599256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40.426533856599256</v>
      </c>
      <c r="L845" s="115">
        <f t="shared" si="139"/>
        <v>40.475533856599256</v>
      </c>
      <c r="M845" s="98">
        <f t="shared" si="132"/>
        <v>40.426033856599254</v>
      </c>
      <c r="N845" s="116">
        <f t="shared" si="133"/>
        <v>40.476033856599258</v>
      </c>
      <c r="O845" s="117">
        <f t="shared" si="134"/>
        <v>40.451033856599253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40.476533856599254</v>
      </c>
      <c r="L846" s="115">
        <f t="shared" si="139"/>
        <v>40.525533856599253</v>
      </c>
      <c r="M846" s="98">
        <f t="shared" si="132"/>
        <v>40.476033856599251</v>
      </c>
      <c r="N846" s="116">
        <f t="shared" si="133"/>
        <v>40.526033856599256</v>
      </c>
      <c r="O846" s="117">
        <f t="shared" si="134"/>
        <v>40.50103385659925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40.526533856599251</v>
      </c>
      <c r="L847" s="115">
        <f t="shared" si="139"/>
        <v>40.57553385659925</v>
      </c>
      <c r="M847" s="98">
        <f t="shared" si="132"/>
        <v>40.526033856599248</v>
      </c>
      <c r="N847" s="116">
        <f t="shared" si="133"/>
        <v>40.576033856599253</v>
      </c>
      <c r="O847" s="117">
        <f t="shared" si="134"/>
        <v>40.551033856599247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40.576533856599248</v>
      </c>
      <c r="L848" s="115">
        <f t="shared" si="139"/>
        <v>40.625533856599247</v>
      </c>
      <c r="M848" s="98">
        <f t="shared" si="132"/>
        <v>40.576033856599246</v>
      </c>
      <c r="N848" s="116">
        <f t="shared" si="133"/>
        <v>40.62603385659925</v>
      </c>
      <c r="O848" s="117">
        <f t="shared" si="134"/>
        <v>40.601033856599244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40.626533856599245</v>
      </c>
      <c r="L849" s="115">
        <f t="shared" si="139"/>
        <v>40.675533856599245</v>
      </c>
      <c r="M849" s="98">
        <f t="shared" si="132"/>
        <v>40.626033856599243</v>
      </c>
      <c r="N849" s="116">
        <f t="shared" si="133"/>
        <v>40.676033856599247</v>
      </c>
      <c r="O849" s="117">
        <f t="shared" si="134"/>
        <v>40.651033856599241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40.676533856599242</v>
      </c>
      <c r="L850" s="115">
        <f t="shared" si="139"/>
        <v>40.725533856599242</v>
      </c>
      <c r="M850" s="98">
        <f t="shared" si="132"/>
        <v>40.67603385659924</v>
      </c>
      <c r="N850" s="116">
        <f t="shared" si="133"/>
        <v>40.726033856599244</v>
      </c>
      <c r="O850" s="117">
        <f t="shared" si="134"/>
        <v>40.701033856599238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40.726533856599239</v>
      </c>
      <c r="L851" s="115">
        <f t="shared" si="139"/>
        <v>40.775533856599239</v>
      </c>
      <c r="M851" s="98">
        <f t="shared" si="132"/>
        <v>40.726033856599237</v>
      </c>
      <c r="N851" s="116">
        <f t="shared" si="133"/>
        <v>40.776033856599241</v>
      </c>
      <c r="O851" s="117">
        <f t="shared" si="134"/>
        <v>40.751033856599236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40.776533856599237</v>
      </c>
      <c r="L852" s="115">
        <f t="shared" si="139"/>
        <v>40.825533856599236</v>
      </c>
      <c r="M852" s="98">
        <f t="shared" si="132"/>
        <v>40.776033856599234</v>
      </c>
      <c r="N852" s="116">
        <f t="shared" si="133"/>
        <v>40.826033856599238</v>
      </c>
      <c r="O852" s="117">
        <f t="shared" si="134"/>
        <v>40.801033856599233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40.826533856599234</v>
      </c>
      <c r="L853" s="115">
        <f t="shared" si="139"/>
        <v>40.875533856599233</v>
      </c>
      <c r="M853" s="98">
        <f t="shared" si="132"/>
        <v>40.826033856599231</v>
      </c>
      <c r="N853" s="116">
        <f t="shared" si="133"/>
        <v>40.876033856599236</v>
      </c>
      <c r="O853" s="117">
        <f t="shared" si="134"/>
        <v>40.85103385659923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40.876533856599231</v>
      </c>
      <c r="L854" s="115">
        <f t="shared" si="139"/>
        <v>40.92553385659923</v>
      </c>
      <c r="M854" s="98">
        <f t="shared" si="132"/>
        <v>40.876033856599228</v>
      </c>
      <c r="N854" s="116">
        <f t="shared" si="133"/>
        <v>40.926033856599233</v>
      </c>
      <c r="O854" s="117">
        <f t="shared" si="134"/>
        <v>40.901033856599227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40.926533856599228</v>
      </c>
      <c r="L855" s="115">
        <f t="shared" si="139"/>
        <v>40.975533856599228</v>
      </c>
      <c r="M855" s="98">
        <f t="shared" si="132"/>
        <v>40.926033856599226</v>
      </c>
      <c r="N855" s="116">
        <f t="shared" si="133"/>
        <v>40.97603385659923</v>
      </c>
      <c r="O855" s="117">
        <f t="shared" si="134"/>
        <v>40.951033856599224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40.976533856599225</v>
      </c>
      <c r="L856" s="115">
        <f t="shared" si="139"/>
        <v>41.025533856599225</v>
      </c>
      <c r="M856" s="98">
        <f t="shared" si="132"/>
        <v>40.976033856599223</v>
      </c>
      <c r="N856" s="116">
        <f t="shared" si="133"/>
        <v>41.026033856599227</v>
      </c>
      <c r="O856" s="117">
        <f t="shared" si="134"/>
        <v>41.001033856599221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41.026533856599222</v>
      </c>
      <c r="L857" s="115">
        <f t="shared" si="139"/>
        <v>41.075533856599222</v>
      </c>
      <c r="M857" s="98">
        <f t="shared" si="132"/>
        <v>41.02603385659922</v>
      </c>
      <c r="N857" s="116">
        <f t="shared" si="133"/>
        <v>41.076033856599224</v>
      </c>
      <c r="O857" s="117">
        <f t="shared" si="134"/>
        <v>41.051033856599219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41.07653385659922</v>
      </c>
      <c r="L858" s="115">
        <f t="shared" si="139"/>
        <v>41.125533856599219</v>
      </c>
      <c r="M858" s="98">
        <f t="shared" si="132"/>
        <v>41.076033856599217</v>
      </c>
      <c r="N858" s="116">
        <f t="shared" si="133"/>
        <v>41.126033856599221</v>
      </c>
      <c r="O858" s="117">
        <f t="shared" si="134"/>
        <v>41.101033856599216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41.126533856599217</v>
      </c>
      <c r="L859" s="115">
        <f t="shared" si="139"/>
        <v>41.175533856599216</v>
      </c>
      <c r="M859" s="98">
        <f t="shared" si="132"/>
        <v>41.126033856599214</v>
      </c>
      <c r="N859" s="116">
        <f t="shared" si="133"/>
        <v>41.176033856599219</v>
      </c>
      <c r="O859" s="117">
        <f t="shared" si="134"/>
        <v>41.151033856599213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41.176533856599214</v>
      </c>
      <c r="L860" s="115">
        <f t="shared" si="139"/>
        <v>41.225533856599213</v>
      </c>
      <c r="M860" s="98">
        <f t="shared" si="132"/>
        <v>41.176033856599211</v>
      </c>
      <c r="N860" s="116">
        <f t="shared" si="133"/>
        <v>41.226033856599216</v>
      </c>
      <c r="O860" s="117">
        <f t="shared" si="134"/>
        <v>41.20103385659921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41.226533856599211</v>
      </c>
      <c r="L861" s="115">
        <f t="shared" si="139"/>
        <v>41.27553385659921</v>
      </c>
      <c r="M861" s="98">
        <f t="shared" si="132"/>
        <v>41.226033856599209</v>
      </c>
      <c r="N861" s="116">
        <f t="shared" si="133"/>
        <v>41.276033856599213</v>
      </c>
      <c r="O861" s="117">
        <f t="shared" si="134"/>
        <v>41.251033856599207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41.276533856599208</v>
      </c>
      <c r="L862" s="115">
        <f t="shared" si="139"/>
        <v>41.325533856599208</v>
      </c>
      <c r="M862" s="98">
        <f t="shared" si="132"/>
        <v>41.276033856599206</v>
      </c>
      <c r="N862" s="116">
        <f t="shared" si="133"/>
        <v>41.32603385659921</v>
      </c>
      <c r="O862" s="117">
        <f t="shared" si="134"/>
        <v>41.301033856599204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41.326533856599205</v>
      </c>
      <c r="L863" s="115">
        <f t="shared" si="139"/>
        <v>41.375533856599205</v>
      </c>
      <c r="M863" s="98">
        <f t="shared" si="132"/>
        <v>41.326033856599203</v>
      </c>
      <c r="N863" s="116">
        <f t="shared" si="133"/>
        <v>41.376033856599207</v>
      </c>
      <c r="O863" s="117">
        <f t="shared" si="134"/>
        <v>41.351033856599201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41.376533856599202</v>
      </c>
      <c r="L864" s="115">
        <f t="shared" si="139"/>
        <v>41.425533856599202</v>
      </c>
      <c r="M864" s="98">
        <f t="shared" si="132"/>
        <v>41.3760338565992</v>
      </c>
      <c r="N864" s="116">
        <f t="shared" si="133"/>
        <v>41.426033856599204</v>
      </c>
      <c r="O864" s="117">
        <f t="shared" si="134"/>
        <v>41.401033856599199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41.4265338565992</v>
      </c>
      <c r="L865" s="115">
        <f t="shared" si="139"/>
        <v>41.475533856599199</v>
      </c>
      <c r="M865" s="98">
        <f t="shared" si="132"/>
        <v>41.426033856599197</v>
      </c>
      <c r="N865" s="116">
        <f t="shared" si="133"/>
        <v>41.476033856599201</v>
      </c>
      <c r="O865" s="117">
        <f t="shared" si="134"/>
        <v>41.451033856599196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41.476533856599197</v>
      </c>
      <c r="L866" s="115">
        <f t="shared" si="139"/>
        <v>41.525533856599196</v>
      </c>
      <c r="M866" s="98">
        <f t="shared" si="132"/>
        <v>41.476033856599194</v>
      </c>
      <c r="N866" s="116">
        <f t="shared" si="133"/>
        <v>41.526033856599199</v>
      </c>
      <c r="O866" s="117">
        <f t="shared" si="134"/>
        <v>41.501033856599193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41.526533856599194</v>
      </c>
      <c r="L867" s="115">
        <f t="shared" si="139"/>
        <v>41.575533856599193</v>
      </c>
      <c r="M867" s="98">
        <f t="shared" si="132"/>
        <v>41.526033856599192</v>
      </c>
      <c r="N867" s="116">
        <f t="shared" si="133"/>
        <v>41.576033856599196</v>
      </c>
      <c r="O867" s="117">
        <f t="shared" si="134"/>
        <v>41.55103385659919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41.576533856599191</v>
      </c>
      <c r="L868" s="115">
        <f t="shared" si="139"/>
        <v>41.625533856599191</v>
      </c>
      <c r="M868" s="98">
        <f t="shared" si="132"/>
        <v>41.576033856599189</v>
      </c>
      <c r="N868" s="116">
        <f t="shared" si="133"/>
        <v>41.626033856599193</v>
      </c>
      <c r="O868" s="117">
        <f t="shared" si="134"/>
        <v>41.601033856599187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41.626533856599188</v>
      </c>
      <c r="L869" s="115">
        <f t="shared" si="139"/>
        <v>41.675533856599188</v>
      </c>
      <c r="M869" s="98">
        <f t="shared" si="132"/>
        <v>41.626033856599186</v>
      </c>
      <c r="N869" s="116">
        <f t="shared" si="133"/>
        <v>41.67603385659919</v>
      </c>
      <c r="O869" s="117">
        <f t="shared" si="134"/>
        <v>41.651033856599184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41.676533856599185</v>
      </c>
      <c r="L870" s="115">
        <f t="shared" si="139"/>
        <v>41.725533856599185</v>
      </c>
      <c r="M870" s="98">
        <f t="shared" si="132"/>
        <v>41.676033856599183</v>
      </c>
      <c r="N870" s="116">
        <f t="shared" si="133"/>
        <v>41.726033856599187</v>
      </c>
      <c r="O870" s="117">
        <f t="shared" si="134"/>
        <v>41.701033856599182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41.726533856599183</v>
      </c>
      <c r="L871" s="115">
        <f t="shared" si="139"/>
        <v>41.775533856599182</v>
      </c>
      <c r="M871" s="98">
        <f t="shared" si="132"/>
        <v>41.72603385659918</v>
      </c>
      <c r="N871" s="116">
        <f t="shared" si="133"/>
        <v>41.776033856599184</v>
      </c>
      <c r="O871" s="117">
        <f t="shared" si="134"/>
        <v>41.751033856599179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41.77653385659918</v>
      </c>
      <c r="L872" s="115">
        <f t="shared" si="139"/>
        <v>41.825533856599179</v>
      </c>
      <c r="M872" s="98">
        <f t="shared" si="132"/>
        <v>41.776033856599177</v>
      </c>
      <c r="N872" s="116">
        <f t="shared" si="133"/>
        <v>41.826033856599182</v>
      </c>
      <c r="O872" s="117">
        <f t="shared" si="134"/>
        <v>41.801033856599176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41.826533856599177</v>
      </c>
      <c r="L873" s="115">
        <f t="shared" si="139"/>
        <v>41.875533856599176</v>
      </c>
      <c r="M873" s="98">
        <f t="shared" si="132"/>
        <v>41.826033856599174</v>
      </c>
      <c r="N873" s="116">
        <f t="shared" si="133"/>
        <v>41.876033856599179</v>
      </c>
      <c r="O873" s="117">
        <f t="shared" si="134"/>
        <v>41.851033856599173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41.876533856599174</v>
      </c>
      <c r="L874" s="115">
        <f t="shared" si="139"/>
        <v>41.925533856599174</v>
      </c>
      <c r="M874" s="98">
        <f t="shared" si="132"/>
        <v>41.876033856599172</v>
      </c>
      <c r="N874" s="116">
        <f t="shared" si="133"/>
        <v>41.926033856599176</v>
      </c>
      <c r="O874" s="117">
        <f t="shared" si="134"/>
        <v>41.90103385659917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41.926533856599171</v>
      </c>
      <c r="L875" s="115">
        <f t="shared" si="139"/>
        <v>41.975533856599171</v>
      </c>
      <c r="M875" s="98">
        <f t="shared" si="132"/>
        <v>41.926033856599169</v>
      </c>
      <c r="N875" s="116">
        <f t="shared" si="133"/>
        <v>41.976033856599173</v>
      </c>
      <c r="O875" s="117">
        <f t="shared" si="134"/>
        <v>41.951033856599167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41.976533856599168</v>
      </c>
      <c r="L876" s="115">
        <f t="shared" si="139"/>
        <v>42.025533856599168</v>
      </c>
      <c r="M876" s="98">
        <f t="shared" si="132"/>
        <v>41.976033856599166</v>
      </c>
      <c r="N876" s="116">
        <f t="shared" si="133"/>
        <v>42.02603385659917</v>
      </c>
      <c r="O876" s="117">
        <f t="shared" si="134"/>
        <v>42.001033856599165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42.026533856599166</v>
      </c>
      <c r="L877" s="115">
        <f t="shared" si="139"/>
        <v>42.075533856599165</v>
      </c>
      <c r="M877" s="98">
        <f t="shared" si="132"/>
        <v>42.026033856599163</v>
      </c>
      <c r="N877" s="116">
        <f t="shared" si="133"/>
        <v>42.076033856599167</v>
      </c>
      <c r="O877" s="117">
        <f t="shared" si="134"/>
        <v>42.051033856599162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42.076533856599163</v>
      </c>
      <c r="L878" s="115">
        <f t="shared" si="139"/>
        <v>42.125533856599162</v>
      </c>
      <c r="M878" s="98">
        <f t="shared" si="132"/>
        <v>42.07603385659916</v>
      </c>
      <c r="N878" s="116">
        <f t="shared" si="133"/>
        <v>42.126033856599165</v>
      </c>
      <c r="O878" s="117">
        <f t="shared" si="134"/>
        <v>42.101033856599159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42.12653385659916</v>
      </c>
      <c r="L879" s="115">
        <f t="shared" si="139"/>
        <v>42.175533856599159</v>
      </c>
      <c r="M879" s="98">
        <f t="shared" si="132"/>
        <v>42.126033856599157</v>
      </c>
      <c r="N879" s="116">
        <f t="shared" si="133"/>
        <v>42.176033856599162</v>
      </c>
      <c r="O879" s="117">
        <f t="shared" si="134"/>
        <v>42.151033856599156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42.176533856599157</v>
      </c>
      <c r="L880" s="115">
        <f t="shared" si="139"/>
        <v>42.225533856599156</v>
      </c>
      <c r="M880" s="98">
        <f t="shared" si="132"/>
        <v>42.176033856599155</v>
      </c>
      <c r="N880" s="116">
        <f t="shared" si="133"/>
        <v>42.226033856599159</v>
      </c>
      <c r="O880" s="117">
        <f t="shared" si="134"/>
        <v>42.201033856599153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42.226533856599154</v>
      </c>
      <c r="L881" s="115">
        <f t="shared" si="139"/>
        <v>42.275533856599154</v>
      </c>
      <c r="M881" s="98">
        <f t="shared" si="132"/>
        <v>42.226033856599152</v>
      </c>
      <c r="N881" s="116">
        <f t="shared" si="133"/>
        <v>42.276033856599156</v>
      </c>
      <c r="O881" s="117">
        <f t="shared" si="134"/>
        <v>42.25103385659915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42.276533856599151</v>
      </c>
      <c r="L882" s="115">
        <f t="shared" si="139"/>
        <v>42.325533856599151</v>
      </c>
      <c r="M882" s="98">
        <f t="shared" si="132"/>
        <v>42.276033856599149</v>
      </c>
      <c r="N882" s="116">
        <f t="shared" si="133"/>
        <v>42.326033856599153</v>
      </c>
      <c r="O882" s="117">
        <f t="shared" si="134"/>
        <v>42.301033856599147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42.326533856599148</v>
      </c>
      <c r="L883" s="115">
        <f t="shared" si="139"/>
        <v>42.375533856599148</v>
      </c>
      <c r="M883" s="98">
        <f t="shared" si="132"/>
        <v>42.326033856599146</v>
      </c>
      <c r="N883" s="116">
        <f t="shared" si="133"/>
        <v>42.37603385659915</v>
      </c>
      <c r="O883" s="117">
        <f t="shared" si="134"/>
        <v>42.351033856599145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42.376533856599146</v>
      </c>
      <c r="L884" s="115">
        <f t="shared" si="139"/>
        <v>42.425533856599145</v>
      </c>
      <c r="M884" s="98">
        <f t="shared" si="132"/>
        <v>42.376033856599143</v>
      </c>
      <c r="N884" s="116">
        <f t="shared" si="133"/>
        <v>42.426033856599147</v>
      </c>
      <c r="O884" s="117">
        <f t="shared" si="134"/>
        <v>42.401033856599142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42.426533856599143</v>
      </c>
      <c r="L885" s="115">
        <f t="shared" si="139"/>
        <v>42.475533856599142</v>
      </c>
      <c r="M885" s="98">
        <f t="shared" si="132"/>
        <v>42.42603385659914</v>
      </c>
      <c r="N885" s="116">
        <f t="shared" si="133"/>
        <v>42.476033856599145</v>
      </c>
      <c r="O885" s="117">
        <f t="shared" si="134"/>
        <v>42.451033856599139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42.47653385659914</v>
      </c>
      <c r="L886" s="115">
        <f t="shared" si="139"/>
        <v>42.525533856599139</v>
      </c>
      <c r="M886" s="98">
        <f t="shared" si="132"/>
        <v>42.476033856599138</v>
      </c>
      <c r="N886" s="116">
        <f t="shared" si="133"/>
        <v>42.526033856599142</v>
      </c>
      <c r="O886" s="117">
        <f t="shared" si="134"/>
        <v>42.501033856599136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42.526533856599137</v>
      </c>
      <c r="L887" s="115">
        <f t="shared" si="139"/>
        <v>42.575533856599137</v>
      </c>
      <c r="M887" s="98">
        <f t="shared" si="132"/>
        <v>42.526033856599135</v>
      </c>
      <c r="N887" s="116">
        <f t="shared" si="133"/>
        <v>42.576033856599139</v>
      </c>
      <c r="O887" s="117">
        <f t="shared" si="134"/>
        <v>42.551033856599133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42.576533856599134</v>
      </c>
      <c r="L888" s="115">
        <f t="shared" si="139"/>
        <v>42.625533856599134</v>
      </c>
      <c r="M888" s="98">
        <f t="shared" si="132"/>
        <v>42.576033856599132</v>
      </c>
      <c r="N888" s="116">
        <f t="shared" si="133"/>
        <v>42.626033856599136</v>
      </c>
      <c r="O888" s="117">
        <f t="shared" si="134"/>
        <v>42.60103385659913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42.626533856599131</v>
      </c>
      <c r="L889" s="115">
        <f t="shared" si="139"/>
        <v>42.675533856599131</v>
      </c>
      <c r="M889" s="98">
        <f t="shared" si="132"/>
        <v>42.626033856599129</v>
      </c>
      <c r="N889" s="116">
        <f t="shared" si="133"/>
        <v>42.676033856599133</v>
      </c>
      <c r="O889" s="117">
        <f t="shared" si="134"/>
        <v>42.651033856599128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42.676533856599129</v>
      </c>
      <c r="L890" s="115">
        <f t="shared" si="139"/>
        <v>42.725533856599128</v>
      </c>
      <c r="M890" s="98">
        <f t="shared" si="132"/>
        <v>42.676033856599126</v>
      </c>
      <c r="N890" s="116">
        <f t="shared" si="133"/>
        <v>42.72603385659913</v>
      </c>
      <c r="O890" s="117">
        <f t="shared" si="134"/>
        <v>42.701033856599125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42.726533856599126</v>
      </c>
      <c r="L891" s="115">
        <f t="shared" si="139"/>
        <v>42.775533856599125</v>
      </c>
      <c r="M891" s="98">
        <f t="shared" si="132"/>
        <v>42.726033856599123</v>
      </c>
      <c r="N891" s="116">
        <f t="shared" si="133"/>
        <v>42.776033856599128</v>
      </c>
      <c r="O891" s="117">
        <f t="shared" si="134"/>
        <v>42.751033856599122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42.776533856599123</v>
      </c>
      <c r="L892" s="115">
        <f t="shared" si="139"/>
        <v>42.825533856599122</v>
      </c>
      <c r="M892" s="98">
        <f t="shared" si="132"/>
        <v>42.77603385659912</v>
      </c>
      <c r="N892" s="116">
        <f t="shared" si="133"/>
        <v>42.826033856599125</v>
      </c>
      <c r="O892" s="117">
        <f t="shared" si="134"/>
        <v>42.801033856599119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42.82653385659912</v>
      </c>
      <c r="L893" s="115">
        <f t="shared" si="139"/>
        <v>42.87553385659912</v>
      </c>
      <c r="M893" s="98">
        <f t="shared" si="132"/>
        <v>42.826033856599118</v>
      </c>
      <c r="N893" s="116">
        <f t="shared" si="133"/>
        <v>42.876033856599122</v>
      </c>
      <c r="O893" s="117">
        <f t="shared" si="134"/>
        <v>42.851033856599116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42.876533856599117</v>
      </c>
      <c r="L894" s="115">
        <f t="shared" si="139"/>
        <v>42.925533856599117</v>
      </c>
      <c r="M894" s="98">
        <f t="shared" si="132"/>
        <v>42.876033856599115</v>
      </c>
      <c r="N894" s="116">
        <f t="shared" si="133"/>
        <v>42.926033856599119</v>
      </c>
      <c r="O894" s="117">
        <f t="shared" si="134"/>
        <v>42.901033856599113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42.926533856599114</v>
      </c>
      <c r="L895" s="115">
        <f t="shared" si="139"/>
        <v>42.975533856599114</v>
      </c>
      <c r="M895" s="98">
        <f t="shared" si="132"/>
        <v>42.926033856599112</v>
      </c>
      <c r="N895" s="116">
        <f t="shared" si="133"/>
        <v>42.976033856599116</v>
      </c>
      <c r="O895" s="117">
        <f t="shared" si="134"/>
        <v>42.951033856599111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42.976533856599112</v>
      </c>
      <c r="L896" s="115">
        <f t="shared" si="139"/>
        <v>43.025533856599111</v>
      </c>
      <c r="M896" s="98">
        <f t="shared" si="132"/>
        <v>42.976033856599109</v>
      </c>
      <c r="N896" s="116">
        <f t="shared" si="133"/>
        <v>43.026033856599113</v>
      </c>
      <c r="O896" s="117">
        <f t="shared" si="134"/>
        <v>43.001033856599108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43.026533856599109</v>
      </c>
      <c r="L897" s="115">
        <f t="shared" si="139"/>
        <v>43.075533856599108</v>
      </c>
      <c r="M897" s="98">
        <f t="shared" si="132"/>
        <v>43.026033856599106</v>
      </c>
      <c r="N897" s="116">
        <f t="shared" si="133"/>
        <v>43.076033856599111</v>
      </c>
      <c r="O897" s="117">
        <f t="shared" si="134"/>
        <v>43.051033856599105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43.076533856599106</v>
      </c>
      <c r="L898" s="115">
        <f t="shared" si="139"/>
        <v>43.125533856599105</v>
      </c>
      <c r="M898" s="98">
        <f t="shared" si="132"/>
        <v>43.076033856599103</v>
      </c>
      <c r="N898" s="116">
        <f t="shared" si="133"/>
        <v>43.126033856599108</v>
      </c>
      <c r="O898" s="117">
        <f t="shared" si="134"/>
        <v>43.101033856599102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43.126533856599103</v>
      </c>
      <c r="L899" s="115">
        <f t="shared" si="139"/>
        <v>43.175533856599102</v>
      </c>
      <c r="M899" s="98">
        <f t="shared" si="132"/>
        <v>43.126033856599101</v>
      </c>
      <c r="N899" s="116">
        <f t="shared" si="133"/>
        <v>43.176033856599105</v>
      </c>
      <c r="O899" s="117">
        <f t="shared" si="134"/>
        <v>43.151033856599099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43.1765338565991</v>
      </c>
      <c r="L900" s="115">
        <f t="shared" si="139"/>
        <v>43.2255338565991</v>
      </c>
      <c r="M900" s="98">
        <f t="shared" si="132"/>
        <v>43.176033856599098</v>
      </c>
      <c r="N900" s="116">
        <f t="shared" si="133"/>
        <v>43.226033856599102</v>
      </c>
      <c r="O900" s="117">
        <f t="shared" si="134"/>
        <v>43.201033856599096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43.226533856599097</v>
      </c>
      <c r="L901" s="115">
        <f t="shared" si="139"/>
        <v>43.275533856599097</v>
      </c>
      <c r="M901" s="98">
        <f t="shared" ref="M901:M964" si="142">K901-5*10^-(D$2+1)</f>
        <v>43.226033856599095</v>
      </c>
      <c r="N901" s="116">
        <f t="shared" ref="N901:N964" si="143">L901+5*10^-(D$2+1)</f>
        <v>43.276033856599099</v>
      </c>
      <c r="O901" s="117">
        <f t="shared" ref="O901:O964" si="144">AVERAGE(K901,L901)</f>
        <v>43.251033856599093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43.276533856599094</v>
      </c>
      <c r="L902" s="115">
        <f t="shared" ref="L902:L965" si="149">K902+$I$4-POWER(10,-$D$2)</f>
        <v>43.325533856599094</v>
      </c>
      <c r="M902" s="98">
        <f t="shared" si="142"/>
        <v>43.276033856599092</v>
      </c>
      <c r="N902" s="116">
        <f t="shared" si="143"/>
        <v>43.326033856599096</v>
      </c>
      <c r="O902" s="117">
        <f t="shared" si="144"/>
        <v>43.301033856599091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43.326533856599092</v>
      </c>
      <c r="L903" s="115">
        <f t="shared" si="149"/>
        <v>43.375533856599091</v>
      </c>
      <c r="M903" s="98">
        <f t="shared" si="142"/>
        <v>43.326033856599089</v>
      </c>
      <c r="N903" s="116">
        <f t="shared" si="143"/>
        <v>43.376033856599093</v>
      </c>
      <c r="O903" s="117">
        <f t="shared" si="144"/>
        <v>43.351033856599088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43.376533856599089</v>
      </c>
      <c r="L904" s="115">
        <f t="shared" si="149"/>
        <v>43.425533856599088</v>
      </c>
      <c r="M904" s="98">
        <f t="shared" si="142"/>
        <v>43.376033856599086</v>
      </c>
      <c r="N904" s="116">
        <f t="shared" si="143"/>
        <v>43.426033856599091</v>
      </c>
      <c r="O904" s="117">
        <f t="shared" si="144"/>
        <v>43.401033856599085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43.426533856599086</v>
      </c>
      <c r="L905" s="115">
        <f t="shared" si="149"/>
        <v>43.475533856599085</v>
      </c>
      <c r="M905" s="98">
        <f t="shared" si="142"/>
        <v>43.426033856599084</v>
      </c>
      <c r="N905" s="116">
        <f t="shared" si="143"/>
        <v>43.476033856599088</v>
      </c>
      <c r="O905" s="117">
        <f t="shared" si="144"/>
        <v>43.451033856599082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43.476533856599083</v>
      </c>
      <c r="L906" s="115">
        <f t="shared" si="149"/>
        <v>43.525533856599083</v>
      </c>
      <c r="M906" s="98">
        <f t="shared" si="142"/>
        <v>43.476033856599081</v>
      </c>
      <c r="N906" s="116">
        <f t="shared" si="143"/>
        <v>43.526033856599085</v>
      </c>
      <c r="O906" s="117">
        <f t="shared" si="144"/>
        <v>43.501033856599079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43.52653385659908</v>
      </c>
      <c r="L907" s="115">
        <f t="shared" si="149"/>
        <v>43.57553385659908</v>
      </c>
      <c r="M907" s="98">
        <f t="shared" si="142"/>
        <v>43.526033856599078</v>
      </c>
      <c r="N907" s="116">
        <f t="shared" si="143"/>
        <v>43.576033856599082</v>
      </c>
      <c r="O907" s="117">
        <f t="shared" si="144"/>
        <v>43.551033856599076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43.576533856599077</v>
      </c>
      <c r="L908" s="115">
        <f t="shared" si="149"/>
        <v>43.625533856599077</v>
      </c>
      <c r="M908" s="98">
        <f t="shared" si="142"/>
        <v>43.576033856599075</v>
      </c>
      <c r="N908" s="116">
        <f t="shared" si="143"/>
        <v>43.626033856599079</v>
      </c>
      <c r="O908" s="117">
        <f t="shared" si="144"/>
        <v>43.601033856599074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43.626533856599075</v>
      </c>
      <c r="L909" s="115">
        <f t="shared" si="149"/>
        <v>43.675533856599074</v>
      </c>
      <c r="M909" s="98">
        <f t="shared" si="142"/>
        <v>43.626033856599072</v>
      </c>
      <c r="N909" s="116">
        <f t="shared" si="143"/>
        <v>43.676033856599076</v>
      </c>
      <c r="O909" s="117">
        <f t="shared" si="144"/>
        <v>43.651033856599071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43.676533856599072</v>
      </c>
      <c r="L910" s="115">
        <f t="shared" si="149"/>
        <v>43.725533856599071</v>
      </c>
      <c r="M910" s="98">
        <f t="shared" si="142"/>
        <v>43.676033856599069</v>
      </c>
      <c r="N910" s="116">
        <f t="shared" si="143"/>
        <v>43.726033856599074</v>
      </c>
      <c r="O910" s="117">
        <f t="shared" si="144"/>
        <v>43.701033856599068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43.726533856599069</v>
      </c>
      <c r="L911" s="115">
        <f t="shared" si="149"/>
        <v>43.775533856599068</v>
      </c>
      <c r="M911" s="98">
        <f t="shared" si="142"/>
        <v>43.726033856599066</v>
      </c>
      <c r="N911" s="116">
        <f t="shared" si="143"/>
        <v>43.776033856599071</v>
      </c>
      <c r="O911" s="117">
        <f t="shared" si="144"/>
        <v>43.751033856599065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43.776533856599066</v>
      </c>
      <c r="L912" s="115">
        <f t="shared" si="149"/>
        <v>43.825533856599066</v>
      </c>
      <c r="M912" s="98">
        <f t="shared" si="142"/>
        <v>43.776033856599064</v>
      </c>
      <c r="N912" s="116">
        <f t="shared" si="143"/>
        <v>43.826033856599068</v>
      </c>
      <c r="O912" s="117">
        <f t="shared" si="144"/>
        <v>43.801033856599062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43.826533856599063</v>
      </c>
      <c r="L913" s="115">
        <f t="shared" si="149"/>
        <v>43.875533856599063</v>
      </c>
      <c r="M913" s="98">
        <f t="shared" si="142"/>
        <v>43.826033856599061</v>
      </c>
      <c r="N913" s="116">
        <f t="shared" si="143"/>
        <v>43.876033856599065</v>
      </c>
      <c r="O913" s="117">
        <f t="shared" si="144"/>
        <v>43.851033856599059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43.87653385659906</v>
      </c>
      <c r="L914" s="115">
        <f t="shared" si="149"/>
        <v>43.92553385659906</v>
      </c>
      <c r="M914" s="98">
        <f t="shared" si="142"/>
        <v>43.876033856599058</v>
      </c>
      <c r="N914" s="116">
        <f t="shared" si="143"/>
        <v>43.926033856599062</v>
      </c>
      <c r="O914" s="117">
        <f t="shared" si="144"/>
        <v>43.901033856599057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43.926533856599058</v>
      </c>
      <c r="L915" s="115">
        <f t="shared" si="149"/>
        <v>43.975533856599057</v>
      </c>
      <c r="M915" s="98">
        <f t="shared" si="142"/>
        <v>43.926033856599055</v>
      </c>
      <c r="N915" s="116">
        <f t="shared" si="143"/>
        <v>43.976033856599059</v>
      </c>
      <c r="O915" s="117">
        <f t="shared" si="144"/>
        <v>43.951033856599054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43.976533856599055</v>
      </c>
      <c r="L916" s="115">
        <f t="shared" si="149"/>
        <v>44.025533856599054</v>
      </c>
      <c r="M916" s="98">
        <f t="shared" si="142"/>
        <v>43.976033856599052</v>
      </c>
      <c r="N916" s="116">
        <f t="shared" si="143"/>
        <v>44.026033856599057</v>
      </c>
      <c r="O916" s="117">
        <f t="shared" si="144"/>
        <v>44.001033856599051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44.026533856599052</v>
      </c>
      <c r="L917" s="115">
        <f t="shared" si="149"/>
        <v>44.075533856599051</v>
      </c>
      <c r="M917" s="98">
        <f t="shared" si="142"/>
        <v>44.026033856599049</v>
      </c>
      <c r="N917" s="116">
        <f t="shared" si="143"/>
        <v>44.076033856599054</v>
      </c>
      <c r="O917" s="117">
        <f t="shared" si="144"/>
        <v>44.051033856599048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44.076533856599049</v>
      </c>
      <c r="L918" s="115">
        <f t="shared" si="149"/>
        <v>44.125533856599048</v>
      </c>
      <c r="M918" s="98">
        <f t="shared" si="142"/>
        <v>44.076033856599047</v>
      </c>
      <c r="N918" s="116">
        <f t="shared" si="143"/>
        <v>44.126033856599051</v>
      </c>
      <c r="O918" s="117">
        <f t="shared" si="144"/>
        <v>44.101033856599045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44.126533856599046</v>
      </c>
      <c r="L919" s="115">
        <f t="shared" si="149"/>
        <v>44.175533856599046</v>
      </c>
      <c r="M919" s="98">
        <f t="shared" si="142"/>
        <v>44.126033856599044</v>
      </c>
      <c r="N919" s="116">
        <f t="shared" si="143"/>
        <v>44.176033856599048</v>
      </c>
      <c r="O919" s="117">
        <f t="shared" si="144"/>
        <v>44.151033856599042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44.176533856599043</v>
      </c>
      <c r="L920" s="115">
        <f t="shared" si="149"/>
        <v>44.225533856599043</v>
      </c>
      <c r="M920" s="98">
        <f t="shared" si="142"/>
        <v>44.176033856599041</v>
      </c>
      <c r="N920" s="116">
        <f t="shared" si="143"/>
        <v>44.226033856599045</v>
      </c>
      <c r="O920" s="117">
        <f t="shared" si="144"/>
        <v>44.201033856599039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44.22653385659904</v>
      </c>
      <c r="L921" s="115">
        <f t="shared" si="149"/>
        <v>44.27553385659904</v>
      </c>
      <c r="M921" s="98">
        <f t="shared" si="142"/>
        <v>44.226033856599038</v>
      </c>
      <c r="N921" s="116">
        <f t="shared" si="143"/>
        <v>44.276033856599042</v>
      </c>
      <c r="O921" s="117">
        <f t="shared" si="144"/>
        <v>44.251033856599037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44.276533856599038</v>
      </c>
      <c r="L922" s="115">
        <f t="shared" si="149"/>
        <v>44.325533856599037</v>
      </c>
      <c r="M922" s="98">
        <f t="shared" si="142"/>
        <v>44.276033856599035</v>
      </c>
      <c r="N922" s="116">
        <f t="shared" si="143"/>
        <v>44.326033856599039</v>
      </c>
      <c r="O922" s="117">
        <f t="shared" si="144"/>
        <v>44.301033856599034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44.326533856599035</v>
      </c>
      <c r="L923" s="115">
        <f t="shared" si="149"/>
        <v>44.375533856599034</v>
      </c>
      <c r="M923" s="98">
        <f t="shared" si="142"/>
        <v>44.326033856599032</v>
      </c>
      <c r="N923" s="116">
        <f t="shared" si="143"/>
        <v>44.376033856599037</v>
      </c>
      <c r="O923" s="117">
        <f t="shared" si="144"/>
        <v>44.351033856599031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44.376533856599032</v>
      </c>
      <c r="L924" s="115">
        <f t="shared" si="149"/>
        <v>44.425533856599031</v>
      </c>
      <c r="M924" s="98">
        <f t="shared" si="142"/>
        <v>44.37603385659903</v>
      </c>
      <c r="N924" s="116">
        <f t="shared" si="143"/>
        <v>44.426033856599034</v>
      </c>
      <c r="O924" s="117">
        <f t="shared" si="144"/>
        <v>44.401033856599028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44.426533856599029</v>
      </c>
      <c r="L925" s="115">
        <f t="shared" si="149"/>
        <v>44.475533856599029</v>
      </c>
      <c r="M925" s="98">
        <f t="shared" si="142"/>
        <v>44.426033856599027</v>
      </c>
      <c r="N925" s="116">
        <f t="shared" si="143"/>
        <v>44.476033856599031</v>
      </c>
      <c r="O925" s="117">
        <f t="shared" si="144"/>
        <v>44.451033856599025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44.476533856599026</v>
      </c>
      <c r="L926" s="115">
        <f t="shared" si="149"/>
        <v>44.525533856599026</v>
      </c>
      <c r="M926" s="98">
        <f t="shared" si="142"/>
        <v>44.476033856599024</v>
      </c>
      <c r="N926" s="116">
        <f t="shared" si="143"/>
        <v>44.526033856599028</v>
      </c>
      <c r="O926" s="117">
        <f t="shared" si="144"/>
        <v>44.501033856599022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44.526533856599023</v>
      </c>
      <c r="L927" s="115">
        <f t="shared" si="149"/>
        <v>44.575533856599023</v>
      </c>
      <c r="M927" s="98">
        <f t="shared" si="142"/>
        <v>44.526033856599021</v>
      </c>
      <c r="N927" s="116">
        <f t="shared" si="143"/>
        <v>44.576033856599025</v>
      </c>
      <c r="O927" s="117">
        <f t="shared" si="144"/>
        <v>44.55103385659902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44.576533856599021</v>
      </c>
      <c r="L928" s="115">
        <f t="shared" si="149"/>
        <v>44.62553385659902</v>
      </c>
      <c r="M928" s="98">
        <f t="shared" si="142"/>
        <v>44.576033856599018</v>
      </c>
      <c r="N928" s="116">
        <f t="shared" si="143"/>
        <v>44.626033856599022</v>
      </c>
      <c r="O928" s="117">
        <f t="shared" si="144"/>
        <v>44.601033856599017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44.626533856599018</v>
      </c>
      <c r="L929" s="115">
        <f t="shared" si="149"/>
        <v>44.675533856599017</v>
      </c>
      <c r="M929" s="98">
        <f t="shared" si="142"/>
        <v>44.626033856599015</v>
      </c>
      <c r="N929" s="116">
        <f t="shared" si="143"/>
        <v>44.67603385659902</v>
      </c>
      <c r="O929" s="117">
        <f t="shared" si="144"/>
        <v>44.651033856599014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44.676533856599015</v>
      </c>
      <c r="L930" s="115">
        <f t="shared" si="149"/>
        <v>44.725533856599014</v>
      </c>
      <c r="M930" s="98">
        <f t="shared" si="142"/>
        <v>44.676033856599012</v>
      </c>
      <c r="N930" s="116">
        <f t="shared" si="143"/>
        <v>44.726033856599017</v>
      </c>
      <c r="O930" s="117">
        <f t="shared" si="144"/>
        <v>44.701033856599011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44.726533856599012</v>
      </c>
      <c r="L931" s="115">
        <f t="shared" si="149"/>
        <v>44.775533856599012</v>
      </c>
      <c r="M931" s="98">
        <f t="shared" si="142"/>
        <v>44.72603385659901</v>
      </c>
      <c r="N931" s="116">
        <f t="shared" si="143"/>
        <v>44.776033856599014</v>
      </c>
      <c r="O931" s="117">
        <f t="shared" si="144"/>
        <v>44.751033856599008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44.776533856599009</v>
      </c>
      <c r="L932" s="115">
        <f t="shared" si="149"/>
        <v>44.825533856599009</v>
      </c>
      <c r="M932" s="98">
        <f t="shared" si="142"/>
        <v>44.776033856599007</v>
      </c>
      <c r="N932" s="116">
        <f t="shared" si="143"/>
        <v>44.826033856599011</v>
      </c>
      <c r="O932" s="117">
        <f t="shared" si="144"/>
        <v>44.801033856599005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44.826533856599006</v>
      </c>
      <c r="L933" s="115">
        <f t="shared" si="149"/>
        <v>44.875533856599006</v>
      </c>
      <c r="M933" s="98">
        <f t="shared" si="142"/>
        <v>44.826033856599004</v>
      </c>
      <c r="N933" s="116">
        <f t="shared" si="143"/>
        <v>44.876033856599008</v>
      </c>
      <c r="O933" s="117">
        <f t="shared" si="144"/>
        <v>44.851033856599003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44.876533856599004</v>
      </c>
      <c r="L934" s="115">
        <f t="shared" si="149"/>
        <v>44.925533856599003</v>
      </c>
      <c r="M934" s="98">
        <f t="shared" si="142"/>
        <v>44.876033856599001</v>
      </c>
      <c r="N934" s="116">
        <f t="shared" si="143"/>
        <v>44.926033856599005</v>
      </c>
      <c r="O934" s="117">
        <f t="shared" si="144"/>
        <v>44.901033856599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44.926533856599001</v>
      </c>
      <c r="L935" s="115">
        <f t="shared" si="149"/>
        <v>44.975533856599</v>
      </c>
      <c r="M935" s="98">
        <f t="shared" si="142"/>
        <v>44.926033856598998</v>
      </c>
      <c r="N935" s="116">
        <f t="shared" si="143"/>
        <v>44.976033856599003</v>
      </c>
      <c r="O935" s="117">
        <f t="shared" si="144"/>
        <v>44.951033856598997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44.976533856598998</v>
      </c>
      <c r="L936" s="115">
        <f t="shared" si="149"/>
        <v>45.025533856598997</v>
      </c>
      <c r="M936" s="98">
        <f t="shared" si="142"/>
        <v>44.976033856598995</v>
      </c>
      <c r="N936" s="116">
        <f t="shared" si="143"/>
        <v>45.026033856599</v>
      </c>
      <c r="O936" s="117">
        <f t="shared" si="144"/>
        <v>45.001033856598994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45.026533856598995</v>
      </c>
      <c r="L937" s="115">
        <f t="shared" si="149"/>
        <v>45.075533856598994</v>
      </c>
      <c r="M937" s="98">
        <f t="shared" si="142"/>
        <v>45.026033856598993</v>
      </c>
      <c r="N937" s="116">
        <f t="shared" si="143"/>
        <v>45.076033856598997</v>
      </c>
      <c r="O937" s="117">
        <f t="shared" si="144"/>
        <v>45.051033856598991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45.076533856598992</v>
      </c>
      <c r="L938" s="115">
        <f t="shared" si="149"/>
        <v>45.125533856598992</v>
      </c>
      <c r="M938" s="98">
        <f t="shared" si="142"/>
        <v>45.07603385659899</v>
      </c>
      <c r="N938" s="116">
        <f t="shared" si="143"/>
        <v>45.126033856598994</v>
      </c>
      <c r="O938" s="117">
        <f t="shared" si="144"/>
        <v>45.101033856598988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45.126533856598989</v>
      </c>
      <c r="L939" s="115">
        <f t="shared" si="149"/>
        <v>45.175533856598989</v>
      </c>
      <c r="M939" s="98">
        <f t="shared" si="142"/>
        <v>45.126033856598987</v>
      </c>
      <c r="N939" s="116">
        <f t="shared" si="143"/>
        <v>45.176033856598991</v>
      </c>
      <c r="O939" s="117">
        <f t="shared" si="144"/>
        <v>45.151033856598985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45.176533856598986</v>
      </c>
      <c r="L940" s="115">
        <f t="shared" si="149"/>
        <v>45.225533856598986</v>
      </c>
      <c r="M940" s="98">
        <f t="shared" si="142"/>
        <v>45.176033856598984</v>
      </c>
      <c r="N940" s="116">
        <f t="shared" si="143"/>
        <v>45.226033856598988</v>
      </c>
      <c r="O940" s="117">
        <f t="shared" si="144"/>
        <v>45.201033856598983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45.226533856598984</v>
      </c>
      <c r="L941" s="115">
        <f t="shared" si="149"/>
        <v>45.275533856598983</v>
      </c>
      <c r="M941" s="98">
        <f t="shared" si="142"/>
        <v>45.226033856598981</v>
      </c>
      <c r="N941" s="116">
        <f t="shared" si="143"/>
        <v>45.276033856598985</v>
      </c>
      <c r="O941" s="117">
        <f t="shared" si="144"/>
        <v>45.25103385659898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45.276533856598981</v>
      </c>
      <c r="L942" s="115">
        <f t="shared" si="149"/>
        <v>45.32553385659898</v>
      </c>
      <c r="M942" s="98">
        <f t="shared" si="142"/>
        <v>45.276033856598978</v>
      </c>
      <c r="N942" s="116">
        <f t="shared" si="143"/>
        <v>45.326033856598983</v>
      </c>
      <c r="O942" s="117">
        <f t="shared" si="144"/>
        <v>45.301033856598977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45.326533856598978</v>
      </c>
      <c r="L943" s="115">
        <f t="shared" si="149"/>
        <v>45.375533856598977</v>
      </c>
      <c r="M943" s="98">
        <f t="shared" si="142"/>
        <v>45.326033856598976</v>
      </c>
      <c r="N943" s="116">
        <f t="shared" si="143"/>
        <v>45.37603385659898</v>
      </c>
      <c r="O943" s="117">
        <f t="shared" si="144"/>
        <v>45.351033856598974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45.376533856598975</v>
      </c>
      <c r="L944" s="115">
        <f t="shared" si="149"/>
        <v>45.425533856598975</v>
      </c>
      <c r="M944" s="98">
        <f t="shared" si="142"/>
        <v>45.376033856598973</v>
      </c>
      <c r="N944" s="116">
        <f t="shared" si="143"/>
        <v>45.426033856598977</v>
      </c>
      <c r="O944" s="117">
        <f t="shared" si="144"/>
        <v>45.401033856598971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45.426533856598972</v>
      </c>
      <c r="L945" s="115">
        <f t="shared" si="149"/>
        <v>45.475533856598972</v>
      </c>
      <c r="M945" s="98">
        <f t="shared" si="142"/>
        <v>45.42603385659897</v>
      </c>
      <c r="N945" s="116">
        <f t="shared" si="143"/>
        <v>45.476033856598974</v>
      </c>
      <c r="O945" s="117">
        <f t="shared" si="144"/>
        <v>45.451033856598968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45.476533856598969</v>
      </c>
      <c r="L946" s="115">
        <f t="shared" si="149"/>
        <v>45.525533856598969</v>
      </c>
      <c r="M946" s="98">
        <f t="shared" si="142"/>
        <v>45.476033856598967</v>
      </c>
      <c r="N946" s="116">
        <f t="shared" si="143"/>
        <v>45.526033856598971</v>
      </c>
      <c r="O946" s="117">
        <f t="shared" si="144"/>
        <v>45.501033856598966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45.526533856598967</v>
      </c>
      <c r="L947" s="115">
        <f t="shared" si="149"/>
        <v>45.575533856598966</v>
      </c>
      <c r="M947" s="98">
        <f t="shared" si="142"/>
        <v>45.526033856598964</v>
      </c>
      <c r="N947" s="116">
        <f t="shared" si="143"/>
        <v>45.576033856598968</v>
      </c>
      <c r="O947" s="117">
        <f t="shared" si="144"/>
        <v>45.551033856598963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45.576533856598964</v>
      </c>
      <c r="L948" s="115">
        <f t="shared" si="149"/>
        <v>45.625533856598963</v>
      </c>
      <c r="M948" s="98">
        <f t="shared" si="142"/>
        <v>45.576033856598961</v>
      </c>
      <c r="N948" s="116">
        <f t="shared" si="143"/>
        <v>45.626033856598966</v>
      </c>
      <c r="O948" s="117">
        <f t="shared" si="144"/>
        <v>45.60103385659896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45.626533856598961</v>
      </c>
      <c r="L949" s="115">
        <f t="shared" si="149"/>
        <v>45.67553385659896</v>
      </c>
      <c r="M949" s="98">
        <f t="shared" si="142"/>
        <v>45.626033856598958</v>
      </c>
      <c r="N949" s="116">
        <f t="shared" si="143"/>
        <v>45.676033856598963</v>
      </c>
      <c r="O949" s="117">
        <f t="shared" si="144"/>
        <v>45.651033856598957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45.676533856598958</v>
      </c>
      <c r="L950" s="115">
        <f t="shared" si="149"/>
        <v>45.725533856598958</v>
      </c>
      <c r="M950" s="98">
        <f t="shared" si="142"/>
        <v>45.676033856598956</v>
      </c>
      <c r="N950" s="116">
        <f t="shared" si="143"/>
        <v>45.72603385659896</v>
      </c>
      <c r="O950" s="117">
        <f t="shared" si="144"/>
        <v>45.701033856598954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45.726533856598955</v>
      </c>
      <c r="L951" s="115">
        <f t="shared" si="149"/>
        <v>45.775533856598955</v>
      </c>
      <c r="M951" s="98">
        <f t="shared" si="142"/>
        <v>45.726033856598953</v>
      </c>
      <c r="N951" s="116">
        <f t="shared" si="143"/>
        <v>45.776033856598957</v>
      </c>
      <c r="O951" s="117">
        <f t="shared" si="144"/>
        <v>45.751033856598951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45.776533856598952</v>
      </c>
      <c r="L952" s="115">
        <f t="shared" si="149"/>
        <v>45.825533856598952</v>
      </c>
      <c r="M952" s="98">
        <f t="shared" si="142"/>
        <v>45.77603385659895</v>
      </c>
      <c r="N952" s="116">
        <f t="shared" si="143"/>
        <v>45.826033856598954</v>
      </c>
      <c r="O952" s="117">
        <f t="shared" si="144"/>
        <v>45.801033856598949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45.82653385659895</v>
      </c>
      <c r="L953" s="115">
        <f t="shared" si="149"/>
        <v>45.875533856598949</v>
      </c>
      <c r="M953" s="98">
        <f t="shared" si="142"/>
        <v>45.826033856598947</v>
      </c>
      <c r="N953" s="116">
        <f t="shared" si="143"/>
        <v>45.876033856598951</v>
      </c>
      <c r="O953" s="117">
        <f t="shared" si="144"/>
        <v>45.851033856598946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45.876533856598947</v>
      </c>
      <c r="L954" s="115">
        <f t="shared" si="149"/>
        <v>45.925533856598946</v>
      </c>
      <c r="M954" s="98">
        <f t="shared" si="142"/>
        <v>45.876033856598944</v>
      </c>
      <c r="N954" s="116">
        <f t="shared" si="143"/>
        <v>45.926033856598949</v>
      </c>
      <c r="O954" s="117">
        <f t="shared" si="144"/>
        <v>45.901033856598943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45.926533856598944</v>
      </c>
      <c r="L955" s="115">
        <f t="shared" si="149"/>
        <v>45.975533856598943</v>
      </c>
      <c r="M955" s="98">
        <f t="shared" si="142"/>
        <v>45.926033856598941</v>
      </c>
      <c r="N955" s="116">
        <f t="shared" si="143"/>
        <v>45.976033856598946</v>
      </c>
      <c r="O955" s="117">
        <f t="shared" si="144"/>
        <v>45.95103385659894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45.976533856598941</v>
      </c>
      <c r="L956" s="115">
        <f t="shared" si="149"/>
        <v>46.02553385659894</v>
      </c>
      <c r="M956" s="98">
        <f t="shared" si="142"/>
        <v>45.976033856598939</v>
      </c>
      <c r="N956" s="116">
        <f t="shared" si="143"/>
        <v>46.026033856598943</v>
      </c>
      <c r="O956" s="117">
        <f t="shared" si="144"/>
        <v>46.001033856598937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46.026533856598938</v>
      </c>
      <c r="L957" s="115">
        <f t="shared" si="149"/>
        <v>46.075533856598938</v>
      </c>
      <c r="M957" s="98">
        <f t="shared" si="142"/>
        <v>46.026033856598936</v>
      </c>
      <c r="N957" s="116">
        <f t="shared" si="143"/>
        <v>46.07603385659894</v>
      </c>
      <c r="O957" s="117">
        <f t="shared" si="144"/>
        <v>46.051033856598934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46.076533856598935</v>
      </c>
      <c r="L958" s="115">
        <f t="shared" si="149"/>
        <v>46.125533856598935</v>
      </c>
      <c r="M958" s="98">
        <f t="shared" si="142"/>
        <v>46.076033856598933</v>
      </c>
      <c r="N958" s="116">
        <f t="shared" si="143"/>
        <v>46.126033856598937</v>
      </c>
      <c r="O958" s="117">
        <f t="shared" si="144"/>
        <v>46.101033856598931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46.126533856598932</v>
      </c>
      <c r="L959" s="115">
        <f t="shared" si="149"/>
        <v>46.175533856598932</v>
      </c>
      <c r="M959" s="98">
        <f t="shared" si="142"/>
        <v>46.12603385659893</v>
      </c>
      <c r="N959" s="116">
        <f t="shared" si="143"/>
        <v>46.176033856598934</v>
      </c>
      <c r="O959" s="117">
        <f t="shared" si="144"/>
        <v>46.151033856598929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46.17653385659893</v>
      </c>
      <c r="L960" s="115">
        <f t="shared" si="149"/>
        <v>46.225533856598929</v>
      </c>
      <c r="M960" s="98">
        <f t="shared" si="142"/>
        <v>46.176033856598927</v>
      </c>
      <c r="N960" s="116">
        <f t="shared" si="143"/>
        <v>46.226033856598931</v>
      </c>
      <c r="O960" s="117">
        <f t="shared" si="144"/>
        <v>46.201033856598926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46.226533856598927</v>
      </c>
      <c r="L961" s="115">
        <f t="shared" si="149"/>
        <v>46.275533856598926</v>
      </c>
      <c r="M961" s="98">
        <f t="shared" si="142"/>
        <v>46.226033856598924</v>
      </c>
      <c r="N961" s="116">
        <f t="shared" si="143"/>
        <v>46.276033856598929</v>
      </c>
      <c r="O961" s="117">
        <f t="shared" si="144"/>
        <v>46.251033856598923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46.276533856598924</v>
      </c>
      <c r="L962" s="115">
        <f t="shared" si="149"/>
        <v>46.325533856598923</v>
      </c>
      <c r="M962" s="98">
        <f t="shared" si="142"/>
        <v>46.276033856598922</v>
      </c>
      <c r="N962" s="116">
        <f t="shared" si="143"/>
        <v>46.326033856598926</v>
      </c>
      <c r="O962" s="117">
        <f t="shared" si="144"/>
        <v>46.30103385659892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46.326533856598921</v>
      </c>
      <c r="L963" s="115">
        <f t="shared" si="149"/>
        <v>46.375533856598921</v>
      </c>
      <c r="M963" s="98">
        <f t="shared" si="142"/>
        <v>46.326033856598919</v>
      </c>
      <c r="N963" s="116">
        <f t="shared" si="143"/>
        <v>46.376033856598923</v>
      </c>
      <c r="O963" s="117">
        <f t="shared" si="144"/>
        <v>46.351033856598917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46.376533856598918</v>
      </c>
      <c r="L964" s="115">
        <f t="shared" si="149"/>
        <v>46.425533856598918</v>
      </c>
      <c r="M964" s="98">
        <f t="shared" si="142"/>
        <v>46.376033856598916</v>
      </c>
      <c r="N964" s="116">
        <f t="shared" si="143"/>
        <v>46.42603385659892</v>
      </c>
      <c r="O964" s="117">
        <f t="shared" si="144"/>
        <v>46.401033856598914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46.426533856598915</v>
      </c>
      <c r="L965" s="115">
        <f t="shared" si="149"/>
        <v>46.475533856598915</v>
      </c>
      <c r="M965" s="98">
        <f t="shared" ref="M965:M1001" si="152">K965-5*10^-(D$2+1)</f>
        <v>46.426033856598913</v>
      </c>
      <c r="N965" s="116">
        <f t="shared" ref="N965:N1001" si="153">L965+5*10^-(D$2+1)</f>
        <v>46.476033856598917</v>
      </c>
      <c r="O965" s="117">
        <f t="shared" ref="O965:O1001" si="154">AVERAGE(K965,L965)</f>
        <v>46.451033856598912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46.476533856598913</v>
      </c>
      <c r="L966" s="115">
        <f t="shared" ref="L966:L1001" si="159">K966+$I$4-POWER(10,-$D$2)</f>
        <v>46.525533856598912</v>
      </c>
      <c r="M966" s="98">
        <f t="shared" si="152"/>
        <v>46.47603385659891</v>
      </c>
      <c r="N966" s="116">
        <f t="shared" si="153"/>
        <v>46.526033856598914</v>
      </c>
      <c r="O966" s="117">
        <f t="shared" si="154"/>
        <v>46.501033856598909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46.52653385659891</v>
      </c>
      <c r="L967" s="115">
        <f t="shared" si="159"/>
        <v>46.575533856598909</v>
      </c>
      <c r="M967" s="98">
        <f t="shared" si="152"/>
        <v>46.526033856598907</v>
      </c>
      <c r="N967" s="116">
        <f t="shared" si="153"/>
        <v>46.576033856598912</v>
      </c>
      <c r="O967" s="117">
        <f t="shared" si="154"/>
        <v>46.551033856598906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46.576533856598907</v>
      </c>
      <c r="L968" s="115">
        <f t="shared" si="159"/>
        <v>46.625533856598906</v>
      </c>
      <c r="M968" s="98">
        <f t="shared" si="152"/>
        <v>46.576033856598904</v>
      </c>
      <c r="N968" s="116">
        <f t="shared" si="153"/>
        <v>46.626033856598909</v>
      </c>
      <c r="O968" s="117">
        <f t="shared" si="154"/>
        <v>46.601033856598903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46.626533856598904</v>
      </c>
      <c r="L969" s="115">
        <f t="shared" si="159"/>
        <v>46.675533856598904</v>
      </c>
      <c r="M969" s="98">
        <f t="shared" si="152"/>
        <v>46.626033856598902</v>
      </c>
      <c r="N969" s="116">
        <f t="shared" si="153"/>
        <v>46.676033856598906</v>
      </c>
      <c r="O969" s="117">
        <f t="shared" si="154"/>
        <v>46.6510338565989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46.676533856598901</v>
      </c>
      <c r="L970" s="115">
        <f t="shared" si="159"/>
        <v>46.725533856598901</v>
      </c>
      <c r="M970" s="98">
        <f t="shared" si="152"/>
        <v>46.676033856598899</v>
      </c>
      <c r="N970" s="116">
        <f t="shared" si="153"/>
        <v>46.726033856598903</v>
      </c>
      <c r="O970" s="117">
        <f t="shared" si="154"/>
        <v>46.701033856598897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46.726533856598898</v>
      </c>
      <c r="L971" s="115">
        <f t="shared" si="159"/>
        <v>46.775533856598898</v>
      </c>
      <c r="M971" s="98">
        <f t="shared" si="152"/>
        <v>46.726033856598896</v>
      </c>
      <c r="N971" s="116">
        <f t="shared" si="153"/>
        <v>46.7760338565989</v>
      </c>
      <c r="O971" s="117">
        <f t="shared" si="154"/>
        <v>46.751033856598895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46.776533856598896</v>
      </c>
      <c r="L972" s="115">
        <f t="shared" si="159"/>
        <v>46.825533856598895</v>
      </c>
      <c r="M972" s="98">
        <f t="shared" si="152"/>
        <v>46.776033856598893</v>
      </c>
      <c r="N972" s="116">
        <f t="shared" si="153"/>
        <v>46.826033856598897</v>
      </c>
      <c r="O972" s="117">
        <f t="shared" si="154"/>
        <v>46.801033856598892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46.826533856598893</v>
      </c>
      <c r="L973" s="115">
        <f t="shared" si="159"/>
        <v>46.875533856598892</v>
      </c>
      <c r="M973" s="98">
        <f t="shared" si="152"/>
        <v>46.82603385659889</v>
      </c>
      <c r="N973" s="116">
        <f t="shared" si="153"/>
        <v>46.876033856598895</v>
      </c>
      <c r="O973" s="117">
        <f t="shared" si="154"/>
        <v>46.851033856598889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46.87653385659889</v>
      </c>
      <c r="L974" s="115">
        <f t="shared" si="159"/>
        <v>46.925533856598889</v>
      </c>
      <c r="M974" s="98">
        <f t="shared" si="152"/>
        <v>46.876033856598887</v>
      </c>
      <c r="N974" s="116">
        <f t="shared" si="153"/>
        <v>46.926033856598892</v>
      </c>
      <c r="O974" s="117">
        <f t="shared" si="154"/>
        <v>46.901033856598886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46.926533856598887</v>
      </c>
      <c r="L975" s="115">
        <f t="shared" si="159"/>
        <v>46.975533856598886</v>
      </c>
      <c r="M975" s="98">
        <f t="shared" si="152"/>
        <v>46.926033856598885</v>
      </c>
      <c r="N975" s="116">
        <f t="shared" si="153"/>
        <v>46.976033856598889</v>
      </c>
      <c r="O975" s="117">
        <f t="shared" si="154"/>
        <v>46.951033856598883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46.976533856598884</v>
      </c>
      <c r="L976" s="115">
        <f t="shared" si="159"/>
        <v>47.025533856598884</v>
      </c>
      <c r="M976" s="98">
        <f t="shared" si="152"/>
        <v>46.976033856598882</v>
      </c>
      <c r="N976" s="116">
        <f t="shared" si="153"/>
        <v>47.026033856598886</v>
      </c>
      <c r="O976" s="117">
        <f t="shared" si="154"/>
        <v>47.00103385659888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47.026533856598881</v>
      </c>
      <c r="L977" s="115">
        <f t="shared" si="159"/>
        <v>47.075533856598881</v>
      </c>
      <c r="M977" s="98">
        <f t="shared" si="152"/>
        <v>47.026033856598879</v>
      </c>
      <c r="N977" s="116">
        <f t="shared" si="153"/>
        <v>47.076033856598883</v>
      </c>
      <c r="O977" s="117">
        <f t="shared" si="154"/>
        <v>47.051033856598877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47.076533856598878</v>
      </c>
      <c r="L978" s="115">
        <f t="shared" si="159"/>
        <v>47.125533856598878</v>
      </c>
      <c r="M978" s="98">
        <f t="shared" si="152"/>
        <v>47.076033856598876</v>
      </c>
      <c r="N978" s="116">
        <f t="shared" si="153"/>
        <v>47.12603385659888</v>
      </c>
      <c r="O978" s="117">
        <f t="shared" si="154"/>
        <v>47.101033856598875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47.126533856598876</v>
      </c>
      <c r="L979" s="115">
        <f t="shared" si="159"/>
        <v>47.175533856598875</v>
      </c>
      <c r="M979" s="98">
        <f t="shared" si="152"/>
        <v>47.126033856598873</v>
      </c>
      <c r="N979" s="116">
        <f t="shared" si="153"/>
        <v>47.176033856598877</v>
      </c>
      <c r="O979" s="117">
        <f t="shared" si="154"/>
        <v>47.151033856598872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47.176533856598873</v>
      </c>
      <c r="L980" s="115">
        <f t="shared" si="159"/>
        <v>47.225533856598872</v>
      </c>
      <c r="M980" s="98">
        <f t="shared" si="152"/>
        <v>47.17603385659887</v>
      </c>
      <c r="N980" s="116">
        <f t="shared" si="153"/>
        <v>47.226033856598875</v>
      </c>
      <c r="O980" s="117">
        <f t="shared" si="154"/>
        <v>47.201033856598869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47.22653385659887</v>
      </c>
      <c r="L981" s="115">
        <f t="shared" si="159"/>
        <v>47.275533856598869</v>
      </c>
      <c r="M981" s="98">
        <f t="shared" si="152"/>
        <v>47.226033856598868</v>
      </c>
      <c r="N981" s="116">
        <f t="shared" si="153"/>
        <v>47.276033856598872</v>
      </c>
      <c r="O981" s="117">
        <f t="shared" si="154"/>
        <v>47.251033856598866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47.276533856598867</v>
      </c>
      <c r="L982" s="115">
        <f t="shared" si="159"/>
        <v>47.325533856598867</v>
      </c>
      <c r="M982" s="98">
        <f t="shared" si="152"/>
        <v>47.276033856598865</v>
      </c>
      <c r="N982" s="116">
        <f t="shared" si="153"/>
        <v>47.326033856598869</v>
      </c>
      <c r="O982" s="117">
        <f t="shared" si="154"/>
        <v>47.301033856598863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47.326533856598864</v>
      </c>
      <c r="L983" s="115">
        <f t="shared" si="159"/>
        <v>47.375533856598864</v>
      </c>
      <c r="M983" s="98">
        <f t="shared" si="152"/>
        <v>47.326033856598862</v>
      </c>
      <c r="N983" s="116">
        <f t="shared" si="153"/>
        <v>47.376033856598866</v>
      </c>
      <c r="O983" s="117">
        <f t="shared" si="154"/>
        <v>47.35103385659886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47.376533856598861</v>
      </c>
      <c r="L984" s="115">
        <f t="shared" si="159"/>
        <v>47.425533856598861</v>
      </c>
      <c r="M984" s="98">
        <f t="shared" si="152"/>
        <v>47.376033856598859</v>
      </c>
      <c r="N984" s="116">
        <f t="shared" si="153"/>
        <v>47.426033856598863</v>
      </c>
      <c r="O984" s="117">
        <f t="shared" si="154"/>
        <v>47.401033856598858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47.426533856598859</v>
      </c>
      <c r="L985" s="115">
        <f t="shared" si="159"/>
        <v>47.475533856598858</v>
      </c>
      <c r="M985" s="98">
        <f t="shared" si="152"/>
        <v>47.426033856598856</v>
      </c>
      <c r="N985" s="116">
        <f t="shared" si="153"/>
        <v>47.47603385659886</v>
      </c>
      <c r="O985" s="117">
        <f t="shared" si="154"/>
        <v>47.451033856598855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47.476533856598856</v>
      </c>
      <c r="L986" s="115">
        <f t="shared" si="159"/>
        <v>47.525533856598855</v>
      </c>
      <c r="M986" s="98">
        <f t="shared" si="152"/>
        <v>47.476033856598853</v>
      </c>
      <c r="N986" s="116">
        <f t="shared" si="153"/>
        <v>47.526033856598858</v>
      </c>
      <c r="O986" s="117">
        <f t="shared" si="154"/>
        <v>47.501033856598852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47.526533856598853</v>
      </c>
      <c r="L987" s="115">
        <f t="shared" si="159"/>
        <v>47.575533856598852</v>
      </c>
      <c r="M987" s="98">
        <f t="shared" si="152"/>
        <v>47.52603385659885</v>
      </c>
      <c r="N987" s="116">
        <f t="shared" si="153"/>
        <v>47.576033856598855</v>
      </c>
      <c r="O987" s="117">
        <f t="shared" si="154"/>
        <v>47.551033856598849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47.57653385659885</v>
      </c>
      <c r="L988" s="115">
        <f t="shared" si="159"/>
        <v>47.62553385659885</v>
      </c>
      <c r="M988" s="98">
        <f t="shared" si="152"/>
        <v>47.576033856598848</v>
      </c>
      <c r="N988" s="116">
        <f t="shared" si="153"/>
        <v>47.626033856598852</v>
      </c>
      <c r="O988" s="117">
        <f t="shared" si="154"/>
        <v>47.601033856598846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47.626533856598847</v>
      </c>
      <c r="L989" s="115">
        <f t="shared" si="159"/>
        <v>47.675533856598847</v>
      </c>
      <c r="M989" s="98">
        <f t="shared" si="152"/>
        <v>47.626033856598845</v>
      </c>
      <c r="N989" s="116">
        <f t="shared" si="153"/>
        <v>47.676033856598849</v>
      </c>
      <c r="O989" s="117">
        <f t="shared" si="154"/>
        <v>47.651033856598843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47.676533856598844</v>
      </c>
      <c r="L990" s="115">
        <f t="shared" si="159"/>
        <v>47.725533856598844</v>
      </c>
      <c r="M990" s="98">
        <f t="shared" si="152"/>
        <v>47.676033856598842</v>
      </c>
      <c r="N990" s="116">
        <f t="shared" si="153"/>
        <v>47.726033856598846</v>
      </c>
      <c r="O990" s="117">
        <f t="shared" si="154"/>
        <v>47.701033856598841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47.726533856598842</v>
      </c>
      <c r="L991" s="115">
        <f t="shared" si="159"/>
        <v>47.775533856598841</v>
      </c>
      <c r="M991" s="98">
        <f t="shared" si="152"/>
        <v>47.726033856598839</v>
      </c>
      <c r="N991" s="116">
        <f t="shared" si="153"/>
        <v>47.776033856598843</v>
      </c>
      <c r="O991" s="117">
        <f t="shared" si="154"/>
        <v>47.751033856598838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47.776533856598839</v>
      </c>
      <c r="L992" s="115">
        <f t="shared" si="159"/>
        <v>47.825533856598838</v>
      </c>
      <c r="M992" s="98">
        <f t="shared" si="152"/>
        <v>47.776033856598836</v>
      </c>
      <c r="N992" s="116">
        <f t="shared" si="153"/>
        <v>47.826033856598841</v>
      </c>
      <c r="O992" s="117">
        <f t="shared" si="154"/>
        <v>47.801033856598835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47.826533856598836</v>
      </c>
      <c r="L993" s="115">
        <f t="shared" si="159"/>
        <v>47.875533856598835</v>
      </c>
      <c r="M993" s="98">
        <f t="shared" si="152"/>
        <v>47.826033856598833</v>
      </c>
      <c r="N993" s="116">
        <f t="shared" si="153"/>
        <v>47.876033856598838</v>
      </c>
      <c r="O993" s="117">
        <f t="shared" si="154"/>
        <v>47.851033856598832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47.876533856598833</v>
      </c>
      <c r="L994" s="115">
        <f t="shared" si="159"/>
        <v>47.925533856598832</v>
      </c>
      <c r="M994" s="98">
        <f t="shared" si="152"/>
        <v>47.876033856598831</v>
      </c>
      <c r="N994" s="116">
        <f t="shared" si="153"/>
        <v>47.926033856598835</v>
      </c>
      <c r="O994" s="117">
        <f t="shared" si="154"/>
        <v>47.901033856598829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47.92653385659883</v>
      </c>
      <c r="L995" s="115">
        <f t="shared" si="159"/>
        <v>47.97553385659883</v>
      </c>
      <c r="M995" s="98">
        <f t="shared" si="152"/>
        <v>47.926033856598828</v>
      </c>
      <c r="N995" s="116">
        <f t="shared" si="153"/>
        <v>47.976033856598832</v>
      </c>
      <c r="O995" s="117">
        <f t="shared" si="154"/>
        <v>47.951033856598826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47.976533856598827</v>
      </c>
      <c r="L996" s="115">
        <f t="shared" si="159"/>
        <v>48.025533856598827</v>
      </c>
      <c r="M996" s="98">
        <f t="shared" si="152"/>
        <v>47.976033856598825</v>
      </c>
      <c r="N996" s="116">
        <f t="shared" si="153"/>
        <v>48.026033856598829</v>
      </c>
      <c r="O996" s="117">
        <f t="shared" si="154"/>
        <v>48.001033856598823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48.026533856598824</v>
      </c>
      <c r="L997" s="115">
        <f t="shared" si="159"/>
        <v>48.075533856598824</v>
      </c>
      <c r="M997" s="98">
        <f t="shared" si="152"/>
        <v>48.026033856598822</v>
      </c>
      <c r="N997" s="116">
        <f t="shared" si="153"/>
        <v>48.076033856598826</v>
      </c>
      <c r="O997" s="117">
        <f t="shared" si="154"/>
        <v>48.051033856598821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48.076533856598822</v>
      </c>
      <c r="L998" s="115">
        <f t="shared" si="159"/>
        <v>48.125533856598821</v>
      </c>
      <c r="M998" s="98">
        <f t="shared" si="152"/>
        <v>48.076033856598819</v>
      </c>
      <c r="N998" s="116">
        <f t="shared" si="153"/>
        <v>48.126033856598823</v>
      </c>
      <c r="O998" s="117">
        <f t="shared" si="154"/>
        <v>48.101033856598818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48.126533856598819</v>
      </c>
      <c r="L999" s="115">
        <f t="shared" si="159"/>
        <v>48.175533856598818</v>
      </c>
      <c r="M999" s="98">
        <f t="shared" si="152"/>
        <v>48.126033856598816</v>
      </c>
      <c r="N999" s="116">
        <f t="shared" si="153"/>
        <v>48.176033856598821</v>
      </c>
      <c r="O999" s="117">
        <f t="shared" si="154"/>
        <v>48.151033856598815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48.176533856598816</v>
      </c>
      <c r="L1000" s="115">
        <f t="shared" si="159"/>
        <v>48.225533856598815</v>
      </c>
      <c r="M1000" s="98">
        <f t="shared" si="152"/>
        <v>48.176033856598814</v>
      </c>
      <c r="N1000" s="116">
        <f t="shared" si="153"/>
        <v>48.226033856598818</v>
      </c>
      <c r="O1000" s="117">
        <f t="shared" si="154"/>
        <v>48.201033856598812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48.226533856598813</v>
      </c>
      <c r="L1001" s="115">
        <f t="shared" si="159"/>
        <v>48.275533856598813</v>
      </c>
      <c r="M1001" s="98">
        <f t="shared" si="152"/>
        <v>48.226033856598811</v>
      </c>
      <c r="N1001" s="116">
        <f t="shared" si="153"/>
        <v>48.276033856598815</v>
      </c>
      <c r="O1001" s="117">
        <f t="shared" si="154"/>
        <v>48.251033856598809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48" priority="7" operator="greaterThan">
      <formula>$I$1</formula>
    </cfRule>
  </conditionalFormatting>
  <conditionalFormatting sqref="O1 O4:O40 O1002:O1048576">
    <cfRule type="cellIs" dxfId="47" priority="6" operator="greaterThan">
      <formula>$I$1</formula>
    </cfRule>
  </conditionalFormatting>
  <conditionalFormatting sqref="P1">
    <cfRule type="cellIs" dxfId="46" priority="5" operator="greaterThan">
      <formula>$I$1</formula>
    </cfRule>
  </conditionalFormatting>
  <conditionalFormatting sqref="L606:L1001">
    <cfRule type="cellIs" dxfId="45" priority="4" operator="greaterThan">
      <formula>$I$1</formula>
    </cfRule>
  </conditionalFormatting>
  <conditionalFormatting sqref="O606:O1001">
    <cfRule type="cellIs" dxfId="44" priority="3" operator="greaterThan">
      <formula>$I$1</formula>
    </cfRule>
  </conditionalFormatting>
  <conditionalFormatting sqref="L41:L605">
    <cfRule type="cellIs" dxfId="43" priority="2" operator="greaterThan">
      <formula>$I$1</formula>
    </cfRule>
  </conditionalFormatting>
  <conditionalFormatting sqref="O41:O605">
    <cfRule type="cellIs" dxfId="42" priority="1" operator="greaterThan">
      <formula>$I$1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codeName="Hoja12"/>
  <dimension ref="A1:AU236"/>
  <sheetViews>
    <sheetView workbookViewId="0">
      <selection activeCell="O2" sqref="O2"/>
    </sheetView>
  </sheetViews>
  <sheetFormatPr baseColWidth="10" defaultRowHeight="15"/>
  <cols>
    <col min="10" max="10" width="6.28515625" customWidth="1"/>
    <col min="11" max="19" width="12" bestFit="1" customWidth="1"/>
    <col min="20" max="20" width="6.28515625" customWidth="1"/>
    <col min="22" max="22" width="12.140625" customWidth="1"/>
    <col min="23" max="23" width="12.42578125" customWidth="1"/>
    <col min="25" max="25" width="12" bestFit="1" customWidth="1"/>
    <col min="26" max="26" width="12.28515625" customWidth="1"/>
    <col min="27" max="34" width="12" customWidth="1"/>
    <col min="35" max="35" width="9.28515625" customWidth="1"/>
    <col min="39" max="39" width="13.5703125" customWidth="1"/>
    <col min="40" max="40" width="12" bestFit="1" customWidth="1"/>
    <col min="41" max="42" width="12" customWidth="1"/>
    <col min="44" max="44" width="13.5703125" customWidth="1"/>
    <col min="45" max="45" width="15.85546875" customWidth="1"/>
    <col min="46" max="47" width="12" bestFit="1" customWidth="1"/>
  </cols>
  <sheetData>
    <row r="1" spans="1:47" ht="26.25">
      <c r="A1" s="135" t="s">
        <v>65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</row>
    <row r="2" spans="1:47" ht="15.75">
      <c r="L2" s="23"/>
      <c r="O2" s="80">
        <f>AS8/AR8</f>
        <v>0.71268156581337394</v>
      </c>
      <c r="U2" s="8">
        <f>COUNT('INGRESO DE DATOS'!A4:A10000)</f>
        <v>11</v>
      </c>
      <c r="W2" s="8">
        <f>AVERAGE(AI10:AI21)</f>
        <v>8.8181818181818183</v>
      </c>
      <c r="AA2" s="8"/>
      <c r="AB2" s="8"/>
      <c r="AC2" s="8"/>
      <c r="AD2" s="8"/>
      <c r="AE2" s="8"/>
      <c r="AF2" s="8"/>
      <c r="AG2" s="8"/>
      <c r="AH2" s="8"/>
    </row>
    <row r="3" spans="1:47" ht="15.75">
      <c r="W3" s="8">
        <f>AVERAGE(AQ10:AQ21)</f>
        <v>8.8181820026048552</v>
      </c>
    </row>
    <row r="7" spans="1:47" ht="15.75" thickBot="1">
      <c r="K7" s="63">
        <f>$AP$8</f>
        <v>603964096749226</v>
      </c>
      <c r="L7" s="39">
        <f>$AG$8</f>
        <v>8.4708966672821023E+24</v>
      </c>
      <c r="M7" s="39">
        <f>$AF$8</f>
        <v>1.1503166289706361E+23</v>
      </c>
      <c r="N7" s="39">
        <f>$AE$8</f>
        <v>1.5716684413122047E+21</v>
      </c>
      <c r="O7" s="39">
        <f>$AD$8</f>
        <v>2.162994034885931E+19</v>
      </c>
      <c r="P7" s="39">
        <f>$AC$8</f>
        <v>3.0024635741202643E+17</v>
      </c>
      <c r="Q7" s="39">
        <f>$AB$8</f>
        <v>4210038387792135</v>
      </c>
      <c r="R7" s="39">
        <f>$AA$8</f>
        <v>59732129675791</v>
      </c>
    </row>
    <row r="8" spans="1:47">
      <c r="K8" s="63">
        <f>$AO$8</f>
        <v>8565991486948</v>
      </c>
      <c r="L8" s="39">
        <f>$AF$8</f>
        <v>1.1503166289706361E+23</v>
      </c>
      <c r="M8" s="39">
        <f>$AE$8</f>
        <v>1.5716684413122047E+21</v>
      </c>
      <c r="N8" s="39">
        <f>$AD$8</f>
        <v>2.162994034885931E+19</v>
      </c>
      <c r="O8" s="39">
        <f>$AC$8</f>
        <v>3.0024635741202643E+17</v>
      </c>
      <c r="P8" s="39">
        <f>$AB$8</f>
        <v>4210038387792135</v>
      </c>
      <c r="Q8" s="39">
        <f>$AA$8</f>
        <v>59732129675791</v>
      </c>
      <c r="R8" s="39">
        <f>$Z$8</f>
        <v>859047860295</v>
      </c>
      <c r="U8" s="65">
        <f>SUM(U10:U1000)</f>
        <v>685</v>
      </c>
      <c r="V8" s="65">
        <f t="shared" ref="V8:AR8" si="0">SUM(V10:V1000)</f>
        <v>43515</v>
      </c>
      <c r="W8" s="65">
        <f t="shared" si="0"/>
        <v>2820151</v>
      </c>
      <c r="X8" s="65">
        <f>SUM(X10:X1000)</f>
        <v>186368535</v>
      </c>
      <c r="Y8" s="65">
        <f t="shared" si="0"/>
        <v>12545691535</v>
      </c>
      <c r="Z8" s="65">
        <f t="shared" si="0"/>
        <v>859047860295</v>
      </c>
      <c r="AA8" s="65">
        <f t="shared" si="0"/>
        <v>59732129675791</v>
      </c>
      <c r="AB8" s="65">
        <f t="shared" si="0"/>
        <v>4210038387792135</v>
      </c>
      <c r="AC8" s="65">
        <f>SUM(AC10:AC1000)</f>
        <v>3.0024635741202643E+17</v>
      </c>
      <c r="AD8" s="65">
        <f t="shared" si="0"/>
        <v>2.162994034885931E+19</v>
      </c>
      <c r="AE8" s="65">
        <f t="shared" si="0"/>
        <v>1.5716684413122047E+21</v>
      </c>
      <c r="AF8" s="65">
        <f t="shared" si="0"/>
        <v>1.1503166289706361E+23</v>
      </c>
      <c r="AG8" s="65">
        <f t="shared" si="0"/>
        <v>8.4708966672821023E+24</v>
      </c>
      <c r="AH8" s="65">
        <f t="shared" si="0"/>
        <v>6.2701584820619147E+26</v>
      </c>
      <c r="AI8" s="65">
        <f t="shared" si="0"/>
        <v>97</v>
      </c>
      <c r="AJ8" s="65">
        <f t="shared" si="0"/>
        <v>6184</v>
      </c>
      <c r="AK8" s="65">
        <f t="shared" si="0"/>
        <v>401968</v>
      </c>
      <c r="AL8" s="65">
        <f t="shared" si="0"/>
        <v>26626546</v>
      </c>
      <c r="AM8" s="65">
        <f t="shared" si="0"/>
        <v>1795576924</v>
      </c>
      <c r="AN8" s="65">
        <f>SUM(AN10:AN1000)</f>
        <v>123100393474</v>
      </c>
      <c r="AO8" s="65">
        <f>SUM(AO10:AO1000)</f>
        <v>8565991486948</v>
      </c>
      <c r="AP8" s="65">
        <f>SUM(AP10:AP1000)</f>
        <v>603964096749226</v>
      </c>
      <c r="AQ8" s="65">
        <f t="shared" si="0"/>
        <v>97.000002028653398</v>
      </c>
      <c r="AR8" s="65">
        <f t="shared" si="0"/>
        <v>39.636363636363633</v>
      </c>
      <c r="AS8" s="65">
        <f>SUM(AS10:AS1000)</f>
        <v>28.24810569951191</v>
      </c>
      <c r="AT8" s="65">
        <f>SUM(AT10:AT1000)</f>
        <v>-2.0286533981561661E-6</v>
      </c>
      <c r="AU8" s="65">
        <f>SUM(AU10:AU1000)</f>
        <v>16.276653311785164</v>
      </c>
    </row>
    <row r="9" spans="1:47" ht="15" customHeight="1" thickBot="1">
      <c r="K9" s="63">
        <f>$AN$8</f>
        <v>123100393474</v>
      </c>
      <c r="L9" s="39">
        <f>$AE$8</f>
        <v>1.5716684413122047E+21</v>
      </c>
      <c r="M9" s="39">
        <f>$AD$8</f>
        <v>2.162994034885931E+19</v>
      </c>
      <c r="N9" s="39">
        <f>$AC$8</f>
        <v>3.0024635741202643E+17</v>
      </c>
      <c r="O9" s="39">
        <f>$AB$8</f>
        <v>4210038387792135</v>
      </c>
      <c r="P9" s="39">
        <f>$AA$8</f>
        <v>59732129675791</v>
      </c>
      <c r="Q9" s="39">
        <f>$Z$8</f>
        <v>859047860295</v>
      </c>
      <c r="R9" s="39">
        <f>$Y$8</f>
        <v>12545691535</v>
      </c>
      <c r="U9" s="64"/>
      <c r="V9" s="64"/>
      <c r="W9" s="64"/>
      <c r="X9" s="64"/>
      <c r="Y9" s="64"/>
      <c r="Z9" s="64"/>
      <c r="AA9" s="64"/>
      <c r="AB9" s="64"/>
      <c r="AC9" s="64"/>
      <c r="AD9" s="64"/>
      <c r="AE9" s="64"/>
      <c r="AF9" s="64"/>
      <c r="AG9" s="64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</row>
    <row r="10" spans="1:47">
      <c r="K10" s="63">
        <f>$AM$8</f>
        <v>1795576924</v>
      </c>
      <c r="L10" s="39">
        <f>$AD$8</f>
        <v>2.162994034885931E+19</v>
      </c>
      <c r="M10" s="39">
        <f>$AC$8</f>
        <v>3.0024635741202643E+17</v>
      </c>
      <c r="N10" s="39">
        <f>$AB$8</f>
        <v>4210038387792135</v>
      </c>
      <c r="O10" s="39">
        <f>$AA$8</f>
        <v>59732129675791</v>
      </c>
      <c r="P10" s="39">
        <f>$Z$8</f>
        <v>859047860295</v>
      </c>
      <c r="Q10" s="39">
        <f>$Y$8</f>
        <v>12545691535</v>
      </c>
      <c r="R10" s="39">
        <f>$X$8</f>
        <v>186368535</v>
      </c>
      <c r="U10">
        <f>'INGRESO DE DATOS'!A4</f>
        <v>64</v>
      </c>
      <c r="V10">
        <f>POWER(U10,2)</f>
        <v>4096</v>
      </c>
      <c r="W10">
        <f>POWER(U10,3)</f>
        <v>262144</v>
      </c>
      <c r="X10">
        <f>POWER(U10,4)</f>
        <v>16777216</v>
      </c>
      <c r="Y10">
        <f>POWER(U10,5)</f>
        <v>1073741824</v>
      </c>
      <c r="Z10">
        <f>POWER(U10,6)</f>
        <v>68719476736</v>
      </c>
      <c r="AA10">
        <f>POWER(U10,7)</f>
        <v>4398046511104</v>
      </c>
      <c r="AB10">
        <f>POWER(U10,8)</f>
        <v>281474976710656</v>
      </c>
      <c r="AC10">
        <f>POWER(U10,9)</f>
        <v>1.8014398509481984E+16</v>
      </c>
      <c r="AD10">
        <f>POWER(U10,10)</f>
        <v>1.152921504606847E+18</v>
      </c>
      <c r="AE10">
        <f>POWER(U10,11)</f>
        <v>7.3786976294838206E+19</v>
      </c>
      <c r="AF10">
        <f>POWER(U10,12)</f>
        <v>4.7223664828696452E+21</v>
      </c>
      <c r="AG10">
        <f>POWER(U10,13)</f>
        <v>3.0223145490365729E+23</v>
      </c>
      <c r="AH10">
        <f>POWER(U10,14)</f>
        <v>1.9342813113834067E+25</v>
      </c>
      <c r="AI10">
        <f>'INGRESO DE DATOS'!B4</f>
        <v>8</v>
      </c>
      <c r="AJ10">
        <f t="shared" ref="AJ10:AJ20" si="1">U10*AI10</f>
        <v>512</v>
      </c>
      <c r="AK10">
        <f>V10*AI10</f>
        <v>32768</v>
      </c>
      <c r="AL10">
        <f>W10*AI10</f>
        <v>2097152</v>
      </c>
      <c r="AM10">
        <f>X10*AI10</f>
        <v>134217728</v>
      </c>
      <c r="AN10">
        <f>Y10*AI10</f>
        <v>8589934592</v>
      </c>
      <c r="AO10">
        <f>Z10*AI10</f>
        <v>549755813888</v>
      </c>
      <c r="AP10">
        <f>AA10*AI10</f>
        <v>35184372088832</v>
      </c>
      <c r="AQ10">
        <f t="shared" ref="AQ10:AQ17" si="2">($S$14*AA10)+($S$33*Z10)+($S$52*Y10)+(S$71*X10)+($S$90*W10)+($S$109*V10)+($S$128*U10)+$S$147</f>
        <v>8.9858419203665107</v>
      </c>
      <c r="AR10">
        <f t="shared" ref="AR10:AR20" si="3">POWER((AI10-$W$2),2)</f>
        <v>0.669421487603306</v>
      </c>
      <c r="AS10">
        <f t="shared" ref="AS10:AS17" si="4">POWER(AQ10-$W$3,2)</f>
        <v>2.8109848023845106E-2</v>
      </c>
      <c r="AT10">
        <f>AI10-AQ10</f>
        <v>-0.98584192036651075</v>
      </c>
      <c r="AU10">
        <f>POWER(AT10,2)</f>
        <v>0.97188429195192971</v>
      </c>
    </row>
    <row r="11" spans="1:47">
      <c r="K11" s="63">
        <f>$AL$8</f>
        <v>26626546</v>
      </c>
      <c r="L11" s="39">
        <f>$AC$8</f>
        <v>3.0024635741202643E+17</v>
      </c>
      <c r="M11" s="39">
        <f>$AB$8</f>
        <v>4210038387792135</v>
      </c>
      <c r="N11" s="39">
        <f>$AA$8</f>
        <v>59732129675791</v>
      </c>
      <c r="O11" s="39">
        <f>$Z$8</f>
        <v>859047860295</v>
      </c>
      <c r="P11" s="39">
        <f>$Y$8</f>
        <v>12545691535</v>
      </c>
      <c r="Q11" s="39">
        <f>$X$8</f>
        <v>186368535</v>
      </c>
      <c r="R11" s="39">
        <f>$W$8</f>
        <v>2820151</v>
      </c>
      <c r="U11">
        <f>'INGRESO DE DATOS'!A5</f>
        <v>71</v>
      </c>
      <c r="V11">
        <f t="shared" ref="V11:V16" si="5">POWER(U11,2)</f>
        <v>5041</v>
      </c>
      <c r="W11">
        <f t="shared" ref="W11:W16" si="6">POWER(U11,3)</f>
        <v>357911</v>
      </c>
      <c r="X11">
        <f t="shared" ref="X11:X16" si="7">POWER(U11,4)</f>
        <v>25411681</v>
      </c>
      <c r="Y11">
        <f t="shared" ref="Y11:Y16" si="8">POWER(U11,5)</f>
        <v>1804229351</v>
      </c>
      <c r="Z11">
        <f t="shared" ref="Z11:Z16" si="9">POWER(U11,6)</f>
        <v>128100283921</v>
      </c>
      <c r="AA11">
        <f t="shared" ref="AA11:AA16" si="10">POWER(U11,7)</f>
        <v>9095120158391</v>
      </c>
      <c r="AB11">
        <f t="shared" ref="AB11:AB16" si="11">POWER(U11,8)</f>
        <v>645753531245761</v>
      </c>
      <c r="AC11">
        <f t="shared" ref="AC11:AC16" si="12">POWER(U11,9)</f>
        <v>4.5848500718449032E+16</v>
      </c>
      <c r="AD11">
        <f t="shared" ref="AD11:AD16" si="13">POWER(U11,10)</f>
        <v>3.2552435510098811E+18</v>
      </c>
      <c r="AE11">
        <f t="shared" ref="AE11:AE16" si="14">POWER(U11,11)</f>
        <v>2.3112229212170158E+20</v>
      </c>
      <c r="AF11">
        <f t="shared" ref="AF11:AF16" si="15">POWER(U11,12)</f>
        <v>1.6409682740640811E+22</v>
      </c>
      <c r="AG11">
        <f t="shared" ref="AG11:AG16" si="16">POWER(U11,13)</f>
        <v>1.1650874745854976E+24</v>
      </c>
      <c r="AH11">
        <f t="shared" ref="AH11:AH16" si="17">POWER(U11,14)</f>
        <v>8.2721210695570328E+25</v>
      </c>
      <c r="AI11">
        <f>'INGRESO DE DATOS'!B5</f>
        <v>10</v>
      </c>
      <c r="AJ11">
        <f t="shared" si="1"/>
        <v>710</v>
      </c>
      <c r="AK11">
        <f t="shared" ref="AK11:AK16" si="18">V11*AI11</f>
        <v>50410</v>
      </c>
      <c r="AL11">
        <f t="shared" ref="AL11:AL16" si="19">W11*AI11</f>
        <v>3579110</v>
      </c>
      <c r="AM11">
        <f t="shared" ref="AM11:AM16" si="20">X11*AI11</f>
        <v>254116810</v>
      </c>
      <c r="AN11">
        <f t="shared" ref="AN11:AN16" si="21">Y11*AI11</f>
        <v>18042293510</v>
      </c>
      <c r="AO11">
        <f t="shared" ref="AO11:AO16" si="22">Z11*AI11</f>
        <v>1281002839210</v>
      </c>
      <c r="AP11">
        <f t="shared" ref="AP11:AP16" si="23">AA11*AI11</f>
        <v>90951201583910</v>
      </c>
      <c r="AQ11">
        <f t="shared" si="2"/>
        <v>11.226886505028233</v>
      </c>
      <c r="AR11">
        <f t="shared" si="3"/>
        <v>1.3966942148760326</v>
      </c>
      <c r="AS11">
        <f t="shared" si="4"/>
        <v>5.8018573799946518</v>
      </c>
      <c r="AT11">
        <f t="shared" ref="AT11:AT17" si="24">AI11-AQ11</f>
        <v>-1.2268865050282329</v>
      </c>
      <c r="AU11">
        <f t="shared" ref="AU11:AU17" si="25">POWER(AT11,2)</f>
        <v>1.5052504962203923</v>
      </c>
    </row>
    <row r="12" spans="1:47">
      <c r="K12" s="63">
        <f>$AK$8</f>
        <v>401968</v>
      </c>
      <c r="L12" s="39">
        <f>$AB$8</f>
        <v>4210038387792135</v>
      </c>
      <c r="M12" s="39">
        <f>$AA$8</f>
        <v>59732129675791</v>
      </c>
      <c r="N12" s="39">
        <f>$Z$8</f>
        <v>859047860295</v>
      </c>
      <c r="O12" s="39">
        <f>$Y$8</f>
        <v>12545691535</v>
      </c>
      <c r="P12" s="39">
        <f>$X$8</f>
        <v>186368535</v>
      </c>
      <c r="Q12" s="39">
        <f>$W$8</f>
        <v>2820151</v>
      </c>
      <c r="R12" s="39">
        <f>$V$8</f>
        <v>43515</v>
      </c>
      <c r="U12">
        <f>'INGRESO DE DATOS'!A6</f>
        <v>53</v>
      </c>
      <c r="V12">
        <f t="shared" si="5"/>
        <v>2809</v>
      </c>
      <c r="W12">
        <f t="shared" si="6"/>
        <v>148877</v>
      </c>
      <c r="X12">
        <f t="shared" si="7"/>
        <v>7890481</v>
      </c>
      <c r="Y12">
        <f t="shared" si="8"/>
        <v>418195493</v>
      </c>
      <c r="Z12">
        <f t="shared" si="9"/>
        <v>22164361129</v>
      </c>
      <c r="AA12">
        <f t="shared" si="10"/>
        <v>1174711139837</v>
      </c>
      <c r="AB12">
        <f t="shared" si="11"/>
        <v>62259690411361</v>
      </c>
      <c r="AC12">
        <f t="shared" si="12"/>
        <v>3299763591802133</v>
      </c>
      <c r="AD12">
        <f t="shared" si="13"/>
        <v>1.7488747036551306E+17</v>
      </c>
      <c r="AE12">
        <f t="shared" si="14"/>
        <v>9.2690359293721907E+18</v>
      </c>
      <c r="AF12">
        <f t="shared" si="15"/>
        <v>4.9125890425672617E+20</v>
      </c>
      <c r="AG12">
        <f t="shared" si="16"/>
        <v>2.6036721925606487E+22</v>
      </c>
      <c r="AH12">
        <f t="shared" si="17"/>
        <v>1.3799462620571438E+24</v>
      </c>
      <c r="AI12">
        <f>'INGRESO DE DATOS'!B6</f>
        <v>6</v>
      </c>
      <c r="AJ12">
        <f t="shared" si="1"/>
        <v>318</v>
      </c>
      <c r="AK12">
        <f t="shared" si="18"/>
        <v>16854</v>
      </c>
      <c r="AL12">
        <f t="shared" si="19"/>
        <v>893262</v>
      </c>
      <c r="AM12">
        <f t="shared" si="20"/>
        <v>47342886</v>
      </c>
      <c r="AN12">
        <f t="shared" si="21"/>
        <v>2509172958</v>
      </c>
      <c r="AO12">
        <f t="shared" si="22"/>
        <v>132986166774</v>
      </c>
      <c r="AP12">
        <f t="shared" si="23"/>
        <v>7048266839022</v>
      </c>
      <c r="AQ12">
        <f t="shared" si="2"/>
        <v>7.4295911134686321</v>
      </c>
      <c r="AR12">
        <f t="shared" si="3"/>
        <v>7.9421487603305794</v>
      </c>
      <c r="AS12">
        <f t="shared" si="4"/>
        <v>1.9281846573921266</v>
      </c>
      <c r="AT12">
        <f t="shared" si="24"/>
        <v>-1.4295911134686321</v>
      </c>
      <c r="AU12">
        <f t="shared" si="25"/>
        <v>2.0437307517084835</v>
      </c>
    </row>
    <row r="13" spans="1:47">
      <c r="K13" s="63">
        <f>$AJ$8</f>
        <v>6184</v>
      </c>
      <c r="L13" s="39">
        <f>$AA$8</f>
        <v>59732129675791</v>
      </c>
      <c r="M13" s="39">
        <f>$Z$8</f>
        <v>859047860295</v>
      </c>
      <c r="N13" s="39">
        <f>$Y$8</f>
        <v>12545691535</v>
      </c>
      <c r="O13" s="39">
        <f>$X$8</f>
        <v>186368535</v>
      </c>
      <c r="P13" s="39">
        <f>$W$8</f>
        <v>2820151</v>
      </c>
      <c r="Q13" s="39">
        <f>$V$8</f>
        <v>43515</v>
      </c>
      <c r="R13" s="39">
        <f>$U$8</f>
        <v>685</v>
      </c>
      <c r="U13">
        <f>'INGRESO DE DATOS'!A7</f>
        <v>67</v>
      </c>
      <c r="V13">
        <f t="shared" si="5"/>
        <v>4489</v>
      </c>
      <c r="W13">
        <f t="shared" si="6"/>
        <v>300763</v>
      </c>
      <c r="X13">
        <f t="shared" si="7"/>
        <v>20151121</v>
      </c>
      <c r="Y13">
        <f t="shared" si="8"/>
        <v>1350125107</v>
      </c>
      <c r="Z13">
        <f t="shared" si="9"/>
        <v>90458382169</v>
      </c>
      <c r="AA13">
        <f t="shared" si="10"/>
        <v>6060711605323</v>
      </c>
      <c r="AB13">
        <f t="shared" si="11"/>
        <v>406067677556641</v>
      </c>
      <c r="AC13">
        <f t="shared" si="12"/>
        <v>2.7206534396294948E+16</v>
      </c>
      <c r="AD13">
        <f t="shared" si="13"/>
        <v>1.8228378045517614E+18</v>
      </c>
      <c r="AE13">
        <f t="shared" si="14"/>
        <v>1.2213013290496801E+20</v>
      </c>
      <c r="AF13">
        <f t="shared" si="15"/>
        <v>8.1827189046328573E+21</v>
      </c>
      <c r="AG13">
        <f t="shared" si="16"/>
        <v>5.4824216661040143E+23</v>
      </c>
      <c r="AH13">
        <f t="shared" si="17"/>
        <v>3.6732225162896894E+25</v>
      </c>
      <c r="AI13">
        <f>'INGRESO DE DATOS'!B7</f>
        <v>11</v>
      </c>
      <c r="AJ13">
        <f t="shared" si="1"/>
        <v>737</v>
      </c>
      <c r="AK13">
        <f t="shared" si="18"/>
        <v>49379</v>
      </c>
      <c r="AL13">
        <f t="shared" si="19"/>
        <v>3308393</v>
      </c>
      <c r="AM13">
        <f t="shared" si="20"/>
        <v>221662331</v>
      </c>
      <c r="AN13">
        <f t="shared" si="21"/>
        <v>14851376177</v>
      </c>
      <c r="AO13">
        <f t="shared" si="22"/>
        <v>995042203859</v>
      </c>
      <c r="AP13">
        <f t="shared" si="23"/>
        <v>66667827658553</v>
      </c>
      <c r="AQ13">
        <f t="shared" si="2"/>
        <v>9.1516849172767252</v>
      </c>
      <c r="AR13">
        <f t="shared" si="3"/>
        <v>4.7603305785123959</v>
      </c>
      <c r="AS13">
        <f t="shared" si="4"/>
        <v>0.11122419409463259</v>
      </c>
      <c r="AT13">
        <f t="shared" si="24"/>
        <v>1.8483150827232748</v>
      </c>
      <c r="AU13">
        <f t="shared" si="25"/>
        <v>3.4162686450223463</v>
      </c>
    </row>
    <row r="14" spans="1:47" ht="15.75" thickBot="1">
      <c r="K14" s="71">
        <f>$AI$8</f>
        <v>97</v>
      </c>
      <c r="L14" s="70">
        <f>$Z$8</f>
        <v>859047860295</v>
      </c>
      <c r="M14" s="70">
        <f>$Y$8</f>
        <v>12545691535</v>
      </c>
      <c r="N14" s="70">
        <f>$X$8</f>
        <v>186368535</v>
      </c>
      <c r="O14" s="70">
        <f>$W$8</f>
        <v>2820151</v>
      </c>
      <c r="P14" s="70">
        <f>$V$8</f>
        <v>43515</v>
      </c>
      <c r="Q14" s="70">
        <f>$U$8</f>
        <v>685</v>
      </c>
      <c r="R14" s="70">
        <f>$U$2</f>
        <v>11</v>
      </c>
      <c r="S14" s="16">
        <f>[1]!xMatDet(K7:R14)/[1]!xMatDet(K15:R22)</f>
        <v>3.1900324272146163E-7</v>
      </c>
      <c r="U14">
        <f>'INGRESO DE DATOS'!A8</f>
        <v>55</v>
      </c>
      <c r="V14">
        <f t="shared" si="5"/>
        <v>3025</v>
      </c>
      <c r="W14">
        <f t="shared" si="6"/>
        <v>166375</v>
      </c>
      <c r="X14">
        <f t="shared" si="7"/>
        <v>9150625</v>
      </c>
      <c r="Y14">
        <f t="shared" si="8"/>
        <v>503284375</v>
      </c>
      <c r="Z14">
        <f t="shared" si="9"/>
        <v>27680640625</v>
      </c>
      <c r="AA14">
        <f t="shared" si="10"/>
        <v>1522435234375</v>
      </c>
      <c r="AB14">
        <f t="shared" si="11"/>
        <v>83733937890625</v>
      </c>
      <c r="AC14">
        <f t="shared" si="12"/>
        <v>4605366583984375</v>
      </c>
      <c r="AD14">
        <f t="shared" si="13"/>
        <v>2.5329516211914064E+17</v>
      </c>
      <c r="AE14">
        <f t="shared" si="14"/>
        <v>1.3931233916552735E+19</v>
      </c>
      <c r="AF14">
        <f t="shared" si="15"/>
        <v>7.6621786541040035E+20</v>
      </c>
      <c r="AG14">
        <f t="shared" si="16"/>
        <v>4.2141982597572024E+22</v>
      </c>
      <c r="AH14">
        <f t="shared" si="17"/>
        <v>2.3178090428664613E+24</v>
      </c>
      <c r="AI14">
        <f>'INGRESO DE DATOS'!B8</f>
        <v>8</v>
      </c>
      <c r="AJ14">
        <f t="shared" si="1"/>
        <v>440</v>
      </c>
      <c r="AK14">
        <f t="shared" si="18"/>
        <v>24200</v>
      </c>
      <c r="AL14">
        <f t="shared" si="19"/>
        <v>1331000</v>
      </c>
      <c r="AM14">
        <f t="shared" si="20"/>
        <v>73205000</v>
      </c>
      <c r="AN14">
        <f t="shared" si="21"/>
        <v>4026275000</v>
      </c>
      <c r="AO14">
        <f t="shared" si="22"/>
        <v>221445125000</v>
      </c>
      <c r="AP14">
        <f t="shared" si="23"/>
        <v>12179481875000</v>
      </c>
      <c r="AQ14">
        <f t="shared" si="2"/>
        <v>7.8488142953719944</v>
      </c>
      <c r="AR14">
        <f t="shared" si="3"/>
        <v>0.669421487603306</v>
      </c>
      <c r="AS14">
        <f t="shared" si="4"/>
        <v>0.9396737518258933</v>
      </c>
      <c r="AT14">
        <f t="shared" si="24"/>
        <v>0.15118570462800562</v>
      </c>
      <c r="AU14">
        <f t="shared" si="25"/>
        <v>2.2857117283866562E-2</v>
      </c>
    </row>
    <row r="15" spans="1:47">
      <c r="K15" s="39">
        <f>$AH$8</f>
        <v>6.2701584820619147E+26</v>
      </c>
      <c r="L15" s="39">
        <f>$AG$8</f>
        <v>8.4708966672821023E+24</v>
      </c>
      <c r="M15" s="39">
        <f>$AF$8</f>
        <v>1.1503166289706361E+23</v>
      </c>
      <c r="N15" s="39">
        <f>$AE$8</f>
        <v>1.5716684413122047E+21</v>
      </c>
      <c r="O15" s="39">
        <f>$AD$8</f>
        <v>2.162994034885931E+19</v>
      </c>
      <c r="P15" s="39">
        <f>$AC$8</f>
        <v>3.0024635741202643E+17</v>
      </c>
      <c r="Q15" s="39">
        <f>$AB$8</f>
        <v>4210038387792135</v>
      </c>
      <c r="R15" s="39">
        <f>$AA$8</f>
        <v>59732129675791</v>
      </c>
      <c r="U15">
        <f>'INGRESO DE DATOS'!A9</f>
        <v>58</v>
      </c>
      <c r="V15">
        <f t="shared" si="5"/>
        <v>3364</v>
      </c>
      <c r="W15">
        <f t="shared" si="6"/>
        <v>195112</v>
      </c>
      <c r="X15">
        <f t="shared" si="7"/>
        <v>11316496</v>
      </c>
      <c r="Y15">
        <f t="shared" si="8"/>
        <v>656356768</v>
      </c>
      <c r="Z15">
        <f t="shared" si="9"/>
        <v>38068692544</v>
      </c>
      <c r="AA15">
        <f t="shared" si="10"/>
        <v>2207984167552</v>
      </c>
      <c r="AB15">
        <f t="shared" si="11"/>
        <v>128063081718016</v>
      </c>
      <c r="AC15">
        <f t="shared" si="12"/>
        <v>7427658739644928</v>
      </c>
      <c r="AD15">
        <f t="shared" si="13"/>
        <v>4.3080420689940582E+17</v>
      </c>
      <c r="AE15">
        <f t="shared" si="14"/>
        <v>2.4986644000165536E+19</v>
      </c>
      <c r="AF15">
        <f t="shared" si="15"/>
        <v>1.4492253520096013E+21</v>
      </c>
      <c r="AG15">
        <f t="shared" si="16"/>
        <v>8.4055070416556861E+22</v>
      </c>
      <c r="AH15">
        <f t="shared" si="17"/>
        <v>4.8751940841602985E+24</v>
      </c>
      <c r="AI15">
        <f>'INGRESO DE DATOS'!B9</f>
        <v>7</v>
      </c>
      <c r="AJ15">
        <f t="shared" si="1"/>
        <v>406</v>
      </c>
      <c r="AK15">
        <f t="shared" si="18"/>
        <v>23548</v>
      </c>
      <c r="AL15">
        <f t="shared" si="19"/>
        <v>1365784</v>
      </c>
      <c r="AM15">
        <f t="shared" si="20"/>
        <v>79215472</v>
      </c>
      <c r="AN15">
        <f t="shared" si="21"/>
        <v>4594497376</v>
      </c>
      <c r="AO15">
        <f t="shared" si="22"/>
        <v>266480847808</v>
      </c>
      <c r="AP15">
        <f t="shared" si="23"/>
        <v>15455889172864</v>
      </c>
      <c r="AQ15">
        <f t="shared" si="2"/>
        <v>8.692318003391847</v>
      </c>
      <c r="AR15">
        <f t="shared" si="3"/>
        <v>3.3057851239669427</v>
      </c>
      <c r="AS15">
        <f t="shared" si="4"/>
        <v>1.5841746297892121E-2</v>
      </c>
      <c r="AT15">
        <f t="shared" si="24"/>
        <v>-1.692318003391847</v>
      </c>
      <c r="AU15">
        <f t="shared" si="25"/>
        <v>2.8639402246041676</v>
      </c>
    </row>
    <row r="16" spans="1:47">
      <c r="K16" s="39">
        <f>$AG$8</f>
        <v>8.4708966672821023E+24</v>
      </c>
      <c r="L16" s="39">
        <f>$AF$8</f>
        <v>1.1503166289706361E+23</v>
      </c>
      <c r="M16" s="39">
        <f>$AE$8</f>
        <v>1.5716684413122047E+21</v>
      </c>
      <c r="N16" s="39">
        <f>$AD$8</f>
        <v>2.162994034885931E+19</v>
      </c>
      <c r="O16" s="39">
        <f>$AC$8</f>
        <v>3.0024635741202643E+17</v>
      </c>
      <c r="P16" s="39">
        <f>$AB$8</f>
        <v>4210038387792135</v>
      </c>
      <c r="Q16" s="39">
        <f>$AA$8</f>
        <v>59732129675791</v>
      </c>
      <c r="R16" s="39">
        <f>$Z$8</f>
        <v>859047860295</v>
      </c>
      <c r="U16">
        <f>'INGRESO DE DATOS'!A10</f>
        <v>77</v>
      </c>
      <c r="V16">
        <f t="shared" si="5"/>
        <v>5929</v>
      </c>
      <c r="W16">
        <f t="shared" si="6"/>
        <v>456533</v>
      </c>
      <c r="X16">
        <f t="shared" si="7"/>
        <v>35153041</v>
      </c>
      <c r="Y16">
        <f t="shared" si="8"/>
        <v>2706784157</v>
      </c>
      <c r="Z16">
        <f t="shared" si="9"/>
        <v>208422380089</v>
      </c>
      <c r="AA16">
        <f t="shared" si="10"/>
        <v>16048523266853</v>
      </c>
      <c r="AB16">
        <f t="shared" si="11"/>
        <v>1235736291547681</v>
      </c>
      <c r="AC16">
        <f t="shared" si="12"/>
        <v>9.515169444917144E+16</v>
      </c>
      <c r="AD16">
        <f t="shared" si="13"/>
        <v>7.3266804725862011E+18</v>
      </c>
      <c r="AE16">
        <f t="shared" si="14"/>
        <v>5.6415439638913745E+20</v>
      </c>
      <c r="AF16">
        <f t="shared" si="15"/>
        <v>4.3439888521963585E+22</v>
      </c>
      <c r="AG16">
        <f t="shared" si="16"/>
        <v>3.3448714161911961E+24</v>
      </c>
      <c r="AH16">
        <f t="shared" si="17"/>
        <v>2.5755509904672209E+26</v>
      </c>
      <c r="AI16">
        <f>'INGRESO DE DATOS'!B10</f>
        <v>10</v>
      </c>
      <c r="AJ16">
        <f t="shared" si="1"/>
        <v>770</v>
      </c>
      <c r="AK16">
        <f t="shared" si="18"/>
        <v>59290</v>
      </c>
      <c r="AL16">
        <f t="shared" si="19"/>
        <v>4565330</v>
      </c>
      <c r="AM16">
        <f t="shared" si="20"/>
        <v>351530410</v>
      </c>
      <c r="AN16">
        <f t="shared" si="21"/>
        <v>27067841570</v>
      </c>
      <c r="AO16">
        <f t="shared" si="22"/>
        <v>2084223800890</v>
      </c>
      <c r="AP16">
        <f t="shared" si="23"/>
        <v>160485232668530</v>
      </c>
      <c r="AQ16">
        <f t="shared" si="2"/>
        <v>10.575894070556387</v>
      </c>
      <c r="AR16">
        <f t="shared" si="3"/>
        <v>1.3966942148760326</v>
      </c>
      <c r="AS16">
        <f t="shared" si="4"/>
        <v>3.0895517138224515</v>
      </c>
      <c r="AT16">
        <f t="shared" si="24"/>
        <v>-0.57589407055638731</v>
      </c>
      <c r="AU16">
        <f t="shared" si="25"/>
        <v>0.33165398050200517</v>
      </c>
    </row>
    <row r="17" spans="11:47">
      <c r="K17" s="39">
        <f>$AF$8</f>
        <v>1.1503166289706361E+23</v>
      </c>
      <c r="L17" s="39">
        <f>$AE$8</f>
        <v>1.5716684413122047E+21</v>
      </c>
      <c r="M17" s="39">
        <f>$AD$8</f>
        <v>2.162994034885931E+19</v>
      </c>
      <c r="N17" s="39">
        <f>$AC$8</f>
        <v>3.0024635741202643E+17</v>
      </c>
      <c r="O17" s="39">
        <f>$AB$8</f>
        <v>4210038387792135</v>
      </c>
      <c r="P17" s="39">
        <f>$AA$8</f>
        <v>59732129675791</v>
      </c>
      <c r="Q17" s="39">
        <f>$Z$8</f>
        <v>859047860295</v>
      </c>
      <c r="R17" s="39">
        <f>$Y$8</f>
        <v>12545691535</v>
      </c>
      <c r="U17">
        <f>'INGRESO DE DATOS'!A11</f>
        <v>57</v>
      </c>
      <c r="V17">
        <f>POWER(U17,2)</f>
        <v>3249</v>
      </c>
      <c r="W17">
        <f>POWER(U17,3)</f>
        <v>185193</v>
      </c>
      <c r="X17">
        <f>POWER(U17,4)</f>
        <v>10556001</v>
      </c>
      <c r="Y17">
        <f>POWER(U17,5)</f>
        <v>601692057</v>
      </c>
      <c r="Z17">
        <f>POWER(U17,6)</f>
        <v>34296447249</v>
      </c>
      <c r="AA17">
        <f>POWER(U17,7)</f>
        <v>1954897493193</v>
      </c>
      <c r="AB17">
        <f>POWER(U17,8)</f>
        <v>111429157112001</v>
      </c>
      <c r="AC17">
        <f>POWER(U17,9)</f>
        <v>6351461955384057</v>
      </c>
      <c r="AD17">
        <f>POWER(U17,10)</f>
        <v>3.6203333145689126E+17</v>
      </c>
      <c r="AE17">
        <f>POWER(U17,11)</f>
        <v>2.0635899893042803E+19</v>
      </c>
      <c r="AF17">
        <f>POWER(U17,12)</f>
        <v>1.1762462939034397E+21</v>
      </c>
      <c r="AG17">
        <f>POWER(U17,13)</f>
        <v>6.7046038752496057E+22</v>
      </c>
      <c r="AH17">
        <f>POWER(U17,14)</f>
        <v>3.8216242088922757E+24</v>
      </c>
      <c r="AI17">
        <f>'INGRESO DE DATOS'!B11</f>
        <v>9</v>
      </c>
      <c r="AJ17">
        <f t="shared" si="1"/>
        <v>513</v>
      </c>
      <c r="AK17">
        <f>V17*AI17</f>
        <v>29241</v>
      </c>
      <c r="AL17">
        <f>W17*AI17</f>
        <v>1666737</v>
      </c>
      <c r="AM17">
        <f>X17*AI17</f>
        <v>95004009</v>
      </c>
      <c r="AN17">
        <f>Y17*AI17</f>
        <v>5415228513</v>
      </c>
      <c r="AO17">
        <f>Z17*AI17</f>
        <v>308668025241</v>
      </c>
      <c r="AP17">
        <f>AA17*AI17</f>
        <v>17594077438737</v>
      </c>
      <c r="AQ17">
        <f t="shared" si="2"/>
        <v>8.3826854655053467</v>
      </c>
      <c r="AR17">
        <f t="shared" si="3"/>
        <v>3.305785123966936E-2</v>
      </c>
      <c r="AS17">
        <f t="shared" si="4"/>
        <v>0.1896572338256636</v>
      </c>
      <c r="AT17">
        <f t="shared" si="24"/>
        <v>0.61731453449465334</v>
      </c>
      <c r="AU17">
        <f t="shared" si="25"/>
        <v>0.38107723449835057</v>
      </c>
    </row>
    <row r="18" spans="11:47">
      <c r="K18" s="39">
        <f>$AE$8</f>
        <v>1.5716684413122047E+21</v>
      </c>
      <c r="L18" s="39">
        <f>$AD$8</f>
        <v>2.162994034885931E+19</v>
      </c>
      <c r="M18" s="39">
        <f>$AC$8</f>
        <v>3.0024635741202643E+17</v>
      </c>
      <c r="N18" s="39">
        <f>$AB$8</f>
        <v>4210038387792135</v>
      </c>
      <c r="O18" s="39">
        <f>$AA$8</f>
        <v>59732129675791</v>
      </c>
      <c r="P18" s="39">
        <f>$Z$8</f>
        <v>859047860295</v>
      </c>
      <c r="Q18" s="39">
        <f>$Y$8</f>
        <v>12545691535</v>
      </c>
      <c r="R18" s="39">
        <f>$X$8</f>
        <v>186368535</v>
      </c>
      <c r="U18">
        <f>'INGRESO DE DATOS'!A12</f>
        <v>56</v>
      </c>
      <c r="V18">
        <f>POWER(U18,2)</f>
        <v>3136</v>
      </c>
      <c r="W18">
        <f>POWER(U18,3)</f>
        <v>175616</v>
      </c>
      <c r="X18">
        <f>POWER(U18,4)</f>
        <v>9834496</v>
      </c>
      <c r="Y18">
        <f>POWER(U18,5)</f>
        <v>550731776</v>
      </c>
      <c r="Z18">
        <f>POWER(U18,6)</f>
        <v>30840979456</v>
      </c>
      <c r="AA18">
        <f>POWER(U18,7)</f>
        <v>1727094849536</v>
      </c>
      <c r="AB18">
        <f>POWER(U18,8)</f>
        <v>96717311574016</v>
      </c>
      <c r="AC18">
        <f>POWER(U18,9)</f>
        <v>5416169448144896</v>
      </c>
      <c r="AD18">
        <f>POWER(U18,10)</f>
        <v>3.0330548909611418E+17</v>
      </c>
      <c r="AE18">
        <f>POWER(U18,11)</f>
        <v>1.6985107389382394E+19</v>
      </c>
      <c r="AF18">
        <f>POWER(U18,12)</f>
        <v>9.5116601380541406E+20</v>
      </c>
      <c r="AG18">
        <f>POWER(U18,13)</f>
        <v>5.3265296773103187E+22</v>
      </c>
      <c r="AH18">
        <f>POWER(U18,14)</f>
        <v>2.9828566192937785E+24</v>
      </c>
      <c r="AI18">
        <f>'INGRESO DE DATOS'!B12</f>
        <v>10</v>
      </c>
      <c r="AJ18">
        <f t="shared" si="1"/>
        <v>560</v>
      </c>
      <c r="AK18">
        <f>V18*AI18</f>
        <v>31360</v>
      </c>
      <c r="AL18">
        <f>W18*AI18</f>
        <v>1756160</v>
      </c>
      <c r="AM18">
        <f>X18*AI18</f>
        <v>98344960</v>
      </c>
      <c r="AN18">
        <f>Y18*AI18</f>
        <v>5507317760</v>
      </c>
      <c r="AO18">
        <f>Z18*AI18</f>
        <v>308409794560</v>
      </c>
      <c r="AP18">
        <f>AA18*AI18</f>
        <v>17270948495360</v>
      </c>
      <c r="AQ18">
        <f>($S$14*AA18)+($S$33*Z18)+($S$52*Y18)+(S$71*X18)+($S$90*W18)+($S$109*V18)+($S$128*U18)+$S$147</f>
        <v>8.0873096992727369</v>
      </c>
      <c r="AR18">
        <f t="shared" si="3"/>
        <v>1.3966942148760326</v>
      </c>
      <c r="AS18">
        <f>POWER(AQ18-$W$3,2)</f>
        <v>0.5341743237779959</v>
      </c>
      <c r="AT18">
        <f>AI18-AQ18</f>
        <v>1.9126903007272631</v>
      </c>
      <c r="AU18">
        <f>POWER(AT18,2)</f>
        <v>3.6583841864961482</v>
      </c>
    </row>
    <row r="19" spans="11:47">
      <c r="K19" s="39">
        <f>$AD$8</f>
        <v>2.162994034885931E+19</v>
      </c>
      <c r="L19" s="39">
        <f>$AC$8</f>
        <v>3.0024635741202643E+17</v>
      </c>
      <c r="M19" s="39">
        <f>$AB$8</f>
        <v>4210038387792135</v>
      </c>
      <c r="N19" s="39">
        <f>$AA$8</f>
        <v>59732129675791</v>
      </c>
      <c r="O19" s="39">
        <f>$Z$8</f>
        <v>859047860295</v>
      </c>
      <c r="P19" s="39">
        <f>$Y$8</f>
        <v>12545691535</v>
      </c>
      <c r="Q19" s="39">
        <f>$X$8</f>
        <v>186368535</v>
      </c>
      <c r="R19" s="39">
        <f>$W$8</f>
        <v>2820151</v>
      </c>
      <c r="U19">
        <f>'INGRESO DE DATOS'!A13</f>
        <v>51</v>
      </c>
      <c r="V19">
        <f>POWER(U19,2)</f>
        <v>2601</v>
      </c>
      <c r="W19">
        <f>POWER(U19,3)</f>
        <v>132651</v>
      </c>
      <c r="X19">
        <f>POWER(U19,4)</f>
        <v>6765201</v>
      </c>
      <c r="Y19">
        <f>POWER(U19,5)</f>
        <v>345025251</v>
      </c>
      <c r="Z19">
        <f>POWER(U19,6)</f>
        <v>17596287801</v>
      </c>
      <c r="AA19">
        <f>POWER(U19,7)</f>
        <v>897410677851</v>
      </c>
      <c r="AB19">
        <f>POWER(U19,8)</f>
        <v>45767944570401</v>
      </c>
      <c r="AC19">
        <f>POWER(U19,9)</f>
        <v>2334165173090451</v>
      </c>
      <c r="AD19">
        <f>POWER(U19,10)</f>
        <v>1.1904242382761301E+17</v>
      </c>
      <c r="AE19">
        <f>POWER(U19,11)</f>
        <v>6.0711636152082627E+18</v>
      </c>
      <c r="AF19">
        <f>POWER(U19,12)</f>
        <v>3.0962934437562142E+20</v>
      </c>
      <c r="AG19">
        <f>POWER(U19,13)</f>
        <v>1.5791096563156692E+22</v>
      </c>
      <c r="AH19">
        <f>POWER(U19,14)</f>
        <v>8.0534592472099134E+23</v>
      </c>
      <c r="AI19">
        <f>'INGRESO DE DATOS'!B13</f>
        <v>6</v>
      </c>
      <c r="AJ19">
        <f t="shared" si="1"/>
        <v>306</v>
      </c>
      <c r="AK19">
        <f>V19*AI19</f>
        <v>15606</v>
      </c>
      <c r="AL19">
        <f>W19*AI19</f>
        <v>795906</v>
      </c>
      <c r="AM19">
        <f>X19*AI19</f>
        <v>40591206</v>
      </c>
      <c r="AN19">
        <f>Y19*AI19</f>
        <v>2070151506</v>
      </c>
      <c r="AO19">
        <f>Z19*AI19</f>
        <v>105577726806</v>
      </c>
      <c r="AP19">
        <f>AA19*AI19</f>
        <v>5384464067106</v>
      </c>
      <c r="AQ19">
        <f>($S$14*AA19)+($S$33*Z19)+($S$52*Y19)+(S$71*X19)+($S$90*W19)+($S$109*V19)+($S$128*U19)+$S$147</f>
        <v>5.5624631091486663</v>
      </c>
      <c r="AR19">
        <f t="shared" si="3"/>
        <v>7.9421487603305794</v>
      </c>
      <c r="AS19">
        <f>POWER(AQ19-$W$3,2)</f>
        <v>10.59970551320759</v>
      </c>
      <c r="AT19">
        <f>AI19-AQ19</f>
        <v>0.43753689085133374</v>
      </c>
      <c r="AU19">
        <f>POWER(AT19,2)</f>
        <v>0.19143853085585194</v>
      </c>
    </row>
    <row r="20" spans="11:47">
      <c r="K20" s="39">
        <f>$AC$8</f>
        <v>3.0024635741202643E+17</v>
      </c>
      <c r="L20" s="39">
        <f>$AB$8</f>
        <v>4210038387792135</v>
      </c>
      <c r="M20" s="39">
        <f>$AA$8</f>
        <v>59732129675791</v>
      </c>
      <c r="N20" s="39">
        <f>$Z$8</f>
        <v>859047860295</v>
      </c>
      <c r="O20" s="39">
        <f>$Y$8</f>
        <v>12545691535</v>
      </c>
      <c r="P20" s="39">
        <f>$X$8</f>
        <v>186368535</v>
      </c>
      <c r="Q20" s="39">
        <f>$W$8</f>
        <v>2820151</v>
      </c>
      <c r="R20" s="39">
        <f>$V$8</f>
        <v>43515</v>
      </c>
      <c r="U20">
        <f>'INGRESO DE DATOS'!A14</f>
        <v>76</v>
      </c>
      <c r="V20">
        <f>POWER(U20,2)</f>
        <v>5776</v>
      </c>
      <c r="W20">
        <f>POWER(U20,3)</f>
        <v>438976</v>
      </c>
      <c r="X20">
        <f>POWER(U20,4)</f>
        <v>33362176</v>
      </c>
      <c r="Y20">
        <f>POWER(U20,5)</f>
        <v>2535525376</v>
      </c>
      <c r="Z20">
        <f>POWER(U20,6)</f>
        <v>192699928576</v>
      </c>
      <c r="AA20">
        <f>POWER(U20,7)</f>
        <v>14645194571776</v>
      </c>
      <c r="AB20">
        <f>POWER(U20,8)</f>
        <v>1113034787454976</v>
      </c>
      <c r="AC20">
        <f>POWER(U20,9)</f>
        <v>8.4590643846578176E+16</v>
      </c>
      <c r="AD20">
        <f>POWER(U20,10)</f>
        <v>6.4288889323399414E+18</v>
      </c>
      <c r="AE20">
        <f>POWER(U20,11)</f>
        <v>4.8859555885783554E+20</v>
      </c>
      <c r="AF20">
        <f>POWER(U20,12)</f>
        <v>3.7133262473195501E+22</v>
      </c>
      <c r="AG20">
        <f>POWER(U20,13)</f>
        <v>2.8221279479628579E+24</v>
      </c>
      <c r="AH20">
        <f>POWER(U20,14)</f>
        <v>2.1448172404517721E+26</v>
      </c>
      <c r="AI20">
        <f>'INGRESO DE DATOS'!B14</f>
        <v>12</v>
      </c>
      <c r="AJ20">
        <f t="shared" si="1"/>
        <v>912</v>
      </c>
      <c r="AK20">
        <f>V20*AI20</f>
        <v>69312</v>
      </c>
      <c r="AL20">
        <f>W20*AI20</f>
        <v>5267712</v>
      </c>
      <c r="AM20">
        <f>X20*AI20</f>
        <v>400346112</v>
      </c>
      <c r="AN20">
        <f>Y20*AI20</f>
        <v>30426304512</v>
      </c>
      <c r="AO20">
        <f>Z20*AI20</f>
        <v>2312399142912</v>
      </c>
      <c r="AP20">
        <f>AA20*AI20</f>
        <v>175742334861312</v>
      </c>
      <c r="AQ20">
        <f>($S$14*AA20)+($S$33*Z20)+($S$52*Y20)+(S$71*X20)+($S$90*W20)+($S$109*V20)+($S$128*U20)+$S$147</f>
        <v>11.056512929266319</v>
      </c>
      <c r="AR20">
        <f t="shared" si="3"/>
        <v>10.12396694214876</v>
      </c>
      <c r="AS20">
        <f>POWER(AQ20-$W$3,2)</f>
        <v>5.0101253372491659</v>
      </c>
      <c r="AT20">
        <f>AI20-AQ20</f>
        <v>0.94348707073368132</v>
      </c>
      <c r="AU20">
        <f>POWER(AT20,2)</f>
        <v>0.89016785264162257</v>
      </c>
    </row>
    <row r="21" spans="11:47">
      <c r="K21" s="39">
        <f>$AB$8</f>
        <v>4210038387792135</v>
      </c>
      <c r="L21" s="39">
        <f>$AA$8</f>
        <v>59732129675791</v>
      </c>
      <c r="M21" s="39">
        <f>$Z$8</f>
        <v>859047860295</v>
      </c>
      <c r="N21" s="39">
        <f>$Y$8</f>
        <v>12545691535</v>
      </c>
      <c r="O21" s="39">
        <f>$X$8</f>
        <v>186368535</v>
      </c>
      <c r="P21" s="39">
        <f>$W$8</f>
        <v>2820151</v>
      </c>
      <c r="Q21" s="39">
        <f>$V$8</f>
        <v>43515</v>
      </c>
      <c r="R21" s="39">
        <f>$U$8</f>
        <v>685</v>
      </c>
    </row>
    <row r="22" spans="11:47">
      <c r="K22" s="39">
        <f>$AA$8</f>
        <v>59732129675791</v>
      </c>
      <c r="L22" s="39">
        <f>$Z$8</f>
        <v>859047860295</v>
      </c>
      <c r="M22" s="39">
        <f>$Y$8</f>
        <v>12545691535</v>
      </c>
      <c r="N22" s="39">
        <f>$X$8</f>
        <v>186368535</v>
      </c>
      <c r="O22" s="39">
        <f>$W$8</f>
        <v>2820151</v>
      </c>
      <c r="P22" s="39">
        <f>$V$8</f>
        <v>43515</v>
      </c>
      <c r="Q22" s="39">
        <f>$U$8</f>
        <v>685</v>
      </c>
      <c r="R22" s="39">
        <f>$U$2</f>
        <v>11</v>
      </c>
    </row>
    <row r="24" spans="11:47">
      <c r="K24" s="39"/>
      <c r="L24" s="39"/>
      <c r="M24" s="39"/>
      <c r="N24" s="39"/>
      <c r="O24" s="39"/>
      <c r="P24" s="39"/>
      <c r="Q24" s="39"/>
      <c r="R24" s="39"/>
    </row>
    <row r="25" spans="11:47">
      <c r="K25" s="39"/>
      <c r="L25" s="39"/>
      <c r="M25" s="39"/>
      <c r="N25" s="39"/>
      <c r="O25" s="39"/>
      <c r="P25" s="39"/>
      <c r="Q25" s="39"/>
      <c r="R25" s="39"/>
    </row>
    <row r="26" spans="11:47">
      <c r="K26" s="39">
        <f>$AH$8</f>
        <v>6.2701584820619147E+26</v>
      </c>
      <c r="L26" s="63">
        <f>$AP$8</f>
        <v>603964096749226</v>
      </c>
      <c r="M26" s="39">
        <f>$AF$8</f>
        <v>1.1503166289706361E+23</v>
      </c>
      <c r="N26" s="39">
        <f>$AE$8</f>
        <v>1.5716684413122047E+21</v>
      </c>
      <c r="O26" s="39">
        <f>$AD$8</f>
        <v>2.162994034885931E+19</v>
      </c>
      <c r="P26" s="39">
        <f>$AC$8</f>
        <v>3.0024635741202643E+17</v>
      </c>
      <c r="Q26" s="39">
        <f>$AB$8</f>
        <v>4210038387792135</v>
      </c>
      <c r="R26" s="39">
        <f>$AA$8</f>
        <v>59732129675791</v>
      </c>
    </row>
    <row r="27" spans="11:47">
      <c r="K27" s="39">
        <f>$AG$8</f>
        <v>8.4708966672821023E+24</v>
      </c>
      <c r="L27" s="63">
        <f>$AO$8</f>
        <v>8565991486948</v>
      </c>
      <c r="M27" s="39">
        <f>$AE$8</f>
        <v>1.5716684413122047E+21</v>
      </c>
      <c r="N27" s="39">
        <f>$AD$8</f>
        <v>2.162994034885931E+19</v>
      </c>
      <c r="O27" s="39">
        <f>$AC$8</f>
        <v>3.0024635741202643E+17</v>
      </c>
      <c r="P27" s="39">
        <f>$AB$8</f>
        <v>4210038387792135</v>
      </c>
      <c r="Q27" s="39">
        <f>$AA$8</f>
        <v>59732129675791</v>
      </c>
      <c r="R27" s="39">
        <f>$Z$8</f>
        <v>859047860295</v>
      </c>
    </row>
    <row r="28" spans="11:47">
      <c r="K28" s="39">
        <f>$AF$8</f>
        <v>1.1503166289706361E+23</v>
      </c>
      <c r="L28" s="63">
        <f>$AN$8</f>
        <v>123100393474</v>
      </c>
      <c r="M28" s="39">
        <f>$AD$8</f>
        <v>2.162994034885931E+19</v>
      </c>
      <c r="N28" s="39">
        <f>$AC$8</f>
        <v>3.0024635741202643E+17</v>
      </c>
      <c r="O28" s="39">
        <f>$AB$8</f>
        <v>4210038387792135</v>
      </c>
      <c r="P28" s="39">
        <f>$AA$8</f>
        <v>59732129675791</v>
      </c>
      <c r="Q28" s="39">
        <f>$Z$8</f>
        <v>859047860295</v>
      </c>
      <c r="R28" s="39">
        <f>$Y$8</f>
        <v>12545691535</v>
      </c>
    </row>
    <row r="29" spans="11:47">
      <c r="K29" s="39">
        <f>$AE$8</f>
        <v>1.5716684413122047E+21</v>
      </c>
      <c r="L29" s="63">
        <f>$AM$8</f>
        <v>1795576924</v>
      </c>
      <c r="M29" s="39">
        <f>$AC$8</f>
        <v>3.0024635741202643E+17</v>
      </c>
      <c r="N29" s="39">
        <f>$AB$8</f>
        <v>4210038387792135</v>
      </c>
      <c r="O29" s="39">
        <f>$AA$8</f>
        <v>59732129675791</v>
      </c>
      <c r="P29" s="39">
        <f>$Z$8</f>
        <v>859047860295</v>
      </c>
      <c r="Q29" s="39">
        <f>$Y$8</f>
        <v>12545691535</v>
      </c>
      <c r="R29" s="39">
        <f>$X$8</f>
        <v>186368535</v>
      </c>
    </row>
    <row r="30" spans="11:47">
      <c r="K30" s="39">
        <f>$AD$8</f>
        <v>2.162994034885931E+19</v>
      </c>
      <c r="L30" s="63">
        <f>$AL$8</f>
        <v>26626546</v>
      </c>
      <c r="M30" s="39">
        <f>$AB$8</f>
        <v>4210038387792135</v>
      </c>
      <c r="N30" s="39">
        <f>$AA$8</f>
        <v>59732129675791</v>
      </c>
      <c r="O30" s="39">
        <f>$Z$8</f>
        <v>859047860295</v>
      </c>
      <c r="P30" s="39">
        <f>$Y$8</f>
        <v>12545691535</v>
      </c>
      <c r="Q30" s="39">
        <f>$X$8</f>
        <v>186368535</v>
      </c>
      <c r="R30" s="39">
        <f>$W$8</f>
        <v>2820151</v>
      </c>
    </row>
    <row r="31" spans="11:47">
      <c r="K31" s="39">
        <f>$AC$8</f>
        <v>3.0024635741202643E+17</v>
      </c>
      <c r="L31" s="63">
        <f>$AK$8</f>
        <v>401968</v>
      </c>
      <c r="M31" s="39">
        <f>$AA$8</f>
        <v>59732129675791</v>
      </c>
      <c r="N31" s="39">
        <f>$Z$8</f>
        <v>859047860295</v>
      </c>
      <c r="O31" s="39">
        <f>$Y$8</f>
        <v>12545691535</v>
      </c>
      <c r="P31" s="39">
        <f>$X$8</f>
        <v>186368535</v>
      </c>
      <c r="Q31" s="39">
        <f>$W$8</f>
        <v>2820151</v>
      </c>
      <c r="R31" s="39">
        <f>$V$8</f>
        <v>43515</v>
      </c>
    </row>
    <row r="32" spans="11:47">
      <c r="K32" s="39">
        <f>$AB$8</f>
        <v>4210038387792135</v>
      </c>
      <c r="L32" s="63">
        <f>$AJ$8</f>
        <v>6184</v>
      </c>
      <c r="M32" s="39">
        <f>$Z$8</f>
        <v>859047860295</v>
      </c>
      <c r="N32" s="39">
        <f>$Y$8</f>
        <v>12545691535</v>
      </c>
      <c r="O32" s="39">
        <f>$X$8</f>
        <v>186368535</v>
      </c>
      <c r="P32" s="39">
        <f>$W$8</f>
        <v>2820151</v>
      </c>
      <c r="Q32" s="39">
        <f>$V$8</f>
        <v>43515</v>
      </c>
      <c r="R32" s="39">
        <f>$U$8</f>
        <v>685</v>
      </c>
    </row>
    <row r="33" spans="11:19" ht="15.75" thickBot="1">
      <c r="K33" s="70">
        <f>$AA$8</f>
        <v>59732129675791</v>
      </c>
      <c r="L33" s="71">
        <f>$AI$8</f>
        <v>97</v>
      </c>
      <c r="M33" s="70">
        <f>$Y$8</f>
        <v>12545691535</v>
      </c>
      <c r="N33" s="70">
        <f>$X$8</f>
        <v>186368535</v>
      </c>
      <c r="O33" s="70">
        <f>$W$8</f>
        <v>2820151</v>
      </c>
      <c r="P33" s="70">
        <f>$V$8</f>
        <v>43515</v>
      </c>
      <c r="Q33" s="70">
        <f>$U$8</f>
        <v>685</v>
      </c>
      <c r="R33" s="70">
        <f>$U$2</f>
        <v>11</v>
      </c>
      <c r="S33" s="16">
        <f>[1]!xMatDet(K26:R33)/[1]!xMatDet(K34:R41)</f>
        <v>-1.4322360062300318E-4</v>
      </c>
    </row>
    <row r="34" spans="11:19">
      <c r="K34" s="39">
        <f>$AH$8</f>
        <v>6.2701584820619147E+26</v>
      </c>
      <c r="L34" s="39">
        <f>$AG$8</f>
        <v>8.4708966672821023E+24</v>
      </c>
      <c r="M34" s="39">
        <f>$AF$8</f>
        <v>1.1503166289706361E+23</v>
      </c>
      <c r="N34" s="39">
        <f>$AE$8</f>
        <v>1.5716684413122047E+21</v>
      </c>
      <c r="O34" s="39">
        <f>$AD$8</f>
        <v>2.162994034885931E+19</v>
      </c>
      <c r="P34" s="39">
        <f>$AC$8</f>
        <v>3.0024635741202643E+17</v>
      </c>
      <c r="Q34" s="39">
        <f>$AB$8</f>
        <v>4210038387792135</v>
      </c>
      <c r="R34" s="39">
        <f>$AA$8</f>
        <v>59732129675791</v>
      </c>
    </row>
    <row r="35" spans="11:19">
      <c r="K35" s="39">
        <f>$AG$8</f>
        <v>8.4708966672821023E+24</v>
      </c>
      <c r="L35" s="39">
        <f>$AF$8</f>
        <v>1.1503166289706361E+23</v>
      </c>
      <c r="M35" s="39">
        <f>$AE$8</f>
        <v>1.5716684413122047E+21</v>
      </c>
      <c r="N35" s="39">
        <f>$AD$8</f>
        <v>2.162994034885931E+19</v>
      </c>
      <c r="O35" s="39">
        <f>$AC$8</f>
        <v>3.0024635741202643E+17</v>
      </c>
      <c r="P35" s="39">
        <f>$AB$8</f>
        <v>4210038387792135</v>
      </c>
      <c r="Q35" s="39">
        <f>$AA$8</f>
        <v>59732129675791</v>
      </c>
      <c r="R35" s="39">
        <f>$Z$8</f>
        <v>859047860295</v>
      </c>
    </row>
    <row r="36" spans="11:19">
      <c r="K36" s="39">
        <f>$AF$8</f>
        <v>1.1503166289706361E+23</v>
      </c>
      <c r="L36" s="39">
        <f>$AE$8</f>
        <v>1.5716684413122047E+21</v>
      </c>
      <c r="M36" s="39">
        <f>$AD$8</f>
        <v>2.162994034885931E+19</v>
      </c>
      <c r="N36" s="39">
        <f>$AC$8</f>
        <v>3.0024635741202643E+17</v>
      </c>
      <c r="O36" s="39">
        <f>$AB$8</f>
        <v>4210038387792135</v>
      </c>
      <c r="P36" s="39">
        <f>$AA$8</f>
        <v>59732129675791</v>
      </c>
      <c r="Q36" s="39">
        <f>$Z$8</f>
        <v>859047860295</v>
      </c>
      <c r="R36" s="39">
        <f>$Y$8</f>
        <v>12545691535</v>
      </c>
    </row>
    <row r="37" spans="11:19">
      <c r="K37" s="39">
        <f>$AE$8</f>
        <v>1.5716684413122047E+21</v>
      </c>
      <c r="L37" s="39">
        <f>$AD$8</f>
        <v>2.162994034885931E+19</v>
      </c>
      <c r="M37" s="39">
        <f>$AC$8</f>
        <v>3.0024635741202643E+17</v>
      </c>
      <c r="N37" s="39">
        <f>$AB$8</f>
        <v>4210038387792135</v>
      </c>
      <c r="O37" s="39">
        <f>$AA$8</f>
        <v>59732129675791</v>
      </c>
      <c r="P37" s="39">
        <f>$Z$8</f>
        <v>859047860295</v>
      </c>
      <c r="Q37" s="39">
        <f>$Y$8</f>
        <v>12545691535</v>
      </c>
      <c r="R37" s="39">
        <f>$X$8</f>
        <v>186368535</v>
      </c>
    </row>
    <row r="38" spans="11:19">
      <c r="K38" s="39">
        <f>$AD$8</f>
        <v>2.162994034885931E+19</v>
      </c>
      <c r="L38" s="39">
        <f>$AC$8</f>
        <v>3.0024635741202643E+17</v>
      </c>
      <c r="M38" s="39">
        <f>$AB$8</f>
        <v>4210038387792135</v>
      </c>
      <c r="N38" s="39">
        <f>$AA$8</f>
        <v>59732129675791</v>
      </c>
      <c r="O38" s="39">
        <f>$Z$8</f>
        <v>859047860295</v>
      </c>
      <c r="P38" s="39">
        <f>$Y$8</f>
        <v>12545691535</v>
      </c>
      <c r="Q38" s="39">
        <f>$X$8</f>
        <v>186368535</v>
      </c>
      <c r="R38" s="39">
        <f>$W$8</f>
        <v>2820151</v>
      </c>
    </row>
    <row r="39" spans="11:19">
      <c r="K39" s="39">
        <f>$AC$8</f>
        <v>3.0024635741202643E+17</v>
      </c>
      <c r="L39" s="39">
        <f>$AB$8</f>
        <v>4210038387792135</v>
      </c>
      <c r="M39" s="39">
        <f>$AA$8</f>
        <v>59732129675791</v>
      </c>
      <c r="N39" s="39">
        <f>$Z$8</f>
        <v>859047860295</v>
      </c>
      <c r="O39" s="39">
        <f>$Y$8</f>
        <v>12545691535</v>
      </c>
      <c r="P39" s="39">
        <f>$X$8</f>
        <v>186368535</v>
      </c>
      <c r="Q39" s="39">
        <f>$W$8</f>
        <v>2820151</v>
      </c>
      <c r="R39" s="39">
        <f>$V$8</f>
        <v>43515</v>
      </c>
    </row>
    <row r="40" spans="11:19">
      <c r="K40" s="39">
        <f>$AB$8</f>
        <v>4210038387792135</v>
      </c>
      <c r="L40" s="39">
        <f>$AA$8</f>
        <v>59732129675791</v>
      </c>
      <c r="M40" s="39">
        <f>$Z$8</f>
        <v>859047860295</v>
      </c>
      <c r="N40" s="39">
        <f>$Y$8</f>
        <v>12545691535</v>
      </c>
      <c r="O40" s="39">
        <f>$X$8</f>
        <v>186368535</v>
      </c>
      <c r="P40" s="39">
        <f>$W$8</f>
        <v>2820151</v>
      </c>
      <c r="Q40" s="39">
        <f>$V$8</f>
        <v>43515</v>
      </c>
      <c r="R40" s="39">
        <f>$U$8</f>
        <v>685</v>
      </c>
    </row>
    <row r="41" spans="11:19">
      <c r="K41" s="39">
        <f>$AA$8</f>
        <v>59732129675791</v>
      </c>
      <c r="L41" s="39">
        <f>$Z$8</f>
        <v>859047860295</v>
      </c>
      <c r="M41" s="39">
        <f>$Y$8</f>
        <v>12545691535</v>
      </c>
      <c r="N41" s="39">
        <f>$X$8</f>
        <v>186368535</v>
      </c>
      <c r="O41" s="39">
        <f>$W$8</f>
        <v>2820151</v>
      </c>
      <c r="P41" s="39">
        <f>$V$8</f>
        <v>43515</v>
      </c>
      <c r="Q41" s="39">
        <f>$U$8</f>
        <v>685</v>
      </c>
      <c r="R41" s="39">
        <f>$U$2</f>
        <v>11</v>
      </c>
    </row>
    <row r="43" spans="11:19">
      <c r="K43" s="39"/>
      <c r="L43" s="39"/>
      <c r="M43" s="39"/>
      <c r="N43" s="39"/>
      <c r="O43" s="39"/>
      <c r="P43" s="39"/>
      <c r="Q43" s="39"/>
      <c r="R43" s="39"/>
    </row>
    <row r="44" spans="11:19">
      <c r="K44" s="39"/>
      <c r="L44" s="39"/>
      <c r="M44" s="39"/>
      <c r="N44" s="39"/>
      <c r="O44" s="39"/>
      <c r="P44" s="39"/>
      <c r="Q44" s="39"/>
      <c r="R44" s="39"/>
    </row>
    <row r="45" spans="11:19">
      <c r="K45" s="39">
        <f>$AH$8</f>
        <v>6.2701584820619147E+26</v>
      </c>
      <c r="L45" s="39">
        <f>$AG$8</f>
        <v>8.4708966672821023E+24</v>
      </c>
      <c r="M45" s="63">
        <f>$AP$8</f>
        <v>603964096749226</v>
      </c>
      <c r="N45" s="39">
        <f>$AE$8</f>
        <v>1.5716684413122047E+21</v>
      </c>
      <c r="O45" s="39">
        <f>$AD$8</f>
        <v>2.162994034885931E+19</v>
      </c>
      <c r="P45" s="39">
        <f>$AC$8</f>
        <v>3.0024635741202643E+17</v>
      </c>
      <c r="Q45" s="39">
        <f>$AB$8</f>
        <v>4210038387792135</v>
      </c>
      <c r="R45" s="39">
        <f>$AA$8</f>
        <v>59732129675791</v>
      </c>
    </row>
    <row r="46" spans="11:19">
      <c r="K46" s="39">
        <f>$AG$8</f>
        <v>8.4708966672821023E+24</v>
      </c>
      <c r="L46" s="39">
        <f>$AF$8</f>
        <v>1.1503166289706361E+23</v>
      </c>
      <c r="M46" s="63">
        <f>$AO$8</f>
        <v>8565991486948</v>
      </c>
      <c r="N46" s="39">
        <f>$AD$8</f>
        <v>2.162994034885931E+19</v>
      </c>
      <c r="O46" s="39">
        <f>$AC$8</f>
        <v>3.0024635741202643E+17</v>
      </c>
      <c r="P46" s="39">
        <f>$AB$8</f>
        <v>4210038387792135</v>
      </c>
      <c r="Q46" s="39">
        <f>$AA$8</f>
        <v>59732129675791</v>
      </c>
      <c r="R46" s="39">
        <f>$Z$8</f>
        <v>859047860295</v>
      </c>
    </row>
    <row r="47" spans="11:19">
      <c r="K47" s="39">
        <f>$AF$8</f>
        <v>1.1503166289706361E+23</v>
      </c>
      <c r="L47" s="39">
        <f>$AE$8</f>
        <v>1.5716684413122047E+21</v>
      </c>
      <c r="M47" s="63">
        <f>$AN$8</f>
        <v>123100393474</v>
      </c>
      <c r="N47" s="39">
        <f>$AC$8</f>
        <v>3.0024635741202643E+17</v>
      </c>
      <c r="O47" s="39">
        <f>$AB$8</f>
        <v>4210038387792135</v>
      </c>
      <c r="P47" s="39">
        <f>$AA$8</f>
        <v>59732129675791</v>
      </c>
      <c r="Q47" s="39">
        <f>$Z$8</f>
        <v>859047860295</v>
      </c>
      <c r="R47" s="39">
        <f>$Y$8</f>
        <v>12545691535</v>
      </c>
    </row>
    <row r="48" spans="11:19">
      <c r="K48" s="39">
        <f>$AE$8</f>
        <v>1.5716684413122047E+21</v>
      </c>
      <c r="L48" s="39">
        <f>$AD$8</f>
        <v>2.162994034885931E+19</v>
      </c>
      <c r="M48" s="63">
        <f>$AM$8</f>
        <v>1795576924</v>
      </c>
      <c r="N48" s="39">
        <f>$AB$8</f>
        <v>4210038387792135</v>
      </c>
      <c r="O48" s="39">
        <f>$AA$8</f>
        <v>59732129675791</v>
      </c>
      <c r="P48" s="39">
        <f>$Z$8</f>
        <v>859047860295</v>
      </c>
      <c r="Q48" s="39">
        <f>$Y$8</f>
        <v>12545691535</v>
      </c>
      <c r="R48" s="39">
        <f>$X$8</f>
        <v>186368535</v>
      </c>
    </row>
    <row r="49" spans="11:19">
      <c r="K49" s="39">
        <f>$AD$8</f>
        <v>2.162994034885931E+19</v>
      </c>
      <c r="L49" s="39">
        <f>$AC$8</f>
        <v>3.0024635741202643E+17</v>
      </c>
      <c r="M49" s="63">
        <f>$AL$8</f>
        <v>26626546</v>
      </c>
      <c r="N49" s="39">
        <f>$AA$8</f>
        <v>59732129675791</v>
      </c>
      <c r="O49" s="39">
        <f>$Z$8</f>
        <v>859047860295</v>
      </c>
      <c r="P49" s="39">
        <f>$Y$8</f>
        <v>12545691535</v>
      </c>
      <c r="Q49" s="39">
        <f>$X$8</f>
        <v>186368535</v>
      </c>
      <c r="R49" s="39">
        <f>$W$8</f>
        <v>2820151</v>
      </c>
    </row>
    <row r="50" spans="11:19">
      <c r="K50" s="39">
        <f>$AC$8</f>
        <v>3.0024635741202643E+17</v>
      </c>
      <c r="L50" s="39">
        <f>$AB$8</f>
        <v>4210038387792135</v>
      </c>
      <c r="M50" s="63">
        <f>$AK$8</f>
        <v>401968</v>
      </c>
      <c r="N50" s="39">
        <f>$Z$8</f>
        <v>859047860295</v>
      </c>
      <c r="O50" s="39">
        <f>$Y$8</f>
        <v>12545691535</v>
      </c>
      <c r="P50" s="39">
        <f>$X$8</f>
        <v>186368535</v>
      </c>
      <c r="Q50" s="39">
        <f>$W$8</f>
        <v>2820151</v>
      </c>
      <c r="R50" s="39">
        <f>$V$8</f>
        <v>43515</v>
      </c>
    </row>
    <row r="51" spans="11:19">
      <c r="K51" s="39">
        <f>$AB$8</f>
        <v>4210038387792135</v>
      </c>
      <c r="L51" s="39">
        <f>$AA$8</f>
        <v>59732129675791</v>
      </c>
      <c r="M51" s="63">
        <f>$AJ$8</f>
        <v>6184</v>
      </c>
      <c r="N51" s="39">
        <f>$Y$8</f>
        <v>12545691535</v>
      </c>
      <c r="O51" s="39">
        <f>$X$8</f>
        <v>186368535</v>
      </c>
      <c r="P51" s="39">
        <f>$W$8</f>
        <v>2820151</v>
      </c>
      <c r="Q51" s="39">
        <f>$V$8</f>
        <v>43515</v>
      </c>
      <c r="R51" s="39">
        <f>$U$8</f>
        <v>685</v>
      </c>
    </row>
    <row r="52" spans="11:19" ht="15.75" thickBot="1">
      <c r="K52" s="70">
        <f>$AA$8</f>
        <v>59732129675791</v>
      </c>
      <c r="L52" s="70">
        <f>$Z$8</f>
        <v>859047860295</v>
      </c>
      <c r="M52" s="71">
        <f>$AI$8</f>
        <v>97</v>
      </c>
      <c r="N52" s="70">
        <f>$X$8</f>
        <v>186368535</v>
      </c>
      <c r="O52" s="70">
        <f>$W$8</f>
        <v>2820151</v>
      </c>
      <c r="P52" s="70">
        <f>$V$8</f>
        <v>43515</v>
      </c>
      <c r="Q52" s="70">
        <f>$U$8</f>
        <v>685</v>
      </c>
      <c r="R52" s="70">
        <f>$U$2</f>
        <v>11</v>
      </c>
      <c r="S52" s="16">
        <f>[1]!xMatDet(K45:R52)/[1]!xMatDet(K53:R60)</f>
        <v>2.7452059365068587E-2</v>
      </c>
    </row>
    <row r="53" spans="11:19">
      <c r="K53" s="39">
        <f>$AH$8</f>
        <v>6.2701584820619147E+26</v>
      </c>
      <c r="L53" s="39">
        <f>$AG$8</f>
        <v>8.4708966672821023E+24</v>
      </c>
      <c r="M53" s="39">
        <f>$AF$8</f>
        <v>1.1503166289706361E+23</v>
      </c>
      <c r="N53" s="39">
        <f>$AE$8</f>
        <v>1.5716684413122047E+21</v>
      </c>
      <c r="O53" s="39">
        <f>$AD$8</f>
        <v>2.162994034885931E+19</v>
      </c>
      <c r="P53" s="39">
        <f>$AC$8</f>
        <v>3.0024635741202643E+17</v>
      </c>
      <c r="Q53" s="39">
        <f>$AB$8</f>
        <v>4210038387792135</v>
      </c>
      <c r="R53" s="39">
        <f>$AA$8</f>
        <v>59732129675791</v>
      </c>
    </row>
    <row r="54" spans="11:19">
      <c r="K54" s="39">
        <f>$AG$8</f>
        <v>8.4708966672821023E+24</v>
      </c>
      <c r="L54" s="39">
        <f>$AF$8</f>
        <v>1.1503166289706361E+23</v>
      </c>
      <c r="M54" s="39">
        <f>$AE$8</f>
        <v>1.5716684413122047E+21</v>
      </c>
      <c r="N54" s="39">
        <f>$AD$8</f>
        <v>2.162994034885931E+19</v>
      </c>
      <c r="O54" s="39">
        <f>$AC$8</f>
        <v>3.0024635741202643E+17</v>
      </c>
      <c r="P54" s="39">
        <f>$AB$8</f>
        <v>4210038387792135</v>
      </c>
      <c r="Q54" s="39">
        <f>$AA$8</f>
        <v>59732129675791</v>
      </c>
      <c r="R54" s="39">
        <f>$Z$8</f>
        <v>859047860295</v>
      </c>
    </row>
    <row r="55" spans="11:19">
      <c r="K55" s="39">
        <f>$AF$8</f>
        <v>1.1503166289706361E+23</v>
      </c>
      <c r="L55" s="39">
        <f>$AE$8</f>
        <v>1.5716684413122047E+21</v>
      </c>
      <c r="M55" s="39">
        <f>$AD$8</f>
        <v>2.162994034885931E+19</v>
      </c>
      <c r="N55" s="39">
        <f>$AC$8</f>
        <v>3.0024635741202643E+17</v>
      </c>
      <c r="O55" s="39">
        <f>$AB$8</f>
        <v>4210038387792135</v>
      </c>
      <c r="P55" s="39">
        <f>$AA$8</f>
        <v>59732129675791</v>
      </c>
      <c r="Q55" s="39">
        <f>$Z$8</f>
        <v>859047860295</v>
      </c>
      <c r="R55" s="39">
        <f>$Y$8</f>
        <v>12545691535</v>
      </c>
    </row>
    <row r="56" spans="11:19">
      <c r="K56" s="39">
        <f>$AE$8</f>
        <v>1.5716684413122047E+21</v>
      </c>
      <c r="L56" s="39">
        <f>$AD$8</f>
        <v>2.162994034885931E+19</v>
      </c>
      <c r="M56" s="39">
        <f>$AC$8</f>
        <v>3.0024635741202643E+17</v>
      </c>
      <c r="N56" s="39">
        <f>$AB$8</f>
        <v>4210038387792135</v>
      </c>
      <c r="O56" s="39">
        <f>$AA$8</f>
        <v>59732129675791</v>
      </c>
      <c r="P56" s="39">
        <f>$Z$8</f>
        <v>859047860295</v>
      </c>
      <c r="Q56" s="39">
        <f>$Y$8</f>
        <v>12545691535</v>
      </c>
      <c r="R56" s="39">
        <f>$X$8</f>
        <v>186368535</v>
      </c>
    </row>
    <row r="57" spans="11:19">
      <c r="K57" s="39">
        <f>$AD$8</f>
        <v>2.162994034885931E+19</v>
      </c>
      <c r="L57" s="39">
        <f>$AC$8</f>
        <v>3.0024635741202643E+17</v>
      </c>
      <c r="M57" s="39">
        <f>$AB$8</f>
        <v>4210038387792135</v>
      </c>
      <c r="N57" s="39">
        <f>$AA$8</f>
        <v>59732129675791</v>
      </c>
      <c r="O57" s="39">
        <f>$Z$8</f>
        <v>859047860295</v>
      </c>
      <c r="P57" s="39">
        <f>$Y$8</f>
        <v>12545691535</v>
      </c>
      <c r="Q57" s="39">
        <f>$X$8</f>
        <v>186368535</v>
      </c>
      <c r="R57" s="39">
        <f>$W$8</f>
        <v>2820151</v>
      </c>
    </row>
    <row r="58" spans="11:19">
      <c r="K58" s="39">
        <f>$AC$8</f>
        <v>3.0024635741202643E+17</v>
      </c>
      <c r="L58" s="39">
        <f>$AB$8</f>
        <v>4210038387792135</v>
      </c>
      <c r="M58" s="39">
        <f>$AA$8</f>
        <v>59732129675791</v>
      </c>
      <c r="N58" s="39">
        <f>$Z$8</f>
        <v>859047860295</v>
      </c>
      <c r="O58" s="39">
        <f>$Y$8</f>
        <v>12545691535</v>
      </c>
      <c r="P58" s="39">
        <f>$X$8</f>
        <v>186368535</v>
      </c>
      <c r="Q58" s="39">
        <f>$W$8</f>
        <v>2820151</v>
      </c>
      <c r="R58" s="39">
        <f>$V$8</f>
        <v>43515</v>
      </c>
    </row>
    <row r="59" spans="11:19">
      <c r="K59" s="39">
        <f>$AB$8</f>
        <v>4210038387792135</v>
      </c>
      <c r="L59" s="39">
        <f>$AA$8</f>
        <v>59732129675791</v>
      </c>
      <c r="M59" s="39">
        <f>$Z$8</f>
        <v>859047860295</v>
      </c>
      <c r="N59" s="39">
        <f>$Y$8</f>
        <v>12545691535</v>
      </c>
      <c r="O59" s="39">
        <f>$X$8</f>
        <v>186368535</v>
      </c>
      <c r="P59" s="39">
        <f>$W$8</f>
        <v>2820151</v>
      </c>
      <c r="Q59" s="39">
        <f>$V$8</f>
        <v>43515</v>
      </c>
      <c r="R59" s="39">
        <f>$U$8</f>
        <v>685</v>
      </c>
    </row>
    <row r="60" spans="11:19">
      <c r="K60" s="39">
        <f>$AA$8</f>
        <v>59732129675791</v>
      </c>
      <c r="L60" s="39">
        <f>$Z$8</f>
        <v>859047860295</v>
      </c>
      <c r="M60" s="39">
        <f>$Y$8</f>
        <v>12545691535</v>
      </c>
      <c r="N60" s="39">
        <f>$X$8</f>
        <v>186368535</v>
      </c>
      <c r="O60" s="39">
        <f>$W$8</f>
        <v>2820151</v>
      </c>
      <c r="P60" s="39">
        <f>$V$8</f>
        <v>43515</v>
      </c>
      <c r="Q60" s="39">
        <f>$U$8</f>
        <v>685</v>
      </c>
      <c r="R60" s="39">
        <f>$U$2</f>
        <v>11</v>
      </c>
    </row>
    <row r="62" spans="11:19">
      <c r="K62" s="39"/>
      <c r="L62" s="39"/>
      <c r="M62" s="39"/>
      <c r="N62" s="39"/>
      <c r="O62" s="39"/>
      <c r="P62" s="39"/>
      <c r="Q62" s="39"/>
      <c r="R62" s="39"/>
    </row>
    <row r="63" spans="11:19">
      <c r="K63" s="39"/>
      <c r="L63" s="39"/>
      <c r="M63" s="39"/>
      <c r="N63" s="39"/>
      <c r="O63" s="39"/>
      <c r="P63" s="39"/>
      <c r="Q63" s="39"/>
      <c r="R63" s="39"/>
    </row>
    <row r="64" spans="11:19">
      <c r="K64" s="39">
        <f>$AH$8</f>
        <v>6.2701584820619147E+26</v>
      </c>
      <c r="L64" s="39">
        <f>$AG$8</f>
        <v>8.4708966672821023E+24</v>
      </c>
      <c r="M64" s="39">
        <f>$AF$8</f>
        <v>1.1503166289706361E+23</v>
      </c>
      <c r="N64" s="63">
        <f>$AP$8</f>
        <v>603964096749226</v>
      </c>
      <c r="O64" s="39">
        <f>$AD$8</f>
        <v>2.162994034885931E+19</v>
      </c>
      <c r="P64" s="39">
        <f>$AC$8</f>
        <v>3.0024635741202643E+17</v>
      </c>
      <c r="Q64" s="39">
        <f>$AB$8</f>
        <v>4210038387792135</v>
      </c>
      <c r="R64" s="39">
        <f>$AA$8</f>
        <v>59732129675791</v>
      </c>
    </row>
    <row r="65" spans="11:20">
      <c r="K65" s="39">
        <f>$AG$8</f>
        <v>8.4708966672821023E+24</v>
      </c>
      <c r="L65" s="39">
        <f>$AF$8</f>
        <v>1.1503166289706361E+23</v>
      </c>
      <c r="M65" s="39">
        <f>$AE$8</f>
        <v>1.5716684413122047E+21</v>
      </c>
      <c r="N65" s="63">
        <f>$AO$8</f>
        <v>8565991486948</v>
      </c>
      <c r="O65" s="39">
        <f>$AC$8</f>
        <v>3.0024635741202643E+17</v>
      </c>
      <c r="P65" s="39">
        <f>$AB$8</f>
        <v>4210038387792135</v>
      </c>
      <c r="Q65" s="39">
        <f>$AA$8</f>
        <v>59732129675791</v>
      </c>
      <c r="R65" s="39">
        <f>$Z$8</f>
        <v>859047860295</v>
      </c>
    </row>
    <row r="66" spans="11:20">
      <c r="K66" s="39">
        <f>$AF$8</f>
        <v>1.1503166289706361E+23</v>
      </c>
      <c r="L66" s="39">
        <f>$AE$8</f>
        <v>1.5716684413122047E+21</v>
      </c>
      <c r="M66" s="39">
        <f>$AD$8</f>
        <v>2.162994034885931E+19</v>
      </c>
      <c r="N66" s="63">
        <f>$AN$8</f>
        <v>123100393474</v>
      </c>
      <c r="O66" s="39">
        <f>$AB$8</f>
        <v>4210038387792135</v>
      </c>
      <c r="P66" s="39">
        <f>$AA$8</f>
        <v>59732129675791</v>
      </c>
      <c r="Q66" s="39">
        <f>$Z$8</f>
        <v>859047860295</v>
      </c>
      <c r="R66" s="39">
        <f>$Y$8</f>
        <v>12545691535</v>
      </c>
    </row>
    <row r="67" spans="11:20">
      <c r="K67" s="39">
        <f>$AE$8</f>
        <v>1.5716684413122047E+21</v>
      </c>
      <c r="L67" s="39">
        <f>$AD$8</f>
        <v>2.162994034885931E+19</v>
      </c>
      <c r="M67" s="39">
        <f>$AC$8</f>
        <v>3.0024635741202643E+17</v>
      </c>
      <c r="N67" s="63">
        <f>$AM$8</f>
        <v>1795576924</v>
      </c>
      <c r="O67" s="39">
        <f>$AA$8</f>
        <v>59732129675791</v>
      </c>
      <c r="P67" s="39">
        <f>$Z$8</f>
        <v>859047860295</v>
      </c>
      <c r="Q67" s="39">
        <f>$Y$8</f>
        <v>12545691535</v>
      </c>
      <c r="R67" s="39">
        <f>$X$8</f>
        <v>186368535</v>
      </c>
    </row>
    <row r="68" spans="11:20">
      <c r="K68" s="39">
        <f>$AD$8</f>
        <v>2.162994034885931E+19</v>
      </c>
      <c r="L68" s="39">
        <f>$AC$8</f>
        <v>3.0024635741202643E+17</v>
      </c>
      <c r="M68" s="39">
        <f>$AB$8</f>
        <v>4210038387792135</v>
      </c>
      <c r="N68" s="63">
        <f>$AL$8</f>
        <v>26626546</v>
      </c>
      <c r="O68" s="39">
        <f>$Z$8</f>
        <v>859047860295</v>
      </c>
      <c r="P68" s="39">
        <f>$Y$8</f>
        <v>12545691535</v>
      </c>
      <c r="Q68" s="39">
        <f>$X$8</f>
        <v>186368535</v>
      </c>
      <c r="R68" s="39">
        <f>$W$8</f>
        <v>2820151</v>
      </c>
    </row>
    <row r="69" spans="11:20">
      <c r="K69" s="39">
        <f>$AC$8</f>
        <v>3.0024635741202643E+17</v>
      </c>
      <c r="L69" s="39">
        <f>$AB$8</f>
        <v>4210038387792135</v>
      </c>
      <c r="M69" s="39">
        <f>$AA$8</f>
        <v>59732129675791</v>
      </c>
      <c r="N69" s="63">
        <f>$AK$8</f>
        <v>401968</v>
      </c>
      <c r="O69" s="39">
        <f>$Y$8</f>
        <v>12545691535</v>
      </c>
      <c r="P69" s="39">
        <f>$X$8</f>
        <v>186368535</v>
      </c>
      <c r="Q69" s="39">
        <f>$W$8</f>
        <v>2820151</v>
      </c>
      <c r="R69" s="39">
        <f>$V$8</f>
        <v>43515</v>
      </c>
    </row>
    <row r="70" spans="11:20">
      <c r="K70" s="39">
        <f>$AB$8</f>
        <v>4210038387792135</v>
      </c>
      <c r="L70" s="39">
        <f>$AA$8</f>
        <v>59732129675791</v>
      </c>
      <c r="M70" s="39">
        <f>$Z$8</f>
        <v>859047860295</v>
      </c>
      <c r="N70" s="63">
        <f>$AJ$8</f>
        <v>6184</v>
      </c>
      <c r="O70" s="39">
        <f>$X$8</f>
        <v>186368535</v>
      </c>
      <c r="P70" s="39">
        <f>$W$8</f>
        <v>2820151</v>
      </c>
      <c r="Q70" s="39">
        <f>$V$8</f>
        <v>43515</v>
      </c>
      <c r="R70" s="39">
        <f>$U$8</f>
        <v>685</v>
      </c>
    </row>
    <row r="71" spans="11:20" ht="15.75" thickBot="1">
      <c r="K71" s="70">
        <f>$AA$8</f>
        <v>59732129675791</v>
      </c>
      <c r="L71" s="70">
        <f>$Z$8</f>
        <v>859047860295</v>
      </c>
      <c r="M71" s="70">
        <f>$Y$8</f>
        <v>12545691535</v>
      </c>
      <c r="N71" s="71">
        <f>$AI$8</f>
        <v>97</v>
      </c>
      <c r="O71" s="70">
        <f>$W$8</f>
        <v>2820151</v>
      </c>
      <c r="P71" s="70">
        <f>$V$8</f>
        <v>43515</v>
      </c>
      <c r="Q71" s="70">
        <f>$U$8</f>
        <v>685</v>
      </c>
      <c r="R71" s="70">
        <f>$U$2</f>
        <v>11</v>
      </c>
      <c r="S71" s="16">
        <f>[1]!xMatDet(K64:R71)/[1]!xMatDet(K72:R79)</f>
        <v>-2.9119853509680329</v>
      </c>
    </row>
    <row r="72" spans="11:20">
      <c r="K72" s="39">
        <f>$AH$8</f>
        <v>6.2701584820619147E+26</v>
      </c>
      <c r="L72" s="39">
        <f>$AG$8</f>
        <v>8.4708966672821023E+24</v>
      </c>
      <c r="M72" s="39">
        <f>$AF$8</f>
        <v>1.1503166289706361E+23</v>
      </c>
      <c r="N72" s="39">
        <f>$AE$8</f>
        <v>1.5716684413122047E+21</v>
      </c>
      <c r="O72" s="39">
        <f>$AD$8</f>
        <v>2.162994034885931E+19</v>
      </c>
      <c r="P72" s="39">
        <f>$AC$8</f>
        <v>3.0024635741202643E+17</v>
      </c>
      <c r="Q72" s="39">
        <f>$AB$8</f>
        <v>4210038387792135</v>
      </c>
      <c r="R72" s="39">
        <f>$AA$8</f>
        <v>59732129675791</v>
      </c>
    </row>
    <row r="73" spans="11:20">
      <c r="K73" s="39">
        <f>$AG$8</f>
        <v>8.4708966672821023E+24</v>
      </c>
      <c r="L73" s="39">
        <f>$AF$8</f>
        <v>1.1503166289706361E+23</v>
      </c>
      <c r="M73" s="39">
        <f>$AE$8</f>
        <v>1.5716684413122047E+21</v>
      </c>
      <c r="N73" s="39">
        <f>$AD$8</f>
        <v>2.162994034885931E+19</v>
      </c>
      <c r="O73" s="39">
        <f>$AC$8</f>
        <v>3.0024635741202643E+17</v>
      </c>
      <c r="P73" s="39">
        <f>$AB$8</f>
        <v>4210038387792135</v>
      </c>
      <c r="Q73" s="39">
        <f>$AA$8</f>
        <v>59732129675791</v>
      </c>
      <c r="R73" s="39">
        <f>$Z$8</f>
        <v>859047860295</v>
      </c>
    </row>
    <row r="74" spans="11:20">
      <c r="K74" s="39">
        <f>$AF$8</f>
        <v>1.1503166289706361E+23</v>
      </c>
      <c r="L74" s="39">
        <f>$AE$8</f>
        <v>1.5716684413122047E+21</v>
      </c>
      <c r="M74" s="39">
        <f>$AD$8</f>
        <v>2.162994034885931E+19</v>
      </c>
      <c r="N74" s="39">
        <f>$AC$8</f>
        <v>3.0024635741202643E+17</v>
      </c>
      <c r="O74" s="39">
        <f>$AB$8</f>
        <v>4210038387792135</v>
      </c>
      <c r="P74" s="39">
        <f>$AA$8</f>
        <v>59732129675791</v>
      </c>
      <c r="Q74" s="39">
        <f>$Z$8</f>
        <v>859047860295</v>
      </c>
      <c r="R74" s="39">
        <f>$Y$8</f>
        <v>12545691535</v>
      </c>
    </row>
    <row r="75" spans="11:20">
      <c r="K75" s="39">
        <f>$AE$8</f>
        <v>1.5716684413122047E+21</v>
      </c>
      <c r="L75" s="39">
        <f>$AD$8</f>
        <v>2.162994034885931E+19</v>
      </c>
      <c r="M75" s="39">
        <f>$AC$8</f>
        <v>3.0024635741202643E+17</v>
      </c>
      <c r="N75" s="39">
        <f>$AB$8</f>
        <v>4210038387792135</v>
      </c>
      <c r="O75" s="39">
        <f>$AA$8</f>
        <v>59732129675791</v>
      </c>
      <c r="P75" s="39">
        <f>$Z$8</f>
        <v>859047860295</v>
      </c>
      <c r="Q75" s="39">
        <f>$Y$8</f>
        <v>12545691535</v>
      </c>
      <c r="R75" s="39">
        <f>$X$8</f>
        <v>186368535</v>
      </c>
    </row>
    <row r="76" spans="11:20">
      <c r="K76" s="39">
        <f>$AD$8</f>
        <v>2.162994034885931E+19</v>
      </c>
      <c r="L76" s="39">
        <f>$AC$8</f>
        <v>3.0024635741202643E+17</v>
      </c>
      <c r="M76" s="39">
        <f>$AB$8</f>
        <v>4210038387792135</v>
      </c>
      <c r="N76" s="39">
        <f>$AA$8</f>
        <v>59732129675791</v>
      </c>
      <c r="O76" s="39">
        <f>$Z$8</f>
        <v>859047860295</v>
      </c>
      <c r="P76" s="39">
        <f>$Y$8</f>
        <v>12545691535</v>
      </c>
      <c r="Q76" s="39">
        <f>$X$8</f>
        <v>186368535</v>
      </c>
      <c r="R76" s="39">
        <f>$W$8</f>
        <v>2820151</v>
      </c>
    </row>
    <row r="77" spans="11:20">
      <c r="K77" s="39">
        <f>$AC$8</f>
        <v>3.0024635741202643E+17</v>
      </c>
      <c r="L77" s="39">
        <f>$AB$8</f>
        <v>4210038387792135</v>
      </c>
      <c r="M77" s="39">
        <f>$AA$8</f>
        <v>59732129675791</v>
      </c>
      <c r="N77" s="39">
        <f>$Z$8</f>
        <v>859047860295</v>
      </c>
      <c r="O77" s="39">
        <f>$Y$8</f>
        <v>12545691535</v>
      </c>
      <c r="P77" s="39">
        <f>$X$8</f>
        <v>186368535</v>
      </c>
      <c r="Q77" s="39">
        <f>$W$8</f>
        <v>2820151</v>
      </c>
      <c r="R77" s="39">
        <f>$V$8</f>
        <v>43515</v>
      </c>
      <c r="T77" s="16"/>
    </row>
    <row r="78" spans="11:20">
      <c r="K78" s="39">
        <f>$AB$8</f>
        <v>4210038387792135</v>
      </c>
      <c r="L78" s="39">
        <f>$AA$8</f>
        <v>59732129675791</v>
      </c>
      <c r="M78" s="39">
        <f>$Z$8</f>
        <v>859047860295</v>
      </c>
      <c r="N78" s="39">
        <f>$Y$8</f>
        <v>12545691535</v>
      </c>
      <c r="O78" s="39">
        <f>$X$8</f>
        <v>186368535</v>
      </c>
      <c r="P78" s="39">
        <f>$W$8</f>
        <v>2820151</v>
      </c>
      <c r="Q78" s="39">
        <f>$V$8</f>
        <v>43515</v>
      </c>
      <c r="R78" s="39">
        <f>$U$8</f>
        <v>685</v>
      </c>
      <c r="T78" s="22"/>
    </row>
    <row r="79" spans="11:20">
      <c r="K79" s="39">
        <f>$AA$8</f>
        <v>59732129675791</v>
      </c>
      <c r="L79" s="39">
        <f>$Z$8</f>
        <v>859047860295</v>
      </c>
      <c r="M79" s="39">
        <f>$Y$8</f>
        <v>12545691535</v>
      </c>
      <c r="N79" s="39">
        <f>$X$8</f>
        <v>186368535</v>
      </c>
      <c r="O79" s="39">
        <f>$W$8</f>
        <v>2820151</v>
      </c>
      <c r="P79" s="39">
        <f>$V$8</f>
        <v>43515</v>
      </c>
      <c r="Q79" s="39">
        <f>$U$8</f>
        <v>685</v>
      </c>
      <c r="R79" s="39">
        <f>$U$2</f>
        <v>11</v>
      </c>
      <c r="T79" s="16"/>
    </row>
    <row r="81" spans="11:19">
      <c r="K81" s="39"/>
      <c r="L81" s="39"/>
      <c r="M81" s="39"/>
      <c r="N81" s="39"/>
      <c r="O81" s="39"/>
      <c r="P81" s="39"/>
      <c r="Q81" s="39"/>
      <c r="R81" s="39"/>
    </row>
    <row r="82" spans="11:19">
      <c r="K82" s="39"/>
      <c r="L82" s="39"/>
      <c r="M82" s="39"/>
      <c r="N82" s="39"/>
      <c r="O82" s="39"/>
      <c r="P82" s="39"/>
      <c r="Q82" s="39"/>
      <c r="R82" s="39"/>
    </row>
    <row r="83" spans="11:19">
      <c r="K83" s="39">
        <f>$AH$8</f>
        <v>6.2701584820619147E+26</v>
      </c>
      <c r="L83" s="39">
        <f>$AG$8</f>
        <v>8.4708966672821023E+24</v>
      </c>
      <c r="M83" s="39">
        <f>$AF$8</f>
        <v>1.1503166289706361E+23</v>
      </c>
      <c r="N83" s="39">
        <f>$AE$8</f>
        <v>1.5716684413122047E+21</v>
      </c>
      <c r="O83" s="63">
        <f>$AP$8</f>
        <v>603964096749226</v>
      </c>
      <c r="P83" s="39">
        <f>$AC$8</f>
        <v>3.0024635741202643E+17</v>
      </c>
      <c r="Q83" s="39">
        <f>$AB$8</f>
        <v>4210038387792135</v>
      </c>
      <c r="R83" s="39">
        <f>$AA$8</f>
        <v>59732129675791</v>
      </c>
    </row>
    <row r="84" spans="11:19">
      <c r="K84" s="39">
        <f>$AG$8</f>
        <v>8.4708966672821023E+24</v>
      </c>
      <c r="L84" s="39">
        <f>$AF$8</f>
        <v>1.1503166289706361E+23</v>
      </c>
      <c r="M84" s="39">
        <f>$AE$8</f>
        <v>1.5716684413122047E+21</v>
      </c>
      <c r="N84" s="39">
        <f>$AD$8</f>
        <v>2.162994034885931E+19</v>
      </c>
      <c r="O84" s="63">
        <f>$AO$8</f>
        <v>8565991486948</v>
      </c>
      <c r="P84" s="39">
        <f>$AB$8</f>
        <v>4210038387792135</v>
      </c>
      <c r="Q84" s="39">
        <f>$AA$8</f>
        <v>59732129675791</v>
      </c>
      <c r="R84" s="39">
        <f>$Z$8</f>
        <v>859047860295</v>
      </c>
    </row>
    <row r="85" spans="11:19">
      <c r="K85" s="39">
        <f>$AF$8</f>
        <v>1.1503166289706361E+23</v>
      </c>
      <c r="L85" s="39">
        <f>$AE$8</f>
        <v>1.5716684413122047E+21</v>
      </c>
      <c r="M85" s="39">
        <f>$AD$8</f>
        <v>2.162994034885931E+19</v>
      </c>
      <c r="N85" s="39">
        <f>$AC$8</f>
        <v>3.0024635741202643E+17</v>
      </c>
      <c r="O85" s="63">
        <f>$AN$8</f>
        <v>123100393474</v>
      </c>
      <c r="P85" s="39">
        <f>$AA$8</f>
        <v>59732129675791</v>
      </c>
      <c r="Q85" s="39">
        <f>$Z$8</f>
        <v>859047860295</v>
      </c>
      <c r="R85" s="39">
        <f>$Y$8</f>
        <v>12545691535</v>
      </c>
    </row>
    <row r="86" spans="11:19">
      <c r="K86" s="39">
        <f>$AE$8</f>
        <v>1.5716684413122047E+21</v>
      </c>
      <c r="L86" s="39">
        <f>$AD$8</f>
        <v>2.162994034885931E+19</v>
      </c>
      <c r="M86" s="39">
        <f>$AC$8</f>
        <v>3.0024635741202643E+17</v>
      </c>
      <c r="N86" s="39">
        <f>$AB$8</f>
        <v>4210038387792135</v>
      </c>
      <c r="O86" s="63">
        <f>$AM$8</f>
        <v>1795576924</v>
      </c>
      <c r="P86" s="39">
        <f>$Z$8</f>
        <v>859047860295</v>
      </c>
      <c r="Q86" s="39">
        <f>$Y$8</f>
        <v>12545691535</v>
      </c>
      <c r="R86" s="39">
        <f>$X$8</f>
        <v>186368535</v>
      </c>
    </row>
    <row r="87" spans="11:19">
      <c r="K87" s="39">
        <f>$AD$8</f>
        <v>2.162994034885931E+19</v>
      </c>
      <c r="L87" s="39">
        <f>$AC$8</f>
        <v>3.0024635741202643E+17</v>
      </c>
      <c r="M87" s="39">
        <f>$AB$8</f>
        <v>4210038387792135</v>
      </c>
      <c r="N87" s="39">
        <f>$AA$8</f>
        <v>59732129675791</v>
      </c>
      <c r="O87" s="63">
        <f>$AL$8</f>
        <v>26626546</v>
      </c>
      <c r="P87" s="39">
        <f>$Y$8</f>
        <v>12545691535</v>
      </c>
      <c r="Q87" s="39">
        <f>$X$8</f>
        <v>186368535</v>
      </c>
      <c r="R87" s="39">
        <f>$W$8</f>
        <v>2820151</v>
      </c>
    </row>
    <row r="88" spans="11:19">
      <c r="K88" s="39">
        <f>$AC$8</f>
        <v>3.0024635741202643E+17</v>
      </c>
      <c r="L88" s="39">
        <f>$AB$8</f>
        <v>4210038387792135</v>
      </c>
      <c r="M88" s="39">
        <f>$AA$8</f>
        <v>59732129675791</v>
      </c>
      <c r="N88" s="39">
        <f>$Z$8</f>
        <v>859047860295</v>
      </c>
      <c r="O88" s="63">
        <f>$AK$8</f>
        <v>401968</v>
      </c>
      <c r="P88" s="39">
        <f>$X$8</f>
        <v>186368535</v>
      </c>
      <c r="Q88" s="39">
        <f>$W$8</f>
        <v>2820151</v>
      </c>
      <c r="R88" s="39">
        <f>$V$8</f>
        <v>43515</v>
      </c>
    </row>
    <row r="89" spans="11:19">
      <c r="K89" s="39">
        <f>$AB$8</f>
        <v>4210038387792135</v>
      </c>
      <c r="L89" s="39">
        <f>$AA$8</f>
        <v>59732129675791</v>
      </c>
      <c r="M89" s="39">
        <f>$Z$8</f>
        <v>859047860295</v>
      </c>
      <c r="N89" s="39">
        <f>$Y$8</f>
        <v>12545691535</v>
      </c>
      <c r="O89" s="63">
        <f>$AJ$8</f>
        <v>6184</v>
      </c>
      <c r="P89" s="39">
        <f>$W$8</f>
        <v>2820151</v>
      </c>
      <c r="Q89" s="39">
        <f>$V$8</f>
        <v>43515</v>
      </c>
      <c r="R89" s="39">
        <f>$U$8</f>
        <v>685</v>
      </c>
    </row>
    <row r="90" spans="11:19" ht="15.75" thickBot="1">
      <c r="K90" s="70">
        <f>$AA$8</f>
        <v>59732129675791</v>
      </c>
      <c r="L90" s="70">
        <f>$Z$8</f>
        <v>859047860295</v>
      </c>
      <c r="M90" s="70">
        <f>$Y$8</f>
        <v>12545691535</v>
      </c>
      <c r="N90" s="70">
        <f>$X$8</f>
        <v>186368535</v>
      </c>
      <c r="O90" s="71">
        <f>$AI$8</f>
        <v>97</v>
      </c>
      <c r="P90" s="70">
        <f>$V$8</f>
        <v>43515</v>
      </c>
      <c r="Q90" s="70">
        <f>$U$8</f>
        <v>685</v>
      </c>
      <c r="R90" s="70">
        <f>$U$2</f>
        <v>11</v>
      </c>
      <c r="S90" s="16">
        <f>[1]!xMatDet(K83:R90)/[1]!xMatDet(K91:R98)</f>
        <v>184.62712359834083</v>
      </c>
    </row>
    <row r="91" spans="11:19">
      <c r="K91" s="39">
        <f>$AH$8</f>
        <v>6.2701584820619147E+26</v>
      </c>
      <c r="L91" s="39">
        <f>$AG$8</f>
        <v>8.4708966672821023E+24</v>
      </c>
      <c r="M91" s="39">
        <f>$AF$8</f>
        <v>1.1503166289706361E+23</v>
      </c>
      <c r="N91" s="39">
        <f>$AE$8</f>
        <v>1.5716684413122047E+21</v>
      </c>
      <c r="O91" s="39">
        <f>$AD$8</f>
        <v>2.162994034885931E+19</v>
      </c>
      <c r="P91" s="39">
        <f>$AC$8</f>
        <v>3.0024635741202643E+17</v>
      </c>
      <c r="Q91" s="39">
        <f>$AB$8</f>
        <v>4210038387792135</v>
      </c>
      <c r="R91" s="39">
        <f>$AA$8</f>
        <v>59732129675791</v>
      </c>
    </row>
    <row r="92" spans="11:19">
      <c r="K92" s="39">
        <f>$AG$8</f>
        <v>8.4708966672821023E+24</v>
      </c>
      <c r="L92" s="39">
        <f>$AF$8</f>
        <v>1.1503166289706361E+23</v>
      </c>
      <c r="M92" s="39">
        <f>$AE$8</f>
        <v>1.5716684413122047E+21</v>
      </c>
      <c r="N92" s="39">
        <f>$AD$8</f>
        <v>2.162994034885931E+19</v>
      </c>
      <c r="O92" s="39">
        <f>$AC$8</f>
        <v>3.0024635741202643E+17</v>
      </c>
      <c r="P92" s="39">
        <f>$AB$8</f>
        <v>4210038387792135</v>
      </c>
      <c r="Q92" s="39">
        <f>$AA$8</f>
        <v>59732129675791</v>
      </c>
      <c r="R92" s="39">
        <f>$Z$8</f>
        <v>859047860295</v>
      </c>
    </row>
    <row r="93" spans="11:19">
      <c r="K93" s="39">
        <f>$AF$8</f>
        <v>1.1503166289706361E+23</v>
      </c>
      <c r="L93" s="39">
        <f>$AE$8</f>
        <v>1.5716684413122047E+21</v>
      </c>
      <c r="M93" s="39">
        <f>$AD$8</f>
        <v>2.162994034885931E+19</v>
      </c>
      <c r="N93" s="39">
        <f>$AC$8</f>
        <v>3.0024635741202643E+17</v>
      </c>
      <c r="O93" s="39">
        <f>$AB$8</f>
        <v>4210038387792135</v>
      </c>
      <c r="P93" s="39">
        <f>$AA$8</f>
        <v>59732129675791</v>
      </c>
      <c r="Q93" s="39">
        <f>$Z$8</f>
        <v>859047860295</v>
      </c>
      <c r="R93" s="39">
        <f>$Y$8</f>
        <v>12545691535</v>
      </c>
    </row>
    <row r="94" spans="11:19">
      <c r="K94" s="39">
        <f>$AE$8</f>
        <v>1.5716684413122047E+21</v>
      </c>
      <c r="L94" s="39">
        <f>$AD$8</f>
        <v>2.162994034885931E+19</v>
      </c>
      <c r="M94" s="39">
        <f>$AC$8</f>
        <v>3.0024635741202643E+17</v>
      </c>
      <c r="N94" s="39">
        <f>$AB$8</f>
        <v>4210038387792135</v>
      </c>
      <c r="O94" s="39">
        <f>$AA$8</f>
        <v>59732129675791</v>
      </c>
      <c r="P94" s="39">
        <f>$Z$8</f>
        <v>859047860295</v>
      </c>
      <c r="Q94" s="39">
        <f>$Y$8</f>
        <v>12545691535</v>
      </c>
      <c r="R94" s="39">
        <f>$X$8</f>
        <v>186368535</v>
      </c>
    </row>
    <row r="95" spans="11:19">
      <c r="K95" s="39">
        <f>$AD$8</f>
        <v>2.162994034885931E+19</v>
      </c>
      <c r="L95" s="39">
        <f>$AC$8</f>
        <v>3.0024635741202643E+17</v>
      </c>
      <c r="M95" s="39">
        <f>$AB$8</f>
        <v>4210038387792135</v>
      </c>
      <c r="N95" s="39">
        <f>$AA$8</f>
        <v>59732129675791</v>
      </c>
      <c r="O95" s="39">
        <f>$Z$8</f>
        <v>859047860295</v>
      </c>
      <c r="P95" s="39">
        <f>$Y$8</f>
        <v>12545691535</v>
      </c>
      <c r="Q95" s="39">
        <f>$X$8</f>
        <v>186368535</v>
      </c>
      <c r="R95" s="39">
        <f>$W$8</f>
        <v>2820151</v>
      </c>
    </row>
    <row r="96" spans="11:19">
      <c r="K96" s="39">
        <f>$AC$8</f>
        <v>3.0024635741202643E+17</v>
      </c>
      <c r="L96" s="39">
        <f>$AB$8</f>
        <v>4210038387792135</v>
      </c>
      <c r="M96" s="39">
        <f>$AA$8</f>
        <v>59732129675791</v>
      </c>
      <c r="N96" s="39">
        <f>$Z$8</f>
        <v>859047860295</v>
      </c>
      <c r="O96" s="39">
        <f>$Y$8</f>
        <v>12545691535</v>
      </c>
      <c r="P96" s="39">
        <f>$X$8</f>
        <v>186368535</v>
      </c>
      <c r="Q96" s="39">
        <f>$W$8</f>
        <v>2820151</v>
      </c>
      <c r="R96" s="39">
        <f>$V$8</f>
        <v>43515</v>
      </c>
    </row>
    <row r="97" spans="11:19">
      <c r="K97" s="39">
        <f>$AB$8</f>
        <v>4210038387792135</v>
      </c>
      <c r="L97" s="39">
        <f>$AA$8</f>
        <v>59732129675791</v>
      </c>
      <c r="M97" s="39">
        <f>$Z$8</f>
        <v>859047860295</v>
      </c>
      <c r="N97" s="39">
        <f>$Y$8</f>
        <v>12545691535</v>
      </c>
      <c r="O97" s="39">
        <f>$X$8</f>
        <v>186368535</v>
      </c>
      <c r="P97" s="39">
        <f>$W$8</f>
        <v>2820151</v>
      </c>
      <c r="Q97" s="39">
        <f>$V$8</f>
        <v>43515</v>
      </c>
      <c r="R97" s="39">
        <f>$U$8</f>
        <v>685</v>
      </c>
    </row>
    <row r="98" spans="11:19">
      <c r="K98" s="39">
        <f>$AA$8</f>
        <v>59732129675791</v>
      </c>
      <c r="L98" s="39">
        <f>$Z$8</f>
        <v>859047860295</v>
      </c>
      <c r="M98" s="39">
        <f>$Y$8</f>
        <v>12545691535</v>
      </c>
      <c r="N98" s="39">
        <f>$X$8</f>
        <v>186368535</v>
      </c>
      <c r="O98" s="39">
        <f>$W$8</f>
        <v>2820151</v>
      </c>
      <c r="P98" s="39">
        <f>$V$8</f>
        <v>43515</v>
      </c>
      <c r="Q98" s="39">
        <f>$U$8</f>
        <v>685</v>
      </c>
      <c r="R98" s="39">
        <f>$U$2</f>
        <v>11</v>
      </c>
    </row>
    <row r="100" spans="11:19">
      <c r="K100" s="39"/>
      <c r="L100" s="39"/>
      <c r="M100" s="39"/>
      <c r="N100" s="39"/>
      <c r="O100" s="39"/>
      <c r="P100" s="39"/>
      <c r="Q100" s="39"/>
      <c r="R100" s="39"/>
    </row>
    <row r="101" spans="11:19">
      <c r="K101" s="39"/>
      <c r="L101" s="39"/>
      <c r="M101" s="39"/>
      <c r="N101" s="39"/>
      <c r="O101" s="39"/>
      <c r="P101" s="39"/>
      <c r="Q101" s="39"/>
      <c r="R101" s="39"/>
    </row>
    <row r="102" spans="11:19">
      <c r="K102" s="39">
        <f>$AH$8</f>
        <v>6.2701584820619147E+26</v>
      </c>
      <c r="L102" s="39">
        <f>$AG$8</f>
        <v>8.4708966672821023E+24</v>
      </c>
      <c r="M102" s="39">
        <f>$AF$8</f>
        <v>1.1503166289706361E+23</v>
      </c>
      <c r="N102" s="39">
        <f>$AE$8</f>
        <v>1.5716684413122047E+21</v>
      </c>
      <c r="O102" s="39">
        <f>$AD$8</f>
        <v>2.162994034885931E+19</v>
      </c>
      <c r="P102" s="63">
        <f>$AP$8</f>
        <v>603964096749226</v>
      </c>
      <c r="Q102" s="39">
        <f>$AB$8</f>
        <v>4210038387792135</v>
      </c>
      <c r="R102" s="39">
        <f>$AA$8</f>
        <v>59732129675791</v>
      </c>
    </row>
    <row r="103" spans="11:19">
      <c r="K103" s="39">
        <f>$AG$8</f>
        <v>8.4708966672821023E+24</v>
      </c>
      <c r="L103" s="39">
        <f>$AF$8</f>
        <v>1.1503166289706361E+23</v>
      </c>
      <c r="M103" s="39">
        <f>$AE$8</f>
        <v>1.5716684413122047E+21</v>
      </c>
      <c r="N103" s="39">
        <f>$AD$8</f>
        <v>2.162994034885931E+19</v>
      </c>
      <c r="O103" s="39">
        <f>$AC$8</f>
        <v>3.0024635741202643E+17</v>
      </c>
      <c r="P103" s="63">
        <f>$AO$8</f>
        <v>8565991486948</v>
      </c>
      <c r="Q103" s="39">
        <f>$AA$8</f>
        <v>59732129675791</v>
      </c>
      <c r="R103" s="39">
        <f>$Z$8</f>
        <v>859047860295</v>
      </c>
    </row>
    <row r="104" spans="11:19">
      <c r="K104" s="39">
        <f>$AF$8</f>
        <v>1.1503166289706361E+23</v>
      </c>
      <c r="L104" s="39">
        <f>$AE$8</f>
        <v>1.5716684413122047E+21</v>
      </c>
      <c r="M104" s="39">
        <f>$AD$8</f>
        <v>2.162994034885931E+19</v>
      </c>
      <c r="N104" s="39">
        <f>$AC$8</f>
        <v>3.0024635741202643E+17</v>
      </c>
      <c r="O104" s="39">
        <f>$AB$8</f>
        <v>4210038387792135</v>
      </c>
      <c r="P104" s="63">
        <f>$AN$8</f>
        <v>123100393474</v>
      </c>
      <c r="Q104" s="39">
        <f>$Z$8</f>
        <v>859047860295</v>
      </c>
      <c r="R104" s="39">
        <f>$Y$8</f>
        <v>12545691535</v>
      </c>
    </row>
    <row r="105" spans="11:19">
      <c r="K105" s="39">
        <f>$AE$8</f>
        <v>1.5716684413122047E+21</v>
      </c>
      <c r="L105" s="39">
        <f>$AD$8</f>
        <v>2.162994034885931E+19</v>
      </c>
      <c r="M105" s="39">
        <f>$AC$8</f>
        <v>3.0024635741202643E+17</v>
      </c>
      <c r="N105" s="39">
        <f>$AB$8</f>
        <v>4210038387792135</v>
      </c>
      <c r="O105" s="39">
        <f>$AA$8</f>
        <v>59732129675791</v>
      </c>
      <c r="P105" s="63">
        <f>$AM$8</f>
        <v>1795576924</v>
      </c>
      <c r="Q105" s="39">
        <f>$Y$8</f>
        <v>12545691535</v>
      </c>
      <c r="R105" s="39">
        <f>$X$8</f>
        <v>186368535</v>
      </c>
    </row>
    <row r="106" spans="11:19">
      <c r="K106" s="39">
        <f>$AD$8</f>
        <v>2.162994034885931E+19</v>
      </c>
      <c r="L106" s="39">
        <f>$AC$8</f>
        <v>3.0024635741202643E+17</v>
      </c>
      <c r="M106" s="39">
        <f>$AB$8</f>
        <v>4210038387792135</v>
      </c>
      <c r="N106" s="39">
        <f>$AA$8</f>
        <v>59732129675791</v>
      </c>
      <c r="O106" s="39">
        <f>$Z$8</f>
        <v>859047860295</v>
      </c>
      <c r="P106" s="63">
        <f>$AL$8</f>
        <v>26626546</v>
      </c>
      <c r="Q106" s="39">
        <f>$X$8</f>
        <v>186368535</v>
      </c>
      <c r="R106" s="39">
        <f>$W$8</f>
        <v>2820151</v>
      </c>
    </row>
    <row r="107" spans="11:19">
      <c r="K107" s="39">
        <f>$AC$8</f>
        <v>3.0024635741202643E+17</v>
      </c>
      <c r="L107" s="39">
        <f>$AB$8</f>
        <v>4210038387792135</v>
      </c>
      <c r="M107" s="39">
        <f>$AA$8</f>
        <v>59732129675791</v>
      </c>
      <c r="N107" s="39">
        <f>$Z$8</f>
        <v>859047860295</v>
      </c>
      <c r="O107" s="39">
        <f>$Y$8</f>
        <v>12545691535</v>
      </c>
      <c r="P107" s="63">
        <f>$AK$8</f>
        <v>401968</v>
      </c>
      <c r="Q107" s="39">
        <f>$W$8</f>
        <v>2820151</v>
      </c>
      <c r="R107" s="39">
        <f>$V$8</f>
        <v>43515</v>
      </c>
    </row>
    <row r="108" spans="11:19">
      <c r="K108" s="39">
        <f>$AB$8</f>
        <v>4210038387792135</v>
      </c>
      <c r="L108" s="39">
        <f>$AA$8</f>
        <v>59732129675791</v>
      </c>
      <c r="M108" s="39">
        <f>$Z$8</f>
        <v>859047860295</v>
      </c>
      <c r="N108" s="39">
        <f>$Y$8</f>
        <v>12545691535</v>
      </c>
      <c r="O108" s="39">
        <f>$X$8</f>
        <v>186368535</v>
      </c>
      <c r="P108" s="63">
        <f>$AJ$8</f>
        <v>6184</v>
      </c>
      <c r="Q108" s="39">
        <f>$V$8</f>
        <v>43515</v>
      </c>
      <c r="R108" s="39">
        <f>$U$8</f>
        <v>685</v>
      </c>
    </row>
    <row r="109" spans="11:19" ht="15.75" thickBot="1">
      <c r="K109" s="70">
        <f>$AA$8</f>
        <v>59732129675791</v>
      </c>
      <c r="L109" s="70">
        <f>$Z$8</f>
        <v>859047860295</v>
      </c>
      <c r="M109" s="70">
        <f>$Y$8</f>
        <v>12545691535</v>
      </c>
      <c r="N109" s="70">
        <f>$X$8</f>
        <v>186368535</v>
      </c>
      <c r="O109" s="70">
        <f>$W$8</f>
        <v>2820151</v>
      </c>
      <c r="P109" s="71">
        <f>$AI$8</f>
        <v>97</v>
      </c>
      <c r="Q109" s="70">
        <f>$U$8</f>
        <v>685</v>
      </c>
      <c r="R109" s="70">
        <f>$U$2</f>
        <v>11</v>
      </c>
      <c r="S109" s="16">
        <f>[1]!xMatDet(K102:R109)/[1]!xMatDet(K110:R117)</f>
        <v>-6997.0294017822807</v>
      </c>
    </row>
    <row r="110" spans="11:19">
      <c r="K110" s="39">
        <f>$AH$8</f>
        <v>6.2701584820619147E+26</v>
      </c>
      <c r="L110" s="39">
        <f>$AG$8</f>
        <v>8.4708966672821023E+24</v>
      </c>
      <c r="M110" s="39">
        <f>$AF$8</f>
        <v>1.1503166289706361E+23</v>
      </c>
      <c r="N110" s="39">
        <f>$AE$8</f>
        <v>1.5716684413122047E+21</v>
      </c>
      <c r="O110" s="39">
        <f>$AD$8</f>
        <v>2.162994034885931E+19</v>
      </c>
      <c r="P110" s="39">
        <f>$AC$8</f>
        <v>3.0024635741202643E+17</v>
      </c>
      <c r="Q110" s="39">
        <f>$AB$8</f>
        <v>4210038387792135</v>
      </c>
      <c r="R110" s="39">
        <f>$AA$8</f>
        <v>59732129675791</v>
      </c>
    </row>
    <row r="111" spans="11:19">
      <c r="K111" s="39">
        <f>$AG$8</f>
        <v>8.4708966672821023E+24</v>
      </c>
      <c r="L111" s="39">
        <f>$AF$8</f>
        <v>1.1503166289706361E+23</v>
      </c>
      <c r="M111" s="39">
        <f>$AE$8</f>
        <v>1.5716684413122047E+21</v>
      </c>
      <c r="N111" s="39">
        <f>$AD$8</f>
        <v>2.162994034885931E+19</v>
      </c>
      <c r="O111" s="39">
        <f>$AC$8</f>
        <v>3.0024635741202643E+17</v>
      </c>
      <c r="P111" s="39">
        <f>$AB$8</f>
        <v>4210038387792135</v>
      </c>
      <c r="Q111" s="39">
        <f>$AA$8</f>
        <v>59732129675791</v>
      </c>
      <c r="R111" s="39">
        <f>$Z$8</f>
        <v>859047860295</v>
      </c>
    </row>
    <row r="112" spans="11:19">
      <c r="K112" s="39">
        <f>$AF$8</f>
        <v>1.1503166289706361E+23</v>
      </c>
      <c r="L112" s="39">
        <f>$AE$8</f>
        <v>1.5716684413122047E+21</v>
      </c>
      <c r="M112" s="39">
        <f>$AD$8</f>
        <v>2.162994034885931E+19</v>
      </c>
      <c r="N112" s="39">
        <f>$AC$8</f>
        <v>3.0024635741202643E+17</v>
      </c>
      <c r="O112" s="39">
        <f>$AB$8</f>
        <v>4210038387792135</v>
      </c>
      <c r="P112" s="39">
        <f>$AA$8</f>
        <v>59732129675791</v>
      </c>
      <c r="Q112" s="39">
        <f>$Z$8</f>
        <v>859047860295</v>
      </c>
      <c r="R112" s="39">
        <f>$Y$8</f>
        <v>12545691535</v>
      </c>
    </row>
    <row r="113" spans="11:19">
      <c r="K113" s="39">
        <f>$AE$8</f>
        <v>1.5716684413122047E+21</v>
      </c>
      <c r="L113" s="39">
        <f>$AD$8</f>
        <v>2.162994034885931E+19</v>
      </c>
      <c r="M113" s="39">
        <f>$AC$8</f>
        <v>3.0024635741202643E+17</v>
      </c>
      <c r="N113" s="39">
        <f>$AB$8</f>
        <v>4210038387792135</v>
      </c>
      <c r="O113" s="39">
        <f>$AA$8</f>
        <v>59732129675791</v>
      </c>
      <c r="P113" s="39">
        <f>$Z$8</f>
        <v>859047860295</v>
      </c>
      <c r="Q113" s="39">
        <f>$Y$8</f>
        <v>12545691535</v>
      </c>
      <c r="R113" s="39">
        <f>$X$8</f>
        <v>186368535</v>
      </c>
    </row>
    <row r="114" spans="11:19">
      <c r="K114" s="39">
        <f>$AD$8</f>
        <v>2.162994034885931E+19</v>
      </c>
      <c r="L114" s="39">
        <f>$AC$8</f>
        <v>3.0024635741202643E+17</v>
      </c>
      <c r="M114" s="39">
        <f>$AB$8</f>
        <v>4210038387792135</v>
      </c>
      <c r="N114" s="39">
        <f>$AA$8</f>
        <v>59732129675791</v>
      </c>
      <c r="O114" s="39">
        <f>$Z$8</f>
        <v>859047860295</v>
      </c>
      <c r="P114" s="39">
        <f>$Y$8</f>
        <v>12545691535</v>
      </c>
      <c r="Q114" s="39">
        <f>$X$8</f>
        <v>186368535</v>
      </c>
      <c r="R114" s="39">
        <f>$W$8</f>
        <v>2820151</v>
      </c>
    </row>
    <row r="115" spans="11:19">
      <c r="K115" s="39">
        <f>$AC$8</f>
        <v>3.0024635741202643E+17</v>
      </c>
      <c r="L115" s="39">
        <f>$AB$8</f>
        <v>4210038387792135</v>
      </c>
      <c r="M115" s="39">
        <f>$AA$8</f>
        <v>59732129675791</v>
      </c>
      <c r="N115" s="39">
        <f>$Z$8</f>
        <v>859047860295</v>
      </c>
      <c r="O115" s="39">
        <f>$Y$8</f>
        <v>12545691535</v>
      </c>
      <c r="P115" s="39">
        <f>$X$8</f>
        <v>186368535</v>
      </c>
      <c r="Q115" s="39">
        <f>$W$8</f>
        <v>2820151</v>
      </c>
      <c r="R115" s="39">
        <f>$V$8</f>
        <v>43515</v>
      </c>
    </row>
    <row r="116" spans="11:19">
      <c r="K116" s="39">
        <f>$AB$8</f>
        <v>4210038387792135</v>
      </c>
      <c r="L116" s="39">
        <f>$AA$8</f>
        <v>59732129675791</v>
      </c>
      <c r="M116" s="39">
        <f>$Z$8</f>
        <v>859047860295</v>
      </c>
      <c r="N116" s="39">
        <f>$Y$8</f>
        <v>12545691535</v>
      </c>
      <c r="O116" s="39">
        <f>$X$8</f>
        <v>186368535</v>
      </c>
      <c r="P116" s="39">
        <f>$W$8</f>
        <v>2820151</v>
      </c>
      <c r="Q116" s="39">
        <f>$V$8</f>
        <v>43515</v>
      </c>
      <c r="R116" s="39">
        <f>$U$8</f>
        <v>685</v>
      </c>
    </row>
    <row r="117" spans="11:19">
      <c r="K117" s="39">
        <f>$AA$8</f>
        <v>59732129675791</v>
      </c>
      <c r="L117" s="39">
        <f>$Z$8</f>
        <v>859047860295</v>
      </c>
      <c r="M117" s="39">
        <f>$Y$8</f>
        <v>12545691535</v>
      </c>
      <c r="N117" s="39">
        <f>$X$8</f>
        <v>186368535</v>
      </c>
      <c r="O117" s="39">
        <f>$W$8</f>
        <v>2820151</v>
      </c>
      <c r="P117" s="39">
        <f>$V$8</f>
        <v>43515</v>
      </c>
      <c r="Q117" s="39">
        <f>$U$8</f>
        <v>685</v>
      </c>
      <c r="R117" s="39">
        <f>$U$2</f>
        <v>11</v>
      </c>
    </row>
    <row r="119" spans="11:19">
      <c r="K119" s="39"/>
      <c r="L119" s="39"/>
      <c r="M119" s="39"/>
      <c r="N119" s="39"/>
      <c r="O119" s="39"/>
      <c r="P119" s="39"/>
      <c r="Q119" s="39"/>
      <c r="R119" s="39"/>
    </row>
    <row r="120" spans="11:19">
      <c r="K120" s="39"/>
      <c r="L120" s="39"/>
      <c r="M120" s="39"/>
      <c r="N120" s="39"/>
      <c r="O120" s="39"/>
      <c r="P120" s="39"/>
      <c r="Q120" s="39"/>
      <c r="R120" s="39"/>
    </row>
    <row r="121" spans="11:19">
      <c r="K121" s="39">
        <f>$AH$8</f>
        <v>6.2701584820619147E+26</v>
      </c>
      <c r="L121" s="39">
        <f>$AG$8</f>
        <v>8.4708966672821023E+24</v>
      </c>
      <c r="M121" s="39">
        <f>$AF$8</f>
        <v>1.1503166289706361E+23</v>
      </c>
      <c r="N121" s="39">
        <f>$AE$8</f>
        <v>1.5716684413122047E+21</v>
      </c>
      <c r="O121" s="39">
        <f>$AD$8</f>
        <v>2.162994034885931E+19</v>
      </c>
      <c r="P121" s="39">
        <f>$AC$8</f>
        <v>3.0024635741202643E+17</v>
      </c>
      <c r="Q121" s="63">
        <f>$AP$8</f>
        <v>603964096749226</v>
      </c>
      <c r="R121" s="39">
        <f>$AA$8</f>
        <v>59732129675791</v>
      </c>
    </row>
    <row r="122" spans="11:19">
      <c r="K122" s="39">
        <f>$AG$8</f>
        <v>8.4708966672821023E+24</v>
      </c>
      <c r="L122" s="39">
        <f>$AF$8</f>
        <v>1.1503166289706361E+23</v>
      </c>
      <c r="M122" s="39">
        <f>$AE$8</f>
        <v>1.5716684413122047E+21</v>
      </c>
      <c r="N122" s="39">
        <f>$AD$8</f>
        <v>2.162994034885931E+19</v>
      </c>
      <c r="O122" s="39">
        <f>$AC$8</f>
        <v>3.0024635741202643E+17</v>
      </c>
      <c r="P122" s="39">
        <f>$AB$8</f>
        <v>4210038387792135</v>
      </c>
      <c r="Q122" s="63">
        <f>$AO$8</f>
        <v>8565991486948</v>
      </c>
      <c r="R122" s="39">
        <f>$Z$8</f>
        <v>859047860295</v>
      </c>
    </row>
    <row r="123" spans="11:19">
      <c r="K123" s="39">
        <f>$AF$8</f>
        <v>1.1503166289706361E+23</v>
      </c>
      <c r="L123" s="39">
        <f>$AE$8</f>
        <v>1.5716684413122047E+21</v>
      </c>
      <c r="M123" s="39">
        <f>$AD$8</f>
        <v>2.162994034885931E+19</v>
      </c>
      <c r="N123" s="39">
        <f>$AC$8</f>
        <v>3.0024635741202643E+17</v>
      </c>
      <c r="O123" s="39">
        <f>$AB$8</f>
        <v>4210038387792135</v>
      </c>
      <c r="P123" s="39">
        <f>$AA$8</f>
        <v>59732129675791</v>
      </c>
      <c r="Q123" s="63">
        <f>$AN$8</f>
        <v>123100393474</v>
      </c>
      <c r="R123" s="39">
        <f>$Y$8</f>
        <v>12545691535</v>
      </c>
    </row>
    <row r="124" spans="11:19">
      <c r="K124" s="39">
        <f>$AE$8</f>
        <v>1.5716684413122047E+21</v>
      </c>
      <c r="L124" s="39">
        <f>$AD$8</f>
        <v>2.162994034885931E+19</v>
      </c>
      <c r="M124" s="39">
        <f>$AC$8</f>
        <v>3.0024635741202643E+17</v>
      </c>
      <c r="N124" s="39">
        <f>$AB$8</f>
        <v>4210038387792135</v>
      </c>
      <c r="O124" s="39">
        <f>$AA$8</f>
        <v>59732129675791</v>
      </c>
      <c r="P124" s="39">
        <f>$Z$8</f>
        <v>859047860295</v>
      </c>
      <c r="Q124" s="63">
        <f>$AM$8</f>
        <v>1795576924</v>
      </c>
      <c r="R124" s="39">
        <f>$X$8</f>
        <v>186368535</v>
      </c>
    </row>
    <row r="125" spans="11:19">
      <c r="K125" s="39">
        <f>$AD$8</f>
        <v>2.162994034885931E+19</v>
      </c>
      <c r="L125" s="39">
        <f>$AC$8</f>
        <v>3.0024635741202643E+17</v>
      </c>
      <c r="M125" s="39">
        <f>$AB$8</f>
        <v>4210038387792135</v>
      </c>
      <c r="N125" s="39">
        <f>$AA$8</f>
        <v>59732129675791</v>
      </c>
      <c r="O125" s="39">
        <f>$Z$8</f>
        <v>859047860295</v>
      </c>
      <c r="P125" s="39">
        <f>$Y$8</f>
        <v>12545691535</v>
      </c>
      <c r="Q125" s="63">
        <f>$AL$8</f>
        <v>26626546</v>
      </c>
      <c r="R125" s="39">
        <f>$W$8</f>
        <v>2820151</v>
      </c>
    </row>
    <row r="126" spans="11:19">
      <c r="K126" s="39">
        <f>$AC$8</f>
        <v>3.0024635741202643E+17</v>
      </c>
      <c r="L126" s="39">
        <f>$AB$8</f>
        <v>4210038387792135</v>
      </c>
      <c r="M126" s="39">
        <f>$AA$8</f>
        <v>59732129675791</v>
      </c>
      <c r="N126" s="39">
        <f>$Z$8</f>
        <v>859047860295</v>
      </c>
      <c r="O126" s="39">
        <f>$Y$8</f>
        <v>12545691535</v>
      </c>
      <c r="P126" s="39">
        <f>$X$8</f>
        <v>186368535</v>
      </c>
      <c r="Q126" s="63">
        <f>$AK$8</f>
        <v>401968</v>
      </c>
      <c r="R126" s="39">
        <f>$V$8</f>
        <v>43515</v>
      </c>
    </row>
    <row r="127" spans="11:19">
      <c r="K127" s="39">
        <f>$AB$8</f>
        <v>4210038387792135</v>
      </c>
      <c r="L127" s="39">
        <f>$AA$8</f>
        <v>59732129675791</v>
      </c>
      <c r="M127" s="39">
        <f>$Z$8</f>
        <v>859047860295</v>
      </c>
      <c r="N127" s="39">
        <f>$Y$8</f>
        <v>12545691535</v>
      </c>
      <c r="O127" s="39">
        <f>$X$8</f>
        <v>186368535</v>
      </c>
      <c r="P127" s="39">
        <f>$W$8</f>
        <v>2820151</v>
      </c>
      <c r="Q127" s="63">
        <f>$AJ$8</f>
        <v>6184</v>
      </c>
      <c r="R127" s="39">
        <f>$U$8</f>
        <v>685</v>
      </c>
    </row>
    <row r="128" spans="11:19" ht="15.75" thickBot="1">
      <c r="K128" s="70">
        <f>$AA$8</f>
        <v>59732129675791</v>
      </c>
      <c r="L128" s="70">
        <f>$Z$8</f>
        <v>859047860295</v>
      </c>
      <c r="M128" s="70">
        <f>$Y$8</f>
        <v>12545691535</v>
      </c>
      <c r="N128" s="70">
        <f>$X$8</f>
        <v>186368535</v>
      </c>
      <c r="O128" s="70">
        <f>$W$8</f>
        <v>2820151</v>
      </c>
      <c r="P128" s="70">
        <f>$V$8</f>
        <v>43515</v>
      </c>
      <c r="Q128" s="71">
        <f>$AI$8</f>
        <v>97</v>
      </c>
      <c r="R128" s="70">
        <f>$U$2</f>
        <v>11</v>
      </c>
      <c r="S128" s="16">
        <f>[1]!xMatDet(K121:R128)/[1]!xMatDet(K129:R136)</f>
        <v>146772.74357664378</v>
      </c>
    </row>
    <row r="129" spans="11:18">
      <c r="K129" s="39">
        <f>$AH$8</f>
        <v>6.2701584820619147E+26</v>
      </c>
      <c r="L129" s="39">
        <f>$AG$8</f>
        <v>8.4708966672821023E+24</v>
      </c>
      <c r="M129" s="39">
        <f>$AF$8</f>
        <v>1.1503166289706361E+23</v>
      </c>
      <c r="N129" s="39">
        <f>$AE$8</f>
        <v>1.5716684413122047E+21</v>
      </c>
      <c r="O129" s="39">
        <f>$AD$8</f>
        <v>2.162994034885931E+19</v>
      </c>
      <c r="P129" s="39">
        <f>$AC$8</f>
        <v>3.0024635741202643E+17</v>
      </c>
      <c r="Q129" s="39">
        <f>$AB$8</f>
        <v>4210038387792135</v>
      </c>
      <c r="R129" s="39">
        <f>$AA$8</f>
        <v>59732129675791</v>
      </c>
    </row>
    <row r="130" spans="11:18">
      <c r="K130" s="39">
        <f>$AG$8</f>
        <v>8.4708966672821023E+24</v>
      </c>
      <c r="L130" s="39">
        <f>$AF$8</f>
        <v>1.1503166289706361E+23</v>
      </c>
      <c r="M130" s="39">
        <f>$AE$8</f>
        <v>1.5716684413122047E+21</v>
      </c>
      <c r="N130" s="39">
        <f>$AD$8</f>
        <v>2.162994034885931E+19</v>
      </c>
      <c r="O130" s="39">
        <f>$AC$8</f>
        <v>3.0024635741202643E+17</v>
      </c>
      <c r="P130" s="39">
        <f>$AB$8</f>
        <v>4210038387792135</v>
      </c>
      <c r="Q130" s="39">
        <f>$AA$8</f>
        <v>59732129675791</v>
      </c>
      <c r="R130" s="39">
        <f>$Z$8</f>
        <v>859047860295</v>
      </c>
    </row>
    <row r="131" spans="11:18">
      <c r="K131" s="39">
        <f>$AF$8</f>
        <v>1.1503166289706361E+23</v>
      </c>
      <c r="L131" s="39">
        <f>$AE$8</f>
        <v>1.5716684413122047E+21</v>
      </c>
      <c r="M131" s="39">
        <f>$AD$8</f>
        <v>2.162994034885931E+19</v>
      </c>
      <c r="N131" s="39">
        <f>$AC$8</f>
        <v>3.0024635741202643E+17</v>
      </c>
      <c r="O131" s="39">
        <f>$AB$8</f>
        <v>4210038387792135</v>
      </c>
      <c r="P131" s="39">
        <f>$AA$8</f>
        <v>59732129675791</v>
      </c>
      <c r="Q131" s="39">
        <f>$Z$8</f>
        <v>859047860295</v>
      </c>
      <c r="R131" s="39">
        <f>$Y$8</f>
        <v>12545691535</v>
      </c>
    </row>
    <row r="132" spans="11:18">
      <c r="K132" s="39">
        <f>$AE$8</f>
        <v>1.5716684413122047E+21</v>
      </c>
      <c r="L132" s="39">
        <f>$AD$8</f>
        <v>2.162994034885931E+19</v>
      </c>
      <c r="M132" s="39">
        <f>$AC$8</f>
        <v>3.0024635741202643E+17</v>
      </c>
      <c r="N132" s="39">
        <f>$AB$8</f>
        <v>4210038387792135</v>
      </c>
      <c r="O132" s="39">
        <f>$AA$8</f>
        <v>59732129675791</v>
      </c>
      <c r="P132" s="39">
        <f>$Z$8</f>
        <v>859047860295</v>
      </c>
      <c r="Q132" s="39">
        <f>$Y$8</f>
        <v>12545691535</v>
      </c>
      <c r="R132" s="39">
        <f>$X$8</f>
        <v>186368535</v>
      </c>
    </row>
    <row r="133" spans="11:18">
      <c r="K133" s="39">
        <f>$AD$8</f>
        <v>2.162994034885931E+19</v>
      </c>
      <c r="L133" s="39">
        <f>$AC$8</f>
        <v>3.0024635741202643E+17</v>
      </c>
      <c r="M133" s="39">
        <f>$AB$8</f>
        <v>4210038387792135</v>
      </c>
      <c r="N133" s="39">
        <f>$AA$8</f>
        <v>59732129675791</v>
      </c>
      <c r="O133" s="39">
        <f>$Z$8</f>
        <v>859047860295</v>
      </c>
      <c r="P133" s="39">
        <f>$Y$8</f>
        <v>12545691535</v>
      </c>
      <c r="Q133" s="39">
        <f>$X$8</f>
        <v>186368535</v>
      </c>
      <c r="R133" s="39">
        <f>$W$8</f>
        <v>2820151</v>
      </c>
    </row>
    <row r="134" spans="11:18">
      <c r="K134" s="39">
        <f>$AC$8</f>
        <v>3.0024635741202643E+17</v>
      </c>
      <c r="L134" s="39">
        <f>$AB$8</f>
        <v>4210038387792135</v>
      </c>
      <c r="M134" s="39">
        <f>$AA$8</f>
        <v>59732129675791</v>
      </c>
      <c r="N134" s="39">
        <f>$Z$8</f>
        <v>859047860295</v>
      </c>
      <c r="O134" s="39">
        <f>$Y$8</f>
        <v>12545691535</v>
      </c>
      <c r="P134" s="39">
        <f>$X$8</f>
        <v>186368535</v>
      </c>
      <c r="Q134" s="39">
        <f>$W$8</f>
        <v>2820151</v>
      </c>
      <c r="R134" s="39">
        <f>$V$8</f>
        <v>43515</v>
      </c>
    </row>
    <row r="135" spans="11:18">
      <c r="K135" s="39">
        <f>$AB$8</f>
        <v>4210038387792135</v>
      </c>
      <c r="L135" s="39">
        <f>$AA$8</f>
        <v>59732129675791</v>
      </c>
      <c r="M135" s="39">
        <f>$Z$8</f>
        <v>859047860295</v>
      </c>
      <c r="N135" s="39">
        <f>$Y$8</f>
        <v>12545691535</v>
      </c>
      <c r="O135" s="39">
        <f>$X$8</f>
        <v>186368535</v>
      </c>
      <c r="P135" s="39">
        <f>$W$8</f>
        <v>2820151</v>
      </c>
      <c r="Q135" s="39">
        <f>$V$8</f>
        <v>43515</v>
      </c>
      <c r="R135" s="39">
        <f>$U$8</f>
        <v>685</v>
      </c>
    </row>
    <row r="136" spans="11:18">
      <c r="K136" s="39">
        <f>$AA$8</f>
        <v>59732129675791</v>
      </c>
      <c r="L136" s="39">
        <f>$Z$8</f>
        <v>859047860295</v>
      </c>
      <c r="M136" s="39">
        <f>$Y$8</f>
        <v>12545691535</v>
      </c>
      <c r="N136" s="39">
        <f>$X$8</f>
        <v>186368535</v>
      </c>
      <c r="O136" s="39">
        <f>$W$8</f>
        <v>2820151</v>
      </c>
      <c r="P136" s="39">
        <f>$V$8</f>
        <v>43515</v>
      </c>
      <c r="Q136" s="39">
        <f>$U$8</f>
        <v>685</v>
      </c>
      <c r="R136" s="39">
        <f>$U$2</f>
        <v>11</v>
      </c>
    </row>
    <row r="138" spans="11:18">
      <c r="K138" s="39"/>
      <c r="L138" s="39"/>
      <c r="M138" s="39"/>
      <c r="N138" s="39"/>
      <c r="O138" s="39"/>
      <c r="P138" s="39"/>
      <c r="Q138" s="39"/>
      <c r="R138" s="39"/>
    </row>
    <row r="139" spans="11:18">
      <c r="K139" s="39"/>
      <c r="L139" s="39"/>
      <c r="M139" s="39"/>
      <c r="N139" s="39"/>
      <c r="O139" s="39"/>
      <c r="P139" s="39"/>
      <c r="Q139" s="39"/>
      <c r="R139" s="39"/>
    </row>
    <row r="140" spans="11:18">
      <c r="K140" s="39">
        <f>$AH$8</f>
        <v>6.2701584820619147E+26</v>
      </c>
      <c r="L140" s="39">
        <f>$AG$8</f>
        <v>8.4708966672821023E+24</v>
      </c>
      <c r="M140" s="39">
        <f>$AF$8</f>
        <v>1.1503166289706361E+23</v>
      </c>
      <c r="N140" s="39">
        <f>$AE$8</f>
        <v>1.5716684413122047E+21</v>
      </c>
      <c r="O140" s="39">
        <f>$AD$8</f>
        <v>2.162994034885931E+19</v>
      </c>
      <c r="P140" s="39">
        <f>$AC$8</f>
        <v>3.0024635741202643E+17</v>
      </c>
      <c r="Q140" s="39">
        <f>$AB$8</f>
        <v>4210038387792135</v>
      </c>
      <c r="R140" s="63">
        <f>$AP$8</f>
        <v>603964096749226</v>
      </c>
    </row>
    <row r="141" spans="11:18">
      <c r="K141" s="39">
        <f>$AG$8</f>
        <v>8.4708966672821023E+24</v>
      </c>
      <c r="L141" s="39">
        <f>$AF$8</f>
        <v>1.1503166289706361E+23</v>
      </c>
      <c r="M141" s="39">
        <f>$AE$8</f>
        <v>1.5716684413122047E+21</v>
      </c>
      <c r="N141" s="39">
        <f>$AD$8</f>
        <v>2.162994034885931E+19</v>
      </c>
      <c r="O141" s="39">
        <f>$AC$8</f>
        <v>3.0024635741202643E+17</v>
      </c>
      <c r="P141" s="39">
        <f>$AB$8</f>
        <v>4210038387792135</v>
      </c>
      <c r="Q141" s="39">
        <f>$AA$8</f>
        <v>59732129675791</v>
      </c>
      <c r="R141" s="63">
        <f>$AO$8</f>
        <v>8565991486948</v>
      </c>
    </row>
    <row r="142" spans="11:18">
      <c r="K142" s="39">
        <f>$AF$8</f>
        <v>1.1503166289706361E+23</v>
      </c>
      <c r="L142" s="39">
        <f>$AE$8</f>
        <v>1.5716684413122047E+21</v>
      </c>
      <c r="M142" s="39">
        <f>$AD$8</f>
        <v>2.162994034885931E+19</v>
      </c>
      <c r="N142" s="39">
        <f>$AC$8</f>
        <v>3.0024635741202643E+17</v>
      </c>
      <c r="O142" s="39">
        <f>$AB$8</f>
        <v>4210038387792135</v>
      </c>
      <c r="P142" s="39">
        <f>$AA$8</f>
        <v>59732129675791</v>
      </c>
      <c r="Q142" s="39">
        <f>$Z$8</f>
        <v>859047860295</v>
      </c>
      <c r="R142" s="63">
        <f>$AN$8</f>
        <v>123100393474</v>
      </c>
    </row>
    <row r="143" spans="11:18">
      <c r="K143" s="39">
        <f>$AE$8</f>
        <v>1.5716684413122047E+21</v>
      </c>
      <c r="L143" s="39">
        <f>$AD$8</f>
        <v>2.162994034885931E+19</v>
      </c>
      <c r="M143" s="39">
        <f>$AC$8</f>
        <v>3.0024635741202643E+17</v>
      </c>
      <c r="N143" s="39">
        <f>$AB$8</f>
        <v>4210038387792135</v>
      </c>
      <c r="O143" s="39">
        <f>$AA$8</f>
        <v>59732129675791</v>
      </c>
      <c r="P143" s="39">
        <f>$Z$8</f>
        <v>859047860295</v>
      </c>
      <c r="Q143" s="39">
        <f>$Y$8</f>
        <v>12545691535</v>
      </c>
      <c r="R143" s="63">
        <f>$AM$8</f>
        <v>1795576924</v>
      </c>
    </row>
    <row r="144" spans="11:18">
      <c r="K144" s="39">
        <f>$AD$8</f>
        <v>2.162994034885931E+19</v>
      </c>
      <c r="L144" s="39">
        <f>$AC$8</f>
        <v>3.0024635741202643E+17</v>
      </c>
      <c r="M144" s="39">
        <f>$AB$8</f>
        <v>4210038387792135</v>
      </c>
      <c r="N144" s="39">
        <f>$AA$8</f>
        <v>59732129675791</v>
      </c>
      <c r="O144" s="39">
        <f>$Z$8</f>
        <v>859047860295</v>
      </c>
      <c r="P144" s="39">
        <f>$Y$8</f>
        <v>12545691535</v>
      </c>
      <c r="Q144" s="39">
        <f>$X$8</f>
        <v>186368535</v>
      </c>
      <c r="R144" s="63">
        <f>$AL$8</f>
        <v>26626546</v>
      </c>
    </row>
    <row r="145" spans="11:19">
      <c r="K145" s="39">
        <f>$AC$8</f>
        <v>3.0024635741202643E+17</v>
      </c>
      <c r="L145" s="39">
        <f>$AB$8</f>
        <v>4210038387792135</v>
      </c>
      <c r="M145" s="39">
        <f>$AA$8</f>
        <v>59732129675791</v>
      </c>
      <c r="N145" s="39">
        <f>$Z$8</f>
        <v>859047860295</v>
      </c>
      <c r="O145" s="39">
        <f>$Y$8</f>
        <v>12545691535</v>
      </c>
      <c r="P145" s="39">
        <f>$X$8</f>
        <v>186368535</v>
      </c>
      <c r="Q145" s="39">
        <f>$W$8</f>
        <v>2820151</v>
      </c>
      <c r="R145" s="63">
        <f>$AK$8</f>
        <v>401968</v>
      </c>
    </row>
    <row r="146" spans="11:19">
      <c r="K146" s="39">
        <f>$AB$8</f>
        <v>4210038387792135</v>
      </c>
      <c r="L146" s="39">
        <f>$AA$8</f>
        <v>59732129675791</v>
      </c>
      <c r="M146" s="39">
        <f>$Z$8</f>
        <v>859047860295</v>
      </c>
      <c r="N146" s="39">
        <f>$Y$8</f>
        <v>12545691535</v>
      </c>
      <c r="O146" s="39">
        <f>$X$8</f>
        <v>186368535</v>
      </c>
      <c r="P146" s="39">
        <f>$W$8</f>
        <v>2820151</v>
      </c>
      <c r="Q146" s="39">
        <f>$V$8</f>
        <v>43515</v>
      </c>
      <c r="R146" s="63">
        <f>$AJ$8</f>
        <v>6184</v>
      </c>
    </row>
    <row r="147" spans="11:19" ht="15.75" thickBot="1">
      <c r="K147" s="70">
        <f>$AA$8</f>
        <v>59732129675791</v>
      </c>
      <c r="L147" s="70">
        <f>$Z$8</f>
        <v>859047860295</v>
      </c>
      <c r="M147" s="70">
        <f>$Y$8</f>
        <v>12545691535</v>
      </c>
      <c r="N147" s="70">
        <f>$X$8</f>
        <v>186368535</v>
      </c>
      <c r="O147" s="70">
        <f>$W$8</f>
        <v>2820151</v>
      </c>
      <c r="P147" s="70">
        <f>$V$8</f>
        <v>43515</v>
      </c>
      <c r="Q147" s="70">
        <f>$U$8</f>
        <v>685</v>
      </c>
      <c r="R147" s="71">
        <f>$AI$8</f>
        <v>97</v>
      </c>
      <c r="S147" s="16">
        <f>[1]!xMatDet(K140:R147)/[1]!xMatDet(K148:R155)</f>
        <v>-1314664.1427284109</v>
      </c>
    </row>
    <row r="148" spans="11:19">
      <c r="K148" s="39">
        <f>$AH$8</f>
        <v>6.2701584820619147E+26</v>
      </c>
      <c r="L148" s="39">
        <f>$AG$8</f>
        <v>8.4708966672821023E+24</v>
      </c>
      <c r="M148" s="39">
        <f>$AF$8</f>
        <v>1.1503166289706361E+23</v>
      </c>
      <c r="N148" s="39">
        <f>$AE$8</f>
        <v>1.5716684413122047E+21</v>
      </c>
      <c r="O148" s="39">
        <f>$AD$8</f>
        <v>2.162994034885931E+19</v>
      </c>
      <c r="P148" s="39">
        <f>$AC$8</f>
        <v>3.0024635741202643E+17</v>
      </c>
      <c r="Q148" s="39">
        <f>$AB$8</f>
        <v>4210038387792135</v>
      </c>
      <c r="R148" s="39">
        <f>$AA$8</f>
        <v>59732129675791</v>
      </c>
    </row>
    <row r="149" spans="11:19">
      <c r="K149" s="39">
        <f>$AG$8</f>
        <v>8.4708966672821023E+24</v>
      </c>
      <c r="L149" s="39">
        <f>$AF$8</f>
        <v>1.1503166289706361E+23</v>
      </c>
      <c r="M149" s="39">
        <f>$AE$8</f>
        <v>1.5716684413122047E+21</v>
      </c>
      <c r="N149" s="39">
        <f>$AD$8</f>
        <v>2.162994034885931E+19</v>
      </c>
      <c r="O149" s="39">
        <f>$AC$8</f>
        <v>3.0024635741202643E+17</v>
      </c>
      <c r="P149" s="39">
        <f>$AB$8</f>
        <v>4210038387792135</v>
      </c>
      <c r="Q149" s="39">
        <f>$AA$8</f>
        <v>59732129675791</v>
      </c>
      <c r="R149" s="39">
        <f>$Z$8</f>
        <v>859047860295</v>
      </c>
    </row>
    <row r="150" spans="11:19">
      <c r="K150" s="39">
        <f>$AF$8</f>
        <v>1.1503166289706361E+23</v>
      </c>
      <c r="L150" s="39">
        <f>$AE$8</f>
        <v>1.5716684413122047E+21</v>
      </c>
      <c r="M150" s="39">
        <f>$AD$8</f>
        <v>2.162994034885931E+19</v>
      </c>
      <c r="N150" s="39">
        <f>$AC$8</f>
        <v>3.0024635741202643E+17</v>
      </c>
      <c r="O150" s="39">
        <f>$AB$8</f>
        <v>4210038387792135</v>
      </c>
      <c r="P150" s="39">
        <f>$AA$8</f>
        <v>59732129675791</v>
      </c>
      <c r="Q150" s="39">
        <f>$Z$8</f>
        <v>859047860295</v>
      </c>
      <c r="R150" s="39">
        <f>$Y$8</f>
        <v>12545691535</v>
      </c>
    </row>
    <row r="151" spans="11:19">
      <c r="K151" s="39">
        <f>$AE$8</f>
        <v>1.5716684413122047E+21</v>
      </c>
      <c r="L151" s="39">
        <f>$AD$8</f>
        <v>2.162994034885931E+19</v>
      </c>
      <c r="M151" s="39">
        <f>$AC$8</f>
        <v>3.0024635741202643E+17</v>
      </c>
      <c r="N151" s="39">
        <f>$AB$8</f>
        <v>4210038387792135</v>
      </c>
      <c r="O151" s="39">
        <f>$AA$8</f>
        <v>59732129675791</v>
      </c>
      <c r="P151" s="39">
        <f>$Z$8</f>
        <v>859047860295</v>
      </c>
      <c r="Q151" s="39">
        <f>$Y$8</f>
        <v>12545691535</v>
      </c>
      <c r="R151" s="39">
        <f>$X$8</f>
        <v>186368535</v>
      </c>
    </row>
    <row r="152" spans="11:19">
      <c r="K152" s="39">
        <f>$AD$8</f>
        <v>2.162994034885931E+19</v>
      </c>
      <c r="L152" s="39">
        <f>$AC$8</f>
        <v>3.0024635741202643E+17</v>
      </c>
      <c r="M152" s="39">
        <f>$AB$8</f>
        <v>4210038387792135</v>
      </c>
      <c r="N152" s="39">
        <f>$AA$8</f>
        <v>59732129675791</v>
      </c>
      <c r="O152" s="39">
        <f>$Z$8</f>
        <v>859047860295</v>
      </c>
      <c r="P152" s="39">
        <f>$Y$8</f>
        <v>12545691535</v>
      </c>
      <c r="Q152" s="39">
        <f>$X$8</f>
        <v>186368535</v>
      </c>
      <c r="R152" s="39">
        <f>$W$8</f>
        <v>2820151</v>
      </c>
    </row>
    <row r="153" spans="11:19">
      <c r="K153" s="39">
        <f>$AC$8</f>
        <v>3.0024635741202643E+17</v>
      </c>
      <c r="L153" s="39">
        <f>$AB$8</f>
        <v>4210038387792135</v>
      </c>
      <c r="M153" s="39">
        <f>$AA$8</f>
        <v>59732129675791</v>
      </c>
      <c r="N153" s="39">
        <f>$Z$8</f>
        <v>859047860295</v>
      </c>
      <c r="O153" s="39">
        <f>$Y$8</f>
        <v>12545691535</v>
      </c>
      <c r="P153" s="39">
        <f>$X$8</f>
        <v>186368535</v>
      </c>
      <c r="Q153" s="39">
        <f>$W$8</f>
        <v>2820151</v>
      </c>
      <c r="R153" s="39">
        <f>$V$8</f>
        <v>43515</v>
      </c>
    </row>
    <row r="154" spans="11:19">
      <c r="K154" s="39">
        <f>$AB$8</f>
        <v>4210038387792135</v>
      </c>
      <c r="L154" s="39">
        <f>$AA$8</f>
        <v>59732129675791</v>
      </c>
      <c r="M154" s="39">
        <f>$Z$8</f>
        <v>859047860295</v>
      </c>
      <c r="N154" s="39">
        <f>$Y$8</f>
        <v>12545691535</v>
      </c>
      <c r="O154" s="39">
        <f>$X$8</f>
        <v>186368535</v>
      </c>
      <c r="P154" s="39">
        <f>$W$8</f>
        <v>2820151</v>
      </c>
      <c r="Q154" s="39">
        <f>$V$8</f>
        <v>43515</v>
      </c>
      <c r="R154" s="39">
        <f>$U$8</f>
        <v>685</v>
      </c>
    </row>
    <row r="155" spans="11:19">
      <c r="K155" s="39">
        <f>$AA$8</f>
        <v>59732129675791</v>
      </c>
      <c r="L155" s="39">
        <f>$Z$8</f>
        <v>859047860295</v>
      </c>
      <c r="M155" s="39">
        <f>$Y$8</f>
        <v>12545691535</v>
      </c>
      <c r="N155" s="39">
        <f>$X$8</f>
        <v>186368535</v>
      </c>
      <c r="O155" s="39">
        <f>$W$8</f>
        <v>2820151</v>
      </c>
      <c r="P155" s="39">
        <f>$V$8</f>
        <v>43515</v>
      </c>
      <c r="Q155" s="39">
        <f>$U$8</f>
        <v>685</v>
      </c>
      <c r="R155" s="39">
        <f>$U$2</f>
        <v>11</v>
      </c>
    </row>
    <row r="157" spans="11:19">
      <c r="K157" s="39"/>
      <c r="L157" s="39"/>
      <c r="M157" s="39"/>
      <c r="N157" s="39"/>
      <c r="O157" s="39"/>
      <c r="P157" s="39"/>
      <c r="Q157" s="39"/>
      <c r="R157" s="39"/>
    </row>
    <row r="158" spans="11:19">
      <c r="K158" s="39"/>
      <c r="L158" s="39"/>
      <c r="M158" s="39"/>
      <c r="N158" s="39"/>
      <c r="O158" s="39"/>
      <c r="P158" s="39"/>
      <c r="Q158" s="39"/>
      <c r="R158" s="39"/>
    </row>
    <row r="159" spans="11:19">
      <c r="K159" s="39"/>
      <c r="L159" s="39"/>
      <c r="M159" s="39"/>
      <c r="N159" s="39"/>
      <c r="O159" s="39"/>
      <c r="P159" s="39"/>
      <c r="Q159" s="39"/>
      <c r="R159" s="39"/>
    </row>
    <row r="184" spans="13:13">
      <c r="M184" s="16"/>
    </row>
    <row r="185" spans="13:13">
      <c r="M185" s="22"/>
    </row>
    <row r="200" spans="13:13">
      <c r="M200" s="16"/>
    </row>
    <row r="201" spans="13:13">
      <c r="M201" s="22"/>
    </row>
    <row r="218" spans="13:13">
      <c r="M218" s="16"/>
    </row>
    <row r="219" spans="13:13">
      <c r="M219" s="22"/>
    </row>
    <row r="235" spans="13:13">
      <c r="M235" s="16"/>
    </row>
    <row r="236" spans="13:13">
      <c r="M236" s="22"/>
    </row>
  </sheetData>
  <mergeCells count="1">
    <mergeCell ref="A1:AU1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sheetPr codeName="Hoja34"/>
  <dimension ref="A1:AO1001"/>
  <sheetViews>
    <sheetView topLeftCell="AB1" workbookViewId="0">
      <selection activeCell="F9" sqref="F9:F12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1.9126903007272631</v>
      </c>
      <c r="O1" s="85" t="s">
        <v>86</v>
      </c>
      <c r="P1" s="86">
        <f>SUM(P4:P5000)</f>
        <v>11</v>
      </c>
      <c r="Q1" s="87">
        <f>SUM(Q4:Q5000)</f>
        <v>1.0000000000000002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7'!AT10</f>
        <v>-0.98584192036651075</v>
      </c>
      <c r="C2" s="89" t="s">
        <v>88</v>
      </c>
      <c r="D2" s="90">
        <v>3</v>
      </c>
      <c r="E2" s="91">
        <v>1</v>
      </c>
      <c r="F2" s="86">
        <f>SMALL(A$2:A$5000,E2)</f>
        <v>-1.692318003391847</v>
      </c>
      <c r="H2" s="92" t="s">
        <v>89</v>
      </c>
      <c r="I2" s="93">
        <f>SMALL(A1:A5000,E2)</f>
        <v>-1.692318003391847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7'!AT11</f>
        <v>-1.2268865050282329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-1.4295911134686321</v>
      </c>
      <c r="H3" s="100"/>
      <c r="I3" s="93">
        <f>+I1-I2</f>
        <v>3.6050083041191101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0.21834631245870051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7'!AT12</f>
        <v>-1.4295911134686321</v>
      </c>
      <c r="E4" s="98">
        <f t="shared" ref="E4:E67" si="1">E3+1</f>
        <v>3</v>
      </c>
      <c r="F4" s="99">
        <f t="shared" si="0"/>
        <v>-1.2268865050282329</v>
      </c>
      <c r="H4" s="106"/>
      <c r="I4" s="107">
        <v>0.05</v>
      </c>
      <c r="K4" s="108">
        <f>$I$2-POWER(10,-$D$2)</f>
        <v>-1.6933180033918469</v>
      </c>
      <c r="L4" s="109">
        <f>K4+$I$4-POWER(10,-$D$3)</f>
        <v>-1.7433180033918469</v>
      </c>
      <c r="M4" s="91">
        <f>K4-5*10^-(D$2+1)</f>
        <v>-1.6938180033918468</v>
      </c>
      <c r="N4" s="110">
        <f>L4+5*10^-(D$2+1)</f>
        <v>-1.742818003391847</v>
      </c>
      <c r="O4" s="111">
        <f>AVERAGE(K4,L4)</f>
        <v>-1.7183180033918468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-1.8442303619601511E-7</v>
      </c>
      <c r="AF4" s="92" t="s">
        <v>108</v>
      </c>
      <c r="AG4" s="105">
        <f>KURT(A2:A5000)</f>
        <v>-1.2790010632220286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7'!AT13</f>
        <v>1.8483150827232748</v>
      </c>
      <c r="E5" s="98">
        <f t="shared" si="1"/>
        <v>4</v>
      </c>
      <c r="F5" s="99">
        <f t="shared" si="0"/>
        <v>-0.98584192036651075</v>
      </c>
      <c r="K5" s="114">
        <f>L4+10^(-$D$2)</f>
        <v>-1.7423180033918471</v>
      </c>
      <c r="L5" s="115">
        <f>K5+$I$4-POWER(10,-$D$2)</f>
        <v>-1.6933180033918469</v>
      </c>
      <c r="M5" s="98">
        <f t="shared" ref="M5:M68" si="2">K5-5*10^-(D$2+1)</f>
        <v>-1.742818003391847</v>
      </c>
      <c r="N5" s="116">
        <f t="shared" ref="N5:N68" si="3">L5+5*10^-(D$2+1)</f>
        <v>-1.692818003391847</v>
      </c>
      <c r="O5" s="117">
        <f t="shared" ref="O5:O68" si="4">AVERAGE(K5,L5)</f>
        <v>-1.7178180033918471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0.15118570462800562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7'!AT14</f>
        <v>0.15118570462800562</v>
      </c>
      <c r="E6" s="98">
        <f t="shared" si="1"/>
        <v>5</v>
      </c>
      <c r="F6" s="99">
        <f t="shared" si="0"/>
        <v>-0.57589407055638731</v>
      </c>
      <c r="H6" s="139" t="s">
        <v>110</v>
      </c>
      <c r="I6" s="140"/>
      <c r="K6" s="114">
        <f t="shared" ref="K6:K69" si="8">L5+10^(-$D$2)</f>
        <v>-1.692318003391847</v>
      </c>
      <c r="L6" s="115">
        <f t="shared" ref="L6:L69" si="9">K6+$I$4-POWER(10,-$D$2)</f>
        <v>-1.6433180033918469</v>
      </c>
      <c r="M6" s="98">
        <f t="shared" si="2"/>
        <v>-1.692818003391847</v>
      </c>
      <c r="N6" s="116">
        <f t="shared" si="3"/>
        <v>-1.6428180033918469</v>
      </c>
      <c r="O6" s="117">
        <f t="shared" si="4"/>
        <v>-1.6678180033918468</v>
      </c>
      <c r="P6" s="98">
        <f t="shared" si="5"/>
        <v>1</v>
      </c>
      <c r="Q6" s="118">
        <f t="shared" si="6"/>
        <v>9.0909090909090912E-2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7'!AT15</f>
        <v>-1.692318003391847</v>
      </c>
      <c r="E7" s="98">
        <f t="shared" si="1"/>
        <v>6</v>
      </c>
      <c r="F7" s="99">
        <f t="shared" si="0"/>
        <v>0.15118570462800562</v>
      </c>
      <c r="H7" s="141">
        <f>+N7-M7</f>
        <v>5.0000000000000044E-2</v>
      </c>
      <c r="I7" s="142"/>
      <c r="K7" s="114">
        <f t="shared" si="8"/>
        <v>-1.642318003391847</v>
      </c>
      <c r="L7" s="115">
        <f t="shared" si="9"/>
        <v>-1.5933180033918468</v>
      </c>
      <c r="M7" s="98">
        <f t="shared" si="2"/>
        <v>-1.6428180033918469</v>
      </c>
      <c r="N7" s="116">
        <f t="shared" si="3"/>
        <v>-1.5928180033918469</v>
      </c>
      <c r="O7" s="117">
        <f t="shared" si="4"/>
        <v>-1.617818003391847</v>
      </c>
      <c r="P7" s="98">
        <f t="shared" si="5"/>
        <v>0</v>
      </c>
      <c r="Q7" s="118">
        <f t="shared" si="6"/>
        <v>0</v>
      </c>
      <c r="R7" s="98">
        <f t="shared" si="10"/>
        <v>1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8.4794190010348949</v>
      </c>
      <c r="AL7" s="39"/>
      <c r="AM7" s="39"/>
      <c r="AN7" s="39"/>
      <c r="AO7" s="104"/>
    </row>
    <row r="8" spans="1:41">
      <c r="A8" s="119">
        <f>+'MODELO 7'!AT16</f>
        <v>-0.57589407055638731</v>
      </c>
      <c r="E8" s="98">
        <f t="shared" si="1"/>
        <v>7</v>
      </c>
      <c r="F8" s="99">
        <f t="shared" si="0"/>
        <v>0.43753689085133374</v>
      </c>
      <c r="K8" s="114">
        <f t="shared" si="8"/>
        <v>-1.5923180033918469</v>
      </c>
      <c r="L8" s="115">
        <f t="shared" si="9"/>
        <v>-1.5433180033918468</v>
      </c>
      <c r="M8" s="98">
        <f t="shared" si="2"/>
        <v>-1.5928180033918469</v>
      </c>
      <c r="N8" s="116">
        <f t="shared" si="3"/>
        <v>-1.5428180033918468</v>
      </c>
      <c r="O8" s="117">
        <f t="shared" si="4"/>
        <v>-1.5678180033918467</v>
      </c>
      <c r="P8" s="98">
        <f t="shared" si="5"/>
        <v>0</v>
      </c>
      <c r="Q8" s="118">
        <f t="shared" si="6"/>
        <v>0</v>
      </c>
      <c r="R8" s="98">
        <f t="shared" si="10"/>
        <v>1</v>
      </c>
      <c r="S8" s="119">
        <f t="shared" si="7"/>
        <v>1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7'!AT17</f>
        <v>0.61731453449465334</v>
      </c>
      <c r="E9" s="98">
        <f t="shared" si="1"/>
        <v>8</v>
      </c>
      <c r="F9" s="99">
        <f t="shared" si="0"/>
        <v>0.61731453449465334</v>
      </c>
      <c r="K9" s="114">
        <f t="shared" si="8"/>
        <v>-1.5423180033918469</v>
      </c>
      <c r="L9" s="115">
        <f t="shared" si="9"/>
        <v>-1.4933180033918467</v>
      </c>
      <c r="M9" s="98">
        <f t="shared" si="2"/>
        <v>-1.5428180033918468</v>
      </c>
      <c r="N9" s="116">
        <f t="shared" si="3"/>
        <v>-1.4928180033918468</v>
      </c>
      <c r="O9" s="117">
        <f t="shared" si="4"/>
        <v>-1.5178180033918469</v>
      </c>
      <c r="P9" s="98">
        <f t="shared" si="5"/>
        <v>0</v>
      </c>
      <c r="Q9" s="118">
        <f t="shared" si="6"/>
        <v>0</v>
      </c>
      <c r="R9" s="98">
        <f t="shared" si="10"/>
        <v>1</v>
      </c>
      <c r="S9" s="119">
        <f t="shared" si="7"/>
        <v>1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7'!AT18</f>
        <v>1.9126903007272631</v>
      </c>
      <c r="E10" s="98">
        <f t="shared" si="1"/>
        <v>9</v>
      </c>
      <c r="F10" s="99">
        <f t="shared" si="0"/>
        <v>0.94348707073368132</v>
      </c>
      <c r="K10" s="114">
        <f t="shared" si="8"/>
        <v>-1.4923180033918468</v>
      </c>
      <c r="L10" s="115">
        <f t="shared" si="9"/>
        <v>-1.4433180033918467</v>
      </c>
      <c r="M10" s="98">
        <f t="shared" si="2"/>
        <v>-1.4928180033918468</v>
      </c>
      <c r="N10" s="116">
        <f t="shared" si="3"/>
        <v>-1.4428180033918467</v>
      </c>
      <c r="O10" s="117">
        <f t="shared" si="4"/>
        <v>-1.4678180033918466</v>
      </c>
      <c r="P10" s="98">
        <f t="shared" si="5"/>
        <v>0</v>
      </c>
      <c r="Q10" s="118">
        <f t="shared" si="6"/>
        <v>0</v>
      </c>
      <c r="R10" s="98">
        <f t="shared" si="10"/>
        <v>1</v>
      </c>
      <c r="S10" s="119">
        <f t="shared" si="7"/>
        <v>1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7'!AT19</f>
        <v>0.43753689085133374</v>
      </c>
      <c r="E11" s="98">
        <f t="shared" si="1"/>
        <v>10</v>
      </c>
      <c r="F11" s="99">
        <f t="shared" si="0"/>
        <v>1.8483150827232748</v>
      </c>
      <c r="K11" s="114">
        <f t="shared" si="8"/>
        <v>-1.4423180033918468</v>
      </c>
      <c r="L11" s="115">
        <f t="shared" si="9"/>
        <v>-1.3933180033918466</v>
      </c>
      <c r="M11" s="98">
        <f t="shared" si="2"/>
        <v>-1.4428180033918467</v>
      </c>
      <c r="N11" s="116">
        <f t="shared" si="3"/>
        <v>-1.3928180033918467</v>
      </c>
      <c r="O11" s="117">
        <f t="shared" si="4"/>
        <v>-1.4178180033918468</v>
      </c>
      <c r="P11" s="98">
        <f t="shared" si="5"/>
        <v>1</v>
      </c>
      <c r="Q11" s="118">
        <f t="shared" si="6"/>
        <v>9.0909090909090912E-2</v>
      </c>
      <c r="R11" s="98">
        <f t="shared" si="10"/>
        <v>2</v>
      </c>
      <c r="S11" s="119">
        <f t="shared" si="7"/>
        <v>1</v>
      </c>
      <c r="AJ11" s="120"/>
      <c r="AK11" s="39"/>
      <c r="AL11" s="39"/>
      <c r="AM11" s="39"/>
      <c r="AN11" s="39"/>
      <c r="AO11" s="104"/>
    </row>
    <row r="12" spans="1:41">
      <c r="A12" s="119">
        <f>+'MODELO 7'!AT20</f>
        <v>0.94348707073368132</v>
      </c>
      <c r="E12" s="98">
        <f t="shared" si="1"/>
        <v>11</v>
      </c>
      <c r="F12" s="99">
        <f t="shared" si="0"/>
        <v>1.9126903007272631</v>
      </c>
      <c r="K12" s="114">
        <f t="shared" si="8"/>
        <v>-1.3923180033918467</v>
      </c>
      <c r="L12" s="115">
        <f t="shared" si="9"/>
        <v>-1.3433180033918466</v>
      </c>
      <c r="M12" s="98">
        <f t="shared" si="2"/>
        <v>-1.3928180033918467</v>
      </c>
      <c r="N12" s="116">
        <f t="shared" si="3"/>
        <v>-1.3428180033918466</v>
      </c>
      <c r="O12" s="117">
        <f t="shared" si="4"/>
        <v>-1.3678180033918466</v>
      </c>
      <c r="P12" s="98">
        <f t="shared" si="5"/>
        <v>0</v>
      </c>
      <c r="Q12" s="118">
        <f t="shared" si="6"/>
        <v>0</v>
      </c>
      <c r="R12" s="98">
        <f t="shared" si="10"/>
        <v>2</v>
      </c>
      <c r="S12" s="119">
        <f t="shared" si="7"/>
        <v>2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-1.3423180033918467</v>
      </c>
      <c r="L13" s="115">
        <f t="shared" si="9"/>
        <v>-1.2933180033918465</v>
      </c>
      <c r="M13" s="98">
        <f t="shared" si="2"/>
        <v>-1.3428180033918466</v>
      </c>
      <c r="N13" s="116">
        <f t="shared" si="3"/>
        <v>-1.2928180033918466</v>
      </c>
      <c r="O13" s="117">
        <f t="shared" si="4"/>
        <v>-1.3178180033918467</v>
      </c>
      <c r="P13" s="98">
        <f t="shared" si="5"/>
        <v>0</v>
      </c>
      <c r="Q13" s="118">
        <f t="shared" si="6"/>
        <v>0</v>
      </c>
      <c r="R13" s="98">
        <f t="shared" si="10"/>
        <v>2</v>
      </c>
      <c r="S13" s="119">
        <f t="shared" si="7"/>
        <v>2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-1.2923180033918467</v>
      </c>
      <c r="L14" s="115">
        <f t="shared" si="9"/>
        <v>-1.2433180033918465</v>
      </c>
      <c r="M14" s="98">
        <f t="shared" si="2"/>
        <v>-1.2928180033918466</v>
      </c>
      <c r="N14" s="116">
        <f t="shared" si="3"/>
        <v>-1.2428180033918466</v>
      </c>
      <c r="O14" s="117">
        <f t="shared" si="4"/>
        <v>-1.2678180033918465</v>
      </c>
      <c r="P14" s="98">
        <f t="shared" si="5"/>
        <v>0</v>
      </c>
      <c r="Q14" s="118">
        <f t="shared" si="6"/>
        <v>0</v>
      </c>
      <c r="R14" s="98">
        <f t="shared" si="10"/>
        <v>2</v>
      </c>
      <c r="S14" s="119">
        <f t="shared" si="7"/>
        <v>2</v>
      </c>
    </row>
    <row r="15" spans="1:41">
      <c r="A15" s="119"/>
      <c r="E15" s="98">
        <f t="shared" si="1"/>
        <v>14</v>
      </c>
      <c r="F15" s="99"/>
      <c r="K15" s="114">
        <f t="shared" si="8"/>
        <v>-1.2423180033918466</v>
      </c>
      <c r="L15" s="115">
        <f t="shared" si="9"/>
        <v>-1.1933180033918465</v>
      </c>
      <c r="M15" s="98">
        <f t="shared" si="2"/>
        <v>-1.2428180033918466</v>
      </c>
      <c r="N15" s="116">
        <f t="shared" si="3"/>
        <v>-1.1928180033918465</v>
      </c>
      <c r="O15" s="117">
        <f t="shared" si="4"/>
        <v>-1.2178180033918466</v>
      </c>
      <c r="P15" s="98">
        <f t="shared" si="5"/>
        <v>1</v>
      </c>
      <c r="Q15" s="118">
        <f t="shared" si="6"/>
        <v>9.0909090909090912E-2</v>
      </c>
      <c r="R15" s="98">
        <f t="shared" si="10"/>
        <v>3</v>
      </c>
      <c r="S15" s="119">
        <f t="shared" si="7"/>
        <v>2</v>
      </c>
    </row>
    <row r="16" spans="1:41">
      <c r="A16" s="119"/>
      <c r="E16" s="98">
        <f t="shared" si="1"/>
        <v>15</v>
      </c>
      <c r="F16" s="99"/>
      <c r="K16" s="114">
        <f t="shared" si="8"/>
        <v>-1.1923180033918466</v>
      </c>
      <c r="L16" s="115">
        <f t="shared" si="9"/>
        <v>-1.1433180033918464</v>
      </c>
      <c r="M16" s="98">
        <f t="shared" si="2"/>
        <v>-1.1928180033918465</v>
      </c>
      <c r="N16" s="116">
        <f t="shared" si="3"/>
        <v>-1.1428180033918465</v>
      </c>
      <c r="O16" s="117">
        <f t="shared" si="4"/>
        <v>-1.1678180033918464</v>
      </c>
      <c r="P16" s="98">
        <f t="shared" si="5"/>
        <v>0</v>
      </c>
      <c r="Q16" s="118">
        <f t="shared" si="6"/>
        <v>0</v>
      </c>
      <c r="R16" s="98">
        <f t="shared" si="10"/>
        <v>3</v>
      </c>
      <c r="S16" s="119">
        <f t="shared" si="7"/>
        <v>3</v>
      </c>
    </row>
    <row r="17" spans="1:19">
      <c r="A17" s="119"/>
      <c r="E17" s="98">
        <f t="shared" si="1"/>
        <v>16</v>
      </c>
      <c r="F17" s="99"/>
      <c r="K17" s="114">
        <f t="shared" si="8"/>
        <v>-1.1423180033918465</v>
      </c>
      <c r="L17" s="115">
        <f t="shared" si="9"/>
        <v>-1.0933180033918464</v>
      </c>
      <c r="M17" s="98">
        <f t="shared" si="2"/>
        <v>-1.1428180033918465</v>
      </c>
      <c r="N17" s="116">
        <f t="shared" si="3"/>
        <v>-1.0928180033918464</v>
      </c>
      <c r="O17" s="117">
        <f t="shared" si="4"/>
        <v>-1.1178180033918466</v>
      </c>
      <c r="P17" s="98">
        <f t="shared" si="5"/>
        <v>0</v>
      </c>
      <c r="Q17" s="118">
        <f t="shared" si="6"/>
        <v>0</v>
      </c>
      <c r="R17" s="98">
        <f t="shared" si="10"/>
        <v>3</v>
      </c>
      <c r="S17" s="119">
        <f t="shared" si="7"/>
        <v>3</v>
      </c>
    </row>
    <row r="18" spans="1:19">
      <c r="A18" s="119"/>
      <c r="E18" s="98">
        <f t="shared" si="1"/>
        <v>17</v>
      </c>
      <c r="F18" s="99"/>
      <c r="K18" s="114">
        <f t="shared" si="8"/>
        <v>-1.0923180033918465</v>
      </c>
      <c r="L18" s="115">
        <f t="shared" si="9"/>
        <v>-1.0433180033918463</v>
      </c>
      <c r="M18" s="98">
        <f t="shared" si="2"/>
        <v>-1.0928180033918464</v>
      </c>
      <c r="N18" s="116">
        <f t="shared" si="3"/>
        <v>-1.0428180033918464</v>
      </c>
      <c r="O18" s="117">
        <f t="shared" si="4"/>
        <v>-1.0678180033918463</v>
      </c>
      <c r="P18" s="98">
        <f t="shared" si="5"/>
        <v>0</v>
      </c>
      <c r="Q18" s="118">
        <f t="shared" si="6"/>
        <v>0</v>
      </c>
      <c r="R18" s="98">
        <f t="shared" si="10"/>
        <v>3</v>
      </c>
      <c r="S18" s="119">
        <f t="shared" si="7"/>
        <v>3</v>
      </c>
    </row>
    <row r="19" spans="1:19">
      <c r="A19" s="119"/>
      <c r="E19" s="98">
        <f t="shared" si="1"/>
        <v>18</v>
      </c>
      <c r="F19" s="99"/>
      <c r="K19" s="114">
        <f t="shared" si="8"/>
        <v>-1.0423180033918464</v>
      </c>
      <c r="L19" s="115">
        <f t="shared" si="9"/>
        <v>-0.99331800339184639</v>
      </c>
      <c r="M19" s="98">
        <f t="shared" si="2"/>
        <v>-1.0428180033918464</v>
      </c>
      <c r="N19" s="116">
        <f t="shared" si="3"/>
        <v>-0.99281800339184645</v>
      </c>
      <c r="O19" s="117">
        <f t="shared" si="4"/>
        <v>-1.0178180033918465</v>
      </c>
      <c r="P19" s="98">
        <f t="shared" si="5"/>
        <v>0</v>
      </c>
      <c r="Q19" s="118">
        <f t="shared" si="6"/>
        <v>0</v>
      </c>
      <c r="R19" s="98">
        <f t="shared" si="10"/>
        <v>3</v>
      </c>
      <c r="S19" s="119">
        <f t="shared" si="7"/>
        <v>3</v>
      </c>
    </row>
    <row r="20" spans="1:19">
      <c r="A20" s="119"/>
      <c r="E20" s="98">
        <f t="shared" si="1"/>
        <v>19</v>
      </c>
      <c r="F20" s="99"/>
      <c r="K20" s="114">
        <f t="shared" si="8"/>
        <v>-0.99231800339184639</v>
      </c>
      <c r="L20" s="115">
        <f t="shared" si="9"/>
        <v>-0.94331800339184635</v>
      </c>
      <c r="M20" s="98">
        <f t="shared" si="2"/>
        <v>-0.99281800339184634</v>
      </c>
      <c r="N20" s="116">
        <f t="shared" si="3"/>
        <v>-0.9428180033918464</v>
      </c>
      <c r="O20" s="117">
        <f t="shared" si="4"/>
        <v>-0.96781800339184643</v>
      </c>
      <c r="P20" s="98">
        <f t="shared" si="5"/>
        <v>1</v>
      </c>
      <c r="Q20" s="118">
        <f t="shared" si="6"/>
        <v>9.0909090909090912E-2</v>
      </c>
      <c r="R20" s="98">
        <f t="shared" si="10"/>
        <v>4</v>
      </c>
      <c r="S20" s="119">
        <f t="shared" si="7"/>
        <v>3</v>
      </c>
    </row>
    <row r="21" spans="1:19">
      <c r="A21" s="119"/>
      <c r="E21" s="98">
        <f t="shared" si="1"/>
        <v>20</v>
      </c>
      <c r="F21" s="99"/>
      <c r="K21" s="114">
        <f t="shared" si="8"/>
        <v>-0.94231800339184635</v>
      </c>
      <c r="L21" s="115">
        <f t="shared" si="9"/>
        <v>-0.8933180033918463</v>
      </c>
      <c r="M21" s="98">
        <f t="shared" si="2"/>
        <v>-0.94281800339184629</v>
      </c>
      <c r="N21" s="116">
        <f t="shared" si="3"/>
        <v>-0.89281800339184636</v>
      </c>
      <c r="O21" s="117">
        <f t="shared" si="4"/>
        <v>-0.91781800339184638</v>
      </c>
      <c r="P21" s="98">
        <f t="shared" si="5"/>
        <v>0</v>
      </c>
      <c r="Q21" s="118">
        <f t="shared" si="6"/>
        <v>0</v>
      </c>
      <c r="R21" s="98">
        <f t="shared" si="10"/>
        <v>4</v>
      </c>
      <c r="S21" s="119">
        <f t="shared" si="7"/>
        <v>4</v>
      </c>
    </row>
    <row r="22" spans="1:19">
      <c r="A22" s="119"/>
      <c r="E22" s="98">
        <f t="shared" si="1"/>
        <v>21</v>
      </c>
      <c r="F22" s="99"/>
      <c r="K22" s="114">
        <f t="shared" si="8"/>
        <v>-0.8923180033918463</v>
      </c>
      <c r="L22" s="115">
        <f t="shared" si="9"/>
        <v>-0.84331800339184626</v>
      </c>
      <c r="M22" s="98">
        <f t="shared" si="2"/>
        <v>-0.89281800339184625</v>
      </c>
      <c r="N22" s="116">
        <f t="shared" si="3"/>
        <v>-0.84281800339184632</v>
      </c>
      <c r="O22" s="117">
        <f t="shared" si="4"/>
        <v>-0.86781800339184634</v>
      </c>
      <c r="P22" s="98">
        <f t="shared" si="5"/>
        <v>0</v>
      </c>
      <c r="Q22" s="118">
        <f t="shared" si="6"/>
        <v>0</v>
      </c>
      <c r="R22" s="98">
        <f t="shared" si="10"/>
        <v>4</v>
      </c>
      <c r="S22" s="119">
        <f t="shared" si="7"/>
        <v>4</v>
      </c>
    </row>
    <row r="23" spans="1:19">
      <c r="A23" s="119"/>
      <c r="E23" s="98">
        <f t="shared" si="1"/>
        <v>22</v>
      </c>
      <c r="F23" s="99"/>
      <c r="K23" s="114">
        <f t="shared" si="8"/>
        <v>-0.84231800339184626</v>
      </c>
      <c r="L23" s="115">
        <f t="shared" si="9"/>
        <v>-0.79331800339184622</v>
      </c>
      <c r="M23" s="98">
        <f t="shared" si="2"/>
        <v>-0.8428180033918462</v>
      </c>
      <c r="N23" s="116">
        <f t="shared" si="3"/>
        <v>-0.79281800339184627</v>
      </c>
      <c r="O23" s="117">
        <f t="shared" si="4"/>
        <v>-0.81781800339184629</v>
      </c>
      <c r="P23" s="98">
        <f t="shared" si="5"/>
        <v>0</v>
      </c>
      <c r="Q23" s="118">
        <f t="shared" si="6"/>
        <v>0</v>
      </c>
      <c r="R23" s="98">
        <f t="shared" si="10"/>
        <v>4</v>
      </c>
      <c r="S23" s="119">
        <f t="shared" si="7"/>
        <v>4</v>
      </c>
    </row>
    <row r="24" spans="1:19">
      <c r="A24" s="119"/>
      <c r="E24" s="98">
        <f t="shared" si="1"/>
        <v>23</v>
      </c>
      <c r="F24" s="99"/>
      <c r="K24" s="114">
        <f t="shared" si="8"/>
        <v>-0.79231800339184622</v>
      </c>
      <c r="L24" s="115">
        <f t="shared" si="9"/>
        <v>-0.74331800339184617</v>
      </c>
      <c r="M24" s="98">
        <f t="shared" si="2"/>
        <v>-0.79281800339184616</v>
      </c>
      <c r="N24" s="116">
        <f t="shared" si="3"/>
        <v>-0.74281800339184623</v>
      </c>
      <c r="O24" s="117">
        <f t="shared" si="4"/>
        <v>-0.76781800339184625</v>
      </c>
      <c r="P24" s="98">
        <f t="shared" si="5"/>
        <v>0</v>
      </c>
      <c r="Q24" s="118">
        <f t="shared" si="6"/>
        <v>0</v>
      </c>
      <c r="R24" s="98">
        <f t="shared" si="10"/>
        <v>4</v>
      </c>
      <c r="S24" s="119">
        <f t="shared" si="7"/>
        <v>4</v>
      </c>
    </row>
    <row r="25" spans="1:19">
      <c r="A25" s="119"/>
      <c r="E25" s="98">
        <f t="shared" si="1"/>
        <v>24</v>
      </c>
      <c r="F25" s="99"/>
      <c r="K25" s="114">
        <f t="shared" si="8"/>
        <v>-0.74231800339184617</v>
      </c>
      <c r="L25" s="115">
        <f t="shared" si="9"/>
        <v>-0.69331800339184613</v>
      </c>
      <c r="M25" s="98">
        <f t="shared" si="2"/>
        <v>-0.74281800339184612</v>
      </c>
      <c r="N25" s="116">
        <f t="shared" si="3"/>
        <v>-0.69281800339184618</v>
      </c>
      <c r="O25" s="117">
        <f t="shared" si="4"/>
        <v>-0.7178180033918462</v>
      </c>
      <c r="P25" s="98">
        <f t="shared" si="5"/>
        <v>0</v>
      </c>
      <c r="Q25" s="118">
        <f t="shared" si="6"/>
        <v>0</v>
      </c>
      <c r="R25" s="98">
        <f t="shared" si="10"/>
        <v>4</v>
      </c>
      <c r="S25" s="119">
        <f t="shared" si="7"/>
        <v>4</v>
      </c>
    </row>
    <row r="26" spans="1:19">
      <c r="A26" s="119"/>
      <c r="E26" s="98">
        <f t="shared" si="1"/>
        <v>25</v>
      </c>
      <c r="F26" s="99"/>
      <c r="K26" s="114">
        <f t="shared" si="8"/>
        <v>-0.69231800339184613</v>
      </c>
      <c r="L26" s="115">
        <f t="shared" si="9"/>
        <v>-0.64331800339184608</v>
      </c>
      <c r="M26" s="98">
        <f t="shared" si="2"/>
        <v>-0.69281800339184607</v>
      </c>
      <c r="N26" s="116">
        <f t="shared" si="3"/>
        <v>-0.64281800339184614</v>
      </c>
      <c r="O26" s="117">
        <f t="shared" si="4"/>
        <v>-0.66781800339184616</v>
      </c>
      <c r="P26" s="98">
        <f t="shared" si="5"/>
        <v>0</v>
      </c>
      <c r="Q26" s="118">
        <f t="shared" si="6"/>
        <v>0</v>
      </c>
      <c r="R26" s="98">
        <f t="shared" si="10"/>
        <v>4</v>
      </c>
      <c r="S26" s="119">
        <f t="shared" si="7"/>
        <v>4</v>
      </c>
    </row>
    <row r="27" spans="1:19">
      <c r="A27" s="119"/>
      <c r="E27" s="98">
        <f t="shared" si="1"/>
        <v>26</v>
      </c>
      <c r="F27" s="99"/>
      <c r="K27" s="114">
        <f t="shared" si="8"/>
        <v>-0.64231800339184608</v>
      </c>
      <c r="L27" s="115">
        <f t="shared" si="9"/>
        <v>-0.59331800339184604</v>
      </c>
      <c r="M27" s="98">
        <f t="shared" si="2"/>
        <v>-0.64281800339184603</v>
      </c>
      <c r="N27" s="116">
        <f t="shared" si="3"/>
        <v>-0.59281800339184609</v>
      </c>
      <c r="O27" s="117">
        <f t="shared" si="4"/>
        <v>-0.61781800339184612</v>
      </c>
      <c r="P27" s="98">
        <f t="shared" si="5"/>
        <v>0</v>
      </c>
      <c r="Q27" s="118">
        <f t="shared" si="6"/>
        <v>0</v>
      </c>
      <c r="R27" s="98">
        <f t="shared" si="10"/>
        <v>4</v>
      </c>
      <c r="S27" s="119">
        <f t="shared" si="7"/>
        <v>4</v>
      </c>
    </row>
    <row r="28" spans="1:19">
      <c r="A28" s="119"/>
      <c r="E28" s="98">
        <f t="shared" si="1"/>
        <v>27</v>
      </c>
      <c r="F28" s="99"/>
      <c r="K28" s="114">
        <f t="shared" si="8"/>
        <v>-0.59231800339184604</v>
      </c>
      <c r="L28" s="115">
        <f t="shared" si="9"/>
        <v>-0.54331800339184599</v>
      </c>
      <c r="M28" s="98">
        <f t="shared" si="2"/>
        <v>-0.59281800339184598</v>
      </c>
      <c r="N28" s="116">
        <f t="shared" si="3"/>
        <v>-0.54281800339184605</v>
      </c>
      <c r="O28" s="117">
        <f t="shared" si="4"/>
        <v>-0.56781800339184607</v>
      </c>
      <c r="P28" s="98">
        <f t="shared" si="5"/>
        <v>1</v>
      </c>
      <c r="Q28" s="118">
        <f t="shared" si="6"/>
        <v>9.0909090909090912E-2</v>
      </c>
      <c r="R28" s="98">
        <f t="shared" si="10"/>
        <v>5</v>
      </c>
      <c r="S28" s="119">
        <f t="shared" si="7"/>
        <v>4</v>
      </c>
    </row>
    <row r="29" spans="1:19">
      <c r="A29" s="119"/>
      <c r="E29" s="98">
        <f t="shared" si="1"/>
        <v>28</v>
      </c>
      <c r="F29" s="99"/>
      <c r="K29" s="114">
        <f t="shared" si="8"/>
        <v>-0.54231800339184599</v>
      </c>
      <c r="L29" s="115">
        <f t="shared" si="9"/>
        <v>-0.49331800339184601</v>
      </c>
      <c r="M29" s="98">
        <f t="shared" si="2"/>
        <v>-0.54281800339184594</v>
      </c>
      <c r="N29" s="116">
        <f t="shared" si="3"/>
        <v>-0.492818003391846</v>
      </c>
      <c r="O29" s="117">
        <f t="shared" si="4"/>
        <v>-0.51781800339184603</v>
      </c>
      <c r="P29" s="98">
        <f t="shared" si="5"/>
        <v>0</v>
      </c>
      <c r="Q29" s="118">
        <f t="shared" si="6"/>
        <v>0</v>
      </c>
      <c r="R29" s="98">
        <f t="shared" si="10"/>
        <v>5</v>
      </c>
      <c r="S29" s="119">
        <f t="shared" si="7"/>
        <v>5</v>
      </c>
    </row>
    <row r="30" spans="1:19">
      <c r="A30" s="119"/>
      <c r="E30" s="98">
        <f t="shared" si="1"/>
        <v>29</v>
      </c>
      <c r="F30" s="99"/>
      <c r="K30" s="114">
        <f t="shared" si="8"/>
        <v>-0.492318003391846</v>
      </c>
      <c r="L30" s="115">
        <f t="shared" si="9"/>
        <v>-0.44331800339184602</v>
      </c>
      <c r="M30" s="98">
        <f t="shared" si="2"/>
        <v>-0.492818003391846</v>
      </c>
      <c r="N30" s="116">
        <f t="shared" si="3"/>
        <v>-0.44281800339184602</v>
      </c>
      <c r="O30" s="117">
        <f t="shared" si="4"/>
        <v>-0.46781800339184598</v>
      </c>
      <c r="P30" s="98">
        <f t="shared" si="5"/>
        <v>0</v>
      </c>
      <c r="Q30" s="118">
        <f t="shared" si="6"/>
        <v>0</v>
      </c>
      <c r="R30" s="98">
        <f t="shared" si="10"/>
        <v>5</v>
      </c>
      <c r="S30" s="119">
        <f t="shared" si="7"/>
        <v>5</v>
      </c>
    </row>
    <row r="31" spans="1:19">
      <c r="A31" s="119"/>
      <c r="E31" s="98">
        <f t="shared" si="1"/>
        <v>30</v>
      </c>
      <c r="F31" s="99"/>
      <c r="K31" s="114">
        <f t="shared" si="8"/>
        <v>-0.44231800339184602</v>
      </c>
      <c r="L31" s="115">
        <f t="shared" si="9"/>
        <v>-0.39331800339184603</v>
      </c>
      <c r="M31" s="98">
        <f t="shared" si="2"/>
        <v>-0.44281800339184602</v>
      </c>
      <c r="N31" s="116">
        <f t="shared" si="3"/>
        <v>-0.39281800339184603</v>
      </c>
      <c r="O31" s="117">
        <f t="shared" si="4"/>
        <v>-0.41781800339184605</v>
      </c>
      <c r="P31" s="98">
        <f t="shared" si="5"/>
        <v>0</v>
      </c>
      <c r="Q31" s="118">
        <f t="shared" si="6"/>
        <v>0</v>
      </c>
      <c r="R31" s="98">
        <f t="shared" si="10"/>
        <v>5</v>
      </c>
      <c r="S31" s="119">
        <f t="shared" si="7"/>
        <v>5</v>
      </c>
    </row>
    <row r="32" spans="1:19">
      <c r="A32" s="119"/>
      <c r="E32" s="98">
        <f t="shared" si="1"/>
        <v>31</v>
      </c>
      <c r="F32" s="99"/>
      <c r="K32" s="114">
        <f t="shared" si="8"/>
        <v>-0.39231800339184603</v>
      </c>
      <c r="L32" s="115">
        <f t="shared" si="9"/>
        <v>-0.34331800339184604</v>
      </c>
      <c r="M32" s="98">
        <f t="shared" si="2"/>
        <v>-0.39281800339184603</v>
      </c>
      <c r="N32" s="116">
        <f t="shared" si="3"/>
        <v>-0.34281800339184604</v>
      </c>
      <c r="O32" s="117">
        <f t="shared" si="4"/>
        <v>-0.367818003391846</v>
      </c>
      <c r="P32" s="98">
        <f t="shared" si="5"/>
        <v>0</v>
      </c>
      <c r="Q32" s="118">
        <f t="shared" si="6"/>
        <v>0</v>
      </c>
      <c r="R32" s="98">
        <f t="shared" si="10"/>
        <v>5</v>
      </c>
      <c r="S32" s="119">
        <f t="shared" si="7"/>
        <v>5</v>
      </c>
    </row>
    <row r="33" spans="1:19">
      <c r="A33" s="119"/>
      <c r="E33" s="98">
        <f t="shared" si="1"/>
        <v>32</v>
      </c>
      <c r="F33" s="99"/>
      <c r="K33" s="114">
        <f t="shared" si="8"/>
        <v>-0.34231800339184604</v>
      </c>
      <c r="L33" s="115">
        <f t="shared" si="9"/>
        <v>-0.29331800339184605</v>
      </c>
      <c r="M33" s="98">
        <f t="shared" si="2"/>
        <v>-0.34281800339184604</v>
      </c>
      <c r="N33" s="116">
        <f t="shared" si="3"/>
        <v>-0.29281800339184605</v>
      </c>
      <c r="O33" s="117">
        <f t="shared" si="4"/>
        <v>-0.31781800339184607</v>
      </c>
      <c r="P33" s="98">
        <f t="shared" si="5"/>
        <v>0</v>
      </c>
      <c r="Q33" s="118">
        <f t="shared" si="6"/>
        <v>0</v>
      </c>
      <c r="R33" s="98">
        <f t="shared" si="10"/>
        <v>5</v>
      </c>
      <c r="S33" s="119">
        <f t="shared" si="7"/>
        <v>5</v>
      </c>
    </row>
    <row r="34" spans="1:19">
      <c r="A34" s="119"/>
      <c r="E34" s="98">
        <f t="shared" si="1"/>
        <v>33</v>
      </c>
      <c r="F34" s="99"/>
      <c r="K34" s="114">
        <f t="shared" si="8"/>
        <v>-0.29231800339184605</v>
      </c>
      <c r="L34" s="115">
        <f t="shared" si="9"/>
        <v>-0.24331800339184606</v>
      </c>
      <c r="M34" s="98">
        <f t="shared" si="2"/>
        <v>-0.29281800339184605</v>
      </c>
      <c r="N34" s="116">
        <f t="shared" si="3"/>
        <v>-0.24281800339184606</v>
      </c>
      <c r="O34" s="117">
        <f t="shared" si="4"/>
        <v>-0.26781800339184603</v>
      </c>
      <c r="P34" s="98">
        <f t="shared" si="5"/>
        <v>0</v>
      </c>
      <c r="Q34" s="118">
        <f t="shared" si="6"/>
        <v>0</v>
      </c>
      <c r="R34" s="98">
        <f t="shared" si="10"/>
        <v>5</v>
      </c>
      <c r="S34" s="119">
        <f t="shared" si="7"/>
        <v>5</v>
      </c>
    </row>
    <row r="35" spans="1:19">
      <c r="A35" s="119"/>
      <c r="E35" s="98">
        <f t="shared" si="1"/>
        <v>34</v>
      </c>
      <c r="F35" s="99"/>
      <c r="K35" s="114">
        <f t="shared" si="8"/>
        <v>-0.24231800339184606</v>
      </c>
      <c r="L35" s="115">
        <f t="shared" si="9"/>
        <v>-0.19331800339184607</v>
      </c>
      <c r="M35" s="98">
        <f t="shared" si="2"/>
        <v>-0.24281800339184606</v>
      </c>
      <c r="N35" s="116">
        <f t="shared" si="3"/>
        <v>-0.19281800339184607</v>
      </c>
      <c r="O35" s="117">
        <f t="shared" si="4"/>
        <v>-0.21781800339184607</v>
      </c>
      <c r="P35" s="98">
        <f t="shared" si="5"/>
        <v>0</v>
      </c>
      <c r="Q35" s="118">
        <f t="shared" si="6"/>
        <v>0</v>
      </c>
      <c r="R35" s="98">
        <f t="shared" si="10"/>
        <v>5</v>
      </c>
      <c r="S35" s="119">
        <f t="shared" si="7"/>
        <v>5</v>
      </c>
    </row>
    <row r="36" spans="1:19">
      <c r="A36" s="119"/>
      <c r="E36" s="98">
        <f t="shared" si="1"/>
        <v>35</v>
      </c>
      <c r="F36" s="99"/>
      <c r="K36" s="114">
        <f t="shared" si="8"/>
        <v>-0.19231800339184607</v>
      </c>
      <c r="L36" s="115">
        <f t="shared" si="9"/>
        <v>-0.14331800339184608</v>
      </c>
      <c r="M36" s="98">
        <f t="shared" si="2"/>
        <v>-0.19281800339184607</v>
      </c>
      <c r="N36" s="116">
        <f t="shared" si="3"/>
        <v>-0.14281800339184608</v>
      </c>
      <c r="O36" s="117">
        <f t="shared" si="4"/>
        <v>-0.16781800339184608</v>
      </c>
      <c r="P36" s="98">
        <f t="shared" si="5"/>
        <v>0</v>
      </c>
      <c r="Q36" s="118">
        <f t="shared" si="6"/>
        <v>0</v>
      </c>
      <c r="R36" s="98">
        <f t="shared" si="10"/>
        <v>5</v>
      </c>
      <c r="S36" s="119">
        <f t="shared" si="7"/>
        <v>5</v>
      </c>
    </row>
    <row r="37" spans="1:19">
      <c r="A37" s="119"/>
      <c r="E37" s="98">
        <f t="shared" si="1"/>
        <v>36</v>
      </c>
      <c r="F37" s="99"/>
      <c r="K37" s="114">
        <f t="shared" si="8"/>
        <v>-0.14231800339184608</v>
      </c>
      <c r="L37" s="115">
        <f t="shared" si="9"/>
        <v>-9.331800339184608E-2</v>
      </c>
      <c r="M37" s="98">
        <f t="shared" si="2"/>
        <v>-0.14281800339184608</v>
      </c>
      <c r="N37" s="116">
        <f t="shared" si="3"/>
        <v>-9.281800339184608E-2</v>
      </c>
      <c r="O37" s="117">
        <f t="shared" si="4"/>
        <v>-0.11781800339184609</v>
      </c>
      <c r="P37" s="98">
        <f t="shared" si="5"/>
        <v>0</v>
      </c>
      <c r="Q37" s="118">
        <f t="shared" si="6"/>
        <v>0</v>
      </c>
      <c r="R37" s="98">
        <f t="shared" si="10"/>
        <v>5</v>
      </c>
      <c r="S37" s="119">
        <f t="shared" si="7"/>
        <v>5</v>
      </c>
    </row>
    <row r="38" spans="1:19">
      <c r="A38" s="119"/>
      <c r="E38" s="98">
        <f t="shared" si="1"/>
        <v>37</v>
      </c>
      <c r="F38" s="99"/>
      <c r="K38" s="114">
        <f t="shared" si="8"/>
        <v>-9.2318003391846079E-2</v>
      </c>
      <c r="L38" s="115">
        <f t="shared" si="9"/>
        <v>-4.3318003391846077E-2</v>
      </c>
      <c r="M38" s="98">
        <f t="shared" si="2"/>
        <v>-9.281800339184608E-2</v>
      </c>
      <c r="N38" s="116">
        <f t="shared" si="3"/>
        <v>-4.2818003391846077E-2</v>
      </c>
      <c r="O38" s="117">
        <f t="shared" si="4"/>
        <v>-6.7818003391846071E-2</v>
      </c>
      <c r="P38" s="98">
        <f t="shared" si="5"/>
        <v>0</v>
      </c>
      <c r="Q38" s="118">
        <f t="shared" si="6"/>
        <v>0</v>
      </c>
      <c r="R38" s="98">
        <f t="shared" si="10"/>
        <v>5</v>
      </c>
      <c r="S38" s="119">
        <f t="shared" si="7"/>
        <v>5</v>
      </c>
    </row>
    <row r="39" spans="1:19">
      <c r="A39" s="119"/>
      <c r="E39" s="98">
        <f t="shared" si="1"/>
        <v>38</v>
      </c>
      <c r="F39" s="99"/>
      <c r="K39" s="114">
        <f t="shared" si="8"/>
        <v>-4.2318003391846076E-2</v>
      </c>
      <c r="L39" s="115">
        <f t="shared" si="9"/>
        <v>6.6819966081539265E-3</v>
      </c>
      <c r="M39" s="98">
        <f t="shared" si="2"/>
        <v>-4.2818003391846077E-2</v>
      </c>
      <c r="N39" s="116">
        <f t="shared" si="3"/>
        <v>7.181996608153926E-3</v>
      </c>
      <c r="O39" s="117">
        <f t="shared" si="4"/>
        <v>-1.7818003391846075E-2</v>
      </c>
      <c r="P39" s="98">
        <f t="shared" si="5"/>
        <v>0</v>
      </c>
      <c r="Q39" s="118">
        <f t="shared" si="6"/>
        <v>0</v>
      </c>
      <c r="R39" s="98">
        <f t="shared" si="10"/>
        <v>5</v>
      </c>
      <c r="S39" s="119">
        <f t="shared" si="7"/>
        <v>5</v>
      </c>
    </row>
    <row r="40" spans="1:19">
      <c r="A40" s="119"/>
      <c r="E40" s="98">
        <f t="shared" si="1"/>
        <v>39</v>
      </c>
      <c r="F40" s="99"/>
      <c r="K40" s="114">
        <f t="shared" si="8"/>
        <v>7.6819966081539265E-3</v>
      </c>
      <c r="L40" s="115">
        <f t="shared" si="9"/>
        <v>5.6681996608153928E-2</v>
      </c>
      <c r="M40" s="98">
        <f t="shared" si="2"/>
        <v>7.181996608153926E-3</v>
      </c>
      <c r="N40" s="116">
        <f t="shared" si="3"/>
        <v>5.7181996608153929E-2</v>
      </c>
      <c r="O40" s="117">
        <f t="shared" si="4"/>
        <v>3.2181996608153927E-2</v>
      </c>
      <c r="P40" s="98">
        <f t="shared" si="5"/>
        <v>0</v>
      </c>
      <c r="Q40" s="118">
        <f t="shared" si="6"/>
        <v>0</v>
      </c>
      <c r="R40" s="98">
        <f t="shared" si="10"/>
        <v>5</v>
      </c>
      <c r="S40" s="119">
        <f t="shared" si="7"/>
        <v>5</v>
      </c>
    </row>
    <row r="41" spans="1:19">
      <c r="A41" s="119"/>
      <c r="E41" s="98">
        <f t="shared" si="1"/>
        <v>40</v>
      </c>
      <c r="F41" s="99"/>
      <c r="K41" s="114">
        <f t="shared" si="8"/>
        <v>5.7681996608153929E-2</v>
      </c>
      <c r="L41" s="115">
        <f t="shared" si="9"/>
        <v>0.10668199660815393</v>
      </c>
      <c r="M41" s="98">
        <f t="shared" si="2"/>
        <v>5.7181996608153929E-2</v>
      </c>
      <c r="N41" s="116">
        <f t="shared" si="3"/>
        <v>0.10718199660815393</v>
      </c>
      <c r="O41" s="117">
        <f t="shared" si="4"/>
        <v>8.2181996608153923E-2</v>
      </c>
      <c r="P41" s="98">
        <f t="shared" si="5"/>
        <v>0</v>
      </c>
      <c r="Q41" s="118">
        <f t="shared" si="6"/>
        <v>0</v>
      </c>
      <c r="R41" s="98">
        <f t="shared" si="10"/>
        <v>5</v>
      </c>
      <c r="S41" s="119">
        <f t="shared" si="7"/>
        <v>5</v>
      </c>
    </row>
    <row r="42" spans="1:19">
      <c r="A42" s="119"/>
      <c r="E42" s="98">
        <f t="shared" si="1"/>
        <v>41</v>
      </c>
      <c r="F42" s="99"/>
      <c r="K42" s="114">
        <f t="shared" si="8"/>
        <v>0.10768199660815393</v>
      </c>
      <c r="L42" s="115">
        <f t="shared" si="9"/>
        <v>0.15668199660815393</v>
      </c>
      <c r="M42" s="98">
        <f t="shared" si="2"/>
        <v>0.10718199660815393</v>
      </c>
      <c r="N42" s="116">
        <f t="shared" si="3"/>
        <v>0.15718199660815393</v>
      </c>
      <c r="O42" s="117">
        <f t="shared" si="4"/>
        <v>0.13218199660815394</v>
      </c>
      <c r="P42" s="98">
        <f t="shared" si="5"/>
        <v>1</v>
      </c>
      <c r="Q42" s="118">
        <f t="shared" si="6"/>
        <v>9.0909090909090912E-2</v>
      </c>
      <c r="R42" s="98">
        <f t="shared" si="10"/>
        <v>6</v>
      </c>
      <c r="S42" s="119">
        <f t="shared" si="7"/>
        <v>5</v>
      </c>
    </row>
    <row r="43" spans="1:19">
      <c r="A43" s="119"/>
      <c r="E43" s="98">
        <f t="shared" si="1"/>
        <v>42</v>
      </c>
      <c r="F43" s="99"/>
      <c r="K43" s="114">
        <f t="shared" si="8"/>
        <v>0.15768199660815393</v>
      </c>
      <c r="L43" s="115">
        <f t="shared" si="9"/>
        <v>0.20668199660815395</v>
      </c>
      <c r="M43" s="98">
        <f t="shared" si="2"/>
        <v>0.15718199660815393</v>
      </c>
      <c r="N43" s="116">
        <f t="shared" si="3"/>
        <v>0.20718199660815395</v>
      </c>
      <c r="O43" s="117">
        <f t="shared" si="4"/>
        <v>0.18218199660815393</v>
      </c>
      <c r="P43" s="98">
        <f t="shared" si="5"/>
        <v>0</v>
      </c>
      <c r="Q43" s="118">
        <f t="shared" si="6"/>
        <v>0</v>
      </c>
      <c r="R43" s="98">
        <f t="shared" si="10"/>
        <v>6</v>
      </c>
      <c r="S43" s="119">
        <f t="shared" si="7"/>
        <v>6</v>
      </c>
    </row>
    <row r="44" spans="1:19">
      <c r="A44" s="119"/>
      <c r="E44" s="98">
        <f t="shared" si="1"/>
        <v>43</v>
      </c>
      <c r="F44" s="99"/>
      <c r="K44" s="114">
        <f t="shared" si="8"/>
        <v>0.20768199660815395</v>
      </c>
      <c r="L44" s="115">
        <f t="shared" si="9"/>
        <v>0.25668199660815394</v>
      </c>
      <c r="M44" s="98">
        <f t="shared" si="2"/>
        <v>0.20718199660815395</v>
      </c>
      <c r="N44" s="116">
        <f t="shared" si="3"/>
        <v>0.25718199660815394</v>
      </c>
      <c r="O44" s="117">
        <f t="shared" si="4"/>
        <v>0.23218199660815395</v>
      </c>
      <c r="P44" s="98">
        <f t="shared" si="5"/>
        <v>0</v>
      </c>
      <c r="Q44" s="118">
        <f t="shared" si="6"/>
        <v>0</v>
      </c>
      <c r="R44" s="98">
        <f t="shared" si="10"/>
        <v>6</v>
      </c>
      <c r="S44" s="119">
        <f t="shared" si="7"/>
        <v>6</v>
      </c>
    </row>
    <row r="45" spans="1:19">
      <c r="A45" s="119"/>
      <c r="E45" s="98">
        <f t="shared" si="1"/>
        <v>44</v>
      </c>
      <c r="F45" s="99"/>
      <c r="K45" s="114">
        <f t="shared" si="8"/>
        <v>0.25768199660815394</v>
      </c>
      <c r="L45" s="115">
        <f t="shared" si="9"/>
        <v>0.30668199660815393</v>
      </c>
      <c r="M45" s="98">
        <f t="shared" si="2"/>
        <v>0.25718199660815394</v>
      </c>
      <c r="N45" s="116">
        <f t="shared" si="3"/>
        <v>0.30718199660815393</v>
      </c>
      <c r="O45" s="117">
        <f t="shared" si="4"/>
        <v>0.28218199660815391</v>
      </c>
      <c r="P45" s="98">
        <f t="shared" si="5"/>
        <v>0</v>
      </c>
      <c r="Q45" s="118">
        <f t="shared" si="6"/>
        <v>0</v>
      </c>
      <c r="R45" s="98">
        <f t="shared" si="10"/>
        <v>6</v>
      </c>
      <c r="S45" s="119">
        <f t="shared" si="7"/>
        <v>6</v>
      </c>
    </row>
    <row r="46" spans="1:19">
      <c r="A46" s="119"/>
      <c r="E46" s="98">
        <f t="shared" si="1"/>
        <v>45</v>
      </c>
      <c r="F46" s="99"/>
      <c r="K46" s="114">
        <f t="shared" si="8"/>
        <v>0.30768199660815393</v>
      </c>
      <c r="L46" s="115">
        <f t="shared" si="9"/>
        <v>0.35668199660815392</v>
      </c>
      <c r="M46" s="98">
        <f t="shared" si="2"/>
        <v>0.30718199660815393</v>
      </c>
      <c r="N46" s="116">
        <f t="shared" si="3"/>
        <v>0.35718199660815392</v>
      </c>
      <c r="O46" s="117">
        <f t="shared" si="4"/>
        <v>0.33218199660815395</v>
      </c>
      <c r="P46" s="98">
        <f t="shared" si="5"/>
        <v>0</v>
      </c>
      <c r="Q46" s="118">
        <f t="shared" si="6"/>
        <v>0</v>
      </c>
      <c r="R46" s="98">
        <f t="shared" si="10"/>
        <v>6</v>
      </c>
      <c r="S46" s="119">
        <f t="shared" si="7"/>
        <v>6</v>
      </c>
    </row>
    <row r="47" spans="1:19">
      <c r="A47" s="119"/>
      <c r="E47" s="98">
        <f t="shared" si="1"/>
        <v>46</v>
      </c>
      <c r="F47" s="99"/>
      <c r="K47" s="114">
        <f t="shared" si="8"/>
        <v>0.35768199660815392</v>
      </c>
      <c r="L47" s="115">
        <f t="shared" si="9"/>
        <v>0.40668199660815391</v>
      </c>
      <c r="M47" s="98">
        <f t="shared" si="2"/>
        <v>0.35718199660815392</v>
      </c>
      <c r="N47" s="116">
        <f t="shared" si="3"/>
        <v>0.40718199660815391</v>
      </c>
      <c r="O47" s="117">
        <f t="shared" si="4"/>
        <v>0.38218199660815388</v>
      </c>
      <c r="P47" s="98">
        <f t="shared" si="5"/>
        <v>0</v>
      </c>
      <c r="Q47" s="118">
        <f t="shared" si="6"/>
        <v>0</v>
      </c>
      <c r="R47" s="98">
        <f t="shared" si="10"/>
        <v>6</v>
      </c>
      <c r="S47" s="119">
        <f t="shared" si="7"/>
        <v>6</v>
      </c>
    </row>
    <row r="48" spans="1:19">
      <c r="A48" s="119"/>
      <c r="E48" s="98">
        <f t="shared" si="1"/>
        <v>47</v>
      </c>
      <c r="F48" s="99"/>
      <c r="K48" s="114">
        <f t="shared" si="8"/>
        <v>0.40768199660815391</v>
      </c>
      <c r="L48" s="115">
        <f t="shared" si="9"/>
        <v>0.4566819966081539</v>
      </c>
      <c r="M48" s="98">
        <f t="shared" si="2"/>
        <v>0.40718199660815391</v>
      </c>
      <c r="N48" s="116">
        <f t="shared" si="3"/>
        <v>0.4571819966081539</v>
      </c>
      <c r="O48" s="117">
        <f t="shared" si="4"/>
        <v>0.43218199660815393</v>
      </c>
      <c r="P48" s="98">
        <f t="shared" si="5"/>
        <v>1</v>
      </c>
      <c r="Q48" s="118">
        <f t="shared" si="6"/>
        <v>9.0909090909090912E-2</v>
      </c>
      <c r="R48" s="98">
        <f t="shared" si="10"/>
        <v>7</v>
      </c>
      <c r="S48" s="119">
        <f t="shared" si="7"/>
        <v>6</v>
      </c>
    </row>
    <row r="49" spans="1:19">
      <c r="A49" s="119"/>
      <c r="E49" s="98">
        <f t="shared" si="1"/>
        <v>48</v>
      </c>
      <c r="F49" s="99"/>
      <c r="K49" s="114">
        <f t="shared" si="8"/>
        <v>0.4576819966081539</v>
      </c>
      <c r="L49" s="115">
        <f t="shared" si="9"/>
        <v>0.50668199660815394</v>
      </c>
      <c r="M49" s="98">
        <f t="shared" si="2"/>
        <v>0.4571819966081539</v>
      </c>
      <c r="N49" s="116">
        <f t="shared" si="3"/>
        <v>0.50718199660815388</v>
      </c>
      <c r="O49" s="117">
        <f t="shared" si="4"/>
        <v>0.48218199660815392</v>
      </c>
      <c r="P49" s="98">
        <f t="shared" si="5"/>
        <v>0</v>
      </c>
      <c r="Q49" s="118">
        <f t="shared" si="6"/>
        <v>0</v>
      </c>
      <c r="R49" s="98">
        <f t="shared" si="10"/>
        <v>7</v>
      </c>
      <c r="S49" s="119">
        <f t="shared" si="7"/>
        <v>7</v>
      </c>
    </row>
    <row r="50" spans="1:19">
      <c r="A50" s="119"/>
      <c r="E50" s="98">
        <f t="shared" si="1"/>
        <v>49</v>
      </c>
      <c r="F50" s="99"/>
      <c r="K50" s="114">
        <f t="shared" si="8"/>
        <v>0.50768199660815394</v>
      </c>
      <c r="L50" s="115">
        <f t="shared" si="9"/>
        <v>0.55668199660815398</v>
      </c>
      <c r="M50" s="98">
        <f t="shared" si="2"/>
        <v>0.507181996608154</v>
      </c>
      <c r="N50" s="116">
        <f t="shared" si="3"/>
        <v>0.55718199660815393</v>
      </c>
      <c r="O50" s="117">
        <f t="shared" si="4"/>
        <v>0.53218199660815402</v>
      </c>
      <c r="P50" s="98">
        <f t="shared" si="5"/>
        <v>0</v>
      </c>
      <c r="Q50" s="118">
        <f t="shared" si="6"/>
        <v>0</v>
      </c>
      <c r="R50" s="98">
        <f t="shared" si="10"/>
        <v>7</v>
      </c>
      <c r="S50" s="119">
        <f t="shared" si="7"/>
        <v>7</v>
      </c>
    </row>
    <row r="51" spans="1:19">
      <c r="A51" s="119"/>
      <c r="E51" s="98">
        <f t="shared" si="1"/>
        <v>50</v>
      </c>
      <c r="F51" s="99"/>
      <c r="K51" s="114">
        <f t="shared" si="8"/>
        <v>0.55768199660815398</v>
      </c>
      <c r="L51" s="115">
        <f t="shared" si="9"/>
        <v>0.60668199660815403</v>
      </c>
      <c r="M51" s="98">
        <f t="shared" si="2"/>
        <v>0.55718199660815404</v>
      </c>
      <c r="N51" s="116">
        <f t="shared" si="3"/>
        <v>0.60718199660815397</v>
      </c>
      <c r="O51" s="117">
        <f t="shared" si="4"/>
        <v>0.58218199660815406</v>
      </c>
      <c r="P51" s="98">
        <f t="shared" si="5"/>
        <v>0</v>
      </c>
      <c r="Q51" s="118">
        <f t="shared" si="6"/>
        <v>0</v>
      </c>
      <c r="R51" s="98">
        <f t="shared" si="10"/>
        <v>7</v>
      </c>
      <c r="S51" s="119">
        <f t="shared" si="7"/>
        <v>7</v>
      </c>
    </row>
    <row r="52" spans="1:19">
      <c r="A52" s="119"/>
      <c r="E52" s="98">
        <f t="shared" si="1"/>
        <v>51</v>
      </c>
      <c r="F52" s="99"/>
      <c r="K52" s="114">
        <f t="shared" si="8"/>
        <v>0.60768199660815403</v>
      </c>
      <c r="L52" s="115">
        <f t="shared" si="9"/>
        <v>0.65668199660815407</v>
      </c>
      <c r="M52" s="98">
        <f t="shared" si="2"/>
        <v>0.60718199660815408</v>
      </c>
      <c r="N52" s="116">
        <f t="shared" si="3"/>
        <v>0.65718199660815402</v>
      </c>
      <c r="O52" s="117">
        <f t="shared" si="4"/>
        <v>0.63218199660815411</v>
      </c>
      <c r="P52" s="98">
        <f t="shared" si="5"/>
        <v>1</v>
      </c>
      <c r="Q52" s="118">
        <f t="shared" si="6"/>
        <v>9.0909090909090912E-2</v>
      </c>
      <c r="R52" s="98">
        <f t="shared" si="10"/>
        <v>8</v>
      </c>
      <c r="S52" s="119">
        <f t="shared" si="7"/>
        <v>7</v>
      </c>
    </row>
    <row r="53" spans="1:19">
      <c r="A53" s="119"/>
      <c r="E53" s="98">
        <f t="shared" si="1"/>
        <v>52</v>
      </c>
      <c r="F53" s="99"/>
      <c r="K53" s="114">
        <f t="shared" si="8"/>
        <v>0.65768199660815407</v>
      </c>
      <c r="L53" s="115">
        <f t="shared" si="9"/>
        <v>0.70668199660815412</v>
      </c>
      <c r="M53" s="98">
        <f t="shared" si="2"/>
        <v>0.65718199660815413</v>
      </c>
      <c r="N53" s="116">
        <f t="shared" si="3"/>
        <v>0.70718199660815406</v>
      </c>
      <c r="O53" s="117">
        <f t="shared" si="4"/>
        <v>0.68218199660815415</v>
      </c>
      <c r="P53" s="98">
        <f t="shared" si="5"/>
        <v>0</v>
      </c>
      <c r="Q53" s="118">
        <f t="shared" si="6"/>
        <v>0</v>
      </c>
      <c r="R53" s="98">
        <f t="shared" si="10"/>
        <v>8</v>
      </c>
      <c r="S53" s="119">
        <f t="shared" si="7"/>
        <v>8</v>
      </c>
    </row>
    <row r="54" spans="1:19">
      <c r="A54" s="119"/>
      <c r="E54" s="98">
        <f t="shared" si="1"/>
        <v>53</v>
      </c>
      <c r="F54" s="99"/>
      <c r="K54" s="114">
        <f t="shared" si="8"/>
        <v>0.70768199660815412</v>
      </c>
      <c r="L54" s="115">
        <f t="shared" si="9"/>
        <v>0.75668199660815416</v>
      </c>
      <c r="M54" s="98">
        <f t="shared" si="2"/>
        <v>0.70718199660815417</v>
      </c>
      <c r="N54" s="116">
        <f t="shared" si="3"/>
        <v>0.75718199660815411</v>
      </c>
      <c r="O54" s="117">
        <f t="shared" si="4"/>
        <v>0.7321819966081542</v>
      </c>
      <c r="P54" s="98">
        <f t="shared" si="5"/>
        <v>0</v>
      </c>
      <c r="Q54" s="118">
        <f t="shared" si="6"/>
        <v>0</v>
      </c>
      <c r="R54" s="98">
        <f t="shared" si="10"/>
        <v>8</v>
      </c>
      <c r="S54" s="119">
        <f t="shared" si="7"/>
        <v>8</v>
      </c>
    </row>
    <row r="55" spans="1:19">
      <c r="A55" s="119"/>
      <c r="E55" s="98">
        <f t="shared" si="1"/>
        <v>54</v>
      </c>
      <c r="F55" s="99"/>
      <c r="K55" s="114">
        <f t="shared" si="8"/>
        <v>0.75768199660815416</v>
      </c>
      <c r="L55" s="115">
        <f t="shared" si="9"/>
        <v>0.80668199660815421</v>
      </c>
      <c r="M55" s="98">
        <f t="shared" si="2"/>
        <v>0.75718199660815422</v>
      </c>
      <c r="N55" s="116">
        <f t="shared" si="3"/>
        <v>0.80718199660815415</v>
      </c>
      <c r="O55" s="117">
        <f t="shared" si="4"/>
        <v>0.78218199660815424</v>
      </c>
      <c r="P55" s="98">
        <f t="shared" si="5"/>
        <v>0</v>
      </c>
      <c r="Q55" s="118">
        <f t="shared" si="6"/>
        <v>0</v>
      </c>
      <c r="R55" s="98">
        <f t="shared" si="10"/>
        <v>8</v>
      </c>
      <c r="S55" s="119">
        <f t="shared" si="7"/>
        <v>8</v>
      </c>
    </row>
    <row r="56" spans="1:19">
      <c r="A56" s="119"/>
      <c r="E56" s="98">
        <f t="shared" si="1"/>
        <v>55</v>
      </c>
      <c r="F56" s="99"/>
      <c r="K56" s="114">
        <f t="shared" si="8"/>
        <v>0.80768199660815421</v>
      </c>
      <c r="L56" s="115">
        <f t="shared" si="9"/>
        <v>0.85668199660815425</v>
      </c>
      <c r="M56" s="98">
        <f t="shared" si="2"/>
        <v>0.80718199660815426</v>
      </c>
      <c r="N56" s="116">
        <f t="shared" si="3"/>
        <v>0.8571819966081542</v>
      </c>
      <c r="O56" s="117">
        <f t="shared" si="4"/>
        <v>0.83218199660815428</v>
      </c>
      <c r="P56" s="98">
        <f t="shared" si="5"/>
        <v>0</v>
      </c>
      <c r="Q56" s="118">
        <f t="shared" si="6"/>
        <v>0</v>
      </c>
      <c r="R56" s="98">
        <f t="shared" si="10"/>
        <v>8</v>
      </c>
      <c r="S56" s="119">
        <f t="shared" si="7"/>
        <v>8</v>
      </c>
    </row>
    <row r="57" spans="1:19">
      <c r="A57" s="119"/>
      <c r="E57" s="98">
        <f t="shared" si="1"/>
        <v>56</v>
      </c>
      <c r="F57" s="99"/>
      <c r="K57" s="114">
        <f t="shared" si="8"/>
        <v>0.85768199660815425</v>
      </c>
      <c r="L57" s="115">
        <f t="shared" si="9"/>
        <v>0.90668199660815429</v>
      </c>
      <c r="M57" s="98">
        <f t="shared" si="2"/>
        <v>0.85718199660815431</v>
      </c>
      <c r="N57" s="116">
        <f t="shared" si="3"/>
        <v>0.90718199660815424</v>
      </c>
      <c r="O57" s="117">
        <f t="shared" si="4"/>
        <v>0.88218199660815433</v>
      </c>
      <c r="P57" s="98">
        <f t="shared" si="5"/>
        <v>0</v>
      </c>
      <c r="Q57" s="118">
        <f t="shared" si="6"/>
        <v>0</v>
      </c>
      <c r="R57" s="98">
        <f t="shared" si="10"/>
        <v>8</v>
      </c>
      <c r="S57" s="119">
        <f t="shared" si="7"/>
        <v>8</v>
      </c>
    </row>
    <row r="58" spans="1:19">
      <c r="A58" s="119"/>
      <c r="E58" s="98">
        <f t="shared" si="1"/>
        <v>57</v>
      </c>
      <c r="F58" s="99"/>
      <c r="K58" s="114">
        <f t="shared" si="8"/>
        <v>0.9076819966081543</v>
      </c>
      <c r="L58" s="115">
        <f t="shared" si="9"/>
        <v>0.95668199660815434</v>
      </c>
      <c r="M58" s="98">
        <f t="shared" si="2"/>
        <v>0.90718199660815435</v>
      </c>
      <c r="N58" s="116">
        <f t="shared" si="3"/>
        <v>0.95718199660815428</v>
      </c>
      <c r="O58" s="117">
        <f t="shared" si="4"/>
        <v>0.93218199660815437</v>
      </c>
      <c r="P58" s="98">
        <f t="shared" si="5"/>
        <v>1</v>
      </c>
      <c r="Q58" s="118">
        <f t="shared" si="6"/>
        <v>9.0909090909090912E-2</v>
      </c>
      <c r="R58" s="98">
        <f t="shared" si="10"/>
        <v>9</v>
      </c>
      <c r="S58" s="119">
        <f t="shared" si="7"/>
        <v>8</v>
      </c>
    </row>
    <row r="59" spans="1:19">
      <c r="A59" s="119"/>
      <c r="E59" s="98">
        <f t="shared" si="1"/>
        <v>58</v>
      </c>
      <c r="F59" s="99"/>
      <c r="K59" s="114">
        <f t="shared" si="8"/>
        <v>0.95768199660815434</v>
      </c>
      <c r="L59" s="115">
        <f t="shared" si="9"/>
        <v>1.0066819966081544</v>
      </c>
      <c r="M59" s="98">
        <f t="shared" si="2"/>
        <v>0.9571819966081544</v>
      </c>
      <c r="N59" s="116">
        <f t="shared" si="3"/>
        <v>1.0071819966081543</v>
      </c>
      <c r="O59" s="117">
        <f t="shared" si="4"/>
        <v>0.98218199660815442</v>
      </c>
      <c r="P59" s="98">
        <f t="shared" si="5"/>
        <v>0</v>
      </c>
      <c r="Q59" s="118">
        <f t="shared" si="6"/>
        <v>0</v>
      </c>
      <c r="R59" s="98">
        <f t="shared" si="10"/>
        <v>9</v>
      </c>
      <c r="S59" s="119">
        <f t="shared" si="7"/>
        <v>9</v>
      </c>
    </row>
    <row r="60" spans="1:19">
      <c r="A60" s="119"/>
      <c r="E60" s="98">
        <f t="shared" si="1"/>
        <v>59</v>
      </c>
      <c r="F60" s="99"/>
      <c r="K60" s="114">
        <f t="shared" si="8"/>
        <v>1.0076819966081543</v>
      </c>
      <c r="L60" s="115">
        <f t="shared" si="9"/>
        <v>1.0566819966081544</v>
      </c>
      <c r="M60" s="98">
        <f t="shared" si="2"/>
        <v>1.0071819966081543</v>
      </c>
      <c r="N60" s="116">
        <f t="shared" si="3"/>
        <v>1.0571819966081544</v>
      </c>
      <c r="O60" s="117">
        <f t="shared" si="4"/>
        <v>1.0321819966081542</v>
      </c>
      <c r="P60" s="98">
        <f t="shared" si="5"/>
        <v>0</v>
      </c>
      <c r="Q60" s="118">
        <f t="shared" si="6"/>
        <v>0</v>
      </c>
      <c r="R60" s="98">
        <f t="shared" si="10"/>
        <v>9</v>
      </c>
      <c r="S60" s="119">
        <f t="shared" si="7"/>
        <v>9</v>
      </c>
    </row>
    <row r="61" spans="1:19">
      <c r="A61" s="119"/>
      <c r="E61" s="98">
        <f t="shared" si="1"/>
        <v>60</v>
      </c>
      <c r="F61" s="99"/>
      <c r="K61" s="114">
        <f t="shared" si="8"/>
        <v>1.0576819966081543</v>
      </c>
      <c r="L61" s="115">
        <f t="shared" si="9"/>
        <v>1.1066819966081545</v>
      </c>
      <c r="M61" s="98">
        <f t="shared" si="2"/>
        <v>1.0571819966081544</v>
      </c>
      <c r="N61" s="116">
        <f t="shared" si="3"/>
        <v>1.1071819966081544</v>
      </c>
      <c r="O61" s="117">
        <f t="shared" si="4"/>
        <v>1.0821819966081545</v>
      </c>
      <c r="P61" s="98">
        <f t="shared" si="5"/>
        <v>0</v>
      </c>
      <c r="Q61" s="118">
        <f t="shared" si="6"/>
        <v>0</v>
      </c>
      <c r="R61" s="98">
        <f t="shared" si="10"/>
        <v>9</v>
      </c>
      <c r="S61" s="119">
        <f t="shared" si="7"/>
        <v>9</v>
      </c>
    </row>
    <row r="62" spans="1:19">
      <c r="A62" s="119"/>
      <c r="E62" s="98">
        <f t="shared" si="1"/>
        <v>61</v>
      </c>
      <c r="F62" s="99"/>
      <c r="K62" s="114">
        <f t="shared" si="8"/>
        <v>1.1076819966081544</v>
      </c>
      <c r="L62" s="115">
        <f t="shared" si="9"/>
        <v>1.1566819966081545</v>
      </c>
      <c r="M62" s="98">
        <f t="shared" si="2"/>
        <v>1.1071819966081544</v>
      </c>
      <c r="N62" s="116">
        <f t="shared" si="3"/>
        <v>1.1571819966081545</v>
      </c>
      <c r="O62" s="117">
        <f t="shared" si="4"/>
        <v>1.1321819966081543</v>
      </c>
      <c r="P62" s="98">
        <f t="shared" si="5"/>
        <v>0</v>
      </c>
      <c r="Q62" s="118">
        <f t="shared" si="6"/>
        <v>0</v>
      </c>
      <c r="R62" s="98">
        <f t="shared" si="10"/>
        <v>9</v>
      </c>
      <c r="S62" s="119">
        <f t="shared" si="7"/>
        <v>9</v>
      </c>
    </row>
    <row r="63" spans="1:19">
      <c r="A63" s="119"/>
      <c r="E63" s="98">
        <f t="shared" si="1"/>
        <v>62</v>
      </c>
      <c r="F63" s="99"/>
      <c r="K63" s="114">
        <f t="shared" si="8"/>
        <v>1.1576819966081544</v>
      </c>
      <c r="L63" s="115">
        <f t="shared" si="9"/>
        <v>1.2066819966081546</v>
      </c>
      <c r="M63" s="98">
        <f t="shared" si="2"/>
        <v>1.1571819966081545</v>
      </c>
      <c r="N63" s="116">
        <f t="shared" si="3"/>
        <v>1.2071819966081545</v>
      </c>
      <c r="O63" s="117">
        <f t="shared" si="4"/>
        <v>1.1821819966081546</v>
      </c>
      <c r="P63" s="98">
        <f t="shared" si="5"/>
        <v>0</v>
      </c>
      <c r="Q63" s="118">
        <f t="shared" si="6"/>
        <v>0</v>
      </c>
      <c r="R63" s="98">
        <f t="shared" si="10"/>
        <v>9</v>
      </c>
      <c r="S63" s="119">
        <f t="shared" si="7"/>
        <v>9</v>
      </c>
    </row>
    <row r="64" spans="1:19">
      <c r="A64" s="119"/>
      <c r="E64" s="98">
        <f t="shared" si="1"/>
        <v>63</v>
      </c>
      <c r="F64" s="99"/>
      <c r="K64" s="114">
        <f t="shared" si="8"/>
        <v>1.2076819966081545</v>
      </c>
      <c r="L64" s="115">
        <f t="shared" si="9"/>
        <v>1.2566819966081546</v>
      </c>
      <c r="M64" s="98">
        <f t="shared" si="2"/>
        <v>1.2071819966081545</v>
      </c>
      <c r="N64" s="116">
        <f t="shared" si="3"/>
        <v>1.2571819966081546</v>
      </c>
      <c r="O64" s="117">
        <f t="shared" si="4"/>
        <v>1.2321819966081544</v>
      </c>
      <c r="P64" s="98">
        <f t="shared" si="5"/>
        <v>0</v>
      </c>
      <c r="Q64" s="118">
        <f t="shared" si="6"/>
        <v>0</v>
      </c>
      <c r="R64" s="98">
        <f t="shared" si="10"/>
        <v>9</v>
      </c>
      <c r="S64" s="119">
        <f t="shared" si="7"/>
        <v>9</v>
      </c>
    </row>
    <row r="65" spans="1:19">
      <c r="A65" s="119"/>
      <c r="E65" s="98">
        <f t="shared" si="1"/>
        <v>64</v>
      </c>
      <c r="F65" s="99"/>
      <c r="K65" s="114">
        <f t="shared" si="8"/>
        <v>1.2576819966081545</v>
      </c>
      <c r="L65" s="115">
        <f t="shared" si="9"/>
        <v>1.3066819966081547</v>
      </c>
      <c r="M65" s="98">
        <f t="shared" si="2"/>
        <v>1.2571819966081546</v>
      </c>
      <c r="N65" s="116">
        <f t="shared" si="3"/>
        <v>1.3071819966081546</v>
      </c>
      <c r="O65" s="117">
        <f t="shared" si="4"/>
        <v>1.2821819966081547</v>
      </c>
      <c r="P65" s="98">
        <f t="shared" si="5"/>
        <v>0</v>
      </c>
      <c r="Q65" s="118">
        <f t="shared" si="6"/>
        <v>0</v>
      </c>
      <c r="R65" s="98">
        <f t="shared" si="10"/>
        <v>9</v>
      </c>
      <c r="S65" s="119">
        <f t="shared" si="7"/>
        <v>9</v>
      </c>
    </row>
    <row r="66" spans="1:19">
      <c r="A66" s="119"/>
      <c r="E66" s="98">
        <f t="shared" si="1"/>
        <v>65</v>
      </c>
      <c r="F66" s="99"/>
      <c r="K66" s="114">
        <f t="shared" si="8"/>
        <v>1.3076819966081545</v>
      </c>
      <c r="L66" s="115">
        <f t="shared" si="9"/>
        <v>1.3566819966081547</v>
      </c>
      <c r="M66" s="98">
        <f t="shared" si="2"/>
        <v>1.3071819966081546</v>
      </c>
      <c r="N66" s="116">
        <f t="shared" si="3"/>
        <v>1.3571819966081546</v>
      </c>
      <c r="O66" s="117">
        <f t="shared" si="4"/>
        <v>1.3321819966081545</v>
      </c>
      <c r="P66" s="98">
        <f t="shared" si="5"/>
        <v>0</v>
      </c>
      <c r="Q66" s="118">
        <f t="shared" si="6"/>
        <v>0</v>
      </c>
      <c r="R66" s="98">
        <f t="shared" si="10"/>
        <v>9</v>
      </c>
      <c r="S66" s="119">
        <f t="shared" si="7"/>
        <v>9</v>
      </c>
    </row>
    <row r="67" spans="1:19">
      <c r="A67" s="119"/>
      <c r="E67" s="98">
        <f t="shared" si="1"/>
        <v>66</v>
      </c>
      <c r="F67" s="99"/>
      <c r="K67" s="114">
        <f t="shared" si="8"/>
        <v>1.3576819966081546</v>
      </c>
      <c r="L67" s="115">
        <f t="shared" si="9"/>
        <v>1.4066819966081547</v>
      </c>
      <c r="M67" s="98">
        <f t="shared" si="2"/>
        <v>1.3571819966081546</v>
      </c>
      <c r="N67" s="116">
        <f t="shared" si="3"/>
        <v>1.4071819966081547</v>
      </c>
      <c r="O67" s="117">
        <f t="shared" si="4"/>
        <v>1.3821819966081548</v>
      </c>
      <c r="P67" s="98">
        <f t="shared" si="5"/>
        <v>0</v>
      </c>
      <c r="Q67" s="118">
        <f t="shared" si="6"/>
        <v>0</v>
      </c>
      <c r="R67" s="98">
        <f t="shared" si="10"/>
        <v>9</v>
      </c>
      <c r="S67" s="119">
        <f t="shared" si="7"/>
        <v>9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1.4076819966081546</v>
      </c>
      <c r="L68" s="115">
        <f t="shared" si="9"/>
        <v>1.4566819966081548</v>
      </c>
      <c r="M68" s="98">
        <f t="shared" si="2"/>
        <v>1.4071819966081547</v>
      </c>
      <c r="N68" s="116">
        <f t="shared" si="3"/>
        <v>1.4571819966081547</v>
      </c>
      <c r="O68" s="117">
        <f t="shared" si="4"/>
        <v>1.4321819966081546</v>
      </c>
      <c r="P68" s="98">
        <f t="shared" si="5"/>
        <v>0</v>
      </c>
      <c r="Q68" s="118">
        <f t="shared" si="6"/>
        <v>0</v>
      </c>
      <c r="R68" s="98">
        <f t="shared" si="10"/>
        <v>9</v>
      </c>
      <c r="S68" s="119">
        <f t="shared" si="7"/>
        <v>9</v>
      </c>
    </row>
    <row r="69" spans="1:19">
      <c r="A69" s="119"/>
      <c r="E69" s="98">
        <f t="shared" si="11"/>
        <v>68</v>
      </c>
      <c r="F69" s="99"/>
      <c r="K69" s="114">
        <f t="shared" si="8"/>
        <v>1.4576819966081547</v>
      </c>
      <c r="L69" s="115">
        <f t="shared" si="9"/>
        <v>1.5066819966081548</v>
      </c>
      <c r="M69" s="98">
        <f t="shared" ref="M69:M132" si="12">K69-5*10^-(D$2+1)</f>
        <v>1.4571819966081547</v>
      </c>
      <c r="N69" s="116">
        <f t="shared" ref="N69:N132" si="13">L69+5*10^-(D$2+1)</f>
        <v>1.5071819966081548</v>
      </c>
      <c r="O69" s="117">
        <f t="shared" ref="O69:O132" si="14">AVERAGE(K69,L69)</f>
        <v>1.4821819966081549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9</v>
      </c>
      <c r="S69" s="119">
        <f t="shared" ref="S69:S132" si="17">COUNTIF(F$2:F$5000,"&lt;="&amp;M69)</f>
        <v>9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1.5076819966081547</v>
      </c>
      <c r="L70" s="115">
        <f t="shared" ref="L70:L133" si="19">K70+$I$4-POWER(10,-$D$2)</f>
        <v>1.5566819966081549</v>
      </c>
      <c r="M70" s="98">
        <f t="shared" si="12"/>
        <v>1.5071819966081548</v>
      </c>
      <c r="N70" s="116">
        <f t="shared" si="13"/>
        <v>1.5571819966081548</v>
      </c>
      <c r="O70" s="117">
        <f t="shared" si="14"/>
        <v>1.5321819966081547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9</v>
      </c>
      <c r="S70" s="119">
        <f t="shared" si="17"/>
        <v>9</v>
      </c>
    </row>
    <row r="71" spans="1:19">
      <c r="A71" s="119"/>
      <c r="E71" s="98">
        <f t="shared" si="11"/>
        <v>70</v>
      </c>
      <c r="F71" s="99"/>
      <c r="K71" s="114">
        <f t="shared" si="18"/>
        <v>1.5576819966081548</v>
      </c>
      <c r="L71" s="115">
        <f t="shared" si="19"/>
        <v>1.6066819966081549</v>
      </c>
      <c r="M71" s="98">
        <f t="shared" si="12"/>
        <v>1.5571819966081548</v>
      </c>
      <c r="N71" s="116">
        <f t="shared" si="13"/>
        <v>1.6071819966081549</v>
      </c>
      <c r="O71" s="117">
        <f t="shared" si="14"/>
        <v>1.582181996608155</v>
      </c>
      <c r="P71" s="98">
        <f t="shared" si="15"/>
        <v>0</v>
      </c>
      <c r="Q71" s="118">
        <f t="shared" si="16"/>
        <v>0</v>
      </c>
      <c r="R71" s="98">
        <f t="shared" si="20"/>
        <v>9</v>
      </c>
      <c r="S71" s="119">
        <f t="shared" si="17"/>
        <v>9</v>
      </c>
    </row>
    <row r="72" spans="1:19">
      <c r="A72" s="119"/>
      <c r="E72" s="98">
        <f t="shared" si="11"/>
        <v>71</v>
      </c>
      <c r="F72" s="99"/>
      <c r="K72" s="114">
        <f t="shared" si="18"/>
        <v>1.6076819966081548</v>
      </c>
      <c r="L72" s="115">
        <f t="shared" si="19"/>
        <v>1.656681996608155</v>
      </c>
      <c r="M72" s="98">
        <f t="shared" si="12"/>
        <v>1.6071819966081549</v>
      </c>
      <c r="N72" s="116">
        <f t="shared" si="13"/>
        <v>1.6571819966081549</v>
      </c>
      <c r="O72" s="117">
        <f t="shared" si="14"/>
        <v>1.6321819966081548</v>
      </c>
      <c r="P72" s="98">
        <f t="shared" si="15"/>
        <v>0</v>
      </c>
      <c r="Q72" s="118">
        <f t="shared" si="16"/>
        <v>0</v>
      </c>
      <c r="R72" s="98">
        <f t="shared" si="20"/>
        <v>9</v>
      </c>
      <c r="S72" s="119">
        <f t="shared" si="17"/>
        <v>9</v>
      </c>
    </row>
    <row r="73" spans="1:19">
      <c r="A73" s="119"/>
      <c r="E73" s="98">
        <f t="shared" si="11"/>
        <v>72</v>
      </c>
      <c r="F73" s="99"/>
      <c r="K73" s="114">
        <f t="shared" si="18"/>
        <v>1.6576819966081549</v>
      </c>
      <c r="L73" s="115">
        <f t="shared" si="19"/>
        <v>1.706681996608155</v>
      </c>
      <c r="M73" s="98">
        <f t="shared" si="12"/>
        <v>1.6571819966081549</v>
      </c>
      <c r="N73" s="116">
        <f t="shared" si="13"/>
        <v>1.707181996608155</v>
      </c>
      <c r="O73" s="117">
        <f t="shared" si="14"/>
        <v>1.682181996608155</v>
      </c>
      <c r="P73" s="98">
        <f t="shared" si="15"/>
        <v>0</v>
      </c>
      <c r="Q73" s="118">
        <f t="shared" si="16"/>
        <v>0</v>
      </c>
      <c r="R73" s="98">
        <f t="shared" si="20"/>
        <v>9</v>
      </c>
      <c r="S73" s="119">
        <f t="shared" si="17"/>
        <v>9</v>
      </c>
    </row>
    <row r="74" spans="1:19">
      <c r="A74" s="119"/>
      <c r="E74" s="98">
        <f t="shared" si="11"/>
        <v>73</v>
      </c>
      <c r="F74" s="99"/>
      <c r="K74" s="114">
        <f t="shared" si="18"/>
        <v>1.7076819966081549</v>
      </c>
      <c r="L74" s="115">
        <f t="shared" si="19"/>
        <v>1.756681996608155</v>
      </c>
      <c r="M74" s="98">
        <f t="shared" si="12"/>
        <v>1.707181996608155</v>
      </c>
      <c r="N74" s="116">
        <f t="shared" si="13"/>
        <v>1.757181996608155</v>
      </c>
      <c r="O74" s="117">
        <f t="shared" si="14"/>
        <v>1.7321819966081549</v>
      </c>
      <c r="P74" s="98">
        <f t="shared" si="15"/>
        <v>0</v>
      </c>
      <c r="Q74" s="118">
        <f t="shared" si="16"/>
        <v>0</v>
      </c>
      <c r="R74" s="98">
        <f t="shared" si="20"/>
        <v>9</v>
      </c>
      <c r="S74" s="119">
        <f t="shared" si="17"/>
        <v>9</v>
      </c>
    </row>
    <row r="75" spans="1:19">
      <c r="A75" s="119"/>
      <c r="E75" s="98">
        <f t="shared" si="11"/>
        <v>74</v>
      </c>
      <c r="F75" s="99"/>
      <c r="K75" s="114">
        <f t="shared" si="18"/>
        <v>1.7576819966081549</v>
      </c>
      <c r="L75" s="115">
        <f t="shared" si="19"/>
        <v>1.8066819966081551</v>
      </c>
      <c r="M75" s="98">
        <f t="shared" si="12"/>
        <v>1.757181996608155</v>
      </c>
      <c r="N75" s="116">
        <f t="shared" si="13"/>
        <v>1.807181996608155</v>
      </c>
      <c r="O75" s="117">
        <f t="shared" si="14"/>
        <v>1.7821819966081551</v>
      </c>
      <c r="P75" s="98">
        <f t="shared" si="15"/>
        <v>0</v>
      </c>
      <c r="Q75" s="118">
        <f t="shared" si="16"/>
        <v>0</v>
      </c>
      <c r="R75" s="98">
        <f t="shared" si="20"/>
        <v>9</v>
      </c>
      <c r="S75" s="119">
        <f t="shared" si="17"/>
        <v>9</v>
      </c>
    </row>
    <row r="76" spans="1:19">
      <c r="A76" s="119"/>
      <c r="E76" s="98">
        <f t="shared" si="11"/>
        <v>75</v>
      </c>
      <c r="F76" s="99"/>
      <c r="K76" s="114">
        <f t="shared" si="18"/>
        <v>1.807681996608155</v>
      </c>
      <c r="L76" s="115">
        <f t="shared" si="19"/>
        <v>1.8566819966081551</v>
      </c>
      <c r="M76" s="98">
        <f t="shared" si="12"/>
        <v>1.807181996608155</v>
      </c>
      <c r="N76" s="116">
        <f t="shared" si="13"/>
        <v>1.8571819966081551</v>
      </c>
      <c r="O76" s="117">
        <f t="shared" si="14"/>
        <v>1.832181996608155</v>
      </c>
      <c r="P76" s="98">
        <f t="shared" si="15"/>
        <v>1</v>
      </c>
      <c r="Q76" s="118">
        <f t="shared" si="16"/>
        <v>9.0909090909090912E-2</v>
      </c>
      <c r="R76" s="98">
        <f t="shared" si="20"/>
        <v>10</v>
      </c>
      <c r="S76" s="119">
        <f t="shared" si="17"/>
        <v>9</v>
      </c>
    </row>
    <row r="77" spans="1:19">
      <c r="A77" s="119"/>
      <c r="E77" s="98">
        <f t="shared" si="11"/>
        <v>76</v>
      </c>
      <c r="F77" s="99"/>
      <c r="K77" s="114">
        <f t="shared" si="18"/>
        <v>1.857681996608155</v>
      </c>
      <c r="L77" s="115">
        <f t="shared" si="19"/>
        <v>1.9066819966081552</v>
      </c>
      <c r="M77" s="98">
        <f t="shared" si="12"/>
        <v>1.8571819966081551</v>
      </c>
      <c r="N77" s="116">
        <f t="shared" si="13"/>
        <v>1.9071819966081551</v>
      </c>
      <c r="O77" s="117">
        <f t="shared" si="14"/>
        <v>1.8821819966081552</v>
      </c>
      <c r="P77" s="98">
        <f t="shared" si="15"/>
        <v>0</v>
      </c>
      <c r="Q77" s="118">
        <f t="shared" si="16"/>
        <v>0</v>
      </c>
      <c r="R77" s="98">
        <f t="shared" si="20"/>
        <v>10</v>
      </c>
      <c r="S77" s="119">
        <f t="shared" si="17"/>
        <v>10</v>
      </c>
    </row>
    <row r="78" spans="1:19">
      <c r="A78" s="119"/>
      <c r="E78" s="98">
        <f t="shared" si="11"/>
        <v>77</v>
      </c>
      <c r="F78" s="99"/>
      <c r="K78" s="114">
        <f t="shared" si="18"/>
        <v>1.9076819966081551</v>
      </c>
      <c r="L78" s="115">
        <f t="shared" si="19"/>
        <v>1.9566819966081552</v>
      </c>
      <c r="M78" s="98">
        <f t="shared" si="12"/>
        <v>1.9071819966081551</v>
      </c>
      <c r="N78" s="116">
        <f t="shared" si="13"/>
        <v>1.9571819966081552</v>
      </c>
      <c r="O78" s="117">
        <f t="shared" si="14"/>
        <v>1.932181996608155</v>
      </c>
      <c r="P78" s="98">
        <f t="shared" si="15"/>
        <v>1</v>
      </c>
      <c r="Q78" s="118">
        <f t="shared" si="16"/>
        <v>9.0909090909090912E-2</v>
      </c>
      <c r="R78" s="98">
        <f t="shared" si="20"/>
        <v>11</v>
      </c>
      <c r="S78" s="119">
        <f t="shared" si="17"/>
        <v>10</v>
      </c>
    </row>
    <row r="79" spans="1:19">
      <c r="A79" s="119"/>
      <c r="E79" s="98">
        <f t="shared" si="11"/>
        <v>78</v>
      </c>
      <c r="F79" s="99"/>
      <c r="K79" s="114">
        <f t="shared" si="18"/>
        <v>1.9576819966081551</v>
      </c>
      <c r="L79" s="115">
        <f t="shared" si="19"/>
        <v>2.006681996608155</v>
      </c>
      <c r="M79" s="98">
        <f t="shared" si="12"/>
        <v>1.9571819966081552</v>
      </c>
      <c r="N79" s="116">
        <f t="shared" si="13"/>
        <v>2.0071819966081552</v>
      </c>
      <c r="O79" s="117">
        <f t="shared" si="14"/>
        <v>1.9821819966081551</v>
      </c>
      <c r="P79" s="98">
        <f t="shared" si="15"/>
        <v>0</v>
      </c>
      <c r="Q79" s="118">
        <f t="shared" si="16"/>
        <v>0</v>
      </c>
      <c r="R79" s="98">
        <f t="shared" si="20"/>
        <v>11</v>
      </c>
      <c r="S79" s="119">
        <f t="shared" si="17"/>
        <v>11</v>
      </c>
    </row>
    <row r="80" spans="1:19">
      <c r="A80" s="119"/>
      <c r="E80" s="98">
        <f t="shared" si="11"/>
        <v>79</v>
      </c>
      <c r="F80" s="99"/>
      <c r="K80" s="114">
        <f t="shared" si="18"/>
        <v>2.0076819966081549</v>
      </c>
      <c r="L80" s="115">
        <f t="shared" si="19"/>
        <v>2.0566819966081549</v>
      </c>
      <c r="M80" s="98">
        <f t="shared" si="12"/>
        <v>2.0071819966081548</v>
      </c>
      <c r="N80" s="116">
        <f t="shared" si="13"/>
        <v>2.057181996608155</v>
      </c>
      <c r="O80" s="117">
        <f t="shared" si="14"/>
        <v>2.0321819966081547</v>
      </c>
      <c r="P80" s="98">
        <f t="shared" si="15"/>
        <v>0</v>
      </c>
      <c r="Q80" s="118">
        <f t="shared" si="16"/>
        <v>0</v>
      </c>
      <c r="R80" s="98">
        <f t="shared" si="20"/>
        <v>11</v>
      </c>
      <c r="S80" s="119">
        <f t="shared" si="17"/>
        <v>11</v>
      </c>
    </row>
    <row r="81" spans="1:19">
      <c r="A81" s="119"/>
      <c r="E81" s="98">
        <f t="shared" si="11"/>
        <v>80</v>
      </c>
      <c r="F81" s="99"/>
      <c r="K81" s="114">
        <f t="shared" si="18"/>
        <v>2.0576819966081548</v>
      </c>
      <c r="L81" s="115">
        <f t="shared" si="19"/>
        <v>2.1066819966081547</v>
      </c>
      <c r="M81" s="98">
        <f t="shared" si="12"/>
        <v>2.0571819966081546</v>
      </c>
      <c r="N81" s="116">
        <f t="shared" si="13"/>
        <v>2.1071819966081549</v>
      </c>
      <c r="O81" s="117">
        <f t="shared" si="14"/>
        <v>2.0821819966081545</v>
      </c>
      <c r="P81" s="98">
        <f t="shared" si="15"/>
        <v>0</v>
      </c>
      <c r="Q81" s="118">
        <f t="shared" si="16"/>
        <v>0</v>
      </c>
      <c r="R81" s="98">
        <f t="shared" si="20"/>
        <v>11</v>
      </c>
      <c r="S81" s="119">
        <f t="shared" si="17"/>
        <v>11</v>
      </c>
    </row>
    <row r="82" spans="1:19">
      <c r="A82" s="119"/>
      <c r="E82" s="98">
        <f t="shared" si="11"/>
        <v>81</v>
      </c>
      <c r="F82" s="99"/>
      <c r="K82" s="114">
        <f t="shared" si="18"/>
        <v>2.1076819966081546</v>
      </c>
      <c r="L82" s="115">
        <f t="shared" si="19"/>
        <v>2.1566819966081545</v>
      </c>
      <c r="M82" s="98">
        <f t="shared" si="12"/>
        <v>2.1071819966081544</v>
      </c>
      <c r="N82" s="116">
        <f t="shared" si="13"/>
        <v>2.1571819966081547</v>
      </c>
      <c r="O82" s="117">
        <f t="shared" si="14"/>
        <v>2.1321819966081543</v>
      </c>
      <c r="P82" s="98">
        <f t="shared" si="15"/>
        <v>0</v>
      </c>
      <c r="Q82" s="118">
        <f t="shared" si="16"/>
        <v>0</v>
      </c>
      <c r="R82" s="98">
        <f t="shared" si="20"/>
        <v>11</v>
      </c>
      <c r="S82" s="119">
        <f t="shared" si="17"/>
        <v>11</v>
      </c>
    </row>
    <row r="83" spans="1:19">
      <c r="A83" s="119"/>
      <c r="E83" s="98">
        <f t="shared" si="11"/>
        <v>82</v>
      </c>
      <c r="F83" s="99"/>
      <c r="K83" s="114">
        <f t="shared" si="18"/>
        <v>2.1576819966081544</v>
      </c>
      <c r="L83" s="115">
        <f t="shared" si="19"/>
        <v>2.2066819966081543</v>
      </c>
      <c r="M83" s="98">
        <f t="shared" si="12"/>
        <v>2.1571819966081542</v>
      </c>
      <c r="N83" s="116">
        <f t="shared" si="13"/>
        <v>2.2071819966081545</v>
      </c>
      <c r="O83" s="117">
        <f t="shared" si="14"/>
        <v>2.1821819966081542</v>
      </c>
      <c r="P83" s="98">
        <f t="shared" si="15"/>
        <v>0</v>
      </c>
      <c r="Q83" s="118">
        <f t="shared" si="16"/>
        <v>0</v>
      </c>
      <c r="R83" s="98">
        <f t="shared" si="20"/>
        <v>11</v>
      </c>
      <c r="S83" s="119">
        <f t="shared" si="17"/>
        <v>11</v>
      </c>
    </row>
    <row r="84" spans="1:19">
      <c r="A84" s="119"/>
      <c r="E84" s="98">
        <f t="shared" si="11"/>
        <v>83</v>
      </c>
      <c r="F84" s="99"/>
      <c r="K84" s="114">
        <f t="shared" si="18"/>
        <v>2.2076819966081542</v>
      </c>
      <c r="L84" s="115">
        <f t="shared" si="19"/>
        <v>2.2566819966081542</v>
      </c>
      <c r="M84" s="98">
        <f t="shared" si="12"/>
        <v>2.2071819966081541</v>
      </c>
      <c r="N84" s="116">
        <f t="shared" si="13"/>
        <v>2.2571819966081543</v>
      </c>
      <c r="O84" s="117">
        <f t="shared" si="14"/>
        <v>2.232181996608154</v>
      </c>
      <c r="P84" s="98">
        <f t="shared" si="15"/>
        <v>0</v>
      </c>
      <c r="Q84" s="118">
        <f t="shared" si="16"/>
        <v>0</v>
      </c>
      <c r="R84" s="98">
        <f t="shared" si="20"/>
        <v>11</v>
      </c>
      <c r="S84" s="119">
        <f t="shared" si="17"/>
        <v>11</v>
      </c>
    </row>
    <row r="85" spans="1:19">
      <c r="A85" s="119"/>
      <c r="E85" s="98">
        <f t="shared" si="11"/>
        <v>84</v>
      </c>
      <c r="F85" s="99"/>
      <c r="K85" s="114">
        <f t="shared" si="18"/>
        <v>2.2576819966081541</v>
      </c>
      <c r="L85" s="115">
        <f t="shared" si="19"/>
        <v>2.306681996608154</v>
      </c>
      <c r="M85" s="98">
        <f t="shared" si="12"/>
        <v>2.2571819966081539</v>
      </c>
      <c r="N85" s="116">
        <f t="shared" si="13"/>
        <v>2.3071819966081542</v>
      </c>
      <c r="O85" s="117">
        <f t="shared" si="14"/>
        <v>2.2821819966081538</v>
      </c>
      <c r="P85" s="98">
        <f t="shared" si="15"/>
        <v>0</v>
      </c>
      <c r="Q85" s="118">
        <f t="shared" si="16"/>
        <v>0</v>
      </c>
      <c r="R85" s="98">
        <f t="shared" si="20"/>
        <v>11</v>
      </c>
      <c r="S85" s="119">
        <f t="shared" si="17"/>
        <v>11</v>
      </c>
    </row>
    <row r="86" spans="1:19">
      <c r="A86" s="119"/>
      <c r="E86" s="98">
        <f t="shared" si="11"/>
        <v>85</v>
      </c>
      <c r="F86" s="99"/>
      <c r="K86" s="114">
        <f t="shared" si="18"/>
        <v>2.3076819966081539</v>
      </c>
      <c r="L86" s="115">
        <f t="shared" si="19"/>
        <v>2.3566819966081538</v>
      </c>
      <c r="M86" s="98">
        <f t="shared" si="12"/>
        <v>2.3071819966081537</v>
      </c>
      <c r="N86" s="116">
        <f t="shared" si="13"/>
        <v>2.357181996608154</v>
      </c>
      <c r="O86" s="117">
        <f t="shared" si="14"/>
        <v>2.3321819966081536</v>
      </c>
      <c r="P86" s="98">
        <f t="shared" si="15"/>
        <v>0</v>
      </c>
      <c r="Q86" s="118">
        <f t="shared" si="16"/>
        <v>0</v>
      </c>
      <c r="R86" s="98">
        <f t="shared" si="20"/>
        <v>11</v>
      </c>
      <c r="S86" s="119">
        <f t="shared" si="17"/>
        <v>11</v>
      </c>
    </row>
    <row r="87" spans="1:19">
      <c r="A87" s="119"/>
      <c r="E87" s="98">
        <f t="shared" si="11"/>
        <v>86</v>
      </c>
      <c r="F87" s="99"/>
      <c r="K87" s="114">
        <f t="shared" si="18"/>
        <v>2.3576819966081537</v>
      </c>
      <c r="L87" s="115">
        <f t="shared" si="19"/>
        <v>2.4066819966081536</v>
      </c>
      <c r="M87" s="98">
        <f t="shared" si="12"/>
        <v>2.3571819966081535</v>
      </c>
      <c r="N87" s="116">
        <f t="shared" si="13"/>
        <v>2.4071819966081538</v>
      </c>
      <c r="O87" s="117">
        <f t="shared" si="14"/>
        <v>2.3821819966081534</v>
      </c>
      <c r="P87" s="98">
        <f t="shared" si="15"/>
        <v>0</v>
      </c>
      <c r="Q87" s="118">
        <f t="shared" si="16"/>
        <v>0</v>
      </c>
      <c r="R87" s="98">
        <f t="shared" si="20"/>
        <v>11</v>
      </c>
      <c r="S87" s="119">
        <f t="shared" si="17"/>
        <v>11</v>
      </c>
    </row>
    <row r="88" spans="1:19">
      <c r="A88" s="119"/>
      <c r="E88" s="98">
        <f t="shared" si="11"/>
        <v>87</v>
      </c>
      <c r="F88" s="99"/>
      <c r="K88" s="114">
        <f t="shared" si="18"/>
        <v>2.4076819966081535</v>
      </c>
      <c r="L88" s="115">
        <f t="shared" si="19"/>
        <v>2.4566819966081535</v>
      </c>
      <c r="M88" s="98">
        <f t="shared" si="12"/>
        <v>2.4071819966081534</v>
      </c>
      <c r="N88" s="116">
        <f t="shared" si="13"/>
        <v>2.4571819966081536</v>
      </c>
      <c r="O88" s="117">
        <f t="shared" si="14"/>
        <v>2.4321819966081533</v>
      </c>
      <c r="P88" s="98">
        <f t="shared" si="15"/>
        <v>0</v>
      </c>
      <c r="Q88" s="118">
        <f t="shared" si="16"/>
        <v>0</v>
      </c>
      <c r="R88" s="98">
        <f t="shared" si="20"/>
        <v>11</v>
      </c>
      <c r="S88" s="119">
        <f t="shared" si="17"/>
        <v>11</v>
      </c>
    </row>
    <row r="89" spans="1:19">
      <c r="A89" s="119"/>
      <c r="E89" s="98">
        <f t="shared" si="11"/>
        <v>88</v>
      </c>
      <c r="F89" s="99"/>
      <c r="K89" s="114">
        <f t="shared" si="18"/>
        <v>2.4576819966081533</v>
      </c>
      <c r="L89" s="115">
        <f t="shared" si="19"/>
        <v>2.5066819966081533</v>
      </c>
      <c r="M89" s="98">
        <f t="shared" si="12"/>
        <v>2.4571819966081532</v>
      </c>
      <c r="N89" s="116">
        <f t="shared" si="13"/>
        <v>2.5071819966081534</v>
      </c>
      <c r="O89" s="117">
        <f t="shared" si="14"/>
        <v>2.4821819966081531</v>
      </c>
      <c r="P89" s="98">
        <f t="shared" si="15"/>
        <v>0</v>
      </c>
      <c r="Q89" s="118">
        <f t="shared" si="16"/>
        <v>0</v>
      </c>
      <c r="R89" s="98">
        <f t="shared" si="20"/>
        <v>11</v>
      </c>
      <c r="S89" s="119">
        <f t="shared" si="17"/>
        <v>11</v>
      </c>
    </row>
    <row r="90" spans="1:19">
      <c r="A90" s="119"/>
      <c r="E90" s="98">
        <f t="shared" si="11"/>
        <v>89</v>
      </c>
      <c r="F90" s="99"/>
      <c r="K90" s="114">
        <f t="shared" si="18"/>
        <v>2.5076819966081532</v>
      </c>
      <c r="L90" s="115">
        <f t="shared" si="19"/>
        <v>2.5566819966081531</v>
      </c>
      <c r="M90" s="98">
        <f t="shared" si="12"/>
        <v>2.507181996608153</v>
      </c>
      <c r="N90" s="116">
        <f t="shared" si="13"/>
        <v>2.5571819966081533</v>
      </c>
      <c r="O90" s="117">
        <f t="shared" si="14"/>
        <v>2.5321819966081529</v>
      </c>
      <c r="P90" s="98">
        <f t="shared" si="15"/>
        <v>0</v>
      </c>
      <c r="Q90" s="118">
        <f t="shared" si="16"/>
        <v>0</v>
      </c>
      <c r="R90" s="98">
        <f t="shared" si="20"/>
        <v>11</v>
      </c>
      <c r="S90" s="119">
        <f t="shared" si="17"/>
        <v>11</v>
      </c>
    </row>
    <row r="91" spans="1:19">
      <c r="A91" s="119"/>
      <c r="E91" s="98">
        <f t="shared" si="11"/>
        <v>90</v>
      </c>
      <c r="F91" s="99"/>
      <c r="K91" s="114">
        <f t="shared" si="18"/>
        <v>2.557681996608153</v>
      </c>
      <c r="L91" s="115">
        <f t="shared" si="19"/>
        <v>2.6066819966081529</v>
      </c>
      <c r="M91" s="98">
        <f t="shared" si="12"/>
        <v>2.5571819966081528</v>
      </c>
      <c r="N91" s="116">
        <f t="shared" si="13"/>
        <v>2.6071819966081531</v>
      </c>
      <c r="O91" s="117">
        <f t="shared" si="14"/>
        <v>2.5821819966081527</v>
      </c>
      <c r="P91" s="98">
        <f t="shared" si="15"/>
        <v>0</v>
      </c>
      <c r="Q91" s="118">
        <f t="shared" si="16"/>
        <v>0</v>
      </c>
      <c r="R91" s="98">
        <f t="shared" si="20"/>
        <v>11</v>
      </c>
      <c r="S91" s="119">
        <f t="shared" si="17"/>
        <v>11</v>
      </c>
    </row>
    <row r="92" spans="1:19">
      <c r="A92" s="119"/>
      <c r="E92" s="98">
        <f t="shared" si="11"/>
        <v>91</v>
      </c>
      <c r="F92" s="99"/>
      <c r="K92" s="114">
        <f t="shared" si="18"/>
        <v>2.6076819966081528</v>
      </c>
      <c r="L92" s="115">
        <f t="shared" si="19"/>
        <v>2.6566819966081527</v>
      </c>
      <c r="M92" s="98">
        <f t="shared" si="12"/>
        <v>2.6071819966081526</v>
      </c>
      <c r="N92" s="116">
        <f t="shared" si="13"/>
        <v>2.6571819966081529</v>
      </c>
      <c r="O92" s="117">
        <f t="shared" si="14"/>
        <v>2.6321819966081526</v>
      </c>
      <c r="P92" s="98">
        <f t="shared" si="15"/>
        <v>0</v>
      </c>
      <c r="Q92" s="118">
        <f t="shared" si="16"/>
        <v>0</v>
      </c>
      <c r="R92" s="98">
        <f t="shared" si="20"/>
        <v>11</v>
      </c>
      <c r="S92" s="119">
        <f t="shared" si="17"/>
        <v>11</v>
      </c>
    </row>
    <row r="93" spans="1:19">
      <c r="A93" s="119"/>
      <c r="E93" s="98">
        <f t="shared" si="11"/>
        <v>92</v>
      </c>
      <c r="F93" s="99"/>
      <c r="K93" s="114">
        <f t="shared" si="18"/>
        <v>2.6576819966081526</v>
      </c>
      <c r="L93" s="115">
        <f t="shared" si="19"/>
        <v>2.7066819966081526</v>
      </c>
      <c r="M93" s="98">
        <f t="shared" si="12"/>
        <v>2.6571819966081525</v>
      </c>
      <c r="N93" s="116">
        <f t="shared" si="13"/>
        <v>2.7071819966081527</v>
      </c>
      <c r="O93" s="117">
        <f t="shared" si="14"/>
        <v>2.6821819966081524</v>
      </c>
      <c r="P93" s="98">
        <f t="shared" si="15"/>
        <v>0</v>
      </c>
      <c r="Q93" s="118">
        <f t="shared" si="16"/>
        <v>0</v>
      </c>
      <c r="R93" s="98">
        <f t="shared" si="20"/>
        <v>11</v>
      </c>
      <c r="S93" s="119">
        <f t="shared" si="17"/>
        <v>11</v>
      </c>
    </row>
    <row r="94" spans="1:19">
      <c r="A94" s="119"/>
      <c r="E94" s="98">
        <f t="shared" si="11"/>
        <v>93</v>
      </c>
      <c r="F94" s="99"/>
      <c r="K94" s="114">
        <f t="shared" si="18"/>
        <v>2.7076819966081525</v>
      </c>
      <c r="L94" s="115">
        <f t="shared" si="19"/>
        <v>2.7566819966081524</v>
      </c>
      <c r="M94" s="98">
        <f t="shared" si="12"/>
        <v>2.7071819966081523</v>
      </c>
      <c r="N94" s="116">
        <f t="shared" si="13"/>
        <v>2.7571819966081526</v>
      </c>
      <c r="O94" s="117">
        <f t="shared" si="14"/>
        <v>2.7321819966081522</v>
      </c>
      <c r="P94" s="98">
        <f t="shared" si="15"/>
        <v>0</v>
      </c>
      <c r="Q94" s="118">
        <f t="shared" si="16"/>
        <v>0</v>
      </c>
      <c r="R94" s="98">
        <f t="shared" si="20"/>
        <v>11</v>
      </c>
      <c r="S94" s="119">
        <f t="shared" si="17"/>
        <v>11</v>
      </c>
    </row>
    <row r="95" spans="1:19">
      <c r="A95" s="119"/>
      <c r="E95" s="98">
        <f t="shared" si="11"/>
        <v>94</v>
      </c>
      <c r="F95" s="99"/>
      <c r="K95" s="114">
        <f t="shared" si="18"/>
        <v>2.7576819966081523</v>
      </c>
      <c r="L95" s="115">
        <f t="shared" si="19"/>
        <v>2.8066819966081522</v>
      </c>
      <c r="M95" s="98">
        <f t="shared" si="12"/>
        <v>2.7571819966081521</v>
      </c>
      <c r="N95" s="116">
        <f t="shared" si="13"/>
        <v>2.8071819966081524</v>
      </c>
      <c r="O95" s="117">
        <f t="shared" si="14"/>
        <v>2.782181996608152</v>
      </c>
      <c r="P95" s="98">
        <f t="shared" si="15"/>
        <v>0</v>
      </c>
      <c r="Q95" s="118">
        <f t="shared" si="16"/>
        <v>0</v>
      </c>
      <c r="R95" s="98">
        <f t="shared" si="20"/>
        <v>11</v>
      </c>
      <c r="S95" s="119">
        <f t="shared" si="17"/>
        <v>11</v>
      </c>
    </row>
    <row r="96" spans="1:19">
      <c r="A96" s="119"/>
      <c r="E96" s="98">
        <f t="shared" si="11"/>
        <v>95</v>
      </c>
      <c r="F96" s="99"/>
      <c r="K96" s="114">
        <f t="shared" si="18"/>
        <v>2.8076819966081521</v>
      </c>
      <c r="L96" s="115">
        <f t="shared" si="19"/>
        <v>2.856681996608152</v>
      </c>
      <c r="M96" s="98">
        <f t="shared" si="12"/>
        <v>2.8071819966081519</v>
      </c>
      <c r="N96" s="116">
        <f t="shared" si="13"/>
        <v>2.8571819966081522</v>
      </c>
      <c r="O96" s="117">
        <f t="shared" si="14"/>
        <v>2.8321819966081518</v>
      </c>
      <c r="P96" s="98">
        <f t="shared" si="15"/>
        <v>0</v>
      </c>
      <c r="Q96" s="118">
        <f t="shared" si="16"/>
        <v>0</v>
      </c>
      <c r="R96" s="98">
        <f t="shared" si="20"/>
        <v>11</v>
      </c>
      <c r="S96" s="119">
        <f t="shared" si="17"/>
        <v>11</v>
      </c>
    </row>
    <row r="97" spans="1:19">
      <c r="A97" s="119"/>
      <c r="E97" s="98">
        <f t="shared" si="11"/>
        <v>96</v>
      </c>
      <c r="F97" s="99"/>
      <c r="K97" s="114">
        <f t="shared" si="18"/>
        <v>2.8576819966081519</v>
      </c>
      <c r="L97" s="115">
        <f t="shared" si="19"/>
        <v>2.9066819966081519</v>
      </c>
      <c r="M97" s="98">
        <f t="shared" si="12"/>
        <v>2.8571819966081518</v>
      </c>
      <c r="N97" s="116">
        <f t="shared" si="13"/>
        <v>2.907181996608152</v>
      </c>
      <c r="O97" s="117">
        <f t="shared" si="14"/>
        <v>2.8821819966081517</v>
      </c>
      <c r="P97" s="98">
        <f t="shared" si="15"/>
        <v>0</v>
      </c>
      <c r="Q97" s="118">
        <f t="shared" si="16"/>
        <v>0</v>
      </c>
      <c r="R97" s="98">
        <f t="shared" si="20"/>
        <v>11</v>
      </c>
      <c r="S97" s="119">
        <f t="shared" si="17"/>
        <v>11</v>
      </c>
    </row>
    <row r="98" spans="1:19">
      <c r="A98" s="119"/>
      <c r="E98" s="98">
        <f t="shared" si="11"/>
        <v>97</v>
      </c>
      <c r="F98" s="99"/>
      <c r="K98" s="114">
        <f t="shared" si="18"/>
        <v>2.9076819966081517</v>
      </c>
      <c r="L98" s="115">
        <f t="shared" si="19"/>
        <v>2.9566819966081517</v>
      </c>
      <c r="M98" s="98">
        <f t="shared" si="12"/>
        <v>2.9071819966081516</v>
      </c>
      <c r="N98" s="116">
        <f t="shared" si="13"/>
        <v>2.9571819966081518</v>
      </c>
      <c r="O98" s="117">
        <f t="shared" si="14"/>
        <v>2.9321819966081515</v>
      </c>
      <c r="P98" s="98">
        <f t="shared" si="15"/>
        <v>0</v>
      </c>
      <c r="Q98" s="118">
        <f t="shared" si="16"/>
        <v>0</v>
      </c>
      <c r="R98" s="98">
        <f t="shared" si="20"/>
        <v>11</v>
      </c>
      <c r="S98" s="119">
        <f t="shared" si="17"/>
        <v>11</v>
      </c>
    </row>
    <row r="99" spans="1:19">
      <c r="A99" s="119"/>
      <c r="E99" s="98">
        <f t="shared" si="11"/>
        <v>98</v>
      </c>
      <c r="F99" s="99"/>
      <c r="K99" s="114">
        <f t="shared" si="18"/>
        <v>2.9576819966081516</v>
      </c>
      <c r="L99" s="115">
        <f t="shared" si="19"/>
        <v>3.0066819966081515</v>
      </c>
      <c r="M99" s="98">
        <f t="shared" si="12"/>
        <v>2.9571819966081514</v>
      </c>
      <c r="N99" s="116">
        <f t="shared" si="13"/>
        <v>3.0071819966081517</v>
      </c>
      <c r="O99" s="117">
        <f t="shared" si="14"/>
        <v>2.9821819966081513</v>
      </c>
      <c r="P99" s="98">
        <f t="shared" si="15"/>
        <v>0</v>
      </c>
      <c r="Q99" s="118">
        <f t="shared" si="16"/>
        <v>0</v>
      </c>
      <c r="R99" s="98">
        <f t="shared" si="20"/>
        <v>11</v>
      </c>
      <c r="S99" s="119">
        <f t="shared" si="17"/>
        <v>11</v>
      </c>
    </row>
    <row r="100" spans="1:19">
      <c r="A100" s="119"/>
      <c r="E100" s="98">
        <f t="shared" si="11"/>
        <v>99</v>
      </c>
      <c r="F100" s="99"/>
      <c r="K100" s="114">
        <f t="shared" si="18"/>
        <v>3.0076819966081514</v>
      </c>
      <c r="L100" s="115">
        <f t="shared" si="19"/>
        <v>3.0566819966081513</v>
      </c>
      <c r="M100" s="98">
        <f t="shared" si="12"/>
        <v>3.0071819966081512</v>
      </c>
      <c r="N100" s="116">
        <f t="shared" si="13"/>
        <v>3.0571819966081515</v>
      </c>
      <c r="O100" s="117">
        <f t="shared" si="14"/>
        <v>3.0321819966081511</v>
      </c>
      <c r="P100" s="98">
        <f t="shared" si="15"/>
        <v>0</v>
      </c>
      <c r="Q100" s="118">
        <f t="shared" si="16"/>
        <v>0</v>
      </c>
      <c r="R100" s="98">
        <f t="shared" si="20"/>
        <v>11</v>
      </c>
      <c r="S100" s="119">
        <f t="shared" si="17"/>
        <v>11</v>
      </c>
    </row>
    <row r="101" spans="1:19">
      <c r="A101" s="119"/>
      <c r="E101" s="98">
        <f t="shared" si="11"/>
        <v>100</v>
      </c>
      <c r="F101" s="99"/>
      <c r="K101" s="114">
        <f t="shared" si="18"/>
        <v>3.0576819966081512</v>
      </c>
      <c r="L101" s="115">
        <f t="shared" si="19"/>
        <v>3.1066819966081511</v>
      </c>
      <c r="M101" s="98">
        <f t="shared" si="12"/>
        <v>3.057181996608151</v>
      </c>
      <c r="N101" s="116">
        <f t="shared" si="13"/>
        <v>3.1071819966081513</v>
      </c>
      <c r="O101" s="117">
        <f t="shared" si="14"/>
        <v>3.082181996608151</v>
      </c>
      <c r="P101" s="98">
        <f t="shared" si="15"/>
        <v>0</v>
      </c>
      <c r="Q101" s="118">
        <f t="shared" si="16"/>
        <v>0</v>
      </c>
      <c r="R101" s="98">
        <f t="shared" si="20"/>
        <v>11</v>
      </c>
      <c r="S101" s="119">
        <f t="shared" si="17"/>
        <v>11</v>
      </c>
    </row>
    <row r="102" spans="1:19">
      <c r="A102" s="119"/>
      <c r="E102" s="98">
        <f t="shared" si="11"/>
        <v>101</v>
      </c>
      <c r="F102" s="99"/>
      <c r="K102" s="114">
        <f t="shared" si="18"/>
        <v>3.107681996608151</v>
      </c>
      <c r="L102" s="115">
        <f t="shared" si="19"/>
        <v>3.156681996608151</v>
      </c>
      <c r="M102" s="98">
        <f t="shared" si="12"/>
        <v>3.1071819966081509</v>
      </c>
      <c r="N102" s="116">
        <f t="shared" si="13"/>
        <v>3.1571819966081511</v>
      </c>
      <c r="O102" s="117">
        <f t="shared" si="14"/>
        <v>3.1321819966081508</v>
      </c>
      <c r="P102" s="98">
        <f t="shared" si="15"/>
        <v>0</v>
      </c>
      <c r="Q102" s="118">
        <f t="shared" si="16"/>
        <v>0</v>
      </c>
      <c r="R102" s="98">
        <f t="shared" si="20"/>
        <v>11</v>
      </c>
      <c r="S102" s="119">
        <f t="shared" si="17"/>
        <v>11</v>
      </c>
    </row>
    <row r="103" spans="1:19">
      <c r="A103" s="119"/>
      <c r="E103" s="98">
        <f t="shared" si="11"/>
        <v>102</v>
      </c>
      <c r="F103" s="99"/>
      <c r="K103" s="114">
        <f t="shared" si="18"/>
        <v>3.1576819966081509</v>
      </c>
      <c r="L103" s="115">
        <f t="shared" si="19"/>
        <v>3.2066819966081508</v>
      </c>
      <c r="M103" s="98">
        <f t="shared" si="12"/>
        <v>3.1571819966081507</v>
      </c>
      <c r="N103" s="116">
        <f t="shared" si="13"/>
        <v>3.207181996608151</v>
      </c>
      <c r="O103" s="117">
        <f t="shared" si="14"/>
        <v>3.1821819966081506</v>
      </c>
      <c r="P103" s="98">
        <f t="shared" si="15"/>
        <v>0</v>
      </c>
      <c r="Q103" s="118">
        <f t="shared" si="16"/>
        <v>0</v>
      </c>
      <c r="R103" s="98">
        <f t="shared" si="20"/>
        <v>11</v>
      </c>
      <c r="S103" s="119">
        <f t="shared" si="17"/>
        <v>11</v>
      </c>
    </row>
    <row r="104" spans="1:19">
      <c r="A104" s="119"/>
      <c r="E104" s="98">
        <f t="shared" si="11"/>
        <v>103</v>
      </c>
      <c r="F104" s="99"/>
      <c r="K104" s="114">
        <f t="shared" si="18"/>
        <v>3.2076819966081507</v>
      </c>
      <c r="L104" s="115">
        <f t="shared" si="19"/>
        <v>3.2566819966081506</v>
      </c>
      <c r="M104" s="98">
        <f t="shared" si="12"/>
        <v>3.2071819966081505</v>
      </c>
      <c r="N104" s="116">
        <f t="shared" si="13"/>
        <v>3.2571819966081508</v>
      </c>
      <c r="O104" s="117">
        <f t="shared" si="14"/>
        <v>3.2321819966081504</v>
      </c>
      <c r="P104" s="98">
        <f t="shared" si="15"/>
        <v>0</v>
      </c>
      <c r="Q104" s="118">
        <f t="shared" si="16"/>
        <v>0</v>
      </c>
      <c r="R104" s="98">
        <f t="shared" si="20"/>
        <v>11</v>
      </c>
      <c r="S104" s="119">
        <f t="shared" si="17"/>
        <v>11</v>
      </c>
    </row>
    <row r="105" spans="1:19">
      <c r="A105" s="119"/>
      <c r="E105" s="98">
        <f t="shared" si="11"/>
        <v>104</v>
      </c>
      <c r="F105" s="99"/>
      <c r="K105" s="114">
        <f t="shared" si="18"/>
        <v>3.2576819966081505</v>
      </c>
      <c r="L105" s="115">
        <f t="shared" si="19"/>
        <v>3.3066819966081504</v>
      </c>
      <c r="M105" s="98">
        <f t="shared" si="12"/>
        <v>3.2571819966081503</v>
      </c>
      <c r="N105" s="116">
        <f t="shared" si="13"/>
        <v>3.3071819966081506</v>
      </c>
      <c r="O105" s="117">
        <f t="shared" si="14"/>
        <v>3.2821819966081502</v>
      </c>
      <c r="P105" s="98">
        <f t="shared" si="15"/>
        <v>0</v>
      </c>
      <c r="Q105" s="118">
        <f t="shared" si="16"/>
        <v>0</v>
      </c>
      <c r="R105" s="98">
        <f t="shared" si="20"/>
        <v>11</v>
      </c>
      <c r="S105" s="119">
        <f t="shared" si="17"/>
        <v>11</v>
      </c>
    </row>
    <row r="106" spans="1:19">
      <c r="A106" s="119"/>
      <c r="E106" s="98">
        <f t="shared" si="11"/>
        <v>105</v>
      </c>
      <c r="F106" s="99"/>
      <c r="K106" s="114">
        <f t="shared" si="18"/>
        <v>3.3076819966081503</v>
      </c>
      <c r="L106" s="115">
        <f t="shared" si="19"/>
        <v>3.3566819966081503</v>
      </c>
      <c r="M106" s="98">
        <f t="shared" si="12"/>
        <v>3.3071819966081502</v>
      </c>
      <c r="N106" s="116">
        <f t="shared" si="13"/>
        <v>3.3571819966081504</v>
      </c>
      <c r="O106" s="117">
        <f t="shared" si="14"/>
        <v>3.3321819966081501</v>
      </c>
      <c r="P106" s="98">
        <f t="shared" si="15"/>
        <v>0</v>
      </c>
      <c r="Q106" s="118">
        <f t="shared" si="16"/>
        <v>0</v>
      </c>
      <c r="R106" s="98">
        <f t="shared" si="20"/>
        <v>11</v>
      </c>
      <c r="S106" s="119">
        <f t="shared" si="17"/>
        <v>11</v>
      </c>
    </row>
    <row r="107" spans="1:19">
      <c r="A107" s="119"/>
      <c r="E107" s="98">
        <f t="shared" si="11"/>
        <v>106</v>
      </c>
      <c r="F107" s="99"/>
      <c r="K107" s="114">
        <f t="shared" si="18"/>
        <v>3.3576819966081501</v>
      </c>
      <c r="L107" s="115">
        <f t="shared" si="19"/>
        <v>3.4066819966081501</v>
      </c>
      <c r="M107" s="98">
        <f t="shared" si="12"/>
        <v>3.35718199660815</v>
      </c>
      <c r="N107" s="116">
        <f t="shared" si="13"/>
        <v>3.4071819966081502</v>
      </c>
      <c r="O107" s="117">
        <f t="shared" si="14"/>
        <v>3.3821819966081499</v>
      </c>
      <c r="P107" s="98">
        <f t="shared" si="15"/>
        <v>0</v>
      </c>
      <c r="Q107" s="118">
        <f t="shared" si="16"/>
        <v>0</v>
      </c>
      <c r="R107" s="98">
        <f t="shared" si="20"/>
        <v>11</v>
      </c>
      <c r="S107" s="119">
        <f t="shared" si="17"/>
        <v>11</v>
      </c>
    </row>
    <row r="108" spans="1:19">
      <c r="A108" s="119"/>
      <c r="E108" s="98">
        <f t="shared" si="11"/>
        <v>107</v>
      </c>
      <c r="F108" s="99"/>
      <c r="K108" s="114">
        <f t="shared" si="18"/>
        <v>3.40768199660815</v>
      </c>
      <c r="L108" s="115">
        <f t="shared" si="19"/>
        <v>3.4566819966081499</v>
      </c>
      <c r="M108" s="98">
        <f t="shared" si="12"/>
        <v>3.4071819966081498</v>
      </c>
      <c r="N108" s="116">
        <f t="shared" si="13"/>
        <v>3.4571819966081501</v>
      </c>
      <c r="O108" s="117">
        <f t="shared" si="14"/>
        <v>3.4321819966081497</v>
      </c>
      <c r="P108" s="98">
        <f t="shared" si="15"/>
        <v>0</v>
      </c>
      <c r="Q108" s="118">
        <f t="shared" si="16"/>
        <v>0</v>
      </c>
      <c r="R108" s="98">
        <f t="shared" si="20"/>
        <v>11</v>
      </c>
      <c r="S108" s="119">
        <f t="shared" si="17"/>
        <v>11</v>
      </c>
    </row>
    <row r="109" spans="1:19">
      <c r="A109" s="119"/>
      <c r="E109" s="98">
        <f t="shared" si="11"/>
        <v>108</v>
      </c>
      <c r="F109" s="99"/>
      <c r="K109" s="114">
        <f t="shared" si="18"/>
        <v>3.4576819966081498</v>
      </c>
      <c r="L109" s="115">
        <f t="shared" si="19"/>
        <v>3.5066819966081497</v>
      </c>
      <c r="M109" s="98">
        <f t="shared" si="12"/>
        <v>3.4571819966081496</v>
      </c>
      <c r="N109" s="116">
        <f t="shared" si="13"/>
        <v>3.5071819966081499</v>
      </c>
      <c r="O109" s="117">
        <f t="shared" si="14"/>
        <v>3.4821819966081495</v>
      </c>
      <c r="P109" s="98">
        <f t="shared" si="15"/>
        <v>0</v>
      </c>
      <c r="Q109" s="118">
        <f t="shared" si="16"/>
        <v>0</v>
      </c>
      <c r="R109" s="98">
        <f t="shared" si="20"/>
        <v>11</v>
      </c>
      <c r="S109" s="119">
        <f t="shared" si="17"/>
        <v>11</v>
      </c>
    </row>
    <row r="110" spans="1:19">
      <c r="A110" s="119"/>
      <c r="E110" s="98">
        <f t="shared" si="11"/>
        <v>109</v>
      </c>
      <c r="F110" s="99"/>
      <c r="K110" s="114">
        <f t="shared" si="18"/>
        <v>3.5076819966081496</v>
      </c>
      <c r="L110" s="115">
        <f t="shared" si="19"/>
        <v>3.5566819966081495</v>
      </c>
      <c r="M110" s="98">
        <f t="shared" si="12"/>
        <v>3.5071819966081494</v>
      </c>
      <c r="N110" s="116">
        <f t="shared" si="13"/>
        <v>3.5571819966081497</v>
      </c>
      <c r="O110" s="117">
        <f t="shared" si="14"/>
        <v>3.5321819966081494</v>
      </c>
      <c r="P110" s="98">
        <f t="shared" si="15"/>
        <v>0</v>
      </c>
      <c r="Q110" s="118">
        <f t="shared" si="16"/>
        <v>0</v>
      </c>
      <c r="R110" s="98">
        <f t="shared" si="20"/>
        <v>11</v>
      </c>
      <c r="S110" s="119">
        <f t="shared" si="17"/>
        <v>11</v>
      </c>
    </row>
    <row r="111" spans="1:19">
      <c r="A111" s="119"/>
      <c r="E111" s="98">
        <f t="shared" si="11"/>
        <v>110</v>
      </c>
      <c r="F111" s="99"/>
      <c r="K111" s="114">
        <f t="shared" si="18"/>
        <v>3.5576819966081494</v>
      </c>
      <c r="L111" s="115">
        <f t="shared" si="19"/>
        <v>3.6066819966081494</v>
      </c>
      <c r="M111" s="98">
        <f t="shared" si="12"/>
        <v>3.5571819966081493</v>
      </c>
      <c r="N111" s="116">
        <f t="shared" si="13"/>
        <v>3.6071819966081495</v>
      </c>
      <c r="O111" s="117">
        <f t="shared" si="14"/>
        <v>3.5821819966081492</v>
      </c>
      <c r="P111" s="98">
        <f t="shared" si="15"/>
        <v>0</v>
      </c>
      <c r="Q111" s="118">
        <f t="shared" si="16"/>
        <v>0</v>
      </c>
      <c r="R111" s="98">
        <f t="shared" si="20"/>
        <v>11</v>
      </c>
      <c r="S111" s="119">
        <f t="shared" si="17"/>
        <v>11</v>
      </c>
    </row>
    <row r="112" spans="1:19">
      <c r="A112" s="119"/>
      <c r="E112" s="98">
        <f t="shared" si="11"/>
        <v>111</v>
      </c>
      <c r="F112" s="99"/>
      <c r="K112" s="114">
        <f t="shared" si="18"/>
        <v>3.6076819966081493</v>
      </c>
      <c r="L112" s="115">
        <f t="shared" si="19"/>
        <v>3.6566819966081492</v>
      </c>
      <c r="M112" s="98">
        <f t="shared" si="12"/>
        <v>3.6071819966081491</v>
      </c>
      <c r="N112" s="116">
        <f t="shared" si="13"/>
        <v>3.6571819966081494</v>
      </c>
      <c r="O112" s="117">
        <f t="shared" si="14"/>
        <v>3.632181996608149</v>
      </c>
      <c r="P112" s="98">
        <f t="shared" si="15"/>
        <v>0</v>
      </c>
      <c r="Q112" s="118">
        <f t="shared" si="16"/>
        <v>0</v>
      </c>
      <c r="R112" s="98">
        <f t="shared" si="20"/>
        <v>11</v>
      </c>
      <c r="S112" s="119">
        <f t="shared" si="17"/>
        <v>11</v>
      </c>
    </row>
    <row r="113" spans="1:19">
      <c r="A113" s="119"/>
      <c r="E113" s="98">
        <f t="shared" si="11"/>
        <v>112</v>
      </c>
      <c r="F113" s="99"/>
      <c r="K113" s="114">
        <f t="shared" si="18"/>
        <v>3.6576819966081491</v>
      </c>
      <c r="L113" s="115">
        <f t="shared" si="19"/>
        <v>3.706681996608149</v>
      </c>
      <c r="M113" s="98">
        <f t="shared" si="12"/>
        <v>3.6571819966081489</v>
      </c>
      <c r="N113" s="116">
        <f t="shared" si="13"/>
        <v>3.7071819966081492</v>
      </c>
      <c r="O113" s="117">
        <f t="shared" si="14"/>
        <v>3.6821819966081488</v>
      </c>
      <c r="P113" s="98">
        <f t="shared" si="15"/>
        <v>0</v>
      </c>
      <c r="Q113" s="118">
        <f t="shared" si="16"/>
        <v>0</v>
      </c>
      <c r="R113" s="98">
        <f t="shared" si="20"/>
        <v>11</v>
      </c>
      <c r="S113" s="119">
        <f t="shared" si="17"/>
        <v>11</v>
      </c>
    </row>
    <row r="114" spans="1:19">
      <c r="A114" s="119"/>
      <c r="E114" s="98">
        <f t="shared" si="11"/>
        <v>113</v>
      </c>
      <c r="F114" s="99"/>
      <c r="K114" s="114">
        <f t="shared" si="18"/>
        <v>3.7076819966081489</v>
      </c>
      <c r="L114" s="115">
        <f t="shared" si="19"/>
        <v>3.7566819966081488</v>
      </c>
      <c r="M114" s="98">
        <f t="shared" si="12"/>
        <v>3.7071819966081487</v>
      </c>
      <c r="N114" s="116">
        <f t="shared" si="13"/>
        <v>3.757181996608149</v>
      </c>
      <c r="O114" s="117">
        <f t="shared" si="14"/>
        <v>3.7321819966081486</v>
      </c>
      <c r="P114" s="98">
        <f t="shared" si="15"/>
        <v>0</v>
      </c>
      <c r="Q114" s="118">
        <f t="shared" si="16"/>
        <v>0</v>
      </c>
      <c r="R114" s="98">
        <f t="shared" si="20"/>
        <v>11</v>
      </c>
      <c r="S114" s="119">
        <f t="shared" si="17"/>
        <v>11</v>
      </c>
    </row>
    <row r="115" spans="1:19">
      <c r="A115" s="119"/>
      <c r="E115" s="98">
        <f t="shared" si="11"/>
        <v>114</v>
      </c>
      <c r="F115" s="99"/>
      <c r="K115" s="114">
        <f t="shared" si="18"/>
        <v>3.7576819966081487</v>
      </c>
      <c r="L115" s="115">
        <f t="shared" si="19"/>
        <v>3.8066819966081487</v>
      </c>
      <c r="M115" s="98">
        <f t="shared" si="12"/>
        <v>3.7571819966081486</v>
      </c>
      <c r="N115" s="116">
        <f t="shared" si="13"/>
        <v>3.8071819966081488</v>
      </c>
      <c r="O115" s="117">
        <f t="shared" si="14"/>
        <v>3.7821819966081485</v>
      </c>
      <c r="P115" s="98">
        <f t="shared" si="15"/>
        <v>0</v>
      </c>
      <c r="Q115" s="118">
        <f t="shared" si="16"/>
        <v>0</v>
      </c>
      <c r="R115" s="98">
        <f t="shared" si="20"/>
        <v>11</v>
      </c>
      <c r="S115" s="119">
        <f t="shared" si="17"/>
        <v>11</v>
      </c>
    </row>
    <row r="116" spans="1:19">
      <c r="A116" s="119"/>
      <c r="E116" s="98">
        <f t="shared" si="11"/>
        <v>115</v>
      </c>
      <c r="F116" s="99"/>
      <c r="K116" s="114">
        <f t="shared" si="18"/>
        <v>3.8076819966081485</v>
      </c>
      <c r="L116" s="115">
        <f t="shared" si="19"/>
        <v>3.8566819966081485</v>
      </c>
      <c r="M116" s="98">
        <f t="shared" si="12"/>
        <v>3.8071819966081484</v>
      </c>
      <c r="N116" s="116">
        <f t="shared" si="13"/>
        <v>3.8571819966081486</v>
      </c>
      <c r="O116" s="117">
        <f t="shared" si="14"/>
        <v>3.8321819966081483</v>
      </c>
      <c r="P116" s="98">
        <f t="shared" si="15"/>
        <v>0</v>
      </c>
      <c r="Q116" s="118">
        <f t="shared" si="16"/>
        <v>0</v>
      </c>
      <c r="R116" s="98">
        <f t="shared" si="20"/>
        <v>11</v>
      </c>
      <c r="S116" s="119">
        <f t="shared" si="17"/>
        <v>11</v>
      </c>
    </row>
    <row r="117" spans="1:19">
      <c r="A117" s="119"/>
      <c r="E117" s="98">
        <f t="shared" si="11"/>
        <v>116</v>
      </c>
      <c r="F117" s="99"/>
      <c r="K117" s="114">
        <f t="shared" si="18"/>
        <v>3.8576819966081484</v>
      </c>
      <c r="L117" s="115">
        <f t="shared" si="19"/>
        <v>3.9066819966081483</v>
      </c>
      <c r="M117" s="98">
        <f t="shared" si="12"/>
        <v>3.8571819966081482</v>
      </c>
      <c r="N117" s="116">
        <f t="shared" si="13"/>
        <v>3.9071819966081485</v>
      </c>
      <c r="O117" s="117">
        <f t="shared" si="14"/>
        <v>3.8821819966081481</v>
      </c>
      <c r="P117" s="98">
        <f t="shared" si="15"/>
        <v>0</v>
      </c>
      <c r="Q117" s="118">
        <f t="shared" si="16"/>
        <v>0</v>
      </c>
      <c r="R117" s="98">
        <f t="shared" si="20"/>
        <v>11</v>
      </c>
      <c r="S117" s="119">
        <f t="shared" si="17"/>
        <v>11</v>
      </c>
    </row>
    <row r="118" spans="1:19">
      <c r="A118" s="119"/>
      <c r="E118" s="98">
        <f t="shared" si="11"/>
        <v>117</v>
      </c>
      <c r="F118" s="99"/>
      <c r="K118" s="114">
        <f t="shared" si="18"/>
        <v>3.9076819966081482</v>
      </c>
      <c r="L118" s="115">
        <f t="shared" si="19"/>
        <v>3.9566819966081481</v>
      </c>
      <c r="M118" s="98">
        <f t="shared" si="12"/>
        <v>3.907181996608148</v>
      </c>
      <c r="N118" s="116">
        <f t="shared" si="13"/>
        <v>3.9571819966081483</v>
      </c>
      <c r="O118" s="117">
        <f t="shared" si="14"/>
        <v>3.9321819966081479</v>
      </c>
      <c r="P118" s="98">
        <f t="shared" si="15"/>
        <v>0</v>
      </c>
      <c r="Q118" s="118">
        <f t="shared" si="16"/>
        <v>0</v>
      </c>
      <c r="R118" s="98">
        <f t="shared" si="20"/>
        <v>11</v>
      </c>
      <c r="S118" s="119">
        <f t="shared" si="17"/>
        <v>11</v>
      </c>
    </row>
    <row r="119" spans="1:19">
      <c r="A119" s="119"/>
      <c r="E119" s="98">
        <f t="shared" si="11"/>
        <v>118</v>
      </c>
      <c r="F119" s="99"/>
      <c r="K119" s="114">
        <f t="shared" si="18"/>
        <v>3.957681996608148</v>
      </c>
      <c r="L119" s="115">
        <f t="shared" si="19"/>
        <v>4.0066819966081475</v>
      </c>
      <c r="M119" s="98">
        <f t="shared" si="12"/>
        <v>3.9571819966081478</v>
      </c>
      <c r="N119" s="116">
        <f t="shared" si="13"/>
        <v>4.0071819966081472</v>
      </c>
      <c r="O119" s="117">
        <f t="shared" si="14"/>
        <v>3.9821819966081478</v>
      </c>
      <c r="P119" s="98">
        <f t="shared" si="15"/>
        <v>0</v>
      </c>
      <c r="Q119" s="118">
        <f t="shared" si="16"/>
        <v>0</v>
      </c>
      <c r="R119" s="98">
        <f t="shared" si="20"/>
        <v>11</v>
      </c>
      <c r="S119" s="119">
        <f t="shared" si="17"/>
        <v>11</v>
      </c>
    </row>
    <row r="120" spans="1:19">
      <c r="A120" s="119"/>
      <c r="E120" s="98">
        <f t="shared" si="11"/>
        <v>119</v>
      </c>
      <c r="F120" s="99"/>
      <c r="K120" s="114">
        <f t="shared" si="18"/>
        <v>4.0076819966081478</v>
      </c>
      <c r="L120" s="115">
        <f t="shared" si="19"/>
        <v>4.0566819966081473</v>
      </c>
      <c r="M120" s="98">
        <f t="shared" si="12"/>
        <v>4.0071819966081481</v>
      </c>
      <c r="N120" s="116">
        <f t="shared" si="13"/>
        <v>4.057181996608147</v>
      </c>
      <c r="O120" s="117">
        <f t="shared" si="14"/>
        <v>4.0321819966081476</v>
      </c>
      <c r="P120" s="98">
        <f t="shared" si="15"/>
        <v>0</v>
      </c>
      <c r="Q120" s="118">
        <f t="shared" si="16"/>
        <v>0</v>
      </c>
      <c r="R120" s="98">
        <f t="shared" si="20"/>
        <v>11</v>
      </c>
      <c r="S120" s="119">
        <f t="shared" si="17"/>
        <v>11</v>
      </c>
    </row>
    <row r="121" spans="1:19">
      <c r="A121" s="119"/>
      <c r="E121" s="98">
        <f t="shared" si="11"/>
        <v>120</v>
      </c>
      <c r="F121" s="99"/>
      <c r="K121" s="114">
        <f t="shared" si="18"/>
        <v>4.0576819966081477</v>
      </c>
      <c r="L121" s="115">
        <f t="shared" si="19"/>
        <v>4.1066819966081471</v>
      </c>
      <c r="M121" s="98">
        <f t="shared" si="12"/>
        <v>4.0571819966081479</v>
      </c>
      <c r="N121" s="116">
        <f t="shared" si="13"/>
        <v>4.1071819966081469</v>
      </c>
      <c r="O121" s="117">
        <f t="shared" si="14"/>
        <v>4.0821819966081474</v>
      </c>
      <c r="P121" s="98">
        <f t="shared" si="15"/>
        <v>0</v>
      </c>
      <c r="Q121" s="118">
        <f t="shared" si="16"/>
        <v>0</v>
      </c>
      <c r="R121" s="98">
        <f t="shared" si="20"/>
        <v>11</v>
      </c>
      <c r="S121" s="119">
        <f t="shared" si="17"/>
        <v>11</v>
      </c>
    </row>
    <row r="122" spans="1:19">
      <c r="A122" s="119"/>
      <c r="E122" s="98">
        <f t="shared" si="11"/>
        <v>121</v>
      </c>
      <c r="F122" s="99"/>
      <c r="K122" s="114">
        <f t="shared" si="18"/>
        <v>4.1076819966081475</v>
      </c>
      <c r="L122" s="115">
        <f t="shared" si="19"/>
        <v>4.156681996608147</v>
      </c>
      <c r="M122" s="98">
        <f t="shared" si="12"/>
        <v>4.1071819966081478</v>
      </c>
      <c r="N122" s="116">
        <f t="shared" si="13"/>
        <v>4.1571819966081467</v>
      </c>
      <c r="O122" s="117">
        <f t="shared" si="14"/>
        <v>4.1321819966081472</v>
      </c>
      <c r="P122" s="98">
        <f t="shared" si="15"/>
        <v>0</v>
      </c>
      <c r="Q122" s="118">
        <f t="shared" si="16"/>
        <v>0</v>
      </c>
      <c r="R122" s="98">
        <f t="shared" si="20"/>
        <v>11</v>
      </c>
      <c r="S122" s="119">
        <f t="shared" si="17"/>
        <v>11</v>
      </c>
    </row>
    <row r="123" spans="1:19">
      <c r="A123" s="119"/>
      <c r="E123" s="98">
        <f t="shared" si="11"/>
        <v>122</v>
      </c>
      <c r="F123" s="99"/>
      <c r="K123" s="114">
        <f t="shared" si="18"/>
        <v>4.1576819966081473</v>
      </c>
      <c r="L123" s="115">
        <f t="shared" si="19"/>
        <v>4.2066819966081468</v>
      </c>
      <c r="M123" s="98">
        <f t="shared" si="12"/>
        <v>4.1571819966081476</v>
      </c>
      <c r="N123" s="116">
        <f t="shared" si="13"/>
        <v>4.2071819966081465</v>
      </c>
      <c r="O123" s="117">
        <f t="shared" si="14"/>
        <v>4.182181996608147</v>
      </c>
      <c r="P123" s="98">
        <f t="shared" si="15"/>
        <v>0</v>
      </c>
      <c r="Q123" s="118">
        <f t="shared" si="16"/>
        <v>0</v>
      </c>
      <c r="R123" s="98">
        <f t="shared" si="20"/>
        <v>11</v>
      </c>
      <c r="S123" s="119">
        <f t="shared" si="17"/>
        <v>11</v>
      </c>
    </row>
    <row r="124" spans="1:19">
      <c r="A124" s="119"/>
      <c r="E124" s="98">
        <f t="shared" si="11"/>
        <v>123</v>
      </c>
      <c r="F124" s="99"/>
      <c r="K124" s="114">
        <f t="shared" si="18"/>
        <v>4.2076819966081471</v>
      </c>
      <c r="L124" s="115">
        <f t="shared" si="19"/>
        <v>4.2566819966081466</v>
      </c>
      <c r="M124" s="98">
        <f t="shared" si="12"/>
        <v>4.2071819966081474</v>
      </c>
      <c r="N124" s="116">
        <f t="shared" si="13"/>
        <v>4.2571819966081463</v>
      </c>
      <c r="O124" s="117">
        <f t="shared" si="14"/>
        <v>4.2321819966081469</v>
      </c>
      <c r="P124" s="98">
        <f t="shared" si="15"/>
        <v>0</v>
      </c>
      <c r="Q124" s="118">
        <f t="shared" si="16"/>
        <v>0</v>
      </c>
      <c r="R124" s="98">
        <f t="shared" si="20"/>
        <v>11</v>
      </c>
      <c r="S124" s="119">
        <f t="shared" si="17"/>
        <v>11</v>
      </c>
    </row>
    <row r="125" spans="1:19">
      <c r="A125" s="119"/>
      <c r="E125" s="98">
        <f t="shared" si="11"/>
        <v>124</v>
      </c>
      <c r="F125" s="99"/>
      <c r="K125" s="114">
        <f t="shared" si="18"/>
        <v>4.2576819966081469</v>
      </c>
      <c r="L125" s="115">
        <f t="shared" si="19"/>
        <v>4.3066819966081464</v>
      </c>
      <c r="M125" s="98">
        <f t="shared" si="12"/>
        <v>4.2571819966081472</v>
      </c>
      <c r="N125" s="116">
        <f t="shared" si="13"/>
        <v>4.3071819966081462</v>
      </c>
      <c r="O125" s="117">
        <f t="shared" si="14"/>
        <v>4.2821819966081467</v>
      </c>
      <c r="P125" s="98">
        <f t="shared" si="15"/>
        <v>0</v>
      </c>
      <c r="Q125" s="118">
        <f t="shared" si="16"/>
        <v>0</v>
      </c>
      <c r="R125" s="98">
        <f t="shared" si="20"/>
        <v>11</v>
      </c>
      <c r="S125" s="119">
        <f t="shared" si="17"/>
        <v>11</v>
      </c>
    </row>
    <row r="126" spans="1:19">
      <c r="A126" s="119"/>
      <c r="E126" s="98">
        <f t="shared" si="11"/>
        <v>125</v>
      </c>
      <c r="F126" s="99"/>
      <c r="K126" s="114">
        <f t="shared" si="18"/>
        <v>4.3076819966081468</v>
      </c>
      <c r="L126" s="115">
        <f t="shared" si="19"/>
        <v>4.3566819966081463</v>
      </c>
      <c r="M126" s="98">
        <f t="shared" si="12"/>
        <v>4.307181996608147</v>
      </c>
      <c r="N126" s="116">
        <f t="shared" si="13"/>
        <v>4.357181996608146</v>
      </c>
      <c r="O126" s="117">
        <f t="shared" si="14"/>
        <v>4.3321819966081465</v>
      </c>
      <c r="P126" s="98">
        <f t="shared" si="15"/>
        <v>0</v>
      </c>
      <c r="Q126" s="118">
        <f t="shared" si="16"/>
        <v>0</v>
      </c>
      <c r="R126" s="98">
        <f t="shared" si="20"/>
        <v>11</v>
      </c>
      <c r="S126" s="119">
        <f t="shared" si="17"/>
        <v>11</v>
      </c>
    </row>
    <row r="127" spans="1:19">
      <c r="A127" s="119"/>
      <c r="E127" s="98">
        <f t="shared" si="11"/>
        <v>126</v>
      </c>
      <c r="F127" s="99"/>
      <c r="K127" s="114">
        <f t="shared" si="18"/>
        <v>4.3576819966081466</v>
      </c>
      <c r="L127" s="115">
        <f t="shared" si="19"/>
        <v>4.4066819966081461</v>
      </c>
      <c r="M127" s="98">
        <f t="shared" si="12"/>
        <v>4.3571819966081469</v>
      </c>
      <c r="N127" s="116">
        <f t="shared" si="13"/>
        <v>4.4071819966081458</v>
      </c>
      <c r="O127" s="117">
        <f t="shared" si="14"/>
        <v>4.3821819966081463</v>
      </c>
      <c r="P127" s="98">
        <f t="shared" si="15"/>
        <v>0</v>
      </c>
      <c r="Q127" s="118">
        <f t="shared" si="16"/>
        <v>0</v>
      </c>
      <c r="R127" s="98">
        <f t="shared" si="20"/>
        <v>11</v>
      </c>
      <c r="S127" s="119">
        <f t="shared" si="17"/>
        <v>11</v>
      </c>
    </row>
    <row r="128" spans="1:19">
      <c r="A128" s="119"/>
      <c r="E128" s="98">
        <f t="shared" si="11"/>
        <v>127</v>
      </c>
      <c r="F128" s="99"/>
      <c r="K128" s="114">
        <f t="shared" si="18"/>
        <v>4.4076819966081464</v>
      </c>
      <c r="L128" s="115">
        <f t="shared" si="19"/>
        <v>4.4566819966081459</v>
      </c>
      <c r="M128" s="98">
        <f t="shared" si="12"/>
        <v>4.4071819966081467</v>
      </c>
      <c r="N128" s="116">
        <f t="shared" si="13"/>
        <v>4.4571819966081456</v>
      </c>
      <c r="O128" s="117">
        <f t="shared" si="14"/>
        <v>4.4321819966081462</v>
      </c>
      <c r="P128" s="98">
        <f t="shared" si="15"/>
        <v>0</v>
      </c>
      <c r="Q128" s="118">
        <f t="shared" si="16"/>
        <v>0</v>
      </c>
      <c r="R128" s="98">
        <f t="shared" si="20"/>
        <v>11</v>
      </c>
      <c r="S128" s="119">
        <f t="shared" si="17"/>
        <v>11</v>
      </c>
    </row>
    <row r="129" spans="1:19">
      <c r="A129" s="119"/>
      <c r="E129" s="98">
        <f t="shared" si="11"/>
        <v>128</v>
      </c>
      <c r="F129" s="99"/>
      <c r="K129" s="114">
        <f t="shared" si="18"/>
        <v>4.4576819966081462</v>
      </c>
      <c r="L129" s="115">
        <f t="shared" si="19"/>
        <v>4.5066819966081457</v>
      </c>
      <c r="M129" s="98">
        <f t="shared" si="12"/>
        <v>4.4571819966081465</v>
      </c>
      <c r="N129" s="116">
        <f t="shared" si="13"/>
        <v>4.5071819966081454</v>
      </c>
      <c r="O129" s="117">
        <f t="shared" si="14"/>
        <v>4.482181996608146</v>
      </c>
      <c r="P129" s="98">
        <f t="shared" si="15"/>
        <v>0</v>
      </c>
      <c r="Q129" s="118">
        <f t="shared" si="16"/>
        <v>0</v>
      </c>
      <c r="R129" s="98">
        <f t="shared" si="20"/>
        <v>11</v>
      </c>
      <c r="S129" s="119">
        <f t="shared" si="17"/>
        <v>11</v>
      </c>
    </row>
    <row r="130" spans="1:19">
      <c r="A130" s="119"/>
      <c r="E130" s="98">
        <f t="shared" si="11"/>
        <v>129</v>
      </c>
      <c r="F130" s="99"/>
      <c r="K130" s="114">
        <f t="shared" si="18"/>
        <v>4.5076819966081461</v>
      </c>
      <c r="L130" s="115">
        <f t="shared" si="19"/>
        <v>4.5566819966081455</v>
      </c>
      <c r="M130" s="98">
        <f t="shared" si="12"/>
        <v>4.5071819966081463</v>
      </c>
      <c r="N130" s="116">
        <f t="shared" si="13"/>
        <v>4.5571819966081453</v>
      </c>
      <c r="O130" s="117">
        <f t="shared" si="14"/>
        <v>4.5321819966081458</v>
      </c>
      <c r="P130" s="98">
        <f t="shared" si="15"/>
        <v>0</v>
      </c>
      <c r="Q130" s="118">
        <f t="shared" si="16"/>
        <v>0</v>
      </c>
      <c r="R130" s="98">
        <f t="shared" si="20"/>
        <v>11</v>
      </c>
      <c r="S130" s="119">
        <f t="shared" si="17"/>
        <v>11</v>
      </c>
    </row>
    <row r="131" spans="1:19">
      <c r="A131" s="119"/>
      <c r="E131" s="98">
        <f t="shared" si="11"/>
        <v>130</v>
      </c>
      <c r="F131" s="99"/>
      <c r="K131" s="114">
        <f t="shared" si="18"/>
        <v>4.5576819966081459</v>
      </c>
      <c r="L131" s="115">
        <f t="shared" si="19"/>
        <v>4.6066819966081454</v>
      </c>
      <c r="M131" s="98">
        <f t="shared" si="12"/>
        <v>4.5571819966081462</v>
      </c>
      <c r="N131" s="116">
        <f t="shared" si="13"/>
        <v>4.6071819966081451</v>
      </c>
      <c r="O131" s="117">
        <f t="shared" si="14"/>
        <v>4.5821819966081456</v>
      </c>
      <c r="P131" s="98">
        <f t="shared" si="15"/>
        <v>0</v>
      </c>
      <c r="Q131" s="118">
        <f t="shared" si="16"/>
        <v>0</v>
      </c>
      <c r="R131" s="98">
        <f t="shared" si="20"/>
        <v>11</v>
      </c>
      <c r="S131" s="119">
        <f t="shared" si="17"/>
        <v>11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4.6076819966081457</v>
      </c>
      <c r="L132" s="115">
        <f t="shared" si="19"/>
        <v>4.6566819966081452</v>
      </c>
      <c r="M132" s="98">
        <f t="shared" si="12"/>
        <v>4.607181996608146</v>
      </c>
      <c r="N132" s="116">
        <f t="shared" si="13"/>
        <v>4.6571819966081449</v>
      </c>
      <c r="O132" s="117">
        <f t="shared" si="14"/>
        <v>4.6321819966081454</v>
      </c>
      <c r="P132" s="98">
        <f t="shared" si="15"/>
        <v>0</v>
      </c>
      <c r="Q132" s="118">
        <f t="shared" si="16"/>
        <v>0</v>
      </c>
      <c r="R132" s="98">
        <f t="shared" si="20"/>
        <v>11</v>
      </c>
      <c r="S132" s="119">
        <f t="shared" si="17"/>
        <v>11</v>
      </c>
    </row>
    <row r="133" spans="1:19">
      <c r="A133" s="119"/>
      <c r="E133" s="98">
        <f t="shared" si="21"/>
        <v>132</v>
      </c>
      <c r="F133" s="99"/>
      <c r="K133" s="114">
        <f t="shared" si="18"/>
        <v>4.6576819966081455</v>
      </c>
      <c r="L133" s="115">
        <f t="shared" si="19"/>
        <v>4.706681996608145</v>
      </c>
      <c r="M133" s="98">
        <f t="shared" ref="M133:M196" si="22">K133-5*10^-(D$2+1)</f>
        <v>4.6571819966081458</v>
      </c>
      <c r="N133" s="116">
        <f t="shared" ref="N133:N196" si="23">L133+5*10^-(D$2+1)</f>
        <v>4.7071819966081447</v>
      </c>
      <c r="O133" s="117">
        <f t="shared" ref="O133:O196" si="24">AVERAGE(K133,L133)</f>
        <v>4.6821819966081453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11</v>
      </c>
      <c r="S133" s="119">
        <f t="shared" ref="S133:S196" si="27">COUNTIF(F$2:F$5000,"&lt;="&amp;M133)</f>
        <v>11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4.7076819966081453</v>
      </c>
      <c r="L134" s="115">
        <f t="shared" ref="L134:L197" si="29">K134+$I$4-POWER(10,-$D$2)</f>
        <v>4.7566819966081448</v>
      </c>
      <c r="M134" s="98">
        <f t="shared" si="22"/>
        <v>4.7071819966081456</v>
      </c>
      <c r="N134" s="116">
        <f t="shared" si="23"/>
        <v>4.7571819966081446</v>
      </c>
      <c r="O134" s="117">
        <f t="shared" si="24"/>
        <v>4.7321819966081451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11</v>
      </c>
      <c r="S134" s="119">
        <f t="shared" si="27"/>
        <v>11</v>
      </c>
    </row>
    <row r="135" spans="1:19">
      <c r="A135" s="119"/>
      <c r="E135" s="98">
        <f t="shared" si="21"/>
        <v>134</v>
      </c>
      <c r="F135" s="99"/>
      <c r="K135" s="114">
        <f t="shared" si="28"/>
        <v>4.7576819966081452</v>
      </c>
      <c r="L135" s="115">
        <f t="shared" si="29"/>
        <v>4.8066819966081447</v>
      </c>
      <c r="M135" s="98">
        <f t="shared" si="22"/>
        <v>4.7571819966081454</v>
      </c>
      <c r="N135" s="116">
        <f t="shared" si="23"/>
        <v>4.8071819966081444</v>
      </c>
      <c r="O135" s="117">
        <f t="shared" si="24"/>
        <v>4.7821819966081449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4.807681996608145</v>
      </c>
      <c r="L136" s="115">
        <f t="shared" si="29"/>
        <v>4.8566819966081445</v>
      </c>
      <c r="M136" s="98">
        <f t="shared" si="22"/>
        <v>4.8071819966081453</v>
      </c>
      <c r="N136" s="116">
        <f t="shared" si="23"/>
        <v>4.8571819966081442</v>
      </c>
      <c r="O136" s="117">
        <f t="shared" si="24"/>
        <v>4.8321819966081447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4.8576819966081448</v>
      </c>
      <c r="L137" s="115">
        <f t="shared" si="29"/>
        <v>4.9066819966081443</v>
      </c>
      <c r="M137" s="98">
        <f t="shared" si="22"/>
        <v>4.8571819966081451</v>
      </c>
      <c r="N137" s="116">
        <f t="shared" si="23"/>
        <v>4.907181996608144</v>
      </c>
      <c r="O137" s="117">
        <f t="shared" si="24"/>
        <v>4.8821819966081446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4.9076819966081446</v>
      </c>
      <c r="L138" s="115">
        <f t="shared" si="29"/>
        <v>4.9566819966081441</v>
      </c>
      <c r="M138" s="98">
        <f t="shared" si="22"/>
        <v>4.9071819966081449</v>
      </c>
      <c r="N138" s="116">
        <f t="shared" si="23"/>
        <v>4.9571819966081438</v>
      </c>
      <c r="O138" s="117">
        <f t="shared" si="24"/>
        <v>4.9321819966081444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4.9576819966081445</v>
      </c>
      <c r="L139" s="115">
        <f t="shared" si="29"/>
        <v>5.0066819966081439</v>
      </c>
      <c r="M139" s="98">
        <f t="shared" si="22"/>
        <v>4.9571819966081447</v>
      </c>
      <c r="N139" s="116">
        <f t="shared" si="23"/>
        <v>5.0071819966081437</v>
      </c>
      <c r="O139" s="117">
        <f t="shared" si="24"/>
        <v>4.9821819966081442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5.0076819966081443</v>
      </c>
      <c r="L140" s="115">
        <f t="shared" si="29"/>
        <v>5.0566819966081438</v>
      </c>
      <c r="M140" s="98">
        <f t="shared" si="22"/>
        <v>5.0071819966081446</v>
      </c>
      <c r="N140" s="116">
        <f t="shared" si="23"/>
        <v>5.0571819966081435</v>
      </c>
      <c r="O140" s="117">
        <f t="shared" si="24"/>
        <v>5.032181996608144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5.0576819966081441</v>
      </c>
      <c r="L141" s="115">
        <f t="shared" si="29"/>
        <v>5.1066819966081436</v>
      </c>
      <c r="M141" s="98">
        <f t="shared" si="22"/>
        <v>5.0571819966081444</v>
      </c>
      <c r="N141" s="116">
        <f t="shared" si="23"/>
        <v>5.1071819966081433</v>
      </c>
      <c r="O141" s="117">
        <f t="shared" si="24"/>
        <v>5.0821819966081438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5.1076819966081439</v>
      </c>
      <c r="L142" s="115">
        <f t="shared" si="29"/>
        <v>5.1566819966081434</v>
      </c>
      <c r="M142" s="98">
        <f t="shared" si="22"/>
        <v>5.1071819966081442</v>
      </c>
      <c r="N142" s="116">
        <f t="shared" si="23"/>
        <v>5.1571819966081431</v>
      </c>
      <c r="O142" s="117">
        <f t="shared" si="24"/>
        <v>5.1321819966081437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5.1576819966081437</v>
      </c>
      <c r="L143" s="115">
        <f t="shared" si="29"/>
        <v>5.2066819966081432</v>
      </c>
      <c r="M143" s="98">
        <f t="shared" si="22"/>
        <v>5.157181996608144</v>
      </c>
      <c r="N143" s="116">
        <f t="shared" si="23"/>
        <v>5.207181996608143</v>
      </c>
      <c r="O143" s="117">
        <f t="shared" si="24"/>
        <v>5.1821819966081435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5.2076819966081436</v>
      </c>
      <c r="L144" s="115">
        <f t="shared" si="29"/>
        <v>5.2566819966081431</v>
      </c>
      <c r="M144" s="98">
        <f t="shared" si="22"/>
        <v>5.2071819966081438</v>
      </c>
      <c r="N144" s="116">
        <f t="shared" si="23"/>
        <v>5.2571819966081428</v>
      </c>
      <c r="O144" s="117">
        <f t="shared" si="24"/>
        <v>5.2321819966081433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5.2576819966081434</v>
      </c>
      <c r="L145" s="115">
        <f t="shared" si="29"/>
        <v>5.3066819966081429</v>
      </c>
      <c r="M145" s="98">
        <f t="shared" si="22"/>
        <v>5.2571819966081437</v>
      </c>
      <c r="N145" s="116">
        <f t="shared" si="23"/>
        <v>5.3071819966081426</v>
      </c>
      <c r="O145" s="117">
        <f t="shared" si="24"/>
        <v>5.2821819966081431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5.3076819966081432</v>
      </c>
      <c r="L146" s="115">
        <f t="shared" si="29"/>
        <v>5.3566819966081427</v>
      </c>
      <c r="M146" s="98">
        <f t="shared" si="22"/>
        <v>5.3071819966081435</v>
      </c>
      <c r="N146" s="116">
        <f t="shared" si="23"/>
        <v>5.3571819966081424</v>
      </c>
      <c r="O146" s="117">
        <f t="shared" si="24"/>
        <v>5.332181996608143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5.357681996608143</v>
      </c>
      <c r="L147" s="115">
        <f t="shared" si="29"/>
        <v>5.4066819966081425</v>
      </c>
      <c r="M147" s="98">
        <f t="shared" si="22"/>
        <v>5.3571819966081433</v>
      </c>
      <c r="N147" s="116">
        <f t="shared" si="23"/>
        <v>5.4071819966081422</v>
      </c>
      <c r="O147" s="117">
        <f t="shared" si="24"/>
        <v>5.3821819966081428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5.4076819966081429</v>
      </c>
      <c r="L148" s="115">
        <f t="shared" si="29"/>
        <v>5.4566819966081423</v>
      </c>
      <c r="M148" s="98">
        <f t="shared" si="22"/>
        <v>5.4071819966081431</v>
      </c>
      <c r="N148" s="116">
        <f t="shared" si="23"/>
        <v>5.4571819966081421</v>
      </c>
      <c r="O148" s="117">
        <f t="shared" si="24"/>
        <v>5.4321819966081426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5.4576819966081427</v>
      </c>
      <c r="L149" s="115">
        <f t="shared" si="29"/>
        <v>5.5066819966081422</v>
      </c>
      <c r="M149" s="98">
        <f t="shared" si="22"/>
        <v>5.457181996608143</v>
      </c>
      <c r="N149" s="116">
        <f t="shared" si="23"/>
        <v>5.5071819966081419</v>
      </c>
      <c r="O149" s="117">
        <f t="shared" si="24"/>
        <v>5.4821819966081424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5.5076819966081425</v>
      </c>
      <c r="L150" s="115">
        <f t="shared" si="29"/>
        <v>5.556681996608142</v>
      </c>
      <c r="M150" s="98">
        <f t="shared" si="22"/>
        <v>5.5071819966081428</v>
      </c>
      <c r="N150" s="116">
        <f t="shared" si="23"/>
        <v>5.5571819966081417</v>
      </c>
      <c r="O150" s="117">
        <f t="shared" si="24"/>
        <v>5.5321819966081422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5.5576819966081423</v>
      </c>
      <c r="L151" s="115">
        <f t="shared" si="29"/>
        <v>5.6066819966081418</v>
      </c>
      <c r="M151" s="98">
        <f t="shared" si="22"/>
        <v>5.5571819966081426</v>
      </c>
      <c r="N151" s="116">
        <f t="shared" si="23"/>
        <v>5.6071819966081415</v>
      </c>
      <c r="O151" s="117">
        <f t="shared" si="24"/>
        <v>5.5821819966081421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5.6076819966081421</v>
      </c>
      <c r="L152" s="115">
        <f t="shared" si="29"/>
        <v>5.6566819966081416</v>
      </c>
      <c r="M152" s="98">
        <f t="shared" si="22"/>
        <v>5.6071819966081424</v>
      </c>
      <c r="N152" s="116">
        <f t="shared" si="23"/>
        <v>5.6571819966081414</v>
      </c>
      <c r="O152" s="117">
        <f t="shared" si="24"/>
        <v>5.6321819966081419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5.657681996608142</v>
      </c>
      <c r="L153" s="115">
        <f t="shared" si="29"/>
        <v>5.7066819966081415</v>
      </c>
      <c r="M153" s="98">
        <f t="shared" si="22"/>
        <v>5.6571819966081422</v>
      </c>
      <c r="N153" s="116">
        <f t="shared" si="23"/>
        <v>5.7071819966081412</v>
      </c>
      <c r="O153" s="117">
        <f t="shared" si="24"/>
        <v>5.6821819966081417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5.7076819966081418</v>
      </c>
      <c r="L154" s="115">
        <f t="shared" si="29"/>
        <v>5.7566819966081413</v>
      </c>
      <c r="M154" s="98">
        <f t="shared" si="22"/>
        <v>5.7071819966081421</v>
      </c>
      <c r="N154" s="116">
        <f t="shared" si="23"/>
        <v>5.757181996608141</v>
      </c>
      <c r="O154" s="117">
        <f t="shared" si="24"/>
        <v>5.7321819966081415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5.7576819966081416</v>
      </c>
      <c r="L155" s="115">
        <f t="shared" si="29"/>
        <v>5.8066819966081411</v>
      </c>
      <c r="M155" s="98">
        <f t="shared" si="22"/>
        <v>5.7571819966081419</v>
      </c>
      <c r="N155" s="116">
        <f t="shared" si="23"/>
        <v>5.8071819966081408</v>
      </c>
      <c r="O155" s="117">
        <f t="shared" si="24"/>
        <v>5.7821819966081414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5.8076819966081414</v>
      </c>
      <c r="L156" s="115">
        <f t="shared" si="29"/>
        <v>5.8566819966081409</v>
      </c>
      <c r="M156" s="98">
        <f t="shared" si="22"/>
        <v>5.8071819966081417</v>
      </c>
      <c r="N156" s="116">
        <f t="shared" si="23"/>
        <v>5.8571819966081407</v>
      </c>
      <c r="O156" s="117">
        <f t="shared" si="24"/>
        <v>5.8321819966081412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5.8576819966081413</v>
      </c>
      <c r="L157" s="115">
        <f t="shared" si="29"/>
        <v>5.9066819966081408</v>
      </c>
      <c r="M157" s="98">
        <f t="shared" si="22"/>
        <v>5.8571819966081415</v>
      </c>
      <c r="N157" s="116">
        <f t="shared" si="23"/>
        <v>5.9071819966081405</v>
      </c>
      <c r="O157" s="117">
        <f t="shared" si="24"/>
        <v>5.882181996608141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5.9076819966081411</v>
      </c>
      <c r="L158" s="115">
        <f t="shared" si="29"/>
        <v>5.9566819966081406</v>
      </c>
      <c r="M158" s="98">
        <f t="shared" si="22"/>
        <v>5.9071819966081414</v>
      </c>
      <c r="N158" s="116">
        <f t="shared" si="23"/>
        <v>5.9571819966081403</v>
      </c>
      <c r="O158" s="117">
        <f t="shared" si="24"/>
        <v>5.9321819966081408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5.9576819966081409</v>
      </c>
      <c r="L159" s="115">
        <f t="shared" si="29"/>
        <v>6.0066819966081404</v>
      </c>
      <c r="M159" s="98">
        <f t="shared" si="22"/>
        <v>5.9571819966081412</v>
      </c>
      <c r="N159" s="116">
        <f t="shared" si="23"/>
        <v>6.0071819966081401</v>
      </c>
      <c r="O159" s="117">
        <f t="shared" si="24"/>
        <v>5.9821819966081407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6.0076819966081407</v>
      </c>
      <c r="L160" s="115">
        <f t="shared" si="29"/>
        <v>6.0566819966081402</v>
      </c>
      <c r="M160" s="98">
        <f t="shared" si="22"/>
        <v>6.007181996608141</v>
      </c>
      <c r="N160" s="116">
        <f t="shared" si="23"/>
        <v>6.0571819966081399</v>
      </c>
      <c r="O160" s="117">
        <f t="shared" si="24"/>
        <v>6.0321819966081405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6.0576819966081406</v>
      </c>
      <c r="L161" s="115">
        <f t="shared" si="29"/>
        <v>6.10668199660814</v>
      </c>
      <c r="M161" s="98">
        <f t="shared" si="22"/>
        <v>6.0571819966081408</v>
      </c>
      <c r="N161" s="116">
        <f t="shared" si="23"/>
        <v>6.1071819966081398</v>
      </c>
      <c r="O161" s="117">
        <f t="shared" si="24"/>
        <v>6.0821819966081403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6.1076819966081404</v>
      </c>
      <c r="L162" s="115">
        <f t="shared" si="29"/>
        <v>6.1566819966081399</v>
      </c>
      <c r="M162" s="98">
        <f t="shared" si="22"/>
        <v>6.1071819966081407</v>
      </c>
      <c r="N162" s="116">
        <f t="shared" si="23"/>
        <v>6.1571819966081396</v>
      </c>
      <c r="O162" s="117">
        <f t="shared" si="24"/>
        <v>6.1321819966081401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6.1576819966081402</v>
      </c>
      <c r="L163" s="115">
        <f t="shared" si="29"/>
        <v>6.2066819966081397</v>
      </c>
      <c r="M163" s="98">
        <f t="shared" si="22"/>
        <v>6.1571819966081405</v>
      </c>
      <c r="N163" s="116">
        <f t="shared" si="23"/>
        <v>6.2071819966081394</v>
      </c>
      <c r="O163" s="117">
        <f t="shared" si="24"/>
        <v>6.1821819966081399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6.20768199660814</v>
      </c>
      <c r="L164" s="115">
        <f t="shared" si="29"/>
        <v>6.2566819966081395</v>
      </c>
      <c r="M164" s="98">
        <f t="shared" si="22"/>
        <v>6.2071819966081403</v>
      </c>
      <c r="N164" s="116">
        <f t="shared" si="23"/>
        <v>6.2571819966081392</v>
      </c>
      <c r="O164" s="117">
        <f t="shared" si="24"/>
        <v>6.2321819966081398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6.2576819966081398</v>
      </c>
      <c r="L165" s="115">
        <f t="shared" si="29"/>
        <v>6.3066819966081393</v>
      </c>
      <c r="M165" s="98">
        <f t="shared" si="22"/>
        <v>6.2571819966081401</v>
      </c>
      <c r="N165" s="116">
        <f t="shared" si="23"/>
        <v>6.3071819966081391</v>
      </c>
      <c r="O165" s="117">
        <f t="shared" si="24"/>
        <v>6.2821819966081396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6.3076819966081397</v>
      </c>
      <c r="L166" s="115">
        <f t="shared" si="29"/>
        <v>6.3566819966081392</v>
      </c>
      <c r="M166" s="98">
        <f t="shared" si="22"/>
        <v>6.3071819966081399</v>
      </c>
      <c r="N166" s="116">
        <f t="shared" si="23"/>
        <v>6.3571819966081389</v>
      </c>
      <c r="O166" s="117">
        <f t="shared" si="24"/>
        <v>6.3321819966081394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6.3576819966081395</v>
      </c>
      <c r="L167" s="115">
        <f t="shared" si="29"/>
        <v>6.406681996608139</v>
      </c>
      <c r="M167" s="98">
        <f t="shared" si="22"/>
        <v>6.3571819966081398</v>
      </c>
      <c r="N167" s="116">
        <f t="shared" si="23"/>
        <v>6.4071819966081387</v>
      </c>
      <c r="O167" s="117">
        <f t="shared" si="24"/>
        <v>6.3821819966081392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6.4076819966081393</v>
      </c>
      <c r="L168" s="115">
        <f t="shared" si="29"/>
        <v>6.4566819966081388</v>
      </c>
      <c r="M168" s="98">
        <f t="shared" si="22"/>
        <v>6.4071819966081396</v>
      </c>
      <c r="N168" s="116">
        <f t="shared" si="23"/>
        <v>6.4571819966081385</v>
      </c>
      <c r="O168" s="117">
        <f t="shared" si="24"/>
        <v>6.4321819966081391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6.4576819966081391</v>
      </c>
      <c r="L169" s="115">
        <f t="shared" si="29"/>
        <v>6.5066819966081386</v>
      </c>
      <c r="M169" s="98">
        <f t="shared" si="22"/>
        <v>6.4571819966081394</v>
      </c>
      <c r="N169" s="116">
        <f t="shared" si="23"/>
        <v>6.5071819966081383</v>
      </c>
      <c r="O169" s="117">
        <f t="shared" si="24"/>
        <v>6.4821819966081389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6.507681996608139</v>
      </c>
      <c r="L170" s="115">
        <f t="shared" si="29"/>
        <v>6.5566819966081384</v>
      </c>
      <c r="M170" s="98">
        <f t="shared" si="22"/>
        <v>6.5071819966081392</v>
      </c>
      <c r="N170" s="116">
        <f t="shared" si="23"/>
        <v>6.5571819966081382</v>
      </c>
      <c r="O170" s="117">
        <f t="shared" si="24"/>
        <v>6.5321819966081387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6.5576819966081388</v>
      </c>
      <c r="L171" s="115">
        <f t="shared" si="29"/>
        <v>6.6066819966081383</v>
      </c>
      <c r="M171" s="98">
        <f t="shared" si="22"/>
        <v>6.5571819966081391</v>
      </c>
      <c r="N171" s="116">
        <f t="shared" si="23"/>
        <v>6.607181996608138</v>
      </c>
      <c r="O171" s="117">
        <f t="shared" si="24"/>
        <v>6.5821819966081385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6.6076819966081386</v>
      </c>
      <c r="L172" s="115">
        <f t="shared" si="29"/>
        <v>6.6566819966081381</v>
      </c>
      <c r="M172" s="98">
        <f t="shared" si="22"/>
        <v>6.6071819966081389</v>
      </c>
      <c r="N172" s="116">
        <f t="shared" si="23"/>
        <v>6.6571819966081378</v>
      </c>
      <c r="O172" s="117">
        <f t="shared" si="24"/>
        <v>6.6321819966081383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6.6576819966081384</v>
      </c>
      <c r="L173" s="115">
        <f t="shared" si="29"/>
        <v>6.7066819966081379</v>
      </c>
      <c r="M173" s="98">
        <f t="shared" si="22"/>
        <v>6.6571819966081387</v>
      </c>
      <c r="N173" s="116">
        <f t="shared" si="23"/>
        <v>6.7071819966081376</v>
      </c>
      <c r="O173" s="117">
        <f t="shared" si="24"/>
        <v>6.6821819966081382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6.7076819966081382</v>
      </c>
      <c r="L174" s="115">
        <f t="shared" si="29"/>
        <v>6.7566819966081377</v>
      </c>
      <c r="M174" s="98">
        <f t="shared" si="22"/>
        <v>6.7071819966081385</v>
      </c>
      <c r="N174" s="116">
        <f t="shared" si="23"/>
        <v>6.7571819966081375</v>
      </c>
      <c r="O174" s="117">
        <f t="shared" si="24"/>
        <v>6.732181996608138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6.7576819966081381</v>
      </c>
      <c r="L175" s="115">
        <f t="shared" si="29"/>
        <v>6.8066819966081376</v>
      </c>
      <c r="M175" s="98">
        <f t="shared" si="22"/>
        <v>6.7571819966081383</v>
      </c>
      <c r="N175" s="116">
        <f t="shared" si="23"/>
        <v>6.8071819966081373</v>
      </c>
      <c r="O175" s="117">
        <f t="shared" si="24"/>
        <v>6.7821819966081378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6.8076819966081379</v>
      </c>
      <c r="L176" s="115">
        <f t="shared" si="29"/>
        <v>6.8566819966081374</v>
      </c>
      <c r="M176" s="98">
        <f t="shared" si="22"/>
        <v>6.8071819966081382</v>
      </c>
      <c r="N176" s="116">
        <f t="shared" si="23"/>
        <v>6.8571819966081371</v>
      </c>
      <c r="O176" s="117">
        <f t="shared" si="24"/>
        <v>6.8321819966081376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6.8576819966081377</v>
      </c>
      <c r="L177" s="115">
        <f t="shared" si="29"/>
        <v>6.9066819966081372</v>
      </c>
      <c r="M177" s="98">
        <f t="shared" si="22"/>
        <v>6.857181996608138</v>
      </c>
      <c r="N177" s="116">
        <f t="shared" si="23"/>
        <v>6.9071819966081369</v>
      </c>
      <c r="O177" s="117">
        <f t="shared" si="24"/>
        <v>6.8821819966081375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6.9076819966081375</v>
      </c>
      <c r="L178" s="115">
        <f t="shared" si="29"/>
        <v>6.956681996608137</v>
      </c>
      <c r="M178" s="98">
        <f t="shared" si="22"/>
        <v>6.9071819966081378</v>
      </c>
      <c r="N178" s="116">
        <f t="shared" si="23"/>
        <v>6.9571819966081367</v>
      </c>
      <c r="O178" s="117">
        <f t="shared" si="24"/>
        <v>6.9321819966081373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6.9576819966081374</v>
      </c>
      <c r="L179" s="115">
        <f t="shared" si="29"/>
        <v>7.0066819966081368</v>
      </c>
      <c r="M179" s="98">
        <f t="shared" si="22"/>
        <v>6.9571819966081376</v>
      </c>
      <c r="N179" s="116">
        <f t="shared" si="23"/>
        <v>7.0071819966081366</v>
      </c>
      <c r="O179" s="117">
        <f t="shared" si="24"/>
        <v>6.9821819966081371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7.0076819966081372</v>
      </c>
      <c r="L180" s="115">
        <f t="shared" si="29"/>
        <v>7.0566819966081367</v>
      </c>
      <c r="M180" s="98">
        <f t="shared" si="22"/>
        <v>7.0071819966081375</v>
      </c>
      <c r="N180" s="116">
        <f t="shared" si="23"/>
        <v>7.0571819966081364</v>
      </c>
      <c r="O180" s="117">
        <f t="shared" si="24"/>
        <v>7.0321819966081369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7.057681996608137</v>
      </c>
      <c r="L181" s="115">
        <f t="shared" si="29"/>
        <v>7.1066819966081365</v>
      </c>
      <c r="M181" s="98">
        <f t="shared" si="22"/>
        <v>7.0571819966081373</v>
      </c>
      <c r="N181" s="116">
        <f t="shared" si="23"/>
        <v>7.1071819966081362</v>
      </c>
      <c r="O181" s="117">
        <f t="shared" si="24"/>
        <v>7.0821819966081367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7.1076819966081368</v>
      </c>
      <c r="L182" s="115">
        <f t="shared" si="29"/>
        <v>7.1566819966081363</v>
      </c>
      <c r="M182" s="98">
        <f t="shared" si="22"/>
        <v>7.1071819966081371</v>
      </c>
      <c r="N182" s="116">
        <f t="shared" si="23"/>
        <v>7.157181996608136</v>
      </c>
      <c r="O182" s="117">
        <f t="shared" si="24"/>
        <v>7.1321819966081366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7.1576819966081366</v>
      </c>
      <c r="L183" s="115">
        <f t="shared" si="29"/>
        <v>7.2066819966081361</v>
      </c>
      <c r="M183" s="98">
        <f t="shared" si="22"/>
        <v>7.1571819966081369</v>
      </c>
      <c r="N183" s="116">
        <f t="shared" si="23"/>
        <v>7.2071819966081359</v>
      </c>
      <c r="O183" s="117">
        <f t="shared" si="24"/>
        <v>7.1821819966081364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7.2076819966081365</v>
      </c>
      <c r="L184" s="115">
        <f t="shared" si="29"/>
        <v>7.256681996608136</v>
      </c>
      <c r="M184" s="98">
        <f t="shared" si="22"/>
        <v>7.2071819966081367</v>
      </c>
      <c r="N184" s="116">
        <f t="shared" si="23"/>
        <v>7.2571819966081357</v>
      </c>
      <c r="O184" s="117">
        <f t="shared" si="24"/>
        <v>7.2321819966081362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7.2576819966081363</v>
      </c>
      <c r="L185" s="115">
        <f t="shared" si="29"/>
        <v>7.3066819966081358</v>
      </c>
      <c r="M185" s="98">
        <f t="shared" si="22"/>
        <v>7.2571819966081366</v>
      </c>
      <c r="N185" s="116">
        <f t="shared" si="23"/>
        <v>7.3071819966081355</v>
      </c>
      <c r="O185" s="117">
        <f t="shared" si="24"/>
        <v>7.282181996608136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7.3076819966081361</v>
      </c>
      <c r="L186" s="115">
        <f t="shared" si="29"/>
        <v>7.3566819966081356</v>
      </c>
      <c r="M186" s="98">
        <f t="shared" si="22"/>
        <v>7.3071819966081364</v>
      </c>
      <c r="N186" s="116">
        <f t="shared" si="23"/>
        <v>7.3571819966081353</v>
      </c>
      <c r="O186" s="117">
        <f t="shared" si="24"/>
        <v>7.3321819966081359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7.3576819966081359</v>
      </c>
      <c r="L187" s="115">
        <f t="shared" si="29"/>
        <v>7.4066819966081354</v>
      </c>
      <c r="M187" s="98">
        <f t="shared" si="22"/>
        <v>7.3571819966081362</v>
      </c>
      <c r="N187" s="116">
        <f t="shared" si="23"/>
        <v>7.4071819966081351</v>
      </c>
      <c r="O187" s="117">
        <f t="shared" si="24"/>
        <v>7.3821819966081357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7.4076819966081358</v>
      </c>
      <c r="L188" s="115">
        <f t="shared" si="29"/>
        <v>7.4566819966081352</v>
      </c>
      <c r="M188" s="98">
        <f t="shared" si="22"/>
        <v>7.407181996608136</v>
      </c>
      <c r="N188" s="116">
        <f t="shared" si="23"/>
        <v>7.457181996608135</v>
      </c>
      <c r="O188" s="117">
        <f t="shared" si="24"/>
        <v>7.4321819966081355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7.4576819966081356</v>
      </c>
      <c r="L189" s="115">
        <f t="shared" si="29"/>
        <v>7.5066819966081351</v>
      </c>
      <c r="M189" s="98">
        <f t="shared" si="22"/>
        <v>7.4571819966081359</v>
      </c>
      <c r="N189" s="116">
        <f t="shared" si="23"/>
        <v>7.5071819966081348</v>
      </c>
      <c r="O189" s="117">
        <f t="shared" si="24"/>
        <v>7.4821819966081353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7.5076819966081354</v>
      </c>
      <c r="L190" s="115">
        <f t="shared" si="29"/>
        <v>7.5566819966081349</v>
      </c>
      <c r="M190" s="98">
        <f t="shared" si="22"/>
        <v>7.5071819966081357</v>
      </c>
      <c r="N190" s="116">
        <f t="shared" si="23"/>
        <v>7.5571819966081346</v>
      </c>
      <c r="O190" s="117">
        <f t="shared" si="24"/>
        <v>7.5321819966081351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7.5576819966081352</v>
      </c>
      <c r="L191" s="115">
        <f t="shared" si="29"/>
        <v>7.6066819966081347</v>
      </c>
      <c r="M191" s="98">
        <f t="shared" si="22"/>
        <v>7.5571819966081355</v>
      </c>
      <c r="N191" s="116">
        <f t="shared" si="23"/>
        <v>7.6071819966081344</v>
      </c>
      <c r="O191" s="117">
        <f t="shared" si="24"/>
        <v>7.582181996608135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7.607681996608135</v>
      </c>
      <c r="L192" s="115">
        <f t="shared" si="29"/>
        <v>7.6566819966081345</v>
      </c>
      <c r="M192" s="98">
        <f t="shared" si="22"/>
        <v>7.6071819966081353</v>
      </c>
      <c r="N192" s="116">
        <f t="shared" si="23"/>
        <v>7.6571819966081343</v>
      </c>
      <c r="O192" s="117">
        <f t="shared" si="24"/>
        <v>7.6321819966081348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7.6576819966081349</v>
      </c>
      <c r="L193" s="115">
        <f t="shared" si="29"/>
        <v>7.7066819966081344</v>
      </c>
      <c r="M193" s="98">
        <f t="shared" si="22"/>
        <v>7.6571819966081351</v>
      </c>
      <c r="N193" s="116">
        <f t="shared" si="23"/>
        <v>7.7071819966081341</v>
      </c>
      <c r="O193" s="117">
        <f t="shared" si="24"/>
        <v>7.6821819966081346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7.7076819966081347</v>
      </c>
      <c r="L194" s="115">
        <f t="shared" si="29"/>
        <v>7.7566819966081342</v>
      </c>
      <c r="M194" s="98">
        <f t="shared" si="22"/>
        <v>7.707181996608135</v>
      </c>
      <c r="N194" s="116">
        <f t="shared" si="23"/>
        <v>7.7571819966081339</v>
      </c>
      <c r="O194" s="117">
        <f t="shared" si="24"/>
        <v>7.7321819966081344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7.7576819966081345</v>
      </c>
      <c r="L195" s="115">
        <f t="shared" si="29"/>
        <v>7.806681996608134</v>
      </c>
      <c r="M195" s="98">
        <f t="shared" si="22"/>
        <v>7.7571819966081348</v>
      </c>
      <c r="N195" s="116">
        <f t="shared" si="23"/>
        <v>7.8071819966081337</v>
      </c>
      <c r="O195" s="117">
        <f t="shared" si="24"/>
        <v>7.7821819966081343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7.8076819966081343</v>
      </c>
      <c r="L196" s="115">
        <f t="shared" si="29"/>
        <v>7.8566819966081338</v>
      </c>
      <c r="M196" s="98">
        <f t="shared" si="22"/>
        <v>7.8071819966081346</v>
      </c>
      <c r="N196" s="116">
        <f t="shared" si="23"/>
        <v>7.8571819966081335</v>
      </c>
      <c r="O196" s="117">
        <f t="shared" si="24"/>
        <v>7.8321819966081341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7.8576819966081342</v>
      </c>
      <c r="L197" s="115">
        <f t="shared" si="29"/>
        <v>7.9066819966081336</v>
      </c>
      <c r="M197" s="98">
        <f t="shared" ref="M197:M260" si="32">K197-5*10^-(D$2+1)</f>
        <v>7.8571819966081344</v>
      </c>
      <c r="N197" s="116">
        <f t="shared" ref="N197:N260" si="33">L197+5*10^-(D$2+1)</f>
        <v>7.9071819966081334</v>
      </c>
      <c r="O197" s="117">
        <f t="shared" ref="O197:O260" si="34">AVERAGE(K197,L197)</f>
        <v>7.8821819966081339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7.907681996608134</v>
      </c>
      <c r="L198" s="115">
        <f t="shared" ref="L198:L261" si="39">K198+$I$4-POWER(10,-$D$2)</f>
        <v>7.9566819966081335</v>
      </c>
      <c r="M198" s="98">
        <f t="shared" si="32"/>
        <v>7.9071819966081343</v>
      </c>
      <c r="N198" s="116">
        <f t="shared" si="33"/>
        <v>7.9571819966081332</v>
      </c>
      <c r="O198" s="117">
        <f t="shared" si="34"/>
        <v>7.9321819966081337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7.9576819966081338</v>
      </c>
      <c r="L199" s="115">
        <f t="shared" si="39"/>
        <v>8.0066819966081351</v>
      </c>
      <c r="M199" s="98">
        <f t="shared" si="32"/>
        <v>7.9571819966081341</v>
      </c>
      <c r="N199" s="116">
        <f t="shared" si="33"/>
        <v>8.0071819966081357</v>
      </c>
      <c r="O199" s="117">
        <f t="shared" si="34"/>
        <v>7.9821819966081344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8.0076819966081345</v>
      </c>
      <c r="L200" s="115">
        <f t="shared" si="39"/>
        <v>8.0566819966081358</v>
      </c>
      <c r="M200" s="98">
        <f t="shared" si="32"/>
        <v>8.0071819966081339</v>
      </c>
      <c r="N200" s="116">
        <f t="shared" si="33"/>
        <v>8.0571819966081364</v>
      </c>
      <c r="O200" s="117">
        <f t="shared" si="34"/>
        <v>8.0321819966081343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8.0576819966081352</v>
      </c>
      <c r="L201" s="115">
        <f t="shared" si="39"/>
        <v>8.1066819966081365</v>
      </c>
      <c r="M201" s="98">
        <f t="shared" si="32"/>
        <v>8.0571819966081346</v>
      </c>
      <c r="N201" s="116">
        <f t="shared" si="33"/>
        <v>8.1071819966081371</v>
      </c>
      <c r="O201" s="117">
        <f t="shared" si="34"/>
        <v>8.082181996608135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8.1076819966081359</v>
      </c>
      <c r="L202" s="115">
        <f t="shared" si="39"/>
        <v>8.1566819966081372</v>
      </c>
      <c r="M202" s="98">
        <f t="shared" si="32"/>
        <v>8.1071819966081353</v>
      </c>
      <c r="N202" s="116">
        <f t="shared" si="33"/>
        <v>8.1571819966081378</v>
      </c>
      <c r="O202" s="117">
        <f t="shared" si="34"/>
        <v>8.1321819966081357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8.1576819966081366</v>
      </c>
      <c r="L203" s="115">
        <f t="shared" si="39"/>
        <v>8.2066819966081379</v>
      </c>
      <c r="M203" s="98">
        <f t="shared" si="32"/>
        <v>8.157181996608136</v>
      </c>
      <c r="N203" s="116">
        <f t="shared" si="33"/>
        <v>8.2071819966081385</v>
      </c>
      <c r="O203" s="117">
        <f t="shared" si="34"/>
        <v>8.1821819966081364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8.2076819966081374</v>
      </c>
      <c r="L204" s="115">
        <f t="shared" si="39"/>
        <v>8.2566819966081386</v>
      </c>
      <c r="M204" s="98">
        <f t="shared" si="32"/>
        <v>8.2071819966081367</v>
      </c>
      <c r="N204" s="116">
        <f t="shared" si="33"/>
        <v>8.2571819966081392</v>
      </c>
      <c r="O204" s="117">
        <f t="shared" si="34"/>
        <v>8.2321819966081371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8.2576819966081381</v>
      </c>
      <c r="L205" s="115">
        <f t="shared" si="39"/>
        <v>8.3066819966081393</v>
      </c>
      <c r="M205" s="98">
        <f t="shared" si="32"/>
        <v>8.2571819966081375</v>
      </c>
      <c r="N205" s="116">
        <f t="shared" si="33"/>
        <v>8.3071819966081399</v>
      </c>
      <c r="O205" s="117">
        <f t="shared" si="34"/>
        <v>8.2821819966081378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8.3076819966081388</v>
      </c>
      <c r="L206" s="115">
        <f t="shared" si="39"/>
        <v>8.35668199660814</v>
      </c>
      <c r="M206" s="98">
        <f t="shared" si="32"/>
        <v>8.3071819966081382</v>
      </c>
      <c r="N206" s="116">
        <f t="shared" si="33"/>
        <v>8.3571819966081407</v>
      </c>
      <c r="O206" s="117">
        <f t="shared" si="34"/>
        <v>8.3321819966081385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8.3576819966081395</v>
      </c>
      <c r="L207" s="115">
        <f t="shared" si="39"/>
        <v>8.4066819966081408</v>
      </c>
      <c r="M207" s="98">
        <f t="shared" si="32"/>
        <v>8.3571819966081389</v>
      </c>
      <c r="N207" s="116">
        <f t="shared" si="33"/>
        <v>8.4071819966081414</v>
      </c>
      <c r="O207" s="117">
        <f t="shared" si="34"/>
        <v>8.3821819966081392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8.4076819966081402</v>
      </c>
      <c r="L208" s="115">
        <f t="shared" si="39"/>
        <v>8.4566819966081415</v>
      </c>
      <c r="M208" s="98">
        <f t="shared" si="32"/>
        <v>8.4071819966081396</v>
      </c>
      <c r="N208" s="116">
        <f t="shared" si="33"/>
        <v>8.4571819966081421</v>
      </c>
      <c r="O208" s="117">
        <f t="shared" si="34"/>
        <v>8.4321819966081399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8.4576819966081409</v>
      </c>
      <c r="L209" s="115">
        <f t="shared" si="39"/>
        <v>8.5066819966081422</v>
      </c>
      <c r="M209" s="98">
        <f t="shared" si="32"/>
        <v>8.4571819966081403</v>
      </c>
      <c r="N209" s="116">
        <f t="shared" si="33"/>
        <v>8.5071819966081428</v>
      </c>
      <c r="O209" s="117">
        <f t="shared" si="34"/>
        <v>8.4821819966081407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8.5076819966081416</v>
      </c>
      <c r="L210" s="115">
        <f t="shared" si="39"/>
        <v>8.5566819966081429</v>
      </c>
      <c r="M210" s="98">
        <f t="shared" si="32"/>
        <v>8.507181996608141</v>
      </c>
      <c r="N210" s="116">
        <f t="shared" si="33"/>
        <v>8.5571819966081435</v>
      </c>
      <c r="O210" s="117">
        <f t="shared" si="34"/>
        <v>8.5321819966081414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8.5576819966081423</v>
      </c>
      <c r="L211" s="115">
        <f t="shared" si="39"/>
        <v>8.6066819966081436</v>
      </c>
      <c r="M211" s="98">
        <f t="shared" si="32"/>
        <v>8.5571819966081417</v>
      </c>
      <c r="N211" s="116">
        <f t="shared" si="33"/>
        <v>8.6071819966081442</v>
      </c>
      <c r="O211" s="117">
        <f t="shared" si="34"/>
        <v>8.5821819966081421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8.607681996608143</v>
      </c>
      <c r="L212" s="115">
        <f t="shared" si="39"/>
        <v>8.6566819966081443</v>
      </c>
      <c r="M212" s="98">
        <f t="shared" si="32"/>
        <v>8.6071819966081424</v>
      </c>
      <c r="N212" s="116">
        <f t="shared" si="33"/>
        <v>8.6571819966081449</v>
      </c>
      <c r="O212" s="117">
        <f t="shared" si="34"/>
        <v>8.6321819966081428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8.6576819966081437</v>
      </c>
      <c r="L213" s="115">
        <f t="shared" si="39"/>
        <v>8.706681996608145</v>
      </c>
      <c r="M213" s="98">
        <f t="shared" si="32"/>
        <v>8.6571819966081431</v>
      </c>
      <c r="N213" s="116">
        <f t="shared" si="33"/>
        <v>8.7071819966081456</v>
      </c>
      <c r="O213" s="117">
        <f t="shared" si="34"/>
        <v>8.6821819966081435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8.7076819966081445</v>
      </c>
      <c r="L214" s="115">
        <f t="shared" si="39"/>
        <v>8.7566819966081457</v>
      </c>
      <c r="M214" s="98">
        <f t="shared" si="32"/>
        <v>8.7071819966081438</v>
      </c>
      <c r="N214" s="116">
        <f t="shared" si="33"/>
        <v>8.7571819966081463</v>
      </c>
      <c r="O214" s="117">
        <f t="shared" si="34"/>
        <v>8.7321819966081442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8.7576819966081452</v>
      </c>
      <c r="L215" s="115">
        <f t="shared" si="39"/>
        <v>8.8066819966081464</v>
      </c>
      <c r="M215" s="98">
        <f t="shared" si="32"/>
        <v>8.7571819966081446</v>
      </c>
      <c r="N215" s="116">
        <f t="shared" si="33"/>
        <v>8.807181996608147</v>
      </c>
      <c r="O215" s="117">
        <f t="shared" si="34"/>
        <v>8.7821819966081449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8.8076819966081459</v>
      </c>
      <c r="L216" s="115">
        <f t="shared" si="39"/>
        <v>8.8566819966081471</v>
      </c>
      <c r="M216" s="98">
        <f t="shared" si="32"/>
        <v>8.8071819966081453</v>
      </c>
      <c r="N216" s="116">
        <f t="shared" si="33"/>
        <v>8.8571819966081478</v>
      </c>
      <c r="O216" s="117">
        <f t="shared" si="34"/>
        <v>8.8321819966081456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8.8576819966081466</v>
      </c>
      <c r="L217" s="115">
        <f t="shared" si="39"/>
        <v>8.9066819966081479</v>
      </c>
      <c r="M217" s="98">
        <f t="shared" si="32"/>
        <v>8.857181996608146</v>
      </c>
      <c r="N217" s="116">
        <f t="shared" si="33"/>
        <v>8.9071819966081485</v>
      </c>
      <c r="O217" s="117">
        <f t="shared" si="34"/>
        <v>8.8821819966081463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8.9076819966081473</v>
      </c>
      <c r="L218" s="115">
        <f t="shared" si="39"/>
        <v>8.9566819966081486</v>
      </c>
      <c r="M218" s="98">
        <f t="shared" si="32"/>
        <v>8.9071819966081467</v>
      </c>
      <c r="N218" s="116">
        <f t="shared" si="33"/>
        <v>8.9571819966081492</v>
      </c>
      <c r="O218" s="117">
        <f t="shared" si="34"/>
        <v>8.932181996608147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8.957681996608148</v>
      </c>
      <c r="L219" s="115">
        <f t="shared" si="39"/>
        <v>9.0066819966081493</v>
      </c>
      <c r="M219" s="98">
        <f t="shared" si="32"/>
        <v>8.9571819966081474</v>
      </c>
      <c r="N219" s="116">
        <f t="shared" si="33"/>
        <v>9.0071819966081499</v>
      </c>
      <c r="O219" s="117">
        <f t="shared" si="34"/>
        <v>8.9821819966081478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9.0076819966081487</v>
      </c>
      <c r="L220" s="115">
        <f t="shared" si="39"/>
        <v>9.05668199660815</v>
      </c>
      <c r="M220" s="98">
        <f t="shared" si="32"/>
        <v>9.0071819966081481</v>
      </c>
      <c r="N220" s="116">
        <f t="shared" si="33"/>
        <v>9.0571819966081506</v>
      </c>
      <c r="O220" s="117">
        <f t="shared" si="34"/>
        <v>9.0321819966081485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9.0576819966081494</v>
      </c>
      <c r="L221" s="115">
        <f t="shared" si="39"/>
        <v>9.1066819966081507</v>
      </c>
      <c r="M221" s="98">
        <f t="shared" si="32"/>
        <v>9.0571819966081488</v>
      </c>
      <c r="N221" s="116">
        <f t="shared" si="33"/>
        <v>9.1071819966081513</v>
      </c>
      <c r="O221" s="117">
        <f t="shared" si="34"/>
        <v>9.0821819966081492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9.1076819966081501</v>
      </c>
      <c r="L222" s="115">
        <f t="shared" si="39"/>
        <v>9.1566819966081514</v>
      </c>
      <c r="M222" s="98">
        <f t="shared" si="32"/>
        <v>9.1071819966081495</v>
      </c>
      <c r="N222" s="116">
        <f t="shared" si="33"/>
        <v>9.157181996608152</v>
      </c>
      <c r="O222" s="117">
        <f t="shared" si="34"/>
        <v>9.1321819966081499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9.1576819966081509</v>
      </c>
      <c r="L223" s="115">
        <f t="shared" si="39"/>
        <v>9.2066819966081521</v>
      </c>
      <c r="M223" s="98">
        <f t="shared" si="32"/>
        <v>9.1571819966081502</v>
      </c>
      <c r="N223" s="116">
        <f t="shared" si="33"/>
        <v>9.2071819966081527</v>
      </c>
      <c r="O223" s="117">
        <f t="shared" si="34"/>
        <v>9.1821819966081506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9.2076819966081516</v>
      </c>
      <c r="L224" s="115">
        <f t="shared" si="39"/>
        <v>9.2566819966081528</v>
      </c>
      <c r="M224" s="98">
        <f t="shared" si="32"/>
        <v>9.207181996608151</v>
      </c>
      <c r="N224" s="116">
        <f t="shared" si="33"/>
        <v>9.2571819966081534</v>
      </c>
      <c r="O224" s="117">
        <f t="shared" si="34"/>
        <v>9.2321819966081513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9.2576819966081523</v>
      </c>
      <c r="L225" s="115">
        <f t="shared" si="39"/>
        <v>9.3066819966081535</v>
      </c>
      <c r="M225" s="98">
        <f t="shared" si="32"/>
        <v>9.2571819966081517</v>
      </c>
      <c r="N225" s="116">
        <f t="shared" si="33"/>
        <v>9.3071819966081542</v>
      </c>
      <c r="O225" s="117">
        <f t="shared" si="34"/>
        <v>9.282181996608152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9.307681996608153</v>
      </c>
      <c r="L226" s="115">
        <f t="shared" si="39"/>
        <v>9.3566819966081543</v>
      </c>
      <c r="M226" s="98">
        <f t="shared" si="32"/>
        <v>9.3071819966081524</v>
      </c>
      <c r="N226" s="116">
        <f t="shared" si="33"/>
        <v>9.3571819966081549</v>
      </c>
      <c r="O226" s="117">
        <f t="shared" si="34"/>
        <v>9.3321819966081527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9.3576819966081537</v>
      </c>
      <c r="L227" s="115">
        <f t="shared" si="39"/>
        <v>9.406681996608155</v>
      </c>
      <c r="M227" s="98">
        <f t="shared" si="32"/>
        <v>9.3571819966081531</v>
      </c>
      <c r="N227" s="116">
        <f t="shared" si="33"/>
        <v>9.4071819966081556</v>
      </c>
      <c r="O227" s="117">
        <f t="shared" si="34"/>
        <v>9.3821819966081534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9.4076819966081544</v>
      </c>
      <c r="L228" s="115">
        <f t="shared" si="39"/>
        <v>9.4566819966081557</v>
      </c>
      <c r="M228" s="98">
        <f t="shared" si="32"/>
        <v>9.4071819966081538</v>
      </c>
      <c r="N228" s="116">
        <f t="shared" si="33"/>
        <v>9.4571819966081563</v>
      </c>
      <c r="O228" s="117">
        <f t="shared" si="34"/>
        <v>9.4321819966081542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9.4576819966081551</v>
      </c>
      <c r="L229" s="115">
        <f t="shared" si="39"/>
        <v>9.5066819966081564</v>
      </c>
      <c r="M229" s="98">
        <f t="shared" si="32"/>
        <v>9.4571819966081545</v>
      </c>
      <c r="N229" s="116">
        <f t="shared" si="33"/>
        <v>9.507181996608157</v>
      </c>
      <c r="O229" s="117">
        <f t="shared" si="34"/>
        <v>9.4821819966081549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9.5076819966081558</v>
      </c>
      <c r="L230" s="115">
        <f t="shared" si="39"/>
        <v>9.5566819966081571</v>
      </c>
      <c r="M230" s="98">
        <f t="shared" si="32"/>
        <v>9.5071819966081552</v>
      </c>
      <c r="N230" s="116">
        <f t="shared" si="33"/>
        <v>9.5571819966081577</v>
      </c>
      <c r="O230" s="117">
        <f t="shared" si="34"/>
        <v>9.5321819966081556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9.5576819966081565</v>
      </c>
      <c r="L231" s="115">
        <f t="shared" si="39"/>
        <v>9.6066819966081578</v>
      </c>
      <c r="M231" s="98">
        <f t="shared" si="32"/>
        <v>9.5571819966081559</v>
      </c>
      <c r="N231" s="116">
        <f t="shared" si="33"/>
        <v>9.6071819966081584</v>
      </c>
      <c r="O231" s="117">
        <f t="shared" si="34"/>
        <v>9.5821819966081563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9.6076819966081572</v>
      </c>
      <c r="L232" s="115">
        <f t="shared" si="39"/>
        <v>9.6566819966081585</v>
      </c>
      <c r="M232" s="98">
        <f t="shared" si="32"/>
        <v>9.6071819966081566</v>
      </c>
      <c r="N232" s="116">
        <f t="shared" si="33"/>
        <v>9.6571819966081591</v>
      </c>
      <c r="O232" s="117">
        <f t="shared" si="34"/>
        <v>9.632181996608157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9.657681996608158</v>
      </c>
      <c r="L233" s="115">
        <f t="shared" si="39"/>
        <v>9.7066819966081592</v>
      </c>
      <c r="M233" s="98">
        <f t="shared" si="32"/>
        <v>9.6571819966081573</v>
      </c>
      <c r="N233" s="116">
        <f t="shared" si="33"/>
        <v>9.7071819966081598</v>
      </c>
      <c r="O233" s="117">
        <f t="shared" si="34"/>
        <v>9.6821819966081577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9.7076819966081587</v>
      </c>
      <c r="L234" s="115">
        <f t="shared" si="39"/>
        <v>9.7566819966081599</v>
      </c>
      <c r="M234" s="98">
        <f t="shared" si="32"/>
        <v>9.7071819966081581</v>
      </c>
      <c r="N234" s="116">
        <f t="shared" si="33"/>
        <v>9.7571819966081605</v>
      </c>
      <c r="O234" s="117">
        <f t="shared" si="34"/>
        <v>9.7321819966081584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9.7576819966081594</v>
      </c>
      <c r="L235" s="115">
        <f t="shared" si="39"/>
        <v>9.8066819966081606</v>
      </c>
      <c r="M235" s="98">
        <f t="shared" si="32"/>
        <v>9.7571819966081588</v>
      </c>
      <c r="N235" s="116">
        <f t="shared" si="33"/>
        <v>9.8071819966081613</v>
      </c>
      <c r="O235" s="117">
        <f t="shared" si="34"/>
        <v>9.7821819966081591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9.8076819966081601</v>
      </c>
      <c r="L236" s="115">
        <f t="shared" si="39"/>
        <v>9.8566819966081614</v>
      </c>
      <c r="M236" s="98">
        <f t="shared" si="32"/>
        <v>9.8071819966081595</v>
      </c>
      <c r="N236" s="116">
        <f t="shared" si="33"/>
        <v>9.857181996608162</v>
      </c>
      <c r="O236" s="117">
        <f t="shared" si="34"/>
        <v>9.8321819966081598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9.8576819966081608</v>
      </c>
      <c r="L237" s="115">
        <f t="shared" si="39"/>
        <v>9.9066819966081621</v>
      </c>
      <c r="M237" s="98">
        <f t="shared" si="32"/>
        <v>9.8571819966081602</v>
      </c>
      <c r="N237" s="116">
        <f t="shared" si="33"/>
        <v>9.9071819966081627</v>
      </c>
      <c r="O237" s="117">
        <f t="shared" si="34"/>
        <v>9.8821819966081605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9.9076819966081615</v>
      </c>
      <c r="L238" s="115">
        <f t="shared" si="39"/>
        <v>9.9566819966081628</v>
      </c>
      <c r="M238" s="98">
        <f t="shared" si="32"/>
        <v>9.9071819966081609</v>
      </c>
      <c r="N238" s="116">
        <f t="shared" si="33"/>
        <v>9.9571819966081634</v>
      </c>
      <c r="O238" s="117">
        <f t="shared" si="34"/>
        <v>9.9321819966081613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9.9576819966081622</v>
      </c>
      <c r="L239" s="115">
        <f t="shared" si="39"/>
        <v>10.006681996608163</v>
      </c>
      <c r="M239" s="98">
        <f t="shared" si="32"/>
        <v>9.9571819966081616</v>
      </c>
      <c r="N239" s="116">
        <f t="shared" si="33"/>
        <v>10.007181996608164</v>
      </c>
      <c r="O239" s="117">
        <f t="shared" si="34"/>
        <v>9.982181996608162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10.007681996608163</v>
      </c>
      <c r="L240" s="115">
        <f t="shared" si="39"/>
        <v>10.056681996608164</v>
      </c>
      <c r="M240" s="98">
        <f t="shared" si="32"/>
        <v>10.007181996608162</v>
      </c>
      <c r="N240" s="116">
        <f t="shared" si="33"/>
        <v>10.057181996608165</v>
      </c>
      <c r="O240" s="117">
        <f t="shared" si="34"/>
        <v>10.032181996608163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10.057681996608164</v>
      </c>
      <c r="L241" s="115">
        <f t="shared" si="39"/>
        <v>10.106681996608165</v>
      </c>
      <c r="M241" s="98">
        <f t="shared" si="32"/>
        <v>10.057181996608163</v>
      </c>
      <c r="N241" s="116">
        <f t="shared" si="33"/>
        <v>10.107181996608166</v>
      </c>
      <c r="O241" s="117">
        <f t="shared" si="34"/>
        <v>10.082181996608163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10.107681996608164</v>
      </c>
      <c r="L242" s="115">
        <f t="shared" si="39"/>
        <v>10.156681996608166</v>
      </c>
      <c r="M242" s="98">
        <f t="shared" si="32"/>
        <v>10.107181996608164</v>
      </c>
      <c r="N242" s="116">
        <f t="shared" si="33"/>
        <v>10.157181996608166</v>
      </c>
      <c r="O242" s="117">
        <f t="shared" si="34"/>
        <v>10.132181996608164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10.157681996608165</v>
      </c>
      <c r="L243" s="115">
        <f t="shared" si="39"/>
        <v>10.206681996608166</v>
      </c>
      <c r="M243" s="98">
        <f t="shared" si="32"/>
        <v>10.157181996608164</v>
      </c>
      <c r="N243" s="116">
        <f t="shared" si="33"/>
        <v>10.207181996608167</v>
      </c>
      <c r="O243" s="117">
        <f t="shared" si="34"/>
        <v>10.182181996608165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10.207681996608166</v>
      </c>
      <c r="L244" s="115">
        <f t="shared" si="39"/>
        <v>10.256681996608167</v>
      </c>
      <c r="M244" s="98">
        <f t="shared" si="32"/>
        <v>10.207181996608165</v>
      </c>
      <c r="N244" s="116">
        <f t="shared" si="33"/>
        <v>10.257181996608168</v>
      </c>
      <c r="O244" s="117">
        <f t="shared" si="34"/>
        <v>10.232181996608166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10.257681996608166</v>
      </c>
      <c r="L245" s="115">
        <f t="shared" si="39"/>
        <v>10.306681996608168</v>
      </c>
      <c r="M245" s="98">
        <f t="shared" si="32"/>
        <v>10.257181996608166</v>
      </c>
      <c r="N245" s="116">
        <f t="shared" si="33"/>
        <v>10.307181996608168</v>
      </c>
      <c r="O245" s="117">
        <f t="shared" si="34"/>
        <v>10.282181996608166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10.307681996608167</v>
      </c>
      <c r="L246" s="115">
        <f t="shared" si="39"/>
        <v>10.356681996608168</v>
      </c>
      <c r="M246" s="98">
        <f t="shared" si="32"/>
        <v>10.307181996608167</v>
      </c>
      <c r="N246" s="116">
        <f t="shared" si="33"/>
        <v>10.357181996608169</v>
      </c>
      <c r="O246" s="117">
        <f t="shared" si="34"/>
        <v>10.332181996608167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10.357681996608168</v>
      </c>
      <c r="L247" s="115">
        <f t="shared" si="39"/>
        <v>10.406681996608169</v>
      </c>
      <c r="M247" s="98">
        <f t="shared" si="32"/>
        <v>10.357181996608167</v>
      </c>
      <c r="N247" s="116">
        <f t="shared" si="33"/>
        <v>10.40718199660817</v>
      </c>
      <c r="O247" s="117">
        <f t="shared" si="34"/>
        <v>10.382181996608168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10.407681996608169</v>
      </c>
      <c r="L248" s="115">
        <f t="shared" si="39"/>
        <v>10.45668199660817</v>
      </c>
      <c r="M248" s="98">
        <f t="shared" si="32"/>
        <v>10.407181996608168</v>
      </c>
      <c r="N248" s="116">
        <f t="shared" si="33"/>
        <v>10.45718199660817</v>
      </c>
      <c r="O248" s="117">
        <f t="shared" si="34"/>
        <v>10.432181996608168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10.457681996608169</v>
      </c>
      <c r="L249" s="115">
        <f t="shared" si="39"/>
        <v>10.506681996608171</v>
      </c>
      <c r="M249" s="98">
        <f t="shared" si="32"/>
        <v>10.457181996608169</v>
      </c>
      <c r="N249" s="116">
        <f t="shared" si="33"/>
        <v>10.507181996608171</v>
      </c>
      <c r="O249" s="117">
        <f t="shared" si="34"/>
        <v>10.482181996608169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10.50768199660817</v>
      </c>
      <c r="L250" s="115">
        <f t="shared" si="39"/>
        <v>10.556681996608171</v>
      </c>
      <c r="M250" s="98">
        <f t="shared" si="32"/>
        <v>10.507181996608169</v>
      </c>
      <c r="N250" s="116">
        <f t="shared" si="33"/>
        <v>10.557181996608172</v>
      </c>
      <c r="O250" s="117">
        <f t="shared" si="34"/>
        <v>10.53218199660817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10.557681996608171</v>
      </c>
      <c r="L251" s="115">
        <f t="shared" si="39"/>
        <v>10.606681996608172</v>
      </c>
      <c r="M251" s="98">
        <f t="shared" si="32"/>
        <v>10.55718199660817</v>
      </c>
      <c r="N251" s="116">
        <f t="shared" si="33"/>
        <v>10.607181996608173</v>
      </c>
      <c r="O251" s="117">
        <f t="shared" si="34"/>
        <v>10.58218199660817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10.607681996608171</v>
      </c>
      <c r="L252" s="115">
        <f t="shared" si="39"/>
        <v>10.656681996608173</v>
      </c>
      <c r="M252" s="98">
        <f t="shared" si="32"/>
        <v>10.607181996608171</v>
      </c>
      <c r="N252" s="116">
        <f t="shared" si="33"/>
        <v>10.657181996608173</v>
      </c>
      <c r="O252" s="117">
        <f t="shared" si="34"/>
        <v>10.632181996608171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10.657681996608172</v>
      </c>
      <c r="L253" s="115">
        <f t="shared" si="39"/>
        <v>10.706681996608173</v>
      </c>
      <c r="M253" s="98">
        <f t="shared" si="32"/>
        <v>10.657181996608172</v>
      </c>
      <c r="N253" s="116">
        <f t="shared" si="33"/>
        <v>10.707181996608174</v>
      </c>
      <c r="O253" s="117">
        <f t="shared" si="34"/>
        <v>10.682181996608172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10.707681996608173</v>
      </c>
      <c r="L254" s="115">
        <f t="shared" si="39"/>
        <v>10.756681996608174</v>
      </c>
      <c r="M254" s="98">
        <f t="shared" si="32"/>
        <v>10.707181996608172</v>
      </c>
      <c r="N254" s="116">
        <f t="shared" si="33"/>
        <v>10.757181996608175</v>
      </c>
      <c r="O254" s="117">
        <f t="shared" si="34"/>
        <v>10.732181996608173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10.757681996608174</v>
      </c>
      <c r="L255" s="115">
        <f t="shared" si="39"/>
        <v>10.806681996608175</v>
      </c>
      <c r="M255" s="98">
        <f t="shared" si="32"/>
        <v>10.757181996608173</v>
      </c>
      <c r="N255" s="116">
        <f t="shared" si="33"/>
        <v>10.807181996608175</v>
      </c>
      <c r="O255" s="117">
        <f t="shared" si="34"/>
        <v>10.782181996608173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10.807681996608174</v>
      </c>
      <c r="L256" s="115">
        <f t="shared" si="39"/>
        <v>10.856681996608176</v>
      </c>
      <c r="M256" s="98">
        <f t="shared" si="32"/>
        <v>10.807181996608174</v>
      </c>
      <c r="N256" s="116">
        <f t="shared" si="33"/>
        <v>10.857181996608176</v>
      </c>
      <c r="O256" s="117">
        <f t="shared" si="34"/>
        <v>10.832181996608174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10.857681996608175</v>
      </c>
      <c r="L257" s="115">
        <f t="shared" si="39"/>
        <v>10.906681996608176</v>
      </c>
      <c r="M257" s="98">
        <f t="shared" si="32"/>
        <v>10.857181996608174</v>
      </c>
      <c r="N257" s="116">
        <f t="shared" si="33"/>
        <v>10.907181996608177</v>
      </c>
      <c r="O257" s="117">
        <f t="shared" si="34"/>
        <v>10.882181996608175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10.907681996608176</v>
      </c>
      <c r="L258" s="115">
        <f t="shared" si="39"/>
        <v>10.956681996608177</v>
      </c>
      <c r="M258" s="98">
        <f t="shared" si="32"/>
        <v>10.907181996608175</v>
      </c>
      <c r="N258" s="116">
        <f t="shared" si="33"/>
        <v>10.957181996608178</v>
      </c>
      <c r="O258" s="117">
        <f t="shared" si="34"/>
        <v>10.932181996608175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10.957681996608176</v>
      </c>
      <c r="L259" s="115">
        <f t="shared" si="39"/>
        <v>11.006681996608178</v>
      </c>
      <c r="M259" s="98">
        <f t="shared" si="32"/>
        <v>10.957181996608176</v>
      </c>
      <c r="N259" s="116">
        <f t="shared" si="33"/>
        <v>11.007181996608178</v>
      </c>
      <c r="O259" s="117">
        <f t="shared" si="34"/>
        <v>10.982181996608176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11.007681996608177</v>
      </c>
      <c r="L260" s="115">
        <f t="shared" si="39"/>
        <v>11.056681996608178</v>
      </c>
      <c r="M260" s="98">
        <f t="shared" si="32"/>
        <v>11.007181996608177</v>
      </c>
      <c r="N260" s="116">
        <f t="shared" si="33"/>
        <v>11.057181996608179</v>
      </c>
      <c r="O260" s="117">
        <f t="shared" si="34"/>
        <v>11.032181996608177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11.057681996608178</v>
      </c>
      <c r="L261" s="115">
        <f t="shared" si="39"/>
        <v>11.106681996608179</v>
      </c>
      <c r="M261" s="98">
        <f t="shared" ref="M261:M324" si="42">K261-5*10^-(D$2+1)</f>
        <v>11.057181996608177</v>
      </c>
      <c r="N261" s="116">
        <f t="shared" ref="N261:N324" si="43">L261+5*10^-(D$2+1)</f>
        <v>11.10718199660818</v>
      </c>
      <c r="O261" s="117">
        <f t="shared" ref="O261:O324" si="44">AVERAGE(K261,L261)</f>
        <v>11.082181996608178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11.107681996608179</v>
      </c>
      <c r="L262" s="115">
        <f t="shared" ref="L262:L325" si="49">K262+$I$4-POWER(10,-$D$2)</f>
        <v>11.15668199660818</v>
      </c>
      <c r="M262" s="98">
        <f t="shared" si="42"/>
        <v>11.107181996608178</v>
      </c>
      <c r="N262" s="116">
        <f t="shared" si="43"/>
        <v>11.15718199660818</v>
      </c>
      <c r="O262" s="117">
        <f t="shared" si="44"/>
        <v>11.132181996608178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11.157681996608179</v>
      </c>
      <c r="L263" s="115">
        <f t="shared" si="49"/>
        <v>11.206681996608181</v>
      </c>
      <c r="M263" s="98">
        <f t="shared" si="42"/>
        <v>11.157181996608179</v>
      </c>
      <c r="N263" s="116">
        <f t="shared" si="43"/>
        <v>11.207181996608181</v>
      </c>
      <c r="O263" s="117">
        <f t="shared" si="44"/>
        <v>11.182181996608179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11.20768199660818</v>
      </c>
      <c r="L264" s="115">
        <f t="shared" si="49"/>
        <v>11.256681996608181</v>
      </c>
      <c r="M264" s="98">
        <f t="shared" si="42"/>
        <v>11.207181996608179</v>
      </c>
      <c r="N264" s="116">
        <f t="shared" si="43"/>
        <v>11.257181996608182</v>
      </c>
      <c r="O264" s="117">
        <f t="shared" si="44"/>
        <v>11.23218199660818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11.257681996608181</v>
      </c>
      <c r="L265" s="115">
        <f t="shared" si="49"/>
        <v>11.306681996608182</v>
      </c>
      <c r="M265" s="98">
        <f t="shared" si="42"/>
        <v>11.25718199660818</v>
      </c>
      <c r="N265" s="116">
        <f t="shared" si="43"/>
        <v>11.307181996608183</v>
      </c>
      <c r="O265" s="117">
        <f t="shared" si="44"/>
        <v>11.28218199660818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11.307681996608181</v>
      </c>
      <c r="L266" s="115">
        <f t="shared" si="49"/>
        <v>11.356681996608183</v>
      </c>
      <c r="M266" s="98">
        <f t="shared" si="42"/>
        <v>11.307181996608181</v>
      </c>
      <c r="N266" s="116">
        <f t="shared" si="43"/>
        <v>11.357181996608183</v>
      </c>
      <c r="O266" s="117">
        <f t="shared" si="44"/>
        <v>11.332181996608181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11.357681996608182</v>
      </c>
      <c r="L267" s="115">
        <f t="shared" si="49"/>
        <v>11.406681996608183</v>
      </c>
      <c r="M267" s="98">
        <f t="shared" si="42"/>
        <v>11.357181996608182</v>
      </c>
      <c r="N267" s="116">
        <f t="shared" si="43"/>
        <v>11.407181996608184</v>
      </c>
      <c r="O267" s="117">
        <f t="shared" si="44"/>
        <v>11.382181996608182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11.407681996608183</v>
      </c>
      <c r="L268" s="115">
        <f t="shared" si="49"/>
        <v>11.456681996608184</v>
      </c>
      <c r="M268" s="98">
        <f t="shared" si="42"/>
        <v>11.407181996608182</v>
      </c>
      <c r="N268" s="116">
        <f t="shared" si="43"/>
        <v>11.457181996608185</v>
      </c>
      <c r="O268" s="117">
        <f t="shared" si="44"/>
        <v>11.432181996608183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11.457681996608184</v>
      </c>
      <c r="L269" s="115">
        <f t="shared" si="49"/>
        <v>11.506681996608185</v>
      </c>
      <c r="M269" s="98">
        <f t="shared" si="42"/>
        <v>11.457181996608183</v>
      </c>
      <c r="N269" s="116">
        <f t="shared" si="43"/>
        <v>11.507181996608185</v>
      </c>
      <c r="O269" s="117">
        <f t="shared" si="44"/>
        <v>11.482181996608183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11.507681996608184</v>
      </c>
      <c r="L270" s="115">
        <f t="shared" si="49"/>
        <v>11.556681996608186</v>
      </c>
      <c r="M270" s="98">
        <f t="shared" si="42"/>
        <v>11.507181996608184</v>
      </c>
      <c r="N270" s="116">
        <f t="shared" si="43"/>
        <v>11.557181996608186</v>
      </c>
      <c r="O270" s="117">
        <f t="shared" si="44"/>
        <v>11.532181996608184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11.557681996608185</v>
      </c>
      <c r="L271" s="115">
        <f t="shared" si="49"/>
        <v>11.606681996608186</v>
      </c>
      <c r="M271" s="98">
        <f t="shared" si="42"/>
        <v>11.557181996608184</v>
      </c>
      <c r="N271" s="116">
        <f t="shared" si="43"/>
        <v>11.607181996608187</v>
      </c>
      <c r="O271" s="117">
        <f t="shared" si="44"/>
        <v>11.582181996608185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11.607681996608186</v>
      </c>
      <c r="L272" s="115">
        <f t="shared" si="49"/>
        <v>11.656681996608187</v>
      </c>
      <c r="M272" s="98">
        <f t="shared" si="42"/>
        <v>11.607181996608185</v>
      </c>
      <c r="N272" s="116">
        <f t="shared" si="43"/>
        <v>11.657181996608188</v>
      </c>
      <c r="O272" s="117">
        <f t="shared" si="44"/>
        <v>11.632181996608185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11.657681996608186</v>
      </c>
      <c r="L273" s="115">
        <f t="shared" si="49"/>
        <v>11.706681996608188</v>
      </c>
      <c r="M273" s="98">
        <f t="shared" si="42"/>
        <v>11.657181996608186</v>
      </c>
      <c r="N273" s="116">
        <f t="shared" si="43"/>
        <v>11.707181996608188</v>
      </c>
      <c r="O273" s="117">
        <f t="shared" si="44"/>
        <v>11.682181996608186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11.707681996608187</v>
      </c>
      <c r="L274" s="115">
        <f t="shared" si="49"/>
        <v>11.756681996608188</v>
      </c>
      <c r="M274" s="98">
        <f t="shared" si="42"/>
        <v>11.707181996608186</v>
      </c>
      <c r="N274" s="116">
        <f t="shared" si="43"/>
        <v>11.757181996608189</v>
      </c>
      <c r="O274" s="117">
        <f t="shared" si="44"/>
        <v>11.732181996608187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11.757681996608188</v>
      </c>
      <c r="L275" s="115">
        <f t="shared" si="49"/>
        <v>11.806681996608189</v>
      </c>
      <c r="M275" s="98">
        <f t="shared" si="42"/>
        <v>11.757181996608187</v>
      </c>
      <c r="N275" s="116">
        <f t="shared" si="43"/>
        <v>11.80718199660819</v>
      </c>
      <c r="O275" s="117">
        <f t="shared" si="44"/>
        <v>11.782181996608188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11.807681996608189</v>
      </c>
      <c r="L276" s="115">
        <f t="shared" si="49"/>
        <v>11.85668199660819</v>
      </c>
      <c r="M276" s="98">
        <f t="shared" si="42"/>
        <v>11.807181996608188</v>
      </c>
      <c r="N276" s="116">
        <f t="shared" si="43"/>
        <v>11.85718199660819</v>
      </c>
      <c r="O276" s="117">
        <f t="shared" si="44"/>
        <v>11.832181996608188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11.857681996608189</v>
      </c>
      <c r="L277" s="115">
        <f t="shared" si="49"/>
        <v>11.90668199660819</v>
      </c>
      <c r="M277" s="98">
        <f t="shared" si="42"/>
        <v>11.857181996608189</v>
      </c>
      <c r="N277" s="116">
        <f t="shared" si="43"/>
        <v>11.907181996608191</v>
      </c>
      <c r="O277" s="117">
        <f t="shared" si="44"/>
        <v>11.882181996608189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11.90768199660819</v>
      </c>
      <c r="L278" s="115">
        <f t="shared" si="49"/>
        <v>11.956681996608191</v>
      </c>
      <c r="M278" s="98">
        <f t="shared" si="42"/>
        <v>11.907181996608189</v>
      </c>
      <c r="N278" s="116">
        <f t="shared" si="43"/>
        <v>11.957181996608192</v>
      </c>
      <c r="O278" s="117">
        <f t="shared" si="44"/>
        <v>11.93218199660819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11.957681996608191</v>
      </c>
      <c r="L279" s="115">
        <f t="shared" si="49"/>
        <v>12.006681996608192</v>
      </c>
      <c r="M279" s="98">
        <f t="shared" si="42"/>
        <v>11.95718199660819</v>
      </c>
      <c r="N279" s="116">
        <f t="shared" si="43"/>
        <v>12.007181996608193</v>
      </c>
      <c r="O279" s="117">
        <f t="shared" si="44"/>
        <v>11.98218199660819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12.007681996608191</v>
      </c>
      <c r="L280" s="115">
        <f t="shared" si="49"/>
        <v>12.056681996608193</v>
      </c>
      <c r="M280" s="98">
        <f t="shared" si="42"/>
        <v>12.007181996608191</v>
      </c>
      <c r="N280" s="116">
        <f t="shared" si="43"/>
        <v>12.057181996608193</v>
      </c>
      <c r="O280" s="117">
        <f t="shared" si="44"/>
        <v>12.032181996608191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12.057681996608192</v>
      </c>
      <c r="L281" s="115">
        <f t="shared" si="49"/>
        <v>12.106681996608193</v>
      </c>
      <c r="M281" s="98">
        <f t="shared" si="42"/>
        <v>12.057181996608191</v>
      </c>
      <c r="N281" s="116">
        <f t="shared" si="43"/>
        <v>12.107181996608194</v>
      </c>
      <c r="O281" s="117">
        <f t="shared" si="44"/>
        <v>12.082181996608192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12.107681996608193</v>
      </c>
      <c r="L282" s="115">
        <f t="shared" si="49"/>
        <v>12.156681996608194</v>
      </c>
      <c r="M282" s="98">
        <f t="shared" si="42"/>
        <v>12.107181996608192</v>
      </c>
      <c r="N282" s="116">
        <f t="shared" si="43"/>
        <v>12.157181996608195</v>
      </c>
      <c r="O282" s="117">
        <f t="shared" si="44"/>
        <v>12.132181996608193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12.157681996608193</v>
      </c>
      <c r="L283" s="115">
        <f t="shared" si="49"/>
        <v>12.206681996608195</v>
      </c>
      <c r="M283" s="98">
        <f t="shared" si="42"/>
        <v>12.157181996608193</v>
      </c>
      <c r="N283" s="116">
        <f t="shared" si="43"/>
        <v>12.207181996608195</v>
      </c>
      <c r="O283" s="117">
        <f t="shared" si="44"/>
        <v>12.182181996608193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12.207681996608194</v>
      </c>
      <c r="L284" s="115">
        <f t="shared" si="49"/>
        <v>12.256681996608195</v>
      </c>
      <c r="M284" s="98">
        <f t="shared" si="42"/>
        <v>12.207181996608194</v>
      </c>
      <c r="N284" s="116">
        <f t="shared" si="43"/>
        <v>12.257181996608196</v>
      </c>
      <c r="O284" s="117">
        <f t="shared" si="44"/>
        <v>12.232181996608194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12.257681996608195</v>
      </c>
      <c r="L285" s="115">
        <f t="shared" si="49"/>
        <v>12.306681996608196</v>
      </c>
      <c r="M285" s="98">
        <f t="shared" si="42"/>
        <v>12.257181996608194</v>
      </c>
      <c r="N285" s="116">
        <f t="shared" si="43"/>
        <v>12.307181996608197</v>
      </c>
      <c r="O285" s="117">
        <f t="shared" si="44"/>
        <v>12.282181996608195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12.307681996608196</v>
      </c>
      <c r="L286" s="115">
        <f t="shared" si="49"/>
        <v>12.356681996608197</v>
      </c>
      <c r="M286" s="98">
        <f t="shared" si="42"/>
        <v>12.307181996608195</v>
      </c>
      <c r="N286" s="116">
        <f t="shared" si="43"/>
        <v>12.357181996608197</v>
      </c>
      <c r="O286" s="117">
        <f t="shared" si="44"/>
        <v>12.332181996608195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12.357681996608196</v>
      </c>
      <c r="L287" s="115">
        <f t="shared" si="49"/>
        <v>12.406681996608198</v>
      </c>
      <c r="M287" s="98">
        <f t="shared" si="42"/>
        <v>12.357181996608196</v>
      </c>
      <c r="N287" s="116">
        <f t="shared" si="43"/>
        <v>12.407181996608198</v>
      </c>
      <c r="O287" s="117">
        <f t="shared" si="44"/>
        <v>12.382181996608196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12.407681996608197</v>
      </c>
      <c r="L288" s="115">
        <f t="shared" si="49"/>
        <v>12.456681996608198</v>
      </c>
      <c r="M288" s="98">
        <f t="shared" si="42"/>
        <v>12.407181996608196</v>
      </c>
      <c r="N288" s="116">
        <f t="shared" si="43"/>
        <v>12.457181996608199</v>
      </c>
      <c r="O288" s="117">
        <f t="shared" si="44"/>
        <v>12.432181996608197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12.457681996608198</v>
      </c>
      <c r="L289" s="115">
        <f t="shared" si="49"/>
        <v>12.506681996608199</v>
      </c>
      <c r="M289" s="98">
        <f t="shared" si="42"/>
        <v>12.457181996608197</v>
      </c>
      <c r="N289" s="116">
        <f t="shared" si="43"/>
        <v>12.5071819966082</v>
      </c>
      <c r="O289" s="117">
        <f t="shared" si="44"/>
        <v>12.482181996608197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12.507681996608198</v>
      </c>
      <c r="L290" s="115">
        <f t="shared" si="49"/>
        <v>12.5566819966082</v>
      </c>
      <c r="M290" s="98">
        <f t="shared" si="42"/>
        <v>12.507181996608198</v>
      </c>
      <c r="N290" s="116">
        <f t="shared" si="43"/>
        <v>12.5571819966082</v>
      </c>
      <c r="O290" s="117">
        <f t="shared" si="44"/>
        <v>12.532181996608198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12.557681996608199</v>
      </c>
      <c r="L291" s="115">
        <f t="shared" si="49"/>
        <v>12.6066819966082</v>
      </c>
      <c r="M291" s="98">
        <f t="shared" si="42"/>
        <v>12.557181996608199</v>
      </c>
      <c r="N291" s="116">
        <f t="shared" si="43"/>
        <v>12.607181996608201</v>
      </c>
      <c r="O291" s="117">
        <f t="shared" si="44"/>
        <v>12.582181996608199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12.6076819966082</v>
      </c>
      <c r="L292" s="115">
        <f t="shared" si="49"/>
        <v>12.656681996608201</v>
      </c>
      <c r="M292" s="98">
        <f t="shared" si="42"/>
        <v>12.607181996608199</v>
      </c>
      <c r="N292" s="116">
        <f t="shared" si="43"/>
        <v>12.657181996608202</v>
      </c>
      <c r="O292" s="117">
        <f t="shared" si="44"/>
        <v>12.6321819966082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12.657681996608201</v>
      </c>
      <c r="L293" s="115">
        <f t="shared" si="49"/>
        <v>12.706681996608202</v>
      </c>
      <c r="M293" s="98">
        <f t="shared" si="42"/>
        <v>12.6571819966082</v>
      </c>
      <c r="N293" s="116">
        <f t="shared" si="43"/>
        <v>12.707181996608202</v>
      </c>
      <c r="O293" s="117">
        <f t="shared" si="44"/>
        <v>12.6821819966082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12.707681996608201</v>
      </c>
      <c r="L294" s="115">
        <f t="shared" si="49"/>
        <v>12.756681996608203</v>
      </c>
      <c r="M294" s="98">
        <f t="shared" si="42"/>
        <v>12.707181996608201</v>
      </c>
      <c r="N294" s="116">
        <f t="shared" si="43"/>
        <v>12.757181996608203</v>
      </c>
      <c r="O294" s="117">
        <f t="shared" si="44"/>
        <v>12.732181996608201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12.757681996608202</v>
      </c>
      <c r="L295" s="115">
        <f t="shared" si="49"/>
        <v>12.806681996608203</v>
      </c>
      <c r="M295" s="98">
        <f t="shared" si="42"/>
        <v>12.757181996608201</v>
      </c>
      <c r="N295" s="116">
        <f t="shared" si="43"/>
        <v>12.807181996608204</v>
      </c>
      <c r="O295" s="117">
        <f t="shared" si="44"/>
        <v>12.782181996608202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12.807681996608203</v>
      </c>
      <c r="L296" s="115">
        <f t="shared" si="49"/>
        <v>12.856681996608204</v>
      </c>
      <c r="M296" s="98">
        <f t="shared" si="42"/>
        <v>12.807181996608202</v>
      </c>
      <c r="N296" s="116">
        <f t="shared" si="43"/>
        <v>12.857181996608205</v>
      </c>
      <c r="O296" s="117">
        <f t="shared" si="44"/>
        <v>12.832181996608202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12.857681996608203</v>
      </c>
      <c r="L297" s="115">
        <f t="shared" si="49"/>
        <v>12.906681996608205</v>
      </c>
      <c r="M297" s="98">
        <f t="shared" si="42"/>
        <v>12.857181996608203</v>
      </c>
      <c r="N297" s="116">
        <f t="shared" si="43"/>
        <v>12.907181996608205</v>
      </c>
      <c r="O297" s="117">
        <f t="shared" si="44"/>
        <v>12.882181996608203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12.907681996608204</v>
      </c>
      <c r="L298" s="115">
        <f t="shared" si="49"/>
        <v>12.956681996608205</v>
      </c>
      <c r="M298" s="98">
        <f t="shared" si="42"/>
        <v>12.907181996608204</v>
      </c>
      <c r="N298" s="116">
        <f t="shared" si="43"/>
        <v>12.957181996608206</v>
      </c>
      <c r="O298" s="117">
        <f t="shared" si="44"/>
        <v>12.932181996608204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12.957681996608205</v>
      </c>
      <c r="L299" s="115">
        <f t="shared" si="49"/>
        <v>13.006681996608206</v>
      </c>
      <c r="M299" s="98">
        <f t="shared" si="42"/>
        <v>12.957181996608204</v>
      </c>
      <c r="N299" s="116">
        <f t="shared" si="43"/>
        <v>13.007181996608207</v>
      </c>
      <c r="O299" s="117">
        <f t="shared" si="44"/>
        <v>12.982181996608205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13.007681996608206</v>
      </c>
      <c r="L300" s="115">
        <f t="shared" si="49"/>
        <v>13.056681996608207</v>
      </c>
      <c r="M300" s="98">
        <f t="shared" si="42"/>
        <v>13.007181996608205</v>
      </c>
      <c r="N300" s="116">
        <f t="shared" si="43"/>
        <v>13.057181996608207</v>
      </c>
      <c r="O300" s="117">
        <f t="shared" si="44"/>
        <v>13.032181996608205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13.057681996608206</v>
      </c>
      <c r="L301" s="115">
        <f t="shared" si="49"/>
        <v>13.106681996608208</v>
      </c>
      <c r="M301" s="98">
        <f t="shared" si="42"/>
        <v>13.057181996608206</v>
      </c>
      <c r="N301" s="116">
        <f t="shared" si="43"/>
        <v>13.107181996608208</v>
      </c>
      <c r="O301" s="117">
        <f t="shared" si="44"/>
        <v>13.082181996608206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13.107681996608207</v>
      </c>
      <c r="L302" s="115">
        <f t="shared" si="49"/>
        <v>13.156681996608208</v>
      </c>
      <c r="M302" s="98">
        <f t="shared" si="42"/>
        <v>13.107181996608206</v>
      </c>
      <c r="N302" s="116">
        <f t="shared" si="43"/>
        <v>13.157181996608209</v>
      </c>
      <c r="O302" s="117">
        <f t="shared" si="44"/>
        <v>13.132181996608207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13.157681996608208</v>
      </c>
      <c r="L303" s="115">
        <f t="shared" si="49"/>
        <v>13.206681996608209</v>
      </c>
      <c r="M303" s="98">
        <f t="shared" si="42"/>
        <v>13.157181996608207</v>
      </c>
      <c r="N303" s="116">
        <f t="shared" si="43"/>
        <v>13.20718199660821</v>
      </c>
      <c r="O303" s="117">
        <f t="shared" si="44"/>
        <v>13.182181996608207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13.207681996608208</v>
      </c>
      <c r="L304" s="115">
        <f t="shared" si="49"/>
        <v>13.25668199660821</v>
      </c>
      <c r="M304" s="98">
        <f t="shared" si="42"/>
        <v>13.207181996608208</v>
      </c>
      <c r="N304" s="116">
        <f t="shared" si="43"/>
        <v>13.25718199660821</v>
      </c>
      <c r="O304" s="117">
        <f t="shared" si="44"/>
        <v>13.232181996608208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13.257681996608209</v>
      </c>
      <c r="L305" s="115">
        <f t="shared" si="49"/>
        <v>13.30668199660821</v>
      </c>
      <c r="M305" s="98">
        <f t="shared" si="42"/>
        <v>13.257181996608209</v>
      </c>
      <c r="N305" s="116">
        <f t="shared" si="43"/>
        <v>13.307181996608211</v>
      </c>
      <c r="O305" s="117">
        <f t="shared" si="44"/>
        <v>13.282181996608209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13.30768199660821</v>
      </c>
      <c r="L306" s="115">
        <f t="shared" si="49"/>
        <v>13.356681996608211</v>
      </c>
      <c r="M306" s="98">
        <f t="shared" si="42"/>
        <v>13.307181996608209</v>
      </c>
      <c r="N306" s="116">
        <f t="shared" si="43"/>
        <v>13.357181996608212</v>
      </c>
      <c r="O306" s="117">
        <f t="shared" si="44"/>
        <v>13.33218199660821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13.357681996608211</v>
      </c>
      <c r="L307" s="115">
        <f t="shared" si="49"/>
        <v>13.406681996608212</v>
      </c>
      <c r="M307" s="98">
        <f t="shared" si="42"/>
        <v>13.35718199660821</v>
      </c>
      <c r="N307" s="116">
        <f t="shared" si="43"/>
        <v>13.407181996608212</v>
      </c>
      <c r="O307" s="117">
        <f t="shared" si="44"/>
        <v>13.38218199660821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13.407681996608211</v>
      </c>
      <c r="L308" s="115">
        <f t="shared" si="49"/>
        <v>13.456681996608213</v>
      </c>
      <c r="M308" s="98">
        <f t="shared" si="42"/>
        <v>13.407181996608211</v>
      </c>
      <c r="N308" s="116">
        <f t="shared" si="43"/>
        <v>13.457181996608213</v>
      </c>
      <c r="O308" s="117">
        <f t="shared" si="44"/>
        <v>13.432181996608211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13.457681996608212</v>
      </c>
      <c r="L309" s="115">
        <f t="shared" si="49"/>
        <v>13.506681996608213</v>
      </c>
      <c r="M309" s="98">
        <f t="shared" si="42"/>
        <v>13.457181996608211</v>
      </c>
      <c r="N309" s="116">
        <f t="shared" si="43"/>
        <v>13.507181996608214</v>
      </c>
      <c r="O309" s="117">
        <f t="shared" si="44"/>
        <v>13.482181996608212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13.507681996608213</v>
      </c>
      <c r="L310" s="115">
        <f t="shared" si="49"/>
        <v>13.556681996608214</v>
      </c>
      <c r="M310" s="98">
        <f t="shared" si="42"/>
        <v>13.507181996608212</v>
      </c>
      <c r="N310" s="116">
        <f t="shared" si="43"/>
        <v>13.557181996608215</v>
      </c>
      <c r="O310" s="117">
        <f t="shared" si="44"/>
        <v>13.532181996608212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13.557681996608213</v>
      </c>
      <c r="L311" s="115">
        <f t="shared" si="49"/>
        <v>13.606681996608215</v>
      </c>
      <c r="M311" s="98">
        <f t="shared" si="42"/>
        <v>13.557181996608213</v>
      </c>
      <c r="N311" s="116">
        <f t="shared" si="43"/>
        <v>13.607181996608215</v>
      </c>
      <c r="O311" s="117">
        <f t="shared" si="44"/>
        <v>13.582181996608213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13.607681996608214</v>
      </c>
      <c r="L312" s="115">
        <f t="shared" si="49"/>
        <v>13.656681996608215</v>
      </c>
      <c r="M312" s="98">
        <f t="shared" si="42"/>
        <v>13.607181996608213</v>
      </c>
      <c r="N312" s="116">
        <f t="shared" si="43"/>
        <v>13.657181996608216</v>
      </c>
      <c r="O312" s="117">
        <f t="shared" si="44"/>
        <v>13.632181996608214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13.657681996608215</v>
      </c>
      <c r="L313" s="115">
        <f t="shared" si="49"/>
        <v>13.706681996608216</v>
      </c>
      <c r="M313" s="98">
        <f t="shared" si="42"/>
        <v>13.657181996608214</v>
      </c>
      <c r="N313" s="116">
        <f t="shared" si="43"/>
        <v>13.707181996608217</v>
      </c>
      <c r="O313" s="117">
        <f t="shared" si="44"/>
        <v>13.682181996608215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13.707681996608216</v>
      </c>
      <c r="L314" s="115">
        <f t="shared" si="49"/>
        <v>13.756681996608217</v>
      </c>
      <c r="M314" s="98">
        <f t="shared" si="42"/>
        <v>13.707181996608215</v>
      </c>
      <c r="N314" s="116">
        <f t="shared" si="43"/>
        <v>13.757181996608217</v>
      </c>
      <c r="O314" s="117">
        <f t="shared" si="44"/>
        <v>13.732181996608215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13.757681996608216</v>
      </c>
      <c r="L315" s="115">
        <f t="shared" si="49"/>
        <v>13.806681996608217</v>
      </c>
      <c r="M315" s="98">
        <f t="shared" si="42"/>
        <v>13.757181996608216</v>
      </c>
      <c r="N315" s="116">
        <f t="shared" si="43"/>
        <v>13.807181996608218</v>
      </c>
      <c r="O315" s="117">
        <f t="shared" si="44"/>
        <v>13.782181996608216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13.807681996608217</v>
      </c>
      <c r="L316" s="115">
        <f t="shared" si="49"/>
        <v>13.856681996608218</v>
      </c>
      <c r="M316" s="98">
        <f t="shared" si="42"/>
        <v>13.807181996608216</v>
      </c>
      <c r="N316" s="116">
        <f t="shared" si="43"/>
        <v>13.857181996608219</v>
      </c>
      <c r="O316" s="117">
        <f t="shared" si="44"/>
        <v>13.832181996608217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13.857681996608218</v>
      </c>
      <c r="L317" s="115">
        <f t="shared" si="49"/>
        <v>13.906681996608219</v>
      </c>
      <c r="M317" s="98">
        <f t="shared" si="42"/>
        <v>13.857181996608217</v>
      </c>
      <c r="N317" s="116">
        <f t="shared" si="43"/>
        <v>13.90718199660822</v>
      </c>
      <c r="O317" s="117">
        <f t="shared" si="44"/>
        <v>13.882181996608217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13.907681996608218</v>
      </c>
      <c r="L318" s="115">
        <f t="shared" si="49"/>
        <v>13.95668199660822</v>
      </c>
      <c r="M318" s="98">
        <f t="shared" si="42"/>
        <v>13.907181996608218</v>
      </c>
      <c r="N318" s="116">
        <f t="shared" si="43"/>
        <v>13.95718199660822</v>
      </c>
      <c r="O318" s="117">
        <f t="shared" si="44"/>
        <v>13.932181996608218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13.957681996608219</v>
      </c>
      <c r="L319" s="115">
        <f t="shared" si="49"/>
        <v>14.00668199660822</v>
      </c>
      <c r="M319" s="98">
        <f t="shared" si="42"/>
        <v>13.957181996608218</v>
      </c>
      <c r="N319" s="116">
        <f t="shared" si="43"/>
        <v>14.007181996608221</v>
      </c>
      <c r="O319" s="117">
        <f t="shared" si="44"/>
        <v>13.982181996608219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14.00768199660822</v>
      </c>
      <c r="L320" s="115">
        <f t="shared" si="49"/>
        <v>14.056681996608221</v>
      </c>
      <c r="M320" s="98">
        <f t="shared" si="42"/>
        <v>14.007181996608219</v>
      </c>
      <c r="N320" s="116">
        <f t="shared" si="43"/>
        <v>14.057181996608222</v>
      </c>
      <c r="O320" s="117">
        <f t="shared" si="44"/>
        <v>14.03218199660822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14.05768199660822</v>
      </c>
      <c r="L321" s="115">
        <f t="shared" si="49"/>
        <v>14.106681996608222</v>
      </c>
      <c r="M321" s="98">
        <f t="shared" si="42"/>
        <v>14.05718199660822</v>
      </c>
      <c r="N321" s="116">
        <f t="shared" si="43"/>
        <v>14.107181996608222</v>
      </c>
      <c r="O321" s="117">
        <f t="shared" si="44"/>
        <v>14.08218199660822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14.107681996608221</v>
      </c>
      <c r="L322" s="115">
        <f t="shared" si="49"/>
        <v>14.156681996608222</v>
      </c>
      <c r="M322" s="98">
        <f t="shared" si="42"/>
        <v>14.107181996608221</v>
      </c>
      <c r="N322" s="116">
        <f t="shared" si="43"/>
        <v>14.157181996608223</v>
      </c>
      <c r="O322" s="117">
        <f t="shared" si="44"/>
        <v>14.132181996608221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14.157681996608222</v>
      </c>
      <c r="L323" s="115">
        <f t="shared" si="49"/>
        <v>14.206681996608223</v>
      </c>
      <c r="M323" s="98">
        <f t="shared" si="42"/>
        <v>14.157181996608221</v>
      </c>
      <c r="N323" s="116">
        <f t="shared" si="43"/>
        <v>14.207181996608224</v>
      </c>
      <c r="O323" s="117">
        <f t="shared" si="44"/>
        <v>14.182181996608222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14.207681996608223</v>
      </c>
      <c r="L324" s="115">
        <f t="shared" si="49"/>
        <v>14.256681996608224</v>
      </c>
      <c r="M324" s="98">
        <f t="shared" si="42"/>
        <v>14.207181996608222</v>
      </c>
      <c r="N324" s="116">
        <f t="shared" si="43"/>
        <v>14.257181996608224</v>
      </c>
      <c r="O324" s="117">
        <f t="shared" si="44"/>
        <v>14.232181996608222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14.257681996608223</v>
      </c>
      <c r="L325" s="115">
        <f t="shared" si="49"/>
        <v>14.306681996608225</v>
      </c>
      <c r="M325" s="98">
        <f t="shared" ref="M325:M388" si="52">K325-5*10^-(D$2+1)</f>
        <v>14.257181996608223</v>
      </c>
      <c r="N325" s="116">
        <f t="shared" ref="N325:N388" si="53">L325+5*10^-(D$2+1)</f>
        <v>14.307181996608225</v>
      </c>
      <c r="O325" s="117">
        <f t="shared" ref="O325:O388" si="54">AVERAGE(K325,L325)</f>
        <v>14.282181996608223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14.307681996608224</v>
      </c>
      <c r="L326" s="115">
        <f t="shared" ref="L326:L389" si="59">K326+$I$4-POWER(10,-$D$2)</f>
        <v>14.356681996608225</v>
      </c>
      <c r="M326" s="98">
        <f t="shared" si="52"/>
        <v>14.307181996608223</v>
      </c>
      <c r="N326" s="116">
        <f t="shared" si="53"/>
        <v>14.357181996608226</v>
      </c>
      <c r="O326" s="117">
        <f t="shared" si="54"/>
        <v>14.332181996608224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14.357681996608225</v>
      </c>
      <c r="L327" s="115">
        <f t="shared" si="59"/>
        <v>14.406681996608226</v>
      </c>
      <c r="M327" s="98">
        <f t="shared" si="52"/>
        <v>14.357181996608224</v>
      </c>
      <c r="N327" s="116">
        <f t="shared" si="53"/>
        <v>14.407181996608227</v>
      </c>
      <c r="O327" s="117">
        <f t="shared" si="54"/>
        <v>14.382181996608224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14.407681996608225</v>
      </c>
      <c r="L328" s="115">
        <f t="shared" si="59"/>
        <v>14.456681996608227</v>
      </c>
      <c r="M328" s="98">
        <f t="shared" si="52"/>
        <v>14.407181996608225</v>
      </c>
      <c r="N328" s="116">
        <f t="shared" si="53"/>
        <v>14.457181996608227</v>
      </c>
      <c r="O328" s="117">
        <f t="shared" si="54"/>
        <v>14.432181996608225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14.457681996608226</v>
      </c>
      <c r="L329" s="115">
        <f t="shared" si="59"/>
        <v>14.506681996608227</v>
      </c>
      <c r="M329" s="98">
        <f t="shared" si="52"/>
        <v>14.457181996608226</v>
      </c>
      <c r="N329" s="116">
        <f t="shared" si="53"/>
        <v>14.507181996608228</v>
      </c>
      <c r="O329" s="117">
        <f t="shared" si="54"/>
        <v>14.482181996608226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14.507681996608227</v>
      </c>
      <c r="L330" s="115">
        <f t="shared" si="59"/>
        <v>14.556681996608228</v>
      </c>
      <c r="M330" s="98">
        <f t="shared" si="52"/>
        <v>14.507181996608226</v>
      </c>
      <c r="N330" s="116">
        <f t="shared" si="53"/>
        <v>14.557181996608229</v>
      </c>
      <c r="O330" s="117">
        <f t="shared" si="54"/>
        <v>14.532181996608227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14.557681996608228</v>
      </c>
      <c r="L331" s="115">
        <f t="shared" si="59"/>
        <v>14.606681996608229</v>
      </c>
      <c r="M331" s="98">
        <f t="shared" si="52"/>
        <v>14.557181996608227</v>
      </c>
      <c r="N331" s="116">
        <f t="shared" si="53"/>
        <v>14.607181996608229</v>
      </c>
      <c r="O331" s="117">
        <f t="shared" si="54"/>
        <v>14.582181996608227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14.607681996608228</v>
      </c>
      <c r="L332" s="115">
        <f t="shared" si="59"/>
        <v>14.65668199660823</v>
      </c>
      <c r="M332" s="98">
        <f t="shared" si="52"/>
        <v>14.607181996608228</v>
      </c>
      <c r="N332" s="116">
        <f t="shared" si="53"/>
        <v>14.65718199660823</v>
      </c>
      <c r="O332" s="117">
        <f t="shared" si="54"/>
        <v>14.632181996608228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14.657681996608229</v>
      </c>
      <c r="L333" s="115">
        <f t="shared" si="59"/>
        <v>14.70668199660823</v>
      </c>
      <c r="M333" s="98">
        <f t="shared" si="52"/>
        <v>14.657181996608228</v>
      </c>
      <c r="N333" s="116">
        <f t="shared" si="53"/>
        <v>14.707181996608231</v>
      </c>
      <c r="O333" s="117">
        <f t="shared" si="54"/>
        <v>14.682181996608229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14.70768199660823</v>
      </c>
      <c r="L334" s="115">
        <f t="shared" si="59"/>
        <v>14.756681996608231</v>
      </c>
      <c r="M334" s="98">
        <f t="shared" si="52"/>
        <v>14.707181996608229</v>
      </c>
      <c r="N334" s="116">
        <f t="shared" si="53"/>
        <v>14.757181996608232</v>
      </c>
      <c r="O334" s="117">
        <f t="shared" si="54"/>
        <v>14.732181996608229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14.75768199660823</v>
      </c>
      <c r="L335" s="115">
        <f t="shared" si="59"/>
        <v>14.806681996608232</v>
      </c>
      <c r="M335" s="98">
        <f t="shared" si="52"/>
        <v>14.75718199660823</v>
      </c>
      <c r="N335" s="116">
        <f t="shared" si="53"/>
        <v>14.807181996608232</v>
      </c>
      <c r="O335" s="117">
        <f t="shared" si="54"/>
        <v>14.78218199660823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14.807681996608231</v>
      </c>
      <c r="L336" s="115">
        <f t="shared" si="59"/>
        <v>14.856681996608232</v>
      </c>
      <c r="M336" s="98">
        <f t="shared" si="52"/>
        <v>14.807181996608231</v>
      </c>
      <c r="N336" s="116">
        <f t="shared" si="53"/>
        <v>14.857181996608233</v>
      </c>
      <c r="O336" s="117">
        <f t="shared" si="54"/>
        <v>14.832181996608231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14.857681996608232</v>
      </c>
      <c r="L337" s="115">
        <f t="shared" si="59"/>
        <v>14.906681996608233</v>
      </c>
      <c r="M337" s="98">
        <f t="shared" si="52"/>
        <v>14.857181996608231</v>
      </c>
      <c r="N337" s="116">
        <f t="shared" si="53"/>
        <v>14.907181996608234</v>
      </c>
      <c r="O337" s="117">
        <f t="shared" si="54"/>
        <v>14.882181996608232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14.907681996608233</v>
      </c>
      <c r="L338" s="115">
        <f t="shared" si="59"/>
        <v>14.956681996608234</v>
      </c>
      <c r="M338" s="98">
        <f t="shared" si="52"/>
        <v>14.907181996608232</v>
      </c>
      <c r="N338" s="116">
        <f t="shared" si="53"/>
        <v>14.957181996608234</v>
      </c>
      <c r="O338" s="117">
        <f t="shared" si="54"/>
        <v>14.932181996608232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14.957681996608233</v>
      </c>
      <c r="L339" s="115">
        <f t="shared" si="59"/>
        <v>15.006681996608235</v>
      </c>
      <c r="M339" s="98">
        <f t="shared" si="52"/>
        <v>14.957181996608233</v>
      </c>
      <c r="N339" s="116">
        <f t="shared" si="53"/>
        <v>15.007181996608235</v>
      </c>
      <c r="O339" s="117">
        <f t="shared" si="54"/>
        <v>14.982181996608233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15.007681996608234</v>
      </c>
      <c r="L340" s="115">
        <f t="shared" si="59"/>
        <v>15.056681996608235</v>
      </c>
      <c r="M340" s="98">
        <f t="shared" si="52"/>
        <v>15.007181996608233</v>
      </c>
      <c r="N340" s="116">
        <f t="shared" si="53"/>
        <v>15.057181996608236</v>
      </c>
      <c r="O340" s="117">
        <f t="shared" si="54"/>
        <v>15.032181996608234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15.057681996608235</v>
      </c>
      <c r="L341" s="115">
        <f t="shared" si="59"/>
        <v>15.106681996608236</v>
      </c>
      <c r="M341" s="98">
        <f t="shared" si="52"/>
        <v>15.057181996608234</v>
      </c>
      <c r="N341" s="116">
        <f t="shared" si="53"/>
        <v>15.107181996608237</v>
      </c>
      <c r="O341" s="117">
        <f t="shared" si="54"/>
        <v>15.082181996608234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15.107681996608235</v>
      </c>
      <c r="L342" s="115">
        <f t="shared" si="59"/>
        <v>15.156681996608237</v>
      </c>
      <c r="M342" s="98">
        <f t="shared" si="52"/>
        <v>15.107181996608235</v>
      </c>
      <c r="N342" s="116">
        <f t="shared" si="53"/>
        <v>15.157181996608237</v>
      </c>
      <c r="O342" s="117">
        <f t="shared" si="54"/>
        <v>15.132181996608235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15.157681996608236</v>
      </c>
      <c r="L343" s="115">
        <f t="shared" si="59"/>
        <v>15.206681996608237</v>
      </c>
      <c r="M343" s="98">
        <f t="shared" si="52"/>
        <v>15.157181996608236</v>
      </c>
      <c r="N343" s="116">
        <f t="shared" si="53"/>
        <v>15.207181996608238</v>
      </c>
      <c r="O343" s="117">
        <f t="shared" si="54"/>
        <v>15.182181996608236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15.207681996608237</v>
      </c>
      <c r="L344" s="115">
        <f t="shared" si="59"/>
        <v>15.256681996608238</v>
      </c>
      <c r="M344" s="98">
        <f t="shared" si="52"/>
        <v>15.207181996608236</v>
      </c>
      <c r="N344" s="116">
        <f t="shared" si="53"/>
        <v>15.257181996608239</v>
      </c>
      <c r="O344" s="117">
        <f t="shared" si="54"/>
        <v>15.232181996608237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15.257681996608238</v>
      </c>
      <c r="L345" s="115">
        <f t="shared" si="59"/>
        <v>15.306681996608239</v>
      </c>
      <c r="M345" s="98">
        <f t="shared" si="52"/>
        <v>15.257181996608237</v>
      </c>
      <c r="N345" s="116">
        <f t="shared" si="53"/>
        <v>15.307181996608239</v>
      </c>
      <c r="O345" s="117">
        <f t="shared" si="54"/>
        <v>15.282181996608237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15.307681996608238</v>
      </c>
      <c r="L346" s="115">
        <f t="shared" si="59"/>
        <v>15.35668199660824</v>
      </c>
      <c r="M346" s="98">
        <f t="shared" si="52"/>
        <v>15.307181996608238</v>
      </c>
      <c r="N346" s="116">
        <f t="shared" si="53"/>
        <v>15.35718199660824</v>
      </c>
      <c r="O346" s="117">
        <f t="shared" si="54"/>
        <v>15.332181996608238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15.357681996608239</v>
      </c>
      <c r="L347" s="115">
        <f t="shared" si="59"/>
        <v>15.40668199660824</v>
      </c>
      <c r="M347" s="98">
        <f t="shared" si="52"/>
        <v>15.357181996608238</v>
      </c>
      <c r="N347" s="116">
        <f t="shared" si="53"/>
        <v>15.407181996608241</v>
      </c>
      <c r="O347" s="117">
        <f t="shared" si="54"/>
        <v>15.382181996608239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15.40768199660824</v>
      </c>
      <c r="L348" s="115">
        <f t="shared" si="59"/>
        <v>15.456681996608241</v>
      </c>
      <c r="M348" s="98">
        <f t="shared" si="52"/>
        <v>15.407181996608239</v>
      </c>
      <c r="N348" s="116">
        <f t="shared" si="53"/>
        <v>15.457181996608242</v>
      </c>
      <c r="O348" s="117">
        <f t="shared" si="54"/>
        <v>15.432181996608239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15.45768199660824</v>
      </c>
      <c r="L349" s="115">
        <f t="shared" si="59"/>
        <v>15.506681996608242</v>
      </c>
      <c r="M349" s="98">
        <f t="shared" si="52"/>
        <v>15.45718199660824</v>
      </c>
      <c r="N349" s="116">
        <f t="shared" si="53"/>
        <v>15.507181996608242</v>
      </c>
      <c r="O349" s="117">
        <f t="shared" si="54"/>
        <v>15.48218199660824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15.507681996608241</v>
      </c>
      <c r="L350" s="115">
        <f t="shared" si="59"/>
        <v>15.556681996608242</v>
      </c>
      <c r="M350" s="98">
        <f t="shared" si="52"/>
        <v>15.50718199660824</v>
      </c>
      <c r="N350" s="116">
        <f t="shared" si="53"/>
        <v>15.557181996608243</v>
      </c>
      <c r="O350" s="117">
        <f t="shared" si="54"/>
        <v>15.532181996608241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15.557681996608242</v>
      </c>
      <c r="L351" s="115">
        <f t="shared" si="59"/>
        <v>15.606681996608243</v>
      </c>
      <c r="M351" s="98">
        <f t="shared" si="52"/>
        <v>15.557181996608241</v>
      </c>
      <c r="N351" s="116">
        <f t="shared" si="53"/>
        <v>15.607181996608244</v>
      </c>
      <c r="O351" s="117">
        <f t="shared" si="54"/>
        <v>15.582181996608242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15.607681996608243</v>
      </c>
      <c r="L352" s="115">
        <f t="shared" si="59"/>
        <v>15.656681996608244</v>
      </c>
      <c r="M352" s="98">
        <f t="shared" si="52"/>
        <v>15.607181996608242</v>
      </c>
      <c r="N352" s="116">
        <f t="shared" si="53"/>
        <v>15.657181996608244</v>
      </c>
      <c r="O352" s="117">
        <f t="shared" si="54"/>
        <v>15.632181996608242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15.657681996608243</v>
      </c>
      <c r="L353" s="115">
        <f t="shared" si="59"/>
        <v>15.706681996608244</v>
      </c>
      <c r="M353" s="98">
        <f t="shared" si="52"/>
        <v>15.657181996608243</v>
      </c>
      <c r="N353" s="116">
        <f t="shared" si="53"/>
        <v>15.707181996608245</v>
      </c>
      <c r="O353" s="117">
        <f t="shared" si="54"/>
        <v>15.682181996608243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15.707681996608244</v>
      </c>
      <c r="L354" s="115">
        <f t="shared" si="59"/>
        <v>15.756681996608245</v>
      </c>
      <c r="M354" s="98">
        <f t="shared" si="52"/>
        <v>15.707181996608243</v>
      </c>
      <c r="N354" s="116">
        <f t="shared" si="53"/>
        <v>15.757181996608246</v>
      </c>
      <c r="O354" s="117">
        <f t="shared" si="54"/>
        <v>15.732181996608244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15.757681996608245</v>
      </c>
      <c r="L355" s="115">
        <f t="shared" si="59"/>
        <v>15.806681996608246</v>
      </c>
      <c r="M355" s="98">
        <f t="shared" si="52"/>
        <v>15.757181996608244</v>
      </c>
      <c r="N355" s="116">
        <f t="shared" si="53"/>
        <v>15.807181996608247</v>
      </c>
      <c r="O355" s="117">
        <f t="shared" si="54"/>
        <v>15.782181996608244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15.807681996608245</v>
      </c>
      <c r="L356" s="115">
        <f t="shared" si="59"/>
        <v>15.856681996608247</v>
      </c>
      <c r="M356" s="98">
        <f t="shared" si="52"/>
        <v>15.807181996608245</v>
      </c>
      <c r="N356" s="116">
        <f t="shared" si="53"/>
        <v>15.857181996608247</v>
      </c>
      <c r="O356" s="117">
        <f t="shared" si="54"/>
        <v>15.832181996608245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15.857681996608246</v>
      </c>
      <c r="L357" s="115">
        <f t="shared" si="59"/>
        <v>15.906681996608247</v>
      </c>
      <c r="M357" s="98">
        <f t="shared" si="52"/>
        <v>15.857181996608245</v>
      </c>
      <c r="N357" s="116">
        <f t="shared" si="53"/>
        <v>15.907181996608248</v>
      </c>
      <c r="O357" s="117">
        <f t="shared" si="54"/>
        <v>15.882181996608246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15.907681996608247</v>
      </c>
      <c r="L358" s="115">
        <f t="shared" si="59"/>
        <v>15.956681996608248</v>
      </c>
      <c r="M358" s="98">
        <f t="shared" si="52"/>
        <v>15.907181996608246</v>
      </c>
      <c r="N358" s="116">
        <f t="shared" si="53"/>
        <v>15.957181996608249</v>
      </c>
      <c r="O358" s="117">
        <f t="shared" si="54"/>
        <v>15.932181996608247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15.957681996608247</v>
      </c>
      <c r="L359" s="115">
        <f t="shared" si="59"/>
        <v>16.006681996608247</v>
      </c>
      <c r="M359" s="98">
        <f t="shared" si="52"/>
        <v>15.957181996608247</v>
      </c>
      <c r="N359" s="116">
        <f t="shared" si="53"/>
        <v>16.007181996608246</v>
      </c>
      <c r="O359" s="117">
        <f t="shared" si="54"/>
        <v>15.982181996608247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16.007681996608248</v>
      </c>
      <c r="L360" s="115">
        <f t="shared" si="59"/>
        <v>16.056681996608248</v>
      </c>
      <c r="M360" s="98">
        <f t="shared" si="52"/>
        <v>16.007181996608249</v>
      </c>
      <c r="N360" s="116">
        <f t="shared" si="53"/>
        <v>16.057181996608247</v>
      </c>
      <c r="O360" s="117">
        <f t="shared" si="54"/>
        <v>16.032181996608248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16.057681996608249</v>
      </c>
      <c r="L361" s="115">
        <f t="shared" si="59"/>
        <v>16.106681996608248</v>
      </c>
      <c r="M361" s="98">
        <f t="shared" si="52"/>
        <v>16.05718199660825</v>
      </c>
      <c r="N361" s="116">
        <f t="shared" si="53"/>
        <v>16.107181996608247</v>
      </c>
      <c r="O361" s="117">
        <f t="shared" si="54"/>
        <v>16.082181996608249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16.10768199660825</v>
      </c>
      <c r="L362" s="115">
        <f t="shared" si="59"/>
        <v>16.156681996608249</v>
      </c>
      <c r="M362" s="98">
        <f t="shared" si="52"/>
        <v>16.107181996608251</v>
      </c>
      <c r="N362" s="116">
        <f t="shared" si="53"/>
        <v>16.157181996608248</v>
      </c>
      <c r="O362" s="117">
        <f t="shared" si="54"/>
        <v>16.132181996608249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16.15768199660825</v>
      </c>
      <c r="L363" s="115">
        <f t="shared" si="59"/>
        <v>16.20668199660825</v>
      </c>
      <c r="M363" s="98">
        <f t="shared" si="52"/>
        <v>16.157181996608251</v>
      </c>
      <c r="N363" s="116">
        <f t="shared" si="53"/>
        <v>16.207181996608249</v>
      </c>
      <c r="O363" s="117">
        <f t="shared" si="54"/>
        <v>16.18218199660825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16.207681996608251</v>
      </c>
      <c r="L364" s="115">
        <f t="shared" si="59"/>
        <v>16.256681996608251</v>
      </c>
      <c r="M364" s="98">
        <f t="shared" si="52"/>
        <v>16.207181996608252</v>
      </c>
      <c r="N364" s="116">
        <f t="shared" si="53"/>
        <v>16.257181996608249</v>
      </c>
      <c r="O364" s="117">
        <f t="shared" si="54"/>
        <v>16.232181996608251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16.257681996608252</v>
      </c>
      <c r="L365" s="115">
        <f t="shared" si="59"/>
        <v>16.306681996608251</v>
      </c>
      <c r="M365" s="98">
        <f t="shared" si="52"/>
        <v>16.257181996608253</v>
      </c>
      <c r="N365" s="116">
        <f t="shared" si="53"/>
        <v>16.30718199660825</v>
      </c>
      <c r="O365" s="117">
        <f t="shared" si="54"/>
        <v>16.282181996608251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16.307681996608252</v>
      </c>
      <c r="L366" s="115">
        <f t="shared" si="59"/>
        <v>16.356681996608252</v>
      </c>
      <c r="M366" s="98">
        <f t="shared" si="52"/>
        <v>16.307181996608254</v>
      </c>
      <c r="N366" s="116">
        <f t="shared" si="53"/>
        <v>16.357181996608251</v>
      </c>
      <c r="O366" s="117">
        <f t="shared" si="54"/>
        <v>16.332181996608252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16.357681996608253</v>
      </c>
      <c r="L367" s="115">
        <f t="shared" si="59"/>
        <v>16.406681996608253</v>
      </c>
      <c r="M367" s="98">
        <f t="shared" si="52"/>
        <v>16.357181996608254</v>
      </c>
      <c r="N367" s="116">
        <f t="shared" si="53"/>
        <v>16.407181996608251</v>
      </c>
      <c r="O367" s="117">
        <f t="shared" si="54"/>
        <v>16.382181996608253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16.407681996608254</v>
      </c>
      <c r="L368" s="115">
        <f t="shared" si="59"/>
        <v>16.456681996608253</v>
      </c>
      <c r="M368" s="98">
        <f t="shared" si="52"/>
        <v>16.407181996608255</v>
      </c>
      <c r="N368" s="116">
        <f t="shared" si="53"/>
        <v>16.457181996608252</v>
      </c>
      <c r="O368" s="117">
        <f t="shared" si="54"/>
        <v>16.432181996608254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16.457681996608255</v>
      </c>
      <c r="L369" s="115">
        <f t="shared" si="59"/>
        <v>16.506681996608254</v>
      </c>
      <c r="M369" s="98">
        <f t="shared" si="52"/>
        <v>16.457181996608256</v>
      </c>
      <c r="N369" s="116">
        <f t="shared" si="53"/>
        <v>16.507181996608253</v>
      </c>
      <c r="O369" s="117">
        <f t="shared" si="54"/>
        <v>16.482181996608254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16.507681996608255</v>
      </c>
      <c r="L370" s="115">
        <f t="shared" si="59"/>
        <v>16.556681996608255</v>
      </c>
      <c r="M370" s="98">
        <f t="shared" si="52"/>
        <v>16.507181996608256</v>
      </c>
      <c r="N370" s="116">
        <f t="shared" si="53"/>
        <v>16.557181996608254</v>
      </c>
      <c r="O370" s="117">
        <f t="shared" si="54"/>
        <v>16.532181996608255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16.557681996608256</v>
      </c>
      <c r="L371" s="115">
        <f t="shared" si="59"/>
        <v>16.606681996608256</v>
      </c>
      <c r="M371" s="98">
        <f t="shared" si="52"/>
        <v>16.557181996608257</v>
      </c>
      <c r="N371" s="116">
        <f t="shared" si="53"/>
        <v>16.607181996608254</v>
      </c>
      <c r="O371" s="117">
        <f t="shared" si="54"/>
        <v>16.582181996608256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16.607681996608257</v>
      </c>
      <c r="L372" s="115">
        <f t="shared" si="59"/>
        <v>16.656681996608256</v>
      </c>
      <c r="M372" s="98">
        <f t="shared" si="52"/>
        <v>16.607181996608258</v>
      </c>
      <c r="N372" s="116">
        <f t="shared" si="53"/>
        <v>16.657181996608255</v>
      </c>
      <c r="O372" s="117">
        <f t="shared" si="54"/>
        <v>16.632181996608256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16.657681996608257</v>
      </c>
      <c r="L373" s="115">
        <f t="shared" si="59"/>
        <v>16.706681996608257</v>
      </c>
      <c r="M373" s="98">
        <f t="shared" si="52"/>
        <v>16.657181996608259</v>
      </c>
      <c r="N373" s="116">
        <f t="shared" si="53"/>
        <v>16.707181996608256</v>
      </c>
      <c r="O373" s="117">
        <f t="shared" si="54"/>
        <v>16.682181996608257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16.707681996608258</v>
      </c>
      <c r="L374" s="115">
        <f t="shared" si="59"/>
        <v>16.756681996608258</v>
      </c>
      <c r="M374" s="98">
        <f t="shared" si="52"/>
        <v>16.707181996608259</v>
      </c>
      <c r="N374" s="116">
        <f t="shared" si="53"/>
        <v>16.757181996608256</v>
      </c>
      <c r="O374" s="117">
        <f t="shared" si="54"/>
        <v>16.732181996608258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16.757681996608259</v>
      </c>
      <c r="L375" s="115">
        <f t="shared" si="59"/>
        <v>16.806681996608258</v>
      </c>
      <c r="M375" s="98">
        <f t="shared" si="52"/>
        <v>16.75718199660826</v>
      </c>
      <c r="N375" s="116">
        <f t="shared" si="53"/>
        <v>16.807181996608257</v>
      </c>
      <c r="O375" s="117">
        <f t="shared" si="54"/>
        <v>16.782181996608259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16.80768199660826</v>
      </c>
      <c r="L376" s="115">
        <f t="shared" si="59"/>
        <v>16.856681996608259</v>
      </c>
      <c r="M376" s="98">
        <f t="shared" si="52"/>
        <v>16.807181996608261</v>
      </c>
      <c r="N376" s="116">
        <f t="shared" si="53"/>
        <v>16.857181996608258</v>
      </c>
      <c r="O376" s="117">
        <f t="shared" si="54"/>
        <v>16.832181996608259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16.85768199660826</v>
      </c>
      <c r="L377" s="115">
        <f t="shared" si="59"/>
        <v>16.90668199660826</v>
      </c>
      <c r="M377" s="98">
        <f t="shared" si="52"/>
        <v>16.857181996608261</v>
      </c>
      <c r="N377" s="116">
        <f t="shared" si="53"/>
        <v>16.907181996608259</v>
      </c>
      <c r="O377" s="117">
        <f t="shared" si="54"/>
        <v>16.88218199660826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16.907681996608261</v>
      </c>
      <c r="L378" s="115">
        <f t="shared" si="59"/>
        <v>16.95668199660826</v>
      </c>
      <c r="M378" s="98">
        <f t="shared" si="52"/>
        <v>16.907181996608262</v>
      </c>
      <c r="N378" s="116">
        <f t="shared" si="53"/>
        <v>16.957181996608259</v>
      </c>
      <c r="O378" s="117">
        <f t="shared" si="54"/>
        <v>16.932181996608261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16.957681996608262</v>
      </c>
      <c r="L379" s="115">
        <f t="shared" si="59"/>
        <v>17.006681996608261</v>
      </c>
      <c r="M379" s="98">
        <f t="shared" si="52"/>
        <v>16.957181996608263</v>
      </c>
      <c r="N379" s="116">
        <f t="shared" si="53"/>
        <v>17.00718199660826</v>
      </c>
      <c r="O379" s="117">
        <f t="shared" si="54"/>
        <v>16.982181996608261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17.007681996608262</v>
      </c>
      <c r="L380" s="115">
        <f t="shared" si="59"/>
        <v>17.056681996608262</v>
      </c>
      <c r="M380" s="98">
        <f t="shared" si="52"/>
        <v>17.007181996608264</v>
      </c>
      <c r="N380" s="116">
        <f t="shared" si="53"/>
        <v>17.057181996608261</v>
      </c>
      <c r="O380" s="117">
        <f t="shared" si="54"/>
        <v>17.032181996608262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17.057681996608263</v>
      </c>
      <c r="L381" s="115">
        <f t="shared" si="59"/>
        <v>17.106681996608263</v>
      </c>
      <c r="M381" s="98">
        <f t="shared" si="52"/>
        <v>17.057181996608264</v>
      </c>
      <c r="N381" s="116">
        <f t="shared" si="53"/>
        <v>17.107181996608261</v>
      </c>
      <c r="O381" s="117">
        <f t="shared" si="54"/>
        <v>17.082181996608263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17.107681996608264</v>
      </c>
      <c r="L382" s="115">
        <f t="shared" si="59"/>
        <v>17.156681996608263</v>
      </c>
      <c r="M382" s="98">
        <f t="shared" si="52"/>
        <v>17.107181996608265</v>
      </c>
      <c r="N382" s="116">
        <f t="shared" si="53"/>
        <v>17.157181996608262</v>
      </c>
      <c r="O382" s="117">
        <f t="shared" si="54"/>
        <v>17.132181996608264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17.157681996608265</v>
      </c>
      <c r="L383" s="115">
        <f t="shared" si="59"/>
        <v>17.206681996608264</v>
      </c>
      <c r="M383" s="98">
        <f t="shared" si="52"/>
        <v>17.157181996608266</v>
      </c>
      <c r="N383" s="116">
        <f t="shared" si="53"/>
        <v>17.207181996608263</v>
      </c>
      <c r="O383" s="117">
        <f t="shared" si="54"/>
        <v>17.182181996608264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17.207681996608265</v>
      </c>
      <c r="L384" s="115">
        <f t="shared" si="59"/>
        <v>17.256681996608265</v>
      </c>
      <c r="M384" s="98">
        <f t="shared" si="52"/>
        <v>17.207181996608266</v>
      </c>
      <c r="N384" s="116">
        <f t="shared" si="53"/>
        <v>17.257181996608264</v>
      </c>
      <c r="O384" s="117">
        <f t="shared" si="54"/>
        <v>17.232181996608265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17.257681996608266</v>
      </c>
      <c r="L385" s="115">
        <f t="shared" si="59"/>
        <v>17.306681996608265</v>
      </c>
      <c r="M385" s="98">
        <f t="shared" si="52"/>
        <v>17.257181996608267</v>
      </c>
      <c r="N385" s="116">
        <f t="shared" si="53"/>
        <v>17.307181996608264</v>
      </c>
      <c r="O385" s="117">
        <f t="shared" si="54"/>
        <v>17.282181996608266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17.307681996608267</v>
      </c>
      <c r="L386" s="115">
        <f t="shared" si="59"/>
        <v>17.356681996608266</v>
      </c>
      <c r="M386" s="98">
        <f t="shared" si="52"/>
        <v>17.307181996608268</v>
      </c>
      <c r="N386" s="116">
        <f t="shared" si="53"/>
        <v>17.357181996608265</v>
      </c>
      <c r="O386" s="117">
        <f t="shared" si="54"/>
        <v>17.332181996608266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17.357681996608267</v>
      </c>
      <c r="L387" s="115">
        <f t="shared" si="59"/>
        <v>17.406681996608267</v>
      </c>
      <c r="M387" s="98">
        <f t="shared" si="52"/>
        <v>17.357181996608269</v>
      </c>
      <c r="N387" s="116">
        <f t="shared" si="53"/>
        <v>17.407181996608266</v>
      </c>
      <c r="O387" s="117">
        <f t="shared" si="54"/>
        <v>17.382181996608267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17.407681996608268</v>
      </c>
      <c r="L388" s="115">
        <f t="shared" si="59"/>
        <v>17.456681996608268</v>
      </c>
      <c r="M388" s="98">
        <f t="shared" si="52"/>
        <v>17.407181996608269</v>
      </c>
      <c r="N388" s="116">
        <f t="shared" si="53"/>
        <v>17.457181996608266</v>
      </c>
      <c r="O388" s="117">
        <f t="shared" si="54"/>
        <v>17.432181996608268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17.457681996608269</v>
      </c>
      <c r="L389" s="115">
        <f t="shared" si="59"/>
        <v>17.506681996608268</v>
      </c>
      <c r="M389" s="98">
        <f t="shared" ref="M389:M452" si="62">K389-5*10^-(D$2+1)</f>
        <v>17.45718199660827</v>
      </c>
      <c r="N389" s="116">
        <f t="shared" ref="N389:N452" si="63">L389+5*10^-(D$2+1)</f>
        <v>17.507181996608267</v>
      </c>
      <c r="O389" s="117">
        <f t="shared" ref="O389:O452" si="64">AVERAGE(K389,L389)</f>
        <v>17.482181996608269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17.50768199660827</v>
      </c>
      <c r="L390" s="115">
        <f t="shared" ref="L390:L453" si="69">K390+$I$4-POWER(10,-$D$2)</f>
        <v>17.556681996608269</v>
      </c>
      <c r="M390" s="98">
        <f t="shared" si="62"/>
        <v>17.507181996608271</v>
      </c>
      <c r="N390" s="116">
        <f t="shared" si="63"/>
        <v>17.557181996608268</v>
      </c>
      <c r="O390" s="117">
        <f t="shared" si="64"/>
        <v>17.532181996608269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17.55768199660827</v>
      </c>
      <c r="L391" s="115">
        <f t="shared" si="69"/>
        <v>17.60668199660827</v>
      </c>
      <c r="M391" s="98">
        <f t="shared" si="62"/>
        <v>17.557181996608271</v>
      </c>
      <c r="N391" s="116">
        <f t="shared" si="63"/>
        <v>17.607181996608269</v>
      </c>
      <c r="O391" s="117">
        <f t="shared" si="64"/>
        <v>17.58218199660827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17.607681996608271</v>
      </c>
      <c r="L392" s="115">
        <f t="shared" si="69"/>
        <v>17.65668199660827</v>
      </c>
      <c r="M392" s="98">
        <f t="shared" si="62"/>
        <v>17.607181996608272</v>
      </c>
      <c r="N392" s="116">
        <f t="shared" si="63"/>
        <v>17.657181996608269</v>
      </c>
      <c r="O392" s="117">
        <f t="shared" si="64"/>
        <v>17.632181996608271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17.657681996608272</v>
      </c>
      <c r="L393" s="115">
        <f t="shared" si="69"/>
        <v>17.706681996608271</v>
      </c>
      <c r="M393" s="98">
        <f t="shared" si="62"/>
        <v>17.657181996608273</v>
      </c>
      <c r="N393" s="116">
        <f t="shared" si="63"/>
        <v>17.70718199660827</v>
      </c>
      <c r="O393" s="117">
        <f t="shared" si="64"/>
        <v>17.682181996608271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17.707681996608272</v>
      </c>
      <c r="L394" s="115">
        <f t="shared" si="69"/>
        <v>17.756681996608272</v>
      </c>
      <c r="M394" s="98">
        <f t="shared" si="62"/>
        <v>17.707181996608274</v>
      </c>
      <c r="N394" s="116">
        <f t="shared" si="63"/>
        <v>17.757181996608271</v>
      </c>
      <c r="O394" s="117">
        <f t="shared" si="64"/>
        <v>17.732181996608272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17.757681996608273</v>
      </c>
      <c r="L395" s="115">
        <f t="shared" si="69"/>
        <v>17.806681996608273</v>
      </c>
      <c r="M395" s="98">
        <f t="shared" si="62"/>
        <v>17.757181996608274</v>
      </c>
      <c r="N395" s="116">
        <f t="shared" si="63"/>
        <v>17.807181996608271</v>
      </c>
      <c r="O395" s="117">
        <f t="shared" si="64"/>
        <v>17.782181996608273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17.807681996608274</v>
      </c>
      <c r="L396" s="115">
        <f t="shared" si="69"/>
        <v>17.856681996608273</v>
      </c>
      <c r="M396" s="98">
        <f t="shared" si="62"/>
        <v>17.807181996608275</v>
      </c>
      <c r="N396" s="116">
        <f t="shared" si="63"/>
        <v>17.857181996608272</v>
      </c>
      <c r="O396" s="117">
        <f t="shared" si="64"/>
        <v>17.832181996608274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17.857681996608274</v>
      </c>
      <c r="L397" s="115">
        <f t="shared" si="69"/>
        <v>17.906681996608274</v>
      </c>
      <c r="M397" s="98">
        <f t="shared" si="62"/>
        <v>17.857181996608276</v>
      </c>
      <c r="N397" s="116">
        <f t="shared" si="63"/>
        <v>17.907181996608273</v>
      </c>
      <c r="O397" s="117">
        <f t="shared" si="64"/>
        <v>17.882181996608274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17.907681996608275</v>
      </c>
      <c r="L398" s="115">
        <f t="shared" si="69"/>
        <v>17.956681996608275</v>
      </c>
      <c r="M398" s="98">
        <f t="shared" si="62"/>
        <v>17.907181996608276</v>
      </c>
      <c r="N398" s="116">
        <f t="shared" si="63"/>
        <v>17.957181996608274</v>
      </c>
      <c r="O398" s="117">
        <f t="shared" si="64"/>
        <v>17.932181996608275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17.957681996608276</v>
      </c>
      <c r="L399" s="115">
        <f t="shared" si="69"/>
        <v>18.006681996608275</v>
      </c>
      <c r="M399" s="98">
        <f t="shared" si="62"/>
        <v>17.957181996608277</v>
      </c>
      <c r="N399" s="116">
        <f t="shared" si="63"/>
        <v>18.007181996608274</v>
      </c>
      <c r="O399" s="117">
        <f t="shared" si="64"/>
        <v>17.982181996608276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18.007681996608277</v>
      </c>
      <c r="L400" s="115">
        <f t="shared" si="69"/>
        <v>18.056681996608276</v>
      </c>
      <c r="M400" s="98">
        <f t="shared" si="62"/>
        <v>18.007181996608278</v>
      </c>
      <c r="N400" s="116">
        <f t="shared" si="63"/>
        <v>18.057181996608275</v>
      </c>
      <c r="O400" s="117">
        <f t="shared" si="64"/>
        <v>18.032181996608276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18.057681996608277</v>
      </c>
      <c r="L401" s="115">
        <f t="shared" si="69"/>
        <v>18.106681996608277</v>
      </c>
      <c r="M401" s="98">
        <f t="shared" si="62"/>
        <v>18.057181996608278</v>
      </c>
      <c r="N401" s="116">
        <f t="shared" si="63"/>
        <v>18.107181996608276</v>
      </c>
      <c r="O401" s="117">
        <f t="shared" si="64"/>
        <v>18.082181996608277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18.107681996608278</v>
      </c>
      <c r="L402" s="115">
        <f t="shared" si="69"/>
        <v>18.156681996608278</v>
      </c>
      <c r="M402" s="98">
        <f t="shared" si="62"/>
        <v>18.107181996608279</v>
      </c>
      <c r="N402" s="116">
        <f t="shared" si="63"/>
        <v>18.157181996608276</v>
      </c>
      <c r="O402" s="117">
        <f t="shared" si="64"/>
        <v>18.132181996608278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18.157681996608279</v>
      </c>
      <c r="L403" s="115">
        <f t="shared" si="69"/>
        <v>18.206681996608278</v>
      </c>
      <c r="M403" s="98">
        <f t="shared" si="62"/>
        <v>18.15718199660828</v>
      </c>
      <c r="N403" s="116">
        <f t="shared" si="63"/>
        <v>18.207181996608277</v>
      </c>
      <c r="O403" s="117">
        <f t="shared" si="64"/>
        <v>18.182181996608278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18.207681996608279</v>
      </c>
      <c r="L404" s="115">
        <f t="shared" si="69"/>
        <v>18.256681996608279</v>
      </c>
      <c r="M404" s="98">
        <f t="shared" si="62"/>
        <v>18.207181996608281</v>
      </c>
      <c r="N404" s="116">
        <f t="shared" si="63"/>
        <v>18.257181996608278</v>
      </c>
      <c r="O404" s="117">
        <f t="shared" si="64"/>
        <v>18.232181996608279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18.25768199660828</v>
      </c>
      <c r="L405" s="115">
        <f t="shared" si="69"/>
        <v>18.30668199660828</v>
      </c>
      <c r="M405" s="98">
        <f t="shared" si="62"/>
        <v>18.257181996608281</v>
      </c>
      <c r="N405" s="116">
        <f t="shared" si="63"/>
        <v>18.307181996608278</v>
      </c>
      <c r="O405" s="117">
        <f t="shared" si="64"/>
        <v>18.28218199660828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18.307681996608281</v>
      </c>
      <c r="L406" s="115">
        <f t="shared" si="69"/>
        <v>18.35668199660828</v>
      </c>
      <c r="M406" s="98">
        <f t="shared" si="62"/>
        <v>18.307181996608282</v>
      </c>
      <c r="N406" s="116">
        <f t="shared" si="63"/>
        <v>18.357181996608279</v>
      </c>
      <c r="O406" s="117">
        <f t="shared" si="64"/>
        <v>18.332181996608281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18.357681996608282</v>
      </c>
      <c r="L407" s="115">
        <f t="shared" si="69"/>
        <v>18.406681996608281</v>
      </c>
      <c r="M407" s="98">
        <f t="shared" si="62"/>
        <v>18.357181996608283</v>
      </c>
      <c r="N407" s="116">
        <f t="shared" si="63"/>
        <v>18.40718199660828</v>
      </c>
      <c r="O407" s="117">
        <f t="shared" si="64"/>
        <v>18.382181996608281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18.407681996608282</v>
      </c>
      <c r="L408" s="115">
        <f t="shared" si="69"/>
        <v>18.456681996608282</v>
      </c>
      <c r="M408" s="98">
        <f t="shared" si="62"/>
        <v>18.407181996608283</v>
      </c>
      <c r="N408" s="116">
        <f t="shared" si="63"/>
        <v>18.457181996608281</v>
      </c>
      <c r="O408" s="117">
        <f t="shared" si="64"/>
        <v>18.432181996608282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18.457681996608283</v>
      </c>
      <c r="L409" s="115">
        <f t="shared" si="69"/>
        <v>18.506681996608283</v>
      </c>
      <c r="M409" s="98">
        <f t="shared" si="62"/>
        <v>18.457181996608284</v>
      </c>
      <c r="N409" s="116">
        <f t="shared" si="63"/>
        <v>18.507181996608281</v>
      </c>
      <c r="O409" s="117">
        <f t="shared" si="64"/>
        <v>18.482181996608283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18.507681996608284</v>
      </c>
      <c r="L410" s="115">
        <f t="shared" si="69"/>
        <v>18.556681996608283</v>
      </c>
      <c r="M410" s="98">
        <f t="shared" si="62"/>
        <v>18.507181996608285</v>
      </c>
      <c r="N410" s="116">
        <f t="shared" si="63"/>
        <v>18.557181996608282</v>
      </c>
      <c r="O410" s="117">
        <f t="shared" si="64"/>
        <v>18.532181996608283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18.557681996608284</v>
      </c>
      <c r="L411" s="115">
        <f t="shared" si="69"/>
        <v>18.606681996608284</v>
      </c>
      <c r="M411" s="98">
        <f t="shared" si="62"/>
        <v>18.557181996608286</v>
      </c>
      <c r="N411" s="116">
        <f t="shared" si="63"/>
        <v>18.607181996608283</v>
      </c>
      <c r="O411" s="117">
        <f t="shared" si="64"/>
        <v>18.582181996608284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18.607681996608285</v>
      </c>
      <c r="L412" s="115">
        <f t="shared" si="69"/>
        <v>18.656681996608285</v>
      </c>
      <c r="M412" s="98">
        <f t="shared" si="62"/>
        <v>18.607181996608286</v>
      </c>
      <c r="N412" s="116">
        <f t="shared" si="63"/>
        <v>18.657181996608283</v>
      </c>
      <c r="O412" s="117">
        <f t="shared" si="64"/>
        <v>18.632181996608285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18.657681996608286</v>
      </c>
      <c r="L413" s="115">
        <f t="shared" si="69"/>
        <v>18.706681996608285</v>
      </c>
      <c r="M413" s="98">
        <f t="shared" si="62"/>
        <v>18.657181996608287</v>
      </c>
      <c r="N413" s="116">
        <f t="shared" si="63"/>
        <v>18.707181996608284</v>
      </c>
      <c r="O413" s="117">
        <f t="shared" si="64"/>
        <v>18.682181996608286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18.707681996608287</v>
      </c>
      <c r="L414" s="115">
        <f t="shared" si="69"/>
        <v>18.756681996608286</v>
      </c>
      <c r="M414" s="98">
        <f t="shared" si="62"/>
        <v>18.707181996608288</v>
      </c>
      <c r="N414" s="116">
        <f t="shared" si="63"/>
        <v>18.757181996608285</v>
      </c>
      <c r="O414" s="117">
        <f t="shared" si="64"/>
        <v>18.732181996608286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18.757681996608287</v>
      </c>
      <c r="L415" s="115">
        <f t="shared" si="69"/>
        <v>18.806681996608287</v>
      </c>
      <c r="M415" s="98">
        <f t="shared" si="62"/>
        <v>18.757181996608288</v>
      </c>
      <c r="N415" s="116">
        <f t="shared" si="63"/>
        <v>18.807181996608286</v>
      </c>
      <c r="O415" s="117">
        <f t="shared" si="64"/>
        <v>18.782181996608287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18.807681996608288</v>
      </c>
      <c r="L416" s="115">
        <f t="shared" si="69"/>
        <v>18.856681996608287</v>
      </c>
      <c r="M416" s="98">
        <f t="shared" si="62"/>
        <v>18.807181996608289</v>
      </c>
      <c r="N416" s="116">
        <f t="shared" si="63"/>
        <v>18.857181996608286</v>
      </c>
      <c r="O416" s="117">
        <f t="shared" si="64"/>
        <v>18.832181996608288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18.857681996608289</v>
      </c>
      <c r="L417" s="115">
        <f t="shared" si="69"/>
        <v>18.906681996608288</v>
      </c>
      <c r="M417" s="98">
        <f t="shared" si="62"/>
        <v>18.85718199660829</v>
      </c>
      <c r="N417" s="116">
        <f t="shared" si="63"/>
        <v>18.907181996608287</v>
      </c>
      <c r="O417" s="117">
        <f t="shared" si="64"/>
        <v>18.882181996608288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18.907681996608289</v>
      </c>
      <c r="L418" s="115">
        <f t="shared" si="69"/>
        <v>18.956681996608289</v>
      </c>
      <c r="M418" s="98">
        <f t="shared" si="62"/>
        <v>18.907181996608291</v>
      </c>
      <c r="N418" s="116">
        <f t="shared" si="63"/>
        <v>18.957181996608288</v>
      </c>
      <c r="O418" s="117">
        <f t="shared" si="64"/>
        <v>18.932181996608289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18.95768199660829</v>
      </c>
      <c r="L419" s="115">
        <f t="shared" si="69"/>
        <v>19.00668199660829</v>
      </c>
      <c r="M419" s="98">
        <f t="shared" si="62"/>
        <v>18.957181996608291</v>
      </c>
      <c r="N419" s="116">
        <f t="shared" si="63"/>
        <v>19.007181996608288</v>
      </c>
      <c r="O419" s="117">
        <f t="shared" si="64"/>
        <v>18.98218199660829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19.007681996608291</v>
      </c>
      <c r="L420" s="115">
        <f t="shared" si="69"/>
        <v>19.05668199660829</v>
      </c>
      <c r="M420" s="98">
        <f t="shared" si="62"/>
        <v>19.007181996608292</v>
      </c>
      <c r="N420" s="116">
        <f t="shared" si="63"/>
        <v>19.057181996608289</v>
      </c>
      <c r="O420" s="117">
        <f t="shared" si="64"/>
        <v>19.032181996608291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19.057681996608292</v>
      </c>
      <c r="L421" s="115">
        <f t="shared" si="69"/>
        <v>19.106681996608291</v>
      </c>
      <c r="M421" s="98">
        <f t="shared" si="62"/>
        <v>19.057181996608293</v>
      </c>
      <c r="N421" s="116">
        <f t="shared" si="63"/>
        <v>19.10718199660829</v>
      </c>
      <c r="O421" s="117">
        <f t="shared" si="64"/>
        <v>19.082181996608291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19.107681996608292</v>
      </c>
      <c r="L422" s="115">
        <f t="shared" si="69"/>
        <v>19.156681996608292</v>
      </c>
      <c r="M422" s="98">
        <f t="shared" si="62"/>
        <v>19.107181996608293</v>
      </c>
      <c r="N422" s="116">
        <f t="shared" si="63"/>
        <v>19.157181996608291</v>
      </c>
      <c r="O422" s="117">
        <f t="shared" si="64"/>
        <v>19.132181996608292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19.157681996608293</v>
      </c>
      <c r="L423" s="115">
        <f t="shared" si="69"/>
        <v>19.206681996608292</v>
      </c>
      <c r="M423" s="98">
        <f t="shared" si="62"/>
        <v>19.157181996608294</v>
      </c>
      <c r="N423" s="116">
        <f t="shared" si="63"/>
        <v>19.207181996608291</v>
      </c>
      <c r="O423" s="117">
        <f t="shared" si="64"/>
        <v>19.182181996608293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19.207681996608294</v>
      </c>
      <c r="L424" s="115">
        <f t="shared" si="69"/>
        <v>19.256681996608293</v>
      </c>
      <c r="M424" s="98">
        <f t="shared" si="62"/>
        <v>19.207181996608295</v>
      </c>
      <c r="N424" s="116">
        <f t="shared" si="63"/>
        <v>19.257181996608292</v>
      </c>
      <c r="O424" s="117">
        <f t="shared" si="64"/>
        <v>19.232181996608293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19.257681996608294</v>
      </c>
      <c r="L425" s="115">
        <f t="shared" si="69"/>
        <v>19.306681996608294</v>
      </c>
      <c r="M425" s="98">
        <f t="shared" si="62"/>
        <v>19.257181996608296</v>
      </c>
      <c r="N425" s="116">
        <f t="shared" si="63"/>
        <v>19.307181996608293</v>
      </c>
      <c r="O425" s="117">
        <f t="shared" si="64"/>
        <v>19.282181996608294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19.307681996608295</v>
      </c>
      <c r="L426" s="115">
        <f t="shared" si="69"/>
        <v>19.356681996608295</v>
      </c>
      <c r="M426" s="98">
        <f t="shared" si="62"/>
        <v>19.307181996608296</v>
      </c>
      <c r="N426" s="116">
        <f t="shared" si="63"/>
        <v>19.357181996608293</v>
      </c>
      <c r="O426" s="117">
        <f t="shared" si="64"/>
        <v>19.332181996608295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19.357681996608296</v>
      </c>
      <c r="L427" s="115">
        <f t="shared" si="69"/>
        <v>19.406681996608295</v>
      </c>
      <c r="M427" s="98">
        <f t="shared" si="62"/>
        <v>19.357181996608297</v>
      </c>
      <c r="N427" s="116">
        <f t="shared" si="63"/>
        <v>19.407181996608294</v>
      </c>
      <c r="O427" s="117">
        <f t="shared" si="64"/>
        <v>19.382181996608296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19.407681996608297</v>
      </c>
      <c r="L428" s="115">
        <f t="shared" si="69"/>
        <v>19.456681996608296</v>
      </c>
      <c r="M428" s="98">
        <f t="shared" si="62"/>
        <v>19.407181996608298</v>
      </c>
      <c r="N428" s="116">
        <f t="shared" si="63"/>
        <v>19.457181996608295</v>
      </c>
      <c r="O428" s="117">
        <f t="shared" si="64"/>
        <v>19.432181996608296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19.457681996608297</v>
      </c>
      <c r="L429" s="115">
        <f t="shared" si="69"/>
        <v>19.506681996608297</v>
      </c>
      <c r="M429" s="98">
        <f t="shared" si="62"/>
        <v>19.457181996608298</v>
      </c>
      <c r="N429" s="116">
        <f t="shared" si="63"/>
        <v>19.507181996608296</v>
      </c>
      <c r="O429" s="117">
        <f t="shared" si="64"/>
        <v>19.482181996608297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19.507681996608298</v>
      </c>
      <c r="L430" s="115">
        <f t="shared" si="69"/>
        <v>19.556681996608297</v>
      </c>
      <c r="M430" s="98">
        <f t="shared" si="62"/>
        <v>19.507181996608299</v>
      </c>
      <c r="N430" s="116">
        <f t="shared" si="63"/>
        <v>19.557181996608296</v>
      </c>
      <c r="O430" s="117">
        <f t="shared" si="64"/>
        <v>19.532181996608298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19.557681996608299</v>
      </c>
      <c r="L431" s="115">
        <f t="shared" si="69"/>
        <v>19.606681996608298</v>
      </c>
      <c r="M431" s="98">
        <f t="shared" si="62"/>
        <v>19.5571819966083</v>
      </c>
      <c r="N431" s="116">
        <f t="shared" si="63"/>
        <v>19.607181996608297</v>
      </c>
      <c r="O431" s="117">
        <f t="shared" si="64"/>
        <v>19.582181996608298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19.607681996608299</v>
      </c>
      <c r="L432" s="115">
        <f t="shared" si="69"/>
        <v>19.656681996608299</v>
      </c>
      <c r="M432" s="98">
        <f t="shared" si="62"/>
        <v>19.607181996608301</v>
      </c>
      <c r="N432" s="116">
        <f t="shared" si="63"/>
        <v>19.657181996608298</v>
      </c>
      <c r="O432" s="117">
        <f t="shared" si="64"/>
        <v>19.632181996608299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19.6576819966083</v>
      </c>
      <c r="L433" s="115">
        <f t="shared" si="69"/>
        <v>19.7066819966083</v>
      </c>
      <c r="M433" s="98">
        <f t="shared" si="62"/>
        <v>19.657181996608301</v>
      </c>
      <c r="N433" s="116">
        <f t="shared" si="63"/>
        <v>19.707181996608298</v>
      </c>
      <c r="O433" s="117">
        <f t="shared" si="64"/>
        <v>19.6821819966083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19.707681996608301</v>
      </c>
      <c r="L434" s="115">
        <f t="shared" si="69"/>
        <v>19.7566819966083</v>
      </c>
      <c r="M434" s="98">
        <f t="shared" si="62"/>
        <v>19.707181996608302</v>
      </c>
      <c r="N434" s="116">
        <f t="shared" si="63"/>
        <v>19.757181996608299</v>
      </c>
      <c r="O434" s="117">
        <f t="shared" si="64"/>
        <v>19.732181996608301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19.757681996608301</v>
      </c>
      <c r="L435" s="115">
        <f t="shared" si="69"/>
        <v>19.806681996608301</v>
      </c>
      <c r="M435" s="98">
        <f t="shared" si="62"/>
        <v>19.757181996608303</v>
      </c>
      <c r="N435" s="116">
        <f t="shared" si="63"/>
        <v>19.8071819966083</v>
      </c>
      <c r="O435" s="117">
        <f t="shared" si="64"/>
        <v>19.782181996608301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19.807681996608302</v>
      </c>
      <c r="L436" s="115">
        <f t="shared" si="69"/>
        <v>19.856681996608302</v>
      </c>
      <c r="M436" s="98">
        <f t="shared" si="62"/>
        <v>19.807181996608303</v>
      </c>
      <c r="N436" s="116">
        <f t="shared" si="63"/>
        <v>19.857181996608301</v>
      </c>
      <c r="O436" s="117">
        <f t="shared" si="64"/>
        <v>19.832181996608302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19.857681996608303</v>
      </c>
      <c r="L437" s="115">
        <f t="shared" si="69"/>
        <v>19.906681996608302</v>
      </c>
      <c r="M437" s="98">
        <f t="shared" si="62"/>
        <v>19.857181996608304</v>
      </c>
      <c r="N437" s="116">
        <f t="shared" si="63"/>
        <v>19.907181996608301</v>
      </c>
      <c r="O437" s="117">
        <f t="shared" si="64"/>
        <v>19.882181996608303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19.907681996608304</v>
      </c>
      <c r="L438" s="115">
        <f t="shared" si="69"/>
        <v>19.956681996608303</v>
      </c>
      <c r="M438" s="98">
        <f t="shared" si="62"/>
        <v>19.907181996608305</v>
      </c>
      <c r="N438" s="116">
        <f t="shared" si="63"/>
        <v>19.957181996608302</v>
      </c>
      <c r="O438" s="117">
        <f t="shared" si="64"/>
        <v>19.932181996608303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19.957681996608304</v>
      </c>
      <c r="L439" s="115">
        <f t="shared" si="69"/>
        <v>20.006681996608304</v>
      </c>
      <c r="M439" s="98">
        <f t="shared" si="62"/>
        <v>19.957181996608305</v>
      </c>
      <c r="N439" s="116">
        <f t="shared" si="63"/>
        <v>20.007181996608303</v>
      </c>
      <c r="O439" s="117">
        <f t="shared" si="64"/>
        <v>19.982181996608304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20.007681996608305</v>
      </c>
      <c r="L440" s="115">
        <f t="shared" si="69"/>
        <v>20.056681996608305</v>
      </c>
      <c r="M440" s="98">
        <f t="shared" si="62"/>
        <v>20.007181996608306</v>
      </c>
      <c r="N440" s="116">
        <f t="shared" si="63"/>
        <v>20.057181996608303</v>
      </c>
      <c r="O440" s="117">
        <f t="shared" si="64"/>
        <v>20.032181996608305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20.057681996608306</v>
      </c>
      <c r="L441" s="115">
        <f t="shared" si="69"/>
        <v>20.106681996608305</v>
      </c>
      <c r="M441" s="98">
        <f t="shared" si="62"/>
        <v>20.057181996608307</v>
      </c>
      <c r="N441" s="116">
        <f t="shared" si="63"/>
        <v>20.107181996608304</v>
      </c>
      <c r="O441" s="117">
        <f t="shared" si="64"/>
        <v>20.082181996608305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20.107681996608306</v>
      </c>
      <c r="L442" s="115">
        <f t="shared" si="69"/>
        <v>20.156681996608306</v>
      </c>
      <c r="M442" s="98">
        <f t="shared" si="62"/>
        <v>20.107181996608308</v>
      </c>
      <c r="N442" s="116">
        <f t="shared" si="63"/>
        <v>20.157181996608305</v>
      </c>
      <c r="O442" s="117">
        <f t="shared" si="64"/>
        <v>20.132181996608306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20.157681996608307</v>
      </c>
      <c r="L443" s="115">
        <f t="shared" si="69"/>
        <v>20.206681996608307</v>
      </c>
      <c r="M443" s="98">
        <f t="shared" si="62"/>
        <v>20.157181996608308</v>
      </c>
      <c r="N443" s="116">
        <f t="shared" si="63"/>
        <v>20.207181996608305</v>
      </c>
      <c r="O443" s="117">
        <f t="shared" si="64"/>
        <v>20.182181996608307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20.207681996608308</v>
      </c>
      <c r="L444" s="115">
        <f t="shared" si="69"/>
        <v>20.256681996608307</v>
      </c>
      <c r="M444" s="98">
        <f t="shared" si="62"/>
        <v>20.207181996608309</v>
      </c>
      <c r="N444" s="116">
        <f t="shared" si="63"/>
        <v>20.257181996608306</v>
      </c>
      <c r="O444" s="117">
        <f t="shared" si="64"/>
        <v>20.232181996608308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20.257681996608309</v>
      </c>
      <c r="L445" s="115">
        <f t="shared" si="69"/>
        <v>20.306681996608308</v>
      </c>
      <c r="M445" s="98">
        <f t="shared" si="62"/>
        <v>20.25718199660831</v>
      </c>
      <c r="N445" s="116">
        <f t="shared" si="63"/>
        <v>20.307181996608307</v>
      </c>
      <c r="O445" s="117">
        <f t="shared" si="64"/>
        <v>20.282181996608308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20.307681996608309</v>
      </c>
      <c r="L446" s="115">
        <f t="shared" si="69"/>
        <v>20.356681996608309</v>
      </c>
      <c r="M446" s="98">
        <f t="shared" si="62"/>
        <v>20.30718199660831</v>
      </c>
      <c r="N446" s="116">
        <f t="shared" si="63"/>
        <v>20.357181996608308</v>
      </c>
      <c r="O446" s="117">
        <f t="shared" si="64"/>
        <v>20.332181996608309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20.35768199660831</v>
      </c>
      <c r="L447" s="115">
        <f t="shared" si="69"/>
        <v>20.40668199660831</v>
      </c>
      <c r="M447" s="98">
        <f t="shared" si="62"/>
        <v>20.357181996608311</v>
      </c>
      <c r="N447" s="116">
        <f t="shared" si="63"/>
        <v>20.407181996608308</v>
      </c>
      <c r="O447" s="117">
        <f t="shared" si="64"/>
        <v>20.38218199660831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20.407681996608311</v>
      </c>
      <c r="L448" s="115">
        <f t="shared" si="69"/>
        <v>20.45668199660831</v>
      </c>
      <c r="M448" s="98">
        <f t="shared" si="62"/>
        <v>20.407181996608312</v>
      </c>
      <c r="N448" s="116">
        <f t="shared" si="63"/>
        <v>20.457181996608309</v>
      </c>
      <c r="O448" s="117">
        <f t="shared" si="64"/>
        <v>20.43218199660831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20.457681996608311</v>
      </c>
      <c r="L449" s="115">
        <f t="shared" si="69"/>
        <v>20.506681996608311</v>
      </c>
      <c r="M449" s="98">
        <f t="shared" si="62"/>
        <v>20.457181996608313</v>
      </c>
      <c r="N449" s="116">
        <f t="shared" si="63"/>
        <v>20.50718199660831</v>
      </c>
      <c r="O449" s="117">
        <f t="shared" si="64"/>
        <v>20.482181996608311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20.507681996608312</v>
      </c>
      <c r="L450" s="115">
        <f t="shared" si="69"/>
        <v>20.556681996608312</v>
      </c>
      <c r="M450" s="98">
        <f t="shared" si="62"/>
        <v>20.507181996608313</v>
      </c>
      <c r="N450" s="116">
        <f t="shared" si="63"/>
        <v>20.55718199660831</v>
      </c>
      <c r="O450" s="117">
        <f t="shared" si="64"/>
        <v>20.532181996608312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20.557681996608313</v>
      </c>
      <c r="L451" s="115">
        <f t="shared" si="69"/>
        <v>20.606681996608312</v>
      </c>
      <c r="M451" s="98">
        <f t="shared" si="62"/>
        <v>20.557181996608314</v>
      </c>
      <c r="N451" s="116">
        <f t="shared" si="63"/>
        <v>20.607181996608311</v>
      </c>
      <c r="O451" s="117">
        <f t="shared" si="64"/>
        <v>20.582181996608313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20.607681996608314</v>
      </c>
      <c r="L452" s="115">
        <f t="shared" si="69"/>
        <v>20.656681996608313</v>
      </c>
      <c r="M452" s="98">
        <f t="shared" si="62"/>
        <v>20.607181996608315</v>
      </c>
      <c r="N452" s="116">
        <f t="shared" si="63"/>
        <v>20.657181996608312</v>
      </c>
      <c r="O452" s="117">
        <f t="shared" si="64"/>
        <v>20.632181996608313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20.657681996608314</v>
      </c>
      <c r="L453" s="115">
        <f t="shared" si="69"/>
        <v>20.706681996608314</v>
      </c>
      <c r="M453" s="98">
        <f t="shared" ref="M453:M516" si="72">K453-5*10^-(D$2+1)</f>
        <v>20.657181996608315</v>
      </c>
      <c r="N453" s="116">
        <f t="shared" ref="N453:N516" si="73">L453+5*10^-(D$2+1)</f>
        <v>20.707181996608313</v>
      </c>
      <c r="O453" s="117">
        <f t="shared" ref="O453:O516" si="74">AVERAGE(K453,L453)</f>
        <v>20.682181996608314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20.707681996608315</v>
      </c>
      <c r="L454" s="115">
        <f t="shared" ref="L454:L517" si="79">K454+$I$4-POWER(10,-$D$2)</f>
        <v>20.756681996608314</v>
      </c>
      <c r="M454" s="98">
        <f t="shared" si="72"/>
        <v>20.707181996608316</v>
      </c>
      <c r="N454" s="116">
        <f t="shared" si="73"/>
        <v>20.757181996608313</v>
      </c>
      <c r="O454" s="117">
        <f t="shared" si="74"/>
        <v>20.732181996608315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20.757681996608316</v>
      </c>
      <c r="L455" s="115">
        <f t="shared" si="79"/>
        <v>20.806681996608315</v>
      </c>
      <c r="M455" s="98">
        <f t="shared" si="72"/>
        <v>20.757181996608317</v>
      </c>
      <c r="N455" s="116">
        <f t="shared" si="73"/>
        <v>20.807181996608314</v>
      </c>
      <c r="O455" s="117">
        <f t="shared" si="74"/>
        <v>20.782181996608315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20.807681996608316</v>
      </c>
      <c r="L456" s="115">
        <f t="shared" si="79"/>
        <v>20.856681996608316</v>
      </c>
      <c r="M456" s="98">
        <f t="shared" si="72"/>
        <v>20.807181996608318</v>
      </c>
      <c r="N456" s="116">
        <f t="shared" si="73"/>
        <v>20.857181996608315</v>
      </c>
      <c r="O456" s="117">
        <f t="shared" si="74"/>
        <v>20.832181996608316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20.857681996608317</v>
      </c>
      <c r="L457" s="115">
        <f t="shared" si="79"/>
        <v>20.906681996608317</v>
      </c>
      <c r="M457" s="98">
        <f t="shared" si="72"/>
        <v>20.857181996608318</v>
      </c>
      <c r="N457" s="116">
        <f t="shared" si="73"/>
        <v>20.907181996608315</v>
      </c>
      <c r="O457" s="117">
        <f t="shared" si="74"/>
        <v>20.882181996608317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20.907681996608318</v>
      </c>
      <c r="L458" s="115">
        <f t="shared" si="79"/>
        <v>20.956681996608317</v>
      </c>
      <c r="M458" s="98">
        <f t="shared" si="72"/>
        <v>20.907181996608319</v>
      </c>
      <c r="N458" s="116">
        <f t="shared" si="73"/>
        <v>20.957181996608316</v>
      </c>
      <c r="O458" s="117">
        <f t="shared" si="74"/>
        <v>20.932181996608318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20.957681996608319</v>
      </c>
      <c r="L459" s="115">
        <f t="shared" si="79"/>
        <v>21.006681996608318</v>
      </c>
      <c r="M459" s="98">
        <f t="shared" si="72"/>
        <v>20.95718199660832</v>
      </c>
      <c r="N459" s="116">
        <f t="shared" si="73"/>
        <v>21.007181996608317</v>
      </c>
      <c r="O459" s="117">
        <f t="shared" si="74"/>
        <v>20.982181996608318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21.007681996608319</v>
      </c>
      <c r="L460" s="115">
        <f t="shared" si="79"/>
        <v>21.056681996608319</v>
      </c>
      <c r="M460" s="98">
        <f t="shared" si="72"/>
        <v>21.00718199660832</v>
      </c>
      <c r="N460" s="116">
        <f t="shared" si="73"/>
        <v>21.057181996608318</v>
      </c>
      <c r="O460" s="117">
        <f t="shared" si="74"/>
        <v>21.032181996608319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21.05768199660832</v>
      </c>
      <c r="L461" s="115">
        <f t="shared" si="79"/>
        <v>21.106681996608319</v>
      </c>
      <c r="M461" s="98">
        <f t="shared" si="72"/>
        <v>21.057181996608321</v>
      </c>
      <c r="N461" s="116">
        <f t="shared" si="73"/>
        <v>21.107181996608318</v>
      </c>
      <c r="O461" s="117">
        <f t="shared" si="74"/>
        <v>21.08218199660832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21.107681996608321</v>
      </c>
      <c r="L462" s="115">
        <f t="shared" si="79"/>
        <v>21.15668199660832</v>
      </c>
      <c r="M462" s="98">
        <f t="shared" si="72"/>
        <v>21.107181996608322</v>
      </c>
      <c r="N462" s="116">
        <f t="shared" si="73"/>
        <v>21.157181996608319</v>
      </c>
      <c r="O462" s="117">
        <f t="shared" si="74"/>
        <v>21.13218199660832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21.157681996608321</v>
      </c>
      <c r="L463" s="115">
        <f t="shared" si="79"/>
        <v>21.206681996608321</v>
      </c>
      <c r="M463" s="98">
        <f t="shared" si="72"/>
        <v>21.157181996608323</v>
      </c>
      <c r="N463" s="116">
        <f t="shared" si="73"/>
        <v>21.20718199660832</v>
      </c>
      <c r="O463" s="117">
        <f t="shared" si="74"/>
        <v>21.182181996608321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21.207681996608322</v>
      </c>
      <c r="L464" s="115">
        <f t="shared" si="79"/>
        <v>21.256681996608322</v>
      </c>
      <c r="M464" s="98">
        <f t="shared" si="72"/>
        <v>21.207181996608323</v>
      </c>
      <c r="N464" s="116">
        <f t="shared" si="73"/>
        <v>21.25718199660832</v>
      </c>
      <c r="O464" s="117">
        <f t="shared" si="74"/>
        <v>21.232181996608322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21.257681996608323</v>
      </c>
      <c r="L465" s="115">
        <f t="shared" si="79"/>
        <v>21.306681996608322</v>
      </c>
      <c r="M465" s="98">
        <f t="shared" si="72"/>
        <v>21.257181996608324</v>
      </c>
      <c r="N465" s="116">
        <f t="shared" si="73"/>
        <v>21.307181996608321</v>
      </c>
      <c r="O465" s="117">
        <f t="shared" si="74"/>
        <v>21.282181996608323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21.307681996608324</v>
      </c>
      <c r="L466" s="115">
        <f t="shared" si="79"/>
        <v>21.356681996608323</v>
      </c>
      <c r="M466" s="98">
        <f t="shared" si="72"/>
        <v>21.307181996608325</v>
      </c>
      <c r="N466" s="116">
        <f t="shared" si="73"/>
        <v>21.357181996608322</v>
      </c>
      <c r="O466" s="117">
        <f t="shared" si="74"/>
        <v>21.332181996608323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21.357681996608324</v>
      </c>
      <c r="L467" s="115">
        <f t="shared" si="79"/>
        <v>21.406681996608324</v>
      </c>
      <c r="M467" s="98">
        <f t="shared" si="72"/>
        <v>21.357181996608325</v>
      </c>
      <c r="N467" s="116">
        <f t="shared" si="73"/>
        <v>21.407181996608323</v>
      </c>
      <c r="O467" s="117">
        <f t="shared" si="74"/>
        <v>21.382181996608324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21.407681996608325</v>
      </c>
      <c r="L468" s="115">
        <f t="shared" si="79"/>
        <v>21.456681996608324</v>
      </c>
      <c r="M468" s="98">
        <f t="shared" si="72"/>
        <v>21.407181996608326</v>
      </c>
      <c r="N468" s="116">
        <f t="shared" si="73"/>
        <v>21.457181996608323</v>
      </c>
      <c r="O468" s="117">
        <f t="shared" si="74"/>
        <v>21.432181996608325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21.457681996608326</v>
      </c>
      <c r="L469" s="115">
        <f t="shared" si="79"/>
        <v>21.506681996608325</v>
      </c>
      <c r="M469" s="98">
        <f t="shared" si="72"/>
        <v>21.457181996608327</v>
      </c>
      <c r="N469" s="116">
        <f t="shared" si="73"/>
        <v>21.507181996608324</v>
      </c>
      <c r="O469" s="117">
        <f t="shared" si="74"/>
        <v>21.482181996608325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21.507681996608326</v>
      </c>
      <c r="L470" s="115">
        <f t="shared" si="79"/>
        <v>21.556681996608326</v>
      </c>
      <c r="M470" s="98">
        <f t="shared" si="72"/>
        <v>21.507181996608328</v>
      </c>
      <c r="N470" s="116">
        <f t="shared" si="73"/>
        <v>21.557181996608325</v>
      </c>
      <c r="O470" s="117">
        <f t="shared" si="74"/>
        <v>21.532181996608326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21.557681996608327</v>
      </c>
      <c r="L471" s="115">
        <f t="shared" si="79"/>
        <v>21.606681996608327</v>
      </c>
      <c r="M471" s="98">
        <f t="shared" si="72"/>
        <v>21.557181996608328</v>
      </c>
      <c r="N471" s="116">
        <f t="shared" si="73"/>
        <v>21.607181996608325</v>
      </c>
      <c r="O471" s="117">
        <f t="shared" si="74"/>
        <v>21.582181996608327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21.607681996608328</v>
      </c>
      <c r="L472" s="115">
        <f t="shared" si="79"/>
        <v>21.656681996608327</v>
      </c>
      <c r="M472" s="98">
        <f t="shared" si="72"/>
        <v>21.607181996608329</v>
      </c>
      <c r="N472" s="116">
        <f t="shared" si="73"/>
        <v>21.657181996608326</v>
      </c>
      <c r="O472" s="117">
        <f t="shared" si="74"/>
        <v>21.632181996608328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21.657681996608328</v>
      </c>
      <c r="L473" s="115">
        <f t="shared" si="79"/>
        <v>21.706681996608328</v>
      </c>
      <c r="M473" s="98">
        <f t="shared" si="72"/>
        <v>21.65718199660833</v>
      </c>
      <c r="N473" s="116">
        <f t="shared" si="73"/>
        <v>21.707181996608327</v>
      </c>
      <c r="O473" s="117">
        <f t="shared" si="74"/>
        <v>21.682181996608328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21.707681996608329</v>
      </c>
      <c r="L474" s="115">
        <f t="shared" si="79"/>
        <v>21.756681996608329</v>
      </c>
      <c r="M474" s="98">
        <f t="shared" si="72"/>
        <v>21.70718199660833</v>
      </c>
      <c r="N474" s="116">
        <f t="shared" si="73"/>
        <v>21.757181996608328</v>
      </c>
      <c r="O474" s="117">
        <f t="shared" si="74"/>
        <v>21.732181996608329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21.75768199660833</v>
      </c>
      <c r="L475" s="115">
        <f t="shared" si="79"/>
        <v>21.806681996608329</v>
      </c>
      <c r="M475" s="98">
        <f t="shared" si="72"/>
        <v>21.757181996608331</v>
      </c>
      <c r="N475" s="116">
        <f t="shared" si="73"/>
        <v>21.807181996608328</v>
      </c>
      <c r="O475" s="117">
        <f t="shared" si="74"/>
        <v>21.78218199660833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21.807681996608331</v>
      </c>
      <c r="L476" s="115">
        <f t="shared" si="79"/>
        <v>21.85668199660833</v>
      </c>
      <c r="M476" s="98">
        <f t="shared" si="72"/>
        <v>21.807181996608332</v>
      </c>
      <c r="N476" s="116">
        <f t="shared" si="73"/>
        <v>21.857181996608329</v>
      </c>
      <c r="O476" s="117">
        <f t="shared" si="74"/>
        <v>21.83218199660833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21.857681996608331</v>
      </c>
      <c r="L477" s="115">
        <f t="shared" si="79"/>
        <v>21.906681996608331</v>
      </c>
      <c r="M477" s="98">
        <f t="shared" si="72"/>
        <v>21.857181996608332</v>
      </c>
      <c r="N477" s="116">
        <f t="shared" si="73"/>
        <v>21.90718199660833</v>
      </c>
      <c r="O477" s="117">
        <f t="shared" si="74"/>
        <v>21.882181996608331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21.907681996608332</v>
      </c>
      <c r="L478" s="115">
        <f t="shared" si="79"/>
        <v>21.956681996608332</v>
      </c>
      <c r="M478" s="98">
        <f t="shared" si="72"/>
        <v>21.907181996608333</v>
      </c>
      <c r="N478" s="116">
        <f t="shared" si="73"/>
        <v>21.95718199660833</v>
      </c>
      <c r="O478" s="117">
        <f t="shared" si="74"/>
        <v>21.932181996608332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21.957681996608333</v>
      </c>
      <c r="L479" s="115">
        <f t="shared" si="79"/>
        <v>22.006681996608332</v>
      </c>
      <c r="M479" s="98">
        <f t="shared" si="72"/>
        <v>21.957181996608334</v>
      </c>
      <c r="N479" s="116">
        <f t="shared" si="73"/>
        <v>22.007181996608331</v>
      </c>
      <c r="O479" s="117">
        <f t="shared" si="74"/>
        <v>21.982181996608332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22.007681996608333</v>
      </c>
      <c r="L480" s="115">
        <f t="shared" si="79"/>
        <v>22.056681996608333</v>
      </c>
      <c r="M480" s="98">
        <f t="shared" si="72"/>
        <v>22.007181996608335</v>
      </c>
      <c r="N480" s="116">
        <f t="shared" si="73"/>
        <v>22.057181996608332</v>
      </c>
      <c r="O480" s="117">
        <f t="shared" si="74"/>
        <v>22.032181996608333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22.057681996608334</v>
      </c>
      <c r="L481" s="115">
        <f t="shared" si="79"/>
        <v>22.106681996608334</v>
      </c>
      <c r="M481" s="98">
        <f t="shared" si="72"/>
        <v>22.057181996608335</v>
      </c>
      <c r="N481" s="116">
        <f t="shared" si="73"/>
        <v>22.107181996608332</v>
      </c>
      <c r="O481" s="117">
        <f t="shared" si="74"/>
        <v>22.082181996608334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22.107681996608335</v>
      </c>
      <c r="L482" s="115">
        <f t="shared" si="79"/>
        <v>22.156681996608334</v>
      </c>
      <c r="M482" s="98">
        <f t="shared" si="72"/>
        <v>22.107181996608336</v>
      </c>
      <c r="N482" s="116">
        <f t="shared" si="73"/>
        <v>22.157181996608333</v>
      </c>
      <c r="O482" s="117">
        <f t="shared" si="74"/>
        <v>22.132181996608335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22.157681996608336</v>
      </c>
      <c r="L483" s="115">
        <f t="shared" si="79"/>
        <v>22.206681996608335</v>
      </c>
      <c r="M483" s="98">
        <f t="shared" si="72"/>
        <v>22.157181996608337</v>
      </c>
      <c r="N483" s="116">
        <f t="shared" si="73"/>
        <v>22.207181996608334</v>
      </c>
      <c r="O483" s="117">
        <f t="shared" si="74"/>
        <v>22.182181996608335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22.207681996608336</v>
      </c>
      <c r="L484" s="115">
        <f t="shared" si="79"/>
        <v>22.256681996608336</v>
      </c>
      <c r="M484" s="98">
        <f t="shared" si="72"/>
        <v>22.207181996608337</v>
      </c>
      <c r="N484" s="116">
        <f t="shared" si="73"/>
        <v>22.257181996608335</v>
      </c>
      <c r="O484" s="117">
        <f t="shared" si="74"/>
        <v>22.232181996608336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22.257681996608337</v>
      </c>
      <c r="L485" s="115">
        <f t="shared" si="79"/>
        <v>22.306681996608337</v>
      </c>
      <c r="M485" s="98">
        <f t="shared" si="72"/>
        <v>22.257181996608338</v>
      </c>
      <c r="N485" s="116">
        <f t="shared" si="73"/>
        <v>22.307181996608335</v>
      </c>
      <c r="O485" s="117">
        <f t="shared" si="74"/>
        <v>22.282181996608337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22.307681996608338</v>
      </c>
      <c r="L486" s="115">
        <f t="shared" si="79"/>
        <v>22.356681996608337</v>
      </c>
      <c r="M486" s="98">
        <f t="shared" si="72"/>
        <v>22.307181996608339</v>
      </c>
      <c r="N486" s="116">
        <f t="shared" si="73"/>
        <v>22.357181996608336</v>
      </c>
      <c r="O486" s="117">
        <f t="shared" si="74"/>
        <v>22.332181996608337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22.357681996608338</v>
      </c>
      <c r="L487" s="115">
        <f t="shared" si="79"/>
        <v>22.406681996608338</v>
      </c>
      <c r="M487" s="98">
        <f t="shared" si="72"/>
        <v>22.35718199660834</v>
      </c>
      <c r="N487" s="116">
        <f t="shared" si="73"/>
        <v>22.407181996608337</v>
      </c>
      <c r="O487" s="117">
        <f t="shared" si="74"/>
        <v>22.382181996608338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22.407681996608339</v>
      </c>
      <c r="L488" s="115">
        <f t="shared" si="79"/>
        <v>22.456681996608339</v>
      </c>
      <c r="M488" s="98">
        <f t="shared" si="72"/>
        <v>22.40718199660834</v>
      </c>
      <c r="N488" s="116">
        <f t="shared" si="73"/>
        <v>22.457181996608337</v>
      </c>
      <c r="O488" s="117">
        <f t="shared" si="74"/>
        <v>22.432181996608339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22.45768199660834</v>
      </c>
      <c r="L489" s="115">
        <f t="shared" si="79"/>
        <v>22.506681996608339</v>
      </c>
      <c r="M489" s="98">
        <f t="shared" si="72"/>
        <v>22.457181996608341</v>
      </c>
      <c r="N489" s="116">
        <f t="shared" si="73"/>
        <v>22.507181996608338</v>
      </c>
      <c r="O489" s="117">
        <f t="shared" si="74"/>
        <v>22.48218199660834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22.507681996608341</v>
      </c>
      <c r="L490" s="115">
        <f t="shared" si="79"/>
        <v>22.55668199660834</v>
      </c>
      <c r="M490" s="98">
        <f t="shared" si="72"/>
        <v>22.507181996608342</v>
      </c>
      <c r="N490" s="116">
        <f t="shared" si="73"/>
        <v>22.557181996608339</v>
      </c>
      <c r="O490" s="117">
        <f t="shared" si="74"/>
        <v>22.53218199660834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22.557681996608341</v>
      </c>
      <c r="L491" s="115">
        <f t="shared" si="79"/>
        <v>22.606681996608341</v>
      </c>
      <c r="M491" s="98">
        <f t="shared" si="72"/>
        <v>22.557181996608342</v>
      </c>
      <c r="N491" s="116">
        <f t="shared" si="73"/>
        <v>22.60718199660834</v>
      </c>
      <c r="O491" s="117">
        <f t="shared" si="74"/>
        <v>22.582181996608341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22.607681996608342</v>
      </c>
      <c r="L492" s="115">
        <f t="shared" si="79"/>
        <v>22.656681996608341</v>
      </c>
      <c r="M492" s="98">
        <f t="shared" si="72"/>
        <v>22.607181996608343</v>
      </c>
      <c r="N492" s="116">
        <f t="shared" si="73"/>
        <v>22.65718199660834</v>
      </c>
      <c r="O492" s="117">
        <f t="shared" si="74"/>
        <v>22.632181996608342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22.657681996608343</v>
      </c>
      <c r="L493" s="115">
        <f t="shared" si="79"/>
        <v>22.706681996608342</v>
      </c>
      <c r="M493" s="98">
        <f t="shared" si="72"/>
        <v>22.657181996608344</v>
      </c>
      <c r="N493" s="116">
        <f t="shared" si="73"/>
        <v>22.707181996608341</v>
      </c>
      <c r="O493" s="117">
        <f t="shared" si="74"/>
        <v>22.682181996608342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22.707681996608343</v>
      </c>
      <c r="L494" s="115">
        <f t="shared" si="79"/>
        <v>22.756681996608343</v>
      </c>
      <c r="M494" s="98">
        <f t="shared" si="72"/>
        <v>22.707181996608345</v>
      </c>
      <c r="N494" s="116">
        <f t="shared" si="73"/>
        <v>22.757181996608342</v>
      </c>
      <c r="O494" s="117">
        <f t="shared" si="74"/>
        <v>22.732181996608343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22.757681996608344</v>
      </c>
      <c r="L495" s="115">
        <f t="shared" si="79"/>
        <v>22.806681996608344</v>
      </c>
      <c r="M495" s="98">
        <f t="shared" si="72"/>
        <v>22.757181996608345</v>
      </c>
      <c r="N495" s="116">
        <f t="shared" si="73"/>
        <v>22.807181996608342</v>
      </c>
      <c r="O495" s="117">
        <f t="shared" si="74"/>
        <v>22.782181996608344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22.807681996608345</v>
      </c>
      <c r="L496" s="115">
        <f t="shared" si="79"/>
        <v>22.856681996608344</v>
      </c>
      <c r="M496" s="98">
        <f t="shared" si="72"/>
        <v>22.807181996608346</v>
      </c>
      <c r="N496" s="116">
        <f t="shared" si="73"/>
        <v>22.857181996608343</v>
      </c>
      <c r="O496" s="117">
        <f t="shared" si="74"/>
        <v>22.832181996608345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22.857681996608346</v>
      </c>
      <c r="L497" s="115">
        <f t="shared" si="79"/>
        <v>22.906681996608345</v>
      </c>
      <c r="M497" s="98">
        <f t="shared" si="72"/>
        <v>22.857181996608347</v>
      </c>
      <c r="N497" s="116">
        <f t="shared" si="73"/>
        <v>22.907181996608344</v>
      </c>
      <c r="O497" s="117">
        <f t="shared" si="74"/>
        <v>22.882181996608345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22.907681996608346</v>
      </c>
      <c r="L498" s="115">
        <f t="shared" si="79"/>
        <v>22.956681996608346</v>
      </c>
      <c r="M498" s="98">
        <f t="shared" si="72"/>
        <v>22.907181996608347</v>
      </c>
      <c r="N498" s="116">
        <f t="shared" si="73"/>
        <v>22.957181996608345</v>
      </c>
      <c r="O498" s="117">
        <f t="shared" si="74"/>
        <v>22.932181996608346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22.957681996608347</v>
      </c>
      <c r="L499" s="115">
        <f t="shared" si="79"/>
        <v>23.006681996608346</v>
      </c>
      <c r="M499" s="98">
        <f t="shared" si="72"/>
        <v>22.957181996608348</v>
      </c>
      <c r="N499" s="116">
        <f t="shared" si="73"/>
        <v>23.007181996608345</v>
      </c>
      <c r="O499" s="117">
        <f t="shared" si="74"/>
        <v>22.982181996608347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23.007681996608348</v>
      </c>
      <c r="L500" s="115">
        <f t="shared" si="79"/>
        <v>23.056681996608347</v>
      </c>
      <c r="M500" s="98">
        <f t="shared" si="72"/>
        <v>23.007181996608349</v>
      </c>
      <c r="N500" s="116">
        <f t="shared" si="73"/>
        <v>23.057181996608346</v>
      </c>
      <c r="O500" s="117">
        <f t="shared" si="74"/>
        <v>23.032181996608347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23.057681996608348</v>
      </c>
      <c r="L501" s="115">
        <f t="shared" si="79"/>
        <v>23.106681996608348</v>
      </c>
      <c r="M501" s="98">
        <f t="shared" si="72"/>
        <v>23.05718199660835</v>
      </c>
      <c r="N501" s="116">
        <f t="shared" si="73"/>
        <v>23.107181996608347</v>
      </c>
      <c r="O501" s="117">
        <f t="shared" si="74"/>
        <v>23.082181996608348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23.107681996608349</v>
      </c>
      <c r="L502" s="115">
        <f t="shared" si="79"/>
        <v>23.156681996608349</v>
      </c>
      <c r="M502" s="98">
        <f t="shared" si="72"/>
        <v>23.10718199660835</v>
      </c>
      <c r="N502" s="116">
        <f t="shared" si="73"/>
        <v>23.157181996608347</v>
      </c>
      <c r="O502" s="117">
        <f t="shared" si="74"/>
        <v>23.132181996608349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23.15768199660835</v>
      </c>
      <c r="L503" s="115">
        <f t="shared" si="79"/>
        <v>23.206681996608349</v>
      </c>
      <c r="M503" s="98">
        <f t="shared" si="72"/>
        <v>23.157181996608351</v>
      </c>
      <c r="N503" s="116">
        <f t="shared" si="73"/>
        <v>23.207181996608348</v>
      </c>
      <c r="O503" s="117">
        <f t="shared" si="74"/>
        <v>23.18218199660835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23.207681996608351</v>
      </c>
      <c r="L504" s="115">
        <f t="shared" si="79"/>
        <v>23.25668199660835</v>
      </c>
      <c r="M504" s="98">
        <f t="shared" si="72"/>
        <v>23.207181996608352</v>
      </c>
      <c r="N504" s="116">
        <f t="shared" si="73"/>
        <v>23.257181996608349</v>
      </c>
      <c r="O504" s="117">
        <f t="shared" si="74"/>
        <v>23.23218199660835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23.257681996608351</v>
      </c>
      <c r="L505" s="115">
        <f t="shared" si="79"/>
        <v>23.306681996608351</v>
      </c>
      <c r="M505" s="98">
        <f t="shared" si="72"/>
        <v>23.257181996608352</v>
      </c>
      <c r="N505" s="116">
        <f t="shared" si="73"/>
        <v>23.30718199660835</v>
      </c>
      <c r="O505" s="117">
        <f t="shared" si="74"/>
        <v>23.282181996608351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23.307681996608352</v>
      </c>
      <c r="L506" s="115">
        <f t="shared" si="79"/>
        <v>23.356681996608351</v>
      </c>
      <c r="M506" s="98">
        <f t="shared" si="72"/>
        <v>23.307181996608353</v>
      </c>
      <c r="N506" s="116">
        <f t="shared" si="73"/>
        <v>23.35718199660835</v>
      </c>
      <c r="O506" s="117">
        <f t="shared" si="74"/>
        <v>23.332181996608352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23.357681996608353</v>
      </c>
      <c r="L507" s="115">
        <f t="shared" si="79"/>
        <v>23.406681996608352</v>
      </c>
      <c r="M507" s="98">
        <f t="shared" si="72"/>
        <v>23.357181996608354</v>
      </c>
      <c r="N507" s="116">
        <f t="shared" si="73"/>
        <v>23.407181996608351</v>
      </c>
      <c r="O507" s="117">
        <f t="shared" si="74"/>
        <v>23.382181996608352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23.407681996608353</v>
      </c>
      <c r="L508" s="115">
        <f t="shared" si="79"/>
        <v>23.456681996608353</v>
      </c>
      <c r="M508" s="98">
        <f t="shared" si="72"/>
        <v>23.407181996608355</v>
      </c>
      <c r="N508" s="116">
        <f t="shared" si="73"/>
        <v>23.457181996608352</v>
      </c>
      <c r="O508" s="117">
        <f t="shared" si="74"/>
        <v>23.432181996608353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23.457681996608354</v>
      </c>
      <c r="L509" s="115">
        <f t="shared" si="79"/>
        <v>23.506681996608354</v>
      </c>
      <c r="M509" s="98">
        <f t="shared" si="72"/>
        <v>23.457181996608355</v>
      </c>
      <c r="N509" s="116">
        <f t="shared" si="73"/>
        <v>23.507181996608352</v>
      </c>
      <c r="O509" s="117">
        <f t="shared" si="74"/>
        <v>23.482181996608354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23.507681996608355</v>
      </c>
      <c r="L510" s="115">
        <f t="shared" si="79"/>
        <v>23.556681996608354</v>
      </c>
      <c r="M510" s="98">
        <f t="shared" si="72"/>
        <v>23.507181996608356</v>
      </c>
      <c r="N510" s="116">
        <f t="shared" si="73"/>
        <v>23.557181996608353</v>
      </c>
      <c r="O510" s="117">
        <f t="shared" si="74"/>
        <v>23.532181996608355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23.557681996608355</v>
      </c>
      <c r="L511" s="115">
        <f t="shared" si="79"/>
        <v>23.606681996608355</v>
      </c>
      <c r="M511" s="98">
        <f t="shared" si="72"/>
        <v>23.557181996608357</v>
      </c>
      <c r="N511" s="116">
        <f t="shared" si="73"/>
        <v>23.607181996608354</v>
      </c>
      <c r="O511" s="117">
        <f t="shared" si="74"/>
        <v>23.582181996608355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23.607681996608356</v>
      </c>
      <c r="L512" s="115">
        <f t="shared" si="79"/>
        <v>23.656681996608356</v>
      </c>
      <c r="M512" s="98">
        <f t="shared" si="72"/>
        <v>23.607181996608357</v>
      </c>
      <c r="N512" s="116">
        <f t="shared" si="73"/>
        <v>23.657181996608355</v>
      </c>
      <c r="O512" s="117">
        <f t="shared" si="74"/>
        <v>23.632181996608356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23.657681996608357</v>
      </c>
      <c r="L513" s="115">
        <f t="shared" si="79"/>
        <v>23.706681996608356</v>
      </c>
      <c r="M513" s="98">
        <f t="shared" si="72"/>
        <v>23.657181996608358</v>
      </c>
      <c r="N513" s="116">
        <f t="shared" si="73"/>
        <v>23.707181996608355</v>
      </c>
      <c r="O513" s="117">
        <f t="shared" si="74"/>
        <v>23.682181996608357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23.707681996608358</v>
      </c>
      <c r="L514" s="115">
        <f t="shared" si="79"/>
        <v>23.756681996608357</v>
      </c>
      <c r="M514" s="98">
        <f t="shared" si="72"/>
        <v>23.707181996608359</v>
      </c>
      <c r="N514" s="116">
        <f t="shared" si="73"/>
        <v>23.757181996608356</v>
      </c>
      <c r="O514" s="117">
        <f t="shared" si="74"/>
        <v>23.732181996608357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23.757681996608358</v>
      </c>
      <c r="L515" s="115">
        <f t="shared" si="79"/>
        <v>23.806681996608358</v>
      </c>
      <c r="M515" s="98">
        <f t="shared" si="72"/>
        <v>23.757181996608359</v>
      </c>
      <c r="N515" s="116">
        <f t="shared" si="73"/>
        <v>23.807181996608357</v>
      </c>
      <c r="O515" s="117">
        <f t="shared" si="74"/>
        <v>23.782181996608358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23.807681996608359</v>
      </c>
      <c r="L516" s="115">
        <f t="shared" si="79"/>
        <v>23.856681996608359</v>
      </c>
      <c r="M516" s="98">
        <f t="shared" si="72"/>
        <v>23.80718199660836</v>
      </c>
      <c r="N516" s="116">
        <f t="shared" si="73"/>
        <v>23.857181996608357</v>
      </c>
      <c r="O516" s="117">
        <f t="shared" si="74"/>
        <v>23.832181996608359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23.85768199660836</v>
      </c>
      <c r="L517" s="115">
        <f t="shared" si="79"/>
        <v>23.906681996608359</v>
      </c>
      <c r="M517" s="98">
        <f t="shared" ref="M517:M580" si="82">K517-5*10^-(D$2+1)</f>
        <v>23.857181996608361</v>
      </c>
      <c r="N517" s="116">
        <f t="shared" ref="N517:N580" si="83">L517+5*10^-(D$2+1)</f>
        <v>23.907181996608358</v>
      </c>
      <c r="O517" s="117">
        <f t="shared" ref="O517:O580" si="84">AVERAGE(K517,L517)</f>
        <v>23.882181996608359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23.90768199660836</v>
      </c>
      <c r="L518" s="115">
        <f t="shared" ref="L518:L581" si="89">K518+$I$4-POWER(10,-$D$2)</f>
        <v>23.95668199660836</v>
      </c>
      <c r="M518" s="98">
        <f t="shared" si="82"/>
        <v>23.907181996608362</v>
      </c>
      <c r="N518" s="116">
        <f t="shared" si="83"/>
        <v>23.957181996608359</v>
      </c>
      <c r="O518" s="117">
        <f t="shared" si="84"/>
        <v>23.93218199660836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23.957681996608361</v>
      </c>
      <c r="L519" s="115">
        <f t="shared" si="89"/>
        <v>24.006681996608361</v>
      </c>
      <c r="M519" s="98">
        <f t="shared" si="82"/>
        <v>23.957181996608362</v>
      </c>
      <c r="N519" s="116">
        <f t="shared" si="83"/>
        <v>24.007181996608359</v>
      </c>
      <c r="O519" s="117">
        <f t="shared" si="84"/>
        <v>23.982181996608361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24.007681996608362</v>
      </c>
      <c r="L520" s="115">
        <f t="shared" si="89"/>
        <v>24.056681996608361</v>
      </c>
      <c r="M520" s="98">
        <f t="shared" si="82"/>
        <v>24.007181996608363</v>
      </c>
      <c r="N520" s="116">
        <f t="shared" si="83"/>
        <v>24.05718199660836</v>
      </c>
      <c r="O520" s="117">
        <f t="shared" si="84"/>
        <v>24.032181996608362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24.057681996608363</v>
      </c>
      <c r="L521" s="115">
        <f t="shared" si="89"/>
        <v>24.106681996608362</v>
      </c>
      <c r="M521" s="98">
        <f t="shared" si="82"/>
        <v>24.057181996608364</v>
      </c>
      <c r="N521" s="116">
        <f t="shared" si="83"/>
        <v>24.107181996608361</v>
      </c>
      <c r="O521" s="117">
        <f t="shared" si="84"/>
        <v>24.082181996608362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24.107681996608363</v>
      </c>
      <c r="L522" s="115">
        <f t="shared" si="89"/>
        <v>24.156681996608363</v>
      </c>
      <c r="M522" s="98">
        <f t="shared" si="82"/>
        <v>24.107181996608364</v>
      </c>
      <c r="N522" s="116">
        <f t="shared" si="83"/>
        <v>24.157181996608362</v>
      </c>
      <c r="O522" s="117">
        <f t="shared" si="84"/>
        <v>24.132181996608363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24.157681996608364</v>
      </c>
      <c r="L523" s="115">
        <f t="shared" si="89"/>
        <v>24.206681996608364</v>
      </c>
      <c r="M523" s="98">
        <f t="shared" si="82"/>
        <v>24.157181996608365</v>
      </c>
      <c r="N523" s="116">
        <f t="shared" si="83"/>
        <v>24.207181996608362</v>
      </c>
      <c r="O523" s="117">
        <f t="shared" si="84"/>
        <v>24.182181996608364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24.207681996608365</v>
      </c>
      <c r="L524" s="115">
        <f t="shared" si="89"/>
        <v>24.256681996608364</v>
      </c>
      <c r="M524" s="98">
        <f t="shared" si="82"/>
        <v>24.207181996608366</v>
      </c>
      <c r="N524" s="116">
        <f t="shared" si="83"/>
        <v>24.257181996608363</v>
      </c>
      <c r="O524" s="117">
        <f t="shared" si="84"/>
        <v>24.232181996608364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24.257681996608365</v>
      </c>
      <c r="L525" s="115">
        <f t="shared" si="89"/>
        <v>24.306681996608365</v>
      </c>
      <c r="M525" s="98">
        <f t="shared" si="82"/>
        <v>24.257181996608367</v>
      </c>
      <c r="N525" s="116">
        <f t="shared" si="83"/>
        <v>24.307181996608364</v>
      </c>
      <c r="O525" s="117">
        <f t="shared" si="84"/>
        <v>24.282181996608365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24.307681996608366</v>
      </c>
      <c r="L526" s="115">
        <f t="shared" si="89"/>
        <v>24.356681996608366</v>
      </c>
      <c r="M526" s="98">
        <f t="shared" si="82"/>
        <v>24.307181996608367</v>
      </c>
      <c r="N526" s="116">
        <f t="shared" si="83"/>
        <v>24.357181996608364</v>
      </c>
      <c r="O526" s="117">
        <f t="shared" si="84"/>
        <v>24.332181996608366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24.357681996608367</v>
      </c>
      <c r="L527" s="115">
        <f t="shared" si="89"/>
        <v>24.406681996608366</v>
      </c>
      <c r="M527" s="98">
        <f t="shared" si="82"/>
        <v>24.357181996608368</v>
      </c>
      <c r="N527" s="116">
        <f t="shared" si="83"/>
        <v>24.407181996608365</v>
      </c>
      <c r="O527" s="117">
        <f t="shared" si="84"/>
        <v>24.382181996608367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24.407681996608368</v>
      </c>
      <c r="L528" s="115">
        <f t="shared" si="89"/>
        <v>24.456681996608367</v>
      </c>
      <c r="M528" s="98">
        <f t="shared" si="82"/>
        <v>24.407181996608369</v>
      </c>
      <c r="N528" s="116">
        <f t="shared" si="83"/>
        <v>24.457181996608366</v>
      </c>
      <c r="O528" s="117">
        <f t="shared" si="84"/>
        <v>24.432181996608367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24.457681996608368</v>
      </c>
      <c r="L529" s="115">
        <f t="shared" si="89"/>
        <v>24.506681996608368</v>
      </c>
      <c r="M529" s="98">
        <f t="shared" si="82"/>
        <v>24.457181996608369</v>
      </c>
      <c r="N529" s="116">
        <f t="shared" si="83"/>
        <v>24.507181996608367</v>
      </c>
      <c r="O529" s="117">
        <f t="shared" si="84"/>
        <v>24.482181996608368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24.507681996608369</v>
      </c>
      <c r="L530" s="115">
        <f t="shared" si="89"/>
        <v>24.556681996608368</v>
      </c>
      <c r="M530" s="98">
        <f t="shared" si="82"/>
        <v>24.50718199660837</v>
      </c>
      <c r="N530" s="116">
        <f t="shared" si="83"/>
        <v>24.557181996608367</v>
      </c>
      <c r="O530" s="117">
        <f t="shared" si="84"/>
        <v>24.532181996608369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24.55768199660837</v>
      </c>
      <c r="L531" s="115">
        <f t="shared" si="89"/>
        <v>24.606681996608369</v>
      </c>
      <c r="M531" s="98">
        <f t="shared" si="82"/>
        <v>24.557181996608371</v>
      </c>
      <c r="N531" s="116">
        <f t="shared" si="83"/>
        <v>24.607181996608368</v>
      </c>
      <c r="O531" s="117">
        <f t="shared" si="84"/>
        <v>24.582181996608369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24.60768199660837</v>
      </c>
      <c r="L532" s="115">
        <f t="shared" si="89"/>
        <v>24.65668199660837</v>
      </c>
      <c r="M532" s="98">
        <f t="shared" si="82"/>
        <v>24.607181996608372</v>
      </c>
      <c r="N532" s="116">
        <f t="shared" si="83"/>
        <v>24.657181996608369</v>
      </c>
      <c r="O532" s="117">
        <f t="shared" si="84"/>
        <v>24.63218199660837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24.657681996608371</v>
      </c>
      <c r="L533" s="115">
        <f t="shared" si="89"/>
        <v>24.706681996608371</v>
      </c>
      <c r="M533" s="98">
        <f t="shared" si="82"/>
        <v>24.657181996608372</v>
      </c>
      <c r="N533" s="116">
        <f t="shared" si="83"/>
        <v>24.707181996608369</v>
      </c>
      <c r="O533" s="117">
        <f t="shared" si="84"/>
        <v>24.682181996608371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24.707681996608372</v>
      </c>
      <c r="L534" s="115">
        <f t="shared" si="89"/>
        <v>24.756681996608371</v>
      </c>
      <c r="M534" s="98">
        <f t="shared" si="82"/>
        <v>24.707181996608373</v>
      </c>
      <c r="N534" s="116">
        <f t="shared" si="83"/>
        <v>24.75718199660837</v>
      </c>
      <c r="O534" s="117">
        <f t="shared" si="84"/>
        <v>24.732181996608372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24.757681996608373</v>
      </c>
      <c r="L535" s="115">
        <f t="shared" si="89"/>
        <v>24.806681996608372</v>
      </c>
      <c r="M535" s="98">
        <f t="shared" si="82"/>
        <v>24.757181996608374</v>
      </c>
      <c r="N535" s="116">
        <f t="shared" si="83"/>
        <v>24.807181996608371</v>
      </c>
      <c r="O535" s="117">
        <f t="shared" si="84"/>
        <v>24.782181996608372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24.807681996608373</v>
      </c>
      <c r="L536" s="115">
        <f t="shared" si="89"/>
        <v>24.856681996608373</v>
      </c>
      <c r="M536" s="98">
        <f t="shared" si="82"/>
        <v>24.807181996608374</v>
      </c>
      <c r="N536" s="116">
        <f t="shared" si="83"/>
        <v>24.857181996608372</v>
      </c>
      <c r="O536" s="117">
        <f t="shared" si="84"/>
        <v>24.832181996608373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24.857681996608374</v>
      </c>
      <c r="L537" s="115">
        <f t="shared" si="89"/>
        <v>24.906681996608373</v>
      </c>
      <c r="M537" s="98">
        <f t="shared" si="82"/>
        <v>24.857181996608375</v>
      </c>
      <c r="N537" s="116">
        <f t="shared" si="83"/>
        <v>24.907181996608372</v>
      </c>
      <c r="O537" s="117">
        <f t="shared" si="84"/>
        <v>24.882181996608374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24.907681996608375</v>
      </c>
      <c r="L538" s="115">
        <f t="shared" si="89"/>
        <v>24.956681996608374</v>
      </c>
      <c r="M538" s="98">
        <f t="shared" si="82"/>
        <v>24.907181996608376</v>
      </c>
      <c r="N538" s="116">
        <f t="shared" si="83"/>
        <v>24.957181996608373</v>
      </c>
      <c r="O538" s="117">
        <f t="shared" si="84"/>
        <v>24.932181996608374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24.957681996608375</v>
      </c>
      <c r="L539" s="115">
        <f t="shared" si="89"/>
        <v>25.006681996608375</v>
      </c>
      <c r="M539" s="98">
        <f t="shared" si="82"/>
        <v>24.957181996608377</v>
      </c>
      <c r="N539" s="116">
        <f t="shared" si="83"/>
        <v>25.007181996608374</v>
      </c>
      <c r="O539" s="117">
        <f t="shared" si="84"/>
        <v>24.982181996608375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25.007681996608376</v>
      </c>
      <c r="L540" s="115">
        <f t="shared" si="89"/>
        <v>25.056681996608376</v>
      </c>
      <c r="M540" s="98">
        <f t="shared" si="82"/>
        <v>25.007181996608377</v>
      </c>
      <c r="N540" s="116">
        <f t="shared" si="83"/>
        <v>25.057181996608374</v>
      </c>
      <c r="O540" s="117">
        <f t="shared" si="84"/>
        <v>25.032181996608376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25.057681996608377</v>
      </c>
      <c r="L541" s="115">
        <f t="shared" si="89"/>
        <v>25.106681996608376</v>
      </c>
      <c r="M541" s="98">
        <f t="shared" si="82"/>
        <v>25.057181996608378</v>
      </c>
      <c r="N541" s="116">
        <f t="shared" si="83"/>
        <v>25.107181996608375</v>
      </c>
      <c r="O541" s="117">
        <f t="shared" si="84"/>
        <v>25.082181996608377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25.107681996608378</v>
      </c>
      <c r="L542" s="115">
        <f t="shared" si="89"/>
        <v>25.156681996608377</v>
      </c>
      <c r="M542" s="98">
        <f t="shared" si="82"/>
        <v>25.107181996608379</v>
      </c>
      <c r="N542" s="116">
        <f t="shared" si="83"/>
        <v>25.157181996608376</v>
      </c>
      <c r="O542" s="117">
        <f t="shared" si="84"/>
        <v>25.132181996608377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25.157681996608378</v>
      </c>
      <c r="L543" s="115">
        <f t="shared" si="89"/>
        <v>25.206681996608378</v>
      </c>
      <c r="M543" s="98">
        <f t="shared" si="82"/>
        <v>25.157181996608379</v>
      </c>
      <c r="N543" s="116">
        <f t="shared" si="83"/>
        <v>25.207181996608377</v>
      </c>
      <c r="O543" s="117">
        <f t="shared" si="84"/>
        <v>25.182181996608378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25.207681996608379</v>
      </c>
      <c r="L544" s="115">
        <f t="shared" si="89"/>
        <v>25.256681996608378</v>
      </c>
      <c r="M544" s="98">
        <f t="shared" si="82"/>
        <v>25.20718199660838</v>
      </c>
      <c r="N544" s="116">
        <f t="shared" si="83"/>
        <v>25.257181996608377</v>
      </c>
      <c r="O544" s="117">
        <f t="shared" si="84"/>
        <v>25.232181996608379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25.25768199660838</v>
      </c>
      <c r="L545" s="115">
        <f t="shared" si="89"/>
        <v>25.306681996608379</v>
      </c>
      <c r="M545" s="98">
        <f t="shared" si="82"/>
        <v>25.257181996608381</v>
      </c>
      <c r="N545" s="116">
        <f t="shared" si="83"/>
        <v>25.307181996608378</v>
      </c>
      <c r="O545" s="117">
        <f t="shared" si="84"/>
        <v>25.282181996608379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25.30768199660838</v>
      </c>
      <c r="L546" s="115">
        <f t="shared" si="89"/>
        <v>25.35668199660838</v>
      </c>
      <c r="M546" s="98">
        <f t="shared" si="82"/>
        <v>25.307181996608382</v>
      </c>
      <c r="N546" s="116">
        <f t="shared" si="83"/>
        <v>25.357181996608379</v>
      </c>
      <c r="O546" s="117">
        <f t="shared" si="84"/>
        <v>25.33218199660838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25.357681996608381</v>
      </c>
      <c r="L547" s="115">
        <f t="shared" si="89"/>
        <v>25.406681996608381</v>
      </c>
      <c r="M547" s="98">
        <f t="shared" si="82"/>
        <v>25.357181996608382</v>
      </c>
      <c r="N547" s="116">
        <f t="shared" si="83"/>
        <v>25.407181996608379</v>
      </c>
      <c r="O547" s="117">
        <f t="shared" si="84"/>
        <v>25.382181996608381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25.407681996608382</v>
      </c>
      <c r="L548" s="115">
        <f t="shared" si="89"/>
        <v>25.456681996608381</v>
      </c>
      <c r="M548" s="98">
        <f t="shared" si="82"/>
        <v>25.407181996608383</v>
      </c>
      <c r="N548" s="116">
        <f t="shared" si="83"/>
        <v>25.45718199660838</v>
      </c>
      <c r="O548" s="117">
        <f t="shared" si="84"/>
        <v>25.432181996608382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25.457681996608382</v>
      </c>
      <c r="L549" s="115">
        <f t="shared" si="89"/>
        <v>25.506681996608382</v>
      </c>
      <c r="M549" s="98">
        <f t="shared" si="82"/>
        <v>25.457181996608384</v>
      </c>
      <c r="N549" s="116">
        <f t="shared" si="83"/>
        <v>25.507181996608381</v>
      </c>
      <c r="O549" s="117">
        <f t="shared" si="84"/>
        <v>25.482181996608382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25.507681996608383</v>
      </c>
      <c r="L550" s="115">
        <f t="shared" si="89"/>
        <v>25.556681996608383</v>
      </c>
      <c r="M550" s="98">
        <f t="shared" si="82"/>
        <v>25.507181996608384</v>
      </c>
      <c r="N550" s="116">
        <f t="shared" si="83"/>
        <v>25.557181996608382</v>
      </c>
      <c r="O550" s="117">
        <f t="shared" si="84"/>
        <v>25.532181996608383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25.557681996608384</v>
      </c>
      <c r="L551" s="115">
        <f t="shared" si="89"/>
        <v>25.606681996608383</v>
      </c>
      <c r="M551" s="98">
        <f t="shared" si="82"/>
        <v>25.557181996608385</v>
      </c>
      <c r="N551" s="116">
        <f t="shared" si="83"/>
        <v>25.607181996608382</v>
      </c>
      <c r="O551" s="117">
        <f t="shared" si="84"/>
        <v>25.582181996608384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25.607681996608385</v>
      </c>
      <c r="L552" s="115">
        <f t="shared" si="89"/>
        <v>25.656681996608384</v>
      </c>
      <c r="M552" s="98">
        <f t="shared" si="82"/>
        <v>25.607181996608386</v>
      </c>
      <c r="N552" s="116">
        <f t="shared" si="83"/>
        <v>25.657181996608383</v>
      </c>
      <c r="O552" s="117">
        <f t="shared" si="84"/>
        <v>25.632181996608384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25.657681996608385</v>
      </c>
      <c r="L553" s="115">
        <f t="shared" si="89"/>
        <v>25.706681996608385</v>
      </c>
      <c r="M553" s="98">
        <f t="shared" si="82"/>
        <v>25.657181996608386</v>
      </c>
      <c r="N553" s="116">
        <f t="shared" si="83"/>
        <v>25.707181996608384</v>
      </c>
      <c r="O553" s="117">
        <f t="shared" si="84"/>
        <v>25.682181996608385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25.707681996608386</v>
      </c>
      <c r="L554" s="115">
        <f t="shared" si="89"/>
        <v>25.756681996608386</v>
      </c>
      <c r="M554" s="98">
        <f t="shared" si="82"/>
        <v>25.707181996608387</v>
      </c>
      <c r="N554" s="116">
        <f t="shared" si="83"/>
        <v>25.757181996608384</v>
      </c>
      <c r="O554" s="117">
        <f t="shared" si="84"/>
        <v>25.732181996608386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25.757681996608387</v>
      </c>
      <c r="L555" s="115">
        <f t="shared" si="89"/>
        <v>25.806681996608386</v>
      </c>
      <c r="M555" s="98">
        <f t="shared" si="82"/>
        <v>25.757181996608388</v>
      </c>
      <c r="N555" s="116">
        <f t="shared" si="83"/>
        <v>25.807181996608385</v>
      </c>
      <c r="O555" s="117">
        <f t="shared" si="84"/>
        <v>25.782181996608386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25.807681996608387</v>
      </c>
      <c r="L556" s="115">
        <f t="shared" si="89"/>
        <v>25.856681996608387</v>
      </c>
      <c r="M556" s="98">
        <f t="shared" si="82"/>
        <v>25.807181996608389</v>
      </c>
      <c r="N556" s="116">
        <f t="shared" si="83"/>
        <v>25.857181996608386</v>
      </c>
      <c r="O556" s="117">
        <f t="shared" si="84"/>
        <v>25.832181996608387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25.857681996608388</v>
      </c>
      <c r="L557" s="115">
        <f t="shared" si="89"/>
        <v>25.906681996608388</v>
      </c>
      <c r="M557" s="98">
        <f t="shared" si="82"/>
        <v>25.857181996608389</v>
      </c>
      <c r="N557" s="116">
        <f t="shared" si="83"/>
        <v>25.907181996608386</v>
      </c>
      <c r="O557" s="117">
        <f t="shared" si="84"/>
        <v>25.882181996608388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25.907681996608389</v>
      </c>
      <c r="L558" s="115">
        <f t="shared" si="89"/>
        <v>25.956681996608388</v>
      </c>
      <c r="M558" s="98">
        <f t="shared" si="82"/>
        <v>25.90718199660839</v>
      </c>
      <c r="N558" s="116">
        <f t="shared" si="83"/>
        <v>25.957181996608387</v>
      </c>
      <c r="O558" s="117">
        <f t="shared" si="84"/>
        <v>25.932181996608389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25.95768199660839</v>
      </c>
      <c r="L559" s="115">
        <f t="shared" si="89"/>
        <v>26.006681996608389</v>
      </c>
      <c r="M559" s="98">
        <f t="shared" si="82"/>
        <v>25.957181996608391</v>
      </c>
      <c r="N559" s="116">
        <f t="shared" si="83"/>
        <v>26.007181996608388</v>
      </c>
      <c r="O559" s="117">
        <f t="shared" si="84"/>
        <v>25.982181996608389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26.00768199660839</v>
      </c>
      <c r="L560" s="115">
        <f t="shared" si="89"/>
        <v>26.05668199660839</v>
      </c>
      <c r="M560" s="98">
        <f t="shared" si="82"/>
        <v>26.007181996608391</v>
      </c>
      <c r="N560" s="116">
        <f t="shared" si="83"/>
        <v>26.057181996608389</v>
      </c>
      <c r="O560" s="117">
        <f t="shared" si="84"/>
        <v>26.03218199660839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26.057681996608391</v>
      </c>
      <c r="L561" s="115">
        <f t="shared" si="89"/>
        <v>26.106681996608391</v>
      </c>
      <c r="M561" s="98">
        <f t="shared" si="82"/>
        <v>26.057181996608392</v>
      </c>
      <c r="N561" s="116">
        <f t="shared" si="83"/>
        <v>26.107181996608389</v>
      </c>
      <c r="O561" s="117">
        <f t="shared" si="84"/>
        <v>26.082181996608391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26.107681996608392</v>
      </c>
      <c r="L562" s="115">
        <f t="shared" si="89"/>
        <v>26.156681996608391</v>
      </c>
      <c r="M562" s="98">
        <f t="shared" si="82"/>
        <v>26.107181996608393</v>
      </c>
      <c r="N562" s="116">
        <f t="shared" si="83"/>
        <v>26.15718199660839</v>
      </c>
      <c r="O562" s="117">
        <f t="shared" si="84"/>
        <v>26.132181996608391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26.157681996608392</v>
      </c>
      <c r="L563" s="115">
        <f t="shared" si="89"/>
        <v>26.206681996608392</v>
      </c>
      <c r="M563" s="98">
        <f t="shared" si="82"/>
        <v>26.157181996608394</v>
      </c>
      <c r="N563" s="116">
        <f t="shared" si="83"/>
        <v>26.207181996608391</v>
      </c>
      <c r="O563" s="117">
        <f t="shared" si="84"/>
        <v>26.182181996608392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26.207681996608393</v>
      </c>
      <c r="L564" s="115">
        <f t="shared" si="89"/>
        <v>26.256681996608393</v>
      </c>
      <c r="M564" s="98">
        <f t="shared" si="82"/>
        <v>26.207181996608394</v>
      </c>
      <c r="N564" s="116">
        <f t="shared" si="83"/>
        <v>26.257181996608391</v>
      </c>
      <c r="O564" s="117">
        <f t="shared" si="84"/>
        <v>26.232181996608393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26.257681996608394</v>
      </c>
      <c r="L565" s="115">
        <f t="shared" si="89"/>
        <v>26.306681996608393</v>
      </c>
      <c r="M565" s="98">
        <f t="shared" si="82"/>
        <v>26.257181996608395</v>
      </c>
      <c r="N565" s="116">
        <f t="shared" si="83"/>
        <v>26.307181996608392</v>
      </c>
      <c r="O565" s="117">
        <f t="shared" si="84"/>
        <v>26.282181996608394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26.307681996608395</v>
      </c>
      <c r="L566" s="115">
        <f t="shared" si="89"/>
        <v>26.356681996608394</v>
      </c>
      <c r="M566" s="98">
        <f t="shared" si="82"/>
        <v>26.307181996608396</v>
      </c>
      <c r="N566" s="116">
        <f t="shared" si="83"/>
        <v>26.357181996608393</v>
      </c>
      <c r="O566" s="117">
        <f t="shared" si="84"/>
        <v>26.332181996608394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26.357681996608395</v>
      </c>
      <c r="L567" s="115">
        <f t="shared" si="89"/>
        <v>26.406681996608395</v>
      </c>
      <c r="M567" s="98">
        <f t="shared" si="82"/>
        <v>26.357181996608396</v>
      </c>
      <c r="N567" s="116">
        <f t="shared" si="83"/>
        <v>26.407181996608394</v>
      </c>
      <c r="O567" s="117">
        <f t="shared" si="84"/>
        <v>26.382181996608395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26.407681996608396</v>
      </c>
      <c r="L568" s="115">
        <f t="shared" si="89"/>
        <v>26.456681996608395</v>
      </c>
      <c r="M568" s="98">
        <f t="shared" si="82"/>
        <v>26.407181996608397</v>
      </c>
      <c r="N568" s="116">
        <f t="shared" si="83"/>
        <v>26.457181996608394</v>
      </c>
      <c r="O568" s="117">
        <f t="shared" si="84"/>
        <v>26.432181996608396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26.457681996608397</v>
      </c>
      <c r="L569" s="115">
        <f t="shared" si="89"/>
        <v>26.506681996608396</v>
      </c>
      <c r="M569" s="98">
        <f t="shared" si="82"/>
        <v>26.457181996608398</v>
      </c>
      <c r="N569" s="116">
        <f t="shared" si="83"/>
        <v>26.507181996608395</v>
      </c>
      <c r="O569" s="117">
        <f t="shared" si="84"/>
        <v>26.482181996608396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26.507681996608397</v>
      </c>
      <c r="L570" s="115">
        <f t="shared" si="89"/>
        <v>26.556681996608397</v>
      </c>
      <c r="M570" s="98">
        <f t="shared" si="82"/>
        <v>26.507181996608399</v>
      </c>
      <c r="N570" s="116">
        <f t="shared" si="83"/>
        <v>26.557181996608396</v>
      </c>
      <c r="O570" s="117">
        <f t="shared" si="84"/>
        <v>26.532181996608397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26.557681996608398</v>
      </c>
      <c r="L571" s="115">
        <f t="shared" si="89"/>
        <v>26.606681996608398</v>
      </c>
      <c r="M571" s="98">
        <f t="shared" si="82"/>
        <v>26.557181996608399</v>
      </c>
      <c r="N571" s="116">
        <f t="shared" si="83"/>
        <v>26.607181996608396</v>
      </c>
      <c r="O571" s="117">
        <f t="shared" si="84"/>
        <v>26.582181996608398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26.607681996608399</v>
      </c>
      <c r="L572" s="115">
        <f t="shared" si="89"/>
        <v>26.656681996608398</v>
      </c>
      <c r="M572" s="98">
        <f t="shared" si="82"/>
        <v>26.6071819966084</v>
      </c>
      <c r="N572" s="116">
        <f t="shared" si="83"/>
        <v>26.657181996608397</v>
      </c>
      <c r="O572" s="117">
        <f t="shared" si="84"/>
        <v>26.632181996608399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26.6576819966084</v>
      </c>
      <c r="L573" s="115">
        <f t="shared" si="89"/>
        <v>26.706681996608399</v>
      </c>
      <c r="M573" s="98">
        <f t="shared" si="82"/>
        <v>26.657181996608401</v>
      </c>
      <c r="N573" s="116">
        <f t="shared" si="83"/>
        <v>26.707181996608398</v>
      </c>
      <c r="O573" s="117">
        <f t="shared" si="84"/>
        <v>26.682181996608399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26.7076819966084</v>
      </c>
      <c r="L574" s="115">
        <f t="shared" si="89"/>
        <v>26.7566819966084</v>
      </c>
      <c r="M574" s="98">
        <f t="shared" si="82"/>
        <v>26.707181996608401</v>
      </c>
      <c r="N574" s="116">
        <f t="shared" si="83"/>
        <v>26.757181996608399</v>
      </c>
      <c r="O574" s="117">
        <f t="shared" si="84"/>
        <v>26.7321819966084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26.757681996608401</v>
      </c>
      <c r="L575" s="115">
        <f t="shared" si="89"/>
        <v>26.8066819966084</v>
      </c>
      <c r="M575" s="98">
        <f t="shared" si="82"/>
        <v>26.757181996608402</v>
      </c>
      <c r="N575" s="116">
        <f t="shared" si="83"/>
        <v>26.807181996608399</v>
      </c>
      <c r="O575" s="117">
        <f t="shared" si="84"/>
        <v>26.782181996608401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26.807681996608402</v>
      </c>
      <c r="L576" s="115">
        <f t="shared" si="89"/>
        <v>26.856681996608401</v>
      </c>
      <c r="M576" s="98">
        <f t="shared" si="82"/>
        <v>26.807181996608403</v>
      </c>
      <c r="N576" s="116">
        <f t="shared" si="83"/>
        <v>26.8571819966084</v>
      </c>
      <c r="O576" s="117">
        <f t="shared" si="84"/>
        <v>26.832181996608401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26.857681996608402</v>
      </c>
      <c r="L577" s="115">
        <f t="shared" si="89"/>
        <v>26.906681996608402</v>
      </c>
      <c r="M577" s="98">
        <f t="shared" si="82"/>
        <v>26.857181996608404</v>
      </c>
      <c r="N577" s="116">
        <f t="shared" si="83"/>
        <v>26.907181996608401</v>
      </c>
      <c r="O577" s="117">
        <f t="shared" si="84"/>
        <v>26.882181996608402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26.907681996608403</v>
      </c>
      <c r="L578" s="115">
        <f t="shared" si="89"/>
        <v>26.956681996608403</v>
      </c>
      <c r="M578" s="98">
        <f t="shared" si="82"/>
        <v>26.907181996608404</v>
      </c>
      <c r="N578" s="116">
        <f t="shared" si="83"/>
        <v>26.957181996608401</v>
      </c>
      <c r="O578" s="117">
        <f t="shared" si="84"/>
        <v>26.932181996608403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26.957681996608404</v>
      </c>
      <c r="L579" s="115">
        <f t="shared" si="89"/>
        <v>27.006681996608403</v>
      </c>
      <c r="M579" s="98">
        <f t="shared" si="82"/>
        <v>26.957181996608405</v>
      </c>
      <c r="N579" s="116">
        <f t="shared" si="83"/>
        <v>27.007181996608402</v>
      </c>
      <c r="O579" s="117">
        <f t="shared" si="84"/>
        <v>26.982181996608404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27.007681996608405</v>
      </c>
      <c r="L580" s="115">
        <f t="shared" si="89"/>
        <v>27.056681996608404</v>
      </c>
      <c r="M580" s="98">
        <f t="shared" si="82"/>
        <v>27.007181996608406</v>
      </c>
      <c r="N580" s="116">
        <f t="shared" si="83"/>
        <v>27.057181996608403</v>
      </c>
      <c r="O580" s="117">
        <f t="shared" si="84"/>
        <v>27.032181996608404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27.057681996608405</v>
      </c>
      <c r="L581" s="115">
        <f t="shared" si="89"/>
        <v>27.106681996608405</v>
      </c>
      <c r="M581" s="98">
        <f t="shared" ref="M581:M644" si="92">K581-5*10^-(D$2+1)</f>
        <v>27.057181996608406</v>
      </c>
      <c r="N581" s="116">
        <f t="shared" ref="N581:N644" si="93">L581+5*10^-(D$2+1)</f>
        <v>27.107181996608404</v>
      </c>
      <c r="O581" s="117">
        <f t="shared" ref="O581:O644" si="94">AVERAGE(K581,L581)</f>
        <v>27.082181996608405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27.107681996608406</v>
      </c>
      <c r="L582" s="115">
        <f t="shared" ref="L582:L645" si="99">K582+$I$4-POWER(10,-$D$2)</f>
        <v>27.156681996608405</v>
      </c>
      <c r="M582" s="98">
        <f t="shared" si="92"/>
        <v>27.107181996608407</v>
      </c>
      <c r="N582" s="116">
        <f t="shared" si="93"/>
        <v>27.157181996608404</v>
      </c>
      <c r="O582" s="117">
        <f t="shared" si="94"/>
        <v>27.132181996608406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27.157681996608407</v>
      </c>
      <c r="L583" s="115">
        <f t="shared" si="99"/>
        <v>27.206681996608406</v>
      </c>
      <c r="M583" s="98">
        <f t="shared" si="92"/>
        <v>27.157181996608408</v>
      </c>
      <c r="N583" s="116">
        <f t="shared" si="93"/>
        <v>27.207181996608405</v>
      </c>
      <c r="O583" s="117">
        <f t="shared" si="94"/>
        <v>27.182181996608406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27.207681996608407</v>
      </c>
      <c r="L584" s="115">
        <f t="shared" si="99"/>
        <v>27.256681996608407</v>
      </c>
      <c r="M584" s="98">
        <f t="shared" si="92"/>
        <v>27.207181996608409</v>
      </c>
      <c r="N584" s="116">
        <f t="shared" si="93"/>
        <v>27.257181996608406</v>
      </c>
      <c r="O584" s="117">
        <f t="shared" si="94"/>
        <v>27.232181996608407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27.257681996608408</v>
      </c>
      <c r="L585" s="115">
        <f t="shared" si="99"/>
        <v>27.306681996608408</v>
      </c>
      <c r="M585" s="98">
        <f t="shared" si="92"/>
        <v>27.257181996608409</v>
      </c>
      <c r="N585" s="116">
        <f t="shared" si="93"/>
        <v>27.307181996608406</v>
      </c>
      <c r="O585" s="117">
        <f t="shared" si="94"/>
        <v>27.282181996608408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27.307681996608409</v>
      </c>
      <c r="L586" s="115">
        <f t="shared" si="99"/>
        <v>27.356681996608408</v>
      </c>
      <c r="M586" s="98">
        <f t="shared" si="92"/>
        <v>27.30718199660841</v>
      </c>
      <c r="N586" s="116">
        <f t="shared" si="93"/>
        <v>27.357181996608407</v>
      </c>
      <c r="O586" s="117">
        <f t="shared" si="94"/>
        <v>27.332181996608409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27.357681996608409</v>
      </c>
      <c r="L587" s="115">
        <f t="shared" si="99"/>
        <v>27.406681996608409</v>
      </c>
      <c r="M587" s="98">
        <f t="shared" si="92"/>
        <v>27.357181996608411</v>
      </c>
      <c r="N587" s="116">
        <f t="shared" si="93"/>
        <v>27.407181996608408</v>
      </c>
      <c r="O587" s="117">
        <f t="shared" si="94"/>
        <v>27.382181996608409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27.40768199660841</v>
      </c>
      <c r="L588" s="115">
        <f t="shared" si="99"/>
        <v>27.45668199660841</v>
      </c>
      <c r="M588" s="98">
        <f t="shared" si="92"/>
        <v>27.407181996608411</v>
      </c>
      <c r="N588" s="116">
        <f t="shared" si="93"/>
        <v>27.457181996608409</v>
      </c>
      <c r="O588" s="117">
        <f t="shared" si="94"/>
        <v>27.43218199660841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27.457681996608411</v>
      </c>
      <c r="L589" s="115">
        <f t="shared" si="99"/>
        <v>27.50668199660841</v>
      </c>
      <c r="M589" s="98">
        <f t="shared" si="92"/>
        <v>27.457181996608412</v>
      </c>
      <c r="N589" s="116">
        <f t="shared" si="93"/>
        <v>27.507181996608409</v>
      </c>
      <c r="O589" s="117">
        <f t="shared" si="94"/>
        <v>27.482181996608411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27.507681996608412</v>
      </c>
      <c r="L590" s="115">
        <f t="shared" si="99"/>
        <v>27.556681996608411</v>
      </c>
      <c r="M590" s="98">
        <f t="shared" si="92"/>
        <v>27.507181996608413</v>
      </c>
      <c r="N590" s="116">
        <f t="shared" si="93"/>
        <v>27.55718199660841</v>
      </c>
      <c r="O590" s="117">
        <f t="shared" si="94"/>
        <v>27.532181996608411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27.557681996608412</v>
      </c>
      <c r="L591" s="115">
        <f t="shared" si="99"/>
        <v>27.606681996608412</v>
      </c>
      <c r="M591" s="98">
        <f t="shared" si="92"/>
        <v>27.557181996608413</v>
      </c>
      <c r="N591" s="116">
        <f t="shared" si="93"/>
        <v>27.607181996608411</v>
      </c>
      <c r="O591" s="117">
        <f t="shared" si="94"/>
        <v>27.582181996608412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27.607681996608413</v>
      </c>
      <c r="L592" s="115">
        <f t="shared" si="99"/>
        <v>27.656681996608413</v>
      </c>
      <c r="M592" s="98">
        <f t="shared" si="92"/>
        <v>27.607181996608414</v>
      </c>
      <c r="N592" s="116">
        <f t="shared" si="93"/>
        <v>27.657181996608411</v>
      </c>
      <c r="O592" s="117">
        <f t="shared" si="94"/>
        <v>27.632181996608413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27.657681996608414</v>
      </c>
      <c r="L593" s="115">
        <f t="shared" si="99"/>
        <v>27.706681996608413</v>
      </c>
      <c r="M593" s="98">
        <f t="shared" si="92"/>
        <v>27.657181996608415</v>
      </c>
      <c r="N593" s="116">
        <f t="shared" si="93"/>
        <v>27.707181996608412</v>
      </c>
      <c r="O593" s="117">
        <f t="shared" si="94"/>
        <v>27.682181996608413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27.707681996608414</v>
      </c>
      <c r="L594" s="115">
        <f t="shared" si="99"/>
        <v>27.756681996608414</v>
      </c>
      <c r="M594" s="98">
        <f t="shared" si="92"/>
        <v>27.707181996608416</v>
      </c>
      <c r="N594" s="116">
        <f t="shared" si="93"/>
        <v>27.757181996608413</v>
      </c>
      <c r="O594" s="117">
        <f t="shared" si="94"/>
        <v>27.732181996608414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27.757681996608415</v>
      </c>
      <c r="L595" s="115">
        <f t="shared" si="99"/>
        <v>27.806681996608415</v>
      </c>
      <c r="M595" s="98">
        <f t="shared" si="92"/>
        <v>27.757181996608416</v>
      </c>
      <c r="N595" s="116">
        <f t="shared" si="93"/>
        <v>27.807181996608413</v>
      </c>
      <c r="O595" s="117">
        <f t="shared" si="94"/>
        <v>27.782181996608415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27.807681996608416</v>
      </c>
      <c r="L596" s="115">
        <f t="shared" si="99"/>
        <v>27.856681996608415</v>
      </c>
      <c r="M596" s="98">
        <f t="shared" si="92"/>
        <v>27.807181996608417</v>
      </c>
      <c r="N596" s="116">
        <f t="shared" si="93"/>
        <v>27.857181996608414</v>
      </c>
      <c r="O596" s="117">
        <f t="shared" si="94"/>
        <v>27.832181996608416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27.857681996608417</v>
      </c>
      <c r="L597" s="115">
        <f t="shared" si="99"/>
        <v>27.906681996608416</v>
      </c>
      <c r="M597" s="98">
        <f t="shared" si="92"/>
        <v>27.857181996608418</v>
      </c>
      <c r="N597" s="116">
        <f t="shared" si="93"/>
        <v>27.907181996608415</v>
      </c>
      <c r="O597" s="117">
        <f t="shared" si="94"/>
        <v>27.882181996608416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27.907681996608417</v>
      </c>
      <c r="L598" s="115">
        <f t="shared" si="99"/>
        <v>27.956681996608417</v>
      </c>
      <c r="M598" s="98">
        <f t="shared" si="92"/>
        <v>27.907181996608418</v>
      </c>
      <c r="N598" s="116">
        <f t="shared" si="93"/>
        <v>27.957181996608416</v>
      </c>
      <c r="O598" s="117">
        <f t="shared" si="94"/>
        <v>27.932181996608417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27.957681996608418</v>
      </c>
      <c r="L599" s="115">
        <f t="shared" si="99"/>
        <v>28.006681996608418</v>
      </c>
      <c r="M599" s="98">
        <f t="shared" si="92"/>
        <v>27.957181996608419</v>
      </c>
      <c r="N599" s="116">
        <f t="shared" si="93"/>
        <v>28.007181996608416</v>
      </c>
      <c r="O599" s="117">
        <f t="shared" si="94"/>
        <v>27.982181996608418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28.007681996608419</v>
      </c>
      <c r="L600" s="115">
        <f t="shared" si="99"/>
        <v>28.056681996608418</v>
      </c>
      <c r="M600" s="98">
        <f t="shared" si="92"/>
        <v>28.00718199660842</v>
      </c>
      <c r="N600" s="116">
        <f t="shared" si="93"/>
        <v>28.057181996608417</v>
      </c>
      <c r="O600" s="117">
        <f t="shared" si="94"/>
        <v>28.032181996608418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28.057681996608419</v>
      </c>
      <c r="L601" s="115">
        <f t="shared" si="99"/>
        <v>28.106681996608419</v>
      </c>
      <c r="M601" s="98">
        <f t="shared" si="92"/>
        <v>28.057181996608421</v>
      </c>
      <c r="N601" s="116">
        <f t="shared" si="93"/>
        <v>28.107181996608418</v>
      </c>
      <c r="O601" s="117">
        <f t="shared" si="94"/>
        <v>28.082181996608419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28.10768199660842</v>
      </c>
      <c r="L602" s="115">
        <f t="shared" si="99"/>
        <v>28.15668199660842</v>
      </c>
      <c r="M602" s="98">
        <f t="shared" si="92"/>
        <v>28.107181996608421</v>
      </c>
      <c r="N602" s="116">
        <f t="shared" si="93"/>
        <v>28.157181996608418</v>
      </c>
      <c r="O602" s="117">
        <f t="shared" si="94"/>
        <v>28.13218199660842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28.157681996608421</v>
      </c>
      <c r="L603" s="115">
        <f t="shared" si="99"/>
        <v>28.20668199660842</v>
      </c>
      <c r="M603" s="98">
        <f t="shared" si="92"/>
        <v>28.157181996608422</v>
      </c>
      <c r="N603" s="116">
        <f t="shared" si="93"/>
        <v>28.207181996608419</v>
      </c>
      <c r="O603" s="117">
        <f t="shared" si="94"/>
        <v>28.182181996608421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28.207681996608422</v>
      </c>
      <c r="L604" s="115">
        <f t="shared" si="99"/>
        <v>28.256681996608421</v>
      </c>
      <c r="M604" s="98">
        <f t="shared" si="92"/>
        <v>28.207181996608423</v>
      </c>
      <c r="N604" s="116">
        <f t="shared" si="93"/>
        <v>28.25718199660842</v>
      </c>
      <c r="O604" s="117">
        <f t="shared" si="94"/>
        <v>28.232181996608421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28.257681996608422</v>
      </c>
      <c r="L605" s="115">
        <f t="shared" si="99"/>
        <v>28.306681996608422</v>
      </c>
      <c r="M605" s="98">
        <f t="shared" si="92"/>
        <v>28.257181996608423</v>
      </c>
      <c r="N605" s="116">
        <f t="shared" si="93"/>
        <v>28.307181996608421</v>
      </c>
      <c r="O605" s="117">
        <f t="shared" si="94"/>
        <v>28.282181996608422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28.307681996608423</v>
      </c>
      <c r="L606" s="115">
        <f t="shared" si="99"/>
        <v>28.356681996608422</v>
      </c>
      <c r="M606" s="98">
        <f t="shared" si="92"/>
        <v>28.307181996608424</v>
      </c>
      <c r="N606" s="116">
        <f t="shared" si="93"/>
        <v>28.357181996608421</v>
      </c>
      <c r="O606" s="117">
        <f t="shared" si="94"/>
        <v>28.332181996608423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28.357681996608424</v>
      </c>
      <c r="L607" s="115">
        <f t="shared" si="99"/>
        <v>28.406681996608423</v>
      </c>
      <c r="M607" s="98">
        <f t="shared" si="92"/>
        <v>28.357181996608425</v>
      </c>
      <c r="N607" s="116">
        <f t="shared" si="93"/>
        <v>28.407181996608422</v>
      </c>
      <c r="O607" s="117">
        <f t="shared" si="94"/>
        <v>28.382181996608423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28.407681996608424</v>
      </c>
      <c r="L608" s="115">
        <f t="shared" si="99"/>
        <v>28.456681996608424</v>
      </c>
      <c r="M608" s="98">
        <f t="shared" si="92"/>
        <v>28.407181996608426</v>
      </c>
      <c r="N608" s="116">
        <f t="shared" si="93"/>
        <v>28.457181996608423</v>
      </c>
      <c r="O608" s="117">
        <f t="shared" si="94"/>
        <v>28.432181996608424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28.457681996608425</v>
      </c>
      <c r="L609" s="115">
        <f t="shared" si="99"/>
        <v>28.506681996608425</v>
      </c>
      <c r="M609" s="98">
        <f t="shared" si="92"/>
        <v>28.457181996608426</v>
      </c>
      <c r="N609" s="116">
        <f t="shared" si="93"/>
        <v>28.507181996608423</v>
      </c>
      <c r="O609" s="117">
        <f t="shared" si="94"/>
        <v>28.482181996608425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28.507681996608426</v>
      </c>
      <c r="L610" s="115">
        <f t="shared" si="99"/>
        <v>28.556681996608425</v>
      </c>
      <c r="M610" s="98">
        <f t="shared" si="92"/>
        <v>28.507181996608427</v>
      </c>
      <c r="N610" s="116">
        <f t="shared" si="93"/>
        <v>28.557181996608424</v>
      </c>
      <c r="O610" s="117">
        <f t="shared" si="94"/>
        <v>28.532181996608426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28.557681996608427</v>
      </c>
      <c r="L611" s="115">
        <f t="shared" si="99"/>
        <v>28.606681996608426</v>
      </c>
      <c r="M611" s="98">
        <f t="shared" si="92"/>
        <v>28.557181996608428</v>
      </c>
      <c r="N611" s="116">
        <f t="shared" si="93"/>
        <v>28.607181996608425</v>
      </c>
      <c r="O611" s="117">
        <f t="shared" si="94"/>
        <v>28.582181996608426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28.607681996608427</v>
      </c>
      <c r="L612" s="115">
        <f t="shared" si="99"/>
        <v>28.656681996608427</v>
      </c>
      <c r="M612" s="98">
        <f t="shared" si="92"/>
        <v>28.607181996608428</v>
      </c>
      <c r="N612" s="116">
        <f t="shared" si="93"/>
        <v>28.657181996608426</v>
      </c>
      <c r="O612" s="117">
        <f t="shared" si="94"/>
        <v>28.632181996608427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28.657681996608428</v>
      </c>
      <c r="L613" s="115">
        <f t="shared" si="99"/>
        <v>28.706681996608427</v>
      </c>
      <c r="M613" s="98">
        <f t="shared" si="92"/>
        <v>28.657181996608429</v>
      </c>
      <c r="N613" s="116">
        <f t="shared" si="93"/>
        <v>28.707181996608426</v>
      </c>
      <c r="O613" s="117">
        <f t="shared" si="94"/>
        <v>28.682181996608428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28.707681996608429</v>
      </c>
      <c r="L614" s="115">
        <f t="shared" si="99"/>
        <v>28.756681996608428</v>
      </c>
      <c r="M614" s="98">
        <f t="shared" si="92"/>
        <v>28.70718199660843</v>
      </c>
      <c r="N614" s="116">
        <f t="shared" si="93"/>
        <v>28.757181996608427</v>
      </c>
      <c r="O614" s="117">
        <f t="shared" si="94"/>
        <v>28.732181996608428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28.757681996608429</v>
      </c>
      <c r="L615" s="115">
        <f t="shared" si="99"/>
        <v>28.806681996608429</v>
      </c>
      <c r="M615" s="98">
        <f t="shared" si="92"/>
        <v>28.757181996608431</v>
      </c>
      <c r="N615" s="116">
        <f t="shared" si="93"/>
        <v>28.807181996608428</v>
      </c>
      <c r="O615" s="117">
        <f t="shared" si="94"/>
        <v>28.782181996608429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28.80768199660843</v>
      </c>
      <c r="L616" s="115">
        <f t="shared" si="99"/>
        <v>28.85668199660843</v>
      </c>
      <c r="M616" s="98">
        <f t="shared" si="92"/>
        <v>28.807181996608431</v>
      </c>
      <c r="N616" s="116">
        <f t="shared" si="93"/>
        <v>28.857181996608428</v>
      </c>
      <c r="O616" s="117">
        <f t="shared" si="94"/>
        <v>28.83218199660843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28.857681996608431</v>
      </c>
      <c r="L617" s="115">
        <f t="shared" si="99"/>
        <v>28.90668199660843</v>
      </c>
      <c r="M617" s="98">
        <f t="shared" si="92"/>
        <v>28.857181996608432</v>
      </c>
      <c r="N617" s="116">
        <f t="shared" si="93"/>
        <v>28.907181996608429</v>
      </c>
      <c r="O617" s="117">
        <f t="shared" si="94"/>
        <v>28.882181996608431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28.907681996608432</v>
      </c>
      <c r="L618" s="115">
        <f t="shared" si="99"/>
        <v>28.956681996608431</v>
      </c>
      <c r="M618" s="98">
        <f t="shared" si="92"/>
        <v>28.907181996608433</v>
      </c>
      <c r="N618" s="116">
        <f t="shared" si="93"/>
        <v>28.95718199660843</v>
      </c>
      <c r="O618" s="117">
        <f t="shared" si="94"/>
        <v>28.932181996608431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28.957681996608432</v>
      </c>
      <c r="L619" s="115">
        <f t="shared" si="99"/>
        <v>29.006681996608432</v>
      </c>
      <c r="M619" s="98">
        <f t="shared" si="92"/>
        <v>28.957181996608433</v>
      </c>
      <c r="N619" s="116">
        <f t="shared" si="93"/>
        <v>29.007181996608431</v>
      </c>
      <c r="O619" s="117">
        <f t="shared" si="94"/>
        <v>28.982181996608432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29.007681996608433</v>
      </c>
      <c r="L620" s="115">
        <f t="shared" si="99"/>
        <v>29.056681996608432</v>
      </c>
      <c r="M620" s="98">
        <f t="shared" si="92"/>
        <v>29.007181996608434</v>
      </c>
      <c r="N620" s="116">
        <f t="shared" si="93"/>
        <v>29.057181996608431</v>
      </c>
      <c r="O620" s="117">
        <f t="shared" si="94"/>
        <v>29.032181996608433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29.057681996608434</v>
      </c>
      <c r="L621" s="115">
        <f t="shared" si="99"/>
        <v>29.106681996608433</v>
      </c>
      <c r="M621" s="98">
        <f t="shared" si="92"/>
        <v>29.057181996608435</v>
      </c>
      <c r="N621" s="116">
        <f t="shared" si="93"/>
        <v>29.107181996608432</v>
      </c>
      <c r="O621" s="117">
        <f t="shared" si="94"/>
        <v>29.082181996608433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29.107681996608434</v>
      </c>
      <c r="L622" s="115">
        <f t="shared" si="99"/>
        <v>29.156681996608434</v>
      </c>
      <c r="M622" s="98">
        <f t="shared" si="92"/>
        <v>29.107181996608436</v>
      </c>
      <c r="N622" s="116">
        <f t="shared" si="93"/>
        <v>29.157181996608433</v>
      </c>
      <c r="O622" s="117">
        <f t="shared" si="94"/>
        <v>29.132181996608434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29.157681996608435</v>
      </c>
      <c r="L623" s="115">
        <f t="shared" si="99"/>
        <v>29.206681996608435</v>
      </c>
      <c r="M623" s="98">
        <f t="shared" si="92"/>
        <v>29.157181996608436</v>
      </c>
      <c r="N623" s="116">
        <f t="shared" si="93"/>
        <v>29.207181996608433</v>
      </c>
      <c r="O623" s="117">
        <f t="shared" si="94"/>
        <v>29.182181996608435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29.207681996608436</v>
      </c>
      <c r="L624" s="115">
        <f t="shared" si="99"/>
        <v>29.256681996608435</v>
      </c>
      <c r="M624" s="98">
        <f t="shared" si="92"/>
        <v>29.207181996608437</v>
      </c>
      <c r="N624" s="116">
        <f t="shared" si="93"/>
        <v>29.257181996608434</v>
      </c>
      <c r="O624" s="117">
        <f t="shared" si="94"/>
        <v>29.232181996608436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29.257681996608436</v>
      </c>
      <c r="L625" s="115">
        <f t="shared" si="99"/>
        <v>29.306681996608436</v>
      </c>
      <c r="M625" s="98">
        <f t="shared" si="92"/>
        <v>29.257181996608438</v>
      </c>
      <c r="N625" s="116">
        <f t="shared" si="93"/>
        <v>29.307181996608435</v>
      </c>
      <c r="O625" s="117">
        <f t="shared" si="94"/>
        <v>29.282181996608436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29.307681996608437</v>
      </c>
      <c r="L626" s="115">
        <f t="shared" si="99"/>
        <v>29.356681996608437</v>
      </c>
      <c r="M626" s="98">
        <f t="shared" si="92"/>
        <v>29.307181996608438</v>
      </c>
      <c r="N626" s="116">
        <f t="shared" si="93"/>
        <v>29.357181996608436</v>
      </c>
      <c r="O626" s="117">
        <f t="shared" si="94"/>
        <v>29.332181996608437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29.357681996608438</v>
      </c>
      <c r="L627" s="115">
        <f t="shared" si="99"/>
        <v>29.406681996608437</v>
      </c>
      <c r="M627" s="98">
        <f t="shared" si="92"/>
        <v>29.357181996608439</v>
      </c>
      <c r="N627" s="116">
        <f t="shared" si="93"/>
        <v>29.407181996608436</v>
      </c>
      <c r="O627" s="117">
        <f t="shared" si="94"/>
        <v>29.382181996608438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29.407681996608439</v>
      </c>
      <c r="L628" s="115">
        <f t="shared" si="99"/>
        <v>29.456681996608438</v>
      </c>
      <c r="M628" s="98">
        <f t="shared" si="92"/>
        <v>29.40718199660844</v>
      </c>
      <c r="N628" s="116">
        <f t="shared" si="93"/>
        <v>29.457181996608437</v>
      </c>
      <c r="O628" s="117">
        <f t="shared" si="94"/>
        <v>29.432181996608438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29.457681996608439</v>
      </c>
      <c r="L629" s="115">
        <f t="shared" si="99"/>
        <v>29.506681996608439</v>
      </c>
      <c r="M629" s="98">
        <f t="shared" si="92"/>
        <v>29.45718199660844</v>
      </c>
      <c r="N629" s="116">
        <f t="shared" si="93"/>
        <v>29.507181996608438</v>
      </c>
      <c r="O629" s="117">
        <f t="shared" si="94"/>
        <v>29.482181996608439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29.50768199660844</v>
      </c>
      <c r="L630" s="115">
        <f t="shared" si="99"/>
        <v>29.55668199660844</v>
      </c>
      <c r="M630" s="98">
        <f t="shared" si="92"/>
        <v>29.507181996608441</v>
      </c>
      <c r="N630" s="116">
        <f t="shared" si="93"/>
        <v>29.557181996608438</v>
      </c>
      <c r="O630" s="117">
        <f t="shared" si="94"/>
        <v>29.53218199660844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29.557681996608441</v>
      </c>
      <c r="L631" s="115">
        <f t="shared" si="99"/>
        <v>29.60668199660844</v>
      </c>
      <c r="M631" s="98">
        <f t="shared" si="92"/>
        <v>29.557181996608442</v>
      </c>
      <c r="N631" s="116">
        <f t="shared" si="93"/>
        <v>29.607181996608439</v>
      </c>
      <c r="O631" s="117">
        <f t="shared" si="94"/>
        <v>29.58218199660844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29.607681996608441</v>
      </c>
      <c r="L632" s="115">
        <f t="shared" si="99"/>
        <v>29.656681996608441</v>
      </c>
      <c r="M632" s="98">
        <f t="shared" si="92"/>
        <v>29.607181996608443</v>
      </c>
      <c r="N632" s="116">
        <f t="shared" si="93"/>
        <v>29.65718199660844</v>
      </c>
      <c r="O632" s="117">
        <f t="shared" si="94"/>
        <v>29.632181996608441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29.657681996608442</v>
      </c>
      <c r="L633" s="115">
        <f t="shared" si="99"/>
        <v>29.706681996608442</v>
      </c>
      <c r="M633" s="98">
        <f t="shared" si="92"/>
        <v>29.657181996608443</v>
      </c>
      <c r="N633" s="116">
        <f t="shared" si="93"/>
        <v>29.70718199660844</v>
      </c>
      <c r="O633" s="117">
        <f t="shared" si="94"/>
        <v>29.682181996608442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29.707681996608443</v>
      </c>
      <c r="L634" s="115">
        <f t="shared" si="99"/>
        <v>29.756681996608442</v>
      </c>
      <c r="M634" s="98">
        <f t="shared" si="92"/>
        <v>29.707181996608444</v>
      </c>
      <c r="N634" s="116">
        <f t="shared" si="93"/>
        <v>29.757181996608441</v>
      </c>
      <c r="O634" s="117">
        <f t="shared" si="94"/>
        <v>29.732181996608443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29.757681996608444</v>
      </c>
      <c r="L635" s="115">
        <f t="shared" si="99"/>
        <v>29.806681996608443</v>
      </c>
      <c r="M635" s="98">
        <f t="shared" si="92"/>
        <v>29.757181996608445</v>
      </c>
      <c r="N635" s="116">
        <f t="shared" si="93"/>
        <v>29.807181996608442</v>
      </c>
      <c r="O635" s="117">
        <f t="shared" si="94"/>
        <v>29.782181996608443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29.807681996608444</v>
      </c>
      <c r="L636" s="115">
        <f t="shared" si="99"/>
        <v>29.856681996608444</v>
      </c>
      <c r="M636" s="98">
        <f t="shared" si="92"/>
        <v>29.807181996608445</v>
      </c>
      <c r="N636" s="116">
        <f t="shared" si="93"/>
        <v>29.857181996608443</v>
      </c>
      <c r="O636" s="117">
        <f t="shared" si="94"/>
        <v>29.832181996608444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29.857681996608445</v>
      </c>
      <c r="L637" s="115">
        <f t="shared" si="99"/>
        <v>29.906681996608445</v>
      </c>
      <c r="M637" s="98">
        <f t="shared" si="92"/>
        <v>29.857181996608446</v>
      </c>
      <c r="N637" s="116">
        <f t="shared" si="93"/>
        <v>29.907181996608443</v>
      </c>
      <c r="O637" s="117">
        <f t="shared" si="94"/>
        <v>29.882181996608445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29.907681996608446</v>
      </c>
      <c r="L638" s="115">
        <f t="shared" si="99"/>
        <v>29.956681996608445</v>
      </c>
      <c r="M638" s="98">
        <f t="shared" si="92"/>
        <v>29.907181996608447</v>
      </c>
      <c r="N638" s="116">
        <f t="shared" si="93"/>
        <v>29.957181996608444</v>
      </c>
      <c r="O638" s="117">
        <f t="shared" si="94"/>
        <v>29.932181996608445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29.957681996608446</v>
      </c>
      <c r="L639" s="115">
        <f t="shared" si="99"/>
        <v>30.006681996608446</v>
      </c>
      <c r="M639" s="98">
        <f t="shared" si="92"/>
        <v>29.957181996608448</v>
      </c>
      <c r="N639" s="116">
        <f t="shared" si="93"/>
        <v>30.007181996608445</v>
      </c>
      <c r="O639" s="117">
        <f t="shared" si="94"/>
        <v>29.982181996608446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30.007681996608447</v>
      </c>
      <c r="L640" s="115">
        <f t="shared" si="99"/>
        <v>30.056681996608447</v>
      </c>
      <c r="M640" s="98">
        <f t="shared" si="92"/>
        <v>30.007181996608448</v>
      </c>
      <c r="N640" s="116">
        <f t="shared" si="93"/>
        <v>30.057181996608445</v>
      </c>
      <c r="O640" s="117">
        <f t="shared" si="94"/>
        <v>30.032181996608447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30.057681996608448</v>
      </c>
      <c r="L641" s="115">
        <f t="shared" si="99"/>
        <v>30.106681996608447</v>
      </c>
      <c r="M641" s="98">
        <f t="shared" si="92"/>
        <v>30.057181996608449</v>
      </c>
      <c r="N641" s="116">
        <f t="shared" si="93"/>
        <v>30.107181996608446</v>
      </c>
      <c r="O641" s="117">
        <f t="shared" si="94"/>
        <v>30.082181996608448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30.107681996608449</v>
      </c>
      <c r="L642" s="115">
        <f t="shared" si="99"/>
        <v>30.156681996608448</v>
      </c>
      <c r="M642" s="98">
        <f t="shared" si="92"/>
        <v>30.10718199660845</v>
      </c>
      <c r="N642" s="116">
        <f t="shared" si="93"/>
        <v>30.157181996608447</v>
      </c>
      <c r="O642" s="117">
        <f t="shared" si="94"/>
        <v>30.132181996608448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30.157681996608449</v>
      </c>
      <c r="L643" s="115">
        <f t="shared" si="99"/>
        <v>30.206681996608449</v>
      </c>
      <c r="M643" s="98">
        <f t="shared" si="92"/>
        <v>30.15718199660845</v>
      </c>
      <c r="N643" s="116">
        <f t="shared" si="93"/>
        <v>30.207181996608448</v>
      </c>
      <c r="O643" s="117">
        <f t="shared" si="94"/>
        <v>30.182181996608449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30.20768199660845</v>
      </c>
      <c r="L644" s="115">
        <f t="shared" si="99"/>
        <v>30.256681996608449</v>
      </c>
      <c r="M644" s="98">
        <f t="shared" si="92"/>
        <v>30.207181996608451</v>
      </c>
      <c r="N644" s="116">
        <f t="shared" si="93"/>
        <v>30.257181996608448</v>
      </c>
      <c r="O644" s="117">
        <f t="shared" si="94"/>
        <v>30.23218199660845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30.257681996608451</v>
      </c>
      <c r="L645" s="115">
        <f t="shared" si="99"/>
        <v>30.30668199660845</v>
      </c>
      <c r="M645" s="98">
        <f t="shared" ref="M645:M708" si="102">K645-5*10^-(D$2+1)</f>
        <v>30.257181996608452</v>
      </c>
      <c r="N645" s="116">
        <f t="shared" ref="N645:N708" si="103">L645+5*10^-(D$2+1)</f>
        <v>30.307181996608449</v>
      </c>
      <c r="O645" s="117">
        <f t="shared" ref="O645:O708" si="104">AVERAGE(K645,L645)</f>
        <v>30.28218199660845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30.307681996608451</v>
      </c>
      <c r="L646" s="115">
        <f t="shared" ref="L646:L709" si="109">K646+$I$4-POWER(10,-$D$2)</f>
        <v>30.356681996608451</v>
      </c>
      <c r="M646" s="98">
        <f t="shared" si="102"/>
        <v>30.307181996608453</v>
      </c>
      <c r="N646" s="116">
        <f t="shared" si="103"/>
        <v>30.35718199660845</v>
      </c>
      <c r="O646" s="117">
        <f t="shared" si="104"/>
        <v>30.332181996608451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30.357681996608452</v>
      </c>
      <c r="L647" s="115">
        <f t="shared" si="109"/>
        <v>30.406681996608452</v>
      </c>
      <c r="M647" s="98">
        <f t="shared" si="102"/>
        <v>30.357181996608453</v>
      </c>
      <c r="N647" s="116">
        <f t="shared" si="103"/>
        <v>30.40718199660845</v>
      </c>
      <c r="O647" s="117">
        <f t="shared" si="104"/>
        <v>30.382181996608452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30.407681996608453</v>
      </c>
      <c r="L648" s="115">
        <f t="shared" si="109"/>
        <v>30.456681996608452</v>
      </c>
      <c r="M648" s="98">
        <f t="shared" si="102"/>
        <v>30.407181996608454</v>
      </c>
      <c r="N648" s="116">
        <f t="shared" si="103"/>
        <v>30.457181996608451</v>
      </c>
      <c r="O648" s="117">
        <f t="shared" si="104"/>
        <v>30.432181996608453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30.457681996608454</v>
      </c>
      <c r="L649" s="115">
        <f t="shared" si="109"/>
        <v>30.506681996608453</v>
      </c>
      <c r="M649" s="98">
        <f t="shared" si="102"/>
        <v>30.457181996608455</v>
      </c>
      <c r="N649" s="116">
        <f t="shared" si="103"/>
        <v>30.507181996608452</v>
      </c>
      <c r="O649" s="117">
        <f t="shared" si="104"/>
        <v>30.482181996608453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30.507681996608454</v>
      </c>
      <c r="L650" s="115">
        <f t="shared" si="109"/>
        <v>30.556681996608454</v>
      </c>
      <c r="M650" s="98">
        <f t="shared" si="102"/>
        <v>30.507181996608455</v>
      </c>
      <c r="N650" s="116">
        <f t="shared" si="103"/>
        <v>30.557181996608453</v>
      </c>
      <c r="O650" s="117">
        <f t="shared" si="104"/>
        <v>30.532181996608454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30.557681996608455</v>
      </c>
      <c r="L651" s="115">
        <f t="shared" si="109"/>
        <v>30.606681996608454</v>
      </c>
      <c r="M651" s="98">
        <f t="shared" si="102"/>
        <v>30.557181996608456</v>
      </c>
      <c r="N651" s="116">
        <f t="shared" si="103"/>
        <v>30.607181996608453</v>
      </c>
      <c r="O651" s="117">
        <f t="shared" si="104"/>
        <v>30.582181996608455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30.607681996608456</v>
      </c>
      <c r="L652" s="115">
        <f t="shared" si="109"/>
        <v>30.656681996608455</v>
      </c>
      <c r="M652" s="98">
        <f t="shared" si="102"/>
        <v>30.607181996608457</v>
      </c>
      <c r="N652" s="116">
        <f t="shared" si="103"/>
        <v>30.657181996608454</v>
      </c>
      <c r="O652" s="117">
        <f t="shared" si="104"/>
        <v>30.632181996608455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30.657681996608456</v>
      </c>
      <c r="L653" s="115">
        <f t="shared" si="109"/>
        <v>30.706681996608456</v>
      </c>
      <c r="M653" s="98">
        <f t="shared" si="102"/>
        <v>30.657181996608458</v>
      </c>
      <c r="N653" s="116">
        <f t="shared" si="103"/>
        <v>30.707181996608455</v>
      </c>
      <c r="O653" s="117">
        <f t="shared" si="104"/>
        <v>30.682181996608456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30.707681996608457</v>
      </c>
      <c r="L654" s="115">
        <f t="shared" si="109"/>
        <v>30.756681996608457</v>
      </c>
      <c r="M654" s="98">
        <f t="shared" si="102"/>
        <v>30.707181996608458</v>
      </c>
      <c r="N654" s="116">
        <f t="shared" si="103"/>
        <v>30.757181996608455</v>
      </c>
      <c r="O654" s="117">
        <f t="shared" si="104"/>
        <v>30.732181996608457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30.757681996608458</v>
      </c>
      <c r="L655" s="115">
        <f t="shared" si="109"/>
        <v>30.806681996608457</v>
      </c>
      <c r="M655" s="98">
        <f t="shared" si="102"/>
        <v>30.757181996608459</v>
      </c>
      <c r="N655" s="116">
        <f t="shared" si="103"/>
        <v>30.807181996608456</v>
      </c>
      <c r="O655" s="117">
        <f t="shared" si="104"/>
        <v>30.782181996608458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30.807681996608459</v>
      </c>
      <c r="L656" s="115">
        <f t="shared" si="109"/>
        <v>30.856681996608458</v>
      </c>
      <c r="M656" s="98">
        <f t="shared" si="102"/>
        <v>30.80718199660846</v>
      </c>
      <c r="N656" s="116">
        <f t="shared" si="103"/>
        <v>30.857181996608457</v>
      </c>
      <c r="O656" s="117">
        <f t="shared" si="104"/>
        <v>30.832181996608458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30.857681996608459</v>
      </c>
      <c r="L657" s="115">
        <f t="shared" si="109"/>
        <v>30.906681996608459</v>
      </c>
      <c r="M657" s="98">
        <f t="shared" si="102"/>
        <v>30.85718199660846</v>
      </c>
      <c r="N657" s="116">
        <f t="shared" si="103"/>
        <v>30.907181996608458</v>
      </c>
      <c r="O657" s="117">
        <f t="shared" si="104"/>
        <v>30.882181996608459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30.90768199660846</v>
      </c>
      <c r="L658" s="115">
        <f t="shared" si="109"/>
        <v>30.956681996608459</v>
      </c>
      <c r="M658" s="98">
        <f t="shared" si="102"/>
        <v>30.907181996608461</v>
      </c>
      <c r="N658" s="116">
        <f t="shared" si="103"/>
        <v>30.957181996608458</v>
      </c>
      <c r="O658" s="117">
        <f t="shared" si="104"/>
        <v>30.93218199660846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30.957681996608461</v>
      </c>
      <c r="L659" s="115">
        <f t="shared" si="109"/>
        <v>31.00668199660846</v>
      </c>
      <c r="M659" s="98">
        <f t="shared" si="102"/>
        <v>30.957181996608462</v>
      </c>
      <c r="N659" s="116">
        <f t="shared" si="103"/>
        <v>31.007181996608459</v>
      </c>
      <c r="O659" s="117">
        <f t="shared" si="104"/>
        <v>30.98218199660846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31.007681996608461</v>
      </c>
      <c r="L660" s="115">
        <f t="shared" si="109"/>
        <v>31.056681996608461</v>
      </c>
      <c r="M660" s="98">
        <f t="shared" si="102"/>
        <v>31.007181996608463</v>
      </c>
      <c r="N660" s="116">
        <f t="shared" si="103"/>
        <v>31.05718199660846</v>
      </c>
      <c r="O660" s="117">
        <f t="shared" si="104"/>
        <v>31.032181996608461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31.057681996608462</v>
      </c>
      <c r="L661" s="115">
        <f t="shared" si="109"/>
        <v>31.106681996608462</v>
      </c>
      <c r="M661" s="98">
        <f t="shared" si="102"/>
        <v>31.057181996608463</v>
      </c>
      <c r="N661" s="116">
        <f t="shared" si="103"/>
        <v>31.10718199660846</v>
      </c>
      <c r="O661" s="117">
        <f t="shared" si="104"/>
        <v>31.082181996608462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31.107681996608463</v>
      </c>
      <c r="L662" s="115">
        <f t="shared" si="109"/>
        <v>31.156681996608462</v>
      </c>
      <c r="M662" s="98">
        <f t="shared" si="102"/>
        <v>31.107181996608464</v>
      </c>
      <c r="N662" s="116">
        <f t="shared" si="103"/>
        <v>31.157181996608461</v>
      </c>
      <c r="O662" s="117">
        <f t="shared" si="104"/>
        <v>31.132181996608463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31.157681996608463</v>
      </c>
      <c r="L663" s="115">
        <f t="shared" si="109"/>
        <v>31.206681996608463</v>
      </c>
      <c r="M663" s="98">
        <f t="shared" si="102"/>
        <v>31.157181996608465</v>
      </c>
      <c r="N663" s="116">
        <f t="shared" si="103"/>
        <v>31.207181996608462</v>
      </c>
      <c r="O663" s="117">
        <f t="shared" si="104"/>
        <v>31.182181996608463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31.207681996608464</v>
      </c>
      <c r="L664" s="115">
        <f t="shared" si="109"/>
        <v>31.256681996608464</v>
      </c>
      <c r="M664" s="98">
        <f t="shared" si="102"/>
        <v>31.207181996608465</v>
      </c>
      <c r="N664" s="116">
        <f t="shared" si="103"/>
        <v>31.257181996608463</v>
      </c>
      <c r="O664" s="117">
        <f t="shared" si="104"/>
        <v>31.232181996608464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31.257681996608465</v>
      </c>
      <c r="L665" s="115">
        <f t="shared" si="109"/>
        <v>31.306681996608464</v>
      </c>
      <c r="M665" s="98">
        <f t="shared" si="102"/>
        <v>31.257181996608466</v>
      </c>
      <c r="N665" s="116">
        <f t="shared" si="103"/>
        <v>31.307181996608463</v>
      </c>
      <c r="O665" s="117">
        <f t="shared" si="104"/>
        <v>31.282181996608465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31.307681996608466</v>
      </c>
      <c r="L666" s="115">
        <f t="shared" si="109"/>
        <v>31.356681996608465</v>
      </c>
      <c r="M666" s="98">
        <f t="shared" si="102"/>
        <v>31.307181996608467</v>
      </c>
      <c r="N666" s="116">
        <f t="shared" si="103"/>
        <v>31.357181996608464</v>
      </c>
      <c r="O666" s="117">
        <f t="shared" si="104"/>
        <v>31.332181996608465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31.357681996608466</v>
      </c>
      <c r="L667" s="115">
        <f t="shared" si="109"/>
        <v>31.406681996608466</v>
      </c>
      <c r="M667" s="98">
        <f t="shared" si="102"/>
        <v>31.357181996608468</v>
      </c>
      <c r="N667" s="116">
        <f t="shared" si="103"/>
        <v>31.407181996608465</v>
      </c>
      <c r="O667" s="117">
        <f t="shared" si="104"/>
        <v>31.382181996608466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31.407681996608467</v>
      </c>
      <c r="L668" s="115">
        <f t="shared" si="109"/>
        <v>31.456681996608467</v>
      </c>
      <c r="M668" s="98">
        <f t="shared" si="102"/>
        <v>31.407181996608468</v>
      </c>
      <c r="N668" s="116">
        <f t="shared" si="103"/>
        <v>31.457181996608465</v>
      </c>
      <c r="O668" s="117">
        <f t="shared" si="104"/>
        <v>31.432181996608467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31.457681996608468</v>
      </c>
      <c r="L669" s="115">
        <f t="shared" si="109"/>
        <v>31.506681996608467</v>
      </c>
      <c r="M669" s="98">
        <f t="shared" si="102"/>
        <v>31.457181996608469</v>
      </c>
      <c r="N669" s="116">
        <f t="shared" si="103"/>
        <v>31.507181996608466</v>
      </c>
      <c r="O669" s="117">
        <f t="shared" si="104"/>
        <v>31.482181996608468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31.507681996608468</v>
      </c>
      <c r="L670" s="115">
        <f t="shared" si="109"/>
        <v>31.556681996608468</v>
      </c>
      <c r="M670" s="98">
        <f t="shared" si="102"/>
        <v>31.50718199660847</v>
      </c>
      <c r="N670" s="116">
        <f t="shared" si="103"/>
        <v>31.557181996608467</v>
      </c>
      <c r="O670" s="117">
        <f t="shared" si="104"/>
        <v>31.532181996608468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31.557681996608469</v>
      </c>
      <c r="L671" s="115">
        <f t="shared" si="109"/>
        <v>31.606681996608469</v>
      </c>
      <c r="M671" s="98">
        <f t="shared" si="102"/>
        <v>31.55718199660847</v>
      </c>
      <c r="N671" s="116">
        <f t="shared" si="103"/>
        <v>31.607181996608468</v>
      </c>
      <c r="O671" s="117">
        <f t="shared" si="104"/>
        <v>31.582181996608469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31.60768199660847</v>
      </c>
      <c r="L672" s="115">
        <f t="shared" si="109"/>
        <v>31.656681996608469</v>
      </c>
      <c r="M672" s="98">
        <f t="shared" si="102"/>
        <v>31.607181996608471</v>
      </c>
      <c r="N672" s="116">
        <f t="shared" si="103"/>
        <v>31.657181996608468</v>
      </c>
      <c r="O672" s="117">
        <f t="shared" si="104"/>
        <v>31.63218199660847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31.657681996608471</v>
      </c>
      <c r="L673" s="115">
        <f t="shared" si="109"/>
        <v>31.70668199660847</v>
      </c>
      <c r="M673" s="98">
        <f t="shared" si="102"/>
        <v>31.657181996608472</v>
      </c>
      <c r="N673" s="116">
        <f t="shared" si="103"/>
        <v>31.707181996608469</v>
      </c>
      <c r="O673" s="117">
        <f t="shared" si="104"/>
        <v>31.68218199660847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31.707681996608471</v>
      </c>
      <c r="L674" s="115">
        <f t="shared" si="109"/>
        <v>31.756681996608471</v>
      </c>
      <c r="M674" s="98">
        <f t="shared" si="102"/>
        <v>31.707181996608472</v>
      </c>
      <c r="N674" s="116">
        <f t="shared" si="103"/>
        <v>31.75718199660847</v>
      </c>
      <c r="O674" s="117">
        <f t="shared" si="104"/>
        <v>31.732181996608471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31.757681996608472</v>
      </c>
      <c r="L675" s="115">
        <f t="shared" si="109"/>
        <v>31.806681996608472</v>
      </c>
      <c r="M675" s="98">
        <f t="shared" si="102"/>
        <v>31.757181996608473</v>
      </c>
      <c r="N675" s="116">
        <f t="shared" si="103"/>
        <v>31.80718199660847</v>
      </c>
      <c r="O675" s="117">
        <f t="shared" si="104"/>
        <v>31.782181996608472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31.807681996608473</v>
      </c>
      <c r="L676" s="115">
        <f t="shared" si="109"/>
        <v>31.856681996608472</v>
      </c>
      <c r="M676" s="98">
        <f t="shared" si="102"/>
        <v>31.807181996608474</v>
      </c>
      <c r="N676" s="116">
        <f t="shared" si="103"/>
        <v>31.857181996608471</v>
      </c>
      <c r="O676" s="117">
        <f t="shared" si="104"/>
        <v>31.832181996608472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31.857681996608473</v>
      </c>
      <c r="L677" s="115">
        <f t="shared" si="109"/>
        <v>31.906681996608473</v>
      </c>
      <c r="M677" s="98">
        <f t="shared" si="102"/>
        <v>31.857181996608475</v>
      </c>
      <c r="N677" s="116">
        <f t="shared" si="103"/>
        <v>31.907181996608472</v>
      </c>
      <c r="O677" s="117">
        <f t="shared" si="104"/>
        <v>31.882181996608473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31.907681996608474</v>
      </c>
      <c r="L678" s="115">
        <f t="shared" si="109"/>
        <v>31.956681996608474</v>
      </c>
      <c r="M678" s="98">
        <f t="shared" si="102"/>
        <v>31.907181996608475</v>
      </c>
      <c r="N678" s="116">
        <f t="shared" si="103"/>
        <v>31.957181996608472</v>
      </c>
      <c r="O678" s="117">
        <f t="shared" si="104"/>
        <v>31.932181996608474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31.957681996608475</v>
      </c>
      <c r="L679" s="115">
        <f t="shared" si="109"/>
        <v>32.006681996608478</v>
      </c>
      <c r="M679" s="98">
        <f t="shared" si="102"/>
        <v>31.957181996608476</v>
      </c>
      <c r="N679" s="116">
        <f t="shared" si="103"/>
        <v>32.00718199660848</v>
      </c>
      <c r="O679" s="117">
        <f t="shared" si="104"/>
        <v>31.982181996608475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32.007681996608476</v>
      </c>
      <c r="L680" s="115">
        <f t="shared" si="109"/>
        <v>32.056681996608475</v>
      </c>
      <c r="M680" s="98">
        <f t="shared" si="102"/>
        <v>32.007181996608473</v>
      </c>
      <c r="N680" s="116">
        <f t="shared" si="103"/>
        <v>32.057181996608477</v>
      </c>
      <c r="O680" s="117">
        <f t="shared" si="104"/>
        <v>32.032181996608472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32.057681996608473</v>
      </c>
      <c r="L681" s="115">
        <f t="shared" si="109"/>
        <v>32.106681996608472</v>
      </c>
      <c r="M681" s="98">
        <f t="shared" si="102"/>
        <v>32.05718199660847</v>
      </c>
      <c r="N681" s="116">
        <f t="shared" si="103"/>
        <v>32.107181996608475</v>
      </c>
      <c r="O681" s="117">
        <f t="shared" si="104"/>
        <v>32.082181996608469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32.10768199660847</v>
      </c>
      <c r="L682" s="115">
        <f t="shared" si="109"/>
        <v>32.156681996608469</v>
      </c>
      <c r="M682" s="98">
        <f t="shared" si="102"/>
        <v>32.107181996608468</v>
      </c>
      <c r="N682" s="116">
        <f t="shared" si="103"/>
        <v>32.157181996608472</v>
      </c>
      <c r="O682" s="117">
        <f t="shared" si="104"/>
        <v>32.132181996608466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32.157681996608467</v>
      </c>
      <c r="L683" s="115">
        <f t="shared" si="109"/>
        <v>32.206681996608467</v>
      </c>
      <c r="M683" s="98">
        <f t="shared" si="102"/>
        <v>32.157181996608465</v>
      </c>
      <c r="N683" s="116">
        <f t="shared" si="103"/>
        <v>32.207181996608469</v>
      </c>
      <c r="O683" s="117">
        <f t="shared" si="104"/>
        <v>32.182181996608463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32.207681996608464</v>
      </c>
      <c r="L684" s="115">
        <f t="shared" si="109"/>
        <v>32.256681996608464</v>
      </c>
      <c r="M684" s="98">
        <f t="shared" si="102"/>
        <v>32.207181996608462</v>
      </c>
      <c r="N684" s="116">
        <f t="shared" si="103"/>
        <v>32.257181996608466</v>
      </c>
      <c r="O684" s="117">
        <f t="shared" si="104"/>
        <v>32.23218199660846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32.257681996608461</v>
      </c>
      <c r="L685" s="115">
        <f t="shared" si="109"/>
        <v>32.306681996608461</v>
      </c>
      <c r="M685" s="98">
        <f t="shared" si="102"/>
        <v>32.257181996608459</v>
      </c>
      <c r="N685" s="116">
        <f t="shared" si="103"/>
        <v>32.307181996608463</v>
      </c>
      <c r="O685" s="117">
        <f t="shared" si="104"/>
        <v>32.282181996608458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32.307681996608459</v>
      </c>
      <c r="L686" s="115">
        <f t="shared" si="109"/>
        <v>32.356681996608458</v>
      </c>
      <c r="M686" s="98">
        <f t="shared" si="102"/>
        <v>32.307181996608456</v>
      </c>
      <c r="N686" s="116">
        <f t="shared" si="103"/>
        <v>32.35718199660846</v>
      </c>
      <c r="O686" s="117">
        <f t="shared" si="104"/>
        <v>32.332181996608455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32.357681996608456</v>
      </c>
      <c r="L687" s="115">
        <f t="shared" si="109"/>
        <v>32.406681996608455</v>
      </c>
      <c r="M687" s="98">
        <f t="shared" si="102"/>
        <v>32.357181996608453</v>
      </c>
      <c r="N687" s="116">
        <f t="shared" si="103"/>
        <v>32.407181996608458</v>
      </c>
      <c r="O687" s="117">
        <f t="shared" si="104"/>
        <v>32.382181996608452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32.407681996608453</v>
      </c>
      <c r="L688" s="115">
        <f t="shared" si="109"/>
        <v>32.456681996608452</v>
      </c>
      <c r="M688" s="98">
        <f t="shared" si="102"/>
        <v>32.40718199660845</v>
      </c>
      <c r="N688" s="116">
        <f t="shared" si="103"/>
        <v>32.457181996608455</v>
      </c>
      <c r="O688" s="117">
        <f t="shared" si="104"/>
        <v>32.432181996608449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32.45768199660845</v>
      </c>
      <c r="L689" s="115">
        <f t="shared" si="109"/>
        <v>32.506681996608449</v>
      </c>
      <c r="M689" s="98">
        <f t="shared" si="102"/>
        <v>32.457181996608448</v>
      </c>
      <c r="N689" s="116">
        <f t="shared" si="103"/>
        <v>32.507181996608452</v>
      </c>
      <c r="O689" s="117">
        <f t="shared" si="104"/>
        <v>32.482181996608446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32.507681996608447</v>
      </c>
      <c r="L690" s="115">
        <f t="shared" si="109"/>
        <v>32.556681996608447</v>
      </c>
      <c r="M690" s="98">
        <f t="shared" si="102"/>
        <v>32.507181996608445</v>
      </c>
      <c r="N690" s="116">
        <f t="shared" si="103"/>
        <v>32.557181996608449</v>
      </c>
      <c r="O690" s="117">
        <f t="shared" si="104"/>
        <v>32.532181996608443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32.557681996608444</v>
      </c>
      <c r="L691" s="115">
        <f t="shared" si="109"/>
        <v>32.606681996608444</v>
      </c>
      <c r="M691" s="98">
        <f t="shared" si="102"/>
        <v>32.557181996608442</v>
      </c>
      <c r="N691" s="116">
        <f t="shared" si="103"/>
        <v>32.607181996608446</v>
      </c>
      <c r="O691" s="117">
        <f t="shared" si="104"/>
        <v>32.58218199660844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32.607681996608441</v>
      </c>
      <c r="L692" s="115">
        <f t="shared" si="109"/>
        <v>32.656681996608441</v>
      </c>
      <c r="M692" s="98">
        <f t="shared" si="102"/>
        <v>32.607181996608439</v>
      </c>
      <c r="N692" s="116">
        <f t="shared" si="103"/>
        <v>32.657181996608443</v>
      </c>
      <c r="O692" s="117">
        <f t="shared" si="104"/>
        <v>32.632181996608438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32.657681996608439</v>
      </c>
      <c r="L693" s="115">
        <f t="shared" si="109"/>
        <v>32.706681996608438</v>
      </c>
      <c r="M693" s="98">
        <f t="shared" si="102"/>
        <v>32.657181996608436</v>
      </c>
      <c r="N693" s="116">
        <f t="shared" si="103"/>
        <v>32.70718199660844</v>
      </c>
      <c r="O693" s="117">
        <f t="shared" si="104"/>
        <v>32.682181996608435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32.707681996608436</v>
      </c>
      <c r="L694" s="115">
        <f t="shared" si="109"/>
        <v>32.756681996608435</v>
      </c>
      <c r="M694" s="98">
        <f t="shared" si="102"/>
        <v>32.707181996608433</v>
      </c>
      <c r="N694" s="116">
        <f t="shared" si="103"/>
        <v>32.757181996608438</v>
      </c>
      <c r="O694" s="117">
        <f t="shared" si="104"/>
        <v>32.732181996608432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32.757681996608433</v>
      </c>
      <c r="L695" s="115">
        <f t="shared" si="109"/>
        <v>32.806681996608432</v>
      </c>
      <c r="M695" s="98">
        <f t="shared" si="102"/>
        <v>32.757181996608431</v>
      </c>
      <c r="N695" s="116">
        <f t="shared" si="103"/>
        <v>32.807181996608435</v>
      </c>
      <c r="O695" s="117">
        <f t="shared" si="104"/>
        <v>32.782181996608429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32.80768199660843</v>
      </c>
      <c r="L696" s="115">
        <f t="shared" si="109"/>
        <v>32.85668199660843</v>
      </c>
      <c r="M696" s="98">
        <f t="shared" si="102"/>
        <v>32.807181996608428</v>
      </c>
      <c r="N696" s="116">
        <f t="shared" si="103"/>
        <v>32.857181996608432</v>
      </c>
      <c r="O696" s="117">
        <f t="shared" si="104"/>
        <v>32.832181996608426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32.857681996608427</v>
      </c>
      <c r="L697" s="115">
        <f t="shared" si="109"/>
        <v>32.906681996608427</v>
      </c>
      <c r="M697" s="98">
        <f t="shared" si="102"/>
        <v>32.857181996608425</v>
      </c>
      <c r="N697" s="116">
        <f t="shared" si="103"/>
        <v>32.907181996608429</v>
      </c>
      <c r="O697" s="117">
        <f t="shared" si="104"/>
        <v>32.882181996608423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32.907681996608424</v>
      </c>
      <c r="L698" s="115">
        <f t="shared" si="109"/>
        <v>32.956681996608424</v>
      </c>
      <c r="M698" s="98">
        <f t="shared" si="102"/>
        <v>32.907181996608422</v>
      </c>
      <c r="N698" s="116">
        <f t="shared" si="103"/>
        <v>32.957181996608426</v>
      </c>
      <c r="O698" s="117">
        <f t="shared" si="104"/>
        <v>32.932181996608421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32.957681996608422</v>
      </c>
      <c r="L699" s="115">
        <f t="shared" si="109"/>
        <v>33.006681996608421</v>
      </c>
      <c r="M699" s="98">
        <f t="shared" si="102"/>
        <v>32.957181996608419</v>
      </c>
      <c r="N699" s="116">
        <f t="shared" si="103"/>
        <v>33.007181996608423</v>
      </c>
      <c r="O699" s="117">
        <f t="shared" si="104"/>
        <v>32.982181996608418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33.007681996608419</v>
      </c>
      <c r="L700" s="115">
        <f t="shared" si="109"/>
        <v>33.056681996608418</v>
      </c>
      <c r="M700" s="98">
        <f t="shared" si="102"/>
        <v>33.007181996608416</v>
      </c>
      <c r="N700" s="116">
        <f t="shared" si="103"/>
        <v>33.057181996608421</v>
      </c>
      <c r="O700" s="117">
        <f t="shared" si="104"/>
        <v>33.032181996608415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33.057681996608416</v>
      </c>
      <c r="L701" s="115">
        <f t="shared" si="109"/>
        <v>33.106681996608415</v>
      </c>
      <c r="M701" s="98">
        <f t="shared" si="102"/>
        <v>33.057181996608413</v>
      </c>
      <c r="N701" s="116">
        <f t="shared" si="103"/>
        <v>33.107181996608418</v>
      </c>
      <c r="O701" s="117">
        <f t="shared" si="104"/>
        <v>33.082181996608412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33.107681996608413</v>
      </c>
      <c r="L702" s="115">
        <f t="shared" si="109"/>
        <v>33.156681996608413</v>
      </c>
      <c r="M702" s="98">
        <f t="shared" si="102"/>
        <v>33.107181996608411</v>
      </c>
      <c r="N702" s="116">
        <f t="shared" si="103"/>
        <v>33.157181996608415</v>
      </c>
      <c r="O702" s="117">
        <f t="shared" si="104"/>
        <v>33.132181996608409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33.15768199660841</v>
      </c>
      <c r="L703" s="115">
        <f t="shared" si="109"/>
        <v>33.20668199660841</v>
      </c>
      <c r="M703" s="98">
        <f t="shared" si="102"/>
        <v>33.157181996608408</v>
      </c>
      <c r="N703" s="116">
        <f t="shared" si="103"/>
        <v>33.207181996608412</v>
      </c>
      <c r="O703" s="117">
        <f t="shared" si="104"/>
        <v>33.182181996608406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33.207681996608407</v>
      </c>
      <c r="L704" s="115">
        <f t="shared" si="109"/>
        <v>33.256681996608407</v>
      </c>
      <c r="M704" s="98">
        <f t="shared" si="102"/>
        <v>33.207181996608405</v>
      </c>
      <c r="N704" s="116">
        <f t="shared" si="103"/>
        <v>33.257181996608409</v>
      </c>
      <c r="O704" s="117">
        <f t="shared" si="104"/>
        <v>33.232181996608404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33.257681996608405</v>
      </c>
      <c r="L705" s="115">
        <f t="shared" si="109"/>
        <v>33.306681996608404</v>
      </c>
      <c r="M705" s="98">
        <f t="shared" si="102"/>
        <v>33.257181996608402</v>
      </c>
      <c r="N705" s="116">
        <f t="shared" si="103"/>
        <v>33.307181996608406</v>
      </c>
      <c r="O705" s="117">
        <f t="shared" si="104"/>
        <v>33.282181996608401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33.307681996608402</v>
      </c>
      <c r="L706" s="115">
        <f t="shared" si="109"/>
        <v>33.356681996608401</v>
      </c>
      <c r="M706" s="98">
        <f t="shared" si="102"/>
        <v>33.307181996608399</v>
      </c>
      <c r="N706" s="116">
        <f t="shared" si="103"/>
        <v>33.357181996608404</v>
      </c>
      <c r="O706" s="117">
        <f t="shared" si="104"/>
        <v>33.332181996608398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33.357681996608399</v>
      </c>
      <c r="L707" s="115">
        <f t="shared" si="109"/>
        <v>33.406681996608398</v>
      </c>
      <c r="M707" s="98">
        <f t="shared" si="102"/>
        <v>33.357181996608396</v>
      </c>
      <c r="N707" s="116">
        <f t="shared" si="103"/>
        <v>33.407181996608401</v>
      </c>
      <c r="O707" s="117">
        <f t="shared" si="104"/>
        <v>33.382181996608395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33.407681996608396</v>
      </c>
      <c r="L708" s="115">
        <f t="shared" si="109"/>
        <v>33.456681996608395</v>
      </c>
      <c r="M708" s="98">
        <f t="shared" si="102"/>
        <v>33.407181996608394</v>
      </c>
      <c r="N708" s="116">
        <f t="shared" si="103"/>
        <v>33.457181996608398</v>
      </c>
      <c r="O708" s="117">
        <f t="shared" si="104"/>
        <v>33.432181996608392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33.457681996608393</v>
      </c>
      <c r="L709" s="115">
        <f t="shared" si="109"/>
        <v>33.506681996608393</v>
      </c>
      <c r="M709" s="98">
        <f t="shared" ref="M709:M772" si="112">K709-5*10^-(D$2+1)</f>
        <v>33.457181996608391</v>
      </c>
      <c r="N709" s="116">
        <f t="shared" ref="N709:N772" si="113">L709+5*10^-(D$2+1)</f>
        <v>33.507181996608395</v>
      </c>
      <c r="O709" s="117">
        <f t="shared" ref="O709:O772" si="114">AVERAGE(K709,L709)</f>
        <v>33.482181996608389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33.50768199660839</v>
      </c>
      <c r="L710" s="115">
        <f t="shared" ref="L710:L773" si="119">K710+$I$4-POWER(10,-$D$2)</f>
        <v>33.55668199660839</v>
      </c>
      <c r="M710" s="98">
        <f t="shared" si="112"/>
        <v>33.507181996608388</v>
      </c>
      <c r="N710" s="116">
        <f t="shared" si="113"/>
        <v>33.557181996608392</v>
      </c>
      <c r="O710" s="117">
        <f t="shared" si="114"/>
        <v>33.532181996608386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33.557681996608387</v>
      </c>
      <c r="L711" s="115">
        <f t="shared" si="119"/>
        <v>33.606681996608387</v>
      </c>
      <c r="M711" s="98">
        <f t="shared" si="112"/>
        <v>33.557181996608385</v>
      </c>
      <c r="N711" s="116">
        <f t="shared" si="113"/>
        <v>33.607181996608389</v>
      </c>
      <c r="O711" s="117">
        <f t="shared" si="114"/>
        <v>33.582181996608384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33.607681996608385</v>
      </c>
      <c r="L712" s="115">
        <f t="shared" si="119"/>
        <v>33.656681996608384</v>
      </c>
      <c r="M712" s="98">
        <f t="shared" si="112"/>
        <v>33.607181996608382</v>
      </c>
      <c r="N712" s="116">
        <f t="shared" si="113"/>
        <v>33.657181996608386</v>
      </c>
      <c r="O712" s="117">
        <f t="shared" si="114"/>
        <v>33.632181996608381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33.657681996608382</v>
      </c>
      <c r="L713" s="115">
        <f t="shared" si="119"/>
        <v>33.706681996608381</v>
      </c>
      <c r="M713" s="98">
        <f t="shared" si="112"/>
        <v>33.657181996608379</v>
      </c>
      <c r="N713" s="116">
        <f t="shared" si="113"/>
        <v>33.707181996608384</v>
      </c>
      <c r="O713" s="117">
        <f t="shared" si="114"/>
        <v>33.682181996608378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33.707681996608379</v>
      </c>
      <c r="L714" s="115">
        <f t="shared" si="119"/>
        <v>33.756681996608378</v>
      </c>
      <c r="M714" s="98">
        <f t="shared" si="112"/>
        <v>33.707181996608377</v>
      </c>
      <c r="N714" s="116">
        <f t="shared" si="113"/>
        <v>33.757181996608381</v>
      </c>
      <c r="O714" s="117">
        <f t="shared" si="114"/>
        <v>33.732181996608375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33.757681996608376</v>
      </c>
      <c r="L715" s="115">
        <f t="shared" si="119"/>
        <v>33.806681996608376</v>
      </c>
      <c r="M715" s="98">
        <f t="shared" si="112"/>
        <v>33.757181996608374</v>
      </c>
      <c r="N715" s="116">
        <f t="shared" si="113"/>
        <v>33.807181996608378</v>
      </c>
      <c r="O715" s="117">
        <f t="shared" si="114"/>
        <v>33.782181996608372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33.807681996608373</v>
      </c>
      <c r="L716" s="115">
        <f t="shared" si="119"/>
        <v>33.856681996608373</v>
      </c>
      <c r="M716" s="98">
        <f t="shared" si="112"/>
        <v>33.807181996608371</v>
      </c>
      <c r="N716" s="116">
        <f t="shared" si="113"/>
        <v>33.857181996608375</v>
      </c>
      <c r="O716" s="117">
        <f t="shared" si="114"/>
        <v>33.832181996608369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33.85768199660837</v>
      </c>
      <c r="L717" s="115">
        <f t="shared" si="119"/>
        <v>33.90668199660837</v>
      </c>
      <c r="M717" s="98">
        <f t="shared" si="112"/>
        <v>33.857181996608368</v>
      </c>
      <c r="N717" s="116">
        <f t="shared" si="113"/>
        <v>33.907181996608372</v>
      </c>
      <c r="O717" s="117">
        <f t="shared" si="114"/>
        <v>33.882181996608367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33.907681996608368</v>
      </c>
      <c r="L718" s="115">
        <f t="shared" si="119"/>
        <v>33.956681996608367</v>
      </c>
      <c r="M718" s="98">
        <f t="shared" si="112"/>
        <v>33.907181996608365</v>
      </c>
      <c r="N718" s="116">
        <f t="shared" si="113"/>
        <v>33.957181996608369</v>
      </c>
      <c r="O718" s="117">
        <f t="shared" si="114"/>
        <v>33.932181996608364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33.957681996608365</v>
      </c>
      <c r="L719" s="115">
        <f t="shared" si="119"/>
        <v>34.006681996608364</v>
      </c>
      <c r="M719" s="98">
        <f t="shared" si="112"/>
        <v>33.957181996608362</v>
      </c>
      <c r="N719" s="116">
        <f t="shared" si="113"/>
        <v>34.007181996608367</v>
      </c>
      <c r="O719" s="117">
        <f t="shared" si="114"/>
        <v>33.982181996608361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34.007681996608362</v>
      </c>
      <c r="L720" s="115">
        <f t="shared" si="119"/>
        <v>34.056681996608361</v>
      </c>
      <c r="M720" s="98">
        <f t="shared" si="112"/>
        <v>34.007181996608359</v>
      </c>
      <c r="N720" s="116">
        <f t="shared" si="113"/>
        <v>34.057181996608364</v>
      </c>
      <c r="O720" s="117">
        <f t="shared" si="114"/>
        <v>34.032181996608358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34.057681996608359</v>
      </c>
      <c r="L721" s="115">
        <f t="shared" si="119"/>
        <v>34.106681996608359</v>
      </c>
      <c r="M721" s="98">
        <f t="shared" si="112"/>
        <v>34.057181996608357</v>
      </c>
      <c r="N721" s="116">
        <f t="shared" si="113"/>
        <v>34.107181996608361</v>
      </c>
      <c r="O721" s="117">
        <f t="shared" si="114"/>
        <v>34.082181996608355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34.107681996608356</v>
      </c>
      <c r="L722" s="115">
        <f t="shared" si="119"/>
        <v>34.156681996608356</v>
      </c>
      <c r="M722" s="98">
        <f t="shared" si="112"/>
        <v>34.107181996608354</v>
      </c>
      <c r="N722" s="116">
        <f t="shared" si="113"/>
        <v>34.157181996608358</v>
      </c>
      <c r="O722" s="117">
        <f t="shared" si="114"/>
        <v>34.132181996608352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34.157681996608353</v>
      </c>
      <c r="L723" s="115">
        <f t="shared" si="119"/>
        <v>34.206681996608353</v>
      </c>
      <c r="M723" s="98">
        <f t="shared" si="112"/>
        <v>34.157181996608351</v>
      </c>
      <c r="N723" s="116">
        <f t="shared" si="113"/>
        <v>34.207181996608355</v>
      </c>
      <c r="O723" s="117">
        <f t="shared" si="114"/>
        <v>34.18218199660835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34.207681996608351</v>
      </c>
      <c r="L724" s="115">
        <f t="shared" si="119"/>
        <v>34.25668199660835</v>
      </c>
      <c r="M724" s="98">
        <f t="shared" si="112"/>
        <v>34.207181996608348</v>
      </c>
      <c r="N724" s="116">
        <f t="shared" si="113"/>
        <v>34.257181996608352</v>
      </c>
      <c r="O724" s="117">
        <f t="shared" si="114"/>
        <v>34.232181996608347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34.257681996608348</v>
      </c>
      <c r="L725" s="115">
        <f t="shared" si="119"/>
        <v>34.306681996608347</v>
      </c>
      <c r="M725" s="98">
        <f t="shared" si="112"/>
        <v>34.257181996608345</v>
      </c>
      <c r="N725" s="116">
        <f t="shared" si="113"/>
        <v>34.30718199660835</v>
      </c>
      <c r="O725" s="117">
        <f t="shared" si="114"/>
        <v>34.282181996608344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34.307681996608345</v>
      </c>
      <c r="L726" s="115">
        <f t="shared" si="119"/>
        <v>34.356681996608344</v>
      </c>
      <c r="M726" s="98">
        <f t="shared" si="112"/>
        <v>34.307181996608342</v>
      </c>
      <c r="N726" s="116">
        <f t="shared" si="113"/>
        <v>34.357181996608347</v>
      </c>
      <c r="O726" s="117">
        <f t="shared" si="114"/>
        <v>34.332181996608341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34.357681996608342</v>
      </c>
      <c r="L727" s="115">
        <f t="shared" si="119"/>
        <v>34.406681996608341</v>
      </c>
      <c r="M727" s="98">
        <f t="shared" si="112"/>
        <v>34.35718199660834</v>
      </c>
      <c r="N727" s="116">
        <f t="shared" si="113"/>
        <v>34.407181996608344</v>
      </c>
      <c r="O727" s="117">
        <f t="shared" si="114"/>
        <v>34.382181996608338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34.407681996608339</v>
      </c>
      <c r="L728" s="115">
        <f t="shared" si="119"/>
        <v>34.456681996608339</v>
      </c>
      <c r="M728" s="98">
        <f t="shared" si="112"/>
        <v>34.407181996608337</v>
      </c>
      <c r="N728" s="116">
        <f t="shared" si="113"/>
        <v>34.457181996608341</v>
      </c>
      <c r="O728" s="117">
        <f t="shared" si="114"/>
        <v>34.432181996608335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34.457681996608336</v>
      </c>
      <c r="L729" s="115">
        <f t="shared" si="119"/>
        <v>34.506681996608336</v>
      </c>
      <c r="M729" s="98">
        <f t="shared" si="112"/>
        <v>34.457181996608334</v>
      </c>
      <c r="N729" s="116">
        <f t="shared" si="113"/>
        <v>34.507181996608338</v>
      </c>
      <c r="O729" s="117">
        <f t="shared" si="114"/>
        <v>34.482181996608332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34.507681996608333</v>
      </c>
      <c r="L730" s="115">
        <f t="shared" si="119"/>
        <v>34.556681996608333</v>
      </c>
      <c r="M730" s="98">
        <f t="shared" si="112"/>
        <v>34.507181996608331</v>
      </c>
      <c r="N730" s="116">
        <f t="shared" si="113"/>
        <v>34.557181996608335</v>
      </c>
      <c r="O730" s="117">
        <f t="shared" si="114"/>
        <v>34.53218199660833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34.557681996608331</v>
      </c>
      <c r="L731" s="115">
        <f t="shared" si="119"/>
        <v>34.60668199660833</v>
      </c>
      <c r="M731" s="98">
        <f t="shared" si="112"/>
        <v>34.557181996608328</v>
      </c>
      <c r="N731" s="116">
        <f t="shared" si="113"/>
        <v>34.607181996608332</v>
      </c>
      <c r="O731" s="117">
        <f t="shared" si="114"/>
        <v>34.582181996608327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34.607681996608328</v>
      </c>
      <c r="L732" s="115">
        <f t="shared" si="119"/>
        <v>34.656681996608327</v>
      </c>
      <c r="M732" s="98">
        <f t="shared" si="112"/>
        <v>34.607181996608325</v>
      </c>
      <c r="N732" s="116">
        <f t="shared" si="113"/>
        <v>34.65718199660833</v>
      </c>
      <c r="O732" s="117">
        <f t="shared" si="114"/>
        <v>34.632181996608324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34.657681996608325</v>
      </c>
      <c r="L733" s="115">
        <f t="shared" si="119"/>
        <v>34.706681996608324</v>
      </c>
      <c r="M733" s="98">
        <f t="shared" si="112"/>
        <v>34.657181996608323</v>
      </c>
      <c r="N733" s="116">
        <f t="shared" si="113"/>
        <v>34.707181996608327</v>
      </c>
      <c r="O733" s="117">
        <f t="shared" si="114"/>
        <v>34.682181996608321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34.707681996608322</v>
      </c>
      <c r="L734" s="115">
        <f t="shared" si="119"/>
        <v>34.756681996608322</v>
      </c>
      <c r="M734" s="98">
        <f t="shared" si="112"/>
        <v>34.70718199660832</v>
      </c>
      <c r="N734" s="116">
        <f t="shared" si="113"/>
        <v>34.757181996608324</v>
      </c>
      <c r="O734" s="117">
        <f t="shared" si="114"/>
        <v>34.732181996608318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34.757681996608319</v>
      </c>
      <c r="L735" s="115">
        <f t="shared" si="119"/>
        <v>34.806681996608319</v>
      </c>
      <c r="M735" s="98">
        <f t="shared" si="112"/>
        <v>34.757181996608317</v>
      </c>
      <c r="N735" s="116">
        <f t="shared" si="113"/>
        <v>34.807181996608321</v>
      </c>
      <c r="O735" s="117">
        <f t="shared" si="114"/>
        <v>34.782181996608315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34.807681996608316</v>
      </c>
      <c r="L736" s="115">
        <f t="shared" si="119"/>
        <v>34.856681996608316</v>
      </c>
      <c r="M736" s="98">
        <f t="shared" si="112"/>
        <v>34.807181996608314</v>
      </c>
      <c r="N736" s="116">
        <f t="shared" si="113"/>
        <v>34.857181996608318</v>
      </c>
      <c r="O736" s="117">
        <f t="shared" si="114"/>
        <v>34.832181996608313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34.857681996608314</v>
      </c>
      <c r="L737" s="115">
        <f t="shared" si="119"/>
        <v>34.906681996608313</v>
      </c>
      <c r="M737" s="98">
        <f t="shared" si="112"/>
        <v>34.857181996608311</v>
      </c>
      <c r="N737" s="116">
        <f t="shared" si="113"/>
        <v>34.907181996608315</v>
      </c>
      <c r="O737" s="117">
        <f t="shared" si="114"/>
        <v>34.88218199660831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34.907681996608311</v>
      </c>
      <c r="L738" s="115">
        <f t="shared" si="119"/>
        <v>34.95668199660831</v>
      </c>
      <c r="M738" s="98">
        <f t="shared" si="112"/>
        <v>34.907181996608308</v>
      </c>
      <c r="N738" s="116">
        <f t="shared" si="113"/>
        <v>34.957181996608313</v>
      </c>
      <c r="O738" s="117">
        <f t="shared" si="114"/>
        <v>34.932181996608307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34.957681996608308</v>
      </c>
      <c r="L739" s="115">
        <f t="shared" si="119"/>
        <v>35.006681996608307</v>
      </c>
      <c r="M739" s="98">
        <f t="shared" si="112"/>
        <v>34.957181996608305</v>
      </c>
      <c r="N739" s="116">
        <f t="shared" si="113"/>
        <v>35.00718199660831</v>
      </c>
      <c r="O739" s="117">
        <f t="shared" si="114"/>
        <v>34.982181996608304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35.007681996608305</v>
      </c>
      <c r="L740" s="115">
        <f t="shared" si="119"/>
        <v>35.056681996608305</v>
      </c>
      <c r="M740" s="98">
        <f t="shared" si="112"/>
        <v>35.007181996608303</v>
      </c>
      <c r="N740" s="116">
        <f t="shared" si="113"/>
        <v>35.057181996608307</v>
      </c>
      <c r="O740" s="117">
        <f t="shared" si="114"/>
        <v>35.032181996608301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35.057681996608302</v>
      </c>
      <c r="L741" s="115">
        <f t="shared" si="119"/>
        <v>35.106681996608302</v>
      </c>
      <c r="M741" s="98">
        <f t="shared" si="112"/>
        <v>35.0571819966083</v>
      </c>
      <c r="N741" s="116">
        <f t="shared" si="113"/>
        <v>35.107181996608304</v>
      </c>
      <c r="O741" s="117">
        <f t="shared" si="114"/>
        <v>35.082181996608298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35.107681996608299</v>
      </c>
      <c r="L742" s="115">
        <f t="shared" si="119"/>
        <v>35.156681996608299</v>
      </c>
      <c r="M742" s="98">
        <f t="shared" si="112"/>
        <v>35.107181996608297</v>
      </c>
      <c r="N742" s="116">
        <f t="shared" si="113"/>
        <v>35.157181996608301</v>
      </c>
      <c r="O742" s="117">
        <f t="shared" si="114"/>
        <v>35.132181996608296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35.157681996608297</v>
      </c>
      <c r="L743" s="115">
        <f t="shared" si="119"/>
        <v>35.206681996608296</v>
      </c>
      <c r="M743" s="98">
        <f t="shared" si="112"/>
        <v>35.157181996608294</v>
      </c>
      <c r="N743" s="116">
        <f t="shared" si="113"/>
        <v>35.207181996608298</v>
      </c>
      <c r="O743" s="117">
        <f t="shared" si="114"/>
        <v>35.182181996608293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35.207681996608294</v>
      </c>
      <c r="L744" s="115">
        <f t="shared" si="119"/>
        <v>35.256681996608293</v>
      </c>
      <c r="M744" s="98">
        <f t="shared" si="112"/>
        <v>35.207181996608291</v>
      </c>
      <c r="N744" s="116">
        <f t="shared" si="113"/>
        <v>35.257181996608296</v>
      </c>
      <c r="O744" s="117">
        <f t="shared" si="114"/>
        <v>35.23218199660829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35.257681996608291</v>
      </c>
      <c r="L745" s="115">
        <f t="shared" si="119"/>
        <v>35.30668199660829</v>
      </c>
      <c r="M745" s="98">
        <f t="shared" si="112"/>
        <v>35.257181996608288</v>
      </c>
      <c r="N745" s="116">
        <f t="shared" si="113"/>
        <v>35.307181996608293</v>
      </c>
      <c r="O745" s="117">
        <f t="shared" si="114"/>
        <v>35.282181996608287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35.307681996608288</v>
      </c>
      <c r="L746" s="115">
        <f t="shared" si="119"/>
        <v>35.356681996608287</v>
      </c>
      <c r="M746" s="98">
        <f t="shared" si="112"/>
        <v>35.307181996608286</v>
      </c>
      <c r="N746" s="116">
        <f t="shared" si="113"/>
        <v>35.35718199660829</v>
      </c>
      <c r="O746" s="117">
        <f t="shared" si="114"/>
        <v>35.332181996608284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35.357681996608285</v>
      </c>
      <c r="L747" s="115">
        <f t="shared" si="119"/>
        <v>35.406681996608285</v>
      </c>
      <c r="M747" s="98">
        <f t="shared" si="112"/>
        <v>35.357181996608283</v>
      </c>
      <c r="N747" s="116">
        <f t="shared" si="113"/>
        <v>35.407181996608287</v>
      </c>
      <c r="O747" s="117">
        <f t="shared" si="114"/>
        <v>35.382181996608281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35.407681996608282</v>
      </c>
      <c r="L748" s="115">
        <f t="shared" si="119"/>
        <v>35.456681996608282</v>
      </c>
      <c r="M748" s="98">
        <f t="shared" si="112"/>
        <v>35.40718199660828</v>
      </c>
      <c r="N748" s="116">
        <f t="shared" si="113"/>
        <v>35.457181996608284</v>
      </c>
      <c r="O748" s="117">
        <f t="shared" si="114"/>
        <v>35.432181996608278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35.457681996608279</v>
      </c>
      <c r="L749" s="115">
        <f t="shared" si="119"/>
        <v>35.506681996608279</v>
      </c>
      <c r="M749" s="98">
        <f t="shared" si="112"/>
        <v>35.457181996608277</v>
      </c>
      <c r="N749" s="116">
        <f t="shared" si="113"/>
        <v>35.507181996608281</v>
      </c>
      <c r="O749" s="117">
        <f t="shared" si="114"/>
        <v>35.482181996608276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35.507681996608277</v>
      </c>
      <c r="L750" s="115">
        <f t="shared" si="119"/>
        <v>35.556681996608276</v>
      </c>
      <c r="M750" s="98">
        <f t="shared" si="112"/>
        <v>35.507181996608274</v>
      </c>
      <c r="N750" s="116">
        <f t="shared" si="113"/>
        <v>35.557181996608278</v>
      </c>
      <c r="O750" s="117">
        <f t="shared" si="114"/>
        <v>35.532181996608273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35.557681996608274</v>
      </c>
      <c r="L751" s="115">
        <f t="shared" si="119"/>
        <v>35.606681996608273</v>
      </c>
      <c r="M751" s="98">
        <f t="shared" si="112"/>
        <v>35.557181996608271</v>
      </c>
      <c r="N751" s="116">
        <f t="shared" si="113"/>
        <v>35.607181996608276</v>
      </c>
      <c r="O751" s="117">
        <f t="shared" si="114"/>
        <v>35.58218199660827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35.607681996608271</v>
      </c>
      <c r="L752" s="115">
        <f t="shared" si="119"/>
        <v>35.65668199660827</v>
      </c>
      <c r="M752" s="98">
        <f t="shared" si="112"/>
        <v>35.607181996608269</v>
      </c>
      <c r="N752" s="116">
        <f t="shared" si="113"/>
        <v>35.657181996608273</v>
      </c>
      <c r="O752" s="117">
        <f t="shared" si="114"/>
        <v>35.632181996608267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35.657681996608268</v>
      </c>
      <c r="L753" s="115">
        <f t="shared" si="119"/>
        <v>35.706681996608268</v>
      </c>
      <c r="M753" s="98">
        <f t="shared" si="112"/>
        <v>35.657181996608266</v>
      </c>
      <c r="N753" s="116">
        <f t="shared" si="113"/>
        <v>35.70718199660827</v>
      </c>
      <c r="O753" s="117">
        <f t="shared" si="114"/>
        <v>35.682181996608264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35.707681996608265</v>
      </c>
      <c r="L754" s="115">
        <f t="shared" si="119"/>
        <v>35.756681996608265</v>
      </c>
      <c r="M754" s="98">
        <f t="shared" si="112"/>
        <v>35.707181996608263</v>
      </c>
      <c r="N754" s="116">
        <f t="shared" si="113"/>
        <v>35.757181996608267</v>
      </c>
      <c r="O754" s="117">
        <f t="shared" si="114"/>
        <v>35.732181996608261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35.757681996608262</v>
      </c>
      <c r="L755" s="115">
        <f t="shared" si="119"/>
        <v>35.806681996608262</v>
      </c>
      <c r="M755" s="98">
        <f t="shared" si="112"/>
        <v>35.75718199660826</v>
      </c>
      <c r="N755" s="116">
        <f t="shared" si="113"/>
        <v>35.807181996608264</v>
      </c>
      <c r="O755" s="117">
        <f t="shared" si="114"/>
        <v>35.782181996608259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35.80768199660826</v>
      </c>
      <c r="L756" s="115">
        <f t="shared" si="119"/>
        <v>35.856681996608259</v>
      </c>
      <c r="M756" s="98">
        <f t="shared" si="112"/>
        <v>35.807181996608257</v>
      </c>
      <c r="N756" s="116">
        <f t="shared" si="113"/>
        <v>35.857181996608261</v>
      </c>
      <c r="O756" s="117">
        <f t="shared" si="114"/>
        <v>35.832181996608256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35.857681996608257</v>
      </c>
      <c r="L757" s="115">
        <f t="shared" si="119"/>
        <v>35.906681996608256</v>
      </c>
      <c r="M757" s="98">
        <f t="shared" si="112"/>
        <v>35.857181996608254</v>
      </c>
      <c r="N757" s="116">
        <f t="shared" si="113"/>
        <v>35.907181996608259</v>
      </c>
      <c r="O757" s="117">
        <f t="shared" si="114"/>
        <v>35.882181996608253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35.907681996608254</v>
      </c>
      <c r="L758" s="115">
        <f t="shared" si="119"/>
        <v>35.956681996608253</v>
      </c>
      <c r="M758" s="98">
        <f t="shared" si="112"/>
        <v>35.907181996608251</v>
      </c>
      <c r="N758" s="116">
        <f t="shared" si="113"/>
        <v>35.957181996608256</v>
      </c>
      <c r="O758" s="117">
        <f t="shared" si="114"/>
        <v>35.93218199660825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35.957681996608251</v>
      </c>
      <c r="L759" s="115">
        <f t="shared" si="119"/>
        <v>36.006681996608251</v>
      </c>
      <c r="M759" s="98">
        <f t="shared" si="112"/>
        <v>35.957181996608249</v>
      </c>
      <c r="N759" s="116">
        <f t="shared" si="113"/>
        <v>36.007181996608253</v>
      </c>
      <c r="O759" s="117">
        <f t="shared" si="114"/>
        <v>35.982181996608247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36.007681996608248</v>
      </c>
      <c r="L760" s="115">
        <f t="shared" si="119"/>
        <v>36.056681996608248</v>
      </c>
      <c r="M760" s="98">
        <f t="shared" si="112"/>
        <v>36.007181996608246</v>
      </c>
      <c r="N760" s="116">
        <f t="shared" si="113"/>
        <v>36.05718199660825</v>
      </c>
      <c r="O760" s="117">
        <f t="shared" si="114"/>
        <v>36.032181996608244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36.057681996608245</v>
      </c>
      <c r="L761" s="115">
        <f t="shared" si="119"/>
        <v>36.106681996608245</v>
      </c>
      <c r="M761" s="98">
        <f t="shared" si="112"/>
        <v>36.057181996608243</v>
      </c>
      <c r="N761" s="116">
        <f t="shared" si="113"/>
        <v>36.107181996608247</v>
      </c>
      <c r="O761" s="117">
        <f t="shared" si="114"/>
        <v>36.082181996608242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36.107681996608243</v>
      </c>
      <c r="L762" s="115">
        <f t="shared" si="119"/>
        <v>36.156681996608242</v>
      </c>
      <c r="M762" s="98">
        <f t="shared" si="112"/>
        <v>36.10718199660824</v>
      </c>
      <c r="N762" s="116">
        <f t="shared" si="113"/>
        <v>36.157181996608244</v>
      </c>
      <c r="O762" s="117">
        <f t="shared" si="114"/>
        <v>36.132181996608239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36.15768199660824</v>
      </c>
      <c r="L763" s="115">
        <f t="shared" si="119"/>
        <v>36.206681996608239</v>
      </c>
      <c r="M763" s="98">
        <f t="shared" si="112"/>
        <v>36.157181996608237</v>
      </c>
      <c r="N763" s="116">
        <f t="shared" si="113"/>
        <v>36.207181996608242</v>
      </c>
      <c r="O763" s="117">
        <f t="shared" si="114"/>
        <v>36.182181996608236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36.207681996608237</v>
      </c>
      <c r="L764" s="115">
        <f t="shared" si="119"/>
        <v>36.256681996608236</v>
      </c>
      <c r="M764" s="98">
        <f t="shared" si="112"/>
        <v>36.207181996608234</v>
      </c>
      <c r="N764" s="116">
        <f t="shared" si="113"/>
        <v>36.257181996608239</v>
      </c>
      <c r="O764" s="117">
        <f t="shared" si="114"/>
        <v>36.232181996608233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36.257681996608234</v>
      </c>
      <c r="L765" s="115">
        <f t="shared" si="119"/>
        <v>36.306681996608233</v>
      </c>
      <c r="M765" s="98">
        <f t="shared" si="112"/>
        <v>36.257181996608232</v>
      </c>
      <c r="N765" s="116">
        <f t="shared" si="113"/>
        <v>36.307181996608236</v>
      </c>
      <c r="O765" s="117">
        <f t="shared" si="114"/>
        <v>36.28218199660823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36.307681996608231</v>
      </c>
      <c r="L766" s="115">
        <f t="shared" si="119"/>
        <v>36.356681996608231</v>
      </c>
      <c r="M766" s="98">
        <f t="shared" si="112"/>
        <v>36.307181996608229</v>
      </c>
      <c r="N766" s="116">
        <f t="shared" si="113"/>
        <v>36.357181996608233</v>
      </c>
      <c r="O766" s="117">
        <f t="shared" si="114"/>
        <v>36.332181996608227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36.357681996608228</v>
      </c>
      <c r="L767" s="115">
        <f t="shared" si="119"/>
        <v>36.406681996608228</v>
      </c>
      <c r="M767" s="98">
        <f t="shared" si="112"/>
        <v>36.357181996608226</v>
      </c>
      <c r="N767" s="116">
        <f t="shared" si="113"/>
        <v>36.40718199660823</v>
      </c>
      <c r="O767" s="117">
        <f t="shared" si="114"/>
        <v>36.382181996608224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36.407681996608225</v>
      </c>
      <c r="L768" s="115">
        <f t="shared" si="119"/>
        <v>36.456681996608225</v>
      </c>
      <c r="M768" s="98">
        <f t="shared" si="112"/>
        <v>36.407181996608223</v>
      </c>
      <c r="N768" s="116">
        <f t="shared" si="113"/>
        <v>36.457181996608227</v>
      </c>
      <c r="O768" s="117">
        <f t="shared" si="114"/>
        <v>36.432181996608222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36.457681996608223</v>
      </c>
      <c r="L769" s="115">
        <f t="shared" si="119"/>
        <v>36.506681996608222</v>
      </c>
      <c r="M769" s="98">
        <f t="shared" si="112"/>
        <v>36.45718199660822</v>
      </c>
      <c r="N769" s="116">
        <f t="shared" si="113"/>
        <v>36.507181996608224</v>
      </c>
      <c r="O769" s="117">
        <f t="shared" si="114"/>
        <v>36.482181996608219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36.50768199660822</v>
      </c>
      <c r="L770" s="115">
        <f t="shared" si="119"/>
        <v>36.556681996608219</v>
      </c>
      <c r="M770" s="98">
        <f t="shared" si="112"/>
        <v>36.507181996608217</v>
      </c>
      <c r="N770" s="116">
        <f t="shared" si="113"/>
        <v>36.557181996608222</v>
      </c>
      <c r="O770" s="117">
        <f t="shared" si="114"/>
        <v>36.532181996608216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36.557681996608217</v>
      </c>
      <c r="L771" s="115">
        <f t="shared" si="119"/>
        <v>36.606681996608216</v>
      </c>
      <c r="M771" s="98">
        <f t="shared" si="112"/>
        <v>36.557181996608215</v>
      </c>
      <c r="N771" s="116">
        <f t="shared" si="113"/>
        <v>36.607181996608219</v>
      </c>
      <c r="O771" s="117">
        <f t="shared" si="114"/>
        <v>36.582181996608213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36.607681996608214</v>
      </c>
      <c r="L772" s="115">
        <f t="shared" si="119"/>
        <v>36.656681996608214</v>
      </c>
      <c r="M772" s="98">
        <f t="shared" si="112"/>
        <v>36.607181996608212</v>
      </c>
      <c r="N772" s="116">
        <f t="shared" si="113"/>
        <v>36.657181996608216</v>
      </c>
      <c r="O772" s="117">
        <f t="shared" si="114"/>
        <v>36.63218199660821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36.657681996608211</v>
      </c>
      <c r="L773" s="115">
        <f t="shared" si="119"/>
        <v>36.706681996608211</v>
      </c>
      <c r="M773" s="98">
        <f t="shared" ref="M773:M836" si="122">K773-5*10^-(D$2+1)</f>
        <v>36.657181996608209</v>
      </c>
      <c r="N773" s="116">
        <f t="shared" ref="N773:N836" si="123">L773+5*10^-(D$2+1)</f>
        <v>36.707181996608213</v>
      </c>
      <c r="O773" s="117">
        <f t="shared" ref="O773:O836" si="124">AVERAGE(K773,L773)</f>
        <v>36.682181996608207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36.707681996608208</v>
      </c>
      <c r="L774" s="115">
        <f t="shared" ref="L774:L837" si="129">K774+$I$4-POWER(10,-$D$2)</f>
        <v>36.756681996608208</v>
      </c>
      <c r="M774" s="98">
        <f t="shared" si="122"/>
        <v>36.707181996608206</v>
      </c>
      <c r="N774" s="116">
        <f t="shared" si="123"/>
        <v>36.75718199660821</v>
      </c>
      <c r="O774" s="117">
        <f t="shared" si="124"/>
        <v>36.732181996608205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36.757681996608206</v>
      </c>
      <c r="L775" s="115">
        <f t="shared" si="129"/>
        <v>36.806681996608205</v>
      </c>
      <c r="M775" s="98">
        <f t="shared" si="122"/>
        <v>36.757181996608203</v>
      </c>
      <c r="N775" s="116">
        <f t="shared" si="123"/>
        <v>36.807181996608207</v>
      </c>
      <c r="O775" s="117">
        <f t="shared" si="124"/>
        <v>36.782181996608202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36.807681996608203</v>
      </c>
      <c r="L776" s="115">
        <f t="shared" si="129"/>
        <v>36.856681996608202</v>
      </c>
      <c r="M776" s="98">
        <f t="shared" si="122"/>
        <v>36.8071819966082</v>
      </c>
      <c r="N776" s="116">
        <f t="shared" si="123"/>
        <v>36.857181996608205</v>
      </c>
      <c r="O776" s="117">
        <f t="shared" si="124"/>
        <v>36.832181996608199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36.8576819966082</v>
      </c>
      <c r="L777" s="115">
        <f t="shared" si="129"/>
        <v>36.906681996608199</v>
      </c>
      <c r="M777" s="98">
        <f t="shared" si="122"/>
        <v>36.857181996608197</v>
      </c>
      <c r="N777" s="116">
        <f t="shared" si="123"/>
        <v>36.907181996608202</v>
      </c>
      <c r="O777" s="117">
        <f t="shared" si="124"/>
        <v>36.882181996608196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36.907681996608197</v>
      </c>
      <c r="L778" s="115">
        <f t="shared" si="129"/>
        <v>36.956681996608197</v>
      </c>
      <c r="M778" s="98">
        <f t="shared" si="122"/>
        <v>36.907181996608195</v>
      </c>
      <c r="N778" s="116">
        <f t="shared" si="123"/>
        <v>36.957181996608199</v>
      </c>
      <c r="O778" s="117">
        <f t="shared" si="124"/>
        <v>36.932181996608193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36.957681996608194</v>
      </c>
      <c r="L779" s="115">
        <f t="shared" si="129"/>
        <v>37.006681996608194</v>
      </c>
      <c r="M779" s="98">
        <f t="shared" si="122"/>
        <v>36.957181996608192</v>
      </c>
      <c r="N779" s="116">
        <f t="shared" si="123"/>
        <v>37.007181996608196</v>
      </c>
      <c r="O779" s="117">
        <f t="shared" si="124"/>
        <v>36.98218199660819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37.007681996608191</v>
      </c>
      <c r="L780" s="115">
        <f t="shared" si="129"/>
        <v>37.056681996608191</v>
      </c>
      <c r="M780" s="98">
        <f t="shared" si="122"/>
        <v>37.007181996608189</v>
      </c>
      <c r="N780" s="116">
        <f t="shared" si="123"/>
        <v>37.057181996608193</v>
      </c>
      <c r="O780" s="117">
        <f t="shared" si="124"/>
        <v>37.032181996608188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37.057681996608189</v>
      </c>
      <c r="L781" s="115">
        <f t="shared" si="129"/>
        <v>37.106681996608188</v>
      </c>
      <c r="M781" s="98">
        <f t="shared" si="122"/>
        <v>37.057181996608186</v>
      </c>
      <c r="N781" s="116">
        <f t="shared" si="123"/>
        <v>37.10718199660819</v>
      </c>
      <c r="O781" s="117">
        <f t="shared" si="124"/>
        <v>37.082181996608185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37.107681996608186</v>
      </c>
      <c r="L782" s="115">
        <f t="shared" si="129"/>
        <v>37.156681996608185</v>
      </c>
      <c r="M782" s="98">
        <f t="shared" si="122"/>
        <v>37.107181996608183</v>
      </c>
      <c r="N782" s="116">
        <f t="shared" si="123"/>
        <v>37.157181996608188</v>
      </c>
      <c r="O782" s="117">
        <f t="shared" si="124"/>
        <v>37.132181996608182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37.157681996608183</v>
      </c>
      <c r="L783" s="115">
        <f t="shared" si="129"/>
        <v>37.206681996608182</v>
      </c>
      <c r="M783" s="98">
        <f t="shared" si="122"/>
        <v>37.15718199660818</v>
      </c>
      <c r="N783" s="116">
        <f t="shared" si="123"/>
        <v>37.207181996608185</v>
      </c>
      <c r="O783" s="117">
        <f t="shared" si="124"/>
        <v>37.182181996608179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37.20768199660818</v>
      </c>
      <c r="L784" s="115">
        <f t="shared" si="129"/>
        <v>37.256681996608179</v>
      </c>
      <c r="M784" s="98">
        <f t="shared" si="122"/>
        <v>37.207181996608178</v>
      </c>
      <c r="N784" s="116">
        <f t="shared" si="123"/>
        <v>37.257181996608182</v>
      </c>
      <c r="O784" s="117">
        <f t="shared" si="124"/>
        <v>37.232181996608176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37.257681996608177</v>
      </c>
      <c r="L785" s="115">
        <f t="shared" si="129"/>
        <v>37.306681996608177</v>
      </c>
      <c r="M785" s="98">
        <f t="shared" si="122"/>
        <v>37.257181996608175</v>
      </c>
      <c r="N785" s="116">
        <f t="shared" si="123"/>
        <v>37.307181996608179</v>
      </c>
      <c r="O785" s="117">
        <f t="shared" si="124"/>
        <v>37.282181996608173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37.307681996608174</v>
      </c>
      <c r="L786" s="115">
        <f t="shared" si="129"/>
        <v>37.356681996608174</v>
      </c>
      <c r="M786" s="98">
        <f t="shared" si="122"/>
        <v>37.307181996608172</v>
      </c>
      <c r="N786" s="116">
        <f t="shared" si="123"/>
        <v>37.357181996608176</v>
      </c>
      <c r="O786" s="117">
        <f t="shared" si="124"/>
        <v>37.33218199660817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37.357681996608171</v>
      </c>
      <c r="L787" s="115">
        <f t="shared" si="129"/>
        <v>37.406681996608171</v>
      </c>
      <c r="M787" s="98">
        <f t="shared" si="122"/>
        <v>37.357181996608169</v>
      </c>
      <c r="N787" s="116">
        <f t="shared" si="123"/>
        <v>37.407181996608173</v>
      </c>
      <c r="O787" s="117">
        <f t="shared" si="124"/>
        <v>37.382181996608168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37.407681996608169</v>
      </c>
      <c r="L788" s="115">
        <f t="shared" si="129"/>
        <v>37.456681996608168</v>
      </c>
      <c r="M788" s="98">
        <f t="shared" si="122"/>
        <v>37.407181996608166</v>
      </c>
      <c r="N788" s="116">
        <f t="shared" si="123"/>
        <v>37.45718199660817</v>
      </c>
      <c r="O788" s="117">
        <f t="shared" si="124"/>
        <v>37.432181996608165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37.457681996608166</v>
      </c>
      <c r="L789" s="115">
        <f t="shared" si="129"/>
        <v>37.506681996608165</v>
      </c>
      <c r="M789" s="98">
        <f t="shared" si="122"/>
        <v>37.457181996608163</v>
      </c>
      <c r="N789" s="116">
        <f t="shared" si="123"/>
        <v>37.507181996608168</v>
      </c>
      <c r="O789" s="117">
        <f t="shared" si="124"/>
        <v>37.482181996608162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37.507681996608163</v>
      </c>
      <c r="L790" s="115">
        <f t="shared" si="129"/>
        <v>37.556681996608162</v>
      </c>
      <c r="M790" s="98">
        <f t="shared" si="122"/>
        <v>37.507181996608161</v>
      </c>
      <c r="N790" s="116">
        <f t="shared" si="123"/>
        <v>37.557181996608165</v>
      </c>
      <c r="O790" s="117">
        <f t="shared" si="124"/>
        <v>37.532181996608159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37.55768199660816</v>
      </c>
      <c r="L791" s="115">
        <f t="shared" si="129"/>
        <v>37.60668199660816</v>
      </c>
      <c r="M791" s="98">
        <f t="shared" si="122"/>
        <v>37.557181996608158</v>
      </c>
      <c r="N791" s="116">
        <f t="shared" si="123"/>
        <v>37.607181996608162</v>
      </c>
      <c r="O791" s="117">
        <f t="shared" si="124"/>
        <v>37.582181996608156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37.607681996608157</v>
      </c>
      <c r="L792" s="115">
        <f t="shared" si="129"/>
        <v>37.656681996608157</v>
      </c>
      <c r="M792" s="98">
        <f t="shared" si="122"/>
        <v>37.607181996608155</v>
      </c>
      <c r="N792" s="116">
        <f t="shared" si="123"/>
        <v>37.657181996608159</v>
      </c>
      <c r="O792" s="117">
        <f t="shared" si="124"/>
        <v>37.632181996608153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37.657681996608154</v>
      </c>
      <c r="L793" s="115">
        <f t="shared" si="129"/>
        <v>37.706681996608154</v>
      </c>
      <c r="M793" s="98">
        <f t="shared" si="122"/>
        <v>37.657181996608152</v>
      </c>
      <c r="N793" s="116">
        <f t="shared" si="123"/>
        <v>37.707181996608156</v>
      </c>
      <c r="O793" s="117">
        <f t="shared" si="124"/>
        <v>37.682181996608151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37.707681996608152</v>
      </c>
      <c r="L794" s="115">
        <f t="shared" si="129"/>
        <v>37.756681996608151</v>
      </c>
      <c r="M794" s="98">
        <f t="shared" si="122"/>
        <v>37.707181996608149</v>
      </c>
      <c r="N794" s="116">
        <f t="shared" si="123"/>
        <v>37.757181996608153</v>
      </c>
      <c r="O794" s="117">
        <f t="shared" si="124"/>
        <v>37.732181996608148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37.757681996608149</v>
      </c>
      <c r="L795" s="115">
        <f t="shared" si="129"/>
        <v>37.806681996608148</v>
      </c>
      <c r="M795" s="98">
        <f t="shared" si="122"/>
        <v>37.757181996608146</v>
      </c>
      <c r="N795" s="116">
        <f t="shared" si="123"/>
        <v>37.807181996608151</v>
      </c>
      <c r="O795" s="117">
        <f t="shared" si="124"/>
        <v>37.782181996608145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37.807681996608146</v>
      </c>
      <c r="L796" s="115">
        <f t="shared" si="129"/>
        <v>37.856681996608145</v>
      </c>
      <c r="M796" s="98">
        <f t="shared" si="122"/>
        <v>37.807181996608143</v>
      </c>
      <c r="N796" s="116">
        <f t="shared" si="123"/>
        <v>37.857181996608148</v>
      </c>
      <c r="O796" s="117">
        <f t="shared" si="124"/>
        <v>37.832181996608142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37.857681996608143</v>
      </c>
      <c r="L797" s="115">
        <f t="shared" si="129"/>
        <v>37.906681996608143</v>
      </c>
      <c r="M797" s="98">
        <f t="shared" si="122"/>
        <v>37.857181996608141</v>
      </c>
      <c r="N797" s="116">
        <f t="shared" si="123"/>
        <v>37.907181996608145</v>
      </c>
      <c r="O797" s="117">
        <f t="shared" si="124"/>
        <v>37.882181996608139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37.90768199660814</v>
      </c>
      <c r="L798" s="115">
        <f t="shared" si="129"/>
        <v>37.95668199660814</v>
      </c>
      <c r="M798" s="98">
        <f t="shared" si="122"/>
        <v>37.907181996608138</v>
      </c>
      <c r="N798" s="116">
        <f t="shared" si="123"/>
        <v>37.957181996608142</v>
      </c>
      <c r="O798" s="117">
        <f t="shared" si="124"/>
        <v>37.932181996608136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37.957681996608137</v>
      </c>
      <c r="L799" s="115">
        <f t="shared" si="129"/>
        <v>38.006681996608137</v>
      </c>
      <c r="M799" s="98">
        <f t="shared" si="122"/>
        <v>37.957181996608135</v>
      </c>
      <c r="N799" s="116">
        <f t="shared" si="123"/>
        <v>38.007181996608139</v>
      </c>
      <c r="O799" s="117">
        <f t="shared" si="124"/>
        <v>37.982181996608134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38.007681996608135</v>
      </c>
      <c r="L800" s="115">
        <f t="shared" si="129"/>
        <v>38.056681996608134</v>
      </c>
      <c r="M800" s="98">
        <f t="shared" si="122"/>
        <v>38.007181996608132</v>
      </c>
      <c r="N800" s="116">
        <f t="shared" si="123"/>
        <v>38.057181996608136</v>
      </c>
      <c r="O800" s="117">
        <f t="shared" si="124"/>
        <v>38.032181996608131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38.057681996608132</v>
      </c>
      <c r="L801" s="115">
        <f t="shared" si="129"/>
        <v>38.106681996608131</v>
      </c>
      <c r="M801" s="98">
        <f t="shared" si="122"/>
        <v>38.057181996608129</v>
      </c>
      <c r="N801" s="116">
        <f t="shared" si="123"/>
        <v>38.107181996608134</v>
      </c>
      <c r="O801" s="117">
        <f t="shared" si="124"/>
        <v>38.082181996608128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38.107681996608129</v>
      </c>
      <c r="L802" s="115">
        <f t="shared" si="129"/>
        <v>38.156681996608128</v>
      </c>
      <c r="M802" s="98">
        <f t="shared" si="122"/>
        <v>38.107181996608126</v>
      </c>
      <c r="N802" s="116">
        <f t="shared" si="123"/>
        <v>38.157181996608131</v>
      </c>
      <c r="O802" s="117">
        <f t="shared" si="124"/>
        <v>38.132181996608125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38.157681996608126</v>
      </c>
      <c r="L803" s="115">
        <f t="shared" si="129"/>
        <v>38.206681996608125</v>
      </c>
      <c r="M803" s="98">
        <f t="shared" si="122"/>
        <v>38.157181996608124</v>
      </c>
      <c r="N803" s="116">
        <f t="shared" si="123"/>
        <v>38.207181996608128</v>
      </c>
      <c r="O803" s="117">
        <f t="shared" si="124"/>
        <v>38.182181996608122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38.207681996608123</v>
      </c>
      <c r="L804" s="115">
        <f t="shared" si="129"/>
        <v>38.256681996608123</v>
      </c>
      <c r="M804" s="98">
        <f t="shared" si="122"/>
        <v>38.207181996608121</v>
      </c>
      <c r="N804" s="116">
        <f t="shared" si="123"/>
        <v>38.257181996608125</v>
      </c>
      <c r="O804" s="117">
        <f t="shared" si="124"/>
        <v>38.232181996608119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38.25768199660812</v>
      </c>
      <c r="L805" s="115">
        <f t="shared" si="129"/>
        <v>38.30668199660812</v>
      </c>
      <c r="M805" s="98">
        <f t="shared" si="122"/>
        <v>38.257181996608118</v>
      </c>
      <c r="N805" s="116">
        <f t="shared" si="123"/>
        <v>38.307181996608122</v>
      </c>
      <c r="O805" s="117">
        <f t="shared" si="124"/>
        <v>38.282181996608116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38.307681996608117</v>
      </c>
      <c r="L806" s="115">
        <f t="shared" si="129"/>
        <v>38.356681996608117</v>
      </c>
      <c r="M806" s="98">
        <f t="shared" si="122"/>
        <v>38.307181996608115</v>
      </c>
      <c r="N806" s="116">
        <f t="shared" si="123"/>
        <v>38.357181996608119</v>
      </c>
      <c r="O806" s="117">
        <f t="shared" si="124"/>
        <v>38.332181996608114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38.357681996608115</v>
      </c>
      <c r="L807" s="115">
        <f t="shared" si="129"/>
        <v>38.406681996608114</v>
      </c>
      <c r="M807" s="98">
        <f t="shared" si="122"/>
        <v>38.357181996608112</v>
      </c>
      <c r="N807" s="116">
        <f t="shared" si="123"/>
        <v>38.407181996608116</v>
      </c>
      <c r="O807" s="117">
        <f t="shared" si="124"/>
        <v>38.382181996608111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38.407681996608112</v>
      </c>
      <c r="L808" s="115">
        <f t="shared" si="129"/>
        <v>38.456681996608111</v>
      </c>
      <c r="M808" s="98">
        <f t="shared" si="122"/>
        <v>38.407181996608109</v>
      </c>
      <c r="N808" s="116">
        <f t="shared" si="123"/>
        <v>38.457181996608114</v>
      </c>
      <c r="O808" s="117">
        <f t="shared" si="124"/>
        <v>38.432181996608108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38.457681996608109</v>
      </c>
      <c r="L809" s="115">
        <f t="shared" si="129"/>
        <v>38.506681996608108</v>
      </c>
      <c r="M809" s="98">
        <f t="shared" si="122"/>
        <v>38.457181996608107</v>
      </c>
      <c r="N809" s="116">
        <f t="shared" si="123"/>
        <v>38.507181996608111</v>
      </c>
      <c r="O809" s="117">
        <f t="shared" si="124"/>
        <v>38.482181996608105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38.507681996608106</v>
      </c>
      <c r="L810" s="115">
        <f t="shared" si="129"/>
        <v>38.556681996608106</v>
      </c>
      <c r="M810" s="98">
        <f t="shared" si="122"/>
        <v>38.507181996608104</v>
      </c>
      <c r="N810" s="116">
        <f t="shared" si="123"/>
        <v>38.557181996608108</v>
      </c>
      <c r="O810" s="117">
        <f t="shared" si="124"/>
        <v>38.532181996608102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38.557681996608103</v>
      </c>
      <c r="L811" s="115">
        <f t="shared" si="129"/>
        <v>38.606681996608103</v>
      </c>
      <c r="M811" s="98">
        <f t="shared" si="122"/>
        <v>38.557181996608101</v>
      </c>
      <c r="N811" s="116">
        <f t="shared" si="123"/>
        <v>38.607181996608105</v>
      </c>
      <c r="O811" s="117">
        <f t="shared" si="124"/>
        <v>38.582181996608099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38.6076819966081</v>
      </c>
      <c r="L812" s="115">
        <f t="shared" si="129"/>
        <v>38.6566819966081</v>
      </c>
      <c r="M812" s="98">
        <f t="shared" si="122"/>
        <v>38.607181996608098</v>
      </c>
      <c r="N812" s="116">
        <f t="shared" si="123"/>
        <v>38.657181996608102</v>
      </c>
      <c r="O812" s="117">
        <f t="shared" si="124"/>
        <v>38.632181996608097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38.657681996608098</v>
      </c>
      <c r="L813" s="115">
        <f t="shared" si="129"/>
        <v>38.706681996608097</v>
      </c>
      <c r="M813" s="98">
        <f t="shared" si="122"/>
        <v>38.657181996608095</v>
      </c>
      <c r="N813" s="116">
        <f t="shared" si="123"/>
        <v>38.707181996608099</v>
      </c>
      <c r="O813" s="117">
        <f t="shared" si="124"/>
        <v>38.682181996608094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38.707681996608095</v>
      </c>
      <c r="L814" s="115">
        <f t="shared" si="129"/>
        <v>38.756681996608094</v>
      </c>
      <c r="M814" s="98">
        <f t="shared" si="122"/>
        <v>38.707181996608092</v>
      </c>
      <c r="N814" s="116">
        <f t="shared" si="123"/>
        <v>38.757181996608097</v>
      </c>
      <c r="O814" s="117">
        <f t="shared" si="124"/>
        <v>38.732181996608091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38.757681996608092</v>
      </c>
      <c r="L815" s="115">
        <f t="shared" si="129"/>
        <v>38.806681996608091</v>
      </c>
      <c r="M815" s="98">
        <f t="shared" si="122"/>
        <v>38.757181996608089</v>
      </c>
      <c r="N815" s="116">
        <f t="shared" si="123"/>
        <v>38.807181996608094</v>
      </c>
      <c r="O815" s="117">
        <f t="shared" si="124"/>
        <v>38.782181996608088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38.807681996608089</v>
      </c>
      <c r="L816" s="115">
        <f t="shared" si="129"/>
        <v>38.856681996608089</v>
      </c>
      <c r="M816" s="98">
        <f t="shared" si="122"/>
        <v>38.807181996608087</v>
      </c>
      <c r="N816" s="116">
        <f t="shared" si="123"/>
        <v>38.857181996608091</v>
      </c>
      <c r="O816" s="117">
        <f t="shared" si="124"/>
        <v>38.832181996608085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38.857681996608086</v>
      </c>
      <c r="L817" s="115">
        <f t="shared" si="129"/>
        <v>38.906681996608086</v>
      </c>
      <c r="M817" s="98">
        <f t="shared" si="122"/>
        <v>38.857181996608084</v>
      </c>
      <c r="N817" s="116">
        <f t="shared" si="123"/>
        <v>38.907181996608088</v>
      </c>
      <c r="O817" s="117">
        <f t="shared" si="124"/>
        <v>38.882181996608082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38.907681996608083</v>
      </c>
      <c r="L818" s="115">
        <f t="shared" si="129"/>
        <v>38.956681996608083</v>
      </c>
      <c r="M818" s="98">
        <f t="shared" si="122"/>
        <v>38.907181996608081</v>
      </c>
      <c r="N818" s="116">
        <f t="shared" si="123"/>
        <v>38.957181996608085</v>
      </c>
      <c r="O818" s="117">
        <f t="shared" si="124"/>
        <v>38.93218199660808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38.957681996608081</v>
      </c>
      <c r="L819" s="115">
        <f t="shared" si="129"/>
        <v>39.00668199660808</v>
      </c>
      <c r="M819" s="98">
        <f t="shared" si="122"/>
        <v>38.957181996608078</v>
      </c>
      <c r="N819" s="116">
        <f t="shared" si="123"/>
        <v>39.007181996608082</v>
      </c>
      <c r="O819" s="117">
        <f t="shared" si="124"/>
        <v>38.982181996608077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39.007681996608078</v>
      </c>
      <c r="L820" s="115">
        <f t="shared" si="129"/>
        <v>39.056681996608077</v>
      </c>
      <c r="M820" s="98">
        <f t="shared" si="122"/>
        <v>39.007181996608075</v>
      </c>
      <c r="N820" s="116">
        <f t="shared" si="123"/>
        <v>39.05718199660808</v>
      </c>
      <c r="O820" s="117">
        <f t="shared" si="124"/>
        <v>39.032181996608074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39.057681996608075</v>
      </c>
      <c r="L821" s="115">
        <f t="shared" si="129"/>
        <v>39.106681996608074</v>
      </c>
      <c r="M821" s="98">
        <f t="shared" si="122"/>
        <v>39.057181996608072</v>
      </c>
      <c r="N821" s="116">
        <f t="shared" si="123"/>
        <v>39.107181996608077</v>
      </c>
      <c r="O821" s="117">
        <f t="shared" si="124"/>
        <v>39.082181996608071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39.107681996608072</v>
      </c>
      <c r="L822" s="115">
        <f t="shared" si="129"/>
        <v>39.156681996608071</v>
      </c>
      <c r="M822" s="98">
        <f t="shared" si="122"/>
        <v>39.10718199660807</v>
      </c>
      <c r="N822" s="116">
        <f t="shared" si="123"/>
        <v>39.157181996608074</v>
      </c>
      <c r="O822" s="117">
        <f t="shared" si="124"/>
        <v>39.132181996608068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39.157681996608069</v>
      </c>
      <c r="L823" s="115">
        <f t="shared" si="129"/>
        <v>39.206681996608069</v>
      </c>
      <c r="M823" s="98">
        <f t="shared" si="122"/>
        <v>39.157181996608067</v>
      </c>
      <c r="N823" s="116">
        <f t="shared" si="123"/>
        <v>39.207181996608071</v>
      </c>
      <c r="O823" s="117">
        <f t="shared" si="124"/>
        <v>39.182181996608065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39.207681996608066</v>
      </c>
      <c r="L824" s="115">
        <f t="shared" si="129"/>
        <v>39.256681996608066</v>
      </c>
      <c r="M824" s="98">
        <f t="shared" si="122"/>
        <v>39.207181996608064</v>
      </c>
      <c r="N824" s="116">
        <f t="shared" si="123"/>
        <v>39.257181996608068</v>
      </c>
      <c r="O824" s="117">
        <f t="shared" si="124"/>
        <v>39.232181996608062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39.257681996608063</v>
      </c>
      <c r="L825" s="115">
        <f t="shared" si="129"/>
        <v>39.306681996608063</v>
      </c>
      <c r="M825" s="98">
        <f t="shared" si="122"/>
        <v>39.257181996608061</v>
      </c>
      <c r="N825" s="116">
        <f t="shared" si="123"/>
        <v>39.307181996608065</v>
      </c>
      <c r="O825" s="117">
        <f t="shared" si="124"/>
        <v>39.28218199660806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39.307681996608061</v>
      </c>
      <c r="L826" s="115">
        <f t="shared" si="129"/>
        <v>39.35668199660806</v>
      </c>
      <c r="M826" s="98">
        <f t="shared" si="122"/>
        <v>39.307181996608058</v>
      </c>
      <c r="N826" s="116">
        <f t="shared" si="123"/>
        <v>39.357181996608062</v>
      </c>
      <c r="O826" s="117">
        <f t="shared" si="124"/>
        <v>39.332181996608057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39.357681996608058</v>
      </c>
      <c r="L827" s="115">
        <f t="shared" si="129"/>
        <v>39.406681996608057</v>
      </c>
      <c r="M827" s="98">
        <f t="shared" si="122"/>
        <v>39.357181996608055</v>
      </c>
      <c r="N827" s="116">
        <f t="shared" si="123"/>
        <v>39.40718199660806</v>
      </c>
      <c r="O827" s="117">
        <f t="shared" si="124"/>
        <v>39.382181996608054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39.407681996608055</v>
      </c>
      <c r="L828" s="115">
        <f t="shared" si="129"/>
        <v>39.456681996608054</v>
      </c>
      <c r="M828" s="98">
        <f t="shared" si="122"/>
        <v>39.407181996608053</v>
      </c>
      <c r="N828" s="116">
        <f t="shared" si="123"/>
        <v>39.457181996608057</v>
      </c>
      <c r="O828" s="117">
        <f t="shared" si="124"/>
        <v>39.432181996608051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39.457681996608052</v>
      </c>
      <c r="L829" s="115">
        <f t="shared" si="129"/>
        <v>39.506681996608052</v>
      </c>
      <c r="M829" s="98">
        <f t="shared" si="122"/>
        <v>39.45718199660805</v>
      </c>
      <c r="N829" s="116">
        <f t="shared" si="123"/>
        <v>39.507181996608054</v>
      </c>
      <c r="O829" s="117">
        <f t="shared" si="124"/>
        <v>39.482181996608048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39.507681996608049</v>
      </c>
      <c r="L830" s="115">
        <f t="shared" si="129"/>
        <v>39.556681996608049</v>
      </c>
      <c r="M830" s="98">
        <f t="shared" si="122"/>
        <v>39.507181996608047</v>
      </c>
      <c r="N830" s="116">
        <f t="shared" si="123"/>
        <v>39.557181996608051</v>
      </c>
      <c r="O830" s="117">
        <f t="shared" si="124"/>
        <v>39.532181996608045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39.557681996608046</v>
      </c>
      <c r="L831" s="115">
        <f t="shared" si="129"/>
        <v>39.606681996608046</v>
      </c>
      <c r="M831" s="98">
        <f t="shared" si="122"/>
        <v>39.557181996608044</v>
      </c>
      <c r="N831" s="116">
        <f t="shared" si="123"/>
        <v>39.607181996608048</v>
      </c>
      <c r="O831" s="117">
        <f t="shared" si="124"/>
        <v>39.582181996608043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39.607681996608044</v>
      </c>
      <c r="L832" s="115">
        <f t="shared" si="129"/>
        <v>39.656681996608043</v>
      </c>
      <c r="M832" s="98">
        <f t="shared" si="122"/>
        <v>39.607181996608041</v>
      </c>
      <c r="N832" s="116">
        <f t="shared" si="123"/>
        <v>39.657181996608045</v>
      </c>
      <c r="O832" s="117">
        <f t="shared" si="124"/>
        <v>39.63218199660804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39.657681996608041</v>
      </c>
      <c r="L833" s="115">
        <f t="shared" si="129"/>
        <v>39.70668199660804</v>
      </c>
      <c r="M833" s="98">
        <f t="shared" si="122"/>
        <v>39.657181996608038</v>
      </c>
      <c r="N833" s="116">
        <f t="shared" si="123"/>
        <v>39.707181996608043</v>
      </c>
      <c r="O833" s="117">
        <f t="shared" si="124"/>
        <v>39.682181996608037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39.707681996608038</v>
      </c>
      <c r="L834" s="115">
        <f t="shared" si="129"/>
        <v>39.756681996608037</v>
      </c>
      <c r="M834" s="98">
        <f t="shared" si="122"/>
        <v>39.707181996608035</v>
      </c>
      <c r="N834" s="116">
        <f t="shared" si="123"/>
        <v>39.75718199660804</v>
      </c>
      <c r="O834" s="117">
        <f t="shared" si="124"/>
        <v>39.732181996608034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39.757681996608035</v>
      </c>
      <c r="L835" s="115">
        <f t="shared" si="129"/>
        <v>39.806681996608035</v>
      </c>
      <c r="M835" s="98">
        <f t="shared" si="122"/>
        <v>39.757181996608033</v>
      </c>
      <c r="N835" s="116">
        <f t="shared" si="123"/>
        <v>39.807181996608037</v>
      </c>
      <c r="O835" s="117">
        <f t="shared" si="124"/>
        <v>39.782181996608031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39.807681996608032</v>
      </c>
      <c r="L836" s="115">
        <f t="shared" si="129"/>
        <v>39.856681996608032</v>
      </c>
      <c r="M836" s="98">
        <f t="shared" si="122"/>
        <v>39.80718199660803</v>
      </c>
      <c r="N836" s="116">
        <f t="shared" si="123"/>
        <v>39.857181996608034</v>
      </c>
      <c r="O836" s="117">
        <f t="shared" si="124"/>
        <v>39.832181996608028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39.857681996608029</v>
      </c>
      <c r="L837" s="115">
        <f t="shared" si="129"/>
        <v>39.906681996608029</v>
      </c>
      <c r="M837" s="98">
        <f t="shared" ref="M837:M900" si="132">K837-5*10^-(D$2+1)</f>
        <v>39.857181996608027</v>
      </c>
      <c r="N837" s="116">
        <f t="shared" ref="N837:N900" si="133">L837+5*10^-(D$2+1)</f>
        <v>39.907181996608031</v>
      </c>
      <c r="O837" s="117">
        <f t="shared" ref="O837:O900" si="134">AVERAGE(K837,L837)</f>
        <v>39.882181996608026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39.907681996608027</v>
      </c>
      <c r="L838" s="115">
        <f t="shared" ref="L838:L901" si="139">K838+$I$4-POWER(10,-$D$2)</f>
        <v>39.956681996608026</v>
      </c>
      <c r="M838" s="98">
        <f t="shared" si="132"/>
        <v>39.907181996608024</v>
      </c>
      <c r="N838" s="116">
        <f t="shared" si="133"/>
        <v>39.957181996608028</v>
      </c>
      <c r="O838" s="117">
        <f t="shared" si="134"/>
        <v>39.932181996608023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39.957681996608024</v>
      </c>
      <c r="L839" s="115">
        <f t="shared" si="139"/>
        <v>40.006681996608023</v>
      </c>
      <c r="M839" s="98">
        <f t="shared" si="132"/>
        <v>39.957181996608021</v>
      </c>
      <c r="N839" s="116">
        <f t="shared" si="133"/>
        <v>40.007181996608026</v>
      </c>
      <c r="O839" s="117">
        <f t="shared" si="134"/>
        <v>39.98218199660802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40.007681996608021</v>
      </c>
      <c r="L840" s="115">
        <f t="shared" si="139"/>
        <v>40.05668199660802</v>
      </c>
      <c r="M840" s="98">
        <f t="shared" si="132"/>
        <v>40.007181996608018</v>
      </c>
      <c r="N840" s="116">
        <f t="shared" si="133"/>
        <v>40.057181996608023</v>
      </c>
      <c r="O840" s="117">
        <f t="shared" si="134"/>
        <v>40.032181996608017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40.057681996608018</v>
      </c>
      <c r="L841" s="115">
        <f t="shared" si="139"/>
        <v>40.106681996608017</v>
      </c>
      <c r="M841" s="98">
        <f t="shared" si="132"/>
        <v>40.057181996608016</v>
      </c>
      <c r="N841" s="116">
        <f t="shared" si="133"/>
        <v>40.10718199660802</v>
      </c>
      <c r="O841" s="117">
        <f t="shared" si="134"/>
        <v>40.082181996608014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40.107681996608015</v>
      </c>
      <c r="L842" s="115">
        <f t="shared" si="139"/>
        <v>40.156681996608015</v>
      </c>
      <c r="M842" s="98">
        <f t="shared" si="132"/>
        <v>40.107181996608013</v>
      </c>
      <c r="N842" s="116">
        <f t="shared" si="133"/>
        <v>40.157181996608017</v>
      </c>
      <c r="O842" s="117">
        <f t="shared" si="134"/>
        <v>40.132181996608011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40.157681996608012</v>
      </c>
      <c r="L843" s="115">
        <f t="shared" si="139"/>
        <v>40.206681996608012</v>
      </c>
      <c r="M843" s="98">
        <f t="shared" si="132"/>
        <v>40.15718199660801</v>
      </c>
      <c r="N843" s="116">
        <f t="shared" si="133"/>
        <v>40.207181996608014</v>
      </c>
      <c r="O843" s="117">
        <f t="shared" si="134"/>
        <v>40.182181996608008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40.207681996608009</v>
      </c>
      <c r="L844" s="115">
        <f t="shared" si="139"/>
        <v>40.256681996608009</v>
      </c>
      <c r="M844" s="98">
        <f t="shared" si="132"/>
        <v>40.207181996608007</v>
      </c>
      <c r="N844" s="116">
        <f t="shared" si="133"/>
        <v>40.257181996608011</v>
      </c>
      <c r="O844" s="117">
        <f t="shared" si="134"/>
        <v>40.232181996608006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40.257681996608007</v>
      </c>
      <c r="L845" s="115">
        <f t="shared" si="139"/>
        <v>40.306681996608006</v>
      </c>
      <c r="M845" s="98">
        <f t="shared" si="132"/>
        <v>40.257181996608004</v>
      </c>
      <c r="N845" s="116">
        <f t="shared" si="133"/>
        <v>40.307181996608008</v>
      </c>
      <c r="O845" s="117">
        <f t="shared" si="134"/>
        <v>40.282181996608003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40.307681996608004</v>
      </c>
      <c r="L846" s="115">
        <f t="shared" si="139"/>
        <v>40.356681996608003</v>
      </c>
      <c r="M846" s="98">
        <f t="shared" si="132"/>
        <v>40.307181996608001</v>
      </c>
      <c r="N846" s="116">
        <f t="shared" si="133"/>
        <v>40.357181996608006</v>
      </c>
      <c r="O846" s="117">
        <f t="shared" si="134"/>
        <v>40.332181996608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40.357681996608001</v>
      </c>
      <c r="L847" s="115">
        <f t="shared" si="139"/>
        <v>40.406681996608</v>
      </c>
      <c r="M847" s="98">
        <f t="shared" si="132"/>
        <v>40.357181996607999</v>
      </c>
      <c r="N847" s="116">
        <f t="shared" si="133"/>
        <v>40.407181996608003</v>
      </c>
      <c r="O847" s="117">
        <f t="shared" si="134"/>
        <v>40.382181996607997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40.407681996607998</v>
      </c>
      <c r="L848" s="115">
        <f t="shared" si="139"/>
        <v>40.456681996607998</v>
      </c>
      <c r="M848" s="98">
        <f t="shared" si="132"/>
        <v>40.407181996607996</v>
      </c>
      <c r="N848" s="116">
        <f t="shared" si="133"/>
        <v>40.457181996608</v>
      </c>
      <c r="O848" s="117">
        <f t="shared" si="134"/>
        <v>40.432181996607994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40.457681996607995</v>
      </c>
      <c r="L849" s="115">
        <f t="shared" si="139"/>
        <v>40.506681996607995</v>
      </c>
      <c r="M849" s="98">
        <f t="shared" si="132"/>
        <v>40.457181996607993</v>
      </c>
      <c r="N849" s="116">
        <f t="shared" si="133"/>
        <v>40.507181996607997</v>
      </c>
      <c r="O849" s="117">
        <f t="shared" si="134"/>
        <v>40.482181996607991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40.507681996607992</v>
      </c>
      <c r="L850" s="115">
        <f t="shared" si="139"/>
        <v>40.556681996607992</v>
      </c>
      <c r="M850" s="98">
        <f t="shared" si="132"/>
        <v>40.50718199660799</v>
      </c>
      <c r="N850" s="116">
        <f t="shared" si="133"/>
        <v>40.557181996607994</v>
      </c>
      <c r="O850" s="117">
        <f t="shared" si="134"/>
        <v>40.532181996607989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40.55768199660799</v>
      </c>
      <c r="L851" s="115">
        <f t="shared" si="139"/>
        <v>40.606681996607989</v>
      </c>
      <c r="M851" s="98">
        <f t="shared" si="132"/>
        <v>40.557181996607987</v>
      </c>
      <c r="N851" s="116">
        <f t="shared" si="133"/>
        <v>40.607181996607991</v>
      </c>
      <c r="O851" s="117">
        <f t="shared" si="134"/>
        <v>40.582181996607986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40.607681996607987</v>
      </c>
      <c r="L852" s="115">
        <f t="shared" si="139"/>
        <v>40.656681996607986</v>
      </c>
      <c r="M852" s="98">
        <f t="shared" si="132"/>
        <v>40.607181996607984</v>
      </c>
      <c r="N852" s="116">
        <f t="shared" si="133"/>
        <v>40.657181996607989</v>
      </c>
      <c r="O852" s="117">
        <f t="shared" si="134"/>
        <v>40.632181996607983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40.657681996607984</v>
      </c>
      <c r="L853" s="115">
        <f t="shared" si="139"/>
        <v>40.706681996607983</v>
      </c>
      <c r="M853" s="98">
        <f t="shared" si="132"/>
        <v>40.657181996607981</v>
      </c>
      <c r="N853" s="116">
        <f t="shared" si="133"/>
        <v>40.707181996607986</v>
      </c>
      <c r="O853" s="117">
        <f t="shared" si="134"/>
        <v>40.68218199660798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40.707681996607981</v>
      </c>
      <c r="L854" s="115">
        <f t="shared" si="139"/>
        <v>40.756681996607981</v>
      </c>
      <c r="M854" s="98">
        <f t="shared" si="132"/>
        <v>40.707181996607979</v>
      </c>
      <c r="N854" s="116">
        <f t="shared" si="133"/>
        <v>40.757181996607983</v>
      </c>
      <c r="O854" s="117">
        <f t="shared" si="134"/>
        <v>40.732181996607977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40.757681996607978</v>
      </c>
      <c r="L855" s="115">
        <f t="shared" si="139"/>
        <v>40.806681996607978</v>
      </c>
      <c r="M855" s="98">
        <f t="shared" si="132"/>
        <v>40.757181996607976</v>
      </c>
      <c r="N855" s="116">
        <f t="shared" si="133"/>
        <v>40.80718199660798</v>
      </c>
      <c r="O855" s="117">
        <f t="shared" si="134"/>
        <v>40.782181996607974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40.807681996607975</v>
      </c>
      <c r="L856" s="115">
        <f t="shared" si="139"/>
        <v>40.856681996607975</v>
      </c>
      <c r="M856" s="98">
        <f t="shared" si="132"/>
        <v>40.807181996607973</v>
      </c>
      <c r="N856" s="116">
        <f t="shared" si="133"/>
        <v>40.857181996607977</v>
      </c>
      <c r="O856" s="117">
        <f t="shared" si="134"/>
        <v>40.832181996607972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40.857681996607973</v>
      </c>
      <c r="L857" s="115">
        <f t="shared" si="139"/>
        <v>40.906681996607972</v>
      </c>
      <c r="M857" s="98">
        <f t="shared" si="132"/>
        <v>40.85718199660797</v>
      </c>
      <c r="N857" s="116">
        <f t="shared" si="133"/>
        <v>40.907181996607974</v>
      </c>
      <c r="O857" s="117">
        <f t="shared" si="134"/>
        <v>40.882181996607969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40.90768199660797</v>
      </c>
      <c r="L858" s="115">
        <f t="shared" si="139"/>
        <v>40.956681996607969</v>
      </c>
      <c r="M858" s="98">
        <f t="shared" si="132"/>
        <v>40.907181996607967</v>
      </c>
      <c r="N858" s="116">
        <f t="shared" si="133"/>
        <v>40.957181996607972</v>
      </c>
      <c r="O858" s="117">
        <f t="shared" si="134"/>
        <v>40.932181996607966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40.957681996607967</v>
      </c>
      <c r="L859" s="115">
        <f t="shared" si="139"/>
        <v>41.006681996607966</v>
      </c>
      <c r="M859" s="98">
        <f t="shared" si="132"/>
        <v>40.957181996607964</v>
      </c>
      <c r="N859" s="116">
        <f t="shared" si="133"/>
        <v>41.007181996607969</v>
      </c>
      <c r="O859" s="117">
        <f t="shared" si="134"/>
        <v>40.982181996607963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41.007681996607964</v>
      </c>
      <c r="L860" s="115">
        <f t="shared" si="139"/>
        <v>41.056681996607963</v>
      </c>
      <c r="M860" s="98">
        <f t="shared" si="132"/>
        <v>41.007181996607962</v>
      </c>
      <c r="N860" s="116">
        <f t="shared" si="133"/>
        <v>41.057181996607966</v>
      </c>
      <c r="O860" s="117">
        <f t="shared" si="134"/>
        <v>41.03218199660796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41.057681996607961</v>
      </c>
      <c r="L861" s="115">
        <f t="shared" si="139"/>
        <v>41.106681996607961</v>
      </c>
      <c r="M861" s="98">
        <f t="shared" si="132"/>
        <v>41.057181996607959</v>
      </c>
      <c r="N861" s="116">
        <f t="shared" si="133"/>
        <v>41.107181996607963</v>
      </c>
      <c r="O861" s="117">
        <f t="shared" si="134"/>
        <v>41.082181996607957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41.107681996607958</v>
      </c>
      <c r="L862" s="115">
        <f t="shared" si="139"/>
        <v>41.156681996607958</v>
      </c>
      <c r="M862" s="98">
        <f t="shared" si="132"/>
        <v>41.107181996607956</v>
      </c>
      <c r="N862" s="116">
        <f t="shared" si="133"/>
        <v>41.15718199660796</v>
      </c>
      <c r="O862" s="117">
        <f t="shared" si="134"/>
        <v>41.132181996607954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41.157681996607955</v>
      </c>
      <c r="L863" s="115">
        <f t="shared" si="139"/>
        <v>41.206681996607955</v>
      </c>
      <c r="M863" s="98">
        <f t="shared" si="132"/>
        <v>41.157181996607953</v>
      </c>
      <c r="N863" s="116">
        <f t="shared" si="133"/>
        <v>41.207181996607957</v>
      </c>
      <c r="O863" s="117">
        <f t="shared" si="134"/>
        <v>41.182181996607952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41.207681996607953</v>
      </c>
      <c r="L864" s="115">
        <f t="shared" si="139"/>
        <v>41.256681996607952</v>
      </c>
      <c r="M864" s="98">
        <f t="shared" si="132"/>
        <v>41.20718199660795</v>
      </c>
      <c r="N864" s="116">
        <f t="shared" si="133"/>
        <v>41.257181996607954</v>
      </c>
      <c r="O864" s="117">
        <f t="shared" si="134"/>
        <v>41.232181996607949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41.25768199660795</v>
      </c>
      <c r="L865" s="115">
        <f t="shared" si="139"/>
        <v>41.306681996607949</v>
      </c>
      <c r="M865" s="98">
        <f t="shared" si="132"/>
        <v>41.257181996607947</v>
      </c>
      <c r="N865" s="116">
        <f t="shared" si="133"/>
        <v>41.307181996607952</v>
      </c>
      <c r="O865" s="117">
        <f t="shared" si="134"/>
        <v>41.282181996607946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41.307681996607947</v>
      </c>
      <c r="L866" s="115">
        <f t="shared" si="139"/>
        <v>41.356681996607946</v>
      </c>
      <c r="M866" s="98">
        <f t="shared" si="132"/>
        <v>41.307181996607945</v>
      </c>
      <c r="N866" s="116">
        <f t="shared" si="133"/>
        <v>41.357181996607949</v>
      </c>
      <c r="O866" s="117">
        <f t="shared" si="134"/>
        <v>41.332181996607943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41.357681996607944</v>
      </c>
      <c r="L867" s="115">
        <f t="shared" si="139"/>
        <v>41.406681996607944</v>
      </c>
      <c r="M867" s="98">
        <f t="shared" si="132"/>
        <v>41.357181996607942</v>
      </c>
      <c r="N867" s="116">
        <f t="shared" si="133"/>
        <v>41.407181996607946</v>
      </c>
      <c r="O867" s="117">
        <f t="shared" si="134"/>
        <v>41.38218199660794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41.407681996607941</v>
      </c>
      <c r="L868" s="115">
        <f t="shared" si="139"/>
        <v>41.456681996607941</v>
      </c>
      <c r="M868" s="98">
        <f t="shared" si="132"/>
        <v>41.407181996607939</v>
      </c>
      <c r="N868" s="116">
        <f t="shared" si="133"/>
        <v>41.457181996607943</v>
      </c>
      <c r="O868" s="117">
        <f t="shared" si="134"/>
        <v>41.432181996607937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41.457681996607938</v>
      </c>
      <c r="L869" s="115">
        <f t="shared" si="139"/>
        <v>41.506681996607938</v>
      </c>
      <c r="M869" s="98">
        <f t="shared" si="132"/>
        <v>41.457181996607936</v>
      </c>
      <c r="N869" s="116">
        <f t="shared" si="133"/>
        <v>41.50718199660794</v>
      </c>
      <c r="O869" s="117">
        <f t="shared" si="134"/>
        <v>41.482181996607935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41.507681996607936</v>
      </c>
      <c r="L870" s="115">
        <f t="shared" si="139"/>
        <v>41.556681996607935</v>
      </c>
      <c r="M870" s="98">
        <f t="shared" si="132"/>
        <v>41.507181996607933</v>
      </c>
      <c r="N870" s="116">
        <f t="shared" si="133"/>
        <v>41.557181996607937</v>
      </c>
      <c r="O870" s="117">
        <f t="shared" si="134"/>
        <v>41.532181996607932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41.557681996607933</v>
      </c>
      <c r="L871" s="115">
        <f t="shared" si="139"/>
        <v>41.606681996607932</v>
      </c>
      <c r="M871" s="98">
        <f t="shared" si="132"/>
        <v>41.55718199660793</v>
      </c>
      <c r="N871" s="116">
        <f t="shared" si="133"/>
        <v>41.607181996607935</v>
      </c>
      <c r="O871" s="117">
        <f t="shared" si="134"/>
        <v>41.582181996607929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41.60768199660793</v>
      </c>
      <c r="L872" s="115">
        <f t="shared" si="139"/>
        <v>41.656681996607929</v>
      </c>
      <c r="M872" s="98">
        <f t="shared" si="132"/>
        <v>41.607181996607927</v>
      </c>
      <c r="N872" s="116">
        <f t="shared" si="133"/>
        <v>41.657181996607932</v>
      </c>
      <c r="O872" s="117">
        <f t="shared" si="134"/>
        <v>41.632181996607926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41.657681996607927</v>
      </c>
      <c r="L873" s="115">
        <f t="shared" si="139"/>
        <v>41.706681996607927</v>
      </c>
      <c r="M873" s="98">
        <f t="shared" si="132"/>
        <v>41.657181996607925</v>
      </c>
      <c r="N873" s="116">
        <f t="shared" si="133"/>
        <v>41.707181996607929</v>
      </c>
      <c r="O873" s="117">
        <f t="shared" si="134"/>
        <v>41.682181996607923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41.707681996607924</v>
      </c>
      <c r="L874" s="115">
        <f t="shared" si="139"/>
        <v>41.756681996607924</v>
      </c>
      <c r="M874" s="98">
        <f t="shared" si="132"/>
        <v>41.707181996607922</v>
      </c>
      <c r="N874" s="116">
        <f t="shared" si="133"/>
        <v>41.757181996607926</v>
      </c>
      <c r="O874" s="117">
        <f t="shared" si="134"/>
        <v>41.73218199660792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41.757681996607921</v>
      </c>
      <c r="L875" s="115">
        <f t="shared" si="139"/>
        <v>41.806681996607921</v>
      </c>
      <c r="M875" s="98">
        <f t="shared" si="132"/>
        <v>41.757181996607919</v>
      </c>
      <c r="N875" s="116">
        <f t="shared" si="133"/>
        <v>41.807181996607923</v>
      </c>
      <c r="O875" s="117">
        <f t="shared" si="134"/>
        <v>41.782181996607918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41.807681996607919</v>
      </c>
      <c r="L876" s="115">
        <f t="shared" si="139"/>
        <v>41.856681996607918</v>
      </c>
      <c r="M876" s="98">
        <f t="shared" si="132"/>
        <v>41.807181996607916</v>
      </c>
      <c r="N876" s="116">
        <f t="shared" si="133"/>
        <v>41.85718199660792</v>
      </c>
      <c r="O876" s="117">
        <f t="shared" si="134"/>
        <v>41.832181996607915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41.857681996607916</v>
      </c>
      <c r="L877" s="115">
        <f t="shared" si="139"/>
        <v>41.906681996607915</v>
      </c>
      <c r="M877" s="98">
        <f t="shared" si="132"/>
        <v>41.857181996607913</v>
      </c>
      <c r="N877" s="116">
        <f t="shared" si="133"/>
        <v>41.907181996607918</v>
      </c>
      <c r="O877" s="117">
        <f t="shared" si="134"/>
        <v>41.882181996607912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41.907681996607913</v>
      </c>
      <c r="L878" s="115">
        <f t="shared" si="139"/>
        <v>41.956681996607912</v>
      </c>
      <c r="M878" s="98">
        <f t="shared" si="132"/>
        <v>41.90718199660791</v>
      </c>
      <c r="N878" s="116">
        <f t="shared" si="133"/>
        <v>41.957181996607915</v>
      </c>
      <c r="O878" s="117">
        <f t="shared" si="134"/>
        <v>41.932181996607909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41.95768199660791</v>
      </c>
      <c r="L879" s="115">
        <f t="shared" si="139"/>
        <v>42.006681996607909</v>
      </c>
      <c r="M879" s="98">
        <f t="shared" si="132"/>
        <v>41.957181996607908</v>
      </c>
      <c r="N879" s="116">
        <f t="shared" si="133"/>
        <v>42.007181996607912</v>
      </c>
      <c r="O879" s="117">
        <f t="shared" si="134"/>
        <v>41.982181996607906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42.007681996607907</v>
      </c>
      <c r="L880" s="115">
        <f t="shared" si="139"/>
        <v>42.056681996607907</v>
      </c>
      <c r="M880" s="98">
        <f t="shared" si="132"/>
        <v>42.007181996607905</v>
      </c>
      <c r="N880" s="116">
        <f t="shared" si="133"/>
        <v>42.057181996607909</v>
      </c>
      <c r="O880" s="117">
        <f t="shared" si="134"/>
        <v>42.032181996607903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42.057681996607904</v>
      </c>
      <c r="L881" s="115">
        <f t="shared" si="139"/>
        <v>42.106681996607904</v>
      </c>
      <c r="M881" s="98">
        <f t="shared" si="132"/>
        <v>42.057181996607902</v>
      </c>
      <c r="N881" s="116">
        <f t="shared" si="133"/>
        <v>42.107181996607906</v>
      </c>
      <c r="O881" s="117">
        <f t="shared" si="134"/>
        <v>42.0821819966079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42.107681996607901</v>
      </c>
      <c r="L882" s="115">
        <f t="shared" si="139"/>
        <v>42.156681996607901</v>
      </c>
      <c r="M882" s="98">
        <f t="shared" si="132"/>
        <v>42.107181996607899</v>
      </c>
      <c r="N882" s="116">
        <f t="shared" si="133"/>
        <v>42.157181996607903</v>
      </c>
      <c r="O882" s="117">
        <f t="shared" si="134"/>
        <v>42.132181996607898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42.157681996607899</v>
      </c>
      <c r="L883" s="115">
        <f t="shared" si="139"/>
        <v>42.206681996607898</v>
      </c>
      <c r="M883" s="98">
        <f t="shared" si="132"/>
        <v>42.157181996607896</v>
      </c>
      <c r="N883" s="116">
        <f t="shared" si="133"/>
        <v>42.2071819966079</v>
      </c>
      <c r="O883" s="117">
        <f t="shared" si="134"/>
        <v>42.182181996607895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42.207681996607896</v>
      </c>
      <c r="L884" s="115">
        <f t="shared" si="139"/>
        <v>42.256681996607895</v>
      </c>
      <c r="M884" s="98">
        <f t="shared" si="132"/>
        <v>42.207181996607893</v>
      </c>
      <c r="N884" s="116">
        <f t="shared" si="133"/>
        <v>42.257181996607898</v>
      </c>
      <c r="O884" s="117">
        <f t="shared" si="134"/>
        <v>42.232181996607892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42.257681996607893</v>
      </c>
      <c r="L885" s="115">
        <f t="shared" si="139"/>
        <v>42.306681996607892</v>
      </c>
      <c r="M885" s="98">
        <f t="shared" si="132"/>
        <v>42.257181996607891</v>
      </c>
      <c r="N885" s="116">
        <f t="shared" si="133"/>
        <v>42.307181996607895</v>
      </c>
      <c r="O885" s="117">
        <f t="shared" si="134"/>
        <v>42.282181996607889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42.30768199660789</v>
      </c>
      <c r="L886" s="115">
        <f t="shared" si="139"/>
        <v>42.35668199660789</v>
      </c>
      <c r="M886" s="98">
        <f t="shared" si="132"/>
        <v>42.307181996607888</v>
      </c>
      <c r="N886" s="116">
        <f t="shared" si="133"/>
        <v>42.357181996607892</v>
      </c>
      <c r="O886" s="117">
        <f t="shared" si="134"/>
        <v>42.332181996607886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42.357681996607887</v>
      </c>
      <c r="L887" s="115">
        <f t="shared" si="139"/>
        <v>42.406681996607887</v>
      </c>
      <c r="M887" s="98">
        <f t="shared" si="132"/>
        <v>42.357181996607885</v>
      </c>
      <c r="N887" s="116">
        <f t="shared" si="133"/>
        <v>42.407181996607889</v>
      </c>
      <c r="O887" s="117">
        <f t="shared" si="134"/>
        <v>42.382181996607883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42.407681996607884</v>
      </c>
      <c r="L888" s="115">
        <f t="shared" si="139"/>
        <v>42.456681996607884</v>
      </c>
      <c r="M888" s="98">
        <f t="shared" si="132"/>
        <v>42.407181996607882</v>
      </c>
      <c r="N888" s="116">
        <f t="shared" si="133"/>
        <v>42.457181996607886</v>
      </c>
      <c r="O888" s="117">
        <f t="shared" si="134"/>
        <v>42.432181996607881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42.457681996607882</v>
      </c>
      <c r="L889" s="115">
        <f t="shared" si="139"/>
        <v>42.506681996607881</v>
      </c>
      <c r="M889" s="98">
        <f t="shared" si="132"/>
        <v>42.457181996607879</v>
      </c>
      <c r="N889" s="116">
        <f t="shared" si="133"/>
        <v>42.507181996607883</v>
      </c>
      <c r="O889" s="117">
        <f t="shared" si="134"/>
        <v>42.482181996607878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42.507681996607879</v>
      </c>
      <c r="L890" s="115">
        <f t="shared" si="139"/>
        <v>42.556681996607878</v>
      </c>
      <c r="M890" s="98">
        <f t="shared" si="132"/>
        <v>42.507181996607876</v>
      </c>
      <c r="N890" s="116">
        <f t="shared" si="133"/>
        <v>42.557181996607881</v>
      </c>
      <c r="O890" s="117">
        <f t="shared" si="134"/>
        <v>42.532181996607875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42.557681996607876</v>
      </c>
      <c r="L891" s="115">
        <f t="shared" si="139"/>
        <v>42.606681996607875</v>
      </c>
      <c r="M891" s="98">
        <f t="shared" si="132"/>
        <v>42.557181996607873</v>
      </c>
      <c r="N891" s="116">
        <f t="shared" si="133"/>
        <v>42.607181996607878</v>
      </c>
      <c r="O891" s="117">
        <f t="shared" si="134"/>
        <v>42.582181996607872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42.607681996607873</v>
      </c>
      <c r="L892" s="115">
        <f t="shared" si="139"/>
        <v>42.656681996607873</v>
      </c>
      <c r="M892" s="98">
        <f t="shared" si="132"/>
        <v>42.607181996607871</v>
      </c>
      <c r="N892" s="116">
        <f t="shared" si="133"/>
        <v>42.657181996607875</v>
      </c>
      <c r="O892" s="117">
        <f t="shared" si="134"/>
        <v>42.632181996607869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42.65768199660787</v>
      </c>
      <c r="L893" s="115">
        <f t="shared" si="139"/>
        <v>42.70668199660787</v>
      </c>
      <c r="M893" s="98">
        <f t="shared" si="132"/>
        <v>42.657181996607868</v>
      </c>
      <c r="N893" s="116">
        <f t="shared" si="133"/>
        <v>42.707181996607872</v>
      </c>
      <c r="O893" s="117">
        <f t="shared" si="134"/>
        <v>42.682181996607866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42.707681996607867</v>
      </c>
      <c r="L894" s="115">
        <f t="shared" si="139"/>
        <v>42.756681996607867</v>
      </c>
      <c r="M894" s="98">
        <f t="shared" si="132"/>
        <v>42.707181996607865</v>
      </c>
      <c r="N894" s="116">
        <f t="shared" si="133"/>
        <v>42.757181996607869</v>
      </c>
      <c r="O894" s="117">
        <f t="shared" si="134"/>
        <v>42.732181996607864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42.757681996607865</v>
      </c>
      <c r="L895" s="115">
        <f t="shared" si="139"/>
        <v>42.806681996607864</v>
      </c>
      <c r="M895" s="98">
        <f t="shared" si="132"/>
        <v>42.757181996607862</v>
      </c>
      <c r="N895" s="116">
        <f t="shared" si="133"/>
        <v>42.807181996607866</v>
      </c>
      <c r="O895" s="117">
        <f t="shared" si="134"/>
        <v>42.782181996607861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42.807681996607862</v>
      </c>
      <c r="L896" s="115">
        <f t="shared" si="139"/>
        <v>42.856681996607861</v>
      </c>
      <c r="M896" s="98">
        <f t="shared" si="132"/>
        <v>42.807181996607859</v>
      </c>
      <c r="N896" s="116">
        <f t="shared" si="133"/>
        <v>42.857181996607864</v>
      </c>
      <c r="O896" s="117">
        <f t="shared" si="134"/>
        <v>42.832181996607858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42.857681996607859</v>
      </c>
      <c r="L897" s="115">
        <f t="shared" si="139"/>
        <v>42.906681996607858</v>
      </c>
      <c r="M897" s="98">
        <f t="shared" si="132"/>
        <v>42.857181996607856</v>
      </c>
      <c r="N897" s="116">
        <f t="shared" si="133"/>
        <v>42.907181996607861</v>
      </c>
      <c r="O897" s="117">
        <f t="shared" si="134"/>
        <v>42.882181996607855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42.907681996607856</v>
      </c>
      <c r="L898" s="115">
        <f t="shared" si="139"/>
        <v>42.956681996607855</v>
      </c>
      <c r="M898" s="98">
        <f t="shared" si="132"/>
        <v>42.907181996607854</v>
      </c>
      <c r="N898" s="116">
        <f t="shared" si="133"/>
        <v>42.957181996607858</v>
      </c>
      <c r="O898" s="117">
        <f t="shared" si="134"/>
        <v>42.932181996607852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42.957681996607853</v>
      </c>
      <c r="L899" s="115">
        <f t="shared" si="139"/>
        <v>43.006681996607853</v>
      </c>
      <c r="M899" s="98">
        <f t="shared" si="132"/>
        <v>42.957181996607851</v>
      </c>
      <c r="N899" s="116">
        <f t="shared" si="133"/>
        <v>43.007181996607855</v>
      </c>
      <c r="O899" s="117">
        <f t="shared" si="134"/>
        <v>42.982181996607849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43.00768199660785</v>
      </c>
      <c r="L900" s="115">
        <f t="shared" si="139"/>
        <v>43.05668199660785</v>
      </c>
      <c r="M900" s="98">
        <f t="shared" si="132"/>
        <v>43.007181996607848</v>
      </c>
      <c r="N900" s="116">
        <f t="shared" si="133"/>
        <v>43.057181996607852</v>
      </c>
      <c r="O900" s="117">
        <f t="shared" si="134"/>
        <v>43.032181996607846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43.057681996607847</v>
      </c>
      <c r="L901" s="115">
        <f t="shared" si="139"/>
        <v>43.106681996607847</v>
      </c>
      <c r="M901" s="98">
        <f t="shared" ref="M901:M964" si="142">K901-5*10^-(D$2+1)</f>
        <v>43.057181996607845</v>
      </c>
      <c r="N901" s="116">
        <f t="shared" ref="N901:N964" si="143">L901+5*10^-(D$2+1)</f>
        <v>43.107181996607849</v>
      </c>
      <c r="O901" s="117">
        <f t="shared" ref="O901:O964" si="144">AVERAGE(K901,L901)</f>
        <v>43.082181996607844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43.107681996607845</v>
      </c>
      <c r="L902" s="115">
        <f t="shared" ref="L902:L965" si="149">K902+$I$4-POWER(10,-$D$2)</f>
        <v>43.156681996607844</v>
      </c>
      <c r="M902" s="98">
        <f t="shared" si="142"/>
        <v>43.107181996607842</v>
      </c>
      <c r="N902" s="116">
        <f t="shared" si="143"/>
        <v>43.157181996607846</v>
      </c>
      <c r="O902" s="117">
        <f t="shared" si="144"/>
        <v>43.132181996607841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43.157681996607842</v>
      </c>
      <c r="L903" s="115">
        <f t="shared" si="149"/>
        <v>43.206681996607841</v>
      </c>
      <c r="M903" s="98">
        <f t="shared" si="142"/>
        <v>43.157181996607839</v>
      </c>
      <c r="N903" s="116">
        <f t="shared" si="143"/>
        <v>43.207181996607844</v>
      </c>
      <c r="O903" s="117">
        <f t="shared" si="144"/>
        <v>43.182181996607838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43.207681996607839</v>
      </c>
      <c r="L904" s="115">
        <f t="shared" si="149"/>
        <v>43.256681996607838</v>
      </c>
      <c r="M904" s="98">
        <f t="shared" si="142"/>
        <v>43.207181996607837</v>
      </c>
      <c r="N904" s="116">
        <f t="shared" si="143"/>
        <v>43.257181996607841</v>
      </c>
      <c r="O904" s="117">
        <f t="shared" si="144"/>
        <v>43.232181996607835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43.257681996607836</v>
      </c>
      <c r="L905" s="115">
        <f t="shared" si="149"/>
        <v>43.306681996607836</v>
      </c>
      <c r="M905" s="98">
        <f t="shared" si="142"/>
        <v>43.257181996607834</v>
      </c>
      <c r="N905" s="116">
        <f t="shared" si="143"/>
        <v>43.307181996607838</v>
      </c>
      <c r="O905" s="117">
        <f t="shared" si="144"/>
        <v>43.282181996607832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43.307681996607833</v>
      </c>
      <c r="L906" s="115">
        <f t="shared" si="149"/>
        <v>43.356681996607833</v>
      </c>
      <c r="M906" s="98">
        <f t="shared" si="142"/>
        <v>43.307181996607831</v>
      </c>
      <c r="N906" s="116">
        <f t="shared" si="143"/>
        <v>43.357181996607835</v>
      </c>
      <c r="O906" s="117">
        <f t="shared" si="144"/>
        <v>43.332181996607829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43.35768199660783</v>
      </c>
      <c r="L907" s="115">
        <f t="shared" si="149"/>
        <v>43.40668199660783</v>
      </c>
      <c r="M907" s="98">
        <f t="shared" si="142"/>
        <v>43.357181996607828</v>
      </c>
      <c r="N907" s="116">
        <f t="shared" si="143"/>
        <v>43.407181996607832</v>
      </c>
      <c r="O907" s="117">
        <f t="shared" si="144"/>
        <v>43.382181996607827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43.407681996607828</v>
      </c>
      <c r="L908" s="115">
        <f t="shared" si="149"/>
        <v>43.456681996607827</v>
      </c>
      <c r="M908" s="98">
        <f t="shared" si="142"/>
        <v>43.407181996607825</v>
      </c>
      <c r="N908" s="116">
        <f t="shared" si="143"/>
        <v>43.457181996607829</v>
      </c>
      <c r="O908" s="117">
        <f t="shared" si="144"/>
        <v>43.432181996607824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43.457681996607825</v>
      </c>
      <c r="L909" s="115">
        <f t="shared" si="149"/>
        <v>43.506681996607824</v>
      </c>
      <c r="M909" s="98">
        <f t="shared" si="142"/>
        <v>43.457181996607822</v>
      </c>
      <c r="N909" s="116">
        <f t="shared" si="143"/>
        <v>43.507181996607827</v>
      </c>
      <c r="O909" s="117">
        <f t="shared" si="144"/>
        <v>43.482181996607821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43.507681996607822</v>
      </c>
      <c r="L910" s="115">
        <f t="shared" si="149"/>
        <v>43.556681996607821</v>
      </c>
      <c r="M910" s="98">
        <f t="shared" si="142"/>
        <v>43.507181996607819</v>
      </c>
      <c r="N910" s="116">
        <f t="shared" si="143"/>
        <v>43.557181996607824</v>
      </c>
      <c r="O910" s="117">
        <f t="shared" si="144"/>
        <v>43.532181996607818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43.557681996607819</v>
      </c>
      <c r="L911" s="115">
        <f t="shared" si="149"/>
        <v>43.606681996607819</v>
      </c>
      <c r="M911" s="98">
        <f t="shared" si="142"/>
        <v>43.557181996607817</v>
      </c>
      <c r="N911" s="116">
        <f t="shared" si="143"/>
        <v>43.607181996607821</v>
      </c>
      <c r="O911" s="117">
        <f t="shared" si="144"/>
        <v>43.582181996607815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43.607681996607816</v>
      </c>
      <c r="L912" s="115">
        <f t="shared" si="149"/>
        <v>43.656681996607816</v>
      </c>
      <c r="M912" s="98">
        <f t="shared" si="142"/>
        <v>43.607181996607814</v>
      </c>
      <c r="N912" s="116">
        <f t="shared" si="143"/>
        <v>43.657181996607818</v>
      </c>
      <c r="O912" s="117">
        <f t="shared" si="144"/>
        <v>43.632181996607812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43.657681996607813</v>
      </c>
      <c r="L913" s="115">
        <f t="shared" si="149"/>
        <v>43.706681996607813</v>
      </c>
      <c r="M913" s="98">
        <f t="shared" si="142"/>
        <v>43.657181996607811</v>
      </c>
      <c r="N913" s="116">
        <f t="shared" si="143"/>
        <v>43.707181996607815</v>
      </c>
      <c r="O913" s="117">
        <f t="shared" si="144"/>
        <v>43.68218199660781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43.707681996607811</v>
      </c>
      <c r="L914" s="115">
        <f t="shared" si="149"/>
        <v>43.75668199660781</v>
      </c>
      <c r="M914" s="98">
        <f t="shared" si="142"/>
        <v>43.707181996607808</v>
      </c>
      <c r="N914" s="116">
        <f t="shared" si="143"/>
        <v>43.757181996607812</v>
      </c>
      <c r="O914" s="117">
        <f t="shared" si="144"/>
        <v>43.732181996607807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43.757681996607808</v>
      </c>
      <c r="L915" s="115">
        <f t="shared" si="149"/>
        <v>43.806681996607807</v>
      </c>
      <c r="M915" s="98">
        <f t="shared" si="142"/>
        <v>43.757181996607805</v>
      </c>
      <c r="N915" s="116">
        <f t="shared" si="143"/>
        <v>43.80718199660781</v>
      </c>
      <c r="O915" s="117">
        <f t="shared" si="144"/>
        <v>43.782181996607804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43.807681996607805</v>
      </c>
      <c r="L916" s="115">
        <f t="shared" si="149"/>
        <v>43.856681996607804</v>
      </c>
      <c r="M916" s="98">
        <f t="shared" si="142"/>
        <v>43.807181996607802</v>
      </c>
      <c r="N916" s="116">
        <f t="shared" si="143"/>
        <v>43.857181996607807</v>
      </c>
      <c r="O916" s="117">
        <f t="shared" si="144"/>
        <v>43.832181996607801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43.857681996607802</v>
      </c>
      <c r="L917" s="115">
        <f t="shared" si="149"/>
        <v>43.906681996607801</v>
      </c>
      <c r="M917" s="98">
        <f t="shared" si="142"/>
        <v>43.8571819966078</v>
      </c>
      <c r="N917" s="116">
        <f t="shared" si="143"/>
        <v>43.907181996607804</v>
      </c>
      <c r="O917" s="117">
        <f t="shared" si="144"/>
        <v>43.882181996607798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43.907681996607799</v>
      </c>
      <c r="L918" s="115">
        <f t="shared" si="149"/>
        <v>43.956681996607799</v>
      </c>
      <c r="M918" s="98">
        <f t="shared" si="142"/>
        <v>43.907181996607797</v>
      </c>
      <c r="N918" s="116">
        <f t="shared" si="143"/>
        <v>43.957181996607801</v>
      </c>
      <c r="O918" s="117">
        <f t="shared" si="144"/>
        <v>43.932181996607795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43.957681996607796</v>
      </c>
      <c r="L919" s="115">
        <f t="shared" si="149"/>
        <v>44.006681996607796</v>
      </c>
      <c r="M919" s="98">
        <f t="shared" si="142"/>
        <v>43.957181996607794</v>
      </c>
      <c r="N919" s="116">
        <f t="shared" si="143"/>
        <v>44.007181996607798</v>
      </c>
      <c r="O919" s="117">
        <f t="shared" si="144"/>
        <v>43.982181996607792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44.007681996607793</v>
      </c>
      <c r="L920" s="115">
        <f t="shared" si="149"/>
        <v>44.056681996607793</v>
      </c>
      <c r="M920" s="98">
        <f t="shared" si="142"/>
        <v>44.007181996607791</v>
      </c>
      <c r="N920" s="116">
        <f t="shared" si="143"/>
        <v>44.057181996607795</v>
      </c>
      <c r="O920" s="117">
        <f t="shared" si="144"/>
        <v>44.03218199660779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44.057681996607791</v>
      </c>
      <c r="L921" s="115">
        <f t="shared" si="149"/>
        <v>44.10668199660779</v>
      </c>
      <c r="M921" s="98">
        <f t="shared" si="142"/>
        <v>44.057181996607788</v>
      </c>
      <c r="N921" s="116">
        <f t="shared" si="143"/>
        <v>44.107181996607792</v>
      </c>
      <c r="O921" s="117">
        <f t="shared" si="144"/>
        <v>44.082181996607787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44.107681996607788</v>
      </c>
      <c r="L922" s="115">
        <f t="shared" si="149"/>
        <v>44.156681996607787</v>
      </c>
      <c r="M922" s="98">
        <f t="shared" si="142"/>
        <v>44.107181996607785</v>
      </c>
      <c r="N922" s="116">
        <f t="shared" si="143"/>
        <v>44.15718199660779</v>
      </c>
      <c r="O922" s="117">
        <f t="shared" si="144"/>
        <v>44.132181996607784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44.157681996607785</v>
      </c>
      <c r="L923" s="115">
        <f t="shared" si="149"/>
        <v>44.206681996607784</v>
      </c>
      <c r="M923" s="98">
        <f t="shared" si="142"/>
        <v>44.157181996607783</v>
      </c>
      <c r="N923" s="116">
        <f t="shared" si="143"/>
        <v>44.207181996607787</v>
      </c>
      <c r="O923" s="117">
        <f t="shared" si="144"/>
        <v>44.182181996607781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44.207681996607782</v>
      </c>
      <c r="L924" s="115">
        <f t="shared" si="149"/>
        <v>44.256681996607782</v>
      </c>
      <c r="M924" s="98">
        <f t="shared" si="142"/>
        <v>44.20718199660778</v>
      </c>
      <c r="N924" s="116">
        <f t="shared" si="143"/>
        <v>44.257181996607784</v>
      </c>
      <c r="O924" s="117">
        <f t="shared" si="144"/>
        <v>44.232181996607778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44.257681996607779</v>
      </c>
      <c r="L925" s="115">
        <f t="shared" si="149"/>
        <v>44.306681996607779</v>
      </c>
      <c r="M925" s="98">
        <f t="shared" si="142"/>
        <v>44.257181996607777</v>
      </c>
      <c r="N925" s="116">
        <f t="shared" si="143"/>
        <v>44.307181996607781</v>
      </c>
      <c r="O925" s="117">
        <f t="shared" si="144"/>
        <v>44.282181996607775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44.307681996607776</v>
      </c>
      <c r="L926" s="115">
        <f t="shared" si="149"/>
        <v>44.356681996607776</v>
      </c>
      <c r="M926" s="98">
        <f t="shared" si="142"/>
        <v>44.307181996607774</v>
      </c>
      <c r="N926" s="116">
        <f t="shared" si="143"/>
        <v>44.357181996607778</v>
      </c>
      <c r="O926" s="117">
        <f t="shared" si="144"/>
        <v>44.332181996607773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44.357681996607774</v>
      </c>
      <c r="L927" s="115">
        <f t="shared" si="149"/>
        <v>44.406681996607773</v>
      </c>
      <c r="M927" s="98">
        <f t="shared" si="142"/>
        <v>44.357181996607771</v>
      </c>
      <c r="N927" s="116">
        <f t="shared" si="143"/>
        <v>44.407181996607775</v>
      </c>
      <c r="O927" s="117">
        <f t="shared" si="144"/>
        <v>44.38218199660777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44.407681996607771</v>
      </c>
      <c r="L928" s="115">
        <f t="shared" si="149"/>
        <v>44.45668199660777</v>
      </c>
      <c r="M928" s="98">
        <f t="shared" si="142"/>
        <v>44.407181996607768</v>
      </c>
      <c r="N928" s="116">
        <f t="shared" si="143"/>
        <v>44.457181996607773</v>
      </c>
      <c r="O928" s="117">
        <f t="shared" si="144"/>
        <v>44.432181996607767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44.457681996607768</v>
      </c>
      <c r="L929" s="115">
        <f t="shared" si="149"/>
        <v>44.506681996607767</v>
      </c>
      <c r="M929" s="98">
        <f t="shared" si="142"/>
        <v>44.457181996607765</v>
      </c>
      <c r="N929" s="116">
        <f t="shared" si="143"/>
        <v>44.50718199660777</v>
      </c>
      <c r="O929" s="117">
        <f t="shared" si="144"/>
        <v>44.482181996607764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44.507681996607765</v>
      </c>
      <c r="L930" s="115">
        <f t="shared" si="149"/>
        <v>44.556681996607765</v>
      </c>
      <c r="M930" s="98">
        <f t="shared" si="142"/>
        <v>44.507181996607763</v>
      </c>
      <c r="N930" s="116">
        <f t="shared" si="143"/>
        <v>44.557181996607767</v>
      </c>
      <c r="O930" s="117">
        <f t="shared" si="144"/>
        <v>44.532181996607761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44.557681996607762</v>
      </c>
      <c r="L931" s="115">
        <f t="shared" si="149"/>
        <v>44.606681996607762</v>
      </c>
      <c r="M931" s="98">
        <f t="shared" si="142"/>
        <v>44.55718199660776</v>
      </c>
      <c r="N931" s="116">
        <f t="shared" si="143"/>
        <v>44.607181996607764</v>
      </c>
      <c r="O931" s="117">
        <f t="shared" si="144"/>
        <v>44.582181996607758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44.607681996607759</v>
      </c>
      <c r="L932" s="115">
        <f t="shared" si="149"/>
        <v>44.656681996607759</v>
      </c>
      <c r="M932" s="98">
        <f t="shared" si="142"/>
        <v>44.607181996607757</v>
      </c>
      <c r="N932" s="116">
        <f t="shared" si="143"/>
        <v>44.657181996607761</v>
      </c>
      <c r="O932" s="117">
        <f t="shared" si="144"/>
        <v>44.632181996607756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44.657681996607757</v>
      </c>
      <c r="L933" s="115">
        <f t="shared" si="149"/>
        <v>44.706681996607756</v>
      </c>
      <c r="M933" s="98">
        <f t="shared" si="142"/>
        <v>44.657181996607754</v>
      </c>
      <c r="N933" s="116">
        <f t="shared" si="143"/>
        <v>44.707181996607758</v>
      </c>
      <c r="O933" s="117">
        <f t="shared" si="144"/>
        <v>44.682181996607753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44.707681996607754</v>
      </c>
      <c r="L934" s="115">
        <f t="shared" si="149"/>
        <v>44.756681996607753</v>
      </c>
      <c r="M934" s="98">
        <f t="shared" si="142"/>
        <v>44.707181996607751</v>
      </c>
      <c r="N934" s="116">
        <f t="shared" si="143"/>
        <v>44.757181996607756</v>
      </c>
      <c r="O934" s="117">
        <f t="shared" si="144"/>
        <v>44.73218199660775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44.757681996607751</v>
      </c>
      <c r="L935" s="115">
        <f t="shared" si="149"/>
        <v>44.80668199660775</v>
      </c>
      <c r="M935" s="98">
        <f t="shared" si="142"/>
        <v>44.757181996607748</v>
      </c>
      <c r="N935" s="116">
        <f t="shared" si="143"/>
        <v>44.807181996607753</v>
      </c>
      <c r="O935" s="117">
        <f t="shared" si="144"/>
        <v>44.782181996607747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44.807681996607748</v>
      </c>
      <c r="L936" s="115">
        <f t="shared" si="149"/>
        <v>44.856681996607747</v>
      </c>
      <c r="M936" s="98">
        <f t="shared" si="142"/>
        <v>44.807181996607746</v>
      </c>
      <c r="N936" s="116">
        <f t="shared" si="143"/>
        <v>44.85718199660775</v>
      </c>
      <c r="O936" s="117">
        <f t="shared" si="144"/>
        <v>44.832181996607744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44.857681996607745</v>
      </c>
      <c r="L937" s="115">
        <f t="shared" si="149"/>
        <v>44.906681996607745</v>
      </c>
      <c r="M937" s="98">
        <f t="shared" si="142"/>
        <v>44.857181996607743</v>
      </c>
      <c r="N937" s="116">
        <f t="shared" si="143"/>
        <v>44.907181996607747</v>
      </c>
      <c r="O937" s="117">
        <f t="shared" si="144"/>
        <v>44.882181996607741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44.907681996607742</v>
      </c>
      <c r="L938" s="115">
        <f t="shared" si="149"/>
        <v>44.956681996607742</v>
      </c>
      <c r="M938" s="98">
        <f t="shared" si="142"/>
        <v>44.90718199660774</v>
      </c>
      <c r="N938" s="116">
        <f t="shared" si="143"/>
        <v>44.957181996607744</v>
      </c>
      <c r="O938" s="117">
        <f t="shared" si="144"/>
        <v>44.932181996607738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44.957681996607739</v>
      </c>
      <c r="L939" s="115">
        <f t="shared" si="149"/>
        <v>45.006681996607739</v>
      </c>
      <c r="M939" s="98">
        <f t="shared" si="142"/>
        <v>44.957181996607737</v>
      </c>
      <c r="N939" s="116">
        <f t="shared" si="143"/>
        <v>45.007181996607741</v>
      </c>
      <c r="O939" s="117">
        <f t="shared" si="144"/>
        <v>44.982181996607736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45.007681996607737</v>
      </c>
      <c r="L940" s="115">
        <f t="shared" si="149"/>
        <v>45.056681996607736</v>
      </c>
      <c r="M940" s="98">
        <f t="shared" si="142"/>
        <v>45.007181996607734</v>
      </c>
      <c r="N940" s="116">
        <f t="shared" si="143"/>
        <v>45.057181996607738</v>
      </c>
      <c r="O940" s="117">
        <f t="shared" si="144"/>
        <v>45.032181996607733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45.057681996607734</v>
      </c>
      <c r="L941" s="115">
        <f t="shared" si="149"/>
        <v>45.106681996607733</v>
      </c>
      <c r="M941" s="98">
        <f t="shared" si="142"/>
        <v>45.057181996607731</v>
      </c>
      <c r="N941" s="116">
        <f t="shared" si="143"/>
        <v>45.107181996607736</v>
      </c>
      <c r="O941" s="117">
        <f t="shared" si="144"/>
        <v>45.08218199660773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45.107681996607731</v>
      </c>
      <c r="L942" s="115">
        <f t="shared" si="149"/>
        <v>45.15668199660773</v>
      </c>
      <c r="M942" s="98">
        <f t="shared" si="142"/>
        <v>45.107181996607729</v>
      </c>
      <c r="N942" s="116">
        <f t="shared" si="143"/>
        <v>45.157181996607733</v>
      </c>
      <c r="O942" s="117">
        <f t="shared" si="144"/>
        <v>45.132181996607727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45.157681996607728</v>
      </c>
      <c r="L943" s="115">
        <f t="shared" si="149"/>
        <v>45.206681996607728</v>
      </c>
      <c r="M943" s="98">
        <f t="shared" si="142"/>
        <v>45.157181996607726</v>
      </c>
      <c r="N943" s="116">
        <f t="shared" si="143"/>
        <v>45.20718199660773</v>
      </c>
      <c r="O943" s="117">
        <f t="shared" si="144"/>
        <v>45.182181996607724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45.207681996607725</v>
      </c>
      <c r="L944" s="115">
        <f t="shared" si="149"/>
        <v>45.256681996607725</v>
      </c>
      <c r="M944" s="98">
        <f t="shared" si="142"/>
        <v>45.207181996607723</v>
      </c>
      <c r="N944" s="116">
        <f t="shared" si="143"/>
        <v>45.257181996607727</v>
      </c>
      <c r="O944" s="117">
        <f t="shared" si="144"/>
        <v>45.232181996607721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45.257681996607722</v>
      </c>
      <c r="L945" s="115">
        <f t="shared" si="149"/>
        <v>45.306681996607722</v>
      </c>
      <c r="M945" s="98">
        <f t="shared" si="142"/>
        <v>45.25718199660772</v>
      </c>
      <c r="N945" s="116">
        <f t="shared" si="143"/>
        <v>45.307181996607724</v>
      </c>
      <c r="O945" s="117">
        <f t="shared" si="144"/>
        <v>45.282181996607719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45.30768199660772</v>
      </c>
      <c r="L946" s="115">
        <f t="shared" si="149"/>
        <v>45.356681996607719</v>
      </c>
      <c r="M946" s="98">
        <f t="shared" si="142"/>
        <v>45.307181996607717</v>
      </c>
      <c r="N946" s="116">
        <f t="shared" si="143"/>
        <v>45.357181996607721</v>
      </c>
      <c r="O946" s="117">
        <f t="shared" si="144"/>
        <v>45.332181996607716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45.357681996607717</v>
      </c>
      <c r="L947" s="115">
        <f t="shared" si="149"/>
        <v>45.406681996607716</v>
      </c>
      <c r="M947" s="98">
        <f t="shared" si="142"/>
        <v>45.357181996607714</v>
      </c>
      <c r="N947" s="116">
        <f t="shared" si="143"/>
        <v>45.407181996607719</v>
      </c>
      <c r="O947" s="117">
        <f t="shared" si="144"/>
        <v>45.382181996607713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45.407681996607714</v>
      </c>
      <c r="L948" s="115">
        <f t="shared" si="149"/>
        <v>45.456681996607713</v>
      </c>
      <c r="M948" s="98">
        <f t="shared" si="142"/>
        <v>45.407181996607711</v>
      </c>
      <c r="N948" s="116">
        <f t="shared" si="143"/>
        <v>45.457181996607716</v>
      </c>
      <c r="O948" s="117">
        <f t="shared" si="144"/>
        <v>45.43218199660771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45.457681996607711</v>
      </c>
      <c r="L949" s="115">
        <f t="shared" si="149"/>
        <v>45.506681996607711</v>
      </c>
      <c r="M949" s="98">
        <f t="shared" si="142"/>
        <v>45.457181996607709</v>
      </c>
      <c r="N949" s="116">
        <f t="shared" si="143"/>
        <v>45.507181996607713</v>
      </c>
      <c r="O949" s="117">
        <f t="shared" si="144"/>
        <v>45.482181996607707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45.507681996607708</v>
      </c>
      <c r="L950" s="115">
        <f t="shared" si="149"/>
        <v>45.556681996607708</v>
      </c>
      <c r="M950" s="98">
        <f t="shared" si="142"/>
        <v>45.507181996607706</v>
      </c>
      <c r="N950" s="116">
        <f t="shared" si="143"/>
        <v>45.55718199660771</v>
      </c>
      <c r="O950" s="117">
        <f t="shared" si="144"/>
        <v>45.532181996607704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45.557681996607705</v>
      </c>
      <c r="L951" s="115">
        <f t="shared" si="149"/>
        <v>45.606681996607705</v>
      </c>
      <c r="M951" s="98">
        <f t="shared" si="142"/>
        <v>45.557181996607703</v>
      </c>
      <c r="N951" s="116">
        <f t="shared" si="143"/>
        <v>45.607181996607707</v>
      </c>
      <c r="O951" s="117">
        <f t="shared" si="144"/>
        <v>45.582181996607702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45.607681996607703</v>
      </c>
      <c r="L952" s="115">
        <f t="shared" si="149"/>
        <v>45.656681996607702</v>
      </c>
      <c r="M952" s="98">
        <f t="shared" si="142"/>
        <v>45.6071819966077</v>
      </c>
      <c r="N952" s="116">
        <f t="shared" si="143"/>
        <v>45.657181996607704</v>
      </c>
      <c r="O952" s="117">
        <f t="shared" si="144"/>
        <v>45.632181996607699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45.6576819966077</v>
      </c>
      <c r="L953" s="115">
        <f t="shared" si="149"/>
        <v>45.706681996607699</v>
      </c>
      <c r="M953" s="98">
        <f t="shared" si="142"/>
        <v>45.657181996607697</v>
      </c>
      <c r="N953" s="116">
        <f t="shared" si="143"/>
        <v>45.707181996607702</v>
      </c>
      <c r="O953" s="117">
        <f t="shared" si="144"/>
        <v>45.682181996607696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45.707681996607697</v>
      </c>
      <c r="L954" s="115">
        <f t="shared" si="149"/>
        <v>45.756681996607696</v>
      </c>
      <c r="M954" s="98">
        <f t="shared" si="142"/>
        <v>45.707181996607694</v>
      </c>
      <c r="N954" s="116">
        <f t="shared" si="143"/>
        <v>45.757181996607699</v>
      </c>
      <c r="O954" s="117">
        <f t="shared" si="144"/>
        <v>45.732181996607693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45.757681996607694</v>
      </c>
      <c r="L955" s="115">
        <f t="shared" si="149"/>
        <v>45.806681996607693</v>
      </c>
      <c r="M955" s="98">
        <f t="shared" si="142"/>
        <v>45.757181996607692</v>
      </c>
      <c r="N955" s="116">
        <f t="shared" si="143"/>
        <v>45.807181996607696</v>
      </c>
      <c r="O955" s="117">
        <f t="shared" si="144"/>
        <v>45.78218199660769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45.807681996607691</v>
      </c>
      <c r="L956" s="115">
        <f t="shared" si="149"/>
        <v>45.856681996607691</v>
      </c>
      <c r="M956" s="98">
        <f t="shared" si="142"/>
        <v>45.807181996607689</v>
      </c>
      <c r="N956" s="116">
        <f t="shared" si="143"/>
        <v>45.857181996607693</v>
      </c>
      <c r="O956" s="117">
        <f t="shared" si="144"/>
        <v>45.832181996607687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45.857681996607688</v>
      </c>
      <c r="L957" s="115">
        <f t="shared" si="149"/>
        <v>45.906681996607688</v>
      </c>
      <c r="M957" s="98">
        <f t="shared" si="142"/>
        <v>45.857181996607686</v>
      </c>
      <c r="N957" s="116">
        <f t="shared" si="143"/>
        <v>45.90718199660769</v>
      </c>
      <c r="O957" s="117">
        <f t="shared" si="144"/>
        <v>45.882181996607684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45.907681996607685</v>
      </c>
      <c r="L958" s="115">
        <f t="shared" si="149"/>
        <v>45.956681996607685</v>
      </c>
      <c r="M958" s="98">
        <f t="shared" si="142"/>
        <v>45.907181996607683</v>
      </c>
      <c r="N958" s="116">
        <f t="shared" si="143"/>
        <v>45.957181996607687</v>
      </c>
      <c r="O958" s="117">
        <f t="shared" si="144"/>
        <v>45.932181996607682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45.957681996607683</v>
      </c>
      <c r="L959" s="115">
        <f t="shared" si="149"/>
        <v>46.006681996607682</v>
      </c>
      <c r="M959" s="98">
        <f t="shared" si="142"/>
        <v>45.95718199660768</v>
      </c>
      <c r="N959" s="116">
        <f t="shared" si="143"/>
        <v>46.007181996607684</v>
      </c>
      <c r="O959" s="117">
        <f t="shared" si="144"/>
        <v>45.982181996607679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46.00768199660768</v>
      </c>
      <c r="L960" s="115">
        <f t="shared" si="149"/>
        <v>46.056681996607679</v>
      </c>
      <c r="M960" s="98">
        <f t="shared" si="142"/>
        <v>46.007181996607677</v>
      </c>
      <c r="N960" s="116">
        <f t="shared" si="143"/>
        <v>46.057181996607682</v>
      </c>
      <c r="O960" s="117">
        <f t="shared" si="144"/>
        <v>46.032181996607676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46.057681996607677</v>
      </c>
      <c r="L961" s="115">
        <f t="shared" si="149"/>
        <v>46.106681996607676</v>
      </c>
      <c r="M961" s="98">
        <f t="shared" si="142"/>
        <v>46.057181996607675</v>
      </c>
      <c r="N961" s="116">
        <f t="shared" si="143"/>
        <v>46.107181996607679</v>
      </c>
      <c r="O961" s="117">
        <f t="shared" si="144"/>
        <v>46.082181996607673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46.107681996607674</v>
      </c>
      <c r="L962" s="115">
        <f t="shared" si="149"/>
        <v>46.156681996607674</v>
      </c>
      <c r="M962" s="98">
        <f t="shared" si="142"/>
        <v>46.107181996607672</v>
      </c>
      <c r="N962" s="116">
        <f t="shared" si="143"/>
        <v>46.157181996607676</v>
      </c>
      <c r="O962" s="117">
        <f t="shared" si="144"/>
        <v>46.13218199660767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46.157681996607671</v>
      </c>
      <c r="L963" s="115">
        <f t="shared" si="149"/>
        <v>46.206681996607671</v>
      </c>
      <c r="M963" s="98">
        <f t="shared" si="142"/>
        <v>46.157181996607669</v>
      </c>
      <c r="N963" s="116">
        <f t="shared" si="143"/>
        <v>46.207181996607673</v>
      </c>
      <c r="O963" s="117">
        <f t="shared" si="144"/>
        <v>46.182181996607667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46.207681996607668</v>
      </c>
      <c r="L964" s="115">
        <f t="shared" si="149"/>
        <v>46.256681996607668</v>
      </c>
      <c r="M964" s="98">
        <f t="shared" si="142"/>
        <v>46.207181996607666</v>
      </c>
      <c r="N964" s="116">
        <f t="shared" si="143"/>
        <v>46.25718199660767</v>
      </c>
      <c r="O964" s="117">
        <f t="shared" si="144"/>
        <v>46.232181996607665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46.257681996607666</v>
      </c>
      <c r="L965" s="115">
        <f t="shared" si="149"/>
        <v>46.306681996607665</v>
      </c>
      <c r="M965" s="98">
        <f t="shared" ref="M965:M1001" si="152">K965-5*10^-(D$2+1)</f>
        <v>46.257181996607663</v>
      </c>
      <c r="N965" s="116">
        <f t="shared" ref="N965:N1001" si="153">L965+5*10^-(D$2+1)</f>
        <v>46.307181996607667</v>
      </c>
      <c r="O965" s="117">
        <f t="shared" ref="O965:O1001" si="154">AVERAGE(K965,L965)</f>
        <v>46.282181996607662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46.307681996607663</v>
      </c>
      <c r="L966" s="115">
        <f t="shared" ref="L966:L1001" si="159">K966+$I$4-POWER(10,-$D$2)</f>
        <v>46.356681996607662</v>
      </c>
      <c r="M966" s="98">
        <f t="shared" si="152"/>
        <v>46.30718199660766</v>
      </c>
      <c r="N966" s="116">
        <f t="shared" si="153"/>
        <v>46.357181996607665</v>
      </c>
      <c r="O966" s="117">
        <f t="shared" si="154"/>
        <v>46.332181996607659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46.35768199660766</v>
      </c>
      <c r="L967" s="115">
        <f t="shared" si="159"/>
        <v>46.406681996607659</v>
      </c>
      <c r="M967" s="98">
        <f t="shared" si="152"/>
        <v>46.357181996607657</v>
      </c>
      <c r="N967" s="116">
        <f t="shared" si="153"/>
        <v>46.407181996607662</v>
      </c>
      <c r="O967" s="117">
        <f t="shared" si="154"/>
        <v>46.382181996607656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46.407681996607657</v>
      </c>
      <c r="L968" s="115">
        <f t="shared" si="159"/>
        <v>46.456681996607657</v>
      </c>
      <c r="M968" s="98">
        <f t="shared" si="152"/>
        <v>46.407181996607655</v>
      </c>
      <c r="N968" s="116">
        <f t="shared" si="153"/>
        <v>46.457181996607659</v>
      </c>
      <c r="O968" s="117">
        <f t="shared" si="154"/>
        <v>46.432181996607653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46.457681996607654</v>
      </c>
      <c r="L969" s="115">
        <f t="shared" si="159"/>
        <v>46.506681996607654</v>
      </c>
      <c r="M969" s="98">
        <f t="shared" si="152"/>
        <v>46.457181996607652</v>
      </c>
      <c r="N969" s="116">
        <f t="shared" si="153"/>
        <v>46.507181996607656</v>
      </c>
      <c r="O969" s="117">
        <f t="shared" si="154"/>
        <v>46.48218199660765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46.507681996607651</v>
      </c>
      <c r="L970" s="115">
        <f t="shared" si="159"/>
        <v>46.556681996607651</v>
      </c>
      <c r="M970" s="98">
        <f t="shared" si="152"/>
        <v>46.507181996607649</v>
      </c>
      <c r="N970" s="116">
        <f t="shared" si="153"/>
        <v>46.557181996607653</v>
      </c>
      <c r="O970" s="117">
        <f t="shared" si="154"/>
        <v>46.532181996607648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46.557681996607649</v>
      </c>
      <c r="L971" s="115">
        <f t="shared" si="159"/>
        <v>46.606681996607648</v>
      </c>
      <c r="M971" s="98">
        <f t="shared" si="152"/>
        <v>46.557181996607646</v>
      </c>
      <c r="N971" s="116">
        <f t="shared" si="153"/>
        <v>46.60718199660765</v>
      </c>
      <c r="O971" s="117">
        <f t="shared" si="154"/>
        <v>46.582181996607645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46.607681996607646</v>
      </c>
      <c r="L972" s="115">
        <f t="shared" si="159"/>
        <v>46.656681996607645</v>
      </c>
      <c r="M972" s="98">
        <f t="shared" si="152"/>
        <v>46.607181996607643</v>
      </c>
      <c r="N972" s="116">
        <f t="shared" si="153"/>
        <v>46.657181996607648</v>
      </c>
      <c r="O972" s="117">
        <f t="shared" si="154"/>
        <v>46.632181996607642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46.657681996607643</v>
      </c>
      <c r="L973" s="115">
        <f t="shared" si="159"/>
        <v>46.706681996607642</v>
      </c>
      <c r="M973" s="98">
        <f t="shared" si="152"/>
        <v>46.65718199660764</v>
      </c>
      <c r="N973" s="116">
        <f t="shared" si="153"/>
        <v>46.707181996607645</v>
      </c>
      <c r="O973" s="117">
        <f t="shared" si="154"/>
        <v>46.682181996607639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46.70768199660764</v>
      </c>
      <c r="L974" s="115">
        <f t="shared" si="159"/>
        <v>46.756681996607639</v>
      </c>
      <c r="M974" s="98">
        <f t="shared" si="152"/>
        <v>46.707181996607638</v>
      </c>
      <c r="N974" s="116">
        <f t="shared" si="153"/>
        <v>46.757181996607642</v>
      </c>
      <c r="O974" s="117">
        <f t="shared" si="154"/>
        <v>46.732181996607636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46.757681996607637</v>
      </c>
      <c r="L975" s="115">
        <f t="shared" si="159"/>
        <v>46.806681996607637</v>
      </c>
      <c r="M975" s="98">
        <f t="shared" si="152"/>
        <v>46.757181996607635</v>
      </c>
      <c r="N975" s="116">
        <f t="shared" si="153"/>
        <v>46.807181996607639</v>
      </c>
      <c r="O975" s="117">
        <f t="shared" si="154"/>
        <v>46.782181996607633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46.807681996607634</v>
      </c>
      <c r="L976" s="115">
        <f t="shared" si="159"/>
        <v>46.856681996607634</v>
      </c>
      <c r="M976" s="98">
        <f t="shared" si="152"/>
        <v>46.807181996607632</v>
      </c>
      <c r="N976" s="116">
        <f t="shared" si="153"/>
        <v>46.857181996607636</v>
      </c>
      <c r="O976" s="117">
        <f t="shared" si="154"/>
        <v>46.83218199660763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46.857681996607631</v>
      </c>
      <c r="L977" s="115">
        <f t="shared" si="159"/>
        <v>46.906681996607631</v>
      </c>
      <c r="M977" s="98">
        <f t="shared" si="152"/>
        <v>46.857181996607629</v>
      </c>
      <c r="N977" s="116">
        <f t="shared" si="153"/>
        <v>46.907181996607633</v>
      </c>
      <c r="O977" s="117">
        <f t="shared" si="154"/>
        <v>46.882181996607628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46.907681996607629</v>
      </c>
      <c r="L978" s="115">
        <f t="shared" si="159"/>
        <v>46.956681996607628</v>
      </c>
      <c r="M978" s="98">
        <f t="shared" si="152"/>
        <v>46.907181996607626</v>
      </c>
      <c r="N978" s="116">
        <f t="shared" si="153"/>
        <v>46.95718199660763</v>
      </c>
      <c r="O978" s="117">
        <f t="shared" si="154"/>
        <v>46.932181996607625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46.957681996607626</v>
      </c>
      <c r="L979" s="115">
        <f t="shared" si="159"/>
        <v>47.006681996607625</v>
      </c>
      <c r="M979" s="98">
        <f t="shared" si="152"/>
        <v>46.957181996607623</v>
      </c>
      <c r="N979" s="116">
        <f t="shared" si="153"/>
        <v>47.007181996607628</v>
      </c>
      <c r="O979" s="117">
        <f t="shared" si="154"/>
        <v>46.982181996607622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47.007681996607623</v>
      </c>
      <c r="L980" s="115">
        <f t="shared" si="159"/>
        <v>47.056681996607622</v>
      </c>
      <c r="M980" s="98">
        <f t="shared" si="152"/>
        <v>47.007181996607621</v>
      </c>
      <c r="N980" s="116">
        <f t="shared" si="153"/>
        <v>47.057181996607625</v>
      </c>
      <c r="O980" s="117">
        <f t="shared" si="154"/>
        <v>47.032181996607619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47.05768199660762</v>
      </c>
      <c r="L981" s="115">
        <f t="shared" si="159"/>
        <v>47.10668199660762</v>
      </c>
      <c r="M981" s="98">
        <f t="shared" si="152"/>
        <v>47.057181996607618</v>
      </c>
      <c r="N981" s="116">
        <f t="shared" si="153"/>
        <v>47.107181996607622</v>
      </c>
      <c r="O981" s="117">
        <f t="shared" si="154"/>
        <v>47.082181996607616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47.107681996607617</v>
      </c>
      <c r="L982" s="115">
        <f t="shared" si="159"/>
        <v>47.156681996607617</v>
      </c>
      <c r="M982" s="98">
        <f t="shared" si="152"/>
        <v>47.107181996607615</v>
      </c>
      <c r="N982" s="116">
        <f t="shared" si="153"/>
        <v>47.157181996607619</v>
      </c>
      <c r="O982" s="117">
        <f t="shared" si="154"/>
        <v>47.132181996607613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47.157681996607614</v>
      </c>
      <c r="L983" s="115">
        <f t="shared" si="159"/>
        <v>47.206681996607614</v>
      </c>
      <c r="M983" s="98">
        <f t="shared" si="152"/>
        <v>47.157181996607612</v>
      </c>
      <c r="N983" s="116">
        <f t="shared" si="153"/>
        <v>47.207181996607616</v>
      </c>
      <c r="O983" s="117">
        <f t="shared" si="154"/>
        <v>47.182181996607611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47.207681996607612</v>
      </c>
      <c r="L984" s="115">
        <f t="shared" si="159"/>
        <v>47.256681996607611</v>
      </c>
      <c r="M984" s="98">
        <f t="shared" si="152"/>
        <v>47.207181996607609</v>
      </c>
      <c r="N984" s="116">
        <f t="shared" si="153"/>
        <v>47.257181996607613</v>
      </c>
      <c r="O984" s="117">
        <f t="shared" si="154"/>
        <v>47.232181996607608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47.257681996607609</v>
      </c>
      <c r="L985" s="115">
        <f t="shared" si="159"/>
        <v>47.306681996607608</v>
      </c>
      <c r="M985" s="98">
        <f t="shared" si="152"/>
        <v>47.257181996607606</v>
      </c>
      <c r="N985" s="116">
        <f t="shared" si="153"/>
        <v>47.307181996607611</v>
      </c>
      <c r="O985" s="117">
        <f t="shared" si="154"/>
        <v>47.282181996607605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47.307681996607606</v>
      </c>
      <c r="L986" s="115">
        <f t="shared" si="159"/>
        <v>47.356681996607605</v>
      </c>
      <c r="M986" s="98">
        <f t="shared" si="152"/>
        <v>47.307181996607603</v>
      </c>
      <c r="N986" s="116">
        <f t="shared" si="153"/>
        <v>47.357181996607608</v>
      </c>
      <c r="O986" s="117">
        <f t="shared" si="154"/>
        <v>47.332181996607602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47.357681996607603</v>
      </c>
      <c r="L987" s="115">
        <f t="shared" si="159"/>
        <v>47.406681996607603</v>
      </c>
      <c r="M987" s="98">
        <f t="shared" si="152"/>
        <v>47.357181996607601</v>
      </c>
      <c r="N987" s="116">
        <f t="shared" si="153"/>
        <v>47.407181996607605</v>
      </c>
      <c r="O987" s="117">
        <f t="shared" si="154"/>
        <v>47.382181996607599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47.4076819966076</v>
      </c>
      <c r="L988" s="115">
        <f t="shared" si="159"/>
        <v>47.4566819966076</v>
      </c>
      <c r="M988" s="98">
        <f t="shared" si="152"/>
        <v>47.407181996607598</v>
      </c>
      <c r="N988" s="116">
        <f t="shared" si="153"/>
        <v>47.457181996607602</v>
      </c>
      <c r="O988" s="117">
        <f t="shared" si="154"/>
        <v>47.432181996607596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47.457681996607597</v>
      </c>
      <c r="L989" s="115">
        <f t="shared" si="159"/>
        <v>47.506681996607597</v>
      </c>
      <c r="M989" s="98">
        <f t="shared" si="152"/>
        <v>47.457181996607595</v>
      </c>
      <c r="N989" s="116">
        <f t="shared" si="153"/>
        <v>47.507181996607599</v>
      </c>
      <c r="O989" s="117">
        <f t="shared" si="154"/>
        <v>47.482181996607594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47.507681996607594</v>
      </c>
      <c r="L990" s="115">
        <f t="shared" si="159"/>
        <v>47.556681996607594</v>
      </c>
      <c r="M990" s="98">
        <f t="shared" si="152"/>
        <v>47.507181996607592</v>
      </c>
      <c r="N990" s="116">
        <f t="shared" si="153"/>
        <v>47.557181996607596</v>
      </c>
      <c r="O990" s="117">
        <f t="shared" si="154"/>
        <v>47.532181996607591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47.557681996607592</v>
      </c>
      <c r="L991" s="115">
        <f t="shared" si="159"/>
        <v>47.606681996607591</v>
      </c>
      <c r="M991" s="98">
        <f t="shared" si="152"/>
        <v>47.557181996607589</v>
      </c>
      <c r="N991" s="116">
        <f t="shared" si="153"/>
        <v>47.607181996607594</v>
      </c>
      <c r="O991" s="117">
        <f t="shared" si="154"/>
        <v>47.582181996607588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47.607681996607589</v>
      </c>
      <c r="L992" s="115">
        <f t="shared" si="159"/>
        <v>47.656681996607588</v>
      </c>
      <c r="M992" s="98">
        <f t="shared" si="152"/>
        <v>47.607181996607586</v>
      </c>
      <c r="N992" s="116">
        <f t="shared" si="153"/>
        <v>47.657181996607591</v>
      </c>
      <c r="O992" s="117">
        <f t="shared" si="154"/>
        <v>47.632181996607585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47.657681996607586</v>
      </c>
      <c r="L993" s="115">
        <f t="shared" si="159"/>
        <v>47.706681996607585</v>
      </c>
      <c r="M993" s="98">
        <f t="shared" si="152"/>
        <v>47.657181996607584</v>
      </c>
      <c r="N993" s="116">
        <f t="shared" si="153"/>
        <v>47.707181996607588</v>
      </c>
      <c r="O993" s="117">
        <f t="shared" si="154"/>
        <v>47.682181996607582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47.707681996607583</v>
      </c>
      <c r="L994" s="115">
        <f t="shared" si="159"/>
        <v>47.756681996607583</v>
      </c>
      <c r="M994" s="98">
        <f t="shared" si="152"/>
        <v>47.707181996607581</v>
      </c>
      <c r="N994" s="116">
        <f t="shared" si="153"/>
        <v>47.757181996607585</v>
      </c>
      <c r="O994" s="117">
        <f t="shared" si="154"/>
        <v>47.732181996607579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47.75768199660758</v>
      </c>
      <c r="L995" s="115">
        <f t="shared" si="159"/>
        <v>47.80668199660758</v>
      </c>
      <c r="M995" s="98">
        <f t="shared" si="152"/>
        <v>47.757181996607578</v>
      </c>
      <c r="N995" s="116">
        <f t="shared" si="153"/>
        <v>47.807181996607582</v>
      </c>
      <c r="O995" s="117">
        <f t="shared" si="154"/>
        <v>47.782181996607576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47.807681996607577</v>
      </c>
      <c r="L996" s="115">
        <f t="shared" si="159"/>
        <v>47.856681996607577</v>
      </c>
      <c r="M996" s="98">
        <f t="shared" si="152"/>
        <v>47.807181996607575</v>
      </c>
      <c r="N996" s="116">
        <f t="shared" si="153"/>
        <v>47.857181996607579</v>
      </c>
      <c r="O996" s="117">
        <f t="shared" si="154"/>
        <v>47.832181996607574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47.857681996607575</v>
      </c>
      <c r="L997" s="115">
        <f t="shared" si="159"/>
        <v>47.906681996607574</v>
      </c>
      <c r="M997" s="98">
        <f t="shared" si="152"/>
        <v>47.857181996607572</v>
      </c>
      <c r="N997" s="116">
        <f t="shared" si="153"/>
        <v>47.907181996607576</v>
      </c>
      <c r="O997" s="117">
        <f t="shared" si="154"/>
        <v>47.882181996607571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47.907681996607572</v>
      </c>
      <c r="L998" s="115">
        <f t="shared" si="159"/>
        <v>47.956681996607571</v>
      </c>
      <c r="M998" s="98">
        <f t="shared" si="152"/>
        <v>47.907181996607569</v>
      </c>
      <c r="N998" s="116">
        <f t="shared" si="153"/>
        <v>47.957181996607574</v>
      </c>
      <c r="O998" s="117">
        <f t="shared" si="154"/>
        <v>47.932181996607568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47.957681996607569</v>
      </c>
      <c r="L999" s="115">
        <f t="shared" si="159"/>
        <v>48.006681996607568</v>
      </c>
      <c r="M999" s="98">
        <f t="shared" si="152"/>
        <v>47.957181996607567</v>
      </c>
      <c r="N999" s="116">
        <f t="shared" si="153"/>
        <v>48.007181996607571</v>
      </c>
      <c r="O999" s="117">
        <f t="shared" si="154"/>
        <v>47.982181996607565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48.007681996607566</v>
      </c>
      <c r="L1000" s="115">
        <f t="shared" si="159"/>
        <v>48.056681996607566</v>
      </c>
      <c r="M1000" s="98">
        <f t="shared" si="152"/>
        <v>48.007181996607564</v>
      </c>
      <c r="N1000" s="116">
        <f t="shared" si="153"/>
        <v>48.057181996607568</v>
      </c>
      <c r="O1000" s="117">
        <f t="shared" si="154"/>
        <v>48.032181996607562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48.057681996607563</v>
      </c>
      <c r="L1001" s="115">
        <f t="shared" si="159"/>
        <v>48.106681996607563</v>
      </c>
      <c r="M1001" s="98">
        <f t="shared" si="152"/>
        <v>48.057181996607561</v>
      </c>
      <c r="N1001" s="116">
        <f t="shared" si="153"/>
        <v>48.107181996607565</v>
      </c>
      <c r="O1001" s="117">
        <f t="shared" si="154"/>
        <v>48.082181996607559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41" priority="7" operator="greaterThan">
      <formula>$I$1</formula>
    </cfRule>
  </conditionalFormatting>
  <conditionalFormatting sqref="O1 O4:O40 O1002:O1048576">
    <cfRule type="cellIs" dxfId="40" priority="6" operator="greaterThan">
      <formula>$I$1</formula>
    </cfRule>
  </conditionalFormatting>
  <conditionalFormatting sqref="P1">
    <cfRule type="cellIs" dxfId="39" priority="5" operator="greaterThan">
      <formula>$I$1</formula>
    </cfRule>
  </conditionalFormatting>
  <conditionalFormatting sqref="L606:L1001">
    <cfRule type="cellIs" dxfId="38" priority="4" operator="greaterThan">
      <formula>$I$1</formula>
    </cfRule>
  </conditionalFormatting>
  <conditionalFormatting sqref="O606:O1001">
    <cfRule type="cellIs" dxfId="37" priority="3" operator="greaterThan">
      <formula>$I$1</formula>
    </cfRule>
  </conditionalFormatting>
  <conditionalFormatting sqref="L41:L605">
    <cfRule type="cellIs" dxfId="36" priority="2" operator="greaterThan">
      <formula>$I$1</formula>
    </cfRule>
  </conditionalFormatting>
  <conditionalFormatting sqref="O41:O605">
    <cfRule type="cellIs" dxfId="35" priority="1" operator="greaterThan">
      <formula>$I$1</formula>
    </cfRule>
  </conditionalFormatting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Hoja13"/>
  <dimension ref="A1:AZ236"/>
  <sheetViews>
    <sheetView workbookViewId="0">
      <selection activeCell="S15" sqref="S15"/>
    </sheetView>
  </sheetViews>
  <sheetFormatPr baseColWidth="10" defaultRowHeight="15"/>
  <cols>
    <col min="10" max="18" width="12" bestFit="1" customWidth="1"/>
    <col min="19" max="19" width="12.7109375" bestFit="1" customWidth="1"/>
    <col min="20" max="20" width="12.7109375" customWidth="1"/>
    <col min="21" max="21" width="4.7109375" customWidth="1"/>
    <col min="22" max="22" width="6.28515625" customWidth="1"/>
    <col min="24" max="24" width="12.140625" customWidth="1"/>
    <col min="25" max="25" width="12.42578125" customWidth="1"/>
    <col min="27" max="27" width="12" bestFit="1" customWidth="1"/>
    <col min="28" max="28" width="12.28515625" customWidth="1"/>
    <col min="29" max="38" width="12" customWidth="1"/>
    <col min="39" max="39" width="9.28515625" customWidth="1"/>
    <col min="42" max="42" width="12" bestFit="1" customWidth="1"/>
    <col min="43" max="43" width="13.5703125" customWidth="1"/>
    <col min="44" max="44" width="12" bestFit="1" customWidth="1"/>
    <col min="45" max="47" width="12" customWidth="1"/>
    <col min="49" max="49" width="13.5703125" customWidth="1"/>
    <col min="50" max="50" width="15.85546875" customWidth="1"/>
    <col min="51" max="51" width="12" bestFit="1" customWidth="1"/>
  </cols>
  <sheetData>
    <row r="1" spans="1:52" ht="26.25">
      <c r="A1" s="135" t="s">
        <v>66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  <c r="AX1" s="135"/>
      <c r="AY1" s="135"/>
      <c r="AZ1" s="135"/>
    </row>
    <row r="2" spans="1:52" ht="15.75">
      <c r="L2" s="23"/>
      <c r="O2" s="80">
        <f>AX5/AW5</f>
        <v>0.79541670975889289</v>
      </c>
      <c r="W2" s="8">
        <f>COUNT('INGRESO DE DATOS'!A4:A10000)</f>
        <v>11</v>
      </c>
      <c r="Y2" s="8">
        <f>AVERAGE(AM7:AM18)</f>
        <v>8.8181818181818183</v>
      </c>
      <c r="AD2" s="8"/>
      <c r="AE2" s="8"/>
      <c r="AF2" s="8"/>
      <c r="AG2" s="8"/>
      <c r="AH2" s="8"/>
      <c r="AI2" s="8"/>
      <c r="AJ2" s="8"/>
      <c r="AK2" s="8"/>
      <c r="AL2" s="8"/>
    </row>
    <row r="3" spans="1:52" ht="15.75">
      <c r="Y3" s="8">
        <f>AVERAGE(AV7:AV18)</f>
        <v>8.8181816446806565</v>
      </c>
    </row>
    <row r="4" spans="1:52" ht="15.75" thickBot="1"/>
    <row r="5" spans="1:52">
      <c r="W5" s="65">
        <f t="shared" ref="W5:AZ5" si="0">SUM(W7:W997)</f>
        <v>685</v>
      </c>
      <c r="X5" s="65">
        <f t="shared" si="0"/>
        <v>43515</v>
      </c>
      <c r="Y5" s="65">
        <f t="shared" si="0"/>
        <v>2820151</v>
      </c>
      <c r="Z5" s="65">
        <f t="shared" si="0"/>
        <v>186368535</v>
      </c>
      <c r="AA5" s="65">
        <f t="shared" si="0"/>
        <v>12545691535</v>
      </c>
      <c r="AB5" s="65">
        <f t="shared" si="0"/>
        <v>859047860295</v>
      </c>
      <c r="AC5" s="65">
        <f t="shared" si="0"/>
        <v>59732129675791</v>
      </c>
      <c r="AD5" s="65">
        <f t="shared" si="0"/>
        <v>4210038387792135</v>
      </c>
      <c r="AE5" s="65">
        <f t="shared" si="0"/>
        <v>3.0024635741202643E+17</v>
      </c>
      <c r="AF5" s="65">
        <f t="shared" si="0"/>
        <v>2.162994034885931E+19</v>
      </c>
      <c r="AG5" s="65">
        <f t="shared" si="0"/>
        <v>1.5716684413122047E+21</v>
      </c>
      <c r="AH5" s="65">
        <f t="shared" si="0"/>
        <v>1.1503166289706361E+23</v>
      </c>
      <c r="AI5" s="65">
        <f t="shared" si="0"/>
        <v>8.4708966672821023E+24</v>
      </c>
      <c r="AJ5" s="65">
        <f t="shared" si="0"/>
        <v>6.2701584820619147E+26</v>
      </c>
      <c r="AK5" s="65">
        <f t="shared" si="0"/>
        <v>4.6613881837492098E+28</v>
      </c>
      <c r="AL5" s="65">
        <f t="shared" si="0"/>
        <v>3.4781605591867382E+30</v>
      </c>
      <c r="AM5" s="65">
        <f t="shared" si="0"/>
        <v>97</v>
      </c>
      <c r="AN5" s="65">
        <f t="shared" si="0"/>
        <v>6184</v>
      </c>
      <c r="AO5" s="65">
        <f t="shared" si="0"/>
        <v>401968</v>
      </c>
      <c r="AP5" s="65">
        <f t="shared" si="0"/>
        <v>26626546</v>
      </c>
      <c r="AQ5" s="65">
        <f t="shared" si="0"/>
        <v>1795576924</v>
      </c>
      <c r="AR5" s="65">
        <f t="shared" si="0"/>
        <v>123100393474</v>
      </c>
      <c r="AS5" s="65">
        <f t="shared" si="0"/>
        <v>8565991486948</v>
      </c>
      <c r="AT5" s="65">
        <f t="shared" si="0"/>
        <v>603964096749226</v>
      </c>
      <c r="AU5" s="65">
        <f t="shared" si="0"/>
        <v>4.3074374358992288E+16</v>
      </c>
      <c r="AV5" s="65">
        <f t="shared" si="0"/>
        <v>96.999998091487214</v>
      </c>
      <c r="AW5" s="65">
        <f t="shared" si="0"/>
        <v>39.636363636363633</v>
      </c>
      <c r="AX5" s="65">
        <f t="shared" si="0"/>
        <v>31.527425950443387</v>
      </c>
      <c r="AY5" s="65">
        <f t="shared" si="0"/>
        <v>1.9085127860307693E-6</v>
      </c>
      <c r="AZ5" s="65">
        <f t="shared" si="0"/>
        <v>3.5296207187695705</v>
      </c>
    </row>
    <row r="6" spans="1:52" ht="15.75" thickBot="1"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</row>
    <row r="7" spans="1:52">
      <c r="J7" s="63">
        <f>$AU$5</f>
        <v>4.3074374358992288E+16</v>
      </c>
      <c r="K7" s="39">
        <f>$AK$5</f>
        <v>4.6613881837492098E+28</v>
      </c>
      <c r="L7" s="39">
        <f>$AJ$5</f>
        <v>6.2701584820619147E+26</v>
      </c>
      <c r="M7" s="39">
        <f>$AI$5</f>
        <v>8.4708966672821023E+24</v>
      </c>
      <c r="N7" s="39">
        <f>$AH$5</f>
        <v>1.1503166289706361E+23</v>
      </c>
      <c r="O7" s="39">
        <f>$AG$5</f>
        <v>1.5716684413122047E+21</v>
      </c>
      <c r="P7" s="39">
        <f>$AF$5</f>
        <v>2.162994034885931E+19</v>
      </c>
      <c r="Q7" s="39">
        <f>$AE$5</f>
        <v>3.0024635741202643E+17</v>
      </c>
      <c r="R7" s="39">
        <f>$AD$5</f>
        <v>4210038387792135</v>
      </c>
      <c r="W7">
        <f>'INGRESO DE DATOS'!A4</f>
        <v>64</v>
      </c>
      <c r="X7">
        <f>POWER(W7,2)</f>
        <v>4096</v>
      </c>
      <c r="Y7">
        <f>POWER(W7,3)</f>
        <v>262144</v>
      </c>
      <c r="Z7">
        <f>POWER(W7,4)</f>
        <v>16777216</v>
      </c>
      <c r="AA7">
        <f>POWER(W7,5)</f>
        <v>1073741824</v>
      </c>
      <c r="AB7">
        <f>POWER(W7,6)</f>
        <v>68719476736</v>
      </c>
      <c r="AC7">
        <f>POWER(W7,7)</f>
        <v>4398046511104</v>
      </c>
      <c r="AD7">
        <f>POWER(W7,8)</f>
        <v>281474976710656</v>
      </c>
      <c r="AE7">
        <f>POWER(W7,9)</f>
        <v>1.8014398509481984E+16</v>
      </c>
      <c r="AF7">
        <f>POWER(W7,10)</f>
        <v>1.152921504606847E+18</v>
      </c>
      <c r="AG7">
        <f>POWER(W7,11)</f>
        <v>7.3786976294838206E+19</v>
      </c>
      <c r="AH7">
        <f>POWER(W7,12)</f>
        <v>4.7223664828696452E+21</v>
      </c>
      <c r="AI7">
        <f>POWER(W7,13)</f>
        <v>3.0223145490365729E+23</v>
      </c>
      <c r="AJ7">
        <f>POWER(W7,14)</f>
        <v>1.9342813113834067E+25</v>
      </c>
      <c r="AK7">
        <f>POWER(W7,15)</f>
        <v>1.2379400392853803E+27</v>
      </c>
      <c r="AL7">
        <f>POWER(W7,16)</f>
        <v>7.9228162514264338E+28</v>
      </c>
      <c r="AM7">
        <f>'INGRESO DE DATOS'!B4</f>
        <v>8</v>
      </c>
      <c r="AN7">
        <f t="shared" ref="AN7:AN17" si="1">W7*AM7</f>
        <v>512</v>
      </c>
      <c r="AO7">
        <f>X7*AM7</f>
        <v>32768</v>
      </c>
      <c r="AP7">
        <f>Y7*AM7</f>
        <v>2097152</v>
      </c>
      <c r="AQ7">
        <f>Z7*AM7</f>
        <v>134217728</v>
      </c>
      <c r="AR7">
        <f>AA7*AM7</f>
        <v>8589934592</v>
      </c>
      <c r="AS7">
        <f>AB7*AM7</f>
        <v>549755813888</v>
      </c>
      <c r="AT7">
        <f>AC7*AM7</f>
        <v>35184372088832</v>
      </c>
      <c r="AU7">
        <f>AD7*AM7</f>
        <v>2251799813685248</v>
      </c>
      <c r="AV7">
        <f t="shared" ref="AV7:AV14" si="2">($S$15*AD7)+($S$36*AC7)+($S$57*AB7)+($S$78*AA7)+($S$99*Z7)+($S$120*Y7)+($S$141*X7)+($S$162*W7)+$S$183</f>
        <v>8.1956926269922405</v>
      </c>
      <c r="AW7">
        <f t="shared" ref="AW7:AW17" si="3">POWER((AM7-$Y$2),2)</f>
        <v>0.669421487603306</v>
      </c>
      <c r="AX7">
        <f t="shared" ref="AX7:AX14" si="4">POWER(AV7-$Y$3,2)</f>
        <v>0.38749257714268898</v>
      </c>
      <c r="AY7">
        <f>AM7-AV7</f>
        <v>-0.19569262699224055</v>
      </c>
      <c r="AZ7">
        <f>POWER(AY7,2)</f>
        <v>3.8295604259124191E-2</v>
      </c>
    </row>
    <row r="8" spans="1:52">
      <c r="J8" s="63">
        <f>$AT$5</f>
        <v>603964096749226</v>
      </c>
      <c r="K8" s="39">
        <f>$AJ$5</f>
        <v>6.2701584820619147E+26</v>
      </c>
      <c r="L8" s="39">
        <f>$AI$5</f>
        <v>8.4708966672821023E+24</v>
      </c>
      <c r="M8" s="39">
        <f>$AH$5</f>
        <v>1.1503166289706361E+23</v>
      </c>
      <c r="N8" s="39">
        <f>$AG$5</f>
        <v>1.5716684413122047E+21</v>
      </c>
      <c r="O8" s="39">
        <f>$AF$5</f>
        <v>2.162994034885931E+19</v>
      </c>
      <c r="P8" s="39">
        <f>$AE$5</f>
        <v>3.0024635741202643E+17</v>
      </c>
      <c r="Q8" s="39">
        <f>$AD$5</f>
        <v>4210038387792135</v>
      </c>
      <c r="R8" s="39">
        <f>$AC$5</f>
        <v>59732129675791</v>
      </c>
      <c r="W8">
        <f>'INGRESO DE DATOS'!A5</f>
        <v>71</v>
      </c>
      <c r="X8">
        <f t="shared" ref="X8:X13" si="5">POWER(W8,2)</f>
        <v>5041</v>
      </c>
      <c r="Y8">
        <f t="shared" ref="Y8:Y13" si="6">POWER(W8,3)</f>
        <v>357911</v>
      </c>
      <c r="Z8">
        <f t="shared" ref="Z8:Z13" si="7">POWER(W8,4)</f>
        <v>25411681</v>
      </c>
      <c r="AA8">
        <f t="shared" ref="AA8:AA13" si="8">POWER(W8,5)</f>
        <v>1804229351</v>
      </c>
      <c r="AB8">
        <f t="shared" ref="AB8:AB13" si="9">POWER(W8,6)</f>
        <v>128100283921</v>
      </c>
      <c r="AC8">
        <f t="shared" ref="AC8:AC13" si="10">POWER(W8,7)</f>
        <v>9095120158391</v>
      </c>
      <c r="AD8">
        <f t="shared" ref="AD8:AD13" si="11">POWER(W8,8)</f>
        <v>645753531245761</v>
      </c>
      <c r="AE8">
        <f t="shared" ref="AE8:AE13" si="12">POWER(W8,9)</f>
        <v>4.5848500718449032E+16</v>
      </c>
      <c r="AF8">
        <f t="shared" ref="AF8:AF13" si="13">POWER(W8,10)</f>
        <v>3.2552435510098811E+18</v>
      </c>
      <c r="AG8">
        <f t="shared" ref="AG8:AG13" si="14">POWER(W8,11)</f>
        <v>2.3112229212170158E+20</v>
      </c>
      <c r="AH8">
        <f t="shared" ref="AH8:AH13" si="15">POWER(W8,12)</f>
        <v>1.6409682740640811E+22</v>
      </c>
      <c r="AI8">
        <f t="shared" ref="AI8:AI13" si="16">POWER(W8,13)</f>
        <v>1.1650874745854976E+24</v>
      </c>
      <c r="AJ8">
        <f t="shared" ref="AJ8:AJ13" si="17">POWER(W8,14)</f>
        <v>8.2721210695570328E+25</v>
      </c>
      <c r="AK8">
        <f t="shared" ref="AK8:AK13" si="18">POWER(W8,15)</f>
        <v>5.8732059593854932E+27</v>
      </c>
      <c r="AL8">
        <f t="shared" ref="AL8:AL13" si="19">POWER(W8,16)</f>
        <v>4.1699762311637002E+29</v>
      </c>
      <c r="AM8">
        <f>'INGRESO DE DATOS'!B5</f>
        <v>10</v>
      </c>
      <c r="AN8">
        <f t="shared" si="1"/>
        <v>710</v>
      </c>
      <c r="AO8">
        <f t="shared" ref="AO8:AO13" si="20">X8*AM8</f>
        <v>50410</v>
      </c>
      <c r="AP8">
        <f t="shared" ref="AP8:AP13" si="21">Y8*AM8</f>
        <v>3579110</v>
      </c>
      <c r="AQ8">
        <f t="shared" ref="AQ8:AQ13" si="22">Z8*AM8</f>
        <v>254116810</v>
      </c>
      <c r="AR8">
        <f t="shared" ref="AR8:AR13" si="23">AA8*AM8</f>
        <v>18042293510</v>
      </c>
      <c r="AS8">
        <f t="shared" ref="AS8:AS13" si="24">AB8*AM8</f>
        <v>1281002839210</v>
      </c>
      <c r="AT8">
        <f t="shared" ref="AT8:AT13" si="25">AC8*AM8</f>
        <v>90951201583910</v>
      </c>
      <c r="AU8">
        <f t="shared" ref="AU8:AU13" si="26">AD8*AM8</f>
        <v>6457535312457610</v>
      </c>
      <c r="AV8">
        <f t="shared" si="2"/>
        <v>10.324778145411983</v>
      </c>
      <c r="AW8">
        <f t="shared" si="3"/>
        <v>1.3966942148760326</v>
      </c>
      <c r="AX8">
        <f t="shared" si="4"/>
        <v>2.2698330160158786</v>
      </c>
      <c r="AY8">
        <f t="shared" ref="AY8:AY14" si="27">AM8-AV8</f>
        <v>-0.32477814541198313</v>
      </c>
      <c r="AZ8">
        <f t="shared" ref="AZ8:AZ14" si="28">POWER(AY8,2)</f>
        <v>0.10548084373724725</v>
      </c>
    </row>
    <row r="9" spans="1:52" ht="15" customHeight="1">
      <c r="J9" s="63">
        <f>$AS$5</f>
        <v>8565991486948</v>
      </c>
      <c r="K9" s="39">
        <f>$AI$5</f>
        <v>8.4708966672821023E+24</v>
      </c>
      <c r="L9" s="39">
        <f>$AH$5</f>
        <v>1.1503166289706361E+23</v>
      </c>
      <c r="M9" s="39">
        <f>$AG$5</f>
        <v>1.5716684413122047E+21</v>
      </c>
      <c r="N9" s="39">
        <f>$AF$5</f>
        <v>2.162994034885931E+19</v>
      </c>
      <c r="O9" s="39">
        <f>$AE$5</f>
        <v>3.0024635741202643E+17</v>
      </c>
      <c r="P9" s="39">
        <f>$AD$5</f>
        <v>4210038387792135</v>
      </c>
      <c r="Q9" s="39">
        <f>$AC$5</f>
        <v>59732129675791</v>
      </c>
      <c r="R9" s="39">
        <f>$AB$5</f>
        <v>859047860295</v>
      </c>
      <c r="W9">
        <f>'INGRESO DE DATOS'!A6</f>
        <v>53</v>
      </c>
      <c r="X9">
        <f t="shared" si="5"/>
        <v>2809</v>
      </c>
      <c r="Y9">
        <f t="shared" si="6"/>
        <v>148877</v>
      </c>
      <c r="Z9">
        <f t="shared" si="7"/>
        <v>7890481</v>
      </c>
      <c r="AA9">
        <f t="shared" si="8"/>
        <v>418195493</v>
      </c>
      <c r="AB9">
        <f t="shared" si="9"/>
        <v>22164361129</v>
      </c>
      <c r="AC9">
        <f t="shared" si="10"/>
        <v>1174711139837</v>
      </c>
      <c r="AD9">
        <f t="shared" si="11"/>
        <v>62259690411361</v>
      </c>
      <c r="AE9">
        <f t="shared" si="12"/>
        <v>3299763591802133</v>
      </c>
      <c r="AF9">
        <f t="shared" si="13"/>
        <v>1.7488747036551306E+17</v>
      </c>
      <c r="AG9">
        <f t="shared" si="14"/>
        <v>9.2690359293721907E+18</v>
      </c>
      <c r="AH9">
        <f t="shared" si="15"/>
        <v>4.9125890425672617E+20</v>
      </c>
      <c r="AI9">
        <f t="shared" si="16"/>
        <v>2.6036721925606487E+22</v>
      </c>
      <c r="AJ9">
        <f t="shared" si="17"/>
        <v>1.3799462620571438E+24</v>
      </c>
      <c r="AK9">
        <f t="shared" si="18"/>
        <v>7.3137151889028617E+25</v>
      </c>
      <c r="AL9">
        <f t="shared" si="19"/>
        <v>3.8762690501185171E+27</v>
      </c>
      <c r="AM9">
        <f>'INGRESO DE DATOS'!B6</f>
        <v>6</v>
      </c>
      <c r="AN9">
        <f t="shared" si="1"/>
        <v>318</v>
      </c>
      <c r="AO9">
        <f t="shared" si="20"/>
        <v>16854</v>
      </c>
      <c r="AP9">
        <f t="shared" si="21"/>
        <v>893262</v>
      </c>
      <c r="AQ9">
        <f t="shared" si="22"/>
        <v>47342886</v>
      </c>
      <c r="AR9">
        <f t="shared" si="23"/>
        <v>2509172958</v>
      </c>
      <c r="AS9">
        <f t="shared" si="24"/>
        <v>132986166774</v>
      </c>
      <c r="AT9">
        <f t="shared" si="25"/>
        <v>7048266839022</v>
      </c>
      <c r="AU9">
        <f t="shared" si="26"/>
        <v>373558142468166</v>
      </c>
      <c r="AV9">
        <f t="shared" si="2"/>
        <v>6.3966201154980808</v>
      </c>
      <c r="AW9">
        <f t="shared" si="3"/>
        <v>7.9421487603305794</v>
      </c>
      <c r="AX9">
        <f t="shared" si="4"/>
        <v>5.8639602396170538</v>
      </c>
      <c r="AY9">
        <f t="shared" si="27"/>
        <v>-0.39662011549808085</v>
      </c>
      <c r="AZ9">
        <f t="shared" si="28"/>
        <v>0.15730751601771098</v>
      </c>
    </row>
    <row r="10" spans="1:52">
      <c r="J10" s="63">
        <f>$AR$5</f>
        <v>123100393474</v>
      </c>
      <c r="K10" s="39">
        <f>$AH$5</f>
        <v>1.1503166289706361E+23</v>
      </c>
      <c r="L10" s="39">
        <f>$AG$5</f>
        <v>1.5716684413122047E+21</v>
      </c>
      <c r="M10" s="39">
        <f>$AF$5</f>
        <v>2.162994034885931E+19</v>
      </c>
      <c r="N10" s="39">
        <f>$AE$5</f>
        <v>3.0024635741202643E+17</v>
      </c>
      <c r="O10" s="39">
        <f>$AD$5</f>
        <v>4210038387792135</v>
      </c>
      <c r="P10" s="39">
        <f>$AC$5</f>
        <v>59732129675791</v>
      </c>
      <c r="Q10" s="39">
        <f>$AB$5</f>
        <v>859047860295</v>
      </c>
      <c r="R10" s="39">
        <f>$AA$5</f>
        <v>12545691535</v>
      </c>
      <c r="W10">
        <f>'INGRESO DE DATOS'!A7</f>
        <v>67</v>
      </c>
      <c r="X10">
        <f t="shared" si="5"/>
        <v>4489</v>
      </c>
      <c r="Y10">
        <f t="shared" si="6"/>
        <v>300763</v>
      </c>
      <c r="Z10">
        <f t="shared" si="7"/>
        <v>20151121</v>
      </c>
      <c r="AA10">
        <f t="shared" si="8"/>
        <v>1350125107</v>
      </c>
      <c r="AB10">
        <f t="shared" si="9"/>
        <v>90458382169</v>
      </c>
      <c r="AC10">
        <f t="shared" si="10"/>
        <v>6060711605323</v>
      </c>
      <c r="AD10">
        <f t="shared" si="11"/>
        <v>406067677556641</v>
      </c>
      <c r="AE10">
        <f t="shared" si="12"/>
        <v>2.7206534396294948E+16</v>
      </c>
      <c r="AF10">
        <f t="shared" si="13"/>
        <v>1.8228378045517614E+18</v>
      </c>
      <c r="AG10">
        <f t="shared" si="14"/>
        <v>1.2213013290496801E+20</v>
      </c>
      <c r="AH10">
        <f t="shared" si="15"/>
        <v>8.1827189046328573E+21</v>
      </c>
      <c r="AI10">
        <f t="shared" si="16"/>
        <v>5.4824216661040143E+23</v>
      </c>
      <c r="AJ10">
        <f t="shared" si="17"/>
        <v>3.6732225162896894E+25</v>
      </c>
      <c r="AK10">
        <f t="shared" si="18"/>
        <v>2.461059085914092E+27</v>
      </c>
      <c r="AL10">
        <f t="shared" si="19"/>
        <v>1.6489095875624416E+29</v>
      </c>
      <c r="AM10">
        <f>'INGRESO DE DATOS'!B7</f>
        <v>11</v>
      </c>
      <c r="AN10">
        <f t="shared" si="1"/>
        <v>737</v>
      </c>
      <c r="AO10">
        <f t="shared" si="20"/>
        <v>49379</v>
      </c>
      <c r="AP10">
        <f t="shared" si="21"/>
        <v>3308393</v>
      </c>
      <c r="AQ10">
        <f t="shared" si="22"/>
        <v>221662331</v>
      </c>
      <c r="AR10">
        <f t="shared" si="23"/>
        <v>14851376177</v>
      </c>
      <c r="AS10">
        <f t="shared" si="24"/>
        <v>995042203859</v>
      </c>
      <c r="AT10">
        <f t="shared" si="25"/>
        <v>66667827658553</v>
      </c>
      <c r="AU10">
        <f t="shared" si="26"/>
        <v>4466744453123051</v>
      </c>
      <c r="AV10">
        <f t="shared" si="2"/>
        <v>10.529542181873694</v>
      </c>
      <c r="AW10">
        <f t="shared" si="3"/>
        <v>4.7603305785123959</v>
      </c>
      <c r="AX10">
        <f t="shared" si="4"/>
        <v>2.9287548882616421</v>
      </c>
      <c r="AY10">
        <f t="shared" si="27"/>
        <v>0.47045781812630594</v>
      </c>
      <c r="AZ10">
        <f t="shared" si="28"/>
        <v>0.22133055863616435</v>
      </c>
    </row>
    <row r="11" spans="1:52">
      <c r="J11" s="63">
        <f>$AQ$5</f>
        <v>1795576924</v>
      </c>
      <c r="K11" s="39">
        <f>$AG$5</f>
        <v>1.5716684413122047E+21</v>
      </c>
      <c r="L11" s="39">
        <f>$AF$5</f>
        <v>2.162994034885931E+19</v>
      </c>
      <c r="M11" s="39">
        <f>$AE$5</f>
        <v>3.0024635741202643E+17</v>
      </c>
      <c r="N11" s="39">
        <f>$AD$5</f>
        <v>4210038387792135</v>
      </c>
      <c r="O11" s="39">
        <f>$AC$5</f>
        <v>59732129675791</v>
      </c>
      <c r="P11" s="39">
        <f>$AB$5</f>
        <v>859047860295</v>
      </c>
      <c r="Q11" s="39">
        <f>$AA$5</f>
        <v>12545691535</v>
      </c>
      <c r="R11" s="39">
        <f>$Z$5</f>
        <v>186368535</v>
      </c>
      <c r="T11" s="22"/>
      <c r="W11">
        <f>'INGRESO DE DATOS'!A8</f>
        <v>55</v>
      </c>
      <c r="X11">
        <f t="shared" si="5"/>
        <v>3025</v>
      </c>
      <c r="Y11">
        <f t="shared" si="6"/>
        <v>166375</v>
      </c>
      <c r="Z11">
        <f t="shared" si="7"/>
        <v>9150625</v>
      </c>
      <c r="AA11">
        <f t="shared" si="8"/>
        <v>503284375</v>
      </c>
      <c r="AB11">
        <f t="shared" si="9"/>
        <v>27680640625</v>
      </c>
      <c r="AC11">
        <f t="shared" si="10"/>
        <v>1522435234375</v>
      </c>
      <c r="AD11">
        <f t="shared" si="11"/>
        <v>83733937890625</v>
      </c>
      <c r="AE11">
        <f t="shared" si="12"/>
        <v>4605366583984375</v>
      </c>
      <c r="AF11">
        <f t="shared" si="13"/>
        <v>2.5329516211914064E+17</v>
      </c>
      <c r="AG11">
        <f t="shared" si="14"/>
        <v>1.3931233916552735E+19</v>
      </c>
      <c r="AH11">
        <f t="shared" si="15"/>
        <v>7.6621786541040035E+20</v>
      </c>
      <c r="AI11">
        <f t="shared" si="16"/>
        <v>4.2141982597572024E+22</v>
      </c>
      <c r="AJ11">
        <f t="shared" si="17"/>
        <v>2.3178090428664613E+24</v>
      </c>
      <c r="AK11">
        <f t="shared" si="18"/>
        <v>1.2747949735765537E+26</v>
      </c>
      <c r="AL11">
        <f t="shared" si="19"/>
        <v>7.0113723546710453E+27</v>
      </c>
      <c r="AM11">
        <f>'INGRESO DE DATOS'!B8</f>
        <v>8</v>
      </c>
      <c r="AN11">
        <f t="shared" si="1"/>
        <v>440</v>
      </c>
      <c r="AO11">
        <f t="shared" si="20"/>
        <v>24200</v>
      </c>
      <c r="AP11">
        <f t="shared" si="21"/>
        <v>1331000</v>
      </c>
      <c r="AQ11">
        <f t="shared" si="22"/>
        <v>73205000</v>
      </c>
      <c r="AR11">
        <f t="shared" si="23"/>
        <v>4026275000</v>
      </c>
      <c r="AS11">
        <f t="shared" si="24"/>
        <v>221445125000</v>
      </c>
      <c r="AT11">
        <f t="shared" si="25"/>
        <v>12179481875000</v>
      </c>
      <c r="AU11">
        <f t="shared" si="26"/>
        <v>669871503125000</v>
      </c>
      <c r="AV11">
        <f t="shared" si="2"/>
        <v>8.5063694885466248</v>
      </c>
      <c r="AW11">
        <f t="shared" si="3"/>
        <v>0.669421487603306</v>
      </c>
      <c r="AX11">
        <f t="shared" si="4"/>
        <v>9.7226820712953757E-2</v>
      </c>
      <c r="AY11">
        <f t="shared" si="27"/>
        <v>-0.50636948854662478</v>
      </c>
      <c r="AZ11">
        <f t="shared" si="28"/>
        <v>0.25641005893097035</v>
      </c>
    </row>
    <row r="12" spans="1:52">
      <c r="J12" s="63">
        <f>$AP$5</f>
        <v>26626546</v>
      </c>
      <c r="K12" s="39">
        <f>$AF$5</f>
        <v>2.162994034885931E+19</v>
      </c>
      <c r="L12" s="39">
        <f>$AE$5</f>
        <v>3.0024635741202643E+17</v>
      </c>
      <c r="M12" s="39">
        <f>$AD$5</f>
        <v>4210038387792135</v>
      </c>
      <c r="N12" s="39">
        <f>$AC$5</f>
        <v>59732129675791</v>
      </c>
      <c r="O12" s="39">
        <f>$AB$5</f>
        <v>859047860295</v>
      </c>
      <c r="P12" s="39">
        <f>$AA$5</f>
        <v>12545691535</v>
      </c>
      <c r="Q12" s="39">
        <f>$Z$5</f>
        <v>186368535</v>
      </c>
      <c r="R12" s="39">
        <f>$Y$5</f>
        <v>2820151</v>
      </c>
      <c r="W12">
        <f>'INGRESO DE DATOS'!A9</f>
        <v>58</v>
      </c>
      <c r="X12">
        <f t="shared" si="5"/>
        <v>3364</v>
      </c>
      <c r="Y12">
        <f t="shared" si="6"/>
        <v>195112</v>
      </c>
      <c r="Z12">
        <f t="shared" si="7"/>
        <v>11316496</v>
      </c>
      <c r="AA12">
        <f t="shared" si="8"/>
        <v>656356768</v>
      </c>
      <c r="AB12">
        <f t="shared" si="9"/>
        <v>38068692544</v>
      </c>
      <c r="AC12">
        <f t="shared" si="10"/>
        <v>2207984167552</v>
      </c>
      <c r="AD12">
        <f t="shared" si="11"/>
        <v>128063081718016</v>
      </c>
      <c r="AE12">
        <f t="shared" si="12"/>
        <v>7427658739644928</v>
      </c>
      <c r="AF12">
        <f t="shared" si="13"/>
        <v>4.3080420689940582E+17</v>
      </c>
      <c r="AG12">
        <f t="shared" si="14"/>
        <v>2.4986644000165536E+19</v>
      </c>
      <c r="AH12">
        <f t="shared" si="15"/>
        <v>1.4492253520096013E+21</v>
      </c>
      <c r="AI12">
        <f t="shared" si="16"/>
        <v>8.4055070416556861E+22</v>
      </c>
      <c r="AJ12">
        <f t="shared" si="17"/>
        <v>4.8751940841602985E+24</v>
      </c>
      <c r="AK12">
        <f t="shared" si="18"/>
        <v>2.827612568812973E+26</v>
      </c>
      <c r="AL12">
        <f t="shared" si="19"/>
        <v>1.6400152899115245E+28</v>
      </c>
      <c r="AM12">
        <f>'INGRESO DE DATOS'!B9</f>
        <v>7</v>
      </c>
      <c r="AN12">
        <f t="shared" si="1"/>
        <v>406</v>
      </c>
      <c r="AO12">
        <f t="shared" si="20"/>
        <v>23548</v>
      </c>
      <c r="AP12">
        <f t="shared" si="21"/>
        <v>1365784</v>
      </c>
      <c r="AQ12">
        <f t="shared" si="22"/>
        <v>79215472</v>
      </c>
      <c r="AR12">
        <f t="shared" si="23"/>
        <v>4594497376</v>
      </c>
      <c r="AS12">
        <f t="shared" si="24"/>
        <v>266480847808</v>
      </c>
      <c r="AT12">
        <f t="shared" si="25"/>
        <v>15455889172864</v>
      </c>
      <c r="AU12">
        <f t="shared" si="26"/>
        <v>896441572026112</v>
      </c>
      <c r="AV12">
        <f t="shared" si="2"/>
        <v>7.9730183335486799</v>
      </c>
      <c r="AW12">
        <f t="shared" si="3"/>
        <v>3.3057851239669427</v>
      </c>
      <c r="AX12">
        <f t="shared" si="4"/>
        <v>0.71430102248356608</v>
      </c>
      <c r="AY12">
        <f t="shared" si="27"/>
        <v>-0.97301833354867995</v>
      </c>
      <c r="AZ12">
        <f t="shared" si="28"/>
        <v>0.94676467742185022</v>
      </c>
    </row>
    <row r="13" spans="1:52">
      <c r="J13" s="63">
        <f>$AO$5</f>
        <v>401968</v>
      </c>
      <c r="K13" s="39">
        <f>$AE$5</f>
        <v>3.0024635741202643E+17</v>
      </c>
      <c r="L13" s="39">
        <f>$AD$5</f>
        <v>4210038387792135</v>
      </c>
      <c r="M13" s="39">
        <f>$AC$5</f>
        <v>59732129675791</v>
      </c>
      <c r="N13" s="39">
        <f>$AB$5</f>
        <v>859047860295</v>
      </c>
      <c r="O13" s="39">
        <f>$AA$5</f>
        <v>12545691535</v>
      </c>
      <c r="P13" s="39">
        <f>$Z$5</f>
        <v>186368535</v>
      </c>
      <c r="Q13" s="39">
        <f>$Y$5</f>
        <v>2820151</v>
      </c>
      <c r="R13" s="39">
        <f>$X$5</f>
        <v>43515</v>
      </c>
      <c r="W13">
        <f>'INGRESO DE DATOS'!A10</f>
        <v>77</v>
      </c>
      <c r="X13">
        <f t="shared" si="5"/>
        <v>5929</v>
      </c>
      <c r="Y13">
        <f t="shared" si="6"/>
        <v>456533</v>
      </c>
      <c r="Z13">
        <f t="shared" si="7"/>
        <v>35153041</v>
      </c>
      <c r="AA13">
        <f t="shared" si="8"/>
        <v>2706784157</v>
      </c>
      <c r="AB13">
        <f t="shared" si="9"/>
        <v>208422380089</v>
      </c>
      <c r="AC13">
        <f t="shared" si="10"/>
        <v>16048523266853</v>
      </c>
      <c r="AD13">
        <f t="shared" si="11"/>
        <v>1235736291547681</v>
      </c>
      <c r="AE13">
        <f t="shared" si="12"/>
        <v>9.515169444917144E+16</v>
      </c>
      <c r="AF13">
        <f t="shared" si="13"/>
        <v>7.3266804725862011E+18</v>
      </c>
      <c r="AG13">
        <f t="shared" si="14"/>
        <v>5.6415439638913745E+20</v>
      </c>
      <c r="AH13">
        <f t="shared" si="15"/>
        <v>4.3439888521963585E+22</v>
      </c>
      <c r="AI13">
        <f t="shared" si="16"/>
        <v>3.3448714161911961E+24</v>
      </c>
      <c r="AJ13">
        <f t="shared" si="17"/>
        <v>2.5755509904672209E+26</v>
      </c>
      <c r="AK13">
        <f t="shared" si="18"/>
        <v>1.9831742626597599E+28</v>
      </c>
      <c r="AL13">
        <f t="shared" si="19"/>
        <v>1.5270441822480153E+30</v>
      </c>
      <c r="AM13">
        <f>'INGRESO DE DATOS'!B10</f>
        <v>10</v>
      </c>
      <c r="AN13">
        <f t="shared" si="1"/>
        <v>770</v>
      </c>
      <c r="AO13">
        <f t="shared" si="20"/>
        <v>59290</v>
      </c>
      <c r="AP13">
        <f t="shared" si="21"/>
        <v>4565330</v>
      </c>
      <c r="AQ13">
        <f t="shared" si="22"/>
        <v>351530410</v>
      </c>
      <c r="AR13">
        <f t="shared" si="23"/>
        <v>27067841570</v>
      </c>
      <c r="AS13">
        <f t="shared" si="24"/>
        <v>2084223800890</v>
      </c>
      <c r="AT13">
        <f t="shared" si="25"/>
        <v>160485232668530</v>
      </c>
      <c r="AU13">
        <f t="shared" si="26"/>
        <v>1.235736291547681E+16</v>
      </c>
      <c r="AV13">
        <f t="shared" si="2"/>
        <v>10.148737434530631</v>
      </c>
      <c r="AW13">
        <f t="shared" si="3"/>
        <v>1.3966942148760326</v>
      </c>
      <c r="AX13">
        <f t="shared" si="4"/>
        <v>1.7703787099032888</v>
      </c>
      <c r="AY13">
        <f t="shared" si="27"/>
        <v>-0.14873743453063071</v>
      </c>
      <c r="AZ13">
        <f t="shared" si="28"/>
        <v>2.2122824430753658E-2</v>
      </c>
    </row>
    <row r="14" spans="1:52">
      <c r="J14" s="63">
        <f>$AN$5</f>
        <v>6184</v>
      </c>
      <c r="K14" s="39">
        <f>$AD$5</f>
        <v>4210038387792135</v>
      </c>
      <c r="L14" s="39">
        <f>$AC$5</f>
        <v>59732129675791</v>
      </c>
      <c r="M14" s="39">
        <f>$AB$5</f>
        <v>859047860295</v>
      </c>
      <c r="N14" s="39">
        <f>$AA$5</f>
        <v>12545691535</v>
      </c>
      <c r="O14" s="39">
        <f>$Z$5</f>
        <v>186368535</v>
      </c>
      <c r="P14" s="39">
        <f>$Y$5</f>
        <v>2820151</v>
      </c>
      <c r="Q14" s="39">
        <f>$X$5</f>
        <v>43515</v>
      </c>
      <c r="R14" s="39">
        <f>$W$5</f>
        <v>685</v>
      </c>
      <c r="W14">
        <f>'INGRESO DE DATOS'!A11</f>
        <v>57</v>
      </c>
      <c r="X14">
        <f>POWER(W14,2)</f>
        <v>3249</v>
      </c>
      <c r="Y14">
        <f>POWER(W14,3)</f>
        <v>185193</v>
      </c>
      <c r="Z14">
        <f>POWER(W14,4)</f>
        <v>10556001</v>
      </c>
      <c r="AA14">
        <f>POWER(W14,5)</f>
        <v>601692057</v>
      </c>
      <c r="AB14">
        <f>POWER(W14,6)</f>
        <v>34296447249</v>
      </c>
      <c r="AC14">
        <f>POWER(W14,7)</f>
        <v>1954897493193</v>
      </c>
      <c r="AD14">
        <f>POWER(W14,8)</f>
        <v>111429157112001</v>
      </c>
      <c r="AE14">
        <f>POWER(W14,9)</f>
        <v>6351461955384057</v>
      </c>
      <c r="AF14">
        <f>POWER(W14,10)</f>
        <v>3.6203333145689126E+17</v>
      </c>
      <c r="AG14">
        <f>POWER(W14,11)</f>
        <v>2.0635899893042803E+19</v>
      </c>
      <c r="AH14">
        <f>POWER(W14,12)</f>
        <v>1.1762462939034397E+21</v>
      </c>
      <c r="AI14">
        <f>POWER(W14,13)</f>
        <v>6.7046038752496057E+22</v>
      </c>
      <c r="AJ14">
        <f>POWER(W14,14)</f>
        <v>3.8216242088922757E+24</v>
      </c>
      <c r="AK14">
        <f>POWER(W14,15)</f>
        <v>2.1783257990685972E+26</v>
      </c>
      <c r="AL14">
        <f>POWER(W14,16)</f>
        <v>1.2416457054691002E+28</v>
      </c>
      <c r="AM14">
        <f>'INGRESO DE DATOS'!B11</f>
        <v>9</v>
      </c>
      <c r="AN14">
        <f t="shared" si="1"/>
        <v>513</v>
      </c>
      <c r="AO14">
        <f>X14*AM14</f>
        <v>29241</v>
      </c>
      <c r="AP14">
        <f>Y14*AM14</f>
        <v>1666737</v>
      </c>
      <c r="AQ14">
        <f>Z14*AM14</f>
        <v>95004009</v>
      </c>
      <c r="AR14">
        <f>AA14*AM14</f>
        <v>5415228513</v>
      </c>
      <c r="AS14">
        <f>AB14*AM14</f>
        <v>308668025241</v>
      </c>
      <c r="AT14">
        <f>AC14*AM14</f>
        <v>17594077438737</v>
      </c>
      <c r="AU14">
        <f>AD14*AM14</f>
        <v>1002862414008009</v>
      </c>
      <c r="AV14">
        <f t="shared" si="2"/>
        <v>8.5357443655375391</v>
      </c>
      <c r="AW14">
        <f t="shared" si="3"/>
        <v>3.305785123966936E-2</v>
      </c>
      <c r="AX14">
        <f t="shared" si="4"/>
        <v>7.9770816649767179E-2</v>
      </c>
      <c r="AY14">
        <f t="shared" si="27"/>
        <v>0.46425563446246088</v>
      </c>
      <c r="AZ14">
        <f t="shared" si="28"/>
        <v>0.21553329413014208</v>
      </c>
    </row>
    <row r="15" spans="1:52" ht="15.75" thickBot="1">
      <c r="J15" s="71">
        <f>$AM$5</f>
        <v>97</v>
      </c>
      <c r="K15" s="70">
        <f>$AC$5</f>
        <v>59732129675791</v>
      </c>
      <c r="L15" s="70">
        <f>$AB$5</f>
        <v>859047860295</v>
      </c>
      <c r="M15" s="70">
        <f>$AA$5</f>
        <v>12545691535</v>
      </c>
      <c r="N15" s="70">
        <f>$Z$5</f>
        <v>186368535</v>
      </c>
      <c r="O15" s="70">
        <f>$Y$5</f>
        <v>2820151</v>
      </c>
      <c r="P15" s="70">
        <f>$X$5</f>
        <v>43515</v>
      </c>
      <c r="Q15" s="70">
        <f>$W$5</f>
        <v>685</v>
      </c>
      <c r="R15" s="70">
        <f>$W$2</f>
        <v>11</v>
      </c>
      <c r="S15" s="16">
        <f>[1]!xMatDet(J7:R15)/[1]!xMatDet(J16:R24)</f>
        <v>-7.8345470680889286E-9</v>
      </c>
      <c r="W15">
        <f>'INGRESO DE DATOS'!A12</f>
        <v>56</v>
      </c>
      <c r="X15">
        <f>POWER(W15,2)</f>
        <v>3136</v>
      </c>
      <c r="Y15">
        <f>POWER(W15,3)</f>
        <v>175616</v>
      </c>
      <c r="Z15">
        <f>POWER(W15,4)</f>
        <v>9834496</v>
      </c>
      <c r="AA15">
        <f>POWER(W15,5)</f>
        <v>550731776</v>
      </c>
      <c r="AB15">
        <f>POWER(W15,6)</f>
        <v>30840979456</v>
      </c>
      <c r="AC15">
        <f>POWER(W15,7)</f>
        <v>1727094849536</v>
      </c>
      <c r="AD15">
        <f>POWER(W15,8)</f>
        <v>96717311574016</v>
      </c>
      <c r="AE15">
        <f>POWER(W15,9)</f>
        <v>5416169448144896</v>
      </c>
      <c r="AF15">
        <f>POWER(W15,10)</f>
        <v>3.0330548909611418E+17</v>
      </c>
      <c r="AG15">
        <f>POWER(W15,11)</f>
        <v>1.6985107389382394E+19</v>
      </c>
      <c r="AH15">
        <f>POWER(W15,12)</f>
        <v>9.5116601380541406E+20</v>
      </c>
      <c r="AI15">
        <f>POWER(W15,13)</f>
        <v>5.3265296773103187E+22</v>
      </c>
      <c r="AJ15">
        <f>POWER(W15,14)</f>
        <v>2.9828566192937785E+24</v>
      </c>
      <c r="AK15">
        <f>POWER(W15,15)</f>
        <v>1.6703997068045159E+26</v>
      </c>
      <c r="AL15">
        <f>POWER(W15,16)</f>
        <v>9.3542383581052893E+27</v>
      </c>
      <c r="AM15">
        <f>'INGRESO DE DATOS'!B12</f>
        <v>10</v>
      </c>
      <c r="AN15">
        <f t="shared" si="1"/>
        <v>560</v>
      </c>
      <c r="AO15">
        <f>X15*AM15</f>
        <v>31360</v>
      </c>
      <c r="AP15">
        <f>Y15*AM15</f>
        <v>1756160</v>
      </c>
      <c r="AQ15">
        <f>Z15*AM15</f>
        <v>98344960</v>
      </c>
      <c r="AR15">
        <f>AA15*AM15</f>
        <v>5507317760</v>
      </c>
      <c r="AS15">
        <f>AB15*AM15</f>
        <v>308409794560</v>
      </c>
      <c r="AT15">
        <f>AC15*AM15</f>
        <v>17270948495360</v>
      </c>
      <c r="AU15">
        <f>AD15*AM15</f>
        <v>967173115740160</v>
      </c>
      <c r="AV15">
        <f>($S$15*AD15)+($S$36*AC15)+($S$57*AB15)+($S$78*AA15)+($S$99*Z15)+($S$120*Y15)+($S$141*X15)+($S$162*W15)+$S$183</f>
        <v>8.7815244516823441</v>
      </c>
      <c r="AW15">
        <f t="shared" si="3"/>
        <v>1.3966942148760326</v>
      </c>
      <c r="AX15">
        <f>POWER(AV15-$Y$3,2)</f>
        <v>1.3437497985155224E-3</v>
      </c>
      <c r="AY15">
        <f>AM15-AV15</f>
        <v>1.2184755483176559</v>
      </c>
      <c r="AZ15">
        <f>POWER(AY15,2)</f>
        <v>1.4846826618480122</v>
      </c>
    </row>
    <row r="16" spans="1:52">
      <c r="J16" s="39">
        <f>$AL$5</f>
        <v>3.4781605591867382E+30</v>
      </c>
      <c r="K16" s="39">
        <f>$AK$5</f>
        <v>4.6613881837492098E+28</v>
      </c>
      <c r="L16" s="39">
        <f>$AJ$5</f>
        <v>6.2701584820619147E+26</v>
      </c>
      <c r="M16" s="39">
        <f>$AI$5</f>
        <v>8.4708966672821023E+24</v>
      </c>
      <c r="N16" s="39">
        <f>$AH$5</f>
        <v>1.1503166289706361E+23</v>
      </c>
      <c r="O16" s="39">
        <f>$AG$5</f>
        <v>1.5716684413122047E+21</v>
      </c>
      <c r="P16" s="39">
        <f>$AF$5</f>
        <v>2.162994034885931E+19</v>
      </c>
      <c r="Q16" s="39">
        <f>$AE$5</f>
        <v>3.0024635741202643E+17</v>
      </c>
      <c r="R16" s="39">
        <f>$AD$5</f>
        <v>4210038387792135</v>
      </c>
      <c r="W16">
        <f>'INGRESO DE DATOS'!A13</f>
        <v>51</v>
      </c>
      <c r="X16">
        <f>POWER(W16,2)</f>
        <v>2601</v>
      </c>
      <c r="Y16">
        <f>POWER(W16,3)</f>
        <v>132651</v>
      </c>
      <c r="Z16">
        <f>POWER(W16,4)</f>
        <v>6765201</v>
      </c>
      <c r="AA16">
        <f>POWER(W16,5)</f>
        <v>345025251</v>
      </c>
      <c r="AB16">
        <f>POWER(W16,6)</f>
        <v>17596287801</v>
      </c>
      <c r="AC16">
        <f>POWER(W16,7)</f>
        <v>897410677851</v>
      </c>
      <c r="AD16">
        <f>POWER(W16,8)</f>
        <v>45767944570401</v>
      </c>
      <c r="AE16">
        <f>POWER(W16,9)</f>
        <v>2334165173090451</v>
      </c>
      <c r="AF16">
        <f>POWER(W16,10)</f>
        <v>1.1904242382761301E+17</v>
      </c>
      <c r="AG16">
        <f>POWER(W16,11)</f>
        <v>6.0711636152082627E+18</v>
      </c>
      <c r="AH16">
        <f>POWER(W16,12)</f>
        <v>3.0962934437562142E+20</v>
      </c>
      <c r="AI16">
        <f>POWER(W16,13)</f>
        <v>1.5791096563156692E+22</v>
      </c>
      <c r="AJ16">
        <f>POWER(W16,14)</f>
        <v>8.0534592472099134E+23</v>
      </c>
      <c r="AK16">
        <f>POWER(W16,15)</f>
        <v>4.1072642160770559E+25</v>
      </c>
      <c r="AL16">
        <f>POWER(W16,16)</f>
        <v>2.0947047501992984E+27</v>
      </c>
      <c r="AM16">
        <f>'INGRESO DE DATOS'!B13</f>
        <v>6</v>
      </c>
      <c r="AN16">
        <f t="shared" si="1"/>
        <v>306</v>
      </c>
      <c r="AO16">
        <f>X16*AM16</f>
        <v>15606</v>
      </c>
      <c r="AP16">
        <f>Y16*AM16</f>
        <v>795906</v>
      </c>
      <c r="AQ16">
        <f>Z16*AM16</f>
        <v>40591206</v>
      </c>
      <c r="AR16">
        <f>AA16*AM16</f>
        <v>2070151506</v>
      </c>
      <c r="AS16">
        <f>AB16*AM16</f>
        <v>105577726806</v>
      </c>
      <c r="AT16">
        <f>AC16*AM16</f>
        <v>5384464067106</v>
      </c>
      <c r="AU16">
        <f>AD16*AM16</f>
        <v>274607667422406</v>
      </c>
      <c r="AV16">
        <f>($S$15*AD16)+($S$36*AC16)+($S$57*AB16)+($S$78*AA16)+($S$99*Z16)+($S$120*Y16)+($S$141*X16)+($S$162*W16)+$S$183</f>
        <v>5.8532261608634144</v>
      </c>
      <c r="AW16">
        <f t="shared" si="3"/>
        <v>7.9421487603305794</v>
      </c>
      <c r="AX16">
        <f>POWER(AV16-$Y$3,2)</f>
        <v>8.7909610210179352</v>
      </c>
      <c r="AY16">
        <f>AM16-AV16</f>
        <v>0.14677383913658559</v>
      </c>
      <c r="AZ16">
        <f>POWER(AY16,2)</f>
        <v>2.1542559854892306E-2</v>
      </c>
    </row>
    <row r="17" spans="10:52">
      <c r="J17" s="39">
        <f>$AK$5</f>
        <v>4.6613881837492098E+28</v>
      </c>
      <c r="K17" s="39">
        <f>$AJ$5</f>
        <v>6.2701584820619147E+26</v>
      </c>
      <c r="L17" s="39">
        <f>$AI$5</f>
        <v>8.4708966672821023E+24</v>
      </c>
      <c r="M17" s="39">
        <f>$AH$5</f>
        <v>1.1503166289706361E+23</v>
      </c>
      <c r="N17" s="39">
        <f>$AG$5</f>
        <v>1.5716684413122047E+21</v>
      </c>
      <c r="O17" s="39">
        <f>$AF$5</f>
        <v>2.162994034885931E+19</v>
      </c>
      <c r="P17" s="39">
        <f>$AE$5</f>
        <v>3.0024635741202643E+17</v>
      </c>
      <c r="Q17" s="39">
        <f>$AD$5</f>
        <v>4210038387792135</v>
      </c>
      <c r="R17" s="39">
        <f>$AC$5</f>
        <v>59732129675791</v>
      </c>
      <c r="W17">
        <f>'INGRESO DE DATOS'!A14</f>
        <v>76</v>
      </c>
      <c r="X17">
        <f>POWER(W17,2)</f>
        <v>5776</v>
      </c>
      <c r="Y17">
        <f>POWER(W17,3)</f>
        <v>438976</v>
      </c>
      <c r="Z17">
        <f>POWER(W17,4)</f>
        <v>33362176</v>
      </c>
      <c r="AA17">
        <f>POWER(W17,5)</f>
        <v>2535525376</v>
      </c>
      <c r="AB17">
        <f>POWER(W17,6)</f>
        <v>192699928576</v>
      </c>
      <c r="AC17">
        <f>POWER(W17,7)</f>
        <v>14645194571776</v>
      </c>
      <c r="AD17">
        <f>POWER(W17,8)</f>
        <v>1113034787454976</v>
      </c>
      <c r="AE17">
        <f>POWER(W17,9)</f>
        <v>8.4590643846578176E+16</v>
      </c>
      <c r="AF17">
        <f>POWER(W17,10)</f>
        <v>6.4288889323399414E+18</v>
      </c>
      <c r="AG17">
        <f>POWER(W17,11)</f>
        <v>4.8859555885783554E+20</v>
      </c>
      <c r="AH17">
        <f>POWER(W17,12)</f>
        <v>3.7133262473195501E+22</v>
      </c>
      <c r="AI17">
        <f>POWER(W17,13)</f>
        <v>2.8221279479628579E+24</v>
      </c>
      <c r="AJ17">
        <f>POWER(W17,14)</f>
        <v>2.1448172404517721E+26</v>
      </c>
      <c r="AK17">
        <f>POWER(W17,15)</f>
        <v>1.6300611027433469E+28</v>
      </c>
      <c r="AL17">
        <f>POWER(W17,16)</f>
        <v>1.2388464380849436E+30</v>
      </c>
      <c r="AM17">
        <f>'INGRESO DE DATOS'!B14</f>
        <v>12</v>
      </c>
      <c r="AN17">
        <f t="shared" si="1"/>
        <v>912</v>
      </c>
      <c r="AO17">
        <f>X17*AM17</f>
        <v>69312</v>
      </c>
      <c r="AP17">
        <f>Y17*AM17</f>
        <v>5267712</v>
      </c>
      <c r="AQ17">
        <f>Z17*AM17</f>
        <v>400346112</v>
      </c>
      <c r="AR17">
        <f>AA17*AM17</f>
        <v>30426304512</v>
      </c>
      <c r="AS17">
        <f>AB17*AM17</f>
        <v>2312399142912</v>
      </c>
      <c r="AT17">
        <f>AC17*AM17</f>
        <v>175742334861312</v>
      </c>
      <c r="AU17">
        <f>AD17*AM17</f>
        <v>1.3356417449459712E+16</v>
      </c>
      <c r="AV17">
        <f>($S$15*AD17)+($S$36*AC17)+($S$57*AB17)+($S$78*AA17)+($S$99*Z17)+($S$120*Y17)+($S$141*X17)+($S$162*W17)+$S$183</f>
        <v>11.754744787001982</v>
      </c>
      <c r="AW17">
        <f t="shared" si="3"/>
        <v>10.12396694214876</v>
      </c>
      <c r="AX17">
        <f>POWER(AV17-$Y$3,2)</f>
        <v>8.6234030888400994</v>
      </c>
      <c r="AY17">
        <f>AM17-AV17</f>
        <v>0.24525521299801767</v>
      </c>
      <c r="AZ17">
        <f>POWER(AY17,2)</f>
        <v>6.0150119502703013E-2</v>
      </c>
    </row>
    <row r="18" spans="10:52">
      <c r="J18" s="39">
        <f>$AJ$5</f>
        <v>6.2701584820619147E+26</v>
      </c>
      <c r="K18" s="39">
        <f>$AI$5</f>
        <v>8.4708966672821023E+24</v>
      </c>
      <c r="L18" s="39">
        <f>$AH$5</f>
        <v>1.1503166289706361E+23</v>
      </c>
      <c r="M18" s="39">
        <f>$AG$5</f>
        <v>1.5716684413122047E+21</v>
      </c>
      <c r="N18" s="39">
        <f>$AF$5</f>
        <v>2.162994034885931E+19</v>
      </c>
      <c r="O18" s="39">
        <f>$AE$5</f>
        <v>3.0024635741202643E+17</v>
      </c>
      <c r="P18" s="39">
        <f>$AD$5</f>
        <v>4210038387792135</v>
      </c>
      <c r="Q18" s="39">
        <f>$AC$5</f>
        <v>59732129675791</v>
      </c>
      <c r="R18" s="39">
        <f>$AB$5</f>
        <v>859047860295</v>
      </c>
    </row>
    <row r="19" spans="10:52">
      <c r="J19" s="39">
        <f>$AI$5</f>
        <v>8.4708966672821023E+24</v>
      </c>
      <c r="K19" s="39">
        <f>$AH$5</f>
        <v>1.1503166289706361E+23</v>
      </c>
      <c r="L19" s="39">
        <f>$AG$5</f>
        <v>1.5716684413122047E+21</v>
      </c>
      <c r="M19" s="39">
        <f>$AF$5</f>
        <v>2.162994034885931E+19</v>
      </c>
      <c r="N19" s="39">
        <f>$AE$5</f>
        <v>3.0024635741202643E+17</v>
      </c>
      <c r="O19" s="39">
        <f>$AD$5</f>
        <v>4210038387792135</v>
      </c>
      <c r="P19" s="39">
        <f>$AC$5</f>
        <v>59732129675791</v>
      </c>
      <c r="Q19" s="39">
        <f>$AB$5</f>
        <v>859047860295</v>
      </c>
      <c r="R19" s="39">
        <f>$AA$5</f>
        <v>12545691535</v>
      </c>
    </row>
    <row r="20" spans="10:52">
      <c r="J20" s="39">
        <f>$AH$5</f>
        <v>1.1503166289706361E+23</v>
      </c>
      <c r="K20" s="39">
        <f>$AG$5</f>
        <v>1.5716684413122047E+21</v>
      </c>
      <c r="L20" s="39">
        <f>$AF$5</f>
        <v>2.162994034885931E+19</v>
      </c>
      <c r="M20" s="39">
        <f>$AE$5</f>
        <v>3.0024635741202643E+17</v>
      </c>
      <c r="N20" s="39">
        <f>$AD$5</f>
        <v>4210038387792135</v>
      </c>
      <c r="O20" s="39">
        <f>$AC$5</f>
        <v>59732129675791</v>
      </c>
      <c r="P20" s="39">
        <f>$AB$5</f>
        <v>859047860295</v>
      </c>
      <c r="Q20" s="39">
        <f>$AA$5</f>
        <v>12545691535</v>
      </c>
      <c r="R20" s="39">
        <f>$Z$5</f>
        <v>186368535</v>
      </c>
      <c r="T20" s="22"/>
    </row>
    <row r="21" spans="10:52">
      <c r="J21" s="39">
        <f>$AG$5</f>
        <v>1.5716684413122047E+21</v>
      </c>
      <c r="K21" s="39">
        <f>$AF$5</f>
        <v>2.162994034885931E+19</v>
      </c>
      <c r="L21" s="39">
        <f>$AE$5</f>
        <v>3.0024635741202643E+17</v>
      </c>
      <c r="M21" s="39">
        <f>$AD$5</f>
        <v>4210038387792135</v>
      </c>
      <c r="N21" s="39">
        <f>$AC$5</f>
        <v>59732129675791</v>
      </c>
      <c r="O21" s="39">
        <f>$AB$5</f>
        <v>859047860295</v>
      </c>
      <c r="P21" s="39">
        <f>$AA$5</f>
        <v>12545691535</v>
      </c>
      <c r="Q21" s="39">
        <f>$Z$5</f>
        <v>186368535</v>
      </c>
      <c r="R21" s="39">
        <f>$Y$5</f>
        <v>2820151</v>
      </c>
    </row>
    <row r="22" spans="10:52">
      <c r="J22" s="39">
        <f>$AF$5</f>
        <v>2.162994034885931E+19</v>
      </c>
      <c r="K22" s="39">
        <f>$AE$5</f>
        <v>3.0024635741202643E+17</v>
      </c>
      <c r="L22" s="39">
        <f>$AD$5</f>
        <v>4210038387792135</v>
      </c>
      <c r="M22" s="39">
        <f>$AC$5</f>
        <v>59732129675791</v>
      </c>
      <c r="N22" s="39">
        <f>$AB$5</f>
        <v>859047860295</v>
      </c>
      <c r="O22" s="39">
        <f>$AA$5</f>
        <v>12545691535</v>
      </c>
      <c r="P22" s="39">
        <f>$Z$5</f>
        <v>186368535</v>
      </c>
      <c r="Q22" s="39">
        <f>$Y$5</f>
        <v>2820151</v>
      </c>
      <c r="R22" s="39">
        <f>$X$5</f>
        <v>43515</v>
      </c>
    </row>
    <row r="23" spans="10:52">
      <c r="J23" s="39">
        <f>$AE$5</f>
        <v>3.0024635741202643E+17</v>
      </c>
      <c r="K23" s="39">
        <f>$AD$5</f>
        <v>4210038387792135</v>
      </c>
      <c r="L23" s="39">
        <f>$AC$5</f>
        <v>59732129675791</v>
      </c>
      <c r="M23" s="39">
        <f>$AB$5</f>
        <v>859047860295</v>
      </c>
      <c r="N23" s="39">
        <f>$AA$5</f>
        <v>12545691535</v>
      </c>
      <c r="O23" s="39">
        <f>$Z$5</f>
        <v>186368535</v>
      </c>
      <c r="P23" s="39">
        <f>$Y$5</f>
        <v>2820151</v>
      </c>
      <c r="Q23" s="39">
        <f>$X$5</f>
        <v>43515</v>
      </c>
      <c r="R23" s="39">
        <f>$W$5</f>
        <v>685</v>
      </c>
    </row>
    <row r="24" spans="10:52">
      <c r="J24" s="39">
        <f>$AD$5</f>
        <v>4210038387792135</v>
      </c>
      <c r="K24" s="39">
        <f>$AC$5</f>
        <v>59732129675791</v>
      </c>
      <c r="L24" s="39">
        <f>$AB$5</f>
        <v>859047860295</v>
      </c>
      <c r="M24" s="39">
        <f>$AA$5</f>
        <v>12545691535</v>
      </c>
      <c r="N24" s="39">
        <f>$Z$5</f>
        <v>186368535</v>
      </c>
      <c r="O24" s="39">
        <f>$Y$5</f>
        <v>2820151</v>
      </c>
      <c r="P24" s="39">
        <f>$X$5</f>
        <v>43515</v>
      </c>
      <c r="Q24" s="39">
        <f>$W$5</f>
        <v>685</v>
      </c>
      <c r="R24" s="39">
        <f>$W$2</f>
        <v>11</v>
      </c>
    </row>
    <row r="26" spans="10:52">
      <c r="J26" s="39"/>
      <c r="K26" s="39"/>
      <c r="L26" s="39"/>
      <c r="M26" s="39"/>
      <c r="N26" s="39"/>
      <c r="O26" s="39"/>
      <c r="P26" s="39"/>
      <c r="Q26" s="39"/>
      <c r="R26" s="39"/>
    </row>
    <row r="27" spans="10:52">
      <c r="J27" s="39"/>
      <c r="K27" s="39"/>
      <c r="L27" s="39"/>
      <c r="M27" s="39"/>
      <c r="N27" s="39"/>
      <c r="O27" s="39"/>
      <c r="P27" s="39"/>
      <c r="Q27" s="39"/>
      <c r="R27" s="39"/>
      <c r="T27" s="22"/>
    </row>
    <row r="28" spans="10:52">
      <c r="J28" s="39">
        <f>$AL$5</f>
        <v>3.4781605591867382E+30</v>
      </c>
      <c r="K28" s="63">
        <f>$AU$5</f>
        <v>4.3074374358992288E+16</v>
      </c>
      <c r="L28" s="39">
        <f>$AJ$5</f>
        <v>6.2701584820619147E+26</v>
      </c>
      <c r="M28" s="39">
        <f>$AI$5</f>
        <v>8.4708966672821023E+24</v>
      </c>
      <c r="N28" s="39">
        <f>$AH$5</f>
        <v>1.1503166289706361E+23</v>
      </c>
      <c r="O28" s="39">
        <f>$AG$5</f>
        <v>1.5716684413122047E+21</v>
      </c>
      <c r="P28" s="39">
        <f>$AF$5</f>
        <v>2.162994034885931E+19</v>
      </c>
      <c r="Q28" s="39">
        <f>$AE$5</f>
        <v>3.0024635741202643E+17</v>
      </c>
      <c r="R28" s="39">
        <f>$AD$5</f>
        <v>4210038387792135</v>
      </c>
    </row>
    <row r="29" spans="10:52">
      <c r="J29" s="39">
        <f>$AK$5</f>
        <v>4.6613881837492098E+28</v>
      </c>
      <c r="K29" s="63">
        <f>$AT$5</f>
        <v>603964096749226</v>
      </c>
      <c r="L29" s="39">
        <f>$AI$5</f>
        <v>8.4708966672821023E+24</v>
      </c>
      <c r="M29" s="39">
        <f>$AH$5</f>
        <v>1.1503166289706361E+23</v>
      </c>
      <c r="N29" s="39">
        <f>$AG$5</f>
        <v>1.5716684413122047E+21</v>
      </c>
      <c r="O29" s="39">
        <f>$AF$5</f>
        <v>2.162994034885931E+19</v>
      </c>
      <c r="P29" s="39">
        <f>$AE$5</f>
        <v>3.0024635741202643E+17</v>
      </c>
      <c r="Q29" s="39">
        <f>$AD$5</f>
        <v>4210038387792135</v>
      </c>
      <c r="R29" s="39">
        <f>$AC$5</f>
        <v>59732129675791</v>
      </c>
    </row>
    <row r="30" spans="10:52">
      <c r="J30" s="39">
        <f>$AJ$5</f>
        <v>6.2701584820619147E+26</v>
      </c>
      <c r="K30" s="63">
        <f>$AS$5</f>
        <v>8565991486948</v>
      </c>
      <c r="L30" s="39">
        <f>$AH$5</f>
        <v>1.1503166289706361E+23</v>
      </c>
      <c r="M30" s="39">
        <f>$AG$5</f>
        <v>1.5716684413122047E+21</v>
      </c>
      <c r="N30" s="39">
        <f>$AF$5</f>
        <v>2.162994034885931E+19</v>
      </c>
      <c r="O30" s="39">
        <f>$AE$5</f>
        <v>3.0024635741202643E+17</v>
      </c>
      <c r="P30" s="39">
        <f>$AD$5</f>
        <v>4210038387792135</v>
      </c>
      <c r="Q30" s="39">
        <f>$AC$5</f>
        <v>59732129675791</v>
      </c>
      <c r="R30" s="39">
        <f>$AB$5</f>
        <v>859047860295</v>
      </c>
    </row>
    <row r="31" spans="10:52">
      <c r="J31" s="39">
        <f>$AI$5</f>
        <v>8.4708966672821023E+24</v>
      </c>
      <c r="K31" s="63">
        <f>$AR$5</f>
        <v>123100393474</v>
      </c>
      <c r="L31" s="39">
        <f>$AG$5</f>
        <v>1.5716684413122047E+21</v>
      </c>
      <c r="M31" s="39">
        <f>$AF$5</f>
        <v>2.162994034885931E+19</v>
      </c>
      <c r="N31" s="39">
        <f>$AE$5</f>
        <v>3.0024635741202643E+17</v>
      </c>
      <c r="O31" s="39">
        <f>$AD$5</f>
        <v>4210038387792135</v>
      </c>
      <c r="P31" s="39">
        <f>$AC$5</f>
        <v>59732129675791</v>
      </c>
      <c r="Q31" s="39">
        <f>$AB$5</f>
        <v>859047860295</v>
      </c>
      <c r="R31" s="39">
        <f>$AA$5</f>
        <v>12545691535</v>
      </c>
    </row>
    <row r="32" spans="10:52">
      <c r="J32" s="39">
        <f>$AH$5</f>
        <v>1.1503166289706361E+23</v>
      </c>
      <c r="K32" s="63">
        <f>$AQ$5</f>
        <v>1795576924</v>
      </c>
      <c r="L32" s="39">
        <f>$AF$5</f>
        <v>2.162994034885931E+19</v>
      </c>
      <c r="M32" s="39">
        <f>$AE$5</f>
        <v>3.0024635741202643E+17</v>
      </c>
      <c r="N32" s="39">
        <f>$AD$5</f>
        <v>4210038387792135</v>
      </c>
      <c r="O32" s="39">
        <f>$AC$5</f>
        <v>59732129675791</v>
      </c>
      <c r="P32" s="39">
        <f>$AB$5</f>
        <v>859047860295</v>
      </c>
      <c r="Q32" s="39">
        <f>$AA$5</f>
        <v>12545691535</v>
      </c>
      <c r="R32" s="39">
        <f>$Z$5</f>
        <v>186368535</v>
      </c>
      <c r="T32" s="24"/>
    </row>
    <row r="33" spans="10:19">
      <c r="J33" s="39">
        <f>$AG$5</f>
        <v>1.5716684413122047E+21</v>
      </c>
      <c r="K33" s="63">
        <f>$AP$5</f>
        <v>26626546</v>
      </c>
      <c r="L33" s="39">
        <f>$AE$5</f>
        <v>3.0024635741202643E+17</v>
      </c>
      <c r="M33" s="39">
        <f>$AD$5</f>
        <v>4210038387792135</v>
      </c>
      <c r="N33" s="39">
        <f>$AC$5</f>
        <v>59732129675791</v>
      </c>
      <c r="O33" s="39">
        <f>$AB$5</f>
        <v>859047860295</v>
      </c>
      <c r="P33" s="39">
        <f>$AA$5</f>
        <v>12545691535</v>
      </c>
      <c r="Q33" s="39">
        <f>$Z$5</f>
        <v>186368535</v>
      </c>
      <c r="R33" s="39">
        <f>$Y$5</f>
        <v>2820151</v>
      </c>
    </row>
    <row r="34" spans="10:19">
      <c r="J34" s="39">
        <f>$AF$5</f>
        <v>2.162994034885931E+19</v>
      </c>
      <c r="K34" s="63">
        <f>$AO$5</f>
        <v>401968</v>
      </c>
      <c r="L34" s="39">
        <f>$AD$5</f>
        <v>4210038387792135</v>
      </c>
      <c r="M34" s="39">
        <f>$AC$5</f>
        <v>59732129675791</v>
      </c>
      <c r="N34" s="39">
        <f>$AB$5</f>
        <v>859047860295</v>
      </c>
      <c r="O34" s="39">
        <f>$AA$5</f>
        <v>12545691535</v>
      </c>
      <c r="P34" s="39">
        <f>$Z$5</f>
        <v>186368535</v>
      </c>
      <c r="Q34" s="39">
        <f>$Y$5</f>
        <v>2820151</v>
      </c>
      <c r="R34" s="39">
        <f>$X$5</f>
        <v>43515</v>
      </c>
    </row>
    <row r="35" spans="10:19">
      <c r="J35" s="39">
        <f>$AE$5</f>
        <v>3.0024635741202643E+17</v>
      </c>
      <c r="K35" s="63">
        <f>$AN$5</f>
        <v>6184</v>
      </c>
      <c r="L35" s="39">
        <f>$AC$5</f>
        <v>59732129675791</v>
      </c>
      <c r="M35" s="39">
        <f>$AB$5</f>
        <v>859047860295</v>
      </c>
      <c r="N35" s="39">
        <f>$AA$5</f>
        <v>12545691535</v>
      </c>
      <c r="O35" s="39">
        <f>$Z$5</f>
        <v>186368535</v>
      </c>
      <c r="P35" s="39">
        <f>$Y$5</f>
        <v>2820151</v>
      </c>
      <c r="Q35" s="39">
        <f>$X$5</f>
        <v>43515</v>
      </c>
      <c r="R35" s="39">
        <f>$W$5</f>
        <v>685</v>
      </c>
    </row>
    <row r="36" spans="10:19" ht="15.75" thickBot="1">
      <c r="J36" s="70">
        <f>$AD$5</f>
        <v>4210038387792135</v>
      </c>
      <c r="K36" s="71">
        <f>$AM$5</f>
        <v>97</v>
      </c>
      <c r="L36" s="70">
        <f>$AB$5</f>
        <v>859047860295</v>
      </c>
      <c r="M36" s="70">
        <f>$AA$5</f>
        <v>12545691535</v>
      </c>
      <c r="N36" s="70">
        <f>$Z$5</f>
        <v>186368535</v>
      </c>
      <c r="O36" s="70">
        <f>$Y$5</f>
        <v>2820151</v>
      </c>
      <c r="P36" s="70">
        <f>$X$5</f>
        <v>43515</v>
      </c>
      <c r="Q36" s="70">
        <f>$W$5</f>
        <v>685</v>
      </c>
      <c r="R36" s="70">
        <f>$W$2</f>
        <v>11</v>
      </c>
      <c r="S36" s="16">
        <f>[1]!xMatDet(J28:R36)/[1]!xMatDet(J37:R45)</f>
        <v>3.0653364966983667E-6</v>
      </c>
    </row>
    <row r="37" spans="10:19">
      <c r="J37" s="39">
        <f>$AL$5</f>
        <v>3.4781605591867382E+30</v>
      </c>
      <c r="K37" s="39">
        <f>$AK$5</f>
        <v>4.6613881837492098E+28</v>
      </c>
      <c r="L37" s="39">
        <f>$AJ$5</f>
        <v>6.2701584820619147E+26</v>
      </c>
      <c r="M37" s="39">
        <f>$AI$5</f>
        <v>8.4708966672821023E+24</v>
      </c>
      <c r="N37" s="39">
        <f>$AH$5</f>
        <v>1.1503166289706361E+23</v>
      </c>
      <c r="O37" s="39">
        <f>$AG$5</f>
        <v>1.5716684413122047E+21</v>
      </c>
      <c r="P37" s="39">
        <f>$AF$5</f>
        <v>2.162994034885931E+19</v>
      </c>
      <c r="Q37" s="39">
        <f>$AE$5</f>
        <v>3.0024635741202643E+17</v>
      </c>
      <c r="R37" s="39">
        <f>$AD$5</f>
        <v>4210038387792135</v>
      </c>
    </row>
    <row r="38" spans="10:19">
      <c r="J38" s="39">
        <f>$AK$5</f>
        <v>4.6613881837492098E+28</v>
      </c>
      <c r="K38" s="39">
        <f>$AJ$5</f>
        <v>6.2701584820619147E+26</v>
      </c>
      <c r="L38" s="39">
        <f>$AI$5</f>
        <v>8.4708966672821023E+24</v>
      </c>
      <c r="M38" s="39">
        <f>$AH$5</f>
        <v>1.1503166289706361E+23</v>
      </c>
      <c r="N38" s="39">
        <f>$AG$5</f>
        <v>1.5716684413122047E+21</v>
      </c>
      <c r="O38" s="39">
        <f>$AF$5</f>
        <v>2.162994034885931E+19</v>
      </c>
      <c r="P38" s="39">
        <f>$AE$5</f>
        <v>3.0024635741202643E+17</v>
      </c>
      <c r="Q38" s="39">
        <f>$AD$5</f>
        <v>4210038387792135</v>
      </c>
      <c r="R38" s="39">
        <f>$AC$5</f>
        <v>59732129675791</v>
      </c>
    </row>
    <row r="39" spans="10:19">
      <c r="J39" s="39">
        <f>$AJ$5</f>
        <v>6.2701584820619147E+26</v>
      </c>
      <c r="K39" s="39">
        <f>$AI$5</f>
        <v>8.4708966672821023E+24</v>
      </c>
      <c r="L39" s="39">
        <f>$AH$5</f>
        <v>1.1503166289706361E+23</v>
      </c>
      <c r="M39" s="39">
        <f>$AG$5</f>
        <v>1.5716684413122047E+21</v>
      </c>
      <c r="N39" s="39">
        <f>$AF$5</f>
        <v>2.162994034885931E+19</v>
      </c>
      <c r="O39" s="39">
        <f>$AE$5</f>
        <v>3.0024635741202643E+17</v>
      </c>
      <c r="P39" s="39">
        <f>$AD$5</f>
        <v>4210038387792135</v>
      </c>
      <c r="Q39" s="39">
        <f>$AC$5</f>
        <v>59732129675791</v>
      </c>
      <c r="R39" s="39">
        <f>$AB$5</f>
        <v>859047860295</v>
      </c>
    </row>
    <row r="40" spans="10:19">
      <c r="J40" s="39">
        <f>$AI$5</f>
        <v>8.4708966672821023E+24</v>
      </c>
      <c r="K40" s="39">
        <f>$AH$5</f>
        <v>1.1503166289706361E+23</v>
      </c>
      <c r="L40" s="39">
        <f>$AG$5</f>
        <v>1.5716684413122047E+21</v>
      </c>
      <c r="M40" s="39">
        <f>$AF$5</f>
        <v>2.162994034885931E+19</v>
      </c>
      <c r="N40" s="39">
        <f>$AE$5</f>
        <v>3.0024635741202643E+17</v>
      </c>
      <c r="O40" s="39">
        <f>$AD$5</f>
        <v>4210038387792135</v>
      </c>
      <c r="P40" s="39">
        <f>$AC$5</f>
        <v>59732129675791</v>
      </c>
      <c r="Q40" s="39">
        <f>$AB$5</f>
        <v>859047860295</v>
      </c>
      <c r="R40" s="39">
        <f>$AA$5</f>
        <v>12545691535</v>
      </c>
    </row>
    <row r="41" spans="10:19">
      <c r="J41" s="39">
        <f>$AH$5</f>
        <v>1.1503166289706361E+23</v>
      </c>
      <c r="K41" s="39">
        <f>$AG$5</f>
        <v>1.5716684413122047E+21</v>
      </c>
      <c r="L41" s="39">
        <f>$AF$5</f>
        <v>2.162994034885931E+19</v>
      </c>
      <c r="M41" s="39">
        <f>$AE$5</f>
        <v>3.0024635741202643E+17</v>
      </c>
      <c r="N41" s="39">
        <f>$AD$5</f>
        <v>4210038387792135</v>
      </c>
      <c r="O41" s="39">
        <f>$AC$5</f>
        <v>59732129675791</v>
      </c>
      <c r="P41" s="39">
        <f>$AB$5</f>
        <v>859047860295</v>
      </c>
      <c r="Q41" s="39">
        <f>$AA$5</f>
        <v>12545691535</v>
      </c>
      <c r="R41" s="39">
        <f>$Z$5</f>
        <v>186368535</v>
      </c>
    </row>
    <row r="42" spans="10:19">
      <c r="J42" s="39">
        <f>$AG$5</f>
        <v>1.5716684413122047E+21</v>
      </c>
      <c r="K42" s="39">
        <f>$AF$5</f>
        <v>2.162994034885931E+19</v>
      </c>
      <c r="L42" s="39">
        <f>$AE$5</f>
        <v>3.0024635741202643E+17</v>
      </c>
      <c r="M42" s="39">
        <f>$AD$5</f>
        <v>4210038387792135</v>
      </c>
      <c r="N42" s="39">
        <f>$AC$5</f>
        <v>59732129675791</v>
      </c>
      <c r="O42" s="39">
        <f>$AB$5</f>
        <v>859047860295</v>
      </c>
      <c r="P42" s="39">
        <f>$AA$5</f>
        <v>12545691535</v>
      </c>
      <c r="Q42" s="39">
        <f>$Z$5</f>
        <v>186368535</v>
      </c>
      <c r="R42" s="39">
        <f>$Y$5</f>
        <v>2820151</v>
      </c>
    </row>
    <row r="43" spans="10:19">
      <c r="J43" s="39">
        <f>$AF$5</f>
        <v>2.162994034885931E+19</v>
      </c>
      <c r="K43" s="39">
        <f>$AE$5</f>
        <v>3.0024635741202643E+17</v>
      </c>
      <c r="L43" s="39">
        <f>$AD$5</f>
        <v>4210038387792135</v>
      </c>
      <c r="M43" s="39">
        <f>$AC$5</f>
        <v>59732129675791</v>
      </c>
      <c r="N43" s="39">
        <f>$AB$5</f>
        <v>859047860295</v>
      </c>
      <c r="O43" s="39">
        <f>$AA$5</f>
        <v>12545691535</v>
      </c>
      <c r="P43" s="39">
        <f>$Z$5</f>
        <v>186368535</v>
      </c>
      <c r="Q43" s="39">
        <f>$Y$5</f>
        <v>2820151</v>
      </c>
      <c r="R43" s="39">
        <f>$X$5</f>
        <v>43515</v>
      </c>
    </row>
    <row r="44" spans="10:19">
      <c r="J44" s="39">
        <f>$AE$5</f>
        <v>3.0024635741202643E+17</v>
      </c>
      <c r="K44" s="39">
        <f>$AD$5</f>
        <v>4210038387792135</v>
      </c>
      <c r="L44" s="39">
        <f>$AC$5</f>
        <v>59732129675791</v>
      </c>
      <c r="M44" s="39">
        <f>$AB$5</f>
        <v>859047860295</v>
      </c>
      <c r="N44" s="39">
        <f>$AA$5</f>
        <v>12545691535</v>
      </c>
      <c r="O44" s="39">
        <f>$Z$5</f>
        <v>186368535</v>
      </c>
      <c r="P44" s="39">
        <f>$Y$5</f>
        <v>2820151</v>
      </c>
      <c r="Q44" s="39">
        <f>$X$5</f>
        <v>43515</v>
      </c>
      <c r="R44" s="39">
        <f>$W$5</f>
        <v>685</v>
      </c>
    </row>
    <row r="45" spans="10:19">
      <c r="J45" s="39">
        <f>$AD$5</f>
        <v>4210038387792135</v>
      </c>
      <c r="K45" s="39">
        <f>$AC$5</f>
        <v>59732129675791</v>
      </c>
      <c r="L45" s="39">
        <f>$AB$5</f>
        <v>859047860295</v>
      </c>
      <c r="M45" s="39">
        <f>$AA$5</f>
        <v>12545691535</v>
      </c>
      <c r="N45" s="39">
        <f>$Z$5</f>
        <v>186368535</v>
      </c>
      <c r="O45" s="39">
        <f>$Y$5</f>
        <v>2820151</v>
      </c>
      <c r="P45" s="39">
        <f>$X$5</f>
        <v>43515</v>
      </c>
      <c r="Q45" s="39">
        <f>$W$5</f>
        <v>685</v>
      </c>
      <c r="R45" s="39">
        <f>$W$2</f>
        <v>11</v>
      </c>
    </row>
    <row r="47" spans="10:19">
      <c r="J47" s="39"/>
      <c r="K47" s="39"/>
      <c r="L47" s="39"/>
      <c r="M47" s="39"/>
      <c r="N47" s="39"/>
      <c r="O47" s="39"/>
      <c r="P47" s="39"/>
      <c r="Q47" s="39"/>
      <c r="R47" s="39"/>
    </row>
    <row r="48" spans="10:19">
      <c r="J48" s="39"/>
      <c r="K48" s="39"/>
      <c r="L48" s="39"/>
      <c r="M48" s="39"/>
      <c r="N48" s="39"/>
      <c r="O48" s="39"/>
      <c r="P48" s="39"/>
      <c r="Q48" s="39"/>
      <c r="R48" s="39"/>
    </row>
    <row r="49" spans="10:20">
      <c r="J49" s="39">
        <f>$AL$5</f>
        <v>3.4781605591867382E+30</v>
      </c>
      <c r="K49" s="39">
        <f>$AK$5</f>
        <v>4.6613881837492098E+28</v>
      </c>
      <c r="L49" s="63">
        <f>$AU$5</f>
        <v>4.3074374358992288E+16</v>
      </c>
      <c r="M49" s="39">
        <f>$AI$5</f>
        <v>8.4708966672821023E+24</v>
      </c>
      <c r="N49" s="39">
        <f>$AH$5</f>
        <v>1.1503166289706361E+23</v>
      </c>
      <c r="O49" s="39">
        <f>$AG$5</f>
        <v>1.5716684413122047E+21</v>
      </c>
      <c r="P49" s="39">
        <f>$AF$5</f>
        <v>2.162994034885931E+19</v>
      </c>
      <c r="Q49" s="39">
        <f>$AE$5</f>
        <v>3.0024635741202643E+17</v>
      </c>
      <c r="R49" s="39">
        <f>$AD$5</f>
        <v>4210038387792135</v>
      </c>
    </row>
    <row r="50" spans="10:20">
      <c r="J50" s="39">
        <f>$AK$5</f>
        <v>4.6613881837492098E+28</v>
      </c>
      <c r="K50" s="39">
        <f>$AJ$5</f>
        <v>6.2701584820619147E+26</v>
      </c>
      <c r="L50" s="63">
        <f>$AT$5</f>
        <v>603964096749226</v>
      </c>
      <c r="M50" s="39">
        <f>$AH$5</f>
        <v>1.1503166289706361E+23</v>
      </c>
      <c r="N50" s="39">
        <f>$AG$5</f>
        <v>1.5716684413122047E+21</v>
      </c>
      <c r="O50" s="39">
        <f>$AF$5</f>
        <v>2.162994034885931E+19</v>
      </c>
      <c r="P50" s="39">
        <f>$AE$5</f>
        <v>3.0024635741202643E+17</v>
      </c>
      <c r="Q50" s="39">
        <f>$AD$5</f>
        <v>4210038387792135</v>
      </c>
      <c r="R50" s="39">
        <f>$AC$5</f>
        <v>59732129675791</v>
      </c>
    </row>
    <row r="51" spans="10:20">
      <c r="J51" s="39">
        <f>$AJ$5</f>
        <v>6.2701584820619147E+26</v>
      </c>
      <c r="K51" s="39">
        <f>$AI$5</f>
        <v>8.4708966672821023E+24</v>
      </c>
      <c r="L51" s="63">
        <f>$AS$5</f>
        <v>8565991486948</v>
      </c>
      <c r="M51" s="39">
        <f>$AG$5</f>
        <v>1.5716684413122047E+21</v>
      </c>
      <c r="N51" s="39">
        <f>$AF$5</f>
        <v>2.162994034885931E+19</v>
      </c>
      <c r="O51" s="39">
        <f>$AE$5</f>
        <v>3.0024635741202643E+17</v>
      </c>
      <c r="P51" s="39">
        <f>$AD$5</f>
        <v>4210038387792135</v>
      </c>
      <c r="Q51" s="39">
        <f>$AC$5</f>
        <v>59732129675791</v>
      </c>
      <c r="R51" s="39">
        <f>$AB$5</f>
        <v>859047860295</v>
      </c>
      <c r="T51" s="16"/>
    </row>
    <row r="52" spans="10:20">
      <c r="J52" s="39">
        <f>$AI$5</f>
        <v>8.4708966672821023E+24</v>
      </c>
      <c r="K52" s="39">
        <f>$AH$5</f>
        <v>1.1503166289706361E+23</v>
      </c>
      <c r="L52" s="63">
        <f>$AR$5</f>
        <v>123100393474</v>
      </c>
      <c r="M52" s="39">
        <f>$AF$5</f>
        <v>2.162994034885931E+19</v>
      </c>
      <c r="N52" s="39">
        <f>$AE$5</f>
        <v>3.0024635741202643E+17</v>
      </c>
      <c r="O52" s="39">
        <f>$AD$5</f>
        <v>4210038387792135</v>
      </c>
      <c r="P52" s="39">
        <f>$AC$5</f>
        <v>59732129675791</v>
      </c>
      <c r="Q52" s="39">
        <f>$AB$5</f>
        <v>859047860295</v>
      </c>
      <c r="R52" s="39">
        <f>$AA$5</f>
        <v>12545691535</v>
      </c>
      <c r="T52" s="24"/>
    </row>
    <row r="53" spans="10:20">
      <c r="J53" s="39">
        <f>$AH$5</f>
        <v>1.1503166289706361E+23</v>
      </c>
      <c r="K53" s="39">
        <f>$AG$5</f>
        <v>1.5716684413122047E+21</v>
      </c>
      <c r="L53" s="63">
        <f>$AQ$5</f>
        <v>1795576924</v>
      </c>
      <c r="M53" s="39">
        <f>$AE$5</f>
        <v>3.0024635741202643E+17</v>
      </c>
      <c r="N53" s="39">
        <f>$AD$5</f>
        <v>4210038387792135</v>
      </c>
      <c r="O53" s="39">
        <f>$AC$5</f>
        <v>59732129675791</v>
      </c>
      <c r="P53" s="39">
        <f>$AB$5</f>
        <v>859047860295</v>
      </c>
      <c r="Q53" s="39">
        <f>$AA$5</f>
        <v>12545691535</v>
      </c>
      <c r="R53" s="39">
        <f>$Z$5</f>
        <v>186368535</v>
      </c>
    </row>
    <row r="54" spans="10:20">
      <c r="J54" s="39">
        <f>$AG$5</f>
        <v>1.5716684413122047E+21</v>
      </c>
      <c r="K54" s="39">
        <f>$AF$5</f>
        <v>2.162994034885931E+19</v>
      </c>
      <c r="L54" s="63">
        <f>$AP$5</f>
        <v>26626546</v>
      </c>
      <c r="M54" s="39">
        <f>$AD$5</f>
        <v>4210038387792135</v>
      </c>
      <c r="N54" s="39">
        <f>$AC$5</f>
        <v>59732129675791</v>
      </c>
      <c r="O54" s="39">
        <f>$AB$5</f>
        <v>859047860295</v>
      </c>
      <c r="P54" s="39">
        <f>$AA$5</f>
        <v>12545691535</v>
      </c>
      <c r="Q54" s="39">
        <f>$Z$5</f>
        <v>186368535</v>
      </c>
      <c r="R54" s="39">
        <f>$Y$5</f>
        <v>2820151</v>
      </c>
    </row>
    <row r="55" spans="10:20">
      <c r="J55" s="39">
        <f>$AF$5</f>
        <v>2.162994034885931E+19</v>
      </c>
      <c r="K55" s="39">
        <f>$AE$5</f>
        <v>3.0024635741202643E+17</v>
      </c>
      <c r="L55" s="63">
        <f>$AO$5</f>
        <v>401968</v>
      </c>
      <c r="M55" s="39">
        <f>$AC$5</f>
        <v>59732129675791</v>
      </c>
      <c r="N55" s="39">
        <f>$AB$5</f>
        <v>859047860295</v>
      </c>
      <c r="O55" s="39">
        <f>$AA$5</f>
        <v>12545691535</v>
      </c>
      <c r="P55" s="39">
        <f>$Z$5</f>
        <v>186368535</v>
      </c>
      <c r="Q55" s="39">
        <f>$Y$5</f>
        <v>2820151</v>
      </c>
      <c r="R55" s="39">
        <f>$X$5</f>
        <v>43515</v>
      </c>
    </row>
    <row r="56" spans="10:20">
      <c r="J56" s="39">
        <f>$AE$5</f>
        <v>3.0024635741202643E+17</v>
      </c>
      <c r="K56" s="39">
        <f>$AD$5</f>
        <v>4210038387792135</v>
      </c>
      <c r="L56" s="63">
        <f>$AN$5</f>
        <v>6184</v>
      </c>
      <c r="M56" s="39">
        <f>$AB$5</f>
        <v>859047860295</v>
      </c>
      <c r="N56" s="39">
        <f>$AA$5</f>
        <v>12545691535</v>
      </c>
      <c r="O56" s="39">
        <f>$Z$5</f>
        <v>186368535</v>
      </c>
      <c r="P56" s="39">
        <f>$Y$5</f>
        <v>2820151</v>
      </c>
      <c r="Q56" s="39">
        <f>$X$5</f>
        <v>43515</v>
      </c>
      <c r="R56" s="39">
        <f>$W$5</f>
        <v>685</v>
      </c>
    </row>
    <row r="57" spans="10:20" ht="15.75" thickBot="1">
      <c r="J57" s="70">
        <f>$AD$5</f>
        <v>4210038387792135</v>
      </c>
      <c r="K57" s="70">
        <f>$AC$5</f>
        <v>59732129675791</v>
      </c>
      <c r="L57" s="71">
        <f>$AM$5</f>
        <v>97</v>
      </c>
      <c r="M57" s="70">
        <f>$AA$5</f>
        <v>12545691535</v>
      </c>
      <c r="N57" s="70">
        <f>$Z$5</f>
        <v>186368535</v>
      </c>
      <c r="O57" s="70">
        <f>$Y$5</f>
        <v>2820151</v>
      </c>
      <c r="P57" s="70">
        <f>$X$5</f>
        <v>43515</v>
      </c>
      <c r="Q57" s="70">
        <f>$W$5</f>
        <v>685</v>
      </c>
      <c r="R57" s="70">
        <f>$W$2</f>
        <v>11</v>
      </c>
      <c r="S57" s="16">
        <f>[1]!xMatDet(J49:R57)/[1]!xMatDet(J58:R66)</f>
        <v>-4.7117494097480235E-4</v>
      </c>
    </row>
    <row r="58" spans="10:20">
      <c r="J58" s="39">
        <f>$AL$5</f>
        <v>3.4781605591867382E+30</v>
      </c>
      <c r="K58" s="39">
        <f>$AK$5</f>
        <v>4.6613881837492098E+28</v>
      </c>
      <c r="L58" s="39">
        <f>$AJ$5</f>
        <v>6.2701584820619147E+26</v>
      </c>
      <c r="M58" s="39">
        <f>$AI$5</f>
        <v>8.4708966672821023E+24</v>
      </c>
      <c r="N58" s="39">
        <f>$AH$5</f>
        <v>1.1503166289706361E+23</v>
      </c>
      <c r="O58" s="39">
        <f>$AG$5</f>
        <v>1.5716684413122047E+21</v>
      </c>
      <c r="P58" s="39">
        <f>$AF$5</f>
        <v>2.162994034885931E+19</v>
      </c>
      <c r="Q58" s="39">
        <f>$AE$5</f>
        <v>3.0024635741202643E+17</v>
      </c>
      <c r="R58" s="39">
        <f>$AD$5</f>
        <v>4210038387792135</v>
      </c>
    </row>
    <row r="59" spans="10:20">
      <c r="J59" s="39">
        <f>$AK$5</f>
        <v>4.6613881837492098E+28</v>
      </c>
      <c r="K59" s="39">
        <f>$AJ$5</f>
        <v>6.2701584820619147E+26</v>
      </c>
      <c r="L59" s="39">
        <f>$AI$5</f>
        <v>8.4708966672821023E+24</v>
      </c>
      <c r="M59" s="39">
        <f>$AH$5</f>
        <v>1.1503166289706361E+23</v>
      </c>
      <c r="N59" s="39">
        <f>$AG$5</f>
        <v>1.5716684413122047E+21</v>
      </c>
      <c r="O59" s="39">
        <f>$AF$5</f>
        <v>2.162994034885931E+19</v>
      </c>
      <c r="P59" s="39">
        <f>$AE$5</f>
        <v>3.0024635741202643E+17</v>
      </c>
      <c r="Q59" s="39">
        <f>$AD$5</f>
        <v>4210038387792135</v>
      </c>
      <c r="R59" s="39">
        <f>$AC$5</f>
        <v>59732129675791</v>
      </c>
    </row>
    <row r="60" spans="10:20">
      <c r="J60" s="39">
        <f>$AJ$5</f>
        <v>6.2701584820619147E+26</v>
      </c>
      <c r="K60" s="39">
        <f>$AI$5</f>
        <v>8.4708966672821023E+24</v>
      </c>
      <c r="L60" s="39">
        <f>$AH$5</f>
        <v>1.1503166289706361E+23</v>
      </c>
      <c r="M60" s="39">
        <f>$AG$5</f>
        <v>1.5716684413122047E+21</v>
      </c>
      <c r="N60" s="39">
        <f>$AF$5</f>
        <v>2.162994034885931E+19</v>
      </c>
      <c r="O60" s="39">
        <f>$AE$5</f>
        <v>3.0024635741202643E+17</v>
      </c>
      <c r="P60" s="39">
        <f>$AD$5</f>
        <v>4210038387792135</v>
      </c>
      <c r="Q60" s="39">
        <f>$AC$5</f>
        <v>59732129675791</v>
      </c>
      <c r="R60" s="39">
        <f>$AB$5</f>
        <v>859047860295</v>
      </c>
    </row>
    <row r="61" spans="10:20">
      <c r="J61" s="39">
        <f>$AI$5</f>
        <v>8.4708966672821023E+24</v>
      </c>
      <c r="K61" s="39">
        <f>$AH$5</f>
        <v>1.1503166289706361E+23</v>
      </c>
      <c r="L61" s="39">
        <f>$AG$5</f>
        <v>1.5716684413122047E+21</v>
      </c>
      <c r="M61" s="39">
        <f>$AF$5</f>
        <v>2.162994034885931E+19</v>
      </c>
      <c r="N61" s="39">
        <f>$AE$5</f>
        <v>3.0024635741202643E+17</v>
      </c>
      <c r="O61" s="39">
        <f>$AD$5</f>
        <v>4210038387792135</v>
      </c>
      <c r="P61" s="39">
        <f>$AC$5</f>
        <v>59732129675791</v>
      </c>
      <c r="Q61" s="39">
        <f>$AB$5</f>
        <v>859047860295</v>
      </c>
      <c r="R61" s="39">
        <f>$AA$5</f>
        <v>12545691535</v>
      </c>
    </row>
    <row r="62" spans="10:20">
      <c r="J62" s="39">
        <f>$AH$5</f>
        <v>1.1503166289706361E+23</v>
      </c>
      <c r="K62" s="39">
        <f>$AG$5</f>
        <v>1.5716684413122047E+21</v>
      </c>
      <c r="L62" s="39">
        <f>$AF$5</f>
        <v>2.162994034885931E+19</v>
      </c>
      <c r="M62" s="39">
        <f>$AE$5</f>
        <v>3.0024635741202643E+17</v>
      </c>
      <c r="N62" s="39">
        <f>$AD$5</f>
        <v>4210038387792135</v>
      </c>
      <c r="O62" s="39">
        <f>$AC$5</f>
        <v>59732129675791</v>
      </c>
      <c r="P62" s="39">
        <f>$AB$5</f>
        <v>859047860295</v>
      </c>
      <c r="Q62" s="39">
        <f>$AA$5</f>
        <v>12545691535</v>
      </c>
      <c r="R62" s="39">
        <f>$Z$5</f>
        <v>186368535</v>
      </c>
    </row>
    <row r="63" spans="10:20">
      <c r="J63" s="39">
        <f>$AG$5</f>
        <v>1.5716684413122047E+21</v>
      </c>
      <c r="K63" s="39">
        <f>$AF$5</f>
        <v>2.162994034885931E+19</v>
      </c>
      <c r="L63" s="39">
        <f>$AE$5</f>
        <v>3.0024635741202643E+17</v>
      </c>
      <c r="M63" s="39">
        <f>$AD$5</f>
        <v>4210038387792135</v>
      </c>
      <c r="N63" s="39">
        <f>$AC$5</f>
        <v>59732129675791</v>
      </c>
      <c r="O63" s="39">
        <f>$AB$5</f>
        <v>859047860295</v>
      </c>
      <c r="P63" s="39">
        <f>$AA$5</f>
        <v>12545691535</v>
      </c>
      <c r="Q63" s="39">
        <f>$Z$5</f>
        <v>186368535</v>
      </c>
      <c r="R63" s="39">
        <f>$Y$5</f>
        <v>2820151</v>
      </c>
    </row>
    <row r="64" spans="10:20">
      <c r="J64" s="39">
        <f>$AF$5</f>
        <v>2.162994034885931E+19</v>
      </c>
      <c r="K64" s="39">
        <f>$AE$5</f>
        <v>3.0024635741202643E+17</v>
      </c>
      <c r="L64" s="39">
        <f>$AD$5</f>
        <v>4210038387792135</v>
      </c>
      <c r="M64" s="39">
        <f>$AC$5</f>
        <v>59732129675791</v>
      </c>
      <c r="N64" s="39">
        <f>$AB$5</f>
        <v>859047860295</v>
      </c>
      <c r="O64" s="39">
        <f>$AA$5</f>
        <v>12545691535</v>
      </c>
      <c r="P64" s="39">
        <f>$Z$5</f>
        <v>186368535</v>
      </c>
      <c r="Q64" s="39">
        <f>$Y$5</f>
        <v>2820151</v>
      </c>
      <c r="R64" s="39">
        <f>$X$5</f>
        <v>43515</v>
      </c>
    </row>
    <row r="65" spans="10:20">
      <c r="J65" s="39">
        <f>$AE$5</f>
        <v>3.0024635741202643E+17</v>
      </c>
      <c r="K65" s="39">
        <f>$AD$5</f>
        <v>4210038387792135</v>
      </c>
      <c r="L65" s="39">
        <f>$AC$5</f>
        <v>59732129675791</v>
      </c>
      <c r="M65" s="39">
        <f>$AB$5</f>
        <v>859047860295</v>
      </c>
      <c r="N65" s="39">
        <f>$AA$5</f>
        <v>12545691535</v>
      </c>
      <c r="O65" s="39">
        <f>$Z$5</f>
        <v>186368535</v>
      </c>
      <c r="P65" s="39">
        <f>$Y$5</f>
        <v>2820151</v>
      </c>
      <c r="Q65" s="39">
        <f>$X$5</f>
        <v>43515</v>
      </c>
      <c r="R65" s="39">
        <f>$W$5</f>
        <v>685</v>
      </c>
    </row>
    <row r="66" spans="10:20">
      <c r="J66" s="39">
        <f>$AD$5</f>
        <v>4210038387792135</v>
      </c>
      <c r="K66" s="39">
        <f>$AC$5</f>
        <v>59732129675791</v>
      </c>
      <c r="L66" s="39">
        <f>$AB$5</f>
        <v>859047860295</v>
      </c>
      <c r="M66" s="39">
        <f>$AA$5</f>
        <v>12545691535</v>
      </c>
      <c r="N66" s="39">
        <f>$Z$5</f>
        <v>186368535</v>
      </c>
      <c r="O66" s="39">
        <f>$Y$5</f>
        <v>2820151</v>
      </c>
      <c r="P66" s="39">
        <f>$X$5</f>
        <v>43515</v>
      </c>
      <c r="Q66" s="39">
        <f>$W$5</f>
        <v>685</v>
      </c>
      <c r="R66" s="39">
        <f>$W$2</f>
        <v>11</v>
      </c>
    </row>
    <row r="68" spans="10:20">
      <c r="J68" s="39"/>
      <c r="K68" s="39"/>
      <c r="L68" s="39"/>
      <c r="M68" s="39"/>
      <c r="N68" s="39"/>
      <c r="O68" s="39"/>
      <c r="P68" s="39"/>
      <c r="Q68" s="39"/>
      <c r="R68" s="39"/>
    </row>
    <row r="69" spans="10:20">
      <c r="J69" s="39"/>
      <c r="K69" s="39"/>
      <c r="L69" s="39"/>
      <c r="M69" s="39"/>
      <c r="N69" s="39"/>
      <c r="O69" s="39"/>
      <c r="P69" s="39"/>
      <c r="Q69" s="39"/>
      <c r="R69" s="39"/>
    </row>
    <row r="70" spans="10:20">
      <c r="J70" s="39">
        <f>$AL$5</f>
        <v>3.4781605591867382E+30</v>
      </c>
      <c r="K70" s="39">
        <f>$AK$5</f>
        <v>4.6613881837492098E+28</v>
      </c>
      <c r="L70" s="39">
        <f>$AJ$5</f>
        <v>6.2701584820619147E+26</v>
      </c>
      <c r="M70" s="63">
        <f>$AU$5</f>
        <v>4.3074374358992288E+16</v>
      </c>
      <c r="N70" s="39">
        <f>$AH$5</f>
        <v>1.1503166289706361E+23</v>
      </c>
      <c r="O70" s="39">
        <f>$AG$5</f>
        <v>1.5716684413122047E+21</v>
      </c>
      <c r="P70" s="39">
        <f>$AF$5</f>
        <v>2.162994034885931E+19</v>
      </c>
      <c r="Q70" s="39">
        <f>$AE$5</f>
        <v>3.0024635741202643E+17</v>
      </c>
      <c r="R70" s="39">
        <f>$AD$5</f>
        <v>4210038387792135</v>
      </c>
    </row>
    <row r="71" spans="10:20">
      <c r="J71" s="39">
        <f>$AK$5</f>
        <v>4.6613881837492098E+28</v>
      </c>
      <c r="K71" s="39">
        <f>$AJ$5</f>
        <v>6.2701584820619147E+26</v>
      </c>
      <c r="L71" s="39">
        <f>$AI$5</f>
        <v>8.4708966672821023E+24</v>
      </c>
      <c r="M71" s="63">
        <f>$AT$5</f>
        <v>603964096749226</v>
      </c>
      <c r="N71" s="39">
        <f>$AG$5</f>
        <v>1.5716684413122047E+21</v>
      </c>
      <c r="O71" s="39">
        <f>$AF$5</f>
        <v>2.162994034885931E+19</v>
      </c>
      <c r="P71" s="39">
        <f>$AE$5</f>
        <v>3.0024635741202643E+17</v>
      </c>
      <c r="Q71" s="39">
        <f>$AD$5</f>
        <v>4210038387792135</v>
      </c>
      <c r="R71" s="39">
        <f>$AC$5</f>
        <v>59732129675791</v>
      </c>
    </row>
    <row r="72" spans="10:20">
      <c r="J72" s="39">
        <f>$AJ$5</f>
        <v>6.2701584820619147E+26</v>
      </c>
      <c r="K72" s="39">
        <f>$AI$5</f>
        <v>8.4708966672821023E+24</v>
      </c>
      <c r="L72" s="39">
        <f>$AH$5</f>
        <v>1.1503166289706361E+23</v>
      </c>
      <c r="M72" s="63">
        <f>$AS$5</f>
        <v>8565991486948</v>
      </c>
      <c r="N72" s="39">
        <f>$AF$5</f>
        <v>2.162994034885931E+19</v>
      </c>
      <c r="O72" s="39">
        <f>$AE$5</f>
        <v>3.0024635741202643E+17</v>
      </c>
      <c r="P72" s="39">
        <f>$AD$5</f>
        <v>4210038387792135</v>
      </c>
      <c r="Q72" s="39">
        <f>$AC$5</f>
        <v>59732129675791</v>
      </c>
      <c r="R72" s="39">
        <f>$AB$5</f>
        <v>859047860295</v>
      </c>
      <c r="T72" s="16"/>
    </row>
    <row r="73" spans="10:20">
      <c r="J73" s="39">
        <f>$AI$5</f>
        <v>8.4708966672821023E+24</v>
      </c>
      <c r="K73" s="39">
        <f>$AH$5</f>
        <v>1.1503166289706361E+23</v>
      </c>
      <c r="L73" s="39">
        <f>$AG$5</f>
        <v>1.5716684413122047E+21</v>
      </c>
      <c r="M73" s="63">
        <f>$AR$5</f>
        <v>123100393474</v>
      </c>
      <c r="N73" s="39">
        <f>$AE$5</f>
        <v>3.0024635741202643E+17</v>
      </c>
      <c r="O73" s="39">
        <f>$AD$5</f>
        <v>4210038387792135</v>
      </c>
      <c r="P73" s="39">
        <f>$AC$5</f>
        <v>59732129675791</v>
      </c>
      <c r="Q73" s="39">
        <f>$AB$5</f>
        <v>859047860295</v>
      </c>
      <c r="R73" s="39">
        <f>$AA$5</f>
        <v>12545691535</v>
      </c>
      <c r="T73" s="24"/>
    </row>
    <row r="74" spans="10:20">
      <c r="J74" s="39">
        <f>$AH$5</f>
        <v>1.1503166289706361E+23</v>
      </c>
      <c r="K74" s="39">
        <f>$AG$5</f>
        <v>1.5716684413122047E+21</v>
      </c>
      <c r="L74" s="39">
        <f>$AF$5</f>
        <v>2.162994034885931E+19</v>
      </c>
      <c r="M74" s="63">
        <f>$AQ$5</f>
        <v>1795576924</v>
      </c>
      <c r="N74" s="39">
        <f>$AD$5</f>
        <v>4210038387792135</v>
      </c>
      <c r="O74" s="39">
        <f>$AC$5</f>
        <v>59732129675791</v>
      </c>
      <c r="P74" s="39">
        <f>$AB$5</f>
        <v>859047860295</v>
      </c>
      <c r="Q74" s="39">
        <f>$AA$5</f>
        <v>12545691535</v>
      </c>
      <c r="R74" s="39">
        <f>$Z$5</f>
        <v>186368535</v>
      </c>
    </row>
    <row r="75" spans="10:20">
      <c r="J75" s="39">
        <f>$AG$5</f>
        <v>1.5716684413122047E+21</v>
      </c>
      <c r="K75" s="39">
        <f>$AF$5</f>
        <v>2.162994034885931E+19</v>
      </c>
      <c r="L75" s="39">
        <f>$AE$5</f>
        <v>3.0024635741202643E+17</v>
      </c>
      <c r="M75" s="63">
        <f>$AP$5</f>
        <v>26626546</v>
      </c>
      <c r="N75" s="39">
        <f>$AC$5</f>
        <v>59732129675791</v>
      </c>
      <c r="O75" s="39">
        <f>$AB$5</f>
        <v>859047860295</v>
      </c>
      <c r="P75" s="39">
        <f>$AA$5</f>
        <v>12545691535</v>
      </c>
      <c r="Q75" s="39">
        <f>$Z$5</f>
        <v>186368535</v>
      </c>
      <c r="R75" s="39">
        <f>$Y$5</f>
        <v>2820151</v>
      </c>
    </row>
    <row r="76" spans="10:20">
      <c r="J76" s="39">
        <f>$AF$5</f>
        <v>2.162994034885931E+19</v>
      </c>
      <c r="K76" s="39">
        <f>$AE$5</f>
        <v>3.0024635741202643E+17</v>
      </c>
      <c r="L76" s="39">
        <f>$AD$5</f>
        <v>4210038387792135</v>
      </c>
      <c r="M76" s="63">
        <f>$AO$5</f>
        <v>401968</v>
      </c>
      <c r="N76" s="39">
        <f>$AB$5</f>
        <v>859047860295</v>
      </c>
      <c r="O76" s="39">
        <f>$AA$5</f>
        <v>12545691535</v>
      </c>
      <c r="P76" s="39">
        <f>$Z$5</f>
        <v>186368535</v>
      </c>
      <c r="Q76" s="39">
        <f>$Y$5</f>
        <v>2820151</v>
      </c>
      <c r="R76" s="39">
        <f>$X$5</f>
        <v>43515</v>
      </c>
    </row>
    <row r="77" spans="10:20">
      <c r="J77" s="39">
        <f>$AE$5</f>
        <v>3.0024635741202643E+17</v>
      </c>
      <c r="K77" s="39">
        <f>$AD$5</f>
        <v>4210038387792135</v>
      </c>
      <c r="L77" s="39">
        <f>$AC$5</f>
        <v>59732129675791</v>
      </c>
      <c r="M77" s="63">
        <f>$AN$5</f>
        <v>6184</v>
      </c>
      <c r="N77" s="39">
        <f>$AA$5</f>
        <v>12545691535</v>
      </c>
      <c r="O77" s="39">
        <f>$Z$5</f>
        <v>186368535</v>
      </c>
      <c r="P77" s="39">
        <f>$Y$5</f>
        <v>2820151</v>
      </c>
      <c r="Q77" s="39">
        <f>$X$5</f>
        <v>43515</v>
      </c>
      <c r="R77" s="39">
        <f>$W$5</f>
        <v>685</v>
      </c>
    </row>
    <row r="78" spans="10:20" ht="15.75" thickBot="1">
      <c r="J78" s="70">
        <f>$AD$5</f>
        <v>4210038387792135</v>
      </c>
      <c r="K78" s="70">
        <f>$AC$5</f>
        <v>59732129675791</v>
      </c>
      <c r="L78" s="70">
        <f>$AB$5</f>
        <v>859047860295</v>
      </c>
      <c r="M78" s="71">
        <f>$AM$5</f>
        <v>97</v>
      </c>
      <c r="N78" s="70">
        <f>$Z$5</f>
        <v>186368535</v>
      </c>
      <c r="O78" s="70">
        <f>$Y$5</f>
        <v>2820151</v>
      </c>
      <c r="P78" s="70">
        <f>$X$5</f>
        <v>43515</v>
      </c>
      <c r="Q78" s="70">
        <f>$W$5</f>
        <v>685</v>
      </c>
      <c r="R78" s="70">
        <f>$W$2</f>
        <v>11</v>
      </c>
      <c r="S78" s="16">
        <f>[1]!xMatDet(J70:R78)/[1]!xMatDet(J79:R87)</f>
        <v>3.2571819976726202E-2</v>
      </c>
    </row>
    <row r="79" spans="10:20">
      <c r="J79" s="39">
        <f>$AL$5</f>
        <v>3.4781605591867382E+30</v>
      </c>
      <c r="K79" s="39">
        <f>$AK$5</f>
        <v>4.6613881837492098E+28</v>
      </c>
      <c r="L79" s="39">
        <f>$AJ$5</f>
        <v>6.2701584820619147E+26</v>
      </c>
      <c r="M79" s="39">
        <f>$AI$5</f>
        <v>8.4708966672821023E+24</v>
      </c>
      <c r="N79" s="39">
        <f>$AH$5</f>
        <v>1.1503166289706361E+23</v>
      </c>
      <c r="O79" s="39">
        <f>$AG$5</f>
        <v>1.5716684413122047E+21</v>
      </c>
      <c r="P79" s="39">
        <f>$AF$5</f>
        <v>2.162994034885931E+19</v>
      </c>
      <c r="Q79" s="39">
        <f>$AE$5</f>
        <v>3.0024635741202643E+17</v>
      </c>
      <c r="R79" s="39">
        <f>$AD$5</f>
        <v>4210038387792135</v>
      </c>
    </row>
    <row r="80" spans="10:20">
      <c r="J80" s="39">
        <f>$AK$5</f>
        <v>4.6613881837492098E+28</v>
      </c>
      <c r="K80" s="39">
        <f>$AJ$5</f>
        <v>6.2701584820619147E+26</v>
      </c>
      <c r="L80" s="39">
        <f>$AI$5</f>
        <v>8.4708966672821023E+24</v>
      </c>
      <c r="M80" s="39">
        <f>$AH$5</f>
        <v>1.1503166289706361E+23</v>
      </c>
      <c r="N80" s="39">
        <f>$AG$5</f>
        <v>1.5716684413122047E+21</v>
      </c>
      <c r="O80" s="39">
        <f>$AF$5</f>
        <v>2.162994034885931E+19</v>
      </c>
      <c r="P80" s="39">
        <f>$AE$5</f>
        <v>3.0024635741202643E+17</v>
      </c>
      <c r="Q80" s="39">
        <f>$AD$5</f>
        <v>4210038387792135</v>
      </c>
      <c r="R80" s="39">
        <f>$AC$5</f>
        <v>59732129675791</v>
      </c>
    </row>
    <row r="81" spans="10:20">
      <c r="J81" s="39">
        <f>$AJ$5</f>
        <v>6.2701584820619147E+26</v>
      </c>
      <c r="K81" s="39">
        <f>$AI$5</f>
        <v>8.4708966672821023E+24</v>
      </c>
      <c r="L81" s="39">
        <f>$AH$5</f>
        <v>1.1503166289706361E+23</v>
      </c>
      <c r="M81" s="39">
        <f>$AG$5</f>
        <v>1.5716684413122047E+21</v>
      </c>
      <c r="N81" s="39">
        <f>$AF$5</f>
        <v>2.162994034885931E+19</v>
      </c>
      <c r="O81" s="39">
        <f>$AE$5</f>
        <v>3.0024635741202643E+17</v>
      </c>
      <c r="P81" s="39">
        <f>$AD$5</f>
        <v>4210038387792135</v>
      </c>
      <c r="Q81" s="39">
        <f>$AC$5</f>
        <v>59732129675791</v>
      </c>
      <c r="R81" s="39">
        <f>$AB$5</f>
        <v>859047860295</v>
      </c>
    </row>
    <row r="82" spans="10:20">
      <c r="J82" s="39">
        <f>$AI$5</f>
        <v>8.4708966672821023E+24</v>
      </c>
      <c r="K82" s="39">
        <f>$AH$5</f>
        <v>1.1503166289706361E+23</v>
      </c>
      <c r="L82" s="39">
        <f>$AG$5</f>
        <v>1.5716684413122047E+21</v>
      </c>
      <c r="M82" s="39">
        <f>$AF$5</f>
        <v>2.162994034885931E+19</v>
      </c>
      <c r="N82" s="39">
        <f>$AE$5</f>
        <v>3.0024635741202643E+17</v>
      </c>
      <c r="O82" s="39">
        <f>$AD$5</f>
        <v>4210038387792135</v>
      </c>
      <c r="P82" s="39">
        <f>$AC$5</f>
        <v>59732129675791</v>
      </c>
      <c r="Q82" s="39">
        <f>$AB$5</f>
        <v>859047860295</v>
      </c>
      <c r="R82" s="39">
        <f>$AA$5</f>
        <v>12545691535</v>
      </c>
    </row>
    <row r="83" spans="10:20">
      <c r="J83" s="39">
        <f>$AH$5</f>
        <v>1.1503166289706361E+23</v>
      </c>
      <c r="K83" s="39">
        <f>$AG$5</f>
        <v>1.5716684413122047E+21</v>
      </c>
      <c r="L83" s="39">
        <f>$AF$5</f>
        <v>2.162994034885931E+19</v>
      </c>
      <c r="M83" s="39">
        <f>$AE$5</f>
        <v>3.0024635741202643E+17</v>
      </c>
      <c r="N83" s="39">
        <f>$AD$5</f>
        <v>4210038387792135</v>
      </c>
      <c r="O83" s="39">
        <f>$AC$5</f>
        <v>59732129675791</v>
      </c>
      <c r="P83" s="39">
        <f>$AB$5</f>
        <v>859047860295</v>
      </c>
      <c r="Q83" s="39">
        <f>$AA$5</f>
        <v>12545691535</v>
      </c>
      <c r="R83" s="39">
        <f>$Z$5</f>
        <v>186368535</v>
      </c>
    </row>
    <row r="84" spans="10:20">
      <c r="J84" s="39">
        <f>$AG$5</f>
        <v>1.5716684413122047E+21</v>
      </c>
      <c r="K84" s="39">
        <f>$AF$5</f>
        <v>2.162994034885931E+19</v>
      </c>
      <c r="L84" s="39">
        <f>$AE$5</f>
        <v>3.0024635741202643E+17</v>
      </c>
      <c r="M84" s="39">
        <f>$AD$5</f>
        <v>4210038387792135</v>
      </c>
      <c r="N84" s="39">
        <f>$AC$5</f>
        <v>59732129675791</v>
      </c>
      <c r="O84" s="39">
        <f>$AB$5</f>
        <v>859047860295</v>
      </c>
      <c r="P84" s="39">
        <f>$AA$5</f>
        <v>12545691535</v>
      </c>
      <c r="Q84" s="39">
        <f>$Z$5</f>
        <v>186368535</v>
      </c>
      <c r="R84" s="39">
        <f>$Y$5</f>
        <v>2820151</v>
      </c>
    </row>
    <row r="85" spans="10:20">
      <c r="J85" s="39">
        <f>$AF$5</f>
        <v>2.162994034885931E+19</v>
      </c>
      <c r="K85" s="39">
        <f>$AE$5</f>
        <v>3.0024635741202643E+17</v>
      </c>
      <c r="L85" s="39">
        <f>$AD$5</f>
        <v>4210038387792135</v>
      </c>
      <c r="M85" s="39">
        <f>$AC$5</f>
        <v>59732129675791</v>
      </c>
      <c r="N85" s="39">
        <f>$AB$5</f>
        <v>859047860295</v>
      </c>
      <c r="O85" s="39">
        <f>$AA$5</f>
        <v>12545691535</v>
      </c>
      <c r="P85" s="39">
        <f>$Z$5</f>
        <v>186368535</v>
      </c>
      <c r="Q85" s="39">
        <f>$Y$5</f>
        <v>2820151</v>
      </c>
      <c r="R85" s="39">
        <f>$X$5</f>
        <v>43515</v>
      </c>
    </row>
    <row r="86" spans="10:20">
      <c r="J86" s="39">
        <f>$AE$5</f>
        <v>3.0024635741202643E+17</v>
      </c>
      <c r="K86" s="39">
        <f>$AD$5</f>
        <v>4210038387792135</v>
      </c>
      <c r="L86" s="39">
        <f>$AC$5</f>
        <v>59732129675791</v>
      </c>
      <c r="M86" s="39">
        <f>$AB$5</f>
        <v>859047860295</v>
      </c>
      <c r="N86" s="39">
        <f>$AA$5</f>
        <v>12545691535</v>
      </c>
      <c r="O86" s="39">
        <f>$Z$5</f>
        <v>186368535</v>
      </c>
      <c r="P86" s="39">
        <f>$Y$5</f>
        <v>2820151</v>
      </c>
      <c r="Q86" s="39">
        <f>$X$5</f>
        <v>43515</v>
      </c>
      <c r="R86" s="39">
        <f>$W$5</f>
        <v>685</v>
      </c>
    </row>
    <row r="87" spans="10:20">
      <c r="J87" s="39">
        <f>$AD$5</f>
        <v>4210038387792135</v>
      </c>
      <c r="K87" s="39">
        <f>$AC$5</f>
        <v>59732129675791</v>
      </c>
      <c r="L87" s="39">
        <f>$AB$5</f>
        <v>859047860295</v>
      </c>
      <c r="M87" s="39">
        <f>$AA$5</f>
        <v>12545691535</v>
      </c>
      <c r="N87" s="39">
        <f>$Z$5</f>
        <v>186368535</v>
      </c>
      <c r="O87" s="39">
        <f>$Y$5</f>
        <v>2820151</v>
      </c>
      <c r="P87" s="39">
        <f>$X$5</f>
        <v>43515</v>
      </c>
      <c r="Q87" s="39">
        <f>$W$5</f>
        <v>685</v>
      </c>
      <c r="R87" s="39">
        <f>$W$2</f>
        <v>11</v>
      </c>
    </row>
    <row r="89" spans="10:20">
      <c r="J89" s="39"/>
      <c r="K89" s="39"/>
      <c r="L89" s="39"/>
      <c r="M89" s="39"/>
      <c r="N89" s="39"/>
      <c r="O89" s="39"/>
      <c r="P89" s="39"/>
      <c r="Q89" s="39"/>
      <c r="R89" s="39"/>
    </row>
    <row r="90" spans="10:20">
      <c r="J90" s="39"/>
      <c r="K90" s="39"/>
      <c r="L90" s="39"/>
      <c r="M90" s="39"/>
      <c r="N90" s="39"/>
      <c r="O90" s="39"/>
      <c r="P90" s="39"/>
      <c r="Q90" s="39"/>
      <c r="R90" s="39"/>
    </row>
    <row r="91" spans="10:20">
      <c r="J91" s="39">
        <f>$AL$5</f>
        <v>3.4781605591867382E+30</v>
      </c>
      <c r="K91" s="39">
        <f>$AK$5</f>
        <v>4.6613881837492098E+28</v>
      </c>
      <c r="L91" s="39">
        <f>$AJ$5</f>
        <v>6.2701584820619147E+26</v>
      </c>
      <c r="M91" s="39">
        <f>$AI$5</f>
        <v>8.4708966672821023E+24</v>
      </c>
      <c r="N91" s="63">
        <f>$AU$5</f>
        <v>4.3074374358992288E+16</v>
      </c>
      <c r="O91" s="39">
        <f>$AG$5</f>
        <v>1.5716684413122047E+21</v>
      </c>
      <c r="P91" s="39">
        <f>$AF$5</f>
        <v>2.162994034885931E+19</v>
      </c>
      <c r="Q91" s="39">
        <f>$AE$5</f>
        <v>3.0024635741202643E+17</v>
      </c>
      <c r="R91" s="39">
        <f>$AD$5</f>
        <v>4210038387792135</v>
      </c>
    </row>
    <row r="92" spans="10:20">
      <c r="J92" s="39">
        <f>$AK$5</f>
        <v>4.6613881837492098E+28</v>
      </c>
      <c r="K92" s="39">
        <f>$AJ$5</f>
        <v>6.2701584820619147E+26</v>
      </c>
      <c r="L92" s="39">
        <f>$AI$5</f>
        <v>8.4708966672821023E+24</v>
      </c>
      <c r="M92" s="39">
        <f>$AH$5</f>
        <v>1.1503166289706361E+23</v>
      </c>
      <c r="N92" s="63">
        <f>$AT$5</f>
        <v>603964096749226</v>
      </c>
      <c r="O92" s="39">
        <f>$AF$5</f>
        <v>2.162994034885931E+19</v>
      </c>
      <c r="P92" s="39">
        <f>$AE$5</f>
        <v>3.0024635741202643E+17</v>
      </c>
      <c r="Q92" s="39">
        <f>$AD$5</f>
        <v>4210038387792135</v>
      </c>
      <c r="R92" s="39">
        <f>$AC$5</f>
        <v>59732129675791</v>
      </c>
    </row>
    <row r="93" spans="10:20">
      <c r="J93" s="39">
        <f>$AJ$5</f>
        <v>6.2701584820619147E+26</v>
      </c>
      <c r="K93" s="39">
        <f>$AI$5</f>
        <v>8.4708966672821023E+24</v>
      </c>
      <c r="L93" s="39">
        <f>$AH$5</f>
        <v>1.1503166289706361E+23</v>
      </c>
      <c r="M93" s="39">
        <f>$AG$5</f>
        <v>1.5716684413122047E+21</v>
      </c>
      <c r="N93" s="63">
        <f>$AS$5</f>
        <v>8565991486948</v>
      </c>
      <c r="O93" s="39">
        <f>$AE$5</f>
        <v>3.0024635741202643E+17</v>
      </c>
      <c r="P93" s="39">
        <f>$AD$5</f>
        <v>4210038387792135</v>
      </c>
      <c r="Q93" s="39">
        <f>$AC$5</f>
        <v>59732129675791</v>
      </c>
      <c r="R93" s="39">
        <f>$AB$5</f>
        <v>859047860295</v>
      </c>
    </row>
    <row r="94" spans="10:20">
      <c r="J94" s="39">
        <f>$AI$5</f>
        <v>8.4708966672821023E+24</v>
      </c>
      <c r="K94" s="39">
        <f>$AH$5</f>
        <v>1.1503166289706361E+23</v>
      </c>
      <c r="L94" s="39">
        <f>$AG$5</f>
        <v>1.5716684413122047E+21</v>
      </c>
      <c r="M94" s="39">
        <f>$AF$5</f>
        <v>2.162994034885931E+19</v>
      </c>
      <c r="N94" s="63">
        <f>$AR$5</f>
        <v>123100393474</v>
      </c>
      <c r="O94" s="39">
        <f>$AD$5</f>
        <v>4210038387792135</v>
      </c>
      <c r="P94" s="39">
        <f>$AC$5</f>
        <v>59732129675791</v>
      </c>
      <c r="Q94" s="39">
        <f>$AB$5</f>
        <v>859047860295</v>
      </c>
      <c r="R94" s="39">
        <f>$AA$5</f>
        <v>12545691535</v>
      </c>
      <c r="T94" s="16"/>
    </row>
    <row r="95" spans="10:20">
      <c r="J95" s="39">
        <f>$AH$5</f>
        <v>1.1503166289706361E+23</v>
      </c>
      <c r="K95" s="39">
        <f>$AG$5</f>
        <v>1.5716684413122047E+21</v>
      </c>
      <c r="L95" s="39">
        <f>$AF$5</f>
        <v>2.162994034885931E+19</v>
      </c>
      <c r="M95" s="39">
        <f>$AE$5</f>
        <v>3.0024635741202643E+17</v>
      </c>
      <c r="N95" s="63">
        <f>$AQ$5</f>
        <v>1795576924</v>
      </c>
      <c r="O95" s="39">
        <f>$AC$5</f>
        <v>59732129675791</v>
      </c>
      <c r="P95" s="39">
        <f>$AB$5</f>
        <v>859047860295</v>
      </c>
      <c r="Q95" s="39">
        <f>$AA$5</f>
        <v>12545691535</v>
      </c>
      <c r="R95" s="39">
        <f>$Z$5</f>
        <v>186368535</v>
      </c>
      <c r="T95" s="24"/>
    </row>
    <row r="96" spans="10:20">
      <c r="J96" s="39">
        <f>$AG$5</f>
        <v>1.5716684413122047E+21</v>
      </c>
      <c r="K96" s="39">
        <f>$AF$5</f>
        <v>2.162994034885931E+19</v>
      </c>
      <c r="L96" s="39">
        <f>$AE$5</f>
        <v>3.0024635741202643E+17</v>
      </c>
      <c r="M96" s="39">
        <f>$AD$5</f>
        <v>4210038387792135</v>
      </c>
      <c r="N96" s="63">
        <f>$AP$5</f>
        <v>26626546</v>
      </c>
      <c r="O96" s="39">
        <f>$AB$5</f>
        <v>859047860295</v>
      </c>
      <c r="P96" s="39">
        <f>$AA$5</f>
        <v>12545691535</v>
      </c>
      <c r="Q96" s="39">
        <f>$Z$5</f>
        <v>186368535</v>
      </c>
      <c r="R96" s="39">
        <f>$Y$5</f>
        <v>2820151</v>
      </c>
    </row>
    <row r="97" spans="10:19">
      <c r="J97" s="39">
        <f>$AF$5</f>
        <v>2.162994034885931E+19</v>
      </c>
      <c r="K97" s="39">
        <f>$AE$5</f>
        <v>3.0024635741202643E+17</v>
      </c>
      <c r="L97" s="39">
        <f>$AD$5</f>
        <v>4210038387792135</v>
      </c>
      <c r="M97" s="39">
        <f>$AC$5</f>
        <v>59732129675791</v>
      </c>
      <c r="N97" s="63">
        <f>$AO$5</f>
        <v>401968</v>
      </c>
      <c r="O97" s="39">
        <f>$AA$5</f>
        <v>12545691535</v>
      </c>
      <c r="P97" s="39">
        <f>$Z$5</f>
        <v>186368535</v>
      </c>
      <c r="Q97" s="39">
        <f>$Y$5</f>
        <v>2820151</v>
      </c>
      <c r="R97" s="39">
        <f>$X$5</f>
        <v>43515</v>
      </c>
    </row>
    <row r="98" spans="10:19">
      <c r="J98" s="39">
        <f>$AE$5</f>
        <v>3.0024635741202643E+17</v>
      </c>
      <c r="K98" s="39">
        <f>$AD$5</f>
        <v>4210038387792135</v>
      </c>
      <c r="L98" s="39">
        <f>$AC$5</f>
        <v>59732129675791</v>
      </c>
      <c r="M98" s="39">
        <f>$AB$5</f>
        <v>859047860295</v>
      </c>
      <c r="N98" s="63">
        <f>$AN$5</f>
        <v>6184</v>
      </c>
      <c r="O98" s="39">
        <f>$Z$5</f>
        <v>186368535</v>
      </c>
      <c r="P98" s="39">
        <f>$Y$5</f>
        <v>2820151</v>
      </c>
      <c r="Q98" s="39">
        <f>$X$5</f>
        <v>43515</v>
      </c>
      <c r="R98" s="39">
        <f>$W$5</f>
        <v>685</v>
      </c>
    </row>
    <row r="99" spans="10:19" ht="15.75" thickBot="1">
      <c r="J99" s="70">
        <f>$AD$5</f>
        <v>4210038387792135</v>
      </c>
      <c r="K99" s="70">
        <f>$AC$5</f>
        <v>59732129675791</v>
      </c>
      <c r="L99" s="70">
        <f>$AB$5</f>
        <v>859047860295</v>
      </c>
      <c r="M99" s="70">
        <f>$AA$5</f>
        <v>12545691535</v>
      </c>
      <c r="N99" s="71">
        <f>$AM$5</f>
        <v>97</v>
      </c>
      <c r="O99" s="70">
        <f>$Y$5</f>
        <v>2820151</v>
      </c>
      <c r="P99" s="70">
        <f>$X$5</f>
        <v>43515</v>
      </c>
      <c r="Q99" s="70">
        <f>$W$5</f>
        <v>685</v>
      </c>
      <c r="R99" s="70">
        <f>$W$2</f>
        <v>11</v>
      </c>
      <c r="S99" s="16">
        <f>[1]!xMatDet(J91:R99)/[1]!xMatDet(J100:R108)</f>
        <v>-0.3983365767671172</v>
      </c>
    </row>
    <row r="100" spans="10:19">
      <c r="J100" s="39">
        <f>$AL$5</f>
        <v>3.4781605591867382E+30</v>
      </c>
      <c r="K100" s="39">
        <f>$AK$5</f>
        <v>4.6613881837492098E+28</v>
      </c>
      <c r="L100" s="39">
        <f>$AJ$5</f>
        <v>6.2701584820619147E+26</v>
      </c>
      <c r="M100" s="39">
        <f>$AI$5</f>
        <v>8.4708966672821023E+24</v>
      </c>
      <c r="N100" s="39">
        <f>$AH$5</f>
        <v>1.1503166289706361E+23</v>
      </c>
      <c r="O100" s="39">
        <f>$AG$5</f>
        <v>1.5716684413122047E+21</v>
      </c>
      <c r="P100" s="39">
        <f>$AF$5</f>
        <v>2.162994034885931E+19</v>
      </c>
      <c r="Q100" s="39">
        <f>$AE$5</f>
        <v>3.0024635741202643E+17</v>
      </c>
      <c r="R100" s="39">
        <f>$AD$5</f>
        <v>4210038387792135</v>
      </c>
    </row>
    <row r="101" spans="10:19">
      <c r="J101" s="39">
        <f>$AK$5</f>
        <v>4.6613881837492098E+28</v>
      </c>
      <c r="K101" s="39">
        <f>$AJ$5</f>
        <v>6.2701584820619147E+26</v>
      </c>
      <c r="L101" s="39">
        <f>$AI$5</f>
        <v>8.4708966672821023E+24</v>
      </c>
      <c r="M101" s="39">
        <f>$AH$5</f>
        <v>1.1503166289706361E+23</v>
      </c>
      <c r="N101" s="39">
        <f>$AG$5</f>
        <v>1.5716684413122047E+21</v>
      </c>
      <c r="O101" s="39">
        <f>$AF$5</f>
        <v>2.162994034885931E+19</v>
      </c>
      <c r="P101" s="39">
        <f>$AE$5</f>
        <v>3.0024635741202643E+17</v>
      </c>
      <c r="Q101" s="39">
        <f>$AD$5</f>
        <v>4210038387792135</v>
      </c>
      <c r="R101" s="39">
        <f>$AC$5</f>
        <v>59732129675791</v>
      </c>
    </row>
    <row r="102" spans="10:19">
      <c r="J102" s="39">
        <f>$AJ$5</f>
        <v>6.2701584820619147E+26</v>
      </c>
      <c r="K102" s="39">
        <f>$AI$5</f>
        <v>8.4708966672821023E+24</v>
      </c>
      <c r="L102" s="39">
        <f>$AH$5</f>
        <v>1.1503166289706361E+23</v>
      </c>
      <c r="M102" s="39">
        <f>$AG$5</f>
        <v>1.5716684413122047E+21</v>
      </c>
      <c r="N102" s="39">
        <f>$AF$5</f>
        <v>2.162994034885931E+19</v>
      </c>
      <c r="O102" s="39">
        <f>$AE$5</f>
        <v>3.0024635741202643E+17</v>
      </c>
      <c r="P102" s="39">
        <f>$AD$5</f>
        <v>4210038387792135</v>
      </c>
      <c r="Q102" s="39">
        <f>$AC$5</f>
        <v>59732129675791</v>
      </c>
      <c r="R102" s="39">
        <f>$AB$5</f>
        <v>859047860295</v>
      </c>
    </row>
    <row r="103" spans="10:19">
      <c r="J103" s="39">
        <f>$AI$5</f>
        <v>8.4708966672821023E+24</v>
      </c>
      <c r="K103" s="39">
        <f>$AH$5</f>
        <v>1.1503166289706361E+23</v>
      </c>
      <c r="L103" s="39">
        <f>$AG$5</f>
        <v>1.5716684413122047E+21</v>
      </c>
      <c r="M103" s="39">
        <f>$AF$5</f>
        <v>2.162994034885931E+19</v>
      </c>
      <c r="N103" s="39">
        <f>$AE$5</f>
        <v>3.0024635741202643E+17</v>
      </c>
      <c r="O103" s="39">
        <f>$AD$5</f>
        <v>4210038387792135</v>
      </c>
      <c r="P103" s="39">
        <f>$AC$5</f>
        <v>59732129675791</v>
      </c>
      <c r="Q103" s="39">
        <f>$AB$5</f>
        <v>859047860295</v>
      </c>
      <c r="R103" s="39">
        <f>$AA$5</f>
        <v>12545691535</v>
      </c>
    </row>
    <row r="104" spans="10:19">
      <c r="J104" s="39">
        <f>$AH$5</f>
        <v>1.1503166289706361E+23</v>
      </c>
      <c r="K104" s="39">
        <f>$AG$5</f>
        <v>1.5716684413122047E+21</v>
      </c>
      <c r="L104" s="39">
        <f>$AF$5</f>
        <v>2.162994034885931E+19</v>
      </c>
      <c r="M104" s="39">
        <f>$AE$5</f>
        <v>3.0024635741202643E+17</v>
      </c>
      <c r="N104" s="39">
        <f>$AD$5</f>
        <v>4210038387792135</v>
      </c>
      <c r="O104" s="39">
        <f>$AC$5</f>
        <v>59732129675791</v>
      </c>
      <c r="P104" s="39">
        <f>$AB$5</f>
        <v>859047860295</v>
      </c>
      <c r="Q104" s="39">
        <f>$AA$5</f>
        <v>12545691535</v>
      </c>
      <c r="R104" s="39">
        <f>$Z$5</f>
        <v>186368535</v>
      </c>
    </row>
    <row r="105" spans="10:19">
      <c r="J105" s="39">
        <f>$AG$5</f>
        <v>1.5716684413122047E+21</v>
      </c>
      <c r="K105" s="39">
        <f>$AF$5</f>
        <v>2.162994034885931E+19</v>
      </c>
      <c r="L105" s="39">
        <f>$AE$5</f>
        <v>3.0024635741202643E+17</v>
      </c>
      <c r="M105" s="39">
        <f>$AD$5</f>
        <v>4210038387792135</v>
      </c>
      <c r="N105" s="39">
        <f>$AC$5</f>
        <v>59732129675791</v>
      </c>
      <c r="O105" s="39">
        <f>$AB$5</f>
        <v>859047860295</v>
      </c>
      <c r="P105" s="39">
        <f>$AA$5</f>
        <v>12545691535</v>
      </c>
      <c r="Q105" s="39">
        <f>$Z$5</f>
        <v>186368535</v>
      </c>
      <c r="R105" s="39">
        <f>$Y$5</f>
        <v>2820151</v>
      </c>
    </row>
    <row r="106" spans="10:19">
      <c r="J106" s="39">
        <f>$AF$5</f>
        <v>2.162994034885931E+19</v>
      </c>
      <c r="K106" s="39">
        <f>$AE$5</f>
        <v>3.0024635741202643E+17</v>
      </c>
      <c r="L106" s="39">
        <f>$AD$5</f>
        <v>4210038387792135</v>
      </c>
      <c r="M106" s="39">
        <f>$AC$5</f>
        <v>59732129675791</v>
      </c>
      <c r="N106" s="39">
        <f>$AB$5</f>
        <v>859047860295</v>
      </c>
      <c r="O106" s="39">
        <f>$AA$5</f>
        <v>12545691535</v>
      </c>
      <c r="P106" s="39">
        <f>$Z$5</f>
        <v>186368535</v>
      </c>
      <c r="Q106" s="39">
        <f>$Y$5</f>
        <v>2820151</v>
      </c>
      <c r="R106" s="39">
        <f>$X$5</f>
        <v>43515</v>
      </c>
    </row>
    <row r="107" spans="10:19">
      <c r="J107" s="39">
        <f>$AE$5</f>
        <v>3.0024635741202643E+17</v>
      </c>
      <c r="K107" s="39">
        <f>$AD$5</f>
        <v>4210038387792135</v>
      </c>
      <c r="L107" s="39">
        <f>$AC$5</f>
        <v>59732129675791</v>
      </c>
      <c r="M107" s="39">
        <f>$AB$5</f>
        <v>859047860295</v>
      </c>
      <c r="N107" s="39">
        <f>$AA$5</f>
        <v>12545691535</v>
      </c>
      <c r="O107" s="39">
        <f>$Z$5</f>
        <v>186368535</v>
      </c>
      <c r="P107" s="39">
        <f>$Y$5</f>
        <v>2820151</v>
      </c>
      <c r="Q107" s="39">
        <f>$X$5</f>
        <v>43515</v>
      </c>
      <c r="R107" s="39">
        <f>$W$5</f>
        <v>685</v>
      </c>
    </row>
    <row r="108" spans="10:19">
      <c r="J108" s="39">
        <f>$AD$5</f>
        <v>4210038387792135</v>
      </c>
      <c r="K108" s="39">
        <f>$AC$5</f>
        <v>59732129675791</v>
      </c>
      <c r="L108" s="39">
        <f>$AB$5</f>
        <v>859047860295</v>
      </c>
      <c r="M108" s="39">
        <f>$AA$5</f>
        <v>12545691535</v>
      </c>
      <c r="N108" s="39">
        <f>$Z$5</f>
        <v>186368535</v>
      </c>
      <c r="O108" s="39">
        <f>$Y$5</f>
        <v>2820151</v>
      </c>
      <c r="P108" s="39">
        <f>$X$5</f>
        <v>43515</v>
      </c>
      <c r="Q108" s="39">
        <f>$W$5</f>
        <v>685</v>
      </c>
      <c r="R108" s="39">
        <f>$W$2</f>
        <v>11</v>
      </c>
    </row>
    <row r="110" spans="10:19">
      <c r="J110" s="39"/>
      <c r="K110" s="39"/>
      <c r="L110" s="39"/>
      <c r="M110" s="39"/>
      <c r="N110" s="39"/>
      <c r="O110" s="39"/>
      <c r="P110" s="39"/>
      <c r="Q110" s="39"/>
      <c r="R110" s="39"/>
    </row>
    <row r="111" spans="10:19">
      <c r="J111" s="39"/>
      <c r="K111" s="39"/>
      <c r="L111" s="39"/>
      <c r="M111" s="39"/>
      <c r="N111" s="39"/>
      <c r="O111" s="39"/>
      <c r="P111" s="39"/>
      <c r="Q111" s="39"/>
      <c r="R111" s="39"/>
    </row>
    <row r="112" spans="10:19">
      <c r="J112" s="39">
        <f>$AL$5</f>
        <v>3.4781605591867382E+30</v>
      </c>
      <c r="K112" s="39">
        <f>$AK$5</f>
        <v>4.6613881837492098E+28</v>
      </c>
      <c r="L112" s="39">
        <f>$AJ$5</f>
        <v>6.2701584820619147E+26</v>
      </c>
      <c r="M112" s="39">
        <f>$AI$5</f>
        <v>8.4708966672821023E+24</v>
      </c>
      <c r="N112" s="39">
        <f>$AH$5</f>
        <v>1.1503166289706361E+23</v>
      </c>
      <c r="O112" s="63">
        <f>$AU$5</f>
        <v>4.3074374358992288E+16</v>
      </c>
      <c r="P112" s="39">
        <f>$AF$5</f>
        <v>2.162994034885931E+19</v>
      </c>
      <c r="Q112" s="39">
        <f>$AE$5</f>
        <v>3.0024635741202643E+17</v>
      </c>
      <c r="R112" s="39">
        <f>$AD$5</f>
        <v>4210038387792135</v>
      </c>
    </row>
    <row r="113" spans="10:20">
      <c r="J113" s="39">
        <f>$AK$5</f>
        <v>4.6613881837492098E+28</v>
      </c>
      <c r="K113" s="39">
        <f>$AJ$5</f>
        <v>6.2701584820619147E+26</v>
      </c>
      <c r="L113" s="39">
        <f>$AI$5</f>
        <v>8.4708966672821023E+24</v>
      </c>
      <c r="M113" s="39">
        <f>$AH$5</f>
        <v>1.1503166289706361E+23</v>
      </c>
      <c r="N113" s="39">
        <f>$AG$5</f>
        <v>1.5716684413122047E+21</v>
      </c>
      <c r="O113" s="63">
        <f>$AT$5</f>
        <v>603964096749226</v>
      </c>
      <c r="P113" s="39">
        <f>$AE$5</f>
        <v>3.0024635741202643E+17</v>
      </c>
      <c r="Q113" s="39">
        <f>$AD$5</f>
        <v>4210038387792135</v>
      </c>
      <c r="R113" s="39">
        <f>$AC$5</f>
        <v>59732129675791</v>
      </c>
    </row>
    <row r="114" spans="10:20">
      <c r="J114" s="39">
        <f>$AJ$5</f>
        <v>6.2701584820619147E+26</v>
      </c>
      <c r="K114" s="39">
        <f>$AI$5</f>
        <v>8.4708966672821023E+24</v>
      </c>
      <c r="L114" s="39">
        <f>$AH$5</f>
        <v>1.1503166289706361E+23</v>
      </c>
      <c r="M114" s="39">
        <f>$AG$5</f>
        <v>1.5716684413122047E+21</v>
      </c>
      <c r="N114" s="39">
        <f>$AF$5</f>
        <v>2.162994034885931E+19</v>
      </c>
      <c r="O114" s="63">
        <f>$AS$5</f>
        <v>8565991486948</v>
      </c>
      <c r="P114" s="39">
        <f>$AD$5</f>
        <v>4210038387792135</v>
      </c>
      <c r="Q114" s="39">
        <f>$AC$5</f>
        <v>59732129675791</v>
      </c>
      <c r="R114" s="39">
        <f>$AB$5</f>
        <v>859047860295</v>
      </c>
      <c r="T114" s="16"/>
    </row>
    <row r="115" spans="10:20">
      <c r="J115" s="39">
        <f>$AI$5</f>
        <v>8.4708966672821023E+24</v>
      </c>
      <c r="K115" s="39">
        <f>$AH$5</f>
        <v>1.1503166289706361E+23</v>
      </c>
      <c r="L115" s="39">
        <f>$AG$5</f>
        <v>1.5716684413122047E+21</v>
      </c>
      <c r="M115" s="39">
        <f>$AF$5</f>
        <v>2.162994034885931E+19</v>
      </c>
      <c r="N115" s="39">
        <f>$AE$5</f>
        <v>3.0024635741202643E+17</v>
      </c>
      <c r="O115" s="63">
        <f>$AR$5</f>
        <v>123100393474</v>
      </c>
      <c r="P115" s="39">
        <f>$AC$5</f>
        <v>59732129675791</v>
      </c>
      <c r="Q115" s="39">
        <f>$AB$5</f>
        <v>859047860295</v>
      </c>
      <c r="R115" s="39">
        <f>$AA$5</f>
        <v>12545691535</v>
      </c>
      <c r="T115" s="24"/>
    </row>
    <row r="116" spans="10:20">
      <c r="J116" s="39">
        <f>$AH$5</f>
        <v>1.1503166289706361E+23</v>
      </c>
      <c r="K116" s="39">
        <f>$AG$5</f>
        <v>1.5716684413122047E+21</v>
      </c>
      <c r="L116" s="39">
        <f>$AF$5</f>
        <v>2.162994034885931E+19</v>
      </c>
      <c r="M116" s="39">
        <f>$AE$5</f>
        <v>3.0024635741202643E+17</v>
      </c>
      <c r="N116" s="39">
        <f>$AD$5</f>
        <v>4210038387792135</v>
      </c>
      <c r="O116" s="63">
        <f>$AQ$5</f>
        <v>1795576924</v>
      </c>
      <c r="P116" s="39">
        <f>$AB$5</f>
        <v>859047860295</v>
      </c>
      <c r="Q116" s="39">
        <f>$AA$5</f>
        <v>12545691535</v>
      </c>
      <c r="R116" s="39">
        <f>$Z$5</f>
        <v>186368535</v>
      </c>
    </row>
    <row r="117" spans="10:20">
      <c r="J117" s="39">
        <f>$AG$5</f>
        <v>1.5716684413122047E+21</v>
      </c>
      <c r="K117" s="39">
        <f>$AF$5</f>
        <v>2.162994034885931E+19</v>
      </c>
      <c r="L117" s="39">
        <f>$AE$5</f>
        <v>3.0024635741202643E+17</v>
      </c>
      <c r="M117" s="39">
        <f>$AD$5</f>
        <v>4210038387792135</v>
      </c>
      <c r="N117" s="39">
        <f>$AC$5</f>
        <v>59732129675791</v>
      </c>
      <c r="O117" s="63">
        <f>$AP$5</f>
        <v>26626546</v>
      </c>
      <c r="P117" s="39">
        <f>$AA$5</f>
        <v>12545691535</v>
      </c>
      <c r="Q117" s="39">
        <f>$Z$5</f>
        <v>186368535</v>
      </c>
      <c r="R117" s="39">
        <f>$Y$5</f>
        <v>2820151</v>
      </c>
    </row>
    <row r="118" spans="10:20">
      <c r="J118" s="39">
        <f>$AF$5</f>
        <v>2.162994034885931E+19</v>
      </c>
      <c r="K118" s="39">
        <f>$AE$5</f>
        <v>3.0024635741202643E+17</v>
      </c>
      <c r="L118" s="39">
        <f>$AD$5</f>
        <v>4210038387792135</v>
      </c>
      <c r="M118" s="39">
        <f>$AC$5</f>
        <v>59732129675791</v>
      </c>
      <c r="N118" s="39">
        <f>$AB$5</f>
        <v>859047860295</v>
      </c>
      <c r="O118" s="63">
        <f>$AO$5</f>
        <v>401968</v>
      </c>
      <c r="P118" s="39">
        <f>$Z$5</f>
        <v>186368535</v>
      </c>
      <c r="Q118" s="39">
        <f>$Y$5</f>
        <v>2820151</v>
      </c>
      <c r="R118" s="39">
        <f>$X$5</f>
        <v>43515</v>
      </c>
    </row>
    <row r="119" spans="10:20">
      <c r="J119" s="39">
        <f>$AE$5</f>
        <v>3.0024635741202643E+17</v>
      </c>
      <c r="K119" s="39">
        <f>$AD$5</f>
        <v>4210038387792135</v>
      </c>
      <c r="L119" s="39">
        <f>$AC$5</f>
        <v>59732129675791</v>
      </c>
      <c r="M119" s="39">
        <f>$AB$5</f>
        <v>859047860295</v>
      </c>
      <c r="N119" s="39">
        <f>$AA$5</f>
        <v>12545691535</v>
      </c>
      <c r="O119" s="63">
        <f>$AN$5</f>
        <v>6184</v>
      </c>
      <c r="P119" s="39">
        <f>$Y$5</f>
        <v>2820151</v>
      </c>
      <c r="Q119" s="39">
        <f>$X$5</f>
        <v>43515</v>
      </c>
      <c r="R119" s="39">
        <f>$W$5</f>
        <v>685</v>
      </c>
    </row>
    <row r="120" spans="10:20" ht="15.75" thickBot="1">
      <c r="J120" s="70">
        <f>$AD$5</f>
        <v>4210038387792135</v>
      </c>
      <c r="K120" s="70">
        <f>$AC$5</f>
        <v>59732129675791</v>
      </c>
      <c r="L120" s="70">
        <f>$AB$5</f>
        <v>859047860295</v>
      </c>
      <c r="M120" s="70">
        <f>$AA$5</f>
        <v>12545691535</v>
      </c>
      <c r="N120" s="70">
        <f>$Z$5</f>
        <v>186368535</v>
      </c>
      <c r="O120" s="71">
        <f>$AM$5</f>
        <v>97</v>
      </c>
      <c r="P120" s="70">
        <f>$X$5</f>
        <v>43515</v>
      </c>
      <c r="Q120" s="70">
        <f>$W$5</f>
        <v>685</v>
      </c>
      <c r="R120" s="70">
        <f>$W$2</f>
        <v>11</v>
      </c>
      <c r="S120" s="16">
        <f>[1]!xMatDet(J112:R120)/[1]!xMatDet(J121:R129)</f>
        <v>-90.76692463822765</v>
      </c>
    </row>
    <row r="121" spans="10:20">
      <c r="J121" s="39">
        <f>$AL$5</f>
        <v>3.4781605591867382E+30</v>
      </c>
      <c r="K121" s="39">
        <f>$AK$5</f>
        <v>4.6613881837492098E+28</v>
      </c>
      <c r="L121" s="39">
        <f>$AJ$5</f>
        <v>6.2701584820619147E+26</v>
      </c>
      <c r="M121" s="39">
        <f>$AI$5</f>
        <v>8.4708966672821023E+24</v>
      </c>
      <c r="N121" s="39">
        <f>$AH$5</f>
        <v>1.1503166289706361E+23</v>
      </c>
      <c r="O121" s="39">
        <f>$AG$5</f>
        <v>1.5716684413122047E+21</v>
      </c>
      <c r="P121" s="39">
        <f>$AF$5</f>
        <v>2.162994034885931E+19</v>
      </c>
      <c r="Q121" s="39">
        <f>$AE$5</f>
        <v>3.0024635741202643E+17</v>
      </c>
      <c r="R121" s="39">
        <f>$AD$5</f>
        <v>4210038387792135</v>
      </c>
    </row>
    <row r="122" spans="10:20">
      <c r="J122" s="39">
        <f>$AK$5</f>
        <v>4.6613881837492098E+28</v>
      </c>
      <c r="K122" s="39">
        <f>$AJ$5</f>
        <v>6.2701584820619147E+26</v>
      </c>
      <c r="L122" s="39">
        <f>$AI$5</f>
        <v>8.4708966672821023E+24</v>
      </c>
      <c r="M122" s="39">
        <f>$AH$5</f>
        <v>1.1503166289706361E+23</v>
      </c>
      <c r="N122" s="39">
        <f>$AG$5</f>
        <v>1.5716684413122047E+21</v>
      </c>
      <c r="O122" s="39">
        <f>$AF$5</f>
        <v>2.162994034885931E+19</v>
      </c>
      <c r="P122" s="39">
        <f>$AE$5</f>
        <v>3.0024635741202643E+17</v>
      </c>
      <c r="Q122" s="39">
        <f>$AD$5</f>
        <v>4210038387792135</v>
      </c>
      <c r="R122" s="39">
        <f>$AC$5</f>
        <v>59732129675791</v>
      </c>
    </row>
    <row r="123" spans="10:20">
      <c r="J123" s="39">
        <f>$AJ$5</f>
        <v>6.2701584820619147E+26</v>
      </c>
      <c r="K123" s="39">
        <f>$AI$5</f>
        <v>8.4708966672821023E+24</v>
      </c>
      <c r="L123" s="39">
        <f>$AH$5</f>
        <v>1.1503166289706361E+23</v>
      </c>
      <c r="M123" s="39">
        <f>$AG$5</f>
        <v>1.5716684413122047E+21</v>
      </c>
      <c r="N123" s="39">
        <f>$AF$5</f>
        <v>2.162994034885931E+19</v>
      </c>
      <c r="O123" s="39">
        <f>$AE$5</f>
        <v>3.0024635741202643E+17</v>
      </c>
      <c r="P123" s="39">
        <f>$AD$5</f>
        <v>4210038387792135</v>
      </c>
      <c r="Q123" s="39">
        <f>$AC$5</f>
        <v>59732129675791</v>
      </c>
      <c r="R123" s="39">
        <f>$AB$5</f>
        <v>859047860295</v>
      </c>
    </row>
    <row r="124" spans="10:20">
      <c r="J124" s="39">
        <f>$AI$5</f>
        <v>8.4708966672821023E+24</v>
      </c>
      <c r="K124" s="39">
        <f>$AH$5</f>
        <v>1.1503166289706361E+23</v>
      </c>
      <c r="L124" s="39">
        <f>$AG$5</f>
        <v>1.5716684413122047E+21</v>
      </c>
      <c r="M124" s="39">
        <f>$AF$5</f>
        <v>2.162994034885931E+19</v>
      </c>
      <c r="N124" s="39">
        <f>$AE$5</f>
        <v>3.0024635741202643E+17</v>
      </c>
      <c r="O124" s="39">
        <f>$AD$5</f>
        <v>4210038387792135</v>
      </c>
      <c r="P124" s="39">
        <f>$AC$5</f>
        <v>59732129675791</v>
      </c>
      <c r="Q124" s="39">
        <f>$AB$5</f>
        <v>859047860295</v>
      </c>
      <c r="R124" s="39">
        <f>$AA$5</f>
        <v>12545691535</v>
      </c>
    </row>
    <row r="125" spans="10:20">
      <c r="J125" s="39">
        <f>$AH$5</f>
        <v>1.1503166289706361E+23</v>
      </c>
      <c r="K125" s="39">
        <f>$AG$5</f>
        <v>1.5716684413122047E+21</v>
      </c>
      <c r="L125" s="39">
        <f>$AF$5</f>
        <v>2.162994034885931E+19</v>
      </c>
      <c r="M125" s="39">
        <f>$AE$5</f>
        <v>3.0024635741202643E+17</v>
      </c>
      <c r="N125" s="39">
        <f>$AD$5</f>
        <v>4210038387792135</v>
      </c>
      <c r="O125" s="39">
        <f>$AC$5</f>
        <v>59732129675791</v>
      </c>
      <c r="P125" s="39">
        <f>$AB$5</f>
        <v>859047860295</v>
      </c>
      <c r="Q125" s="39">
        <f>$AA$5</f>
        <v>12545691535</v>
      </c>
      <c r="R125" s="39">
        <f>$Z$5</f>
        <v>186368535</v>
      </c>
    </row>
    <row r="126" spans="10:20">
      <c r="J126" s="39">
        <f>$AG$5</f>
        <v>1.5716684413122047E+21</v>
      </c>
      <c r="K126" s="39">
        <f>$AF$5</f>
        <v>2.162994034885931E+19</v>
      </c>
      <c r="L126" s="39">
        <f>$AE$5</f>
        <v>3.0024635741202643E+17</v>
      </c>
      <c r="M126" s="39">
        <f>$AD$5</f>
        <v>4210038387792135</v>
      </c>
      <c r="N126" s="39">
        <f>$AC$5</f>
        <v>59732129675791</v>
      </c>
      <c r="O126" s="39">
        <f>$AB$5</f>
        <v>859047860295</v>
      </c>
      <c r="P126" s="39">
        <f>$AA$5</f>
        <v>12545691535</v>
      </c>
      <c r="Q126" s="39">
        <f>$Z$5</f>
        <v>186368535</v>
      </c>
      <c r="R126" s="39">
        <f>$Y$5</f>
        <v>2820151</v>
      </c>
    </row>
    <row r="127" spans="10:20">
      <c r="J127" s="39">
        <f>$AF$5</f>
        <v>2.162994034885931E+19</v>
      </c>
      <c r="K127" s="39">
        <f>$AE$5</f>
        <v>3.0024635741202643E+17</v>
      </c>
      <c r="L127" s="39">
        <f>$AD$5</f>
        <v>4210038387792135</v>
      </c>
      <c r="M127" s="39">
        <f>$AC$5</f>
        <v>59732129675791</v>
      </c>
      <c r="N127" s="39">
        <f>$AB$5</f>
        <v>859047860295</v>
      </c>
      <c r="O127" s="39">
        <f>$AA$5</f>
        <v>12545691535</v>
      </c>
      <c r="P127" s="39">
        <f>$Z$5</f>
        <v>186368535</v>
      </c>
      <c r="Q127" s="39">
        <f>$Y$5</f>
        <v>2820151</v>
      </c>
      <c r="R127" s="39">
        <f>$X$5</f>
        <v>43515</v>
      </c>
    </row>
    <row r="128" spans="10:20">
      <c r="J128" s="39">
        <f>$AE$5</f>
        <v>3.0024635741202643E+17</v>
      </c>
      <c r="K128" s="39">
        <f>$AD$5</f>
        <v>4210038387792135</v>
      </c>
      <c r="L128" s="39">
        <f>$AC$5</f>
        <v>59732129675791</v>
      </c>
      <c r="M128" s="39">
        <f>$AB$5</f>
        <v>859047860295</v>
      </c>
      <c r="N128" s="39">
        <f>$AA$5</f>
        <v>12545691535</v>
      </c>
      <c r="O128" s="39">
        <f>$Z$5</f>
        <v>186368535</v>
      </c>
      <c r="P128" s="39">
        <f>$Y$5</f>
        <v>2820151</v>
      </c>
      <c r="Q128" s="39">
        <f>$X$5</f>
        <v>43515</v>
      </c>
      <c r="R128" s="39">
        <f>$W$5</f>
        <v>685</v>
      </c>
    </row>
    <row r="129" spans="10:20">
      <c r="J129" s="39">
        <f>$AD$5</f>
        <v>4210038387792135</v>
      </c>
      <c r="K129" s="39">
        <f>$AC$5</f>
        <v>59732129675791</v>
      </c>
      <c r="L129" s="39">
        <f>$AB$5</f>
        <v>859047860295</v>
      </c>
      <c r="M129" s="39">
        <f>$AA$5</f>
        <v>12545691535</v>
      </c>
      <c r="N129" s="39">
        <f>$Z$5</f>
        <v>186368535</v>
      </c>
      <c r="O129" s="39">
        <f>$Y$5</f>
        <v>2820151</v>
      </c>
      <c r="P129" s="39">
        <f>$X$5</f>
        <v>43515</v>
      </c>
      <c r="Q129" s="39">
        <f>$W$5</f>
        <v>685</v>
      </c>
      <c r="R129" s="39">
        <f>$W$2</f>
        <v>11</v>
      </c>
    </row>
    <row r="131" spans="10:20">
      <c r="J131" s="39"/>
      <c r="K131" s="39"/>
      <c r="L131" s="39"/>
      <c r="M131" s="39"/>
      <c r="N131" s="39"/>
      <c r="O131" s="39"/>
      <c r="P131" s="39"/>
      <c r="Q131" s="39"/>
      <c r="R131" s="39"/>
    </row>
    <row r="132" spans="10:20">
      <c r="J132" s="39"/>
      <c r="K132" s="39"/>
      <c r="L132" s="39"/>
      <c r="M132" s="39"/>
      <c r="N132" s="39"/>
      <c r="O132" s="39"/>
      <c r="P132" s="39"/>
      <c r="Q132" s="39"/>
      <c r="R132" s="39"/>
    </row>
    <row r="133" spans="10:20">
      <c r="J133" s="39">
        <f>$AL$5</f>
        <v>3.4781605591867382E+30</v>
      </c>
      <c r="K133" s="39">
        <f>$AK$5</f>
        <v>4.6613881837492098E+28</v>
      </c>
      <c r="L133" s="39">
        <f>$AJ$5</f>
        <v>6.2701584820619147E+26</v>
      </c>
      <c r="M133" s="39">
        <f>$AI$5</f>
        <v>8.4708966672821023E+24</v>
      </c>
      <c r="N133" s="39">
        <f>$AH$5</f>
        <v>1.1503166289706361E+23</v>
      </c>
      <c r="O133" s="39">
        <f>$AG$5</f>
        <v>1.5716684413122047E+21</v>
      </c>
      <c r="P133" s="63">
        <f>$AU$5</f>
        <v>4.3074374358992288E+16</v>
      </c>
      <c r="Q133" s="39">
        <f>$AE$5</f>
        <v>3.0024635741202643E+17</v>
      </c>
      <c r="R133" s="39">
        <f>$AD$5</f>
        <v>4210038387792135</v>
      </c>
    </row>
    <row r="134" spans="10:20">
      <c r="J134" s="39">
        <f>$AK$5</f>
        <v>4.6613881837492098E+28</v>
      </c>
      <c r="K134" s="39">
        <f>$AJ$5</f>
        <v>6.2701584820619147E+26</v>
      </c>
      <c r="L134" s="39">
        <f>$AI$5</f>
        <v>8.4708966672821023E+24</v>
      </c>
      <c r="M134" s="39">
        <f>$AH$5</f>
        <v>1.1503166289706361E+23</v>
      </c>
      <c r="N134" s="39">
        <f>$AG$5</f>
        <v>1.5716684413122047E+21</v>
      </c>
      <c r="O134" s="39">
        <f>$AF$5</f>
        <v>2.162994034885931E+19</v>
      </c>
      <c r="P134" s="63">
        <f>$AT$5</f>
        <v>603964096749226</v>
      </c>
      <c r="Q134" s="39">
        <f>$AD$5</f>
        <v>4210038387792135</v>
      </c>
      <c r="R134" s="39">
        <f>$AC$5</f>
        <v>59732129675791</v>
      </c>
    </row>
    <row r="135" spans="10:20">
      <c r="J135" s="39">
        <f>$AJ$5</f>
        <v>6.2701584820619147E+26</v>
      </c>
      <c r="K135" s="39">
        <f>$AI$5</f>
        <v>8.4708966672821023E+24</v>
      </c>
      <c r="L135" s="39">
        <f>$AH$5</f>
        <v>1.1503166289706361E+23</v>
      </c>
      <c r="M135" s="39">
        <f>$AG$5</f>
        <v>1.5716684413122047E+21</v>
      </c>
      <c r="N135" s="39">
        <f>$AF$5</f>
        <v>2.162994034885931E+19</v>
      </c>
      <c r="O135" s="39">
        <f>$AE$5</f>
        <v>3.0024635741202643E+17</v>
      </c>
      <c r="P135" s="63">
        <f>$AS$5</f>
        <v>8565991486948</v>
      </c>
      <c r="Q135" s="39">
        <f>$AC$5</f>
        <v>59732129675791</v>
      </c>
      <c r="R135" s="39">
        <f>$AB$5</f>
        <v>859047860295</v>
      </c>
      <c r="T135" s="16"/>
    </row>
    <row r="136" spans="10:20">
      <c r="J136" s="39">
        <f>$AI$5</f>
        <v>8.4708966672821023E+24</v>
      </c>
      <c r="K136" s="39">
        <f>$AH$5</f>
        <v>1.1503166289706361E+23</v>
      </c>
      <c r="L136" s="39">
        <f>$AG$5</f>
        <v>1.5716684413122047E+21</v>
      </c>
      <c r="M136" s="39">
        <f>$AF$5</f>
        <v>2.162994034885931E+19</v>
      </c>
      <c r="N136" s="39">
        <f>$AE$5</f>
        <v>3.0024635741202643E+17</v>
      </c>
      <c r="O136" s="39">
        <f>$AD$5</f>
        <v>4210038387792135</v>
      </c>
      <c r="P136" s="63">
        <f>$AR$5</f>
        <v>123100393474</v>
      </c>
      <c r="Q136" s="39">
        <f>$AB$5</f>
        <v>859047860295</v>
      </c>
      <c r="R136" s="39">
        <f>$AA$5</f>
        <v>12545691535</v>
      </c>
      <c r="T136" s="24"/>
    </row>
    <row r="137" spans="10:20">
      <c r="J137" s="39">
        <f>$AH$5</f>
        <v>1.1503166289706361E+23</v>
      </c>
      <c r="K137" s="39">
        <f>$AG$5</f>
        <v>1.5716684413122047E+21</v>
      </c>
      <c r="L137" s="39">
        <f>$AF$5</f>
        <v>2.162994034885931E+19</v>
      </c>
      <c r="M137" s="39">
        <f>$AE$5</f>
        <v>3.0024635741202643E+17</v>
      </c>
      <c r="N137" s="39">
        <f>$AD$5</f>
        <v>4210038387792135</v>
      </c>
      <c r="O137" s="39">
        <f>$AC$5</f>
        <v>59732129675791</v>
      </c>
      <c r="P137" s="63">
        <f>$AQ$5</f>
        <v>1795576924</v>
      </c>
      <c r="Q137" s="39">
        <f>$AA$5</f>
        <v>12545691535</v>
      </c>
      <c r="R137" s="39">
        <f>$Z$5</f>
        <v>186368535</v>
      </c>
    </row>
    <row r="138" spans="10:20">
      <c r="J138" s="39">
        <f>$AG$5</f>
        <v>1.5716684413122047E+21</v>
      </c>
      <c r="K138" s="39">
        <f>$AF$5</f>
        <v>2.162994034885931E+19</v>
      </c>
      <c r="L138" s="39">
        <f>$AE$5</f>
        <v>3.0024635741202643E+17</v>
      </c>
      <c r="M138" s="39">
        <f>$AD$5</f>
        <v>4210038387792135</v>
      </c>
      <c r="N138" s="39">
        <f>$AC$5</f>
        <v>59732129675791</v>
      </c>
      <c r="O138" s="39">
        <f>$AB$5</f>
        <v>859047860295</v>
      </c>
      <c r="P138" s="63">
        <f>$AP$5</f>
        <v>26626546</v>
      </c>
      <c r="Q138" s="39">
        <f>$Z$5</f>
        <v>186368535</v>
      </c>
      <c r="R138" s="39">
        <f>$Y$5</f>
        <v>2820151</v>
      </c>
    </row>
    <row r="139" spans="10:20">
      <c r="J139" s="39">
        <f>$AF$5</f>
        <v>2.162994034885931E+19</v>
      </c>
      <c r="K139" s="39">
        <f>$AE$5</f>
        <v>3.0024635741202643E+17</v>
      </c>
      <c r="L139" s="39">
        <f>$AD$5</f>
        <v>4210038387792135</v>
      </c>
      <c r="M139" s="39">
        <f>$AC$5</f>
        <v>59732129675791</v>
      </c>
      <c r="N139" s="39">
        <f>$AB$5</f>
        <v>859047860295</v>
      </c>
      <c r="O139" s="39">
        <f>$AA$5</f>
        <v>12545691535</v>
      </c>
      <c r="P139" s="63">
        <f>$AO$5</f>
        <v>401968</v>
      </c>
      <c r="Q139" s="39">
        <f>$Y$5</f>
        <v>2820151</v>
      </c>
      <c r="R139" s="39">
        <f>$X$5</f>
        <v>43515</v>
      </c>
    </row>
    <row r="140" spans="10:20">
      <c r="J140" s="39">
        <f>$AE$5</f>
        <v>3.0024635741202643E+17</v>
      </c>
      <c r="K140" s="39">
        <f>$AD$5</f>
        <v>4210038387792135</v>
      </c>
      <c r="L140" s="39">
        <f>$AC$5</f>
        <v>59732129675791</v>
      </c>
      <c r="M140" s="39">
        <f>$AB$5</f>
        <v>859047860295</v>
      </c>
      <c r="N140" s="39">
        <f>$AA$5</f>
        <v>12545691535</v>
      </c>
      <c r="O140" s="39">
        <f>$Z$5</f>
        <v>186368535</v>
      </c>
      <c r="P140" s="63">
        <f>$AN$5</f>
        <v>6184</v>
      </c>
      <c r="Q140" s="39">
        <f>$X$5</f>
        <v>43515</v>
      </c>
      <c r="R140" s="39">
        <f>$W$5</f>
        <v>685</v>
      </c>
    </row>
    <row r="141" spans="10:20" ht="15.75" thickBot="1">
      <c r="J141" s="70">
        <f>$AD$5</f>
        <v>4210038387792135</v>
      </c>
      <c r="K141" s="70">
        <f>$AC$5</f>
        <v>59732129675791</v>
      </c>
      <c r="L141" s="70">
        <f>$AB$5</f>
        <v>859047860295</v>
      </c>
      <c r="M141" s="70">
        <f>$AA$5</f>
        <v>12545691535</v>
      </c>
      <c r="N141" s="70">
        <f>$Z$5</f>
        <v>186368535</v>
      </c>
      <c r="O141" s="70">
        <f>$Y$5</f>
        <v>2820151</v>
      </c>
      <c r="P141" s="71">
        <f>$AM$5</f>
        <v>97</v>
      </c>
      <c r="Q141" s="70">
        <f>$W$5</f>
        <v>685</v>
      </c>
      <c r="R141" s="70">
        <f>$W$2</f>
        <v>11</v>
      </c>
      <c r="S141" s="16">
        <f>[1]!xMatDet(J133:R141)/[1]!xMatDet(J142:R150)</f>
        <v>6362.6324858375483</v>
      </c>
    </row>
    <row r="142" spans="10:20">
      <c r="J142" s="39">
        <f>$AL$5</f>
        <v>3.4781605591867382E+30</v>
      </c>
      <c r="K142" s="39">
        <f>$AK$5</f>
        <v>4.6613881837492098E+28</v>
      </c>
      <c r="L142" s="39">
        <f>$AJ$5</f>
        <v>6.2701584820619147E+26</v>
      </c>
      <c r="M142" s="39">
        <f>$AI$5</f>
        <v>8.4708966672821023E+24</v>
      </c>
      <c r="N142" s="39">
        <f>$AH$5</f>
        <v>1.1503166289706361E+23</v>
      </c>
      <c r="O142" s="39">
        <f>$AG$5</f>
        <v>1.5716684413122047E+21</v>
      </c>
      <c r="P142" s="39">
        <f>$AF$5</f>
        <v>2.162994034885931E+19</v>
      </c>
      <c r="Q142" s="39">
        <f>$AE$5</f>
        <v>3.0024635741202643E+17</v>
      </c>
      <c r="R142" s="39">
        <f>$AD$5</f>
        <v>4210038387792135</v>
      </c>
    </row>
    <row r="143" spans="10:20">
      <c r="J143" s="39">
        <f>$AK$5</f>
        <v>4.6613881837492098E+28</v>
      </c>
      <c r="K143" s="39">
        <f>$AJ$5</f>
        <v>6.2701584820619147E+26</v>
      </c>
      <c r="L143" s="39">
        <f>$AI$5</f>
        <v>8.4708966672821023E+24</v>
      </c>
      <c r="M143" s="39">
        <f>$AH$5</f>
        <v>1.1503166289706361E+23</v>
      </c>
      <c r="N143" s="39">
        <f>$AG$5</f>
        <v>1.5716684413122047E+21</v>
      </c>
      <c r="O143" s="39">
        <f>$AF$5</f>
        <v>2.162994034885931E+19</v>
      </c>
      <c r="P143" s="39">
        <f>$AE$5</f>
        <v>3.0024635741202643E+17</v>
      </c>
      <c r="Q143" s="39">
        <f>$AD$5</f>
        <v>4210038387792135</v>
      </c>
      <c r="R143" s="39">
        <f>$AC$5</f>
        <v>59732129675791</v>
      </c>
    </row>
    <row r="144" spans="10:20">
      <c r="J144" s="39">
        <f>$AJ$5</f>
        <v>6.2701584820619147E+26</v>
      </c>
      <c r="K144" s="39">
        <f>$AI$5</f>
        <v>8.4708966672821023E+24</v>
      </c>
      <c r="L144" s="39">
        <f>$AH$5</f>
        <v>1.1503166289706361E+23</v>
      </c>
      <c r="M144" s="39">
        <f>$AG$5</f>
        <v>1.5716684413122047E+21</v>
      </c>
      <c r="N144" s="39">
        <f>$AF$5</f>
        <v>2.162994034885931E+19</v>
      </c>
      <c r="O144" s="39">
        <f>$AE$5</f>
        <v>3.0024635741202643E+17</v>
      </c>
      <c r="P144" s="39">
        <f>$AD$5</f>
        <v>4210038387792135</v>
      </c>
      <c r="Q144" s="39">
        <f>$AC$5</f>
        <v>59732129675791</v>
      </c>
      <c r="R144" s="39">
        <f>$AB$5</f>
        <v>859047860295</v>
      </c>
    </row>
    <row r="145" spans="10:20">
      <c r="J145" s="39">
        <f>$AI$5</f>
        <v>8.4708966672821023E+24</v>
      </c>
      <c r="K145" s="39">
        <f>$AH$5</f>
        <v>1.1503166289706361E+23</v>
      </c>
      <c r="L145" s="39">
        <f>$AG$5</f>
        <v>1.5716684413122047E+21</v>
      </c>
      <c r="M145" s="39">
        <f>$AF$5</f>
        <v>2.162994034885931E+19</v>
      </c>
      <c r="N145" s="39">
        <f>$AE$5</f>
        <v>3.0024635741202643E+17</v>
      </c>
      <c r="O145" s="39">
        <f>$AD$5</f>
        <v>4210038387792135</v>
      </c>
      <c r="P145" s="39">
        <f>$AC$5</f>
        <v>59732129675791</v>
      </c>
      <c r="Q145" s="39">
        <f>$AB$5</f>
        <v>859047860295</v>
      </c>
      <c r="R145" s="39">
        <f>$AA$5</f>
        <v>12545691535</v>
      </c>
    </row>
    <row r="146" spans="10:20">
      <c r="J146" s="39">
        <f>$AH$5</f>
        <v>1.1503166289706361E+23</v>
      </c>
      <c r="K146" s="39">
        <f>$AG$5</f>
        <v>1.5716684413122047E+21</v>
      </c>
      <c r="L146" s="39">
        <f>$AF$5</f>
        <v>2.162994034885931E+19</v>
      </c>
      <c r="M146" s="39">
        <f>$AE$5</f>
        <v>3.0024635741202643E+17</v>
      </c>
      <c r="N146" s="39">
        <f>$AD$5</f>
        <v>4210038387792135</v>
      </c>
      <c r="O146" s="39">
        <f>$AC$5</f>
        <v>59732129675791</v>
      </c>
      <c r="P146" s="39">
        <f>$AB$5</f>
        <v>859047860295</v>
      </c>
      <c r="Q146" s="39">
        <f>$AA$5</f>
        <v>12545691535</v>
      </c>
      <c r="R146" s="39">
        <f>$Z$5</f>
        <v>186368535</v>
      </c>
    </row>
    <row r="147" spans="10:20">
      <c r="J147" s="39">
        <f>$AG$5</f>
        <v>1.5716684413122047E+21</v>
      </c>
      <c r="K147" s="39">
        <f>$AF$5</f>
        <v>2.162994034885931E+19</v>
      </c>
      <c r="L147" s="39">
        <f>$AE$5</f>
        <v>3.0024635741202643E+17</v>
      </c>
      <c r="M147" s="39">
        <f>$AD$5</f>
        <v>4210038387792135</v>
      </c>
      <c r="N147" s="39">
        <f>$AC$5</f>
        <v>59732129675791</v>
      </c>
      <c r="O147" s="39">
        <f>$AB$5</f>
        <v>859047860295</v>
      </c>
      <c r="P147" s="39">
        <f>$AA$5</f>
        <v>12545691535</v>
      </c>
      <c r="Q147" s="39">
        <f>$Z$5</f>
        <v>186368535</v>
      </c>
      <c r="R147" s="39">
        <f>$Y$5</f>
        <v>2820151</v>
      </c>
    </row>
    <row r="148" spans="10:20">
      <c r="J148" s="39">
        <f>$AF$5</f>
        <v>2.162994034885931E+19</v>
      </c>
      <c r="K148" s="39">
        <f>$AE$5</f>
        <v>3.0024635741202643E+17</v>
      </c>
      <c r="L148" s="39">
        <f>$AD$5</f>
        <v>4210038387792135</v>
      </c>
      <c r="M148" s="39">
        <f>$AC$5</f>
        <v>59732129675791</v>
      </c>
      <c r="N148" s="39">
        <f>$AB$5</f>
        <v>859047860295</v>
      </c>
      <c r="O148" s="39">
        <f>$AA$5</f>
        <v>12545691535</v>
      </c>
      <c r="P148" s="39">
        <f>$Z$5</f>
        <v>186368535</v>
      </c>
      <c r="Q148" s="39">
        <f>$Y$5</f>
        <v>2820151</v>
      </c>
      <c r="R148" s="39">
        <f>$X$5</f>
        <v>43515</v>
      </c>
    </row>
    <row r="149" spans="10:20">
      <c r="J149" s="39">
        <f>$AE$5</f>
        <v>3.0024635741202643E+17</v>
      </c>
      <c r="K149" s="39">
        <f>$AD$5</f>
        <v>4210038387792135</v>
      </c>
      <c r="L149" s="39">
        <f>$AC$5</f>
        <v>59732129675791</v>
      </c>
      <c r="M149" s="39">
        <f>$AB$5</f>
        <v>859047860295</v>
      </c>
      <c r="N149" s="39">
        <f>$AA$5</f>
        <v>12545691535</v>
      </c>
      <c r="O149" s="39">
        <f>$Z$5</f>
        <v>186368535</v>
      </c>
      <c r="P149" s="39">
        <f>$Y$5</f>
        <v>2820151</v>
      </c>
      <c r="Q149" s="39">
        <f>$X$5</f>
        <v>43515</v>
      </c>
      <c r="R149" s="39">
        <f>$W$5</f>
        <v>685</v>
      </c>
    </row>
    <row r="150" spans="10:20">
      <c r="J150" s="39">
        <f>$AD$5</f>
        <v>4210038387792135</v>
      </c>
      <c r="K150" s="39">
        <f>$AC$5</f>
        <v>59732129675791</v>
      </c>
      <c r="L150" s="39">
        <f>$AB$5</f>
        <v>859047860295</v>
      </c>
      <c r="M150" s="39">
        <f>$AA$5</f>
        <v>12545691535</v>
      </c>
      <c r="N150" s="39">
        <f>$Z$5</f>
        <v>186368535</v>
      </c>
      <c r="O150" s="39">
        <f>$Y$5</f>
        <v>2820151</v>
      </c>
      <c r="P150" s="39">
        <f>$X$5</f>
        <v>43515</v>
      </c>
      <c r="Q150" s="39">
        <f>$W$5</f>
        <v>685</v>
      </c>
      <c r="R150" s="39">
        <f>$W$2</f>
        <v>11</v>
      </c>
    </row>
    <row r="152" spans="10:20">
      <c r="J152" s="39"/>
      <c r="K152" s="39"/>
      <c r="L152" s="39"/>
      <c r="M152" s="39"/>
      <c r="N152" s="39"/>
      <c r="O152" s="39"/>
      <c r="P152" s="39"/>
      <c r="Q152" s="39"/>
      <c r="R152" s="39"/>
    </row>
    <row r="153" spans="10:20">
      <c r="J153" s="39"/>
      <c r="K153" s="39"/>
      <c r="L153" s="39"/>
      <c r="M153" s="39"/>
      <c r="N153" s="39"/>
      <c r="O153" s="39"/>
      <c r="P153" s="39"/>
      <c r="Q153" s="39"/>
      <c r="R153" s="39"/>
    </row>
    <row r="154" spans="10:20">
      <c r="J154" s="39">
        <f>$AL$5</f>
        <v>3.4781605591867382E+30</v>
      </c>
      <c r="K154" s="39">
        <f>$AK$5</f>
        <v>4.6613881837492098E+28</v>
      </c>
      <c r="L154" s="39">
        <f>$AJ$5</f>
        <v>6.2701584820619147E+26</v>
      </c>
      <c r="M154" s="39">
        <f>$AI$5</f>
        <v>8.4708966672821023E+24</v>
      </c>
      <c r="N154" s="39">
        <f>$AH$5</f>
        <v>1.1503166289706361E+23</v>
      </c>
      <c r="O154" s="39">
        <f>$AG$5</f>
        <v>1.5716684413122047E+21</v>
      </c>
      <c r="P154" s="39">
        <f>$AF$5</f>
        <v>2.162994034885931E+19</v>
      </c>
      <c r="Q154" s="63">
        <f>$AU$5</f>
        <v>4.3074374358992288E+16</v>
      </c>
      <c r="R154" s="39">
        <f>$AD$5</f>
        <v>4210038387792135</v>
      </c>
    </row>
    <row r="155" spans="10:20">
      <c r="J155" s="39">
        <f>$AK$5</f>
        <v>4.6613881837492098E+28</v>
      </c>
      <c r="K155" s="39">
        <f>$AJ$5</f>
        <v>6.2701584820619147E+26</v>
      </c>
      <c r="L155" s="39">
        <f>$AI$5</f>
        <v>8.4708966672821023E+24</v>
      </c>
      <c r="M155" s="39">
        <f>$AH$5</f>
        <v>1.1503166289706361E+23</v>
      </c>
      <c r="N155" s="39">
        <f>$AG$5</f>
        <v>1.5716684413122047E+21</v>
      </c>
      <c r="O155" s="39">
        <f>$AF$5</f>
        <v>2.162994034885931E+19</v>
      </c>
      <c r="P155" s="39">
        <f>$AE$5</f>
        <v>3.0024635741202643E+17</v>
      </c>
      <c r="Q155" s="63">
        <f>$AT$5</f>
        <v>603964096749226</v>
      </c>
      <c r="R155" s="39">
        <f>$AC$5</f>
        <v>59732129675791</v>
      </c>
    </row>
    <row r="156" spans="10:20">
      <c r="J156" s="39">
        <f>$AJ$5</f>
        <v>6.2701584820619147E+26</v>
      </c>
      <c r="K156" s="39">
        <f>$AI$5</f>
        <v>8.4708966672821023E+24</v>
      </c>
      <c r="L156" s="39">
        <f>$AH$5</f>
        <v>1.1503166289706361E+23</v>
      </c>
      <c r="M156" s="39">
        <f>$AG$5</f>
        <v>1.5716684413122047E+21</v>
      </c>
      <c r="N156" s="39">
        <f>$AF$5</f>
        <v>2.162994034885931E+19</v>
      </c>
      <c r="O156" s="39">
        <f>$AE$5</f>
        <v>3.0024635741202643E+17</v>
      </c>
      <c r="P156" s="39">
        <f>$AD$5</f>
        <v>4210038387792135</v>
      </c>
      <c r="Q156" s="63">
        <f>$AS$5</f>
        <v>8565991486948</v>
      </c>
      <c r="R156" s="39">
        <f>$AB$5</f>
        <v>859047860295</v>
      </c>
      <c r="T156" s="16"/>
    </row>
    <row r="157" spans="10:20">
      <c r="J157" s="39">
        <f>$AI$5</f>
        <v>8.4708966672821023E+24</v>
      </c>
      <c r="K157" s="39">
        <f>$AH$5</f>
        <v>1.1503166289706361E+23</v>
      </c>
      <c r="L157" s="39">
        <f>$AG$5</f>
        <v>1.5716684413122047E+21</v>
      </c>
      <c r="M157" s="39">
        <f>$AF$5</f>
        <v>2.162994034885931E+19</v>
      </c>
      <c r="N157" s="39">
        <f>$AE$5</f>
        <v>3.0024635741202643E+17</v>
      </c>
      <c r="O157" s="39">
        <f>$AD$5</f>
        <v>4210038387792135</v>
      </c>
      <c r="P157" s="39">
        <f>$AC$5</f>
        <v>59732129675791</v>
      </c>
      <c r="Q157" s="63">
        <f>$AR$5</f>
        <v>123100393474</v>
      </c>
      <c r="R157" s="39">
        <f>$AA$5</f>
        <v>12545691535</v>
      </c>
      <c r="T157" s="24"/>
    </row>
    <row r="158" spans="10:20">
      <c r="J158" s="39">
        <f>$AH$5</f>
        <v>1.1503166289706361E+23</v>
      </c>
      <c r="K158" s="39">
        <f>$AG$5</f>
        <v>1.5716684413122047E+21</v>
      </c>
      <c r="L158" s="39">
        <f>$AF$5</f>
        <v>2.162994034885931E+19</v>
      </c>
      <c r="M158" s="39">
        <f>$AE$5</f>
        <v>3.0024635741202643E+17</v>
      </c>
      <c r="N158" s="39">
        <f>$AD$5</f>
        <v>4210038387792135</v>
      </c>
      <c r="O158" s="39">
        <f>$AC$5</f>
        <v>59732129675791</v>
      </c>
      <c r="P158" s="39">
        <f>$AB$5</f>
        <v>859047860295</v>
      </c>
      <c r="Q158" s="63">
        <f>$AQ$5</f>
        <v>1795576924</v>
      </c>
      <c r="R158" s="39">
        <f>$Z$5</f>
        <v>186368535</v>
      </c>
    </row>
    <row r="159" spans="10:20">
      <c r="J159" s="39">
        <f>$AG$5</f>
        <v>1.5716684413122047E+21</v>
      </c>
      <c r="K159" s="39">
        <f>$AF$5</f>
        <v>2.162994034885931E+19</v>
      </c>
      <c r="L159" s="39">
        <f>$AE$5</f>
        <v>3.0024635741202643E+17</v>
      </c>
      <c r="M159" s="39">
        <f>$AD$5</f>
        <v>4210038387792135</v>
      </c>
      <c r="N159" s="39">
        <f>$AC$5</f>
        <v>59732129675791</v>
      </c>
      <c r="O159" s="39">
        <f>$AB$5</f>
        <v>859047860295</v>
      </c>
      <c r="P159" s="39">
        <f>$AA$5</f>
        <v>12545691535</v>
      </c>
      <c r="Q159" s="63">
        <f>$AP$5</f>
        <v>26626546</v>
      </c>
      <c r="R159" s="39">
        <f>$Y$5</f>
        <v>2820151</v>
      </c>
    </row>
    <row r="160" spans="10:20">
      <c r="J160" s="39">
        <f>$AF$5</f>
        <v>2.162994034885931E+19</v>
      </c>
      <c r="K160" s="39">
        <f>$AE$5</f>
        <v>3.0024635741202643E+17</v>
      </c>
      <c r="L160" s="39">
        <f>$AD$5</f>
        <v>4210038387792135</v>
      </c>
      <c r="M160" s="39">
        <f>$AC$5</f>
        <v>59732129675791</v>
      </c>
      <c r="N160" s="39">
        <f>$AB$5</f>
        <v>859047860295</v>
      </c>
      <c r="O160" s="39">
        <f>$AA$5</f>
        <v>12545691535</v>
      </c>
      <c r="P160" s="39">
        <f>$Z$5</f>
        <v>186368535</v>
      </c>
      <c r="Q160" s="63">
        <f>$AO$5</f>
        <v>401968</v>
      </c>
      <c r="R160" s="39">
        <f>$X$5</f>
        <v>43515</v>
      </c>
    </row>
    <row r="161" spans="10:19">
      <c r="J161" s="39">
        <f>$AE$5</f>
        <v>3.0024635741202643E+17</v>
      </c>
      <c r="K161" s="39">
        <f>$AD$5</f>
        <v>4210038387792135</v>
      </c>
      <c r="L161" s="39">
        <f>$AC$5</f>
        <v>59732129675791</v>
      </c>
      <c r="M161" s="39">
        <f>$AB$5</f>
        <v>859047860295</v>
      </c>
      <c r="N161" s="39">
        <f>$AA$5</f>
        <v>12545691535</v>
      </c>
      <c r="O161" s="39">
        <f>$Z$5</f>
        <v>186368535</v>
      </c>
      <c r="P161" s="39">
        <f>$Y$5</f>
        <v>2820151</v>
      </c>
      <c r="Q161" s="63">
        <f>$AN$5</f>
        <v>6184</v>
      </c>
      <c r="R161" s="39">
        <f>$W$5</f>
        <v>685</v>
      </c>
    </row>
    <row r="162" spans="10:19" ht="15.75" thickBot="1">
      <c r="J162" s="70">
        <f>$AD$5</f>
        <v>4210038387792135</v>
      </c>
      <c r="K162" s="70">
        <f>$AC$5</f>
        <v>59732129675791</v>
      </c>
      <c r="L162" s="70">
        <f>$AB$5</f>
        <v>859047860295</v>
      </c>
      <c r="M162" s="70">
        <f>$AA$5</f>
        <v>12545691535</v>
      </c>
      <c r="N162" s="70">
        <f>$Z$5</f>
        <v>186368535</v>
      </c>
      <c r="O162" s="70">
        <f>$Y$5</f>
        <v>2820151</v>
      </c>
      <c r="P162" s="70">
        <f>$X$5</f>
        <v>43515</v>
      </c>
      <c r="Q162" s="71">
        <f>$AM$5</f>
        <v>97</v>
      </c>
      <c r="R162" s="70">
        <f>$W$2</f>
        <v>11</v>
      </c>
      <c r="S162" s="16">
        <f>[1]!xMatDet(J154:R162)/[1]!xMatDet(J163:R171)</f>
        <v>-177071.42420771762</v>
      </c>
    </row>
    <row r="163" spans="10:19">
      <c r="J163" s="39">
        <f>$AL$5</f>
        <v>3.4781605591867382E+30</v>
      </c>
      <c r="K163" s="39">
        <f>$AK$5</f>
        <v>4.6613881837492098E+28</v>
      </c>
      <c r="L163" s="39">
        <f>$AJ$5</f>
        <v>6.2701584820619147E+26</v>
      </c>
      <c r="M163" s="39">
        <f>$AI$5</f>
        <v>8.4708966672821023E+24</v>
      </c>
      <c r="N163" s="39">
        <f>$AH$5</f>
        <v>1.1503166289706361E+23</v>
      </c>
      <c r="O163" s="39">
        <f>$AG$5</f>
        <v>1.5716684413122047E+21</v>
      </c>
      <c r="P163" s="39">
        <f>$AF$5</f>
        <v>2.162994034885931E+19</v>
      </c>
      <c r="Q163" s="39">
        <f>$AE$5</f>
        <v>3.0024635741202643E+17</v>
      </c>
      <c r="R163" s="39">
        <f>$AD$5</f>
        <v>4210038387792135</v>
      </c>
    </row>
    <row r="164" spans="10:19">
      <c r="J164" s="39">
        <f>$AK$5</f>
        <v>4.6613881837492098E+28</v>
      </c>
      <c r="K164" s="39">
        <f>$AJ$5</f>
        <v>6.2701584820619147E+26</v>
      </c>
      <c r="L164" s="39">
        <f>$AI$5</f>
        <v>8.4708966672821023E+24</v>
      </c>
      <c r="M164" s="39">
        <f>$AH$5</f>
        <v>1.1503166289706361E+23</v>
      </c>
      <c r="N164" s="39">
        <f>$AG$5</f>
        <v>1.5716684413122047E+21</v>
      </c>
      <c r="O164" s="39">
        <f>$AF$5</f>
        <v>2.162994034885931E+19</v>
      </c>
      <c r="P164" s="39">
        <f>$AE$5</f>
        <v>3.0024635741202643E+17</v>
      </c>
      <c r="Q164" s="39">
        <f>$AD$5</f>
        <v>4210038387792135</v>
      </c>
      <c r="R164" s="39">
        <f>$AC$5</f>
        <v>59732129675791</v>
      </c>
    </row>
    <row r="165" spans="10:19">
      <c r="J165" s="39">
        <f>$AJ$5</f>
        <v>6.2701584820619147E+26</v>
      </c>
      <c r="K165" s="39">
        <f>$AI$5</f>
        <v>8.4708966672821023E+24</v>
      </c>
      <c r="L165" s="39">
        <f>$AH$5</f>
        <v>1.1503166289706361E+23</v>
      </c>
      <c r="M165" s="39">
        <f>$AG$5</f>
        <v>1.5716684413122047E+21</v>
      </c>
      <c r="N165" s="39">
        <f>$AF$5</f>
        <v>2.162994034885931E+19</v>
      </c>
      <c r="O165" s="39">
        <f>$AE$5</f>
        <v>3.0024635741202643E+17</v>
      </c>
      <c r="P165" s="39">
        <f>$AD$5</f>
        <v>4210038387792135</v>
      </c>
      <c r="Q165" s="39">
        <f>$AC$5</f>
        <v>59732129675791</v>
      </c>
      <c r="R165" s="39">
        <f>$AB$5</f>
        <v>859047860295</v>
      </c>
    </row>
    <row r="166" spans="10:19">
      <c r="J166" s="39">
        <f>$AI$5</f>
        <v>8.4708966672821023E+24</v>
      </c>
      <c r="K166" s="39">
        <f>$AH$5</f>
        <v>1.1503166289706361E+23</v>
      </c>
      <c r="L166" s="39">
        <f>$AG$5</f>
        <v>1.5716684413122047E+21</v>
      </c>
      <c r="M166" s="39">
        <f>$AF$5</f>
        <v>2.162994034885931E+19</v>
      </c>
      <c r="N166" s="39">
        <f>$AE$5</f>
        <v>3.0024635741202643E+17</v>
      </c>
      <c r="O166" s="39">
        <f>$AD$5</f>
        <v>4210038387792135</v>
      </c>
      <c r="P166" s="39">
        <f>$AC$5</f>
        <v>59732129675791</v>
      </c>
      <c r="Q166" s="39">
        <f>$AB$5</f>
        <v>859047860295</v>
      </c>
      <c r="R166" s="39">
        <f>$AA$5</f>
        <v>12545691535</v>
      </c>
    </row>
    <row r="167" spans="10:19">
      <c r="J167" s="39">
        <f>$AH$5</f>
        <v>1.1503166289706361E+23</v>
      </c>
      <c r="K167" s="39">
        <f>$AG$5</f>
        <v>1.5716684413122047E+21</v>
      </c>
      <c r="L167" s="39">
        <f>$AF$5</f>
        <v>2.162994034885931E+19</v>
      </c>
      <c r="M167" s="39">
        <f>$AE$5</f>
        <v>3.0024635741202643E+17</v>
      </c>
      <c r="N167" s="39">
        <f>$AD$5</f>
        <v>4210038387792135</v>
      </c>
      <c r="O167" s="39">
        <f>$AC$5</f>
        <v>59732129675791</v>
      </c>
      <c r="P167" s="39">
        <f>$AB$5</f>
        <v>859047860295</v>
      </c>
      <c r="Q167" s="39">
        <f>$AA$5</f>
        <v>12545691535</v>
      </c>
      <c r="R167" s="39">
        <f>$Z$5</f>
        <v>186368535</v>
      </c>
    </row>
    <row r="168" spans="10:19">
      <c r="J168" s="39">
        <f>$AG$5</f>
        <v>1.5716684413122047E+21</v>
      </c>
      <c r="K168" s="39">
        <f>$AF$5</f>
        <v>2.162994034885931E+19</v>
      </c>
      <c r="L168" s="39">
        <f>$AE$5</f>
        <v>3.0024635741202643E+17</v>
      </c>
      <c r="M168" s="39">
        <f>$AD$5</f>
        <v>4210038387792135</v>
      </c>
      <c r="N168" s="39">
        <f>$AC$5</f>
        <v>59732129675791</v>
      </c>
      <c r="O168" s="39">
        <f>$AB$5</f>
        <v>859047860295</v>
      </c>
      <c r="P168" s="39">
        <f>$AA$5</f>
        <v>12545691535</v>
      </c>
      <c r="Q168" s="39">
        <f>$Z$5</f>
        <v>186368535</v>
      </c>
      <c r="R168" s="39">
        <f>$Y$5</f>
        <v>2820151</v>
      </c>
    </row>
    <row r="169" spans="10:19">
      <c r="J169" s="39">
        <f>$AF$5</f>
        <v>2.162994034885931E+19</v>
      </c>
      <c r="K169" s="39">
        <f>$AE$5</f>
        <v>3.0024635741202643E+17</v>
      </c>
      <c r="L169" s="39">
        <f>$AD$5</f>
        <v>4210038387792135</v>
      </c>
      <c r="M169" s="39">
        <f>$AC$5</f>
        <v>59732129675791</v>
      </c>
      <c r="N169" s="39">
        <f>$AB$5</f>
        <v>859047860295</v>
      </c>
      <c r="O169" s="39">
        <f>$AA$5</f>
        <v>12545691535</v>
      </c>
      <c r="P169" s="39">
        <f>$Z$5</f>
        <v>186368535</v>
      </c>
      <c r="Q169" s="39">
        <f>$Y$5</f>
        <v>2820151</v>
      </c>
      <c r="R169" s="39">
        <f>$X$5</f>
        <v>43515</v>
      </c>
    </row>
    <row r="170" spans="10:19">
      <c r="J170" s="39">
        <f>$AE$5</f>
        <v>3.0024635741202643E+17</v>
      </c>
      <c r="K170" s="39">
        <f>$AD$5</f>
        <v>4210038387792135</v>
      </c>
      <c r="L170" s="39">
        <f>$AC$5</f>
        <v>59732129675791</v>
      </c>
      <c r="M170" s="39">
        <f>$AB$5</f>
        <v>859047860295</v>
      </c>
      <c r="N170" s="39">
        <f>$AA$5</f>
        <v>12545691535</v>
      </c>
      <c r="O170" s="39">
        <f>$Z$5</f>
        <v>186368535</v>
      </c>
      <c r="P170" s="39">
        <f>$Y$5</f>
        <v>2820151</v>
      </c>
      <c r="Q170" s="39">
        <f>$X$5</f>
        <v>43515</v>
      </c>
      <c r="R170" s="39">
        <f>$W$5</f>
        <v>685</v>
      </c>
    </row>
    <row r="171" spans="10:19">
      <c r="J171" s="39">
        <f>$AD$5</f>
        <v>4210038387792135</v>
      </c>
      <c r="K171" s="39">
        <f>$AC$5</f>
        <v>59732129675791</v>
      </c>
      <c r="L171" s="39">
        <f>$AB$5</f>
        <v>859047860295</v>
      </c>
      <c r="M171" s="39">
        <f>$AA$5</f>
        <v>12545691535</v>
      </c>
      <c r="N171" s="39">
        <f>$Z$5</f>
        <v>186368535</v>
      </c>
      <c r="O171" s="39">
        <f>$Y$5</f>
        <v>2820151</v>
      </c>
      <c r="P171" s="39">
        <f>$X$5</f>
        <v>43515</v>
      </c>
      <c r="Q171" s="39">
        <f>$W$5</f>
        <v>685</v>
      </c>
      <c r="R171" s="39">
        <f>$W$2</f>
        <v>11</v>
      </c>
    </row>
    <row r="173" spans="10:19">
      <c r="J173" s="39"/>
      <c r="K173" s="39"/>
      <c r="L173" s="39"/>
      <c r="M173" s="39"/>
      <c r="N173" s="39"/>
      <c r="O173" s="39"/>
      <c r="P173" s="39"/>
      <c r="Q173" s="39"/>
      <c r="R173" s="39"/>
    </row>
    <row r="174" spans="10:19">
      <c r="J174" s="39"/>
      <c r="K174" s="39"/>
      <c r="L174" s="39"/>
      <c r="M174" s="39"/>
      <c r="N174" s="39"/>
      <c r="O174" s="39"/>
      <c r="P174" s="39"/>
      <c r="Q174" s="39"/>
      <c r="R174" s="39"/>
    </row>
    <row r="175" spans="10:19">
      <c r="J175" s="39">
        <f>$AL$5</f>
        <v>3.4781605591867382E+30</v>
      </c>
      <c r="K175" s="39">
        <f>$AK$5</f>
        <v>4.6613881837492098E+28</v>
      </c>
      <c r="L175" s="39">
        <f>$AJ$5</f>
        <v>6.2701584820619147E+26</v>
      </c>
      <c r="M175" s="39">
        <f>$AI$5</f>
        <v>8.4708966672821023E+24</v>
      </c>
      <c r="N175" s="39">
        <f>$AH$5</f>
        <v>1.1503166289706361E+23</v>
      </c>
      <c r="O175" s="39">
        <f>$AG$5</f>
        <v>1.5716684413122047E+21</v>
      </c>
      <c r="P175" s="39">
        <f>$AF$5</f>
        <v>2.162994034885931E+19</v>
      </c>
      <c r="Q175" s="39">
        <f>$AE$5</f>
        <v>3.0024635741202643E+17</v>
      </c>
      <c r="R175" s="63">
        <f>$AU$5</f>
        <v>4.3074374358992288E+16</v>
      </c>
    </row>
    <row r="176" spans="10:19">
      <c r="J176" s="39">
        <f>$AK$5</f>
        <v>4.6613881837492098E+28</v>
      </c>
      <c r="K176" s="39">
        <f>$AJ$5</f>
        <v>6.2701584820619147E+26</v>
      </c>
      <c r="L176" s="39">
        <f>$AI$5</f>
        <v>8.4708966672821023E+24</v>
      </c>
      <c r="M176" s="39">
        <f>$AH$5</f>
        <v>1.1503166289706361E+23</v>
      </c>
      <c r="N176" s="39">
        <f>$AG$5</f>
        <v>1.5716684413122047E+21</v>
      </c>
      <c r="O176" s="39">
        <f>$AF$5</f>
        <v>2.162994034885931E+19</v>
      </c>
      <c r="P176" s="39">
        <f>$AE$5</f>
        <v>3.0024635741202643E+17</v>
      </c>
      <c r="Q176" s="39">
        <f>$AD$5</f>
        <v>4210038387792135</v>
      </c>
      <c r="R176" s="63">
        <f>$AT$5</f>
        <v>603964096749226</v>
      </c>
    </row>
    <row r="177" spans="10:20">
      <c r="J177" s="39">
        <f>$AJ$5</f>
        <v>6.2701584820619147E+26</v>
      </c>
      <c r="K177" s="39">
        <f>$AI$5</f>
        <v>8.4708966672821023E+24</v>
      </c>
      <c r="L177" s="39">
        <f>$AH$5</f>
        <v>1.1503166289706361E+23</v>
      </c>
      <c r="M177" s="39">
        <f>$AG$5</f>
        <v>1.5716684413122047E+21</v>
      </c>
      <c r="N177" s="39">
        <f>$AF$5</f>
        <v>2.162994034885931E+19</v>
      </c>
      <c r="O177" s="39">
        <f>$AE$5</f>
        <v>3.0024635741202643E+17</v>
      </c>
      <c r="P177" s="39">
        <f>$AD$5</f>
        <v>4210038387792135</v>
      </c>
      <c r="Q177" s="39">
        <f>$AC$5</f>
        <v>59732129675791</v>
      </c>
      <c r="R177" s="63">
        <f>$AS$5</f>
        <v>8565991486948</v>
      </c>
    </row>
    <row r="178" spans="10:20">
      <c r="J178" s="39">
        <f>$AI$5</f>
        <v>8.4708966672821023E+24</v>
      </c>
      <c r="K178" s="39">
        <f>$AH$5</f>
        <v>1.1503166289706361E+23</v>
      </c>
      <c r="L178" s="39">
        <f>$AG$5</f>
        <v>1.5716684413122047E+21</v>
      </c>
      <c r="M178" s="39">
        <f>$AF$5</f>
        <v>2.162994034885931E+19</v>
      </c>
      <c r="N178" s="39">
        <f>$AE$5</f>
        <v>3.0024635741202643E+17</v>
      </c>
      <c r="O178" s="39">
        <f>$AD$5</f>
        <v>4210038387792135</v>
      </c>
      <c r="P178" s="39">
        <f>$AC$5</f>
        <v>59732129675791</v>
      </c>
      <c r="Q178" s="39">
        <f>$AB$5</f>
        <v>859047860295</v>
      </c>
      <c r="R178" s="63">
        <f>$AR$5</f>
        <v>123100393474</v>
      </c>
      <c r="T178" s="16"/>
    </row>
    <row r="179" spans="10:20">
      <c r="J179" s="39">
        <f>$AH$5</f>
        <v>1.1503166289706361E+23</v>
      </c>
      <c r="K179" s="39">
        <f>$AG$5</f>
        <v>1.5716684413122047E+21</v>
      </c>
      <c r="L179" s="39">
        <f>$AF$5</f>
        <v>2.162994034885931E+19</v>
      </c>
      <c r="M179" s="39">
        <f>$AE$5</f>
        <v>3.0024635741202643E+17</v>
      </c>
      <c r="N179" s="39">
        <f>$AD$5</f>
        <v>4210038387792135</v>
      </c>
      <c r="O179" s="39">
        <f>$AC$5</f>
        <v>59732129675791</v>
      </c>
      <c r="P179" s="39">
        <f>$AB$5</f>
        <v>859047860295</v>
      </c>
      <c r="Q179" s="39">
        <f>$AA$5</f>
        <v>12545691535</v>
      </c>
      <c r="R179" s="63">
        <f>$AQ$5</f>
        <v>1795576924</v>
      </c>
      <c r="T179" s="24"/>
    </row>
    <row r="180" spans="10:20">
      <c r="J180" s="39">
        <f>$AG$5</f>
        <v>1.5716684413122047E+21</v>
      </c>
      <c r="K180" s="39">
        <f>$AF$5</f>
        <v>2.162994034885931E+19</v>
      </c>
      <c r="L180" s="39">
        <f>$AE$5</f>
        <v>3.0024635741202643E+17</v>
      </c>
      <c r="M180" s="39">
        <f>$AD$5</f>
        <v>4210038387792135</v>
      </c>
      <c r="N180" s="39">
        <f>$AC$5</f>
        <v>59732129675791</v>
      </c>
      <c r="O180" s="39">
        <f>$AB$5</f>
        <v>859047860295</v>
      </c>
      <c r="P180" s="39">
        <f>$AA$5</f>
        <v>12545691535</v>
      </c>
      <c r="Q180" s="39">
        <f>$Z$5</f>
        <v>186368535</v>
      </c>
      <c r="R180" s="63">
        <f>$AP$5</f>
        <v>26626546</v>
      </c>
    </row>
    <row r="181" spans="10:20">
      <c r="J181" s="39">
        <f>$AF$5</f>
        <v>2.162994034885931E+19</v>
      </c>
      <c r="K181" s="39">
        <f>$AE$5</f>
        <v>3.0024635741202643E+17</v>
      </c>
      <c r="L181" s="39">
        <f>$AD$5</f>
        <v>4210038387792135</v>
      </c>
      <c r="M181" s="39">
        <f>$AC$5</f>
        <v>59732129675791</v>
      </c>
      <c r="N181" s="39">
        <f>$AB$5</f>
        <v>859047860295</v>
      </c>
      <c r="O181" s="39">
        <f>$AA$5</f>
        <v>12545691535</v>
      </c>
      <c r="P181" s="39">
        <f>$Z$5</f>
        <v>186368535</v>
      </c>
      <c r="Q181" s="39">
        <f>$Y$5</f>
        <v>2820151</v>
      </c>
      <c r="R181" s="63">
        <f>$AO$5</f>
        <v>401968</v>
      </c>
    </row>
    <row r="182" spans="10:20">
      <c r="J182" s="39">
        <f>$AE$5</f>
        <v>3.0024635741202643E+17</v>
      </c>
      <c r="K182" s="39">
        <f>$AD$5</f>
        <v>4210038387792135</v>
      </c>
      <c r="L182" s="39">
        <f>$AC$5</f>
        <v>59732129675791</v>
      </c>
      <c r="M182" s="39">
        <f>$AB$5</f>
        <v>859047860295</v>
      </c>
      <c r="N182" s="39">
        <f>$AA$5</f>
        <v>12545691535</v>
      </c>
      <c r="O182" s="39">
        <f>$Z$5</f>
        <v>186368535</v>
      </c>
      <c r="P182" s="39">
        <f>$Y$5</f>
        <v>2820151</v>
      </c>
      <c r="Q182" s="39">
        <f>$X$5</f>
        <v>43515</v>
      </c>
      <c r="R182" s="63">
        <f>$AN$5</f>
        <v>6184</v>
      </c>
    </row>
    <row r="183" spans="10:20" ht="15.75" thickBot="1">
      <c r="J183" s="70">
        <f>$AD$5</f>
        <v>4210038387792135</v>
      </c>
      <c r="K183" s="70">
        <f>$AC$5</f>
        <v>59732129675791</v>
      </c>
      <c r="L183" s="70">
        <f>$AB$5</f>
        <v>859047860295</v>
      </c>
      <c r="M183" s="70">
        <f>$AA$5</f>
        <v>12545691535</v>
      </c>
      <c r="N183" s="70">
        <f>$Z$5</f>
        <v>186368535</v>
      </c>
      <c r="O183" s="70">
        <f>$Y$5</f>
        <v>2820151</v>
      </c>
      <c r="P183" s="70">
        <f>$X$5</f>
        <v>43515</v>
      </c>
      <c r="Q183" s="70">
        <f>$W$5</f>
        <v>685</v>
      </c>
      <c r="R183" s="71">
        <f>$AM$5</f>
        <v>97</v>
      </c>
      <c r="S183" s="16">
        <f>[1]!xMatDet(J175:R183)/[1]!xMatDet(J184:R192)</f>
        <v>1877126.6354413482</v>
      </c>
    </row>
    <row r="184" spans="10:20">
      <c r="J184" s="39">
        <f>$AL$5</f>
        <v>3.4781605591867382E+30</v>
      </c>
      <c r="K184" s="39">
        <f>$AK$5</f>
        <v>4.6613881837492098E+28</v>
      </c>
      <c r="L184" s="39">
        <f>$AJ$5</f>
        <v>6.2701584820619147E+26</v>
      </c>
      <c r="M184" s="39">
        <f>$AI$5</f>
        <v>8.4708966672821023E+24</v>
      </c>
      <c r="N184" s="39">
        <f>$AH$5</f>
        <v>1.1503166289706361E+23</v>
      </c>
      <c r="O184" s="39">
        <f>$AG$5</f>
        <v>1.5716684413122047E+21</v>
      </c>
      <c r="P184" s="39">
        <f>$AF$5</f>
        <v>2.162994034885931E+19</v>
      </c>
      <c r="Q184" s="39">
        <f>$AE$5</f>
        <v>3.0024635741202643E+17</v>
      </c>
      <c r="R184" s="39">
        <f>$AD$5</f>
        <v>4210038387792135</v>
      </c>
    </row>
    <row r="185" spans="10:20">
      <c r="J185" s="39">
        <f>$AK$5</f>
        <v>4.6613881837492098E+28</v>
      </c>
      <c r="K185" s="39">
        <f>$AJ$5</f>
        <v>6.2701584820619147E+26</v>
      </c>
      <c r="L185" s="39">
        <f>$AI$5</f>
        <v>8.4708966672821023E+24</v>
      </c>
      <c r="M185" s="39">
        <f>$AH$5</f>
        <v>1.1503166289706361E+23</v>
      </c>
      <c r="N185" s="39">
        <f>$AG$5</f>
        <v>1.5716684413122047E+21</v>
      </c>
      <c r="O185" s="39">
        <f>$AF$5</f>
        <v>2.162994034885931E+19</v>
      </c>
      <c r="P185" s="39">
        <f>$AE$5</f>
        <v>3.0024635741202643E+17</v>
      </c>
      <c r="Q185" s="39">
        <f>$AD$5</f>
        <v>4210038387792135</v>
      </c>
      <c r="R185" s="39">
        <f>$AC$5</f>
        <v>59732129675791</v>
      </c>
    </row>
    <row r="186" spans="10:20">
      <c r="J186" s="39">
        <f>$AJ$5</f>
        <v>6.2701584820619147E+26</v>
      </c>
      <c r="K186" s="39">
        <f>$AI$5</f>
        <v>8.4708966672821023E+24</v>
      </c>
      <c r="L186" s="39">
        <f>$AH$5</f>
        <v>1.1503166289706361E+23</v>
      </c>
      <c r="M186" s="39">
        <f>$AG$5</f>
        <v>1.5716684413122047E+21</v>
      </c>
      <c r="N186" s="39">
        <f>$AF$5</f>
        <v>2.162994034885931E+19</v>
      </c>
      <c r="O186" s="39">
        <f>$AE$5</f>
        <v>3.0024635741202643E+17</v>
      </c>
      <c r="P186" s="39">
        <f>$AD$5</f>
        <v>4210038387792135</v>
      </c>
      <c r="Q186" s="39">
        <f>$AC$5</f>
        <v>59732129675791</v>
      </c>
      <c r="R186" s="39">
        <f>$AB$5</f>
        <v>859047860295</v>
      </c>
    </row>
    <row r="187" spans="10:20">
      <c r="J187" s="39">
        <f>$AI$5</f>
        <v>8.4708966672821023E+24</v>
      </c>
      <c r="K187" s="39">
        <f>$AH$5</f>
        <v>1.1503166289706361E+23</v>
      </c>
      <c r="L187" s="39">
        <f>$AG$5</f>
        <v>1.5716684413122047E+21</v>
      </c>
      <c r="M187" s="39">
        <f>$AF$5</f>
        <v>2.162994034885931E+19</v>
      </c>
      <c r="N187" s="39">
        <f>$AE$5</f>
        <v>3.0024635741202643E+17</v>
      </c>
      <c r="O187" s="39">
        <f>$AD$5</f>
        <v>4210038387792135</v>
      </c>
      <c r="P187" s="39">
        <f>$AC$5</f>
        <v>59732129675791</v>
      </c>
      <c r="Q187" s="39">
        <f>$AB$5</f>
        <v>859047860295</v>
      </c>
      <c r="R187" s="39">
        <f>$AA$5</f>
        <v>12545691535</v>
      </c>
    </row>
    <row r="188" spans="10:20">
      <c r="J188" s="39">
        <f>$AH$5</f>
        <v>1.1503166289706361E+23</v>
      </c>
      <c r="K188" s="39">
        <f>$AG$5</f>
        <v>1.5716684413122047E+21</v>
      </c>
      <c r="L188" s="39">
        <f>$AF$5</f>
        <v>2.162994034885931E+19</v>
      </c>
      <c r="M188" s="39">
        <f>$AE$5</f>
        <v>3.0024635741202643E+17</v>
      </c>
      <c r="N188" s="39">
        <f>$AD$5</f>
        <v>4210038387792135</v>
      </c>
      <c r="O188" s="39">
        <f>$AC$5</f>
        <v>59732129675791</v>
      </c>
      <c r="P188" s="39">
        <f>$AB$5</f>
        <v>859047860295</v>
      </c>
      <c r="Q188" s="39">
        <f>$AA$5</f>
        <v>12545691535</v>
      </c>
      <c r="R188" s="39">
        <f>$Z$5</f>
        <v>186368535</v>
      </c>
    </row>
    <row r="189" spans="10:20">
      <c r="J189" s="39">
        <f>$AG$5</f>
        <v>1.5716684413122047E+21</v>
      </c>
      <c r="K189" s="39">
        <f>$AF$5</f>
        <v>2.162994034885931E+19</v>
      </c>
      <c r="L189" s="39">
        <f>$AE$5</f>
        <v>3.0024635741202643E+17</v>
      </c>
      <c r="M189" s="39">
        <f>$AD$5</f>
        <v>4210038387792135</v>
      </c>
      <c r="N189" s="39">
        <f>$AC$5</f>
        <v>59732129675791</v>
      </c>
      <c r="O189" s="39">
        <f>$AB$5</f>
        <v>859047860295</v>
      </c>
      <c r="P189" s="39">
        <f>$AA$5</f>
        <v>12545691535</v>
      </c>
      <c r="Q189" s="39">
        <f>$Z$5</f>
        <v>186368535</v>
      </c>
      <c r="R189" s="39">
        <f>$Y$5</f>
        <v>2820151</v>
      </c>
    </row>
    <row r="190" spans="10:20">
      <c r="J190" s="39">
        <f>$AF$5</f>
        <v>2.162994034885931E+19</v>
      </c>
      <c r="K190" s="39">
        <f>$AE$5</f>
        <v>3.0024635741202643E+17</v>
      </c>
      <c r="L190" s="39">
        <f>$AD$5</f>
        <v>4210038387792135</v>
      </c>
      <c r="M190" s="39">
        <f>$AC$5</f>
        <v>59732129675791</v>
      </c>
      <c r="N190" s="39">
        <f>$AB$5</f>
        <v>859047860295</v>
      </c>
      <c r="O190" s="39">
        <f>$AA$5</f>
        <v>12545691535</v>
      </c>
      <c r="P190" s="39">
        <f>$Z$5</f>
        <v>186368535</v>
      </c>
      <c r="Q190" s="39">
        <f>$Y$5</f>
        <v>2820151</v>
      </c>
      <c r="R190" s="39">
        <f>$X$5</f>
        <v>43515</v>
      </c>
    </row>
    <row r="191" spans="10:20">
      <c r="J191" s="39">
        <f>$AE$5</f>
        <v>3.0024635741202643E+17</v>
      </c>
      <c r="K191" s="39">
        <f>$AD$5</f>
        <v>4210038387792135</v>
      </c>
      <c r="L191" s="39">
        <f>$AC$5</f>
        <v>59732129675791</v>
      </c>
      <c r="M191" s="39">
        <f>$AB$5</f>
        <v>859047860295</v>
      </c>
      <c r="N191" s="39">
        <f>$AA$5</f>
        <v>12545691535</v>
      </c>
      <c r="O191" s="39">
        <f>$Z$5</f>
        <v>186368535</v>
      </c>
      <c r="P191" s="39">
        <f>$Y$5</f>
        <v>2820151</v>
      </c>
      <c r="Q191" s="39">
        <f>$X$5</f>
        <v>43515</v>
      </c>
      <c r="R191" s="39">
        <f>$W$5</f>
        <v>685</v>
      </c>
    </row>
    <row r="192" spans="10:20">
      <c r="J192" s="39">
        <f>$AD$5</f>
        <v>4210038387792135</v>
      </c>
      <c r="K192" s="39">
        <f>$AC$5</f>
        <v>59732129675791</v>
      </c>
      <c r="L192" s="39">
        <f>$AB$5</f>
        <v>859047860295</v>
      </c>
      <c r="M192" s="39">
        <f>$AA$5</f>
        <v>12545691535</v>
      </c>
      <c r="N192" s="39">
        <f>$Z$5</f>
        <v>186368535</v>
      </c>
      <c r="O192" s="39">
        <f>$Y$5</f>
        <v>2820151</v>
      </c>
      <c r="P192" s="39">
        <f>$X$5</f>
        <v>43515</v>
      </c>
      <c r="Q192" s="39">
        <f>$W$5</f>
        <v>685</v>
      </c>
      <c r="R192" s="39">
        <f>$W$2</f>
        <v>11</v>
      </c>
    </row>
    <row r="200" spans="13:13">
      <c r="M200" s="16"/>
    </row>
    <row r="201" spans="13:13">
      <c r="M201" s="22"/>
    </row>
    <row r="218" spans="13:13">
      <c r="M218" s="16"/>
    </row>
    <row r="219" spans="13:13">
      <c r="M219" s="22"/>
    </row>
    <row r="235" spans="13:13">
      <c r="M235" s="16"/>
    </row>
    <row r="236" spans="13:13">
      <c r="M236" s="22"/>
    </row>
  </sheetData>
  <mergeCells count="1">
    <mergeCell ref="A1:AZ1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sheetPr codeName="Hoja35"/>
  <dimension ref="A1:AO1001"/>
  <sheetViews>
    <sheetView topLeftCell="AB1" workbookViewId="0">
      <selection activeCell="AK9" sqref="AK9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1.2184755483176559</v>
      </c>
      <c r="O1" s="85" t="s">
        <v>86</v>
      </c>
      <c r="P1" s="86">
        <f>SUM(P4:P5000)</f>
        <v>11</v>
      </c>
      <c r="Q1" s="87">
        <f>SUM(Q4:Q5000)</f>
        <v>1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8'!AY7</f>
        <v>-0.19569262699224055</v>
      </c>
      <c r="C2" s="89" t="s">
        <v>88</v>
      </c>
      <c r="D2" s="90">
        <v>3</v>
      </c>
      <c r="E2" s="91">
        <v>1</v>
      </c>
      <c r="F2" s="86">
        <f>SMALL(A$2:A$5000,E2)</f>
        <v>-0.97301833354867995</v>
      </c>
      <c r="H2" s="92" t="s">
        <v>89</v>
      </c>
      <c r="I2" s="93">
        <f>SMALL(A1:A5000,E2)</f>
        <v>-0.97301833354867995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8'!AY8</f>
        <v>-0.32477814541198313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-0.50636948854662478</v>
      </c>
      <c r="H3" s="100"/>
      <c r="I3" s="93">
        <f>+I1-I2</f>
        <v>2.1914938818663359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0.50863110564985337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8'!AY9</f>
        <v>-0.39662011549808085</v>
      </c>
      <c r="E4" s="98">
        <f t="shared" ref="E4:E67" si="1">E3+1</f>
        <v>3</v>
      </c>
      <c r="F4" s="99">
        <f t="shared" si="0"/>
        <v>-0.39662011549808085</v>
      </c>
      <c r="H4" s="106"/>
      <c r="I4" s="107">
        <v>0.05</v>
      </c>
      <c r="K4" s="108">
        <f>$I$2-POWER(10,-$D$2)</f>
        <v>-0.97401833354867995</v>
      </c>
      <c r="L4" s="109">
        <f>K4+$I$4-POWER(10,-$D$3)</f>
        <v>-1.0240183335486799</v>
      </c>
      <c r="M4" s="91">
        <f>K4-5*10^-(D$2+1)</f>
        <v>-0.97451833354867989</v>
      </c>
      <c r="N4" s="110">
        <f>L4+5*10^-(D$2+1)</f>
        <v>-1.0235183335486799</v>
      </c>
      <c r="O4" s="111">
        <f>AVERAGE(K4,L4)</f>
        <v>-0.99901833354867997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1.7350116236643357E-7</v>
      </c>
      <c r="AF4" s="92" t="s">
        <v>108</v>
      </c>
      <c r="AG4" s="105">
        <f>KURT(A2:A5000)</f>
        <v>0.69507236190303789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8'!AY10</f>
        <v>0.47045781812630594</v>
      </c>
      <c r="E5" s="98">
        <f t="shared" si="1"/>
        <v>4</v>
      </c>
      <c r="F5" s="99">
        <f t="shared" si="0"/>
        <v>-0.32477814541198313</v>
      </c>
      <c r="K5" s="114">
        <f>L4+10^(-$D$2)</f>
        <v>-1.02301833354868</v>
      </c>
      <c r="L5" s="115">
        <f>K5+$I$4-POWER(10,-$D$2)</f>
        <v>-0.97401833354867995</v>
      </c>
      <c r="M5" s="98">
        <f t="shared" ref="M5:M68" si="2">K5-5*10^-(D$2+1)</f>
        <v>-1.0235183335486799</v>
      </c>
      <c r="N5" s="116">
        <f t="shared" ref="N5:N68" si="3">L5+5*10^-(D$2+1)</f>
        <v>-0.97351833354868</v>
      </c>
      <c r="O5" s="117">
        <f t="shared" ref="O5:O68" si="4">AVERAGE(K5,L5)</f>
        <v>-0.99851833354868003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-0.14873743453063071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8'!AY11</f>
        <v>-0.50636948854662478</v>
      </c>
      <c r="E6" s="98">
        <f t="shared" si="1"/>
        <v>5</v>
      </c>
      <c r="F6" s="99">
        <f t="shared" si="0"/>
        <v>-0.19569262699224055</v>
      </c>
      <c r="H6" s="139" t="s">
        <v>110</v>
      </c>
      <c r="I6" s="140"/>
      <c r="K6" s="114">
        <f t="shared" ref="K6:K69" si="8">L5+10^(-$D$2)</f>
        <v>-0.97301833354867995</v>
      </c>
      <c r="L6" s="115">
        <f t="shared" ref="L6:L69" si="9">K6+$I$4-POWER(10,-$D$2)</f>
        <v>-0.9240183335486799</v>
      </c>
      <c r="M6" s="98">
        <f t="shared" si="2"/>
        <v>-0.97351833354867989</v>
      </c>
      <c r="N6" s="116">
        <f t="shared" si="3"/>
        <v>-0.92351833354867996</v>
      </c>
      <c r="O6" s="117">
        <f t="shared" si="4"/>
        <v>-0.94851833354867998</v>
      </c>
      <c r="P6" s="98">
        <f t="shared" si="5"/>
        <v>1</v>
      </c>
      <c r="Q6" s="118">
        <f t="shared" si="6"/>
        <v>9.0909090909090912E-2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8'!AY12</f>
        <v>-0.97301833354867995</v>
      </c>
      <c r="E7" s="98">
        <f t="shared" si="1"/>
        <v>6</v>
      </c>
      <c r="F7" s="99">
        <f t="shared" si="0"/>
        <v>-0.14873743453063071</v>
      </c>
      <c r="H7" s="141">
        <f>+N7-M7</f>
        <v>4.9999999999999933E-2</v>
      </c>
      <c r="I7" s="142"/>
      <c r="K7" s="114">
        <f t="shared" si="8"/>
        <v>-0.9230183335486799</v>
      </c>
      <c r="L7" s="115">
        <f t="shared" si="9"/>
        <v>-0.87401833354867986</v>
      </c>
      <c r="M7" s="98">
        <f t="shared" si="2"/>
        <v>-0.92351833354867985</v>
      </c>
      <c r="N7" s="116">
        <f t="shared" si="3"/>
        <v>-0.87351833354867991</v>
      </c>
      <c r="O7" s="117">
        <f t="shared" si="4"/>
        <v>-0.89851833354867994</v>
      </c>
      <c r="P7" s="98">
        <f t="shared" si="5"/>
        <v>0</v>
      </c>
      <c r="Q7" s="118">
        <f t="shared" si="6"/>
        <v>0</v>
      </c>
      <c r="R7" s="98">
        <f t="shared" si="10"/>
        <v>1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2.9092771690590706</v>
      </c>
      <c r="AL7" s="39"/>
      <c r="AM7" s="39"/>
      <c r="AN7" s="39"/>
      <c r="AO7" s="104"/>
    </row>
    <row r="8" spans="1:41">
      <c r="A8" s="119">
        <f>+'MODELO 8'!AY13</f>
        <v>-0.14873743453063071</v>
      </c>
      <c r="E8" s="98">
        <f t="shared" si="1"/>
        <v>7</v>
      </c>
      <c r="F8" s="99">
        <f t="shared" si="0"/>
        <v>0.14677383913658559</v>
      </c>
      <c r="K8" s="114">
        <f t="shared" si="8"/>
        <v>-0.87301833354867986</v>
      </c>
      <c r="L8" s="115">
        <f t="shared" si="9"/>
        <v>-0.82401833354867982</v>
      </c>
      <c r="M8" s="98">
        <f t="shared" si="2"/>
        <v>-0.8735183335486798</v>
      </c>
      <c r="N8" s="116">
        <f t="shared" si="3"/>
        <v>-0.82351833354867987</v>
      </c>
      <c r="O8" s="117">
        <f t="shared" si="4"/>
        <v>-0.84851833354867989</v>
      </c>
      <c r="P8" s="98">
        <f t="shared" si="5"/>
        <v>0</v>
      </c>
      <c r="Q8" s="118">
        <f t="shared" si="6"/>
        <v>0</v>
      </c>
      <c r="R8" s="98">
        <f t="shared" si="10"/>
        <v>1</v>
      </c>
      <c r="S8" s="119">
        <f t="shared" si="7"/>
        <v>1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8'!AY14</f>
        <v>0.46425563446246088</v>
      </c>
      <c r="E9" s="98">
        <f t="shared" si="1"/>
        <v>8</v>
      </c>
      <c r="F9" s="99">
        <f t="shared" si="0"/>
        <v>0.24525521299801767</v>
      </c>
      <c r="K9" s="114">
        <f t="shared" si="8"/>
        <v>-0.82301833354867981</v>
      </c>
      <c r="L9" s="115">
        <f t="shared" si="9"/>
        <v>-0.77401833354867977</v>
      </c>
      <c r="M9" s="98">
        <f t="shared" si="2"/>
        <v>-0.82351833354867976</v>
      </c>
      <c r="N9" s="116">
        <f t="shared" si="3"/>
        <v>-0.77351833354867983</v>
      </c>
      <c r="O9" s="117">
        <f t="shared" si="4"/>
        <v>-0.79851833354867985</v>
      </c>
      <c r="P9" s="98">
        <f t="shared" si="5"/>
        <v>0</v>
      </c>
      <c r="Q9" s="118">
        <f t="shared" si="6"/>
        <v>0</v>
      </c>
      <c r="R9" s="98">
        <f t="shared" si="10"/>
        <v>1</v>
      </c>
      <c r="S9" s="119">
        <f t="shared" si="7"/>
        <v>1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8'!AY15</f>
        <v>1.2184755483176559</v>
      </c>
      <c r="E10" s="98">
        <f t="shared" si="1"/>
        <v>9</v>
      </c>
      <c r="F10" s="99">
        <f t="shared" si="0"/>
        <v>0.46425563446246088</v>
      </c>
      <c r="K10" s="114">
        <f t="shared" si="8"/>
        <v>-0.77301833354867977</v>
      </c>
      <c r="L10" s="115">
        <f t="shared" si="9"/>
        <v>-0.72401833354867973</v>
      </c>
      <c r="M10" s="98">
        <f t="shared" si="2"/>
        <v>-0.77351833354867972</v>
      </c>
      <c r="N10" s="116">
        <f t="shared" si="3"/>
        <v>-0.72351833354867978</v>
      </c>
      <c r="O10" s="117">
        <f t="shared" si="4"/>
        <v>-0.7485183335486798</v>
      </c>
      <c r="P10" s="98">
        <f t="shared" si="5"/>
        <v>0</v>
      </c>
      <c r="Q10" s="118">
        <f t="shared" si="6"/>
        <v>0</v>
      </c>
      <c r="R10" s="98">
        <f t="shared" si="10"/>
        <v>1</v>
      </c>
      <c r="S10" s="119">
        <f t="shared" si="7"/>
        <v>1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8'!AY16</f>
        <v>0.14677383913658559</v>
      </c>
      <c r="E11" s="98">
        <f t="shared" si="1"/>
        <v>10</v>
      </c>
      <c r="F11" s="99">
        <f t="shared" si="0"/>
        <v>0.47045781812630594</v>
      </c>
      <c r="K11" s="114">
        <f t="shared" si="8"/>
        <v>-0.72301833354867973</v>
      </c>
      <c r="L11" s="115">
        <f t="shared" si="9"/>
        <v>-0.67401833354867968</v>
      </c>
      <c r="M11" s="98">
        <f t="shared" si="2"/>
        <v>-0.72351833354867967</v>
      </c>
      <c r="N11" s="116">
        <f t="shared" si="3"/>
        <v>-0.67351833354867974</v>
      </c>
      <c r="O11" s="117">
        <f t="shared" si="4"/>
        <v>-0.69851833354867976</v>
      </c>
      <c r="P11" s="98">
        <f t="shared" si="5"/>
        <v>0</v>
      </c>
      <c r="Q11" s="118">
        <f t="shared" si="6"/>
        <v>0</v>
      </c>
      <c r="R11" s="98">
        <f t="shared" si="10"/>
        <v>1</v>
      </c>
      <c r="S11" s="119">
        <f t="shared" si="7"/>
        <v>1</v>
      </c>
      <c r="AJ11" s="120"/>
      <c r="AK11" s="39"/>
      <c r="AL11" s="39"/>
      <c r="AM11" s="39"/>
      <c r="AN11" s="39"/>
      <c r="AO11" s="104"/>
    </row>
    <row r="12" spans="1:41">
      <c r="A12" s="119">
        <f>+'MODELO 8'!AY17</f>
        <v>0.24525521299801767</v>
      </c>
      <c r="E12" s="98">
        <f t="shared" si="1"/>
        <v>11</v>
      </c>
      <c r="F12" s="99">
        <f t="shared" si="0"/>
        <v>1.2184755483176559</v>
      </c>
      <c r="K12" s="114">
        <f t="shared" si="8"/>
        <v>-0.67301833354867968</v>
      </c>
      <c r="L12" s="115">
        <f t="shared" si="9"/>
        <v>-0.62401833354867964</v>
      </c>
      <c r="M12" s="98">
        <f t="shared" si="2"/>
        <v>-0.67351833354867963</v>
      </c>
      <c r="N12" s="116">
        <f t="shared" si="3"/>
        <v>-0.62351833354867969</v>
      </c>
      <c r="O12" s="117">
        <f t="shared" si="4"/>
        <v>-0.64851833354867972</v>
      </c>
      <c r="P12" s="98">
        <f t="shared" si="5"/>
        <v>0</v>
      </c>
      <c r="Q12" s="118">
        <f t="shared" si="6"/>
        <v>0</v>
      </c>
      <c r="R12" s="98">
        <f t="shared" si="10"/>
        <v>1</v>
      </c>
      <c r="S12" s="119">
        <f t="shared" si="7"/>
        <v>1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-0.62301833354867964</v>
      </c>
      <c r="L13" s="115">
        <f t="shared" si="9"/>
        <v>-0.57401833354867959</v>
      </c>
      <c r="M13" s="98">
        <f t="shared" si="2"/>
        <v>-0.62351833354867958</v>
      </c>
      <c r="N13" s="116">
        <f t="shared" si="3"/>
        <v>-0.57351833354867965</v>
      </c>
      <c r="O13" s="117">
        <f t="shared" si="4"/>
        <v>-0.59851833354867967</v>
      </c>
      <c r="P13" s="98">
        <f t="shared" si="5"/>
        <v>0</v>
      </c>
      <c r="Q13" s="118">
        <f t="shared" si="6"/>
        <v>0</v>
      </c>
      <c r="R13" s="98">
        <f t="shared" si="10"/>
        <v>1</v>
      </c>
      <c r="S13" s="119">
        <f t="shared" si="7"/>
        <v>1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-0.57301833354867959</v>
      </c>
      <c r="L14" s="115">
        <f t="shared" si="9"/>
        <v>-0.52401833354867955</v>
      </c>
      <c r="M14" s="98">
        <f t="shared" si="2"/>
        <v>-0.57351833354867954</v>
      </c>
      <c r="N14" s="116">
        <f t="shared" si="3"/>
        <v>-0.5235183335486796</v>
      </c>
      <c r="O14" s="117">
        <f t="shared" si="4"/>
        <v>-0.54851833354867963</v>
      </c>
      <c r="P14" s="98">
        <f t="shared" si="5"/>
        <v>0</v>
      </c>
      <c r="Q14" s="118">
        <f t="shared" si="6"/>
        <v>0</v>
      </c>
      <c r="R14" s="98">
        <f t="shared" si="10"/>
        <v>1</v>
      </c>
      <c r="S14" s="119">
        <f t="shared" si="7"/>
        <v>1</v>
      </c>
    </row>
    <row r="15" spans="1:41">
      <c r="A15" s="119"/>
      <c r="E15" s="98">
        <f t="shared" si="1"/>
        <v>14</v>
      </c>
      <c r="F15" s="99"/>
      <c r="K15" s="114">
        <f t="shared" si="8"/>
        <v>-0.52301833354867955</v>
      </c>
      <c r="L15" s="115">
        <f t="shared" si="9"/>
        <v>-0.47401833354867956</v>
      </c>
      <c r="M15" s="98">
        <f t="shared" si="2"/>
        <v>-0.52351833354867949</v>
      </c>
      <c r="N15" s="116">
        <f t="shared" si="3"/>
        <v>-0.47351833354867956</v>
      </c>
      <c r="O15" s="117">
        <f t="shared" si="4"/>
        <v>-0.49851833354867958</v>
      </c>
      <c r="P15" s="98">
        <f t="shared" si="5"/>
        <v>1</v>
      </c>
      <c r="Q15" s="118">
        <f t="shared" si="6"/>
        <v>9.0909090909090912E-2</v>
      </c>
      <c r="R15" s="98">
        <f t="shared" si="10"/>
        <v>2</v>
      </c>
      <c r="S15" s="119">
        <f t="shared" si="7"/>
        <v>1</v>
      </c>
    </row>
    <row r="16" spans="1:41">
      <c r="A16" s="119"/>
      <c r="E16" s="98">
        <f t="shared" si="1"/>
        <v>15</v>
      </c>
      <c r="F16" s="99"/>
      <c r="K16" s="114">
        <f t="shared" si="8"/>
        <v>-0.47301833354867956</v>
      </c>
      <c r="L16" s="115">
        <f t="shared" si="9"/>
        <v>-0.42401833354867957</v>
      </c>
      <c r="M16" s="98">
        <f t="shared" si="2"/>
        <v>-0.47351833354867956</v>
      </c>
      <c r="N16" s="116">
        <f t="shared" si="3"/>
        <v>-0.42351833354867957</v>
      </c>
      <c r="O16" s="117">
        <f t="shared" si="4"/>
        <v>-0.44851833354867954</v>
      </c>
      <c r="P16" s="98">
        <f t="shared" si="5"/>
        <v>0</v>
      </c>
      <c r="Q16" s="118">
        <f t="shared" si="6"/>
        <v>0</v>
      </c>
      <c r="R16" s="98">
        <f t="shared" si="10"/>
        <v>2</v>
      </c>
      <c r="S16" s="119">
        <f t="shared" si="7"/>
        <v>2</v>
      </c>
    </row>
    <row r="17" spans="1:19">
      <c r="A17" s="119"/>
      <c r="E17" s="98">
        <f t="shared" si="1"/>
        <v>16</v>
      </c>
      <c r="F17" s="99"/>
      <c r="K17" s="114">
        <f t="shared" si="8"/>
        <v>-0.42301833354867957</v>
      </c>
      <c r="L17" s="115">
        <f t="shared" si="9"/>
        <v>-0.37401833354867958</v>
      </c>
      <c r="M17" s="98">
        <f t="shared" si="2"/>
        <v>-0.42351833354867957</v>
      </c>
      <c r="N17" s="116">
        <f t="shared" si="3"/>
        <v>-0.37351833354867958</v>
      </c>
      <c r="O17" s="117">
        <f t="shared" si="4"/>
        <v>-0.3985183335486796</v>
      </c>
      <c r="P17" s="98">
        <f t="shared" si="5"/>
        <v>1</v>
      </c>
      <c r="Q17" s="118">
        <f t="shared" si="6"/>
        <v>9.0909090909090912E-2</v>
      </c>
      <c r="R17" s="98">
        <f t="shared" si="10"/>
        <v>3</v>
      </c>
      <c r="S17" s="119">
        <f t="shared" si="7"/>
        <v>2</v>
      </c>
    </row>
    <row r="18" spans="1:19">
      <c r="A18" s="119"/>
      <c r="E18" s="98">
        <f t="shared" si="1"/>
        <v>17</v>
      </c>
      <c r="F18" s="99"/>
      <c r="K18" s="114">
        <f t="shared" si="8"/>
        <v>-0.37301833354867958</v>
      </c>
      <c r="L18" s="115">
        <f t="shared" si="9"/>
        <v>-0.32401833354867959</v>
      </c>
      <c r="M18" s="98">
        <f t="shared" si="2"/>
        <v>-0.37351833354867958</v>
      </c>
      <c r="N18" s="116">
        <f t="shared" si="3"/>
        <v>-0.32351833354867959</v>
      </c>
      <c r="O18" s="117">
        <f t="shared" si="4"/>
        <v>-0.34851833354867956</v>
      </c>
      <c r="P18" s="98">
        <f t="shared" si="5"/>
        <v>1</v>
      </c>
      <c r="Q18" s="118">
        <f t="shared" si="6"/>
        <v>9.0909090909090912E-2</v>
      </c>
      <c r="R18" s="98">
        <f t="shared" si="10"/>
        <v>4</v>
      </c>
      <c r="S18" s="119">
        <f t="shared" si="7"/>
        <v>3</v>
      </c>
    </row>
    <row r="19" spans="1:19">
      <c r="A19" s="119"/>
      <c r="E19" s="98">
        <f t="shared" si="1"/>
        <v>18</v>
      </c>
      <c r="F19" s="99"/>
      <c r="K19" s="114">
        <f t="shared" si="8"/>
        <v>-0.32301833354867959</v>
      </c>
      <c r="L19" s="115">
        <f t="shared" si="9"/>
        <v>-0.2740183335486796</v>
      </c>
      <c r="M19" s="98">
        <f t="shared" si="2"/>
        <v>-0.32351833354867959</v>
      </c>
      <c r="N19" s="116">
        <f t="shared" si="3"/>
        <v>-0.2735183335486796</v>
      </c>
      <c r="O19" s="117">
        <f t="shared" si="4"/>
        <v>-0.29851833354867963</v>
      </c>
      <c r="P19" s="98">
        <f t="shared" si="5"/>
        <v>0</v>
      </c>
      <c r="Q19" s="118">
        <f t="shared" si="6"/>
        <v>0</v>
      </c>
      <c r="R19" s="98">
        <f t="shared" si="10"/>
        <v>4</v>
      </c>
      <c r="S19" s="119">
        <f t="shared" si="7"/>
        <v>4</v>
      </c>
    </row>
    <row r="20" spans="1:19">
      <c r="A20" s="119"/>
      <c r="E20" s="98">
        <f t="shared" si="1"/>
        <v>19</v>
      </c>
      <c r="F20" s="99"/>
      <c r="K20" s="114">
        <f t="shared" si="8"/>
        <v>-0.2730183335486796</v>
      </c>
      <c r="L20" s="115">
        <f t="shared" si="9"/>
        <v>-0.22401833354867962</v>
      </c>
      <c r="M20" s="98">
        <f t="shared" si="2"/>
        <v>-0.2735183335486796</v>
      </c>
      <c r="N20" s="116">
        <f t="shared" si="3"/>
        <v>-0.22351833354867962</v>
      </c>
      <c r="O20" s="117">
        <f t="shared" si="4"/>
        <v>-0.24851833354867961</v>
      </c>
      <c r="P20" s="98">
        <f t="shared" si="5"/>
        <v>0</v>
      </c>
      <c r="Q20" s="118">
        <f t="shared" si="6"/>
        <v>0</v>
      </c>
      <c r="R20" s="98">
        <f t="shared" si="10"/>
        <v>4</v>
      </c>
      <c r="S20" s="119">
        <f t="shared" si="7"/>
        <v>4</v>
      </c>
    </row>
    <row r="21" spans="1:19">
      <c r="A21" s="119"/>
      <c r="E21" s="98">
        <f t="shared" si="1"/>
        <v>20</v>
      </c>
      <c r="F21" s="99"/>
      <c r="K21" s="114">
        <f t="shared" si="8"/>
        <v>-0.22301833354867961</v>
      </c>
      <c r="L21" s="115">
        <f t="shared" si="9"/>
        <v>-0.17401833354867963</v>
      </c>
      <c r="M21" s="98">
        <f t="shared" si="2"/>
        <v>-0.22351833354867962</v>
      </c>
      <c r="N21" s="116">
        <f t="shared" si="3"/>
        <v>-0.17351833354867963</v>
      </c>
      <c r="O21" s="117">
        <f t="shared" si="4"/>
        <v>-0.19851833354867962</v>
      </c>
      <c r="P21" s="98">
        <f t="shared" si="5"/>
        <v>1</v>
      </c>
      <c r="Q21" s="118">
        <f t="shared" si="6"/>
        <v>9.0909090909090912E-2</v>
      </c>
      <c r="R21" s="98">
        <f t="shared" si="10"/>
        <v>5</v>
      </c>
      <c r="S21" s="119">
        <f t="shared" si="7"/>
        <v>4</v>
      </c>
    </row>
    <row r="22" spans="1:19">
      <c r="A22" s="119"/>
      <c r="E22" s="98">
        <f t="shared" si="1"/>
        <v>21</v>
      </c>
      <c r="F22" s="99"/>
      <c r="K22" s="114">
        <f t="shared" si="8"/>
        <v>-0.17301833354867963</v>
      </c>
      <c r="L22" s="115">
        <f t="shared" si="9"/>
        <v>-0.12401833354867962</v>
      </c>
      <c r="M22" s="98">
        <f t="shared" si="2"/>
        <v>-0.17351833354867963</v>
      </c>
      <c r="N22" s="116">
        <f t="shared" si="3"/>
        <v>-0.12351833354867962</v>
      </c>
      <c r="O22" s="117">
        <f t="shared" si="4"/>
        <v>-0.14851833354867963</v>
      </c>
      <c r="P22" s="98">
        <f t="shared" si="5"/>
        <v>1</v>
      </c>
      <c r="Q22" s="118">
        <f t="shared" si="6"/>
        <v>9.0909090909090912E-2</v>
      </c>
      <c r="R22" s="98">
        <f t="shared" si="10"/>
        <v>6</v>
      </c>
      <c r="S22" s="119">
        <f t="shared" si="7"/>
        <v>5</v>
      </c>
    </row>
    <row r="23" spans="1:19">
      <c r="A23" s="119"/>
      <c r="E23" s="98">
        <f t="shared" si="1"/>
        <v>22</v>
      </c>
      <c r="F23" s="99"/>
      <c r="K23" s="114">
        <f t="shared" si="8"/>
        <v>-0.12301833354867962</v>
      </c>
      <c r="L23" s="115">
        <f t="shared" si="9"/>
        <v>-7.4018333548679621E-2</v>
      </c>
      <c r="M23" s="98">
        <f t="shared" si="2"/>
        <v>-0.12351833354867962</v>
      </c>
      <c r="N23" s="116">
        <f t="shared" si="3"/>
        <v>-7.3518333548679621E-2</v>
      </c>
      <c r="O23" s="117">
        <f t="shared" si="4"/>
        <v>-9.8518333548679615E-2</v>
      </c>
      <c r="P23" s="98">
        <f t="shared" si="5"/>
        <v>0</v>
      </c>
      <c r="Q23" s="118">
        <f t="shared" si="6"/>
        <v>0</v>
      </c>
      <c r="R23" s="98">
        <f t="shared" si="10"/>
        <v>6</v>
      </c>
      <c r="S23" s="119">
        <f t="shared" si="7"/>
        <v>6</v>
      </c>
    </row>
    <row r="24" spans="1:19">
      <c r="A24" s="119"/>
      <c r="E24" s="98">
        <f t="shared" si="1"/>
        <v>23</v>
      </c>
      <c r="F24" s="99"/>
      <c r="K24" s="114">
        <f t="shared" si="8"/>
        <v>-7.301833354867962E-2</v>
      </c>
      <c r="L24" s="115">
        <f t="shared" si="9"/>
        <v>-2.4018333548679618E-2</v>
      </c>
      <c r="M24" s="98">
        <f t="shared" si="2"/>
        <v>-7.3518333548679621E-2</v>
      </c>
      <c r="N24" s="116">
        <f t="shared" si="3"/>
        <v>-2.3518333548679618E-2</v>
      </c>
      <c r="O24" s="117">
        <f t="shared" si="4"/>
        <v>-4.8518333548679619E-2</v>
      </c>
      <c r="P24" s="98">
        <f t="shared" si="5"/>
        <v>0</v>
      </c>
      <c r="Q24" s="118">
        <f t="shared" si="6"/>
        <v>0</v>
      </c>
      <c r="R24" s="98">
        <f t="shared" si="10"/>
        <v>6</v>
      </c>
      <c r="S24" s="119">
        <f t="shared" si="7"/>
        <v>6</v>
      </c>
    </row>
    <row r="25" spans="1:19">
      <c r="A25" s="119"/>
      <c r="E25" s="98">
        <f t="shared" si="1"/>
        <v>24</v>
      </c>
      <c r="F25" s="99"/>
      <c r="K25" s="114">
        <f t="shared" si="8"/>
        <v>-2.3018333548679618E-2</v>
      </c>
      <c r="L25" s="115">
        <f t="shared" si="9"/>
        <v>2.5981666451320384E-2</v>
      </c>
      <c r="M25" s="98">
        <f t="shared" si="2"/>
        <v>-2.3518333548679618E-2</v>
      </c>
      <c r="N25" s="116">
        <f t="shared" si="3"/>
        <v>2.6481666451320385E-2</v>
      </c>
      <c r="O25" s="117">
        <f t="shared" si="4"/>
        <v>1.4816664513203834E-3</v>
      </c>
      <c r="P25" s="98">
        <f t="shared" si="5"/>
        <v>0</v>
      </c>
      <c r="Q25" s="118">
        <f t="shared" si="6"/>
        <v>0</v>
      </c>
      <c r="R25" s="98">
        <f t="shared" si="10"/>
        <v>6</v>
      </c>
      <c r="S25" s="119">
        <f t="shared" si="7"/>
        <v>6</v>
      </c>
    </row>
    <row r="26" spans="1:19">
      <c r="A26" s="119"/>
      <c r="E26" s="98">
        <f t="shared" si="1"/>
        <v>25</v>
      </c>
      <c r="F26" s="99"/>
      <c r="K26" s="114">
        <f t="shared" si="8"/>
        <v>2.6981666451320385E-2</v>
      </c>
      <c r="L26" s="115">
        <f t="shared" si="9"/>
        <v>7.5981666451320387E-2</v>
      </c>
      <c r="M26" s="98">
        <f t="shared" si="2"/>
        <v>2.6481666451320385E-2</v>
      </c>
      <c r="N26" s="116">
        <f t="shared" si="3"/>
        <v>7.6481666451320388E-2</v>
      </c>
      <c r="O26" s="117">
        <f t="shared" si="4"/>
        <v>5.1481666451320386E-2</v>
      </c>
      <c r="P26" s="98">
        <f t="shared" si="5"/>
        <v>0</v>
      </c>
      <c r="Q26" s="118">
        <f t="shared" si="6"/>
        <v>0</v>
      </c>
      <c r="R26" s="98">
        <f t="shared" si="10"/>
        <v>6</v>
      </c>
      <c r="S26" s="119">
        <f t="shared" si="7"/>
        <v>6</v>
      </c>
    </row>
    <row r="27" spans="1:19">
      <c r="A27" s="119"/>
      <c r="E27" s="98">
        <f t="shared" si="1"/>
        <v>26</v>
      </c>
      <c r="F27" s="99"/>
      <c r="K27" s="114">
        <f t="shared" si="8"/>
        <v>7.6981666451320388E-2</v>
      </c>
      <c r="L27" s="115">
        <f t="shared" si="9"/>
        <v>0.12598166645132039</v>
      </c>
      <c r="M27" s="98">
        <f t="shared" si="2"/>
        <v>7.6481666451320388E-2</v>
      </c>
      <c r="N27" s="116">
        <f t="shared" si="3"/>
        <v>0.12648166645132039</v>
      </c>
      <c r="O27" s="117">
        <f t="shared" si="4"/>
        <v>0.1014816664513204</v>
      </c>
      <c r="P27" s="98">
        <f t="shared" si="5"/>
        <v>0</v>
      </c>
      <c r="Q27" s="118">
        <f t="shared" si="6"/>
        <v>0</v>
      </c>
      <c r="R27" s="98">
        <f t="shared" si="10"/>
        <v>6</v>
      </c>
      <c r="S27" s="119">
        <f t="shared" si="7"/>
        <v>6</v>
      </c>
    </row>
    <row r="28" spans="1:19">
      <c r="A28" s="119"/>
      <c r="E28" s="98">
        <f t="shared" si="1"/>
        <v>27</v>
      </c>
      <c r="F28" s="99"/>
      <c r="K28" s="114">
        <f t="shared" si="8"/>
        <v>0.12698166645132039</v>
      </c>
      <c r="L28" s="115">
        <f t="shared" si="9"/>
        <v>0.17598166645132041</v>
      </c>
      <c r="M28" s="98">
        <f t="shared" si="2"/>
        <v>0.12648166645132039</v>
      </c>
      <c r="N28" s="116">
        <f t="shared" si="3"/>
        <v>0.17648166645132041</v>
      </c>
      <c r="O28" s="117">
        <f t="shared" si="4"/>
        <v>0.15148166645132038</v>
      </c>
      <c r="P28" s="98">
        <f t="shared" si="5"/>
        <v>1</v>
      </c>
      <c r="Q28" s="118">
        <f t="shared" si="6"/>
        <v>9.0909090909090912E-2</v>
      </c>
      <c r="R28" s="98">
        <f t="shared" si="10"/>
        <v>7</v>
      </c>
      <c r="S28" s="119">
        <f t="shared" si="7"/>
        <v>6</v>
      </c>
    </row>
    <row r="29" spans="1:19">
      <c r="A29" s="119"/>
      <c r="E29" s="98">
        <f t="shared" si="1"/>
        <v>28</v>
      </c>
      <c r="F29" s="99"/>
      <c r="K29" s="114">
        <f t="shared" si="8"/>
        <v>0.17698166645132041</v>
      </c>
      <c r="L29" s="115">
        <f t="shared" si="9"/>
        <v>0.2259816664513204</v>
      </c>
      <c r="M29" s="98">
        <f t="shared" si="2"/>
        <v>0.17648166645132041</v>
      </c>
      <c r="N29" s="116">
        <f t="shared" si="3"/>
        <v>0.2264816664513204</v>
      </c>
      <c r="O29" s="117">
        <f t="shared" si="4"/>
        <v>0.2014816664513204</v>
      </c>
      <c r="P29" s="98">
        <f t="shared" si="5"/>
        <v>0</v>
      </c>
      <c r="Q29" s="118">
        <f t="shared" si="6"/>
        <v>0</v>
      </c>
      <c r="R29" s="98">
        <f t="shared" si="10"/>
        <v>7</v>
      </c>
      <c r="S29" s="119">
        <f t="shared" si="7"/>
        <v>7</v>
      </c>
    </row>
    <row r="30" spans="1:19">
      <c r="A30" s="119"/>
      <c r="E30" s="98">
        <f t="shared" si="1"/>
        <v>29</v>
      </c>
      <c r="F30" s="99"/>
      <c r="K30" s="114">
        <f t="shared" si="8"/>
        <v>0.2269816664513204</v>
      </c>
      <c r="L30" s="115">
        <f t="shared" si="9"/>
        <v>0.27598166645132038</v>
      </c>
      <c r="M30" s="98">
        <f t="shared" si="2"/>
        <v>0.2264816664513204</v>
      </c>
      <c r="N30" s="116">
        <f t="shared" si="3"/>
        <v>0.27648166645132038</v>
      </c>
      <c r="O30" s="117">
        <f t="shared" si="4"/>
        <v>0.25148166645132042</v>
      </c>
      <c r="P30" s="98">
        <f t="shared" si="5"/>
        <v>1</v>
      </c>
      <c r="Q30" s="118">
        <f t="shared" si="6"/>
        <v>9.0909090909090912E-2</v>
      </c>
      <c r="R30" s="98">
        <f t="shared" si="10"/>
        <v>8</v>
      </c>
      <c r="S30" s="119">
        <f t="shared" si="7"/>
        <v>7</v>
      </c>
    </row>
    <row r="31" spans="1:19">
      <c r="A31" s="119"/>
      <c r="E31" s="98">
        <f t="shared" si="1"/>
        <v>30</v>
      </c>
      <c r="F31" s="99"/>
      <c r="K31" s="114">
        <f t="shared" si="8"/>
        <v>0.27698166645132039</v>
      </c>
      <c r="L31" s="115">
        <f t="shared" si="9"/>
        <v>0.32598166645132037</v>
      </c>
      <c r="M31" s="98">
        <f t="shared" si="2"/>
        <v>0.27648166645132038</v>
      </c>
      <c r="N31" s="116">
        <f t="shared" si="3"/>
        <v>0.32648166645132037</v>
      </c>
      <c r="O31" s="117">
        <f t="shared" si="4"/>
        <v>0.30148166645132035</v>
      </c>
      <c r="P31" s="98">
        <f t="shared" si="5"/>
        <v>0</v>
      </c>
      <c r="Q31" s="118">
        <f t="shared" si="6"/>
        <v>0</v>
      </c>
      <c r="R31" s="98">
        <f t="shared" si="10"/>
        <v>8</v>
      </c>
      <c r="S31" s="119">
        <f t="shared" si="7"/>
        <v>8</v>
      </c>
    </row>
    <row r="32" spans="1:19">
      <c r="A32" s="119"/>
      <c r="E32" s="98">
        <f t="shared" si="1"/>
        <v>31</v>
      </c>
      <c r="F32" s="99"/>
      <c r="K32" s="114">
        <f t="shared" si="8"/>
        <v>0.32698166645132037</v>
      </c>
      <c r="L32" s="115">
        <f t="shared" si="9"/>
        <v>0.37598166645132036</v>
      </c>
      <c r="M32" s="98">
        <f t="shared" si="2"/>
        <v>0.32648166645132037</v>
      </c>
      <c r="N32" s="116">
        <f t="shared" si="3"/>
        <v>0.37648166645132036</v>
      </c>
      <c r="O32" s="117">
        <f t="shared" si="4"/>
        <v>0.3514816664513204</v>
      </c>
      <c r="P32" s="98">
        <f t="shared" si="5"/>
        <v>0</v>
      </c>
      <c r="Q32" s="118">
        <f t="shared" si="6"/>
        <v>0</v>
      </c>
      <c r="R32" s="98">
        <f t="shared" si="10"/>
        <v>8</v>
      </c>
      <c r="S32" s="119">
        <f t="shared" si="7"/>
        <v>8</v>
      </c>
    </row>
    <row r="33" spans="1:19">
      <c r="A33" s="119"/>
      <c r="E33" s="98">
        <f t="shared" si="1"/>
        <v>32</v>
      </c>
      <c r="F33" s="99"/>
      <c r="K33" s="114">
        <f t="shared" si="8"/>
        <v>0.37698166645132036</v>
      </c>
      <c r="L33" s="115">
        <f t="shared" si="9"/>
        <v>0.42598166645132035</v>
      </c>
      <c r="M33" s="98">
        <f t="shared" si="2"/>
        <v>0.37648166645132036</v>
      </c>
      <c r="N33" s="116">
        <f t="shared" si="3"/>
        <v>0.42648166645132035</v>
      </c>
      <c r="O33" s="117">
        <f t="shared" si="4"/>
        <v>0.40148166645132033</v>
      </c>
      <c r="P33" s="98">
        <f t="shared" si="5"/>
        <v>0</v>
      </c>
      <c r="Q33" s="118">
        <f t="shared" si="6"/>
        <v>0</v>
      </c>
      <c r="R33" s="98">
        <f t="shared" si="10"/>
        <v>8</v>
      </c>
      <c r="S33" s="119">
        <f t="shared" si="7"/>
        <v>8</v>
      </c>
    </row>
    <row r="34" spans="1:19">
      <c r="A34" s="119"/>
      <c r="E34" s="98">
        <f t="shared" si="1"/>
        <v>33</v>
      </c>
      <c r="F34" s="99"/>
      <c r="K34" s="114">
        <f t="shared" si="8"/>
        <v>0.42698166645132035</v>
      </c>
      <c r="L34" s="115">
        <f t="shared" si="9"/>
        <v>0.47598166645132034</v>
      </c>
      <c r="M34" s="98">
        <f t="shared" si="2"/>
        <v>0.42648166645132035</v>
      </c>
      <c r="N34" s="116">
        <f t="shared" si="3"/>
        <v>0.47648166645132034</v>
      </c>
      <c r="O34" s="117">
        <f t="shared" si="4"/>
        <v>0.45148166645132037</v>
      </c>
      <c r="P34" s="98">
        <f t="shared" si="5"/>
        <v>2</v>
      </c>
      <c r="Q34" s="118">
        <f t="shared" si="6"/>
        <v>0.18181818181818182</v>
      </c>
      <c r="R34" s="98">
        <f t="shared" si="10"/>
        <v>10</v>
      </c>
      <c r="S34" s="119">
        <f t="shared" si="7"/>
        <v>8</v>
      </c>
    </row>
    <row r="35" spans="1:19">
      <c r="A35" s="119"/>
      <c r="E35" s="98">
        <f t="shared" si="1"/>
        <v>34</v>
      </c>
      <c r="F35" s="99"/>
      <c r="K35" s="114">
        <f t="shared" si="8"/>
        <v>0.47698166645132034</v>
      </c>
      <c r="L35" s="115">
        <f t="shared" si="9"/>
        <v>0.52598166645132038</v>
      </c>
      <c r="M35" s="98">
        <f t="shared" si="2"/>
        <v>0.47648166645132034</v>
      </c>
      <c r="N35" s="116">
        <f t="shared" si="3"/>
        <v>0.52648166645132033</v>
      </c>
      <c r="O35" s="117">
        <f t="shared" si="4"/>
        <v>0.50148166645132042</v>
      </c>
      <c r="P35" s="98">
        <f t="shared" si="5"/>
        <v>0</v>
      </c>
      <c r="Q35" s="118">
        <f t="shared" si="6"/>
        <v>0</v>
      </c>
      <c r="R35" s="98">
        <f t="shared" si="10"/>
        <v>10</v>
      </c>
      <c r="S35" s="119">
        <f t="shared" si="7"/>
        <v>10</v>
      </c>
    </row>
    <row r="36" spans="1:19">
      <c r="A36" s="119"/>
      <c r="E36" s="98">
        <f t="shared" si="1"/>
        <v>35</v>
      </c>
      <c r="F36" s="99"/>
      <c r="K36" s="114">
        <f t="shared" si="8"/>
        <v>0.52698166645132039</v>
      </c>
      <c r="L36" s="115">
        <f t="shared" si="9"/>
        <v>0.57598166645132043</v>
      </c>
      <c r="M36" s="98">
        <f t="shared" si="2"/>
        <v>0.52648166645132044</v>
      </c>
      <c r="N36" s="116">
        <f t="shared" si="3"/>
        <v>0.57648166645132037</v>
      </c>
      <c r="O36" s="117">
        <f t="shared" si="4"/>
        <v>0.55148166645132046</v>
      </c>
      <c r="P36" s="98">
        <f t="shared" si="5"/>
        <v>0</v>
      </c>
      <c r="Q36" s="118">
        <f t="shared" si="6"/>
        <v>0</v>
      </c>
      <c r="R36" s="98">
        <f t="shared" si="10"/>
        <v>10</v>
      </c>
      <c r="S36" s="119">
        <f t="shared" si="7"/>
        <v>10</v>
      </c>
    </row>
    <row r="37" spans="1:19">
      <c r="A37" s="119"/>
      <c r="E37" s="98">
        <f t="shared" si="1"/>
        <v>36</v>
      </c>
      <c r="F37" s="99"/>
      <c r="K37" s="114">
        <f t="shared" si="8"/>
        <v>0.57698166645132043</v>
      </c>
      <c r="L37" s="115">
        <f t="shared" si="9"/>
        <v>0.62598166645132047</v>
      </c>
      <c r="M37" s="98">
        <f t="shared" si="2"/>
        <v>0.57648166645132048</v>
      </c>
      <c r="N37" s="116">
        <f t="shared" si="3"/>
        <v>0.62648166645132042</v>
      </c>
      <c r="O37" s="117">
        <f t="shared" si="4"/>
        <v>0.60148166645132051</v>
      </c>
      <c r="P37" s="98">
        <f t="shared" si="5"/>
        <v>0</v>
      </c>
      <c r="Q37" s="118">
        <f t="shared" si="6"/>
        <v>0</v>
      </c>
      <c r="R37" s="98">
        <f t="shared" si="10"/>
        <v>10</v>
      </c>
      <c r="S37" s="119">
        <f t="shared" si="7"/>
        <v>10</v>
      </c>
    </row>
    <row r="38" spans="1:19">
      <c r="A38" s="119"/>
      <c r="E38" s="98">
        <f t="shared" si="1"/>
        <v>37</v>
      </c>
      <c r="F38" s="99"/>
      <c r="K38" s="114">
        <f t="shared" si="8"/>
        <v>0.62698166645132047</v>
      </c>
      <c r="L38" s="115">
        <f t="shared" si="9"/>
        <v>0.67598166645132052</v>
      </c>
      <c r="M38" s="98">
        <f t="shared" si="2"/>
        <v>0.62648166645132053</v>
      </c>
      <c r="N38" s="116">
        <f t="shared" si="3"/>
        <v>0.67648166645132046</v>
      </c>
      <c r="O38" s="117">
        <f t="shared" si="4"/>
        <v>0.65148166645132055</v>
      </c>
      <c r="P38" s="98">
        <f t="shared" si="5"/>
        <v>0</v>
      </c>
      <c r="Q38" s="118">
        <f t="shared" si="6"/>
        <v>0</v>
      </c>
      <c r="R38" s="98">
        <f t="shared" si="10"/>
        <v>10</v>
      </c>
      <c r="S38" s="119">
        <f t="shared" si="7"/>
        <v>10</v>
      </c>
    </row>
    <row r="39" spans="1:19">
      <c r="A39" s="119"/>
      <c r="E39" s="98">
        <f t="shared" si="1"/>
        <v>38</v>
      </c>
      <c r="F39" s="99"/>
      <c r="K39" s="114">
        <f t="shared" si="8"/>
        <v>0.67698166645132052</v>
      </c>
      <c r="L39" s="115">
        <f t="shared" si="9"/>
        <v>0.72598166645132056</v>
      </c>
      <c r="M39" s="98">
        <f t="shared" si="2"/>
        <v>0.67648166645132057</v>
      </c>
      <c r="N39" s="116">
        <f t="shared" si="3"/>
        <v>0.72648166645132051</v>
      </c>
      <c r="O39" s="117">
        <f t="shared" si="4"/>
        <v>0.7014816664513206</v>
      </c>
      <c r="P39" s="98">
        <f t="shared" si="5"/>
        <v>0</v>
      </c>
      <c r="Q39" s="118">
        <f t="shared" si="6"/>
        <v>0</v>
      </c>
      <c r="R39" s="98">
        <f t="shared" si="10"/>
        <v>10</v>
      </c>
      <c r="S39" s="119">
        <f t="shared" si="7"/>
        <v>10</v>
      </c>
    </row>
    <row r="40" spans="1:19">
      <c r="A40" s="119"/>
      <c r="E40" s="98">
        <f t="shared" si="1"/>
        <v>39</v>
      </c>
      <c r="F40" s="99"/>
      <c r="K40" s="114">
        <f t="shared" si="8"/>
        <v>0.72698166645132056</v>
      </c>
      <c r="L40" s="115">
        <f t="shared" si="9"/>
        <v>0.77598166645132061</v>
      </c>
      <c r="M40" s="98">
        <f t="shared" si="2"/>
        <v>0.72648166645132062</v>
      </c>
      <c r="N40" s="116">
        <f t="shared" si="3"/>
        <v>0.77648166645132055</v>
      </c>
      <c r="O40" s="117">
        <f t="shared" si="4"/>
        <v>0.75148166645132064</v>
      </c>
      <c r="P40" s="98">
        <f t="shared" si="5"/>
        <v>0</v>
      </c>
      <c r="Q40" s="118">
        <f t="shared" si="6"/>
        <v>0</v>
      </c>
      <c r="R40" s="98">
        <f t="shared" si="10"/>
        <v>10</v>
      </c>
      <c r="S40" s="119">
        <f t="shared" si="7"/>
        <v>10</v>
      </c>
    </row>
    <row r="41" spans="1:19">
      <c r="A41" s="119"/>
      <c r="E41" s="98">
        <f t="shared" si="1"/>
        <v>40</v>
      </c>
      <c r="F41" s="99"/>
      <c r="K41" s="114">
        <f t="shared" si="8"/>
        <v>0.77698166645132061</v>
      </c>
      <c r="L41" s="115">
        <f t="shared" si="9"/>
        <v>0.82598166645132065</v>
      </c>
      <c r="M41" s="98">
        <f t="shared" si="2"/>
        <v>0.77648166645132066</v>
      </c>
      <c r="N41" s="116">
        <f t="shared" si="3"/>
        <v>0.8264816664513206</v>
      </c>
      <c r="O41" s="117">
        <f t="shared" si="4"/>
        <v>0.80148166645132068</v>
      </c>
      <c r="P41" s="98">
        <f t="shared" si="5"/>
        <v>0</v>
      </c>
      <c r="Q41" s="118">
        <f t="shared" si="6"/>
        <v>0</v>
      </c>
      <c r="R41" s="98">
        <f t="shared" si="10"/>
        <v>10</v>
      </c>
      <c r="S41" s="119">
        <f t="shared" si="7"/>
        <v>10</v>
      </c>
    </row>
    <row r="42" spans="1:19">
      <c r="A42" s="119"/>
      <c r="E42" s="98">
        <f t="shared" si="1"/>
        <v>41</v>
      </c>
      <c r="F42" s="99"/>
      <c r="K42" s="114">
        <f t="shared" si="8"/>
        <v>0.82698166645132065</v>
      </c>
      <c r="L42" s="115">
        <f t="shared" si="9"/>
        <v>0.8759816664513207</v>
      </c>
      <c r="M42" s="98">
        <f t="shared" si="2"/>
        <v>0.82648166645132071</v>
      </c>
      <c r="N42" s="116">
        <f t="shared" si="3"/>
        <v>0.87648166645132064</v>
      </c>
      <c r="O42" s="117">
        <f t="shared" si="4"/>
        <v>0.85148166645132073</v>
      </c>
      <c r="P42" s="98">
        <f t="shared" si="5"/>
        <v>0</v>
      </c>
      <c r="Q42" s="118">
        <f t="shared" si="6"/>
        <v>0</v>
      </c>
      <c r="R42" s="98">
        <f t="shared" si="10"/>
        <v>10</v>
      </c>
      <c r="S42" s="119">
        <f t="shared" si="7"/>
        <v>10</v>
      </c>
    </row>
    <row r="43" spans="1:19">
      <c r="A43" s="119"/>
      <c r="E43" s="98">
        <f t="shared" si="1"/>
        <v>42</v>
      </c>
      <c r="F43" s="99"/>
      <c r="K43" s="114">
        <f t="shared" si="8"/>
        <v>0.8769816664513207</v>
      </c>
      <c r="L43" s="115">
        <f t="shared" si="9"/>
        <v>0.92598166645132074</v>
      </c>
      <c r="M43" s="98">
        <f t="shared" si="2"/>
        <v>0.87648166645132075</v>
      </c>
      <c r="N43" s="116">
        <f t="shared" si="3"/>
        <v>0.92648166645132068</v>
      </c>
      <c r="O43" s="117">
        <f t="shared" si="4"/>
        <v>0.90148166645132077</v>
      </c>
      <c r="P43" s="98">
        <f t="shared" si="5"/>
        <v>0</v>
      </c>
      <c r="Q43" s="118">
        <f t="shared" si="6"/>
        <v>0</v>
      </c>
      <c r="R43" s="98">
        <f t="shared" si="10"/>
        <v>10</v>
      </c>
      <c r="S43" s="119">
        <f t="shared" si="7"/>
        <v>10</v>
      </c>
    </row>
    <row r="44" spans="1:19">
      <c r="A44" s="119"/>
      <c r="E44" s="98">
        <f t="shared" si="1"/>
        <v>43</v>
      </c>
      <c r="F44" s="99"/>
      <c r="K44" s="114">
        <f t="shared" si="8"/>
        <v>0.92698166645132074</v>
      </c>
      <c r="L44" s="115">
        <f t="shared" si="9"/>
        <v>0.97598166645132078</v>
      </c>
      <c r="M44" s="98">
        <f t="shared" si="2"/>
        <v>0.9264816664513208</v>
      </c>
      <c r="N44" s="116">
        <f t="shared" si="3"/>
        <v>0.97648166645132073</v>
      </c>
      <c r="O44" s="117">
        <f t="shared" si="4"/>
        <v>0.95148166645132082</v>
      </c>
      <c r="P44" s="98">
        <f t="shared" si="5"/>
        <v>0</v>
      </c>
      <c r="Q44" s="118">
        <f t="shared" si="6"/>
        <v>0</v>
      </c>
      <c r="R44" s="98">
        <f t="shared" si="10"/>
        <v>10</v>
      </c>
      <c r="S44" s="119">
        <f t="shared" si="7"/>
        <v>10</v>
      </c>
    </row>
    <row r="45" spans="1:19">
      <c r="A45" s="119"/>
      <c r="E45" s="98">
        <f t="shared" si="1"/>
        <v>44</v>
      </c>
      <c r="F45" s="99"/>
      <c r="K45" s="114">
        <f t="shared" si="8"/>
        <v>0.97698166645132078</v>
      </c>
      <c r="L45" s="115">
        <f t="shared" si="9"/>
        <v>1.0259816664513208</v>
      </c>
      <c r="M45" s="98">
        <f t="shared" si="2"/>
        <v>0.97648166645132084</v>
      </c>
      <c r="N45" s="116">
        <f t="shared" si="3"/>
        <v>1.0264816664513208</v>
      </c>
      <c r="O45" s="117">
        <f t="shared" si="4"/>
        <v>1.0014816664513209</v>
      </c>
      <c r="P45" s="98">
        <f t="shared" si="5"/>
        <v>0</v>
      </c>
      <c r="Q45" s="118">
        <f t="shared" si="6"/>
        <v>0</v>
      </c>
      <c r="R45" s="98">
        <f t="shared" si="10"/>
        <v>10</v>
      </c>
      <c r="S45" s="119">
        <f t="shared" si="7"/>
        <v>10</v>
      </c>
    </row>
    <row r="46" spans="1:19">
      <c r="A46" s="119"/>
      <c r="E46" s="98">
        <f t="shared" si="1"/>
        <v>45</v>
      </c>
      <c r="F46" s="99"/>
      <c r="K46" s="114">
        <f t="shared" si="8"/>
        <v>1.0269816664513207</v>
      </c>
      <c r="L46" s="115">
        <f t="shared" si="9"/>
        <v>1.0759816664513209</v>
      </c>
      <c r="M46" s="98">
        <f t="shared" si="2"/>
        <v>1.0264816664513208</v>
      </c>
      <c r="N46" s="116">
        <f t="shared" si="3"/>
        <v>1.0764816664513208</v>
      </c>
      <c r="O46" s="117">
        <f t="shared" si="4"/>
        <v>1.0514816664513207</v>
      </c>
      <c r="P46" s="98">
        <f t="shared" si="5"/>
        <v>0</v>
      </c>
      <c r="Q46" s="118">
        <f t="shared" si="6"/>
        <v>0</v>
      </c>
      <c r="R46" s="98">
        <f t="shared" si="10"/>
        <v>10</v>
      </c>
      <c r="S46" s="119">
        <f t="shared" si="7"/>
        <v>10</v>
      </c>
    </row>
    <row r="47" spans="1:19">
      <c r="A47" s="119"/>
      <c r="E47" s="98">
        <f t="shared" si="1"/>
        <v>46</v>
      </c>
      <c r="F47" s="99"/>
      <c r="K47" s="114">
        <f t="shared" si="8"/>
        <v>1.0769816664513208</v>
      </c>
      <c r="L47" s="115">
        <f t="shared" si="9"/>
        <v>1.1259816664513209</v>
      </c>
      <c r="M47" s="98">
        <f t="shared" si="2"/>
        <v>1.0764816664513208</v>
      </c>
      <c r="N47" s="116">
        <f t="shared" si="3"/>
        <v>1.1264816664513209</v>
      </c>
      <c r="O47" s="117">
        <f t="shared" si="4"/>
        <v>1.101481666451321</v>
      </c>
      <c r="P47" s="98">
        <f t="shared" si="5"/>
        <v>0</v>
      </c>
      <c r="Q47" s="118">
        <f t="shared" si="6"/>
        <v>0</v>
      </c>
      <c r="R47" s="98">
        <f t="shared" si="10"/>
        <v>10</v>
      </c>
      <c r="S47" s="119">
        <f t="shared" si="7"/>
        <v>10</v>
      </c>
    </row>
    <row r="48" spans="1:19">
      <c r="A48" s="119"/>
      <c r="E48" s="98">
        <f t="shared" si="1"/>
        <v>47</v>
      </c>
      <c r="F48" s="99"/>
      <c r="K48" s="114">
        <f t="shared" si="8"/>
        <v>1.1269816664513208</v>
      </c>
      <c r="L48" s="115">
        <f t="shared" si="9"/>
        <v>1.175981666451321</v>
      </c>
      <c r="M48" s="98">
        <f t="shared" si="2"/>
        <v>1.1264816664513209</v>
      </c>
      <c r="N48" s="116">
        <f t="shared" si="3"/>
        <v>1.1764816664513209</v>
      </c>
      <c r="O48" s="117">
        <f t="shared" si="4"/>
        <v>1.1514816664513208</v>
      </c>
      <c r="P48" s="98">
        <f t="shared" si="5"/>
        <v>0</v>
      </c>
      <c r="Q48" s="118">
        <f t="shared" si="6"/>
        <v>0</v>
      </c>
      <c r="R48" s="98">
        <f t="shared" si="10"/>
        <v>10</v>
      </c>
      <c r="S48" s="119">
        <f t="shared" si="7"/>
        <v>10</v>
      </c>
    </row>
    <row r="49" spans="1:19">
      <c r="A49" s="119"/>
      <c r="E49" s="98">
        <f t="shared" si="1"/>
        <v>48</v>
      </c>
      <c r="F49" s="99"/>
      <c r="K49" s="114">
        <f t="shared" si="8"/>
        <v>1.1769816664513209</v>
      </c>
      <c r="L49" s="115">
        <f t="shared" si="9"/>
        <v>1.225981666451321</v>
      </c>
      <c r="M49" s="98">
        <f t="shared" si="2"/>
        <v>1.1764816664513209</v>
      </c>
      <c r="N49" s="116">
        <f t="shared" si="3"/>
        <v>1.226481666451321</v>
      </c>
      <c r="O49" s="117">
        <f t="shared" si="4"/>
        <v>1.201481666451321</v>
      </c>
      <c r="P49" s="98">
        <f t="shared" si="5"/>
        <v>1</v>
      </c>
      <c r="Q49" s="118">
        <f t="shared" si="6"/>
        <v>9.0909090909090912E-2</v>
      </c>
      <c r="R49" s="98">
        <f t="shared" si="10"/>
        <v>11</v>
      </c>
      <c r="S49" s="119">
        <f t="shared" si="7"/>
        <v>10</v>
      </c>
    </row>
    <row r="50" spans="1:19">
      <c r="A50" s="119"/>
      <c r="E50" s="98">
        <f t="shared" si="1"/>
        <v>49</v>
      </c>
      <c r="F50" s="99"/>
      <c r="K50" s="114">
        <f t="shared" si="8"/>
        <v>1.2269816664513209</v>
      </c>
      <c r="L50" s="115">
        <f t="shared" si="9"/>
        <v>1.2759816664513211</v>
      </c>
      <c r="M50" s="98">
        <f t="shared" si="2"/>
        <v>1.226481666451321</v>
      </c>
      <c r="N50" s="116">
        <f t="shared" si="3"/>
        <v>1.276481666451321</v>
      </c>
      <c r="O50" s="117">
        <f t="shared" si="4"/>
        <v>1.2514816664513209</v>
      </c>
      <c r="P50" s="98">
        <f t="shared" si="5"/>
        <v>0</v>
      </c>
      <c r="Q50" s="118">
        <f t="shared" si="6"/>
        <v>0</v>
      </c>
      <c r="R50" s="98">
        <f t="shared" si="10"/>
        <v>11</v>
      </c>
      <c r="S50" s="119">
        <f t="shared" si="7"/>
        <v>11</v>
      </c>
    </row>
    <row r="51" spans="1:19">
      <c r="A51" s="119"/>
      <c r="E51" s="98">
        <f t="shared" si="1"/>
        <v>50</v>
      </c>
      <c r="F51" s="99"/>
      <c r="K51" s="114">
        <f t="shared" si="8"/>
        <v>1.2769816664513209</v>
      </c>
      <c r="L51" s="115">
        <f t="shared" si="9"/>
        <v>1.3259816664513211</v>
      </c>
      <c r="M51" s="98">
        <f t="shared" si="2"/>
        <v>1.276481666451321</v>
      </c>
      <c r="N51" s="116">
        <f t="shared" si="3"/>
        <v>1.326481666451321</v>
      </c>
      <c r="O51" s="117">
        <f t="shared" si="4"/>
        <v>1.3014816664513211</v>
      </c>
      <c r="P51" s="98">
        <f t="shared" si="5"/>
        <v>0</v>
      </c>
      <c r="Q51" s="118">
        <f t="shared" si="6"/>
        <v>0</v>
      </c>
      <c r="R51" s="98">
        <f t="shared" si="10"/>
        <v>11</v>
      </c>
      <c r="S51" s="119">
        <f t="shared" si="7"/>
        <v>11</v>
      </c>
    </row>
    <row r="52" spans="1:19">
      <c r="A52" s="119"/>
      <c r="E52" s="98">
        <f t="shared" si="1"/>
        <v>51</v>
      </c>
      <c r="F52" s="99"/>
      <c r="K52" s="114">
        <f t="shared" si="8"/>
        <v>1.326981666451321</v>
      </c>
      <c r="L52" s="115">
        <f t="shared" si="9"/>
        <v>1.3759816664513211</v>
      </c>
      <c r="M52" s="98">
        <f t="shared" si="2"/>
        <v>1.326481666451321</v>
      </c>
      <c r="N52" s="116">
        <f t="shared" si="3"/>
        <v>1.3764816664513211</v>
      </c>
      <c r="O52" s="117">
        <f t="shared" si="4"/>
        <v>1.351481666451321</v>
      </c>
      <c r="P52" s="98">
        <f t="shared" si="5"/>
        <v>0</v>
      </c>
      <c r="Q52" s="118">
        <f t="shared" si="6"/>
        <v>0</v>
      </c>
      <c r="R52" s="98">
        <f t="shared" si="10"/>
        <v>11</v>
      </c>
      <c r="S52" s="119">
        <f t="shared" si="7"/>
        <v>11</v>
      </c>
    </row>
    <row r="53" spans="1:19">
      <c r="A53" s="119"/>
      <c r="E53" s="98">
        <f t="shared" si="1"/>
        <v>52</v>
      </c>
      <c r="F53" s="99"/>
      <c r="K53" s="114">
        <f t="shared" si="8"/>
        <v>1.376981666451321</v>
      </c>
      <c r="L53" s="115">
        <f t="shared" si="9"/>
        <v>1.4259816664513212</v>
      </c>
      <c r="M53" s="98">
        <f t="shared" si="2"/>
        <v>1.3764816664513211</v>
      </c>
      <c r="N53" s="116">
        <f t="shared" si="3"/>
        <v>1.4264816664513211</v>
      </c>
      <c r="O53" s="117">
        <f t="shared" si="4"/>
        <v>1.4014816664513212</v>
      </c>
      <c r="P53" s="98">
        <f t="shared" si="5"/>
        <v>0</v>
      </c>
      <c r="Q53" s="118">
        <f t="shared" si="6"/>
        <v>0</v>
      </c>
      <c r="R53" s="98">
        <f t="shared" si="10"/>
        <v>11</v>
      </c>
      <c r="S53" s="119">
        <f t="shared" si="7"/>
        <v>11</v>
      </c>
    </row>
    <row r="54" spans="1:19">
      <c r="A54" s="119"/>
      <c r="E54" s="98">
        <f t="shared" si="1"/>
        <v>53</v>
      </c>
      <c r="F54" s="99"/>
      <c r="K54" s="114">
        <f t="shared" si="8"/>
        <v>1.4269816664513211</v>
      </c>
      <c r="L54" s="115">
        <f t="shared" si="9"/>
        <v>1.4759816664513212</v>
      </c>
      <c r="M54" s="98">
        <f t="shared" si="2"/>
        <v>1.4264816664513211</v>
      </c>
      <c r="N54" s="116">
        <f t="shared" si="3"/>
        <v>1.4764816664513212</v>
      </c>
      <c r="O54" s="117">
        <f t="shared" si="4"/>
        <v>1.451481666451321</v>
      </c>
      <c r="P54" s="98">
        <f t="shared" si="5"/>
        <v>0</v>
      </c>
      <c r="Q54" s="118">
        <f t="shared" si="6"/>
        <v>0</v>
      </c>
      <c r="R54" s="98">
        <f t="shared" si="10"/>
        <v>11</v>
      </c>
      <c r="S54" s="119">
        <f t="shared" si="7"/>
        <v>11</v>
      </c>
    </row>
    <row r="55" spans="1:19">
      <c r="A55" s="119"/>
      <c r="E55" s="98">
        <f t="shared" si="1"/>
        <v>54</v>
      </c>
      <c r="F55" s="99"/>
      <c r="K55" s="114">
        <f t="shared" si="8"/>
        <v>1.4769816664513211</v>
      </c>
      <c r="L55" s="115">
        <f t="shared" si="9"/>
        <v>1.5259816664513213</v>
      </c>
      <c r="M55" s="98">
        <f t="shared" si="2"/>
        <v>1.4764816664513212</v>
      </c>
      <c r="N55" s="116">
        <f t="shared" si="3"/>
        <v>1.5264816664513212</v>
      </c>
      <c r="O55" s="117">
        <f t="shared" si="4"/>
        <v>1.5014816664513213</v>
      </c>
      <c r="P55" s="98">
        <f t="shared" si="5"/>
        <v>0</v>
      </c>
      <c r="Q55" s="118">
        <f t="shared" si="6"/>
        <v>0</v>
      </c>
      <c r="R55" s="98">
        <f t="shared" si="10"/>
        <v>11</v>
      </c>
      <c r="S55" s="119">
        <f t="shared" si="7"/>
        <v>11</v>
      </c>
    </row>
    <row r="56" spans="1:19">
      <c r="A56" s="119"/>
      <c r="E56" s="98">
        <f t="shared" si="1"/>
        <v>55</v>
      </c>
      <c r="F56" s="99"/>
      <c r="K56" s="114">
        <f t="shared" si="8"/>
        <v>1.5269816664513212</v>
      </c>
      <c r="L56" s="115">
        <f t="shared" si="9"/>
        <v>1.5759816664513213</v>
      </c>
      <c r="M56" s="98">
        <f t="shared" si="2"/>
        <v>1.5264816664513212</v>
      </c>
      <c r="N56" s="116">
        <f t="shared" si="3"/>
        <v>1.5764816664513213</v>
      </c>
      <c r="O56" s="117">
        <f t="shared" si="4"/>
        <v>1.5514816664513211</v>
      </c>
      <c r="P56" s="98">
        <f t="shared" si="5"/>
        <v>0</v>
      </c>
      <c r="Q56" s="118">
        <f t="shared" si="6"/>
        <v>0</v>
      </c>
      <c r="R56" s="98">
        <f t="shared" si="10"/>
        <v>11</v>
      </c>
      <c r="S56" s="119">
        <f t="shared" si="7"/>
        <v>11</v>
      </c>
    </row>
    <row r="57" spans="1:19">
      <c r="A57" s="119"/>
      <c r="E57" s="98">
        <f t="shared" si="1"/>
        <v>56</v>
      </c>
      <c r="F57" s="99"/>
      <c r="K57" s="114">
        <f t="shared" si="8"/>
        <v>1.5769816664513212</v>
      </c>
      <c r="L57" s="115">
        <f t="shared" si="9"/>
        <v>1.6259816664513214</v>
      </c>
      <c r="M57" s="98">
        <f t="shared" si="2"/>
        <v>1.5764816664513213</v>
      </c>
      <c r="N57" s="116">
        <f t="shared" si="3"/>
        <v>1.6264816664513213</v>
      </c>
      <c r="O57" s="117">
        <f t="shared" si="4"/>
        <v>1.6014816664513214</v>
      </c>
      <c r="P57" s="98">
        <f t="shared" si="5"/>
        <v>0</v>
      </c>
      <c r="Q57" s="118">
        <f t="shared" si="6"/>
        <v>0</v>
      </c>
      <c r="R57" s="98">
        <f t="shared" si="10"/>
        <v>11</v>
      </c>
      <c r="S57" s="119">
        <f t="shared" si="7"/>
        <v>11</v>
      </c>
    </row>
    <row r="58" spans="1:19">
      <c r="A58" s="119"/>
      <c r="E58" s="98">
        <f t="shared" si="1"/>
        <v>57</v>
      </c>
      <c r="F58" s="99"/>
      <c r="K58" s="114">
        <f t="shared" si="8"/>
        <v>1.6269816664513213</v>
      </c>
      <c r="L58" s="115">
        <f t="shared" si="9"/>
        <v>1.6759816664513214</v>
      </c>
      <c r="M58" s="98">
        <f t="shared" si="2"/>
        <v>1.6264816664513213</v>
      </c>
      <c r="N58" s="116">
        <f t="shared" si="3"/>
        <v>1.6764816664513214</v>
      </c>
      <c r="O58" s="117">
        <f t="shared" si="4"/>
        <v>1.6514816664513212</v>
      </c>
      <c r="P58" s="98">
        <f t="shared" si="5"/>
        <v>0</v>
      </c>
      <c r="Q58" s="118">
        <f t="shared" si="6"/>
        <v>0</v>
      </c>
      <c r="R58" s="98">
        <f t="shared" si="10"/>
        <v>11</v>
      </c>
      <c r="S58" s="119">
        <f t="shared" si="7"/>
        <v>11</v>
      </c>
    </row>
    <row r="59" spans="1:19">
      <c r="A59" s="119"/>
      <c r="E59" s="98">
        <f t="shared" si="1"/>
        <v>58</v>
      </c>
      <c r="F59" s="99"/>
      <c r="K59" s="114">
        <f t="shared" si="8"/>
        <v>1.6769816664513213</v>
      </c>
      <c r="L59" s="115">
        <f t="shared" si="9"/>
        <v>1.7259816664513215</v>
      </c>
      <c r="M59" s="98">
        <f t="shared" si="2"/>
        <v>1.6764816664513214</v>
      </c>
      <c r="N59" s="116">
        <f t="shared" si="3"/>
        <v>1.7264816664513214</v>
      </c>
      <c r="O59" s="117">
        <f t="shared" si="4"/>
        <v>1.7014816664513215</v>
      </c>
      <c r="P59" s="98">
        <f t="shared" si="5"/>
        <v>0</v>
      </c>
      <c r="Q59" s="118">
        <f t="shared" si="6"/>
        <v>0</v>
      </c>
      <c r="R59" s="98">
        <f t="shared" si="10"/>
        <v>11</v>
      </c>
      <c r="S59" s="119">
        <f t="shared" si="7"/>
        <v>11</v>
      </c>
    </row>
    <row r="60" spans="1:19">
      <c r="A60" s="119"/>
      <c r="E60" s="98">
        <f t="shared" si="1"/>
        <v>59</v>
      </c>
      <c r="F60" s="99"/>
      <c r="K60" s="114">
        <f t="shared" si="8"/>
        <v>1.7269816664513213</v>
      </c>
      <c r="L60" s="115">
        <f t="shared" si="9"/>
        <v>1.7759816664513215</v>
      </c>
      <c r="M60" s="98">
        <f t="shared" si="2"/>
        <v>1.7264816664513214</v>
      </c>
      <c r="N60" s="116">
        <f t="shared" si="3"/>
        <v>1.7764816664513214</v>
      </c>
      <c r="O60" s="117">
        <f t="shared" si="4"/>
        <v>1.7514816664513213</v>
      </c>
      <c r="P60" s="98">
        <f t="shared" si="5"/>
        <v>0</v>
      </c>
      <c r="Q60" s="118">
        <f t="shared" si="6"/>
        <v>0</v>
      </c>
      <c r="R60" s="98">
        <f t="shared" si="10"/>
        <v>11</v>
      </c>
      <c r="S60" s="119">
        <f t="shared" si="7"/>
        <v>11</v>
      </c>
    </row>
    <row r="61" spans="1:19">
      <c r="A61" s="119"/>
      <c r="E61" s="98">
        <f t="shared" si="1"/>
        <v>60</v>
      </c>
      <c r="F61" s="99"/>
      <c r="K61" s="114">
        <f t="shared" si="8"/>
        <v>1.7769816664513214</v>
      </c>
      <c r="L61" s="115">
        <f t="shared" si="9"/>
        <v>1.8259816664513215</v>
      </c>
      <c r="M61" s="98">
        <f t="shared" si="2"/>
        <v>1.7764816664513214</v>
      </c>
      <c r="N61" s="116">
        <f t="shared" si="3"/>
        <v>1.8264816664513215</v>
      </c>
      <c r="O61" s="117">
        <f t="shared" si="4"/>
        <v>1.8014816664513216</v>
      </c>
      <c r="P61" s="98">
        <f t="shared" si="5"/>
        <v>0</v>
      </c>
      <c r="Q61" s="118">
        <f t="shared" si="6"/>
        <v>0</v>
      </c>
      <c r="R61" s="98">
        <f t="shared" si="10"/>
        <v>11</v>
      </c>
      <c r="S61" s="119">
        <f t="shared" si="7"/>
        <v>11</v>
      </c>
    </row>
    <row r="62" spans="1:19">
      <c r="A62" s="119"/>
      <c r="E62" s="98">
        <f t="shared" si="1"/>
        <v>61</v>
      </c>
      <c r="F62" s="99"/>
      <c r="K62" s="114">
        <f t="shared" si="8"/>
        <v>1.8269816664513214</v>
      </c>
      <c r="L62" s="115">
        <f t="shared" si="9"/>
        <v>1.8759816664513216</v>
      </c>
      <c r="M62" s="98">
        <f t="shared" si="2"/>
        <v>1.8264816664513215</v>
      </c>
      <c r="N62" s="116">
        <f t="shared" si="3"/>
        <v>1.8764816664513215</v>
      </c>
      <c r="O62" s="117">
        <f t="shared" si="4"/>
        <v>1.8514816664513214</v>
      </c>
      <c r="P62" s="98">
        <f t="shared" si="5"/>
        <v>0</v>
      </c>
      <c r="Q62" s="118">
        <f t="shared" si="6"/>
        <v>0</v>
      </c>
      <c r="R62" s="98">
        <f t="shared" si="10"/>
        <v>11</v>
      </c>
      <c r="S62" s="119">
        <f t="shared" si="7"/>
        <v>11</v>
      </c>
    </row>
    <row r="63" spans="1:19">
      <c r="A63" s="119"/>
      <c r="E63" s="98">
        <f t="shared" si="1"/>
        <v>62</v>
      </c>
      <c r="F63" s="99"/>
      <c r="K63" s="114">
        <f t="shared" si="8"/>
        <v>1.8769816664513215</v>
      </c>
      <c r="L63" s="115">
        <f t="shared" si="9"/>
        <v>1.9259816664513216</v>
      </c>
      <c r="M63" s="98">
        <f t="shared" si="2"/>
        <v>1.8764816664513215</v>
      </c>
      <c r="N63" s="116">
        <f t="shared" si="3"/>
        <v>1.9264816664513216</v>
      </c>
      <c r="O63" s="117">
        <f t="shared" si="4"/>
        <v>1.9014816664513217</v>
      </c>
      <c r="P63" s="98">
        <f t="shared" si="5"/>
        <v>0</v>
      </c>
      <c r="Q63" s="118">
        <f t="shared" si="6"/>
        <v>0</v>
      </c>
      <c r="R63" s="98">
        <f t="shared" si="10"/>
        <v>11</v>
      </c>
      <c r="S63" s="119">
        <f t="shared" si="7"/>
        <v>11</v>
      </c>
    </row>
    <row r="64" spans="1:19">
      <c r="A64" s="119"/>
      <c r="E64" s="98">
        <f t="shared" si="1"/>
        <v>63</v>
      </c>
      <c r="F64" s="99"/>
      <c r="K64" s="114">
        <f t="shared" si="8"/>
        <v>1.9269816664513215</v>
      </c>
      <c r="L64" s="115">
        <f t="shared" si="9"/>
        <v>1.9759816664513217</v>
      </c>
      <c r="M64" s="98">
        <f t="shared" si="2"/>
        <v>1.9264816664513216</v>
      </c>
      <c r="N64" s="116">
        <f t="shared" si="3"/>
        <v>1.9764816664513216</v>
      </c>
      <c r="O64" s="117">
        <f t="shared" si="4"/>
        <v>1.9514816664513215</v>
      </c>
      <c r="P64" s="98">
        <f t="shared" si="5"/>
        <v>0</v>
      </c>
      <c r="Q64" s="118">
        <f t="shared" si="6"/>
        <v>0</v>
      </c>
      <c r="R64" s="98">
        <f t="shared" si="10"/>
        <v>11</v>
      </c>
      <c r="S64" s="119">
        <f t="shared" si="7"/>
        <v>11</v>
      </c>
    </row>
    <row r="65" spans="1:19">
      <c r="A65" s="119"/>
      <c r="E65" s="98">
        <f t="shared" si="1"/>
        <v>64</v>
      </c>
      <c r="F65" s="99"/>
      <c r="K65" s="114">
        <f t="shared" si="8"/>
        <v>1.9769816664513216</v>
      </c>
      <c r="L65" s="115">
        <f t="shared" si="9"/>
        <v>2.0259816664513215</v>
      </c>
      <c r="M65" s="98">
        <f t="shared" si="2"/>
        <v>1.9764816664513216</v>
      </c>
      <c r="N65" s="116">
        <f t="shared" si="3"/>
        <v>2.0264816664513217</v>
      </c>
      <c r="O65" s="117">
        <f t="shared" si="4"/>
        <v>2.0014816664513218</v>
      </c>
      <c r="P65" s="98">
        <f t="shared" si="5"/>
        <v>0</v>
      </c>
      <c r="Q65" s="118">
        <f t="shared" si="6"/>
        <v>0</v>
      </c>
      <c r="R65" s="98">
        <f t="shared" si="10"/>
        <v>11</v>
      </c>
      <c r="S65" s="119">
        <f t="shared" si="7"/>
        <v>11</v>
      </c>
    </row>
    <row r="66" spans="1:19">
      <c r="A66" s="119"/>
      <c r="E66" s="98">
        <f t="shared" si="1"/>
        <v>65</v>
      </c>
      <c r="F66" s="99"/>
      <c r="K66" s="114">
        <f t="shared" si="8"/>
        <v>2.0269816664513214</v>
      </c>
      <c r="L66" s="115">
        <f t="shared" si="9"/>
        <v>2.0759816664513213</v>
      </c>
      <c r="M66" s="98">
        <f t="shared" si="2"/>
        <v>2.0264816664513212</v>
      </c>
      <c r="N66" s="116">
        <f t="shared" si="3"/>
        <v>2.0764816664513215</v>
      </c>
      <c r="O66" s="117">
        <f t="shared" si="4"/>
        <v>2.0514816664513216</v>
      </c>
      <c r="P66" s="98">
        <f t="shared" si="5"/>
        <v>0</v>
      </c>
      <c r="Q66" s="118">
        <f t="shared" si="6"/>
        <v>0</v>
      </c>
      <c r="R66" s="98">
        <f t="shared" si="10"/>
        <v>11</v>
      </c>
      <c r="S66" s="119">
        <f t="shared" si="7"/>
        <v>11</v>
      </c>
    </row>
    <row r="67" spans="1:19">
      <c r="A67" s="119"/>
      <c r="E67" s="98">
        <f t="shared" si="1"/>
        <v>66</v>
      </c>
      <c r="F67" s="99"/>
      <c r="K67" s="114">
        <f t="shared" si="8"/>
        <v>2.0769816664513212</v>
      </c>
      <c r="L67" s="115">
        <f t="shared" si="9"/>
        <v>2.1259816664513211</v>
      </c>
      <c r="M67" s="98">
        <f t="shared" si="2"/>
        <v>2.076481666451321</v>
      </c>
      <c r="N67" s="116">
        <f t="shared" si="3"/>
        <v>2.1264816664513213</v>
      </c>
      <c r="O67" s="117">
        <f t="shared" si="4"/>
        <v>2.1014816664513214</v>
      </c>
      <c r="P67" s="98">
        <f t="shared" si="5"/>
        <v>0</v>
      </c>
      <c r="Q67" s="118">
        <f t="shared" si="6"/>
        <v>0</v>
      </c>
      <c r="R67" s="98">
        <f t="shared" si="10"/>
        <v>11</v>
      </c>
      <c r="S67" s="119">
        <f t="shared" si="7"/>
        <v>11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2.126981666451321</v>
      </c>
      <c r="L68" s="115">
        <f t="shared" si="9"/>
        <v>2.175981666451321</v>
      </c>
      <c r="M68" s="98">
        <f t="shared" si="2"/>
        <v>2.1264816664513209</v>
      </c>
      <c r="N68" s="116">
        <f t="shared" si="3"/>
        <v>2.1764816664513211</v>
      </c>
      <c r="O68" s="117">
        <f t="shared" si="4"/>
        <v>2.1514816664513212</v>
      </c>
      <c r="P68" s="98">
        <f t="shared" si="5"/>
        <v>0</v>
      </c>
      <c r="Q68" s="118">
        <f t="shared" si="6"/>
        <v>0</v>
      </c>
      <c r="R68" s="98">
        <f t="shared" si="10"/>
        <v>11</v>
      </c>
      <c r="S68" s="119">
        <f t="shared" si="7"/>
        <v>11</v>
      </c>
    </row>
    <row r="69" spans="1:19">
      <c r="A69" s="119"/>
      <c r="E69" s="98">
        <f t="shared" si="11"/>
        <v>68</v>
      </c>
      <c r="F69" s="99"/>
      <c r="K69" s="114">
        <f t="shared" si="8"/>
        <v>2.1769816664513209</v>
      </c>
      <c r="L69" s="115">
        <f t="shared" si="9"/>
        <v>2.2259816664513208</v>
      </c>
      <c r="M69" s="98">
        <f t="shared" ref="M69:M132" si="12">K69-5*10^-(D$2+1)</f>
        <v>2.1764816664513207</v>
      </c>
      <c r="N69" s="116">
        <f t="shared" ref="N69:N132" si="13">L69+5*10^-(D$2+1)</f>
        <v>2.226481666451321</v>
      </c>
      <c r="O69" s="117">
        <f t="shared" ref="O69:O132" si="14">AVERAGE(K69,L69)</f>
        <v>2.201481666451321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11</v>
      </c>
      <c r="S69" s="119">
        <f t="shared" ref="S69:S132" si="17">COUNTIF(F$2:F$5000,"&lt;="&amp;M69)</f>
        <v>11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2.2269816664513207</v>
      </c>
      <c r="L70" s="115">
        <f t="shared" ref="L70:L133" si="19">K70+$I$4-POWER(10,-$D$2)</f>
        <v>2.2759816664513206</v>
      </c>
      <c r="M70" s="98">
        <f t="shared" si="12"/>
        <v>2.2264816664513205</v>
      </c>
      <c r="N70" s="116">
        <f t="shared" si="13"/>
        <v>2.2764816664513208</v>
      </c>
      <c r="O70" s="117">
        <f t="shared" si="14"/>
        <v>2.2514816664513209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11</v>
      </c>
      <c r="S70" s="119">
        <f t="shared" si="17"/>
        <v>11</v>
      </c>
    </row>
    <row r="71" spans="1:19">
      <c r="A71" s="119"/>
      <c r="E71" s="98">
        <f t="shared" si="11"/>
        <v>70</v>
      </c>
      <c r="F71" s="99"/>
      <c r="K71" s="114">
        <f t="shared" si="18"/>
        <v>2.2769816664513205</v>
      </c>
      <c r="L71" s="115">
        <f t="shared" si="19"/>
        <v>2.3259816664513204</v>
      </c>
      <c r="M71" s="98">
        <f t="shared" si="12"/>
        <v>2.2764816664513203</v>
      </c>
      <c r="N71" s="116">
        <f t="shared" si="13"/>
        <v>2.3264816664513206</v>
      </c>
      <c r="O71" s="117">
        <f t="shared" si="14"/>
        <v>2.3014816664513207</v>
      </c>
      <c r="P71" s="98">
        <f t="shared" si="15"/>
        <v>0</v>
      </c>
      <c r="Q71" s="118">
        <f t="shared" si="16"/>
        <v>0</v>
      </c>
      <c r="R71" s="98">
        <f t="shared" si="20"/>
        <v>11</v>
      </c>
      <c r="S71" s="119">
        <f t="shared" si="17"/>
        <v>11</v>
      </c>
    </row>
    <row r="72" spans="1:19">
      <c r="A72" s="119"/>
      <c r="E72" s="98">
        <f t="shared" si="11"/>
        <v>71</v>
      </c>
      <c r="F72" s="99"/>
      <c r="K72" s="114">
        <f t="shared" si="18"/>
        <v>2.3269816664513203</v>
      </c>
      <c r="L72" s="115">
        <f t="shared" si="19"/>
        <v>2.3759816664513203</v>
      </c>
      <c r="M72" s="98">
        <f t="shared" si="12"/>
        <v>2.3264816664513202</v>
      </c>
      <c r="N72" s="116">
        <f t="shared" si="13"/>
        <v>2.3764816664513204</v>
      </c>
      <c r="O72" s="117">
        <f t="shared" si="14"/>
        <v>2.3514816664513205</v>
      </c>
      <c r="P72" s="98">
        <f t="shared" si="15"/>
        <v>0</v>
      </c>
      <c r="Q72" s="118">
        <f t="shared" si="16"/>
        <v>0</v>
      </c>
      <c r="R72" s="98">
        <f t="shared" si="20"/>
        <v>11</v>
      </c>
      <c r="S72" s="119">
        <f t="shared" si="17"/>
        <v>11</v>
      </c>
    </row>
    <row r="73" spans="1:19">
      <c r="A73" s="119"/>
      <c r="E73" s="98">
        <f t="shared" si="11"/>
        <v>72</v>
      </c>
      <c r="F73" s="99"/>
      <c r="K73" s="114">
        <f t="shared" si="18"/>
        <v>2.3769816664513201</v>
      </c>
      <c r="L73" s="115">
        <f t="shared" si="19"/>
        <v>2.4259816664513201</v>
      </c>
      <c r="M73" s="98">
        <f t="shared" si="12"/>
        <v>2.37648166645132</v>
      </c>
      <c r="N73" s="116">
        <f t="shared" si="13"/>
        <v>2.4264816664513202</v>
      </c>
      <c r="O73" s="117">
        <f t="shared" si="14"/>
        <v>2.4014816664513203</v>
      </c>
      <c r="P73" s="98">
        <f t="shared" si="15"/>
        <v>0</v>
      </c>
      <c r="Q73" s="118">
        <f t="shared" si="16"/>
        <v>0</v>
      </c>
      <c r="R73" s="98">
        <f t="shared" si="20"/>
        <v>11</v>
      </c>
      <c r="S73" s="119">
        <f t="shared" si="17"/>
        <v>11</v>
      </c>
    </row>
    <row r="74" spans="1:19">
      <c r="A74" s="119"/>
      <c r="E74" s="98">
        <f t="shared" si="11"/>
        <v>73</v>
      </c>
      <c r="F74" s="99"/>
      <c r="K74" s="114">
        <f t="shared" si="18"/>
        <v>2.42698166645132</v>
      </c>
      <c r="L74" s="115">
        <f t="shared" si="19"/>
        <v>2.4759816664513199</v>
      </c>
      <c r="M74" s="98">
        <f t="shared" si="12"/>
        <v>2.4264816664513198</v>
      </c>
      <c r="N74" s="116">
        <f t="shared" si="13"/>
        <v>2.4764816664513201</v>
      </c>
      <c r="O74" s="117">
        <f t="shared" si="14"/>
        <v>2.4514816664513202</v>
      </c>
      <c r="P74" s="98">
        <f t="shared" si="15"/>
        <v>0</v>
      </c>
      <c r="Q74" s="118">
        <f t="shared" si="16"/>
        <v>0</v>
      </c>
      <c r="R74" s="98">
        <f t="shared" si="20"/>
        <v>11</v>
      </c>
      <c r="S74" s="119">
        <f t="shared" si="17"/>
        <v>11</v>
      </c>
    </row>
    <row r="75" spans="1:19">
      <c r="A75" s="119"/>
      <c r="E75" s="98">
        <f t="shared" si="11"/>
        <v>74</v>
      </c>
      <c r="F75" s="99"/>
      <c r="K75" s="114">
        <f t="shared" si="18"/>
        <v>2.4769816664513198</v>
      </c>
      <c r="L75" s="115">
        <f t="shared" si="19"/>
        <v>2.5259816664513197</v>
      </c>
      <c r="M75" s="98">
        <f t="shared" si="12"/>
        <v>2.4764816664513196</v>
      </c>
      <c r="N75" s="116">
        <f t="shared" si="13"/>
        <v>2.5264816664513199</v>
      </c>
      <c r="O75" s="117">
        <f t="shared" si="14"/>
        <v>2.50148166645132</v>
      </c>
      <c r="P75" s="98">
        <f t="shared" si="15"/>
        <v>0</v>
      </c>
      <c r="Q75" s="118">
        <f t="shared" si="16"/>
        <v>0</v>
      </c>
      <c r="R75" s="98">
        <f t="shared" si="20"/>
        <v>11</v>
      </c>
      <c r="S75" s="119">
        <f t="shared" si="17"/>
        <v>11</v>
      </c>
    </row>
    <row r="76" spans="1:19">
      <c r="A76" s="119"/>
      <c r="E76" s="98">
        <f t="shared" si="11"/>
        <v>75</v>
      </c>
      <c r="F76" s="99"/>
      <c r="K76" s="114">
        <f t="shared" si="18"/>
        <v>2.5269816664513196</v>
      </c>
      <c r="L76" s="115">
        <f t="shared" si="19"/>
        <v>2.5759816664513195</v>
      </c>
      <c r="M76" s="98">
        <f t="shared" si="12"/>
        <v>2.5264816664513194</v>
      </c>
      <c r="N76" s="116">
        <f t="shared" si="13"/>
        <v>2.5764816664513197</v>
      </c>
      <c r="O76" s="117">
        <f t="shared" si="14"/>
        <v>2.5514816664513198</v>
      </c>
      <c r="P76" s="98">
        <f t="shared" si="15"/>
        <v>0</v>
      </c>
      <c r="Q76" s="118">
        <f t="shared" si="16"/>
        <v>0</v>
      </c>
      <c r="R76" s="98">
        <f t="shared" si="20"/>
        <v>11</v>
      </c>
      <c r="S76" s="119">
        <f t="shared" si="17"/>
        <v>11</v>
      </c>
    </row>
    <row r="77" spans="1:19">
      <c r="A77" s="119"/>
      <c r="E77" s="98">
        <f t="shared" si="11"/>
        <v>76</v>
      </c>
      <c r="F77" s="99"/>
      <c r="K77" s="114">
        <f t="shared" si="18"/>
        <v>2.5769816664513194</v>
      </c>
      <c r="L77" s="115">
        <f t="shared" si="19"/>
        <v>2.6259816664513194</v>
      </c>
      <c r="M77" s="98">
        <f t="shared" si="12"/>
        <v>2.5764816664513193</v>
      </c>
      <c r="N77" s="116">
        <f t="shared" si="13"/>
        <v>2.6264816664513195</v>
      </c>
      <c r="O77" s="117">
        <f t="shared" si="14"/>
        <v>2.6014816664513196</v>
      </c>
      <c r="P77" s="98">
        <f t="shared" si="15"/>
        <v>0</v>
      </c>
      <c r="Q77" s="118">
        <f t="shared" si="16"/>
        <v>0</v>
      </c>
      <c r="R77" s="98">
        <f t="shared" si="20"/>
        <v>11</v>
      </c>
      <c r="S77" s="119">
        <f t="shared" si="17"/>
        <v>11</v>
      </c>
    </row>
    <row r="78" spans="1:19">
      <c r="A78" s="119"/>
      <c r="E78" s="98">
        <f t="shared" si="11"/>
        <v>77</v>
      </c>
      <c r="F78" s="99"/>
      <c r="K78" s="114">
        <f t="shared" si="18"/>
        <v>2.6269816664513193</v>
      </c>
      <c r="L78" s="115">
        <f t="shared" si="19"/>
        <v>2.6759816664513192</v>
      </c>
      <c r="M78" s="98">
        <f t="shared" si="12"/>
        <v>2.6264816664513191</v>
      </c>
      <c r="N78" s="116">
        <f t="shared" si="13"/>
        <v>2.6764816664513194</v>
      </c>
      <c r="O78" s="117">
        <f t="shared" si="14"/>
        <v>2.6514816664513194</v>
      </c>
      <c r="P78" s="98">
        <f t="shared" si="15"/>
        <v>0</v>
      </c>
      <c r="Q78" s="118">
        <f t="shared" si="16"/>
        <v>0</v>
      </c>
      <c r="R78" s="98">
        <f t="shared" si="20"/>
        <v>11</v>
      </c>
      <c r="S78" s="119">
        <f t="shared" si="17"/>
        <v>11</v>
      </c>
    </row>
    <row r="79" spans="1:19">
      <c r="A79" s="119"/>
      <c r="E79" s="98">
        <f t="shared" si="11"/>
        <v>78</v>
      </c>
      <c r="F79" s="99"/>
      <c r="K79" s="114">
        <f t="shared" si="18"/>
        <v>2.6769816664513191</v>
      </c>
      <c r="L79" s="115">
        <f t="shared" si="19"/>
        <v>2.725981666451319</v>
      </c>
      <c r="M79" s="98">
        <f t="shared" si="12"/>
        <v>2.6764816664513189</v>
      </c>
      <c r="N79" s="116">
        <f t="shared" si="13"/>
        <v>2.7264816664513192</v>
      </c>
      <c r="O79" s="117">
        <f t="shared" si="14"/>
        <v>2.7014816664513193</v>
      </c>
      <c r="P79" s="98">
        <f t="shared" si="15"/>
        <v>0</v>
      </c>
      <c r="Q79" s="118">
        <f t="shared" si="16"/>
        <v>0</v>
      </c>
      <c r="R79" s="98">
        <f t="shared" si="20"/>
        <v>11</v>
      </c>
      <c r="S79" s="119">
        <f t="shared" si="17"/>
        <v>11</v>
      </c>
    </row>
    <row r="80" spans="1:19">
      <c r="A80" s="119"/>
      <c r="E80" s="98">
        <f t="shared" si="11"/>
        <v>79</v>
      </c>
      <c r="F80" s="99"/>
      <c r="K80" s="114">
        <f t="shared" si="18"/>
        <v>2.7269816664513189</v>
      </c>
      <c r="L80" s="115">
        <f t="shared" si="19"/>
        <v>2.7759816664513188</v>
      </c>
      <c r="M80" s="98">
        <f t="shared" si="12"/>
        <v>2.7264816664513187</v>
      </c>
      <c r="N80" s="116">
        <f t="shared" si="13"/>
        <v>2.776481666451319</v>
      </c>
      <c r="O80" s="117">
        <f t="shared" si="14"/>
        <v>2.7514816664513191</v>
      </c>
      <c r="P80" s="98">
        <f t="shared" si="15"/>
        <v>0</v>
      </c>
      <c r="Q80" s="118">
        <f t="shared" si="16"/>
        <v>0</v>
      </c>
      <c r="R80" s="98">
        <f t="shared" si="20"/>
        <v>11</v>
      </c>
      <c r="S80" s="119">
        <f t="shared" si="17"/>
        <v>11</v>
      </c>
    </row>
    <row r="81" spans="1:19">
      <c r="A81" s="119"/>
      <c r="E81" s="98">
        <f t="shared" si="11"/>
        <v>80</v>
      </c>
      <c r="F81" s="99"/>
      <c r="K81" s="114">
        <f t="shared" si="18"/>
        <v>2.7769816664513187</v>
      </c>
      <c r="L81" s="115">
        <f t="shared" si="19"/>
        <v>2.8259816664513187</v>
      </c>
      <c r="M81" s="98">
        <f t="shared" si="12"/>
        <v>2.7764816664513186</v>
      </c>
      <c r="N81" s="116">
        <f t="shared" si="13"/>
        <v>2.8264816664513188</v>
      </c>
      <c r="O81" s="117">
        <f t="shared" si="14"/>
        <v>2.8014816664513189</v>
      </c>
      <c r="P81" s="98">
        <f t="shared" si="15"/>
        <v>0</v>
      </c>
      <c r="Q81" s="118">
        <f t="shared" si="16"/>
        <v>0</v>
      </c>
      <c r="R81" s="98">
        <f t="shared" si="20"/>
        <v>11</v>
      </c>
      <c r="S81" s="119">
        <f t="shared" si="17"/>
        <v>11</v>
      </c>
    </row>
    <row r="82" spans="1:19">
      <c r="A82" s="119"/>
      <c r="E82" s="98">
        <f t="shared" si="11"/>
        <v>81</v>
      </c>
      <c r="F82" s="99"/>
      <c r="K82" s="114">
        <f t="shared" si="18"/>
        <v>2.8269816664513185</v>
      </c>
      <c r="L82" s="115">
        <f t="shared" si="19"/>
        <v>2.8759816664513185</v>
      </c>
      <c r="M82" s="98">
        <f t="shared" si="12"/>
        <v>2.8264816664513184</v>
      </c>
      <c r="N82" s="116">
        <f t="shared" si="13"/>
        <v>2.8764816664513186</v>
      </c>
      <c r="O82" s="117">
        <f t="shared" si="14"/>
        <v>2.8514816664513187</v>
      </c>
      <c r="P82" s="98">
        <f t="shared" si="15"/>
        <v>0</v>
      </c>
      <c r="Q82" s="118">
        <f t="shared" si="16"/>
        <v>0</v>
      </c>
      <c r="R82" s="98">
        <f t="shared" si="20"/>
        <v>11</v>
      </c>
      <c r="S82" s="119">
        <f t="shared" si="17"/>
        <v>11</v>
      </c>
    </row>
    <row r="83" spans="1:19">
      <c r="A83" s="119"/>
      <c r="E83" s="98">
        <f t="shared" si="11"/>
        <v>82</v>
      </c>
      <c r="F83" s="99"/>
      <c r="K83" s="114">
        <f t="shared" si="18"/>
        <v>2.8769816664513184</v>
      </c>
      <c r="L83" s="115">
        <f t="shared" si="19"/>
        <v>2.9259816664513183</v>
      </c>
      <c r="M83" s="98">
        <f t="shared" si="12"/>
        <v>2.8764816664513182</v>
      </c>
      <c r="N83" s="116">
        <f t="shared" si="13"/>
        <v>2.9264816664513185</v>
      </c>
      <c r="O83" s="117">
        <f t="shared" si="14"/>
        <v>2.9014816664513186</v>
      </c>
      <c r="P83" s="98">
        <f t="shared" si="15"/>
        <v>0</v>
      </c>
      <c r="Q83" s="118">
        <f t="shared" si="16"/>
        <v>0</v>
      </c>
      <c r="R83" s="98">
        <f t="shared" si="20"/>
        <v>11</v>
      </c>
      <c r="S83" s="119">
        <f t="shared" si="17"/>
        <v>11</v>
      </c>
    </row>
    <row r="84" spans="1:19">
      <c r="A84" s="119"/>
      <c r="E84" s="98">
        <f t="shared" si="11"/>
        <v>83</v>
      </c>
      <c r="F84" s="99"/>
      <c r="K84" s="114">
        <f t="shared" si="18"/>
        <v>2.9269816664513182</v>
      </c>
      <c r="L84" s="115">
        <f t="shared" si="19"/>
        <v>2.9759816664513181</v>
      </c>
      <c r="M84" s="98">
        <f t="shared" si="12"/>
        <v>2.926481666451318</v>
      </c>
      <c r="N84" s="116">
        <f t="shared" si="13"/>
        <v>2.9764816664513183</v>
      </c>
      <c r="O84" s="117">
        <f t="shared" si="14"/>
        <v>2.9514816664513184</v>
      </c>
      <c r="P84" s="98">
        <f t="shared" si="15"/>
        <v>0</v>
      </c>
      <c r="Q84" s="118">
        <f t="shared" si="16"/>
        <v>0</v>
      </c>
      <c r="R84" s="98">
        <f t="shared" si="20"/>
        <v>11</v>
      </c>
      <c r="S84" s="119">
        <f t="shared" si="17"/>
        <v>11</v>
      </c>
    </row>
    <row r="85" spans="1:19">
      <c r="A85" s="119"/>
      <c r="E85" s="98">
        <f t="shared" si="11"/>
        <v>84</v>
      </c>
      <c r="F85" s="99"/>
      <c r="K85" s="114">
        <f t="shared" si="18"/>
        <v>2.976981666451318</v>
      </c>
      <c r="L85" s="115">
        <f t="shared" si="19"/>
        <v>3.0259816664513179</v>
      </c>
      <c r="M85" s="98">
        <f t="shared" si="12"/>
        <v>2.9764816664513178</v>
      </c>
      <c r="N85" s="116">
        <f t="shared" si="13"/>
        <v>3.0264816664513181</v>
      </c>
      <c r="O85" s="117">
        <f t="shared" si="14"/>
        <v>3.0014816664513182</v>
      </c>
      <c r="P85" s="98">
        <f t="shared" si="15"/>
        <v>0</v>
      </c>
      <c r="Q85" s="118">
        <f t="shared" si="16"/>
        <v>0</v>
      </c>
      <c r="R85" s="98">
        <f t="shared" si="20"/>
        <v>11</v>
      </c>
      <c r="S85" s="119">
        <f t="shared" si="17"/>
        <v>11</v>
      </c>
    </row>
    <row r="86" spans="1:19">
      <c r="A86" s="119"/>
      <c r="E86" s="98">
        <f t="shared" si="11"/>
        <v>85</v>
      </c>
      <c r="F86" s="99"/>
      <c r="K86" s="114">
        <f t="shared" si="18"/>
        <v>3.0269816664513178</v>
      </c>
      <c r="L86" s="115">
        <f t="shared" si="19"/>
        <v>3.0759816664513178</v>
      </c>
      <c r="M86" s="98">
        <f t="shared" si="12"/>
        <v>3.0264816664513177</v>
      </c>
      <c r="N86" s="116">
        <f t="shared" si="13"/>
        <v>3.0764816664513179</v>
      </c>
      <c r="O86" s="117">
        <f t="shared" si="14"/>
        <v>3.051481666451318</v>
      </c>
      <c r="P86" s="98">
        <f t="shared" si="15"/>
        <v>0</v>
      </c>
      <c r="Q86" s="118">
        <f t="shared" si="16"/>
        <v>0</v>
      </c>
      <c r="R86" s="98">
        <f t="shared" si="20"/>
        <v>11</v>
      </c>
      <c r="S86" s="119">
        <f t="shared" si="17"/>
        <v>11</v>
      </c>
    </row>
    <row r="87" spans="1:19">
      <c r="A87" s="119"/>
      <c r="E87" s="98">
        <f t="shared" si="11"/>
        <v>86</v>
      </c>
      <c r="F87" s="99"/>
      <c r="K87" s="114">
        <f t="shared" si="18"/>
        <v>3.0769816664513177</v>
      </c>
      <c r="L87" s="115">
        <f t="shared" si="19"/>
        <v>3.1259816664513176</v>
      </c>
      <c r="M87" s="98">
        <f t="shared" si="12"/>
        <v>3.0764816664513175</v>
      </c>
      <c r="N87" s="116">
        <f t="shared" si="13"/>
        <v>3.1264816664513178</v>
      </c>
      <c r="O87" s="117">
        <f t="shared" si="14"/>
        <v>3.1014816664513178</v>
      </c>
      <c r="P87" s="98">
        <f t="shared" si="15"/>
        <v>0</v>
      </c>
      <c r="Q87" s="118">
        <f t="shared" si="16"/>
        <v>0</v>
      </c>
      <c r="R87" s="98">
        <f t="shared" si="20"/>
        <v>11</v>
      </c>
      <c r="S87" s="119">
        <f t="shared" si="17"/>
        <v>11</v>
      </c>
    </row>
    <row r="88" spans="1:19">
      <c r="A88" s="119"/>
      <c r="E88" s="98">
        <f t="shared" si="11"/>
        <v>87</v>
      </c>
      <c r="F88" s="99"/>
      <c r="K88" s="114">
        <f t="shared" si="18"/>
        <v>3.1269816664513175</v>
      </c>
      <c r="L88" s="115">
        <f t="shared" si="19"/>
        <v>3.1759816664513174</v>
      </c>
      <c r="M88" s="98">
        <f t="shared" si="12"/>
        <v>3.1264816664513173</v>
      </c>
      <c r="N88" s="116">
        <f t="shared" si="13"/>
        <v>3.1764816664513176</v>
      </c>
      <c r="O88" s="117">
        <f t="shared" si="14"/>
        <v>3.1514816664513177</v>
      </c>
      <c r="P88" s="98">
        <f t="shared" si="15"/>
        <v>0</v>
      </c>
      <c r="Q88" s="118">
        <f t="shared" si="16"/>
        <v>0</v>
      </c>
      <c r="R88" s="98">
        <f t="shared" si="20"/>
        <v>11</v>
      </c>
      <c r="S88" s="119">
        <f t="shared" si="17"/>
        <v>11</v>
      </c>
    </row>
    <row r="89" spans="1:19">
      <c r="A89" s="119"/>
      <c r="E89" s="98">
        <f t="shared" si="11"/>
        <v>88</v>
      </c>
      <c r="F89" s="99"/>
      <c r="K89" s="114">
        <f t="shared" si="18"/>
        <v>3.1769816664513173</v>
      </c>
      <c r="L89" s="115">
        <f t="shared" si="19"/>
        <v>3.2259816664513172</v>
      </c>
      <c r="M89" s="98">
        <f t="shared" si="12"/>
        <v>3.1764816664513171</v>
      </c>
      <c r="N89" s="116">
        <f t="shared" si="13"/>
        <v>3.2264816664513174</v>
      </c>
      <c r="O89" s="117">
        <f t="shared" si="14"/>
        <v>3.2014816664513175</v>
      </c>
      <c r="P89" s="98">
        <f t="shared" si="15"/>
        <v>0</v>
      </c>
      <c r="Q89" s="118">
        <f t="shared" si="16"/>
        <v>0</v>
      </c>
      <c r="R89" s="98">
        <f t="shared" si="20"/>
        <v>11</v>
      </c>
      <c r="S89" s="119">
        <f t="shared" si="17"/>
        <v>11</v>
      </c>
    </row>
    <row r="90" spans="1:19">
      <c r="A90" s="119"/>
      <c r="E90" s="98">
        <f t="shared" si="11"/>
        <v>89</v>
      </c>
      <c r="F90" s="99"/>
      <c r="K90" s="114">
        <f t="shared" si="18"/>
        <v>3.2269816664513171</v>
      </c>
      <c r="L90" s="115">
        <f t="shared" si="19"/>
        <v>3.2759816664513171</v>
      </c>
      <c r="M90" s="98">
        <f t="shared" si="12"/>
        <v>3.226481666451317</v>
      </c>
      <c r="N90" s="116">
        <f t="shared" si="13"/>
        <v>3.2764816664513172</v>
      </c>
      <c r="O90" s="117">
        <f t="shared" si="14"/>
        <v>3.2514816664513173</v>
      </c>
      <c r="P90" s="98">
        <f t="shared" si="15"/>
        <v>0</v>
      </c>
      <c r="Q90" s="118">
        <f t="shared" si="16"/>
        <v>0</v>
      </c>
      <c r="R90" s="98">
        <f t="shared" si="20"/>
        <v>11</v>
      </c>
      <c r="S90" s="119">
        <f t="shared" si="17"/>
        <v>11</v>
      </c>
    </row>
    <row r="91" spans="1:19">
      <c r="A91" s="119"/>
      <c r="E91" s="98">
        <f t="shared" si="11"/>
        <v>90</v>
      </c>
      <c r="F91" s="99"/>
      <c r="K91" s="114">
        <f t="shared" si="18"/>
        <v>3.2769816664513169</v>
      </c>
      <c r="L91" s="115">
        <f t="shared" si="19"/>
        <v>3.3259816664513169</v>
      </c>
      <c r="M91" s="98">
        <f t="shared" si="12"/>
        <v>3.2764816664513168</v>
      </c>
      <c r="N91" s="116">
        <f t="shared" si="13"/>
        <v>3.326481666451317</v>
      </c>
      <c r="O91" s="117">
        <f t="shared" si="14"/>
        <v>3.3014816664513171</v>
      </c>
      <c r="P91" s="98">
        <f t="shared" si="15"/>
        <v>0</v>
      </c>
      <c r="Q91" s="118">
        <f t="shared" si="16"/>
        <v>0</v>
      </c>
      <c r="R91" s="98">
        <f t="shared" si="20"/>
        <v>11</v>
      </c>
      <c r="S91" s="119">
        <f t="shared" si="17"/>
        <v>11</v>
      </c>
    </row>
    <row r="92" spans="1:19">
      <c r="A92" s="119"/>
      <c r="E92" s="98">
        <f t="shared" si="11"/>
        <v>91</v>
      </c>
      <c r="F92" s="99"/>
      <c r="K92" s="114">
        <f t="shared" si="18"/>
        <v>3.3269816664513168</v>
      </c>
      <c r="L92" s="115">
        <f t="shared" si="19"/>
        <v>3.3759816664513167</v>
      </c>
      <c r="M92" s="98">
        <f t="shared" si="12"/>
        <v>3.3264816664513166</v>
      </c>
      <c r="N92" s="116">
        <f t="shared" si="13"/>
        <v>3.3764816664513169</v>
      </c>
      <c r="O92" s="117">
        <f t="shared" si="14"/>
        <v>3.351481666451317</v>
      </c>
      <c r="P92" s="98">
        <f t="shared" si="15"/>
        <v>0</v>
      </c>
      <c r="Q92" s="118">
        <f t="shared" si="16"/>
        <v>0</v>
      </c>
      <c r="R92" s="98">
        <f t="shared" si="20"/>
        <v>11</v>
      </c>
      <c r="S92" s="119">
        <f t="shared" si="17"/>
        <v>11</v>
      </c>
    </row>
    <row r="93" spans="1:19">
      <c r="A93" s="119"/>
      <c r="E93" s="98">
        <f t="shared" si="11"/>
        <v>92</v>
      </c>
      <c r="F93" s="99"/>
      <c r="K93" s="114">
        <f t="shared" si="18"/>
        <v>3.3769816664513166</v>
      </c>
      <c r="L93" s="115">
        <f t="shared" si="19"/>
        <v>3.4259816664513165</v>
      </c>
      <c r="M93" s="98">
        <f t="shared" si="12"/>
        <v>3.3764816664513164</v>
      </c>
      <c r="N93" s="116">
        <f t="shared" si="13"/>
        <v>3.4264816664513167</v>
      </c>
      <c r="O93" s="117">
        <f t="shared" si="14"/>
        <v>3.4014816664513168</v>
      </c>
      <c r="P93" s="98">
        <f t="shared" si="15"/>
        <v>0</v>
      </c>
      <c r="Q93" s="118">
        <f t="shared" si="16"/>
        <v>0</v>
      </c>
      <c r="R93" s="98">
        <f t="shared" si="20"/>
        <v>11</v>
      </c>
      <c r="S93" s="119">
        <f t="shared" si="17"/>
        <v>11</v>
      </c>
    </row>
    <row r="94" spans="1:19">
      <c r="A94" s="119"/>
      <c r="E94" s="98">
        <f t="shared" si="11"/>
        <v>93</v>
      </c>
      <c r="F94" s="99"/>
      <c r="K94" s="114">
        <f t="shared" si="18"/>
        <v>3.4269816664513164</v>
      </c>
      <c r="L94" s="115">
        <f t="shared" si="19"/>
        <v>3.4759816664513163</v>
      </c>
      <c r="M94" s="98">
        <f t="shared" si="12"/>
        <v>3.4264816664513162</v>
      </c>
      <c r="N94" s="116">
        <f t="shared" si="13"/>
        <v>3.4764816664513165</v>
      </c>
      <c r="O94" s="117">
        <f t="shared" si="14"/>
        <v>3.4514816664513166</v>
      </c>
      <c r="P94" s="98">
        <f t="shared" si="15"/>
        <v>0</v>
      </c>
      <c r="Q94" s="118">
        <f t="shared" si="16"/>
        <v>0</v>
      </c>
      <c r="R94" s="98">
        <f t="shared" si="20"/>
        <v>11</v>
      </c>
      <c r="S94" s="119">
        <f t="shared" si="17"/>
        <v>11</v>
      </c>
    </row>
    <row r="95" spans="1:19">
      <c r="A95" s="119"/>
      <c r="E95" s="98">
        <f t="shared" si="11"/>
        <v>94</v>
      </c>
      <c r="F95" s="99"/>
      <c r="K95" s="114">
        <f t="shared" si="18"/>
        <v>3.4769816664513162</v>
      </c>
      <c r="L95" s="115">
        <f t="shared" si="19"/>
        <v>3.5259816664513162</v>
      </c>
      <c r="M95" s="98">
        <f t="shared" si="12"/>
        <v>3.4764816664513161</v>
      </c>
      <c r="N95" s="116">
        <f t="shared" si="13"/>
        <v>3.5264816664513163</v>
      </c>
      <c r="O95" s="117">
        <f t="shared" si="14"/>
        <v>3.5014816664513164</v>
      </c>
      <c r="P95" s="98">
        <f t="shared" si="15"/>
        <v>0</v>
      </c>
      <c r="Q95" s="118">
        <f t="shared" si="16"/>
        <v>0</v>
      </c>
      <c r="R95" s="98">
        <f t="shared" si="20"/>
        <v>11</v>
      </c>
      <c r="S95" s="119">
        <f t="shared" si="17"/>
        <v>11</v>
      </c>
    </row>
    <row r="96" spans="1:19">
      <c r="A96" s="119"/>
      <c r="E96" s="98">
        <f t="shared" si="11"/>
        <v>95</v>
      </c>
      <c r="F96" s="99"/>
      <c r="K96" s="114">
        <f t="shared" si="18"/>
        <v>3.5269816664513161</v>
      </c>
      <c r="L96" s="115">
        <f t="shared" si="19"/>
        <v>3.575981666451316</v>
      </c>
      <c r="M96" s="98">
        <f t="shared" si="12"/>
        <v>3.5264816664513159</v>
      </c>
      <c r="N96" s="116">
        <f t="shared" si="13"/>
        <v>3.5764816664513162</v>
      </c>
      <c r="O96" s="117">
        <f t="shared" si="14"/>
        <v>3.5514816664513162</v>
      </c>
      <c r="P96" s="98">
        <f t="shared" si="15"/>
        <v>0</v>
      </c>
      <c r="Q96" s="118">
        <f t="shared" si="16"/>
        <v>0</v>
      </c>
      <c r="R96" s="98">
        <f t="shared" si="20"/>
        <v>11</v>
      </c>
      <c r="S96" s="119">
        <f t="shared" si="17"/>
        <v>11</v>
      </c>
    </row>
    <row r="97" spans="1:19">
      <c r="A97" s="119"/>
      <c r="E97" s="98">
        <f t="shared" si="11"/>
        <v>96</v>
      </c>
      <c r="F97" s="99"/>
      <c r="K97" s="114">
        <f t="shared" si="18"/>
        <v>3.5769816664513159</v>
      </c>
      <c r="L97" s="115">
        <f t="shared" si="19"/>
        <v>3.6259816664513158</v>
      </c>
      <c r="M97" s="98">
        <f t="shared" si="12"/>
        <v>3.5764816664513157</v>
      </c>
      <c r="N97" s="116">
        <f t="shared" si="13"/>
        <v>3.626481666451316</v>
      </c>
      <c r="O97" s="117">
        <f t="shared" si="14"/>
        <v>3.6014816664513161</v>
      </c>
      <c r="P97" s="98">
        <f t="shared" si="15"/>
        <v>0</v>
      </c>
      <c r="Q97" s="118">
        <f t="shared" si="16"/>
        <v>0</v>
      </c>
      <c r="R97" s="98">
        <f t="shared" si="20"/>
        <v>11</v>
      </c>
      <c r="S97" s="119">
        <f t="shared" si="17"/>
        <v>11</v>
      </c>
    </row>
    <row r="98" spans="1:19">
      <c r="A98" s="119"/>
      <c r="E98" s="98">
        <f t="shared" si="11"/>
        <v>97</v>
      </c>
      <c r="F98" s="99"/>
      <c r="K98" s="114">
        <f t="shared" si="18"/>
        <v>3.6269816664513157</v>
      </c>
      <c r="L98" s="115">
        <f t="shared" si="19"/>
        <v>3.6759816664513156</v>
      </c>
      <c r="M98" s="98">
        <f t="shared" si="12"/>
        <v>3.6264816664513155</v>
      </c>
      <c r="N98" s="116">
        <f t="shared" si="13"/>
        <v>3.6764816664513158</v>
      </c>
      <c r="O98" s="117">
        <f t="shared" si="14"/>
        <v>3.6514816664513159</v>
      </c>
      <c r="P98" s="98">
        <f t="shared" si="15"/>
        <v>0</v>
      </c>
      <c r="Q98" s="118">
        <f t="shared" si="16"/>
        <v>0</v>
      </c>
      <c r="R98" s="98">
        <f t="shared" si="20"/>
        <v>11</v>
      </c>
      <c r="S98" s="119">
        <f t="shared" si="17"/>
        <v>11</v>
      </c>
    </row>
    <row r="99" spans="1:19">
      <c r="A99" s="119"/>
      <c r="E99" s="98">
        <f t="shared" si="11"/>
        <v>98</v>
      </c>
      <c r="F99" s="99"/>
      <c r="K99" s="114">
        <f t="shared" si="18"/>
        <v>3.6769816664513155</v>
      </c>
      <c r="L99" s="115">
        <f t="shared" si="19"/>
        <v>3.7259816664513155</v>
      </c>
      <c r="M99" s="98">
        <f t="shared" si="12"/>
        <v>3.6764816664513154</v>
      </c>
      <c r="N99" s="116">
        <f t="shared" si="13"/>
        <v>3.7264816664513156</v>
      </c>
      <c r="O99" s="117">
        <f t="shared" si="14"/>
        <v>3.7014816664513157</v>
      </c>
      <c r="P99" s="98">
        <f t="shared" si="15"/>
        <v>0</v>
      </c>
      <c r="Q99" s="118">
        <f t="shared" si="16"/>
        <v>0</v>
      </c>
      <c r="R99" s="98">
        <f t="shared" si="20"/>
        <v>11</v>
      </c>
      <c r="S99" s="119">
        <f t="shared" si="17"/>
        <v>11</v>
      </c>
    </row>
    <row r="100" spans="1:19">
      <c r="A100" s="119"/>
      <c r="E100" s="98">
        <f t="shared" si="11"/>
        <v>99</v>
      </c>
      <c r="F100" s="99"/>
      <c r="K100" s="114">
        <f t="shared" si="18"/>
        <v>3.7269816664513153</v>
      </c>
      <c r="L100" s="115">
        <f t="shared" si="19"/>
        <v>3.7759816664513153</v>
      </c>
      <c r="M100" s="98">
        <f t="shared" si="12"/>
        <v>3.7264816664513152</v>
      </c>
      <c r="N100" s="116">
        <f t="shared" si="13"/>
        <v>3.7764816664513154</v>
      </c>
      <c r="O100" s="117">
        <f t="shared" si="14"/>
        <v>3.7514816664513155</v>
      </c>
      <c r="P100" s="98">
        <f t="shared" si="15"/>
        <v>0</v>
      </c>
      <c r="Q100" s="118">
        <f t="shared" si="16"/>
        <v>0</v>
      </c>
      <c r="R100" s="98">
        <f t="shared" si="20"/>
        <v>11</v>
      </c>
      <c r="S100" s="119">
        <f t="shared" si="17"/>
        <v>11</v>
      </c>
    </row>
    <row r="101" spans="1:19">
      <c r="A101" s="119"/>
      <c r="E101" s="98">
        <f t="shared" si="11"/>
        <v>100</v>
      </c>
      <c r="F101" s="99"/>
      <c r="K101" s="114">
        <f t="shared" si="18"/>
        <v>3.7769816664513152</v>
      </c>
      <c r="L101" s="115">
        <f t="shared" si="19"/>
        <v>3.8259816664513151</v>
      </c>
      <c r="M101" s="98">
        <f t="shared" si="12"/>
        <v>3.776481666451315</v>
      </c>
      <c r="N101" s="116">
        <f t="shared" si="13"/>
        <v>3.8264816664513153</v>
      </c>
      <c r="O101" s="117">
        <f t="shared" si="14"/>
        <v>3.8014816664513154</v>
      </c>
      <c r="P101" s="98">
        <f t="shared" si="15"/>
        <v>0</v>
      </c>
      <c r="Q101" s="118">
        <f t="shared" si="16"/>
        <v>0</v>
      </c>
      <c r="R101" s="98">
        <f t="shared" si="20"/>
        <v>11</v>
      </c>
      <c r="S101" s="119">
        <f t="shared" si="17"/>
        <v>11</v>
      </c>
    </row>
    <row r="102" spans="1:19">
      <c r="A102" s="119"/>
      <c r="E102" s="98">
        <f t="shared" si="11"/>
        <v>101</v>
      </c>
      <c r="F102" s="99"/>
      <c r="K102" s="114">
        <f t="shared" si="18"/>
        <v>3.826981666451315</v>
      </c>
      <c r="L102" s="115">
        <f t="shared" si="19"/>
        <v>3.8759816664513149</v>
      </c>
      <c r="M102" s="98">
        <f t="shared" si="12"/>
        <v>3.8264816664513148</v>
      </c>
      <c r="N102" s="116">
        <f t="shared" si="13"/>
        <v>3.8764816664513151</v>
      </c>
      <c r="O102" s="117">
        <f t="shared" si="14"/>
        <v>3.8514816664513152</v>
      </c>
      <c r="P102" s="98">
        <f t="shared" si="15"/>
        <v>0</v>
      </c>
      <c r="Q102" s="118">
        <f t="shared" si="16"/>
        <v>0</v>
      </c>
      <c r="R102" s="98">
        <f t="shared" si="20"/>
        <v>11</v>
      </c>
      <c r="S102" s="119">
        <f t="shared" si="17"/>
        <v>11</v>
      </c>
    </row>
    <row r="103" spans="1:19">
      <c r="A103" s="119"/>
      <c r="E103" s="98">
        <f t="shared" si="11"/>
        <v>102</v>
      </c>
      <c r="F103" s="99"/>
      <c r="K103" s="114">
        <f t="shared" si="18"/>
        <v>3.8769816664513148</v>
      </c>
      <c r="L103" s="115">
        <f t="shared" si="19"/>
        <v>3.9259816664513147</v>
      </c>
      <c r="M103" s="98">
        <f t="shared" si="12"/>
        <v>3.8764816664513146</v>
      </c>
      <c r="N103" s="116">
        <f t="shared" si="13"/>
        <v>3.9264816664513149</v>
      </c>
      <c r="O103" s="117">
        <f t="shared" si="14"/>
        <v>3.901481666451315</v>
      </c>
      <c r="P103" s="98">
        <f t="shared" si="15"/>
        <v>0</v>
      </c>
      <c r="Q103" s="118">
        <f t="shared" si="16"/>
        <v>0</v>
      </c>
      <c r="R103" s="98">
        <f t="shared" si="20"/>
        <v>11</v>
      </c>
      <c r="S103" s="119">
        <f t="shared" si="17"/>
        <v>11</v>
      </c>
    </row>
    <row r="104" spans="1:19">
      <c r="A104" s="119"/>
      <c r="E104" s="98">
        <f t="shared" si="11"/>
        <v>103</v>
      </c>
      <c r="F104" s="99"/>
      <c r="K104" s="114">
        <f t="shared" si="18"/>
        <v>3.9269816664513146</v>
      </c>
      <c r="L104" s="115">
        <f t="shared" si="19"/>
        <v>3.9759816664513146</v>
      </c>
      <c r="M104" s="98">
        <f t="shared" si="12"/>
        <v>3.9264816664513145</v>
      </c>
      <c r="N104" s="116">
        <f t="shared" si="13"/>
        <v>3.9764816664513147</v>
      </c>
      <c r="O104" s="117">
        <f t="shared" si="14"/>
        <v>3.9514816664513148</v>
      </c>
      <c r="P104" s="98">
        <f t="shared" si="15"/>
        <v>0</v>
      </c>
      <c r="Q104" s="118">
        <f t="shared" si="16"/>
        <v>0</v>
      </c>
      <c r="R104" s="98">
        <f t="shared" si="20"/>
        <v>11</v>
      </c>
      <c r="S104" s="119">
        <f t="shared" si="17"/>
        <v>11</v>
      </c>
    </row>
    <row r="105" spans="1:19">
      <c r="A105" s="119"/>
      <c r="E105" s="98">
        <f t="shared" si="11"/>
        <v>104</v>
      </c>
      <c r="F105" s="99"/>
      <c r="K105" s="114">
        <f t="shared" si="18"/>
        <v>3.9769816664513145</v>
      </c>
      <c r="L105" s="115">
        <f t="shared" si="19"/>
        <v>4.0259816664513144</v>
      </c>
      <c r="M105" s="98">
        <f t="shared" si="12"/>
        <v>3.9764816664513143</v>
      </c>
      <c r="N105" s="116">
        <f t="shared" si="13"/>
        <v>4.0264816664513141</v>
      </c>
      <c r="O105" s="117">
        <f t="shared" si="14"/>
        <v>4.0014816664513146</v>
      </c>
      <c r="P105" s="98">
        <f t="shared" si="15"/>
        <v>0</v>
      </c>
      <c r="Q105" s="118">
        <f t="shared" si="16"/>
        <v>0</v>
      </c>
      <c r="R105" s="98">
        <f t="shared" si="20"/>
        <v>11</v>
      </c>
      <c r="S105" s="119">
        <f t="shared" si="17"/>
        <v>11</v>
      </c>
    </row>
    <row r="106" spans="1:19">
      <c r="A106" s="119"/>
      <c r="E106" s="98">
        <f t="shared" si="11"/>
        <v>105</v>
      </c>
      <c r="F106" s="99"/>
      <c r="K106" s="114">
        <f t="shared" si="18"/>
        <v>4.0269816664513147</v>
      </c>
      <c r="L106" s="115">
        <f t="shared" si="19"/>
        <v>4.0759816664513142</v>
      </c>
      <c r="M106" s="98">
        <f t="shared" si="12"/>
        <v>4.026481666451315</v>
      </c>
      <c r="N106" s="116">
        <f t="shared" si="13"/>
        <v>4.0764816664513139</v>
      </c>
      <c r="O106" s="117">
        <f t="shared" si="14"/>
        <v>4.0514816664513145</v>
      </c>
      <c r="P106" s="98">
        <f t="shared" si="15"/>
        <v>0</v>
      </c>
      <c r="Q106" s="118">
        <f t="shared" si="16"/>
        <v>0</v>
      </c>
      <c r="R106" s="98">
        <f t="shared" si="20"/>
        <v>11</v>
      </c>
      <c r="S106" s="119">
        <f t="shared" si="17"/>
        <v>11</v>
      </c>
    </row>
    <row r="107" spans="1:19">
      <c r="A107" s="119"/>
      <c r="E107" s="98">
        <f t="shared" si="11"/>
        <v>106</v>
      </c>
      <c r="F107" s="99"/>
      <c r="K107" s="114">
        <f t="shared" si="18"/>
        <v>4.0769816664513145</v>
      </c>
      <c r="L107" s="115">
        <f t="shared" si="19"/>
        <v>4.125981666451314</v>
      </c>
      <c r="M107" s="98">
        <f t="shared" si="12"/>
        <v>4.0764816664513148</v>
      </c>
      <c r="N107" s="116">
        <f t="shared" si="13"/>
        <v>4.1264816664513138</v>
      </c>
      <c r="O107" s="117">
        <f t="shared" si="14"/>
        <v>4.1014816664513143</v>
      </c>
      <c r="P107" s="98">
        <f t="shared" si="15"/>
        <v>0</v>
      </c>
      <c r="Q107" s="118">
        <f t="shared" si="16"/>
        <v>0</v>
      </c>
      <c r="R107" s="98">
        <f t="shared" si="20"/>
        <v>11</v>
      </c>
      <c r="S107" s="119">
        <f t="shared" si="17"/>
        <v>11</v>
      </c>
    </row>
    <row r="108" spans="1:19">
      <c r="A108" s="119"/>
      <c r="E108" s="98">
        <f t="shared" si="11"/>
        <v>107</v>
      </c>
      <c r="F108" s="99"/>
      <c r="K108" s="114">
        <f t="shared" si="18"/>
        <v>4.1269816664513144</v>
      </c>
      <c r="L108" s="115">
        <f t="shared" si="19"/>
        <v>4.1759816664513139</v>
      </c>
      <c r="M108" s="98">
        <f t="shared" si="12"/>
        <v>4.1264816664513146</v>
      </c>
      <c r="N108" s="116">
        <f t="shared" si="13"/>
        <v>4.1764816664513136</v>
      </c>
      <c r="O108" s="117">
        <f t="shared" si="14"/>
        <v>4.1514816664513141</v>
      </c>
      <c r="P108" s="98">
        <f t="shared" si="15"/>
        <v>0</v>
      </c>
      <c r="Q108" s="118">
        <f t="shared" si="16"/>
        <v>0</v>
      </c>
      <c r="R108" s="98">
        <f t="shared" si="20"/>
        <v>11</v>
      </c>
      <c r="S108" s="119">
        <f t="shared" si="17"/>
        <v>11</v>
      </c>
    </row>
    <row r="109" spans="1:19">
      <c r="A109" s="119"/>
      <c r="E109" s="98">
        <f t="shared" si="11"/>
        <v>108</v>
      </c>
      <c r="F109" s="99"/>
      <c r="K109" s="114">
        <f t="shared" si="18"/>
        <v>4.1769816664513142</v>
      </c>
      <c r="L109" s="115">
        <f t="shared" si="19"/>
        <v>4.2259816664513137</v>
      </c>
      <c r="M109" s="98">
        <f t="shared" si="12"/>
        <v>4.1764816664513145</v>
      </c>
      <c r="N109" s="116">
        <f t="shared" si="13"/>
        <v>4.2264816664513134</v>
      </c>
      <c r="O109" s="117">
        <f t="shared" si="14"/>
        <v>4.2014816664513139</v>
      </c>
      <c r="P109" s="98">
        <f t="shared" si="15"/>
        <v>0</v>
      </c>
      <c r="Q109" s="118">
        <f t="shared" si="16"/>
        <v>0</v>
      </c>
      <c r="R109" s="98">
        <f t="shared" si="20"/>
        <v>11</v>
      </c>
      <c r="S109" s="119">
        <f t="shared" si="17"/>
        <v>11</v>
      </c>
    </row>
    <row r="110" spans="1:19">
      <c r="A110" s="119"/>
      <c r="E110" s="98">
        <f t="shared" si="11"/>
        <v>109</v>
      </c>
      <c r="F110" s="99"/>
      <c r="K110" s="114">
        <f t="shared" si="18"/>
        <v>4.226981666451314</v>
      </c>
      <c r="L110" s="115">
        <f t="shared" si="19"/>
        <v>4.2759816664513135</v>
      </c>
      <c r="M110" s="98">
        <f t="shared" si="12"/>
        <v>4.2264816664513143</v>
      </c>
      <c r="N110" s="116">
        <f t="shared" si="13"/>
        <v>4.2764816664513132</v>
      </c>
      <c r="O110" s="117">
        <f t="shared" si="14"/>
        <v>4.2514816664513138</v>
      </c>
      <c r="P110" s="98">
        <f t="shared" si="15"/>
        <v>0</v>
      </c>
      <c r="Q110" s="118">
        <f t="shared" si="16"/>
        <v>0</v>
      </c>
      <c r="R110" s="98">
        <f t="shared" si="20"/>
        <v>11</v>
      </c>
      <c r="S110" s="119">
        <f t="shared" si="17"/>
        <v>11</v>
      </c>
    </row>
    <row r="111" spans="1:19">
      <c r="A111" s="119"/>
      <c r="E111" s="98">
        <f t="shared" si="11"/>
        <v>110</v>
      </c>
      <c r="F111" s="99"/>
      <c r="K111" s="114">
        <f t="shared" si="18"/>
        <v>4.2769816664513138</v>
      </c>
      <c r="L111" s="115">
        <f t="shared" si="19"/>
        <v>4.3259816664513133</v>
      </c>
      <c r="M111" s="98">
        <f t="shared" si="12"/>
        <v>4.2764816664513141</v>
      </c>
      <c r="N111" s="116">
        <f t="shared" si="13"/>
        <v>4.326481666451313</v>
      </c>
      <c r="O111" s="117">
        <f t="shared" si="14"/>
        <v>4.3014816664513136</v>
      </c>
      <c r="P111" s="98">
        <f t="shared" si="15"/>
        <v>0</v>
      </c>
      <c r="Q111" s="118">
        <f t="shared" si="16"/>
        <v>0</v>
      </c>
      <c r="R111" s="98">
        <f t="shared" si="20"/>
        <v>11</v>
      </c>
      <c r="S111" s="119">
        <f t="shared" si="17"/>
        <v>11</v>
      </c>
    </row>
    <row r="112" spans="1:19">
      <c r="A112" s="119"/>
      <c r="E112" s="98">
        <f t="shared" si="11"/>
        <v>111</v>
      </c>
      <c r="F112" s="99"/>
      <c r="K112" s="114">
        <f t="shared" si="18"/>
        <v>4.3269816664513137</v>
      </c>
      <c r="L112" s="115">
        <f t="shared" si="19"/>
        <v>4.3759816664513131</v>
      </c>
      <c r="M112" s="98">
        <f t="shared" si="12"/>
        <v>4.3264816664513139</v>
      </c>
      <c r="N112" s="116">
        <f t="shared" si="13"/>
        <v>4.3764816664513129</v>
      </c>
      <c r="O112" s="117">
        <f t="shared" si="14"/>
        <v>4.3514816664513134</v>
      </c>
      <c r="P112" s="98">
        <f t="shared" si="15"/>
        <v>0</v>
      </c>
      <c r="Q112" s="118">
        <f t="shared" si="16"/>
        <v>0</v>
      </c>
      <c r="R112" s="98">
        <f t="shared" si="20"/>
        <v>11</v>
      </c>
      <c r="S112" s="119">
        <f t="shared" si="17"/>
        <v>11</v>
      </c>
    </row>
    <row r="113" spans="1:19">
      <c r="A113" s="119"/>
      <c r="E113" s="98">
        <f t="shared" si="11"/>
        <v>112</v>
      </c>
      <c r="F113" s="99"/>
      <c r="K113" s="114">
        <f t="shared" si="18"/>
        <v>4.3769816664513135</v>
      </c>
      <c r="L113" s="115">
        <f t="shared" si="19"/>
        <v>4.425981666451313</v>
      </c>
      <c r="M113" s="98">
        <f t="shared" si="12"/>
        <v>4.3764816664513138</v>
      </c>
      <c r="N113" s="116">
        <f t="shared" si="13"/>
        <v>4.4264816664513127</v>
      </c>
      <c r="O113" s="117">
        <f t="shared" si="14"/>
        <v>4.4014816664513132</v>
      </c>
      <c r="P113" s="98">
        <f t="shared" si="15"/>
        <v>0</v>
      </c>
      <c r="Q113" s="118">
        <f t="shared" si="16"/>
        <v>0</v>
      </c>
      <c r="R113" s="98">
        <f t="shared" si="20"/>
        <v>11</v>
      </c>
      <c r="S113" s="119">
        <f t="shared" si="17"/>
        <v>11</v>
      </c>
    </row>
    <row r="114" spans="1:19">
      <c r="A114" s="119"/>
      <c r="E114" s="98">
        <f t="shared" si="11"/>
        <v>113</v>
      </c>
      <c r="F114" s="99"/>
      <c r="K114" s="114">
        <f t="shared" si="18"/>
        <v>4.4269816664513133</v>
      </c>
      <c r="L114" s="115">
        <f t="shared" si="19"/>
        <v>4.4759816664513128</v>
      </c>
      <c r="M114" s="98">
        <f t="shared" si="12"/>
        <v>4.4264816664513136</v>
      </c>
      <c r="N114" s="116">
        <f t="shared" si="13"/>
        <v>4.4764816664513125</v>
      </c>
      <c r="O114" s="117">
        <f t="shared" si="14"/>
        <v>4.451481666451313</v>
      </c>
      <c r="P114" s="98">
        <f t="shared" si="15"/>
        <v>0</v>
      </c>
      <c r="Q114" s="118">
        <f t="shared" si="16"/>
        <v>0</v>
      </c>
      <c r="R114" s="98">
        <f t="shared" si="20"/>
        <v>11</v>
      </c>
      <c r="S114" s="119">
        <f t="shared" si="17"/>
        <v>11</v>
      </c>
    </row>
    <row r="115" spans="1:19">
      <c r="A115" s="119"/>
      <c r="E115" s="98">
        <f t="shared" si="11"/>
        <v>114</v>
      </c>
      <c r="F115" s="99"/>
      <c r="K115" s="114">
        <f t="shared" si="18"/>
        <v>4.4769816664513131</v>
      </c>
      <c r="L115" s="115">
        <f t="shared" si="19"/>
        <v>4.5259816664513126</v>
      </c>
      <c r="M115" s="98">
        <f t="shared" si="12"/>
        <v>4.4764816664513134</v>
      </c>
      <c r="N115" s="116">
        <f t="shared" si="13"/>
        <v>4.5264816664513123</v>
      </c>
      <c r="O115" s="117">
        <f t="shared" si="14"/>
        <v>4.5014816664513129</v>
      </c>
      <c r="P115" s="98">
        <f t="shared" si="15"/>
        <v>0</v>
      </c>
      <c r="Q115" s="118">
        <f t="shared" si="16"/>
        <v>0</v>
      </c>
      <c r="R115" s="98">
        <f t="shared" si="20"/>
        <v>11</v>
      </c>
      <c r="S115" s="119">
        <f t="shared" si="17"/>
        <v>11</v>
      </c>
    </row>
    <row r="116" spans="1:19">
      <c r="A116" s="119"/>
      <c r="E116" s="98">
        <f t="shared" si="11"/>
        <v>115</v>
      </c>
      <c r="F116" s="99"/>
      <c r="K116" s="114">
        <f t="shared" si="18"/>
        <v>4.5269816664513129</v>
      </c>
      <c r="L116" s="115">
        <f t="shared" si="19"/>
        <v>4.5759816664513124</v>
      </c>
      <c r="M116" s="98">
        <f t="shared" si="12"/>
        <v>4.5264816664513132</v>
      </c>
      <c r="N116" s="116">
        <f t="shared" si="13"/>
        <v>4.5764816664513122</v>
      </c>
      <c r="O116" s="117">
        <f t="shared" si="14"/>
        <v>4.5514816664513127</v>
      </c>
      <c r="P116" s="98">
        <f t="shared" si="15"/>
        <v>0</v>
      </c>
      <c r="Q116" s="118">
        <f t="shared" si="16"/>
        <v>0</v>
      </c>
      <c r="R116" s="98">
        <f t="shared" si="20"/>
        <v>11</v>
      </c>
      <c r="S116" s="119">
        <f t="shared" si="17"/>
        <v>11</v>
      </c>
    </row>
    <row r="117" spans="1:19">
      <c r="A117" s="119"/>
      <c r="E117" s="98">
        <f t="shared" si="11"/>
        <v>116</v>
      </c>
      <c r="F117" s="99"/>
      <c r="K117" s="114">
        <f t="shared" si="18"/>
        <v>4.5769816664513128</v>
      </c>
      <c r="L117" s="115">
        <f t="shared" si="19"/>
        <v>4.6259816664513123</v>
      </c>
      <c r="M117" s="98">
        <f t="shared" si="12"/>
        <v>4.576481666451313</v>
      </c>
      <c r="N117" s="116">
        <f t="shared" si="13"/>
        <v>4.626481666451312</v>
      </c>
      <c r="O117" s="117">
        <f t="shared" si="14"/>
        <v>4.6014816664513125</v>
      </c>
      <c r="P117" s="98">
        <f t="shared" si="15"/>
        <v>0</v>
      </c>
      <c r="Q117" s="118">
        <f t="shared" si="16"/>
        <v>0</v>
      </c>
      <c r="R117" s="98">
        <f t="shared" si="20"/>
        <v>11</v>
      </c>
      <c r="S117" s="119">
        <f t="shared" si="17"/>
        <v>11</v>
      </c>
    </row>
    <row r="118" spans="1:19">
      <c r="A118" s="119"/>
      <c r="E118" s="98">
        <f t="shared" si="11"/>
        <v>117</v>
      </c>
      <c r="F118" s="99"/>
      <c r="K118" s="114">
        <f t="shared" si="18"/>
        <v>4.6269816664513126</v>
      </c>
      <c r="L118" s="115">
        <f t="shared" si="19"/>
        <v>4.6759816664513121</v>
      </c>
      <c r="M118" s="98">
        <f t="shared" si="12"/>
        <v>4.6264816664513129</v>
      </c>
      <c r="N118" s="116">
        <f t="shared" si="13"/>
        <v>4.6764816664513118</v>
      </c>
      <c r="O118" s="117">
        <f t="shared" si="14"/>
        <v>4.6514816664513123</v>
      </c>
      <c r="P118" s="98">
        <f t="shared" si="15"/>
        <v>0</v>
      </c>
      <c r="Q118" s="118">
        <f t="shared" si="16"/>
        <v>0</v>
      </c>
      <c r="R118" s="98">
        <f t="shared" si="20"/>
        <v>11</v>
      </c>
      <c r="S118" s="119">
        <f t="shared" si="17"/>
        <v>11</v>
      </c>
    </row>
    <row r="119" spans="1:19">
      <c r="A119" s="119"/>
      <c r="E119" s="98">
        <f t="shared" si="11"/>
        <v>118</v>
      </c>
      <c r="F119" s="99"/>
      <c r="K119" s="114">
        <f t="shared" si="18"/>
        <v>4.6769816664513124</v>
      </c>
      <c r="L119" s="115">
        <f t="shared" si="19"/>
        <v>4.7259816664513119</v>
      </c>
      <c r="M119" s="98">
        <f t="shared" si="12"/>
        <v>4.6764816664513127</v>
      </c>
      <c r="N119" s="116">
        <f t="shared" si="13"/>
        <v>4.7264816664513116</v>
      </c>
      <c r="O119" s="117">
        <f t="shared" si="14"/>
        <v>4.7014816664513122</v>
      </c>
      <c r="P119" s="98">
        <f t="shared" si="15"/>
        <v>0</v>
      </c>
      <c r="Q119" s="118">
        <f t="shared" si="16"/>
        <v>0</v>
      </c>
      <c r="R119" s="98">
        <f t="shared" si="20"/>
        <v>11</v>
      </c>
      <c r="S119" s="119">
        <f t="shared" si="17"/>
        <v>11</v>
      </c>
    </row>
    <row r="120" spans="1:19">
      <c r="A120" s="119"/>
      <c r="E120" s="98">
        <f t="shared" si="11"/>
        <v>119</v>
      </c>
      <c r="F120" s="99"/>
      <c r="K120" s="114">
        <f t="shared" si="18"/>
        <v>4.7269816664513122</v>
      </c>
      <c r="L120" s="115">
        <f t="shared" si="19"/>
        <v>4.7759816664513117</v>
      </c>
      <c r="M120" s="98">
        <f t="shared" si="12"/>
        <v>4.7264816664513125</v>
      </c>
      <c r="N120" s="116">
        <f t="shared" si="13"/>
        <v>4.7764816664513114</v>
      </c>
      <c r="O120" s="117">
        <f t="shared" si="14"/>
        <v>4.751481666451312</v>
      </c>
      <c r="P120" s="98">
        <f t="shared" si="15"/>
        <v>0</v>
      </c>
      <c r="Q120" s="118">
        <f t="shared" si="16"/>
        <v>0</v>
      </c>
      <c r="R120" s="98">
        <f t="shared" si="20"/>
        <v>11</v>
      </c>
      <c r="S120" s="119">
        <f t="shared" si="17"/>
        <v>11</v>
      </c>
    </row>
    <row r="121" spans="1:19">
      <c r="A121" s="119"/>
      <c r="E121" s="98">
        <f t="shared" si="11"/>
        <v>120</v>
      </c>
      <c r="F121" s="99"/>
      <c r="K121" s="114">
        <f t="shared" si="18"/>
        <v>4.7769816664513121</v>
      </c>
      <c r="L121" s="115">
        <f t="shared" si="19"/>
        <v>4.8259816664513115</v>
      </c>
      <c r="M121" s="98">
        <f t="shared" si="12"/>
        <v>4.7764816664513123</v>
      </c>
      <c r="N121" s="116">
        <f t="shared" si="13"/>
        <v>4.8264816664513113</v>
      </c>
      <c r="O121" s="117">
        <f t="shared" si="14"/>
        <v>4.8014816664513118</v>
      </c>
      <c r="P121" s="98">
        <f t="shared" si="15"/>
        <v>0</v>
      </c>
      <c r="Q121" s="118">
        <f t="shared" si="16"/>
        <v>0</v>
      </c>
      <c r="R121" s="98">
        <f t="shared" si="20"/>
        <v>11</v>
      </c>
      <c r="S121" s="119">
        <f t="shared" si="17"/>
        <v>11</v>
      </c>
    </row>
    <row r="122" spans="1:19">
      <c r="A122" s="119"/>
      <c r="E122" s="98">
        <f t="shared" si="11"/>
        <v>121</v>
      </c>
      <c r="F122" s="99"/>
      <c r="K122" s="114">
        <f t="shared" si="18"/>
        <v>4.8269816664513119</v>
      </c>
      <c r="L122" s="115">
        <f t="shared" si="19"/>
        <v>4.8759816664513114</v>
      </c>
      <c r="M122" s="98">
        <f t="shared" si="12"/>
        <v>4.8264816664513122</v>
      </c>
      <c r="N122" s="116">
        <f t="shared" si="13"/>
        <v>4.8764816664513111</v>
      </c>
      <c r="O122" s="117">
        <f t="shared" si="14"/>
        <v>4.8514816664513116</v>
      </c>
      <c r="P122" s="98">
        <f t="shared" si="15"/>
        <v>0</v>
      </c>
      <c r="Q122" s="118">
        <f t="shared" si="16"/>
        <v>0</v>
      </c>
      <c r="R122" s="98">
        <f t="shared" si="20"/>
        <v>11</v>
      </c>
      <c r="S122" s="119">
        <f t="shared" si="17"/>
        <v>11</v>
      </c>
    </row>
    <row r="123" spans="1:19">
      <c r="A123" s="119"/>
      <c r="E123" s="98">
        <f t="shared" si="11"/>
        <v>122</v>
      </c>
      <c r="F123" s="99"/>
      <c r="K123" s="114">
        <f t="shared" si="18"/>
        <v>4.8769816664513117</v>
      </c>
      <c r="L123" s="115">
        <f t="shared" si="19"/>
        <v>4.9259816664513112</v>
      </c>
      <c r="M123" s="98">
        <f t="shared" si="12"/>
        <v>4.876481666451312</v>
      </c>
      <c r="N123" s="116">
        <f t="shared" si="13"/>
        <v>4.9264816664513109</v>
      </c>
      <c r="O123" s="117">
        <f t="shared" si="14"/>
        <v>4.9014816664513114</v>
      </c>
      <c r="P123" s="98">
        <f t="shared" si="15"/>
        <v>0</v>
      </c>
      <c r="Q123" s="118">
        <f t="shared" si="16"/>
        <v>0</v>
      </c>
      <c r="R123" s="98">
        <f t="shared" si="20"/>
        <v>11</v>
      </c>
      <c r="S123" s="119">
        <f t="shared" si="17"/>
        <v>11</v>
      </c>
    </row>
    <row r="124" spans="1:19">
      <c r="A124" s="119"/>
      <c r="E124" s="98">
        <f t="shared" si="11"/>
        <v>123</v>
      </c>
      <c r="F124" s="99"/>
      <c r="K124" s="114">
        <f t="shared" si="18"/>
        <v>4.9269816664513115</v>
      </c>
      <c r="L124" s="115">
        <f t="shared" si="19"/>
        <v>4.975981666451311</v>
      </c>
      <c r="M124" s="98">
        <f t="shared" si="12"/>
        <v>4.9264816664513118</v>
      </c>
      <c r="N124" s="116">
        <f t="shared" si="13"/>
        <v>4.9764816664513107</v>
      </c>
      <c r="O124" s="117">
        <f t="shared" si="14"/>
        <v>4.9514816664513113</v>
      </c>
      <c r="P124" s="98">
        <f t="shared" si="15"/>
        <v>0</v>
      </c>
      <c r="Q124" s="118">
        <f t="shared" si="16"/>
        <v>0</v>
      </c>
      <c r="R124" s="98">
        <f t="shared" si="20"/>
        <v>11</v>
      </c>
      <c r="S124" s="119">
        <f t="shared" si="17"/>
        <v>11</v>
      </c>
    </row>
    <row r="125" spans="1:19">
      <c r="A125" s="119"/>
      <c r="E125" s="98">
        <f t="shared" si="11"/>
        <v>124</v>
      </c>
      <c r="F125" s="99"/>
      <c r="K125" s="114">
        <f t="shared" si="18"/>
        <v>4.9769816664513113</v>
      </c>
      <c r="L125" s="115">
        <f t="shared" si="19"/>
        <v>5.0259816664513108</v>
      </c>
      <c r="M125" s="98">
        <f t="shared" si="12"/>
        <v>4.9764816664513116</v>
      </c>
      <c r="N125" s="116">
        <f t="shared" si="13"/>
        <v>5.0264816664513106</v>
      </c>
      <c r="O125" s="117">
        <f t="shared" si="14"/>
        <v>5.0014816664513111</v>
      </c>
      <c r="P125" s="98">
        <f t="shared" si="15"/>
        <v>0</v>
      </c>
      <c r="Q125" s="118">
        <f t="shared" si="16"/>
        <v>0</v>
      </c>
      <c r="R125" s="98">
        <f t="shared" si="20"/>
        <v>11</v>
      </c>
      <c r="S125" s="119">
        <f t="shared" si="17"/>
        <v>11</v>
      </c>
    </row>
    <row r="126" spans="1:19">
      <c r="A126" s="119"/>
      <c r="E126" s="98">
        <f t="shared" si="11"/>
        <v>125</v>
      </c>
      <c r="F126" s="99"/>
      <c r="K126" s="114">
        <f t="shared" si="18"/>
        <v>5.0269816664513112</v>
      </c>
      <c r="L126" s="115">
        <f t="shared" si="19"/>
        <v>5.0759816664513107</v>
      </c>
      <c r="M126" s="98">
        <f t="shared" si="12"/>
        <v>5.0264816664513114</v>
      </c>
      <c r="N126" s="116">
        <f t="shared" si="13"/>
        <v>5.0764816664513104</v>
      </c>
      <c r="O126" s="117">
        <f t="shared" si="14"/>
        <v>5.0514816664513109</v>
      </c>
      <c r="P126" s="98">
        <f t="shared" si="15"/>
        <v>0</v>
      </c>
      <c r="Q126" s="118">
        <f t="shared" si="16"/>
        <v>0</v>
      </c>
      <c r="R126" s="98">
        <f t="shared" si="20"/>
        <v>11</v>
      </c>
      <c r="S126" s="119">
        <f t="shared" si="17"/>
        <v>11</v>
      </c>
    </row>
    <row r="127" spans="1:19">
      <c r="A127" s="119"/>
      <c r="E127" s="98">
        <f t="shared" si="11"/>
        <v>126</v>
      </c>
      <c r="F127" s="99"/>
      <c r="K127" s="114">
        <f t="shared" si="18"/>
        <v>5.076981666451311</v>
      </c>
      <c r="L127" s="115">
        <f t="shared" si="19"/>
        <v>5.1259816664513105</v>
      </c>
      <c r="M127" s="98">
        <f t="shared" si="12"/>
        <v>5.0764816664513113</v>
      </c>
      <c r="N127" s="116">
        <f t="shared" si="13"/>
        <v>5.1264816664513102</v>
      </c>
      <c r="O127" s="117">
        <f t="shared" si="14"/>
        <v>5.1014816664513107</v>
      </c>
      <c r="P127" s="98">
        <f t="shared" si="15"/>
        <v>0</v>
      </c>
      <c r="Q127" s="118">
        <f t="shared" si="16"/>
        <v>0</v>
      </c>
      <c r="R127" s="98">
        <f t="shared" si="20"/>
        <v>11</v>
      </c>
      <c r="S127" s="119">
        <f t="shared" si="17"/>
        <v>11</v>
      </c>
    </row>
    <row r="128" spans="1:19">
      <c r="A128" s="119"/>
      <c r="E128" s="98">
        <f t="shared" si="11"/>
        <v>127</v>
      </c>
      <c r="F128" s="99"/>
      <c r="K128" s="114">
        <f t="shared" si="18"/>
        <v>5.1269816664513108</v>
      </c>
      <c r="L128" s="115">
        <f t="shared" si="19"/>
        <v>5.1759816664513103</v>
      </c>
      <c r="M128" s="98">
        <f t="shared" si="12"/>
        <v>5.1264816664513111</v>
      </c>
      <c r="N128" s="116">
        <f t="shared" si="13"/>
        <v>5.17648166645131</v>
      </c>
      <c r="O128" s="117">
        <f t="shared" si="14"/>
        <v>5.1514816664513106</v>
      </c>
      <c r="P128" s="98">
        <f t="shared" si="15"/>
        <v>0</v>
      </c>
      <c r="Q128" s="118">
        <f t="shared" si="16"/>
        <v>0</v>
      </c>
      <c r="R128" s="98">
        <f t="shared" si="20"/>
        <v>11</v>
      </c>
      <c r="S128" s="119">
        <f t="shared" si="17"/>
        <v>11</v>
      </c>
    </row>
    <row r="129" spans="1:19">
      <c r="A129" s="119"/>
      <c r="E129" s="98">
        <f t="shared" si="11"/>
        <v>128</v>
      </c>
      <c r="F129" s="99"/>
      <c r="K129" s="114">
        <f t="shared" si="18"/>
        <v>5.1769816664513106</v>
      </c>
      <c r="L129" s="115">
        <f t="shared" si="19"/>
        <v>5.2259816664513101</v>
      </c>
      <c r="M129" s="98">
        <f t="shared" si="12"/>
        <v>5.1764816664513109</v>
      </c>
      <c r="N129" s="116">
        <f t="shared" si="13"/>
        <v>5.2264816664513098</v>
      </c>
      <c r="O129" s="117">
        <f t="shared" si="14"/>
        <v>5.2014816664513104</v>
      </c>
      <c r="P129" s="98">
        <f t="shared" si="15"/>
        <v>0</v>
      </c>
      <c r="Q129" s="118">
        <f t="shared" si="16"/>
        <v>0</v>
      </c>
      <c r="R129" s="98">
        <f t="shared" si="20"/>
        <v>11</v>
      </c>
      <c r="S129" s="119">
        <f t="shared" si="17"/>
        <v>11</v>
      </c>
    </row>
    <row r="130" spans="1:19">
      <c r="A130" s="119"/>
      <c r="E130" s="98">
        <f t="shared" si="11"/>
        <v>129</v>
      </c>
      <c r="F130" s="99"/>
      <c r="K130" s="114">
        <f t="shared" si="18"/>
        <v>5.2269816664513105</v>
      </c>
      <c r="L130" s="115">
        <f t="shared" si="19"/>
        <v>5.2759816664513099</v>
      </c>
      <c r="M130" s="98">
        <f t="shared" si="12"/>
        <v>5.2264816664513107</v>
      </c>
      <c r="N130" s="116">
        <f t="shared" si="13"/>
        <v>5.2764816664513097</v>
      </c>
      <c r="O130" s="117">
        <f t="shared" si="14"/>
        <v>5.2514816664513102</v>
      </c>
      <c r="P130" s="98">
        <f t="shared" si="15"/>
        <v>0</v>
      </c>
      <c r="Q130" s="118">
        <f t="shared" si="16"/>
        <v>0</v>
      </c>
      <c r="R130" s="98">
        <f t="shared" si="20"/>
        <v>11</v>
      </c>
      <c r="S130" s="119">
        <f t="shared" si="17"/>
        <v>11</v>
      </c>
    </row>
    <row r="131" spans="1:19">
      <c r="A131" s="119"/>
      <c r="E131" s="98">
        <f t="shared" si="11"/>
        <v>130</v>
      </c>
      <c r="F131" s="99"/>
      <c r="K131" s="114">
        <f t="shared" si="18"/>
        <v>5.2769816664513103</v>
      </c>
      <c r="L131" s="115">
        <f t="shared" si="19"/>
        <v>5.3259816664513098</v>
      </c>
      <c r="M131" s="98">
        <f t="shared" si="12"/>
        <v>5.2764816664513106</v>
      </c>
      <c r="N131" s="116">
        <f t="shared" si="13"/>
        <v>5.3264816664513095</v>
      </c>
      <c r="O131" s="117">
        <f t="shared" si="14"/>
        <v>5.30148166645131</v>
      </c>
      <c r="P131" s="98">
        <f t="shared" si="15"/>
        <v>0</v>
      </c>
      <c r="Q131" s="118">
        <f t="shared" si="16"/>
        <v>0</v>
      </c>
      <c r="R131" s="98">
        <f t="shared" si="20"/>
        <v>11</v>
      </c>
      <c r="S131" s="119">
        <f t="shared" si="17"/>
        <v>11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5.3269816664513101</v>
      </c>
      <c r="L132" s="115">
        <f t="shared" si="19"/>
        <v>5.3759816664513096</v>
      </c>
      <c r="M132" s="98">
        <f t="shared" si="12"/>
        <v>5.3264816664513104</v>
      </c>
      <c r="N132" s="116">
        <f t="shared" si="13"/>
        <v>5.3764816664513093</v>
      </c>
      <c r="O132" s="117">
        <f t="shared" si="14"/>
        <v>5.3514816664513098</v>
      </c>
      <c r="P132" s="98">
        <f t="shared" si="15"/>
        <v>0</v>
      </c>
      <c r="Q132" s="118">
        <f t="shared" si="16"/>
        <v>0</v>
      </c>
      <c r="R132" s="98">
        <f t="shared" si="20"/>
        <v>11</v>
      </c>
      <c r="S132" s="119">
        <f t="shared" si="17"/>
        <v>11</v>
      </c>
    </row>
    <row r="133" spans="1:19">
      <c r="A133" s="119"/>
      <c r="E133" s="98">
        <f t="shared" si="21"/>
        <v>132</v>
      </c>
      <c r="F133" s="99"/>
      <c r="K133" s="114">
        <f t="shared" si="18"/>
        <v>5.3769816664513099</v>
      </c>
      <c r="L133" s="115">
        <f t="shared" si="19"/>
        <v>5.4259816664513094</v>
      </c>
      <c r="M133" s="98">
        <f t="shared" ref="M133:M196" si="22">K133-5*10^-(D$2+1)</f>
        <v>5.3764816664513102</v>
      </c>
      <c r="N133" s="116">
        <f t="shared" ref="N133:N196" si="23">L133+5*10^-(D$2+1)</f>
        <v>5.4264816664513091</v>
      </c>
      <c r="O133" s="117">
        <f t="shared" ref="O133:O196" si="24">AVERAGE(K133,L133)</f>
        <v>5.4014816664513097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11</v>
      </c>
      <c r="S133" s="119">
        <f t="shared" ref="S133:S196" si="27">COUNTIF(F$2:F$5000,"&lt;="&amp;M133)</f>
        <v>11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5.4269816664513097</v>
      </c>
      <c r="L134" s="115">
        <f t="shared" ref="L134:L197" si="29">K134+$I$4-POWER(10,-$D$2)</f>
        <v>5.4759816664513092</v>
      </c>
      <c r="M134" s="98">
        <f t="shared" si="22"/>
        <v>5.42648166645131</v>
      </c>
      <c r="N134" s="116">
        <f t="shared" si="23"/>
        <v>5.476481666451309</v>
      </c>
      <c r="O134" s="117">
        <f t="shared" si="24"/>
        <v>5.4514816664513095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11</v>
      </c>
      <c r="S134" s="119">
        <f t="shared" si="27"/>
        <v>11</v>
      </c>
    </row>
    <row r="135" spans="1:19">
      <c r="A135" s="119"/>
      <c r="E135" s="98">
        <f t="shared" si="21"/>
        <v>134</v>
      </c>
      <c r="F135" s="99"/>
      <c r="K135" s="114">
        <f t="shared" si="28"/>
        <v>5.4769816664513096</v>
      </c>
      <c r="L135" s="115">
        <f t="shared" si="29"/>
        <v>5.5259816664513091</v>
      </c>
      <c r="M135" s="98">
        <f t="shared" si="22"/>
        <v>5.4764816664513098</v>
      </c>
      <c r="N135" s="116">
        <f t="shared" si="23"/>
        <v>5.5264816664513088</v>
      </c>
      <c r="O135" s="117">
        <f t="shared" si="24"/>
        <v>5.5014816664513093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5.5269816664513094</v>
      </c>
      <c r="L136" s="115">
        <f t="shared" si="29"/>
        <v>5.5759816664513089</v>
      </c>
      <c r="M136" s="98">
        <f t="shared" si="22"/>
        <v>5.5264816664513097</v>
      </c>
      <c r="N136" s="116">
        <f t="shared" si="23"/>
        <v>5.5764816664513086</v>
      </c>
      <c r="O136" s="117">
        <f t="shared" si="24"/>
        <v>5.5514816664513091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5.5769816664513092</v>
      </c>
      <c r="L137" s="115">
        <f t="shared" si="29"/>
        <v>5.6259816664513087</v>
      </c>
      <c r="M137" s="98">
        <f t="shared" si="22"/>
        <v>5.5764816664513095</v>
      </c>
      <c r="N137" s="116">
        <f t="shared" si="23"/>
        <v>5.6264816664513084</v>
      </c>
      <c r="O137" s="117">
        <f t="shared" si="24"/>
        <v>5.601481666451309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5.626981666451309</v>
      </c>
      <c r="L138" s="115">
        <f t="shared" si="29"/>
        <v>5.6759816664513085</v>
      </c>
      <c r="M138" s="98">
        <f t="shared" si="22"/>
        <v>5.6264816664513093</v>
      </c>
      <c r="N138" s="116">
        <f t="shared" si="23"/>
        <v>5.6764816664513083</v>
      </c>
      <c r="O138" s="117">
        <f t="shared" si="24"/>
        <v>5.6514816664513088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5.6769816664513089</v>
      </c>
      <c r="L139" s="115">
        <f t="shared" si="29"/>
        <v>5.7259816664513083</v>
      </c>
      <c r="M139" s="98">
        <f t="shared" si="22"/>
        <v>5.6764816664513091</v>
      </c>
      <c r="N139" s="116">
        <f t="shared" si="23"/>
        <v>5.7264816664513081</v>
      </c>
      <c r="O139" s="117">
        <f t="shared" si="24"/>
        <v>5.7014816664513086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5.7269816664513087</v>
      </c>
      <c r="L140" s="115">
        <f t="shared" si="29"/>
        <v>5.7759816664513082</v>
      </c>
      <c r="M140" s="98">
        <f t="shared" si="22"/>
        <v>5.726481666451309</v>
      </c>
      <c r="N140" s="116">
        <f t="shared" si="23"/>
        <v>5.7764816664513079</v>
      </c>
      <c r="O140" s="117">
        <f t="shared" si="24"/>
        <v>5.7514816664513084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5.7769816664513085</v>
      </c>
      <c r="L141" s="115">
        <f t="shared" si="29"/>
        <v>5.825981666451308</v>
      </c>
      <c r="M141" s="98">
        <f t="shared" si="22"/>
        <v>5.7764816664513088</v>
      </c>
      <c r="N141" s="116">
        <f t="shared" si="23"/>
        <v>5.8264816664513077</v>
      </c>
      <c r="O141" s="117">
        <f t="shared" si="24"/>
        <v>5.8014816664513083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5.8269816664513083</v>
      </c>
      <c r="L142" s="115">
        <f t="shared" si="29"/>
        <v>5.8759816664513078</v>
      </c>
      <c r="M142" s="98">
        <f t="shared" si="22"/>
        <v>5.8264816664513086</v>
      </c>
      <c r="N142" s="116">
        <f t="shared" si="23"/>
        <v>5.8764816664513075</v>
      </c>
      <c r="O142" s="117">
        <f t="shared" si="24"/>
        <v>5.8514816664513081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5.8769816664513082</v>
      </c>
      <c r="L143" s="115">
        <f t="shared" si="29"/>
        <v>5.9259816664513076</v>
      </c>
      <c r="M143" s="98">
        <f t="shared" si="22"/>
        <v>5.8764816664513084</v>
      </c>
      <c r="N143" s="116">
        <f t="shared" si="23"/>
        <v>5.9264816664513074</v>
      </c>
      <c r="O143" s="117">
        <f t="shared" si="24"/>
        <v>5.9014816664513079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5.926981666451308</v>
      </c>
      <c r="L144" s="115">
        <f t="shared" si="29"/>
        <v>5.9759816664513075</v>
      </c>
      <c r="M144" s="98">
        <f t="shared" si="22"/>
        <v>5.9264816664513083</v>
      </c>
      <c r="N144" s="116">
        <f t="shared" si="23"/>
        <v>5.9764816664513072</v>
      </c>
      <c r="O144" s="117">
        <f t="shared" si="24"/>
        <v>5.9514816664513077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5.9769816664513078</v>
      </c>
      <c r="L145" s="115">
        <f t="shared" si="29"/>
        <v>6.0259816664513073</v>
      </c>
      <c r="M145" s="98">
        <f t="shared" si="22"/>
        <v>5.9764816664513081</v>
      </c>
      <c r="N145" s="116">
        <f t="shared" si="23"/>
        <v>6.026481666451307</v>
      </c>
      <c r="O145" s="117">
        <f t="shared" si="24"/>
        <v>6.0014816664513075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6.0269816664513076</v>
      </c>
      <c r="L146" s="115">
        <f t="shared" si="29"/>
        <v>6.0759816664513071</v>
      </c>
      <c r="M146" s="98">
        <f t="shared" si="22"/>
        <v>6.0264816664513079</v>
      </c>
      <c r="N146" s="116">
        <f t="shared" si="23"/>
        <v>6.0764816664513068</v>
      </c>
      <c r="O146" s="117">
        <f t="shared" si="24"/>
        <v>6.0514816664513074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6.0769816664513074</v>
      </c>
      <c r="L147" s="115">
        <f t="shared" si="29"/>
        <v>6.1259816664513069</v>
      </c>
      <c r="M147" s="98">
        <f t="shared" si="22"/>
        <v>6.0764816664513077</v>
      </c>
      <c r="N147" s="116">
        <f t="shared" si="23"/>
        <v>6.1264816664513067</v>
      </c>
      <c r="O147" s="117">
        <f t="shared" si="24"/>
        <v>6.1014816664513072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6.1269816664513073</v>
      </c>
      <c r="L148" s="115">
        <f t="shared" si="29"/>
        <v>6.1759816664513068</v>
      </c>
      <c r="M148" s="98">
        <f t="shared" si="22"/>
        <v>6.1264816664513075</v>
      </c>
      <c r="N148" s="116">
        <f t="shared" si="23"/>
        <v>6.1764816664513065</v>
      </c>
      <c r="O148" s="117">
        <f t="shared" si="24"/>
        <v>6.151481666451307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6.1769816664513071</v>
      </c>
      <c r="L149" s="115">
        <f t="shared" si="29"/>
        <v>6.2259816664513066</v>
      </c>
      <c r="M149" s="98">
        <f t="shared" si="22"/>
        <v>6.1764816664513074</v>
      </c>
      <c r="N149" s="116">
        <f t="shared" si="23"/>
        <v>6.2264816664513063</v>
      </c>
      <c r="O149" s="117">
        <f t="shared" si="24"/>
        <v>6.2014816664513068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6.2269816664513069</v>
      </c>
      <c r="L150" s="115">
        <f t="shared" si="29"/>
        <v>6.2759816664513064</v>
      </c>
      <c r="M150" s="98">
        <f t="shared" si="22"/>
        <v>6.2264816664513072</v>
      </c>
      <c r="N150" s="116">
        <f t="shared" si="23"/>
        <v>6.2764816664513061</v>
      </c>
      <c r="O150" s="117">
        <f t="shared" si="24"/>
        <v>6.2514816664513067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6.2769816664513067</v>
      </c>
      <c r="L151" s="115">
        <f t="shared" si="29"/>
        <v>6.3259816664513062</v>
      </c>
      <c r="M151" s="98">
        <f t="shared" si="22"/>
        <v>6.276481666451307</v>
      </c>
      <c r="N151" s="116">
        <f t="shared" si="23"/>
        <v>6.3264816664513059</v>
      </c>
      <c r="O151" s="117">
        <f t="shared" si="24"/>
        <v>6.3014816664513065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6.3269816664513066</v>
      </c>
      <c r="L152" s="115">
        <f t="shared" si="29"/>
        <v>6.375981666451306</v>
      </c>
      <c r="M152" s="98">
        <f t="shared" si="22"/>
        <v>6.3264816664513068</v>
      </c>
      <c r="N152" s="116">
        <f t="shared" si="23"/>
        <v>6.3764816664513058</v>
      </c>
      <c r="O152" s="117">
        <f t="shared" si="24"/>
        <v>6.3514816664513063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6.3769816664513064</v>
      </c>
      <c r="L153" s="115">
        <f t="shared" si="29"/>
        <v>6.4259816664513059</v>
      </c>
      <c r="M153" s="98">
        <f t="shared" si="22"/>
        <v>6.3764816664513067</v>
      </c>
      <c r="N153" s="116">
        <f t="shared" si="23"/>
        <v>6.4264816664513056</v>
      </c>
      <c r="O153" s="117">
        <f t="shared" si="24"/>
        <v>6.4014816664513061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6.4269816664513062</v>
      </c>
      <c r="L154" s="115">
        <f t="shared" si="29"/>
        <v>6.4759816664513057</v>
      </c>
      <c r="M154" s="98">
        <f t="shared" si="22"/>
        <v>6.4264816664513065</v>
      </c>
      <c r="N154" s="116">
        <f t="shared" si="23"/>
        <v>6.4764816664513054</v>
      </c>
      <c r="O154" s="117">
        <f t="shared" si="24"/>
        <v>6.4514816664513059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6.476981666451306</v>
      </c>
      <c r="L155" s="115">
        <f t="shared" si="29"/>
        <v>6.5259816664513055</v>
      </c>
      <c r="M155" s="98">
        <f t="shared" si="22"/>
        <v>6.4764816664513063</v>
      </c>
      <c r="N155" s="116">
        <f t="shared" si="23"/>
        <v>6.5264816664513052</v>
      </c>
      <c r="O155" s="117">
        <f t="shared" si="24"/>
        <v>6.5014816664513058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6.5269816664513058</v>
      </c>
      <c r="L156" s="115">
        <f t="shared" si="29"/>
        <v>6.5759816664513053</v>
      </c>
      <c r="M156" s="98">
        <f t="shared" si="22"/>
        <v>6.5264816664513061</v>
      </c>
      <c r="N156" s="116">
        <f t="shared" si="23"/>
        <v>6.5764816664513051</v>
      </c>
      <c r="O156" s="117">
        <f t="shared" si="24"/>
        <v>6.5514816664513056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6.5769816664513057</v>
      </c>
      <c r="L157" s="115">
        <f t="shared" si="29"/>
        <v>6.6259816664513052</v>
      </c>
      <c r="M157" s="98">
        <f t="shared" si="22"/>
        <v>6.5764816664513059</v>
      </c>
      <c r="N157" s="116">
        <f t="shared" si="23"/>
        <v>6.6264816664513049</v>
      </c>
      <c r="O157" s="117">
        <f t="shared" si="24"/>
        <v>6.6014816664513054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6.6269816664513055</v>
      </c>
      <c r="L158" s="115">
        <f t="shared" si="29"/>
        <v>6.675981666451305</v>
      </c>
      <c r="M158" s="98">
        <f t="shared" si="22"/>
        <v>6.6264816664513058</v>
      </c>
      <c r="N158" s="116">
        <f t="shared" si="23"/>
        <v>6.6764816664513047</v>
      </c>
      <c r="O158" s="117">
        <f t="shared" si="24"/>
        <v>6.6514816664513052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6.6769816664513053</v>
      </c>
      <c r="L159" s="115">
        <f t="shared" si="29"/>
        <v>6.7259816664513048</v>
      </c>
      <c r="M159" s="98">
        <f t="shared" si="22"/>
        <v>6.6764816664513056</v>
      </c>
      <c r="N159" s="116">
        <f t="shared" si="23"/>
        <v>6.7264816664513045</v>
      </c>
      <c r="O159" s="117">
        <f t="shared" si="24"/>
        <v>6.7014816664513051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6.7269816664513051</v>
      </c>
      <c r="L160" s="115">
        <f t="shared" si="29"/>
        <v>6.7759816664513046</v>
      </c>
      <c r="M160" s="98">
        <f t="shared" si="22"/>
        <v>6.7264816664513054</v>
      </c>
      <c r="N160" s="116">
        <f t="shared" si="23"/>
        <v>6.7764816664513043</v>
      </c>
      <c r="O160" s="117">
        <f t="shared" si="24"/>
        <v>6.7514816664513049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6.776981666451305</v>
      </c>
      <c r="L161" s="115">
        <f t="shared" si="29"/>
        <v>6.8259816664513044</v>
      </c>
      <c r="M161" s="98">
        <f t="shared" si="22"/>
        <v>6.7764816664513052</v>
      </c>
      <c r="N161" s="116">
        <f t="shared" si="23"/>
        <v>6.8264816664513042</v>
      </c>
      <c r="O161" s="117">
        <f t="shared" si="24"/>
        <v>6.8014816664513047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6.8269816664513048</v>
      </c>
      <c r="L162" s="115">
        <f t="shared" si="29"/>
        <v>6.8759816664513043</v>
      </c>
      <c r="M162" s="98">
        <f t="shared" si="22"/>
        <v>6.8264816664513051</v>
      </c>
      <c r="N162" s="116">
        <f t="shared" si="23"/>
        <v>6.876481666451304</v>
      </c>
      <c r="O162" s="117">
        <f t="shared" si="24"/>
        <v>6.8514816664513045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6.8769816664513046</v>
      </c>
      <c r="L163" s="115">
        <f t="shared" si="29"/>
        <v>6.9259816664513041</v>
      </c>
      <c r="M163" s="98">
        <f t="shared" si="22"/>
        <v>6.8764816664513049</v>
      </c>
      <c r="N163" s="116">
        <f t="shared" si="23"/>
        <v>6.9264816664513038</v>
      </c>
      <c r="O163" s="117">
        <f t="shared" si="24"/>
        <v>6.9014816664513043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6.9269816664513044</v>
      </c>
      <c r="L164" s="115">
        <f t="shared" si="29"/>
        <v>6.9759816664513039</v>
      </c>
      <c r="M164" s="98">
        <f t="shared" si="22"/>
        <v>6.9264816664513047</v>
      </c>
      <c r="N164" s="116">
        <f t="shared" si="23"/>
        <v>6.9764816664513036</v>
      </c>
      <c r="O164" s="117">
        <f t="shared" si="24"/>
        <v>6.9514816664513042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6.9769816664513042</v>
      </c>
      <c r="L165" s="115">
        <f t="shared" si="29"/>
        <v>7.0259816664513037</v>
      </c>
      <c r="M165" s="98">
        <f t="shared" si="22"/>
        <v>6.9764816664513045</v>
      </c>
      <c r="N165" s="116">
        <f t="shared" si="23"/>
        <v>7.0264816664513035</v>
      </c>
      <c r="O165" s="117">
        <f t="shared" si="24"/>
        <v>7.001481666451304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7.0269816664513041</v>
      </c>
      <c r="L166" s="115">
        <f t="shared" si="29"/>
        <v>7.0759816664513036</v>
      </c>
      <c r="M166" s="98">
        <f t="shared" si="22"/>
        <v>7.0264816664513043</v>
      </c>
      <c r="N166" s="116">
        <f t="shared" si="23"/>
        <v>7.0764816664513033</v>
      </c>
      <c r="O166" s="117">
        <f t="shared" si="24"/>
        <v>7.0514816664513038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7.0769816664513039</v>
      </c>
      <c r="L167" s="115">
        <f t="shared" si="29"/>
        <v>7.1259816664513034</v>
      </c>
      <c r="M167" s="98">
        <f t="shared" si="22"/>
        <v>7.0764816664513042</v>
      </c>
      <c r="N167" s="116">
        <f t="shared" si="23"/>
        <v>7.1264816664513031</v>
      </c>
      <c r="O167" s="117">
        <f t="shared" si="24"/>
        <v>7.1014816664513036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7.1269816664513037</v>
      </c>
      <c r="L168" s="115">
        <f t="shared" si="29"/>
        <v>7.1759816664513032</v>
      </c>
      <c r="M168" s="98">
        <f t="shared" si="22"/>
        <v>7.126481666451304</v>
      </c>
      <c r="N168" s="116">
        <f t="shared" si="23"/>
        <v>7.1764816664513029</v>
      </c>
      <c r="O168" s="117">
        <f t="shared" si="24"/>
        <v>7.1514816664513035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7.1769816664513035</v>
      </c>
      <c r="L169" s="115">
        <f t="shared" si="29"/>
        <v>7.225981666451303</v>
      </c>
      <c r="M169" s="98">
        <f t="shared" si="22"/>
        <v>7.1764816664513038</v>
      </c>
      <c r="N169" s="116">
        <f t="shared" si="23"/>
        <v>7.2264816664513027</v>
      </c>
      <c r="O169" s="117">
        <f t="shared" si="24"/>
        <v>7.2014816664513033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7.2269816664513034</v>
      </c>
      <c r="L170" s="115">
        <f t="shared" si="29"/>
        <v>7.2759816664513028</v>
      </c>
      <c r="M170" s="98">
        <f t="shared" si="22"/>
        <v>7.2264816664513036</v>
      </c>
      <c r="N170" s="116">
        <f t="shared" si="23"/>
        <v>7.2764816664513026</v>
      </c>
      <c r="O170" s="117">
        <f t="shared" si="24"/>
        <v>7.2514816664513031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7.2769816664513032</v>
      </c>
      <c r="L171" s="115">
        <f t="shared" si="29"/>
        <v>7.3259816664513027</v>
      </c>
      <c r="M171" s="98">
        <f t="shared" si="22"/>
        <v>7.2764816664513035</v>
      </c>
      <c r="N171" s="116">
        <f t="shared" si="23"/>
        <v>7.3264816664513024</v>
      </c>
      <c r="O171" s="117">
        <f t="shared" si="24"/>
        <v>7.3014816664513029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7.326981666451303</v>
      </c>
      <c r="L172" s="115">
        <f t="shared" si="29"/>
        <v>7.3759816664513025</v>
      </c>
      <c r="M172" s="98">
        <f t="shared" si="22"/>
        <v>7.3264816664513033</v>
      </c>
      <c r="N172" s="116">
        <f t="shared" si="23"/>
        <v>7.3764816664513022</v>
      </c>
      <c r="O172" s="117">
        <f t="shared" si="24"/>
        <v>7.3514816664513027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7.3769816664513028</v>
      </c>
      <c r="L173" s="115">
        <f t="shared" si="29"/>
        <v>7.4259816664513023</v>
      </c>
      <c r="M173" s="98">
        <f t="shared" si="22"/>
        <v>7.3764816664513031</v>
      </c>
      <c r="N173" s="116">
        <f t="shared" si="23"/>
        <v>7.426481666451302</v>
      </c>
      <c r="O173" s="117">
        <f t="shared" si="24"/>
        <v>7.4014816664513026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7.4269816664513026</v>
      </c>
      <c r="L174" s="115">
        <f t="shared" si="29"/>
        <v>7.4759816664513021</v>
      </c>
      <c r="M174" s="98">
        <f t="shared" si="22"/>
        <v>7.4264816664513029</v>
      </c>
      <c r="N174" s="116">
        <f t="shared" si="23"/>
        <v>7.4764816664513019</v>
      </c>
      <c r="O174" s="117">
        <f t="shared" si="24"/>
        <v>7.4514816664513024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7.4769816664513025</v>
      </c>
      <c r="L175" s="115">
        <f t="shared" si="29"/>
        <v>7.525981666451302</v>
      </c>
      <c r="M175" s="98">
        <f t="shared" si="22"/>
        <v>7.4764816664513027</v>
      </c>
      <c r="N175" s="116">
        <f t="shared" si="23"/>
        <v>7.5264816664513017</v>
      </c>
      <c r="O175" s="117">
        <f t="shared" si="24"/>
        <v>7.5014816664513022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7.5269816664513023</v>
      </c>
      <c r="L176" s="115">
        <f t="shared" si="29"/>
        <v>7.5759816664513018</v>
      </c>
      <c r="M176" s="98">
        <f t="shared" si="22"/>
        <v>7.5264816664513026</v>
      </c>
      <c r="N176" s="116">
        <f t="shared" si="23"/>
        <v>7.5764816664513015</v>
      </c>
      <c r="O176" s="117">
        <f t="shared" si="24"/>
        <v>7.551481666451302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7.5769816664513021</v>
      </c>
      <c r="L177" s="115">
        <f t="shared" si="29"/>
        <v>7.6259816664513016</v>
      </c>
      <c r="M177" s="98">
        <f t="shared" si="22"/>
        <v>7.5764816664513024</v>
      </c>
      <c r="N177" s="116">
        <f t="shared" si="23"/>
        <v>7.6264816664513013</v>
      </c>
      <c r="O177" s="117">
        <f t="shared" si="24"/>
        <v>7.6014816664513019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7.6269816664513019</v>
      </c>
      <c r="L178" s="115">
        <f t="shared" si="29"/>
        <v>7.6759816664513014</v>
      </c>
      <c r="M178" s="98">
        <f t="shared" si="22"/>
        <v>7.6264816664513022</v>
      </c>
      <c r="N178" s="116">
        <f t="shared" si="23"/>
        <v>7.6764816664513011</v>
      </c>
      <c r="O178" s="117">
        <f t="shared" si="24"/>
        <v>7.6514816664513017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7.6769816664513018</v>
      </c>
      <c r="L179" s="115">
        <f t="shared" si="29"/>
        <v>7.7259816664513012</v>
      </c>
      <c r="M179" s="98">
        <f t="shared" si="22"/>
        <v>7.676481666451302</v>
      </c>
      <c r="N179" s="116">
        <f t="shared" si="23"/>
        <v>7.726481666451301</v>
      </c>
      <c r="O179" s="117">
        <f t="shared" si="24"/>
        <v>7.7014816664513015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7.7269816664513016</v>
      </c>
      <c r="L180" s="115">
        <f t="shared" si="29"/>
        <v>7.7759816664513011</v>
      </c>
      <c r="M180" s="98">
        <f t="shared" si="22"/>
        <v>7.7264816664513019</v>
      </c>
      <c r="N180" s="116">
        <f t="shared" si="23"/>
        <v>7.7764816664513008</v>
      </c>
      <c r="O180" s="117">
        <f t="shared" si="24"/>
        <v>7.7514816664513013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7.7769816664513014</v>
      </c>
      <c r="L181" s="115">
        <f t="shared" si="29"/>
        <v>7.8259816664513009</v>
      </c>
      <c r="M181" s="98">
        <f t="shared" si="22"/>
        <v>7.7764816664513017</v>
      </c>
      <c r="N181" s="116">
        <f t="shared" si="23"/>
        <v>7.8264816664513006</v>
      </c>
      <c r="O181" s="117">
        <f t="shared" si="24"/>
        <v>7.8014816664513011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7.8269816664513012</v>
      </c>
      <c r="L182" s="115">
        <f t="shared" si="29"/>
        <v>7.8759816664513007</v>
      </c>
      <c r="M182" s="98">
        <f t="shared" si="22"/>
        <v>7.8264816664513015</v>
      </c>
      <c r="N182" s="116">
        <f t="shared" si="23"/>
        <v>7.8764816664513004</v>
      </c>
      <c r="O182" s="117">
        <f t="shared" si="24"/>
        <v>7.851481666451301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7.876981666451301</v>
      </c>
      <c r="L183" s="115">
        <f t="shared" si="29"/>
        <v>7.9259816664513005</v>
      </c>
      <c r="M183" s="98">
        <f t="shared" si="22"/>
        <v>7.8764816664513013</v>
      </c>
      <c r="N183" s="116">
        <f t="shared" si="23"/>
        <v>7.9264816664513003</v>
      </c>
      <c r="O183" s="117">
        <f t="shared" si="24"/>
        <v>7.9014816664513008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7.9269816664513009</v>
      </c>
      <c r="L184" s="115">
        <f t="shared" si="29"/>
        <v>7.9759816664513004</v>
      </c>
      <c r="M184" s="98">
        <f t="shared" si="22"/>
        <v>7.9264816664513011</v>
      </c>
      <c r="N184" s="116">
        <f t="shared" si="23"/>
        <v>7.9764816664513001</v>
      </c>
      <c r="O184" s="117">
        <f t="shared" si="24"/>
        <v>7.9514816664513006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7.9769816664513007</v>
      </c>
      <c r="L185" s="115">
        <f t="shared" si="29"/>
        <v>8.0259816664513011</v>
      </c>
      <c r="M185" s="98">
        <f t="shared" si="22"/>
        <v>7.976481666451301</v>
      </c>
      <c r="N185" s="116">
        <f t="shared" si="23"/>
        <v>8.0264816664513017</v>
      </c>
      <c r="O185" s="117">
        <f t="shared" si="24"/>
        <v>8.0014816664513013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8.0269816664513005</v>
      </c>
      <c r="L186" s="115">
        <f t="shared" si="29"/>
        <v>8.0759816664513018</v>
      </c>
      <c r="M186" s="98">
        <f t="shared" si="22"/>
        <v>8.0264816664512999</v>
      </c>
      <c r="N186" s="116">
        <f t="shared" si="23"/>
        <v>8.0764816664513024</v>
      </c>
      <c r="O186" s="117">
        <f t="shared" si="24"/>
        <v>8.051481666451302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8.0769816664513012</v>
      </c>
      <c r="L187" s="115">
        <f t="shared" si="29"/>
        <v>8.1259816664513025</v>
      </c>
      <c r="M187" s="98">
        <f t="shared" si="22"/>
        <v>8.0764816664513006</v>
      </c>
      <c r="N187" s="116">
        <f t="shared" si="23"/>
        <v>8.1264816664513031</v>
      </c>
      <c r="O187" s="117">
        <f t="shared" si="24"/>
        <v>8.1014816664513027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8.1269816664513019</v>
      </c>
      <c r="L188" s="115">
        <f t="shared" si="29"/>
        <v>8.1759816664513032</v>
      </c>
      <c r="M188" s="98">
        <f t="shared" si="22"/>
        <v>8.1264816664513013</v>
      </c>
      <c r="N188" s="116">
        <f t="shared" si="23"/>
        <v>8.1764816664513038</v>
      </c>
      <c r="O188" s="117">
        <f t="shared" si="24"/>
        <v>8.1514816664513035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8.1769816664513026</v>
      </c>
      <c r="L189" s="115">
        <f t="shared" si="29"/>
        <v>8.2259816664513039</v>
      </c>
      <c r="M189" s="98">
        <f t="shared" si="22"/>
        <v>8.176481666451302</v>
      </c>
      <c r="N189" s="116">
        <f t="shared" si="23"/>
        <v>8.2264816664513045</v>
      </c>
      <c r="O189" s="117">
        <f t="shared" si="24"/>
        <v>8.2014816664513042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8.2269816664513034</v>
      </c>
      <c r="L190" s="115">
        <f t="shared" si="29"/>
        <v>8.2759816664513046</v>
      </c>
      <c r="M190" s="98">
        <f t="shared" si="22"/>
        <v>8.2264816664513027</v>
      </c>
      <c r="N190" s="116">
        <f t="shared" si="23"/>
        <v>8.2764816664513052</v>
      </c>
      <c r="O190" s="117">
        <f t="shared" si="24"/>
        <v>8.2514816664513049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8.2769816664513041</v>
      </c>
      <c r="L191" s="115">
        <f t="shared" si="29"/>
        <v>8.3259816664513053</v>
      </c>
      <c r="M191" s="98">
        <f t="shared" si="22"/>
        <v>8.2764816664513035</v>
      </c>
      <c r="N191" s="116">
        <f t="shared" si="23"/>
        <v>8.3264816664513059</v>
      </c>
      <c r="O191" s="117">
        <f t="shared" si="24"/>
        <v>8.3014816664513056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8.3269816664513048</v>
      </c>
      <c r="L192" s="115">
        <f t="shared" si="29"/>
        <v>8.375981666451306</v>
      </c>
      <c r="M192" s="98">
        <f t="shared" si="22"/>
        <v>8.3264816664513042</v>
      </c>
      <c r="N192" s="116">
        <f t="shared" si="23"/>
        <v>8.3764816664513067</v>
      </c>
      <c r="O192" s="117">
        <f t="shared" si="24"/>
        <v>8.3514816664513063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8.3769816664513055</v>
      </c>
      <c r="L193" s="115">
        <f t="shared" si="29"/>
        <v>8.4259816664513068</v>
      </c>
      <c r="M193" s="98">
        <f t="shared" si="22"/>
        <v>8.3764816664513049</v>
      </c>
      <c r="N193" s="116">
        <f t="shared" si="23"/>
        <v>8.4264816664513074</v>
      </c>
      <c r="O193" s="117">
        <f t="shared" si="24"/>
        <v>8.401481666451307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8.4269816664513062</v>
      </c>
      <c r="L194" s="115">
        <f t="shared" si="29"/>
        <v>8.4759816664513075</v>
      </c>
      <c r="M194" s="98">
        <f t="shared" si="22"/>
        <v>8.4264816664513056</v>
      </c>
      <c r="N194" s="116">
        <f t="shared" si="23"/>
        <v>8.4764816664513081</v>
      </c>
      <c r="O194" s="117">
        <f t="shared" si="24"/>
        <v>8.4514816664513077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8.4769816664513069</v>
      </c>
      <c r="L195" s="115">
        <f t="shared" si="29"/>
        <v>8.5259816664513082</v>
      </c>
      <c r="M195" s="98">
        <f t="shared" si="22"/>
        <v>8.4764816664513063</v>
      </c>
      <c r="N195" s="116">
        <f t="shared" si="23"/>
        <v>8.5264816664513088</v>
      </c>
      <c r="O195" s="117">
        <f t="shared" si="24"/>
        <v>8.5014816664513084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8.5269816664513076</v>
      </c>
      <c r="L196" s="115">
        <f t="shared" si="29"/>
        <v>8.5759816664513089</v>
      </c>
      <c r="M196" s="98">
        <f t="shared" si="22"/>
        <v>8.526481666451307</v>
      </c>
      <c r="N196" s="116">
        <f t="shared" si="23"/>
        <v>8.5764816664513095</v>
      </c>
      <c r="O196" s="117">
        <f t="shared" si="24"/>
        <v>8.5514816664513091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8.5769816664513083</v>
      </c>
      <c r="L197" s="115">
        <f t="shared" si="29"/>
        <v>8.6259816664513096</v>
      </c>
      <c r="M197" s="98">
        <f t="shared" ref="M197:M260" si="32">K197-5*10^-(D$2+1)</f>
        <v>8.5764816664513077</v>
      </c>
      <c r="N197" s="116">
        <f t="shared" ref="N197:N260" si="33">L197+5*10^-(D$2+1)</f>
        <v>8.6264816664513102</v>
      </c>
      <c r="O197" s="117">
        <f t="shared" ref="O197:O260" si="34">AVERAGE(K197,L197)</f>
        <v>8.6014816664513098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8.626981666451309</v>
      </c>
      <c r="L198" s="115">
        <f t="shared" ref="L198:L261" si="39">K198+$I$4-POWER(10,-$D$2)</f>
        <v>8.6759816664513103</v>
      </c>
      <c r="M198" s="98">
        <f t="shared" si="32"/>
        <v>8.6264816664513084</v>
      </c>
      <c r="N198" s="116">
        <f t="shared" si="33"/>
        <v>8.6764816664513109</v>
      </c>
      <c r="O198" s="117">
        <f t="shared" si="34"/>
        <v>8.6514816664513106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8.6769816664513097</v>
      </c>
      <c r="L199" s="115">
        <f t="shared" si="39"/>
        <v>8.725981666451311</v>
      </c>
      <c r="M199" s="98">
        <f t="shared" si="32"/>
        <v>8.6764816664513091</v>
      </c>
      <c r="N199" s="116">
        <f t="shared" si="33"/>
        <v>8.7264816664513116</v>
      </c>
      <c r="O199" s="117">
        <f t="shared" si="34"/>
        <v>8.7014816664513113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8.7269816664513105</v>
      </c>
      <c r="L200" s="115">
        <f t="shared" si="39"/>
        <v>8.7759816664513117</v>
      </c>
      <c r="M200" s="98">
        <f t="shared" si="32"/>
        <v>8.7264816664513098</v>
      </c>
      <c r="N200" s="116">
        <f t="shared" si="33"/>
        <v>8.7764816664513123</v>
      </c>
      <c r="O200" s="117">
        <f t="shared" si="34"/>
        <v>8.751481666451312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8.7769816664513112</v>
      </c>
      <c r="L201" s="115">
        <f t="shared" si="39"/>
        <v>8.8259816664513124</v>
      </c>
      <c r="M201" s="98">
        <f t="shared" si="32"/>
        <v>8.7764816664513106</v>
      </c>
      <c r="N201" s="116">
        <f t="shared" si="33"/>
        <v>8.826481666451313</v>
      </c>
      <c r="O201" s="117">
        <f t="shared" si="34"/>
        <v>8.8014816664513127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8.8269816664513119</v>
      </c>
      <c r="L202" s="115">
        <f t="shared" si="39"/>
        <v>8.8759816664513131</v>
      </c>
      <c r="M202" s="98">
        <f t="shared" si="32"/>
        <v>8.8264816664513113</v>
      </c>
      <c r="N202" s="116">
        <f t="shared" si="33"/>
        <v>8.8764816664513138</v>
      </c>
      <c r="O202" s="117">
        <f t="shared" si="34"/>
        <v>8.8514816664513134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8.8769816664513126</v>
      </c>
      <c r="L203" s="115">
        <f t="shared" si="39"/>
        <v>8.9259816664513139</v>
      </c>
      <c r="M203" s="98">
        <f t="shared" si="32"/>
        <v>8.876481666451312</v>
      </c>
      <c r="N203" s="116">
        <f t="shared" si="33"/>
        <v>8.9264816664513145</v>
      </c>
      <c r="O203" s="117">
        <f t="shared" si="34"/>
        <v>8.9014816664513141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8.9269816664513133</v>
      </c>
      <c r="L204" s="115">
        <f t="shared" si="39"/>
        <v>8.9759816664513146</v>
      </c>
      <c r="M204" s="98">
        <f t="shared" si="32"/>
        <v>8.9264816664513127</v>
      </c>
      <c r="N204" s="116">
        <f t="shared" si="33"/>
        <v>8.9764816664513152</v>
      </c>
      <c r="O204" s="117">
        <f t="shared" si="34"/>
        <v>8.9514816664513148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8.976981666451314</v>
      </c>
      <c r="L205" s="115">
        <f t="shared" si="39"/>
        <v>9.0259816664513153</v>
      </c>
      <c r="M205" s="98">
        <f t="shared" si="32"/>
        <v>8.9764816664513134</v>
      </c>
      <c r="N205" s="116">
        <f t="shared" si="33"/>
        <v>9.0264816664513159</v>
      </c>
      <c r="O205" s="117">
        <f t="shared" si="34"/>
        <v>9.0014816664513155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9.0269816664513147</v>
      </c>
      <c r="L206" s="115">
        <f t="shared" si="39"/>
        <v>9.075981666451316</v>
      </c>
      <c r="M206" s="98">
        <f t="shared" si="32"/>
        <v>9.0264816664513141</v>
      </c>
      <c r="N206" s="116">
        <f t="shared" si="33"/>
        <v>9.0764816664513166</v>
      </c>
      <c r="O206" s="117">
        <f t="shared" si="34"/>
        <v>9.0514816664513162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9.0769816664513154</v>
      </c>
      <c r="L207" s="115">
        <f t="shared" si="39"/>
        <v>9.1259816664513167</v>
      </c>
      <c r="M207" s="98">
        <f t="shared" si="32"/>
        <v>9.0764816664513148</v>
      </c>
      <c r="N207" s="116">
        <f t="shared" si="33"/>
        <v>9.1264816664513173</v>
      </c>
      <c r="O207" s="117">
        <f t="shared" si="34"/>
        <v>9.101481666451317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9.1269816664513161</v>
      </c>
      <c r="L208" s="115">
        <f t="shared" si="39"/>
        <v>9.1759816664513174</v>
      </c>
      <c r="M208" s="98">
        <f t="shared" si="32"/>
        <v>9.1264816664513155</v>
      </c>
      <c r="N208" s="116">
        <f t="shared" si="33"/>
        <v>9.176481666451318</v>
      </c>
      <c r="O208" s="117">
        <f t="shared" si="34"/>
        <v>9.1514816664513177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9.1769816664513169</v>
      </c>
      <c r="L209" s="115">
        <f t="shared" si="39"/>
        <v>9.2259816664513181</v>
      </c>
      <c r="M209" s="98">
        <f t="shared" si="32"/>
        <v>9.1764816664513162</v>
      </c>
      <c r="N209" s="116">
        <f t="shared" si="33"/>
        <v>9.2264816664513187</v>
      </c>
      <c r="O209" s="117">
        <f t="shared" si="34"/>
        <v>9.2014816664513184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9.2269816664513176</v>
      </c>
      <c r="L210" s="115">
        <f t="shared" si="39"/>
        <v>9.2759816664513188</v>
      </c>
      <c r="M210" s="98">
        <f t="shared" si="32"/>
        <v>9.226481666451317</v>
      </c>
      <c r="N210" s="116">
        <f t="shared" si="33"/>
        <v>9.2764816664513194</v>
      </c>
      <c r="O210" s="117">
        <f t="shared" si="34"/>
        <v>9.2514816664513191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9.2769816664513183</v>
      </c>
      <c r="L211" s="115">
        <f t="shared" si="39"/>
        <v>9.3259816664513195</v>
      </c>
      <c r="M211" s="98">
        <f t="shared" si="32"/>
        <v>9.2764816664513177</v>
      </c>
      <c r="N211" s="116">
        <f t="shared" si="33"/>
        <v>9.3264816664513202</v>
      </c>
      <c r="O211" s="117">
        <f t="shared" si="34"/>
        <v>9.3014816664513198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9.326981666451319</v>
      </c>
      <c r="L212" s="115">
        <f t="shared" si="39"/>
        <v>9.3759816664513203</v>
      </c>
      <c r="M212" s="98">
        <f t="shared" si="32"/>
        <v>9.3264816664513184</v>
      </c>
      <c r="N212" s="116">
        <f t="shared" si="33"/>
        <v>9.3764816664513209</v>
      </c>
      <c r="O212" s="117">
        <f t="shared" si="34"/>
        <v>9.3514816664513205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9.3769816664513197</v>
      </c>
      <c r="L213" s="115">
        <f t="shared" si="39"/>
        <v>9.425981666451321</v>
      </c>
      <c r="M213" s="98">
        <f t="shared" si="32"/>
        <v>9.3764816664513191</v>
      </c>
      <c r="N213" s="116">
        <f t="shared" si="33"/>
        <v>9.4264816664513216</v>
      </c>
      <c r="O213" s="117">
        <f t="shared" si="34"/>
        <v>9.4014816664513212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9.4269816664513204</v>
      </c>
      <c r="L214" s="115">
        <f t="shared" si="39"/>
        <v>9.4759816664513217</v>
      </c>
      <c r="M214" s="98">
        <f t="shared" si="32"/>
        <v>9.4264816664513198</v>
      </c>
      <c r="N214" s="116">
        <f t="shared" si="33"/>
        <v>9.4764816664513223</v>
      </c>
      <c r="O214" s="117">
        <f t="shared" si="34"/>
        <v>9.4514816664513219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9.4769816664513211</v>
      </c>
      <c r="L215" s="115">
        <f t="shared" si="39"/>
        <v>9.5259816664513224</v>
      </c>
      <c r="M215" s="98">
        <f t="shared" si="32"/>
        <v>9.4764816664513205</v>
      </c>
      <c r="N215" s="116">
        <f t="shared" si="33"/>
        <v>9.526481666451323</v>
      </c>
      <c r="O215" s="117">
        <f t="shared" si="34"/>
        <v>9.5014816664513226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9.5269816664513218</v>
      </c>
      <c r="L216" s="115">
        <f t="shared" si="39"/>
        <v>9.5759816664513231</v>
      </c>
      <c r="M216" s="98">
        <f t="shared" si="32"/>
        <v>9.5264816664513212</v>
      </c>
      <c r="N216" s="116">
        <f t="shared" si="33"/>
        <v>9.5764816664513237</v>
      </c>
      <c r="O216" s="117">
        <f t="shared" si="34"/>
        <v>9.5514816664513233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9.5769816664513225</v>
      </c>
      <c r="L217" s="115">
        <f t="shared" si="39"/>
        <v>9.6259816664513238</v>
      </c>
      <c r="M217" s="98">
        <f t="shared" si="32"/>
        <v>9.5764816664513219</v>
      </c>
      <c r="N217" s="116">
        <f t="shared" si="33"/>
        <v>9.6264816664513244</v>
      </c>
      <c r="O217" s="117">
        <f t="shared" si="34"/>
        <v>9.6014816664513241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9.6269816664513232</v>
      </c>
      <c r="L218" s="115">
        <f t="shared" si="39"/>
        <v>9.6759816664513245</v>
      </c>
      <c r="M218" s="98">
        <f t="shared" si="32"/>
        <v>9.6264816664513226</v>
      </c>
      <c r="N218" s="116">
        <f t="shared" si="33"/>
        <v>9.6764816664513251</v>
      </c>
      <c r="O218" s="117">
        <f t="shared" si="34"/>
        <v>9.6514816664513248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9.676981666451324</v>
      </c>
      <c r="L219" s="115">
        <f t="shared" si="39"/>
        <v>9.7259816664513252</v>
      </c>
      <c r="M219" s="98">
        <f t="shared" si="32"/>
        <v>9.6764816664513233</v>
      </c>
      <c r="N219" s="116">
        <f t="shared" si="33"/>
        <v>9.7264816664513258</v>
      </c>
      <c r="O219" s="117">
        <f t="shared" si="34"/>
        <v>9.7014816664513255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9.7269816664513247</v>
      </c>
      <c r="L220" s="115">
        <f t="shared" si="39"/>
        <v>9.7759816664513259</v>
      </c>
      <c r="M220" s="98">
        <f t="shared" si="32"/>
        <v>9.7264816664513241</v>
      </c>
      <c r="N220" s="116">
        <f t="shared" si="33"/>
        <v>9.7764816664513265</v>
      </c>
      <c r="O220" s="117">
        <f t="shared" si="34"/>
        <v>9.7514816664513262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9.7769816664513254</v>
      </c>
      <c r="L221" s="115">
        <f t="shared" si="39"/>
        <v>9.8259816664513266</v>
      </c>
      <c r="M221" s="98">
        <f t="shared" si="32"/>
        <v>9.7764816664513248</v>
      </c>
      <c r="N221" s="116">
        <f t="shared" si="33"/>
        <v>9.8264816664513273</v>
      </c>
      <c r="O221" s="117">
        <f t="shared" si="34"/>
        <v>9.8014816664513269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9.8269816664513261</v>
      </c>
      <c r="L222" s="115">
        <f t="shared" si="39"/>
        <v>9.8759816664513274</v>
      </c>
      <c r="M222" s="98">
        <f t="shared" si="32"/>
        <v>9.8264816664513255</v>
      </c>
      <c r="N222" s="116">
        <f t="shared" si="33"/>
        <v>9.876481666451328</v>
      </c>
      <c r="O222" s="117">
        <f t="shared" si="34"/>
        <v>9.8514816664513276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9.8769816664513268</v>
      </c>
      <c r="L223" s="115">
        <f t="shared" si="39"/>
        <v>9.9259816664513281</v>
      </c>
      <c r="M223" s="98">
        <f t="shared" si="32"/>
        <v>9.8764816664513262</v>
      </c>
      <c r="N223" s="116">
        <f t="shared" si="33"/>
        <v>9.9264816664513287</v>
      </c>
      <c r="O223" s="117">
        <f t="shared" si="34"/>
        <v>9.9014816664513283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9.9269816664513275</v>
      </c>
      <c r="L224" s="115">
        <f t="shared" si="39"/>
        <v>9.9759816664513288</v>
      </c>
      <c r="M224" s="98">
        <f t="shared" si="32"/>
        <v>9.9264816664513269</v>
      </c>
      <c r="N224" s="116">
        <f t="shared" si="33"/>
        <v>9.9764816664513294</v>
      </c>
      <c r="O224" s="117">
        <f t="shared" si="34"/>
        <v>9.951481666451329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9.9769816664513282</v>
      </c>
      <c r="L225" s="115">
        <f t="shared" si="39"/>
        <v>10.025981666451329</v>
      </c>
      <c r="M225" s="98">
        <f t="shared" si="32"/>
        <v>9.9764816664513276</v>
      </c>
      <c r="N225" s="116">
        <f t="shared" si="33"/>
        <v>10.02648166645133</v>
      </c>
      <c r="O225" s="117">
        <f t="shared" si="34"/>
        <v>10.00148166645133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10.026981666451329</v>
      </c>
      <c r="L226" s="115">
        <f t="shared" si="39"/>
        <v>10.07598166645133</v>
      </c>
      <c r="M226" s="98">
        <f t="shared" si="32"/>
        <v>10.026481666451328</v>
      </c>
      <c r="N226" s="116">
        <f t="shared" si="33"/>
        <v>10.076481666451331</v>
      </c>
      <c r="O226" s="117">
        <f t="shared" si="34"/>
        <v>10.05148166645133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10.07698166645133</v>
      </c>
      <c r="L227" s="115">
        <f t="shared" si="39"/>
        <v>10.125981666451331</v>
      </c>
      <c r="M227" s="98">
        <f t="shared" si="32"/>
        <v>10.076481666451329</v>
      </c>
      <c r="N227" s="116">
        <f t="shared" si="33"/>
        <v>10.126481666451332</v>
      </c>
      <c r="O227" s="117">
        <f t="shared" si="34"/>
        <v>10.101481666451331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10.12698166645133</v>
      </c>
      <c r="L228" s="115">
        <f t="shared" si="39"/>
        <v>10.175981666451332</v>
      </c>
      <c r="M228" s="98">
        <f t="shared" si="32"/>
        <v>10.12648166645133</v>
      </c>
      <c r="N228" s="116">
        <f t="shared" si="33"/>
        <v>10.176481666451332</v>
      </c>
      <c r="O228" s="117">
        <f t="shared" si="34"/>
        <v>10.151481666451332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10.176981666451331</v>
      </c>
      <c r="L229" s="115">
        <f t="shared" si="39"/>
        <v>10.225981666451332</v>
      </c>
      <c r="M229" s="98">
        <f t="shared" si="32"/>
        <v>10.17648166645133</v>
      </c>
      <c r="N229" s="116">
        <f t="shared" si="33"/>
        <v>10.226481666451333</v>
      </c>
      <c r="O229" s="117">
        <f t="shared" si="34"/>
        <v>10.201481666451333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10.226981666451332</v>
      </c>
      <c r="L230" s="115">
        <f t="shared" si="39"/>
        <v>10.275981666451333</v>
      </c>
      <c r="M230" s="98">
        <f t="shared" si="32"/>
        <v>10.226481666451331</v>
      </c>
      <c r="N230" s="116">
        <f t="shared" si="33"/>
        <v>10.276481666451334</v>
      </c>
      <c r="O230" s="117">
        <f t="shared" si="34"/>
        <v>10.251481666451333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10.276981666451332</v>
      </c>
      <c r="L231" s="115">
        <f t="shared" si="39"/>
        <v>10.325981666451334</v>
      </c>
      <c r="M231" s="98">
        <f t="shared" si="32"/>
        <v>10.276481666451332</v>
      </c>
      <c r="N231" s="116">
        <f t="shared" si="33"/>
        <v>10.326481666451334</v>
      </c>
      <c r="O231" s="117">
        <f t="shared" si="34"/>
        <v>10.301481666451334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10.326981666451333</v>
      </c>
      <c r="L232" s="115">
        <f t="shared" si="39"/>
        <v>10.375981666451334</v>
      </c>
      <c r="M232" s="98">
        <f t="shared" si="32"/>
        <v>10.326481666451333</v>
      </c>
      <c r="N232" s="116">
        <f t="shared" si="33"/>
        <v>10.376481666451335</v>
      </c>
      <c r="O232" s="117">
        <f t="shared" si="34"/>
        <v>10.351481666451335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10.376981666451334</v>
      </c>
      <c r="L233" s="115">
        <f t="shared" si="39"/>
        <v>10.425981666451335</v>
      </c>
      <c r="M233" s="98">
        <f t="shared" si="32"/>
        <v>10.376481666451333</v>
      </c>
      <c r="N233" s="116">
        <f t="shared" si="33"/>
        <v>10.426481666451336</v>
      </c>
      <c r="O233" s="117">
        <f t="shared" si="34"/>
        <v>10.401481666451335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10.426981666451335</v>
      </c>
      <c r="L234" s="115">
        <f t="shared" si="39"/>
        <v>10.475981666451336</v>
      </c>
      <c r="M234" s="98">
        <f t="shared" si="32"/>
        <v>10.426481666451334</v>
      </c>
      <c r="N234" s="116">
        <f t="shared" si="33"/>
        <v>10.476481666451336</v>
      </c>
      <c r="O234" s="117">
        <f t="shared" si="34"/>
        <v>10.451481666451336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10.476981666451335</v>
      </c>
      <c r="L235" s="115">
        <f t="shared" si="39"/>
        <v>10.525981666451337</v>
      </c>
      <c r="M235" s="98">
        <f t="shared" si="32"/>
        <v>10.476481666451335</v>
      </c>
      <c r="N235" s="116">
        <f t="shared" si="33"/>
        <v>10.526481666451337</v>
      </c>
      <c r="O235" s="117">
        <f t="shared" si="34"/>
        <v>10.501481666451337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10.526981666451336</v>
      </c>
      <c r="L236" s="115">
        <f t="shared" si="39"/>
        <v>10.575981666451337</v>
      </c>
      <c r="M236" s="98">
        <f t="shared" si="32"/>
        <v>10.526481666451335</v>
      </c>
      <c r="N236" s="116">
        <f t="shared" si="33"/>
        <v>10.576481666451338</v>
      </c>
      <c r="O236" s="117">
        <f t="shared" si="34"/>
        <v>10.551481666451338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10.576981666451337</v>
      </c>
      <c r="L237" s="115">
        <f t="shared" si="39"/>
        <v>10.625981666451338</v>
      </c>
      <c r="M237" s="98">
        <f t="shared" si="32"/>
        <v>10.576481666451336</v>
      </c>
      <c r="N237" s="116">
        <f t="shared" si="33"/>
        <v>10.626481666451339</v>
      </c>
      <c r="O237" s="117">
        <f t="shared" si="34"/>
        <v>10.601481666451338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10.626981666451337</v>
      </c>
      <c r="L238" s="115">
        <f t="shared" si="39"/>
        <v>10.675981666451339</v>
      </c>
      <c r="M238" s="98">
        <f t="shared" si="32"/>
        <v>10.626481666451337</v>
      </c>
      <c r="N238" s="116">
        <f t="shared" si="33"/>
        <v>10.676481666451339</v>
      </c>
      <c r="O238" s="117">
        <f t="shared" si="34"/>
        <v>10.651481666451339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10.676981666451338</v>
      </c>
      <c r="L239" s="115">
        <f t="shared" si="39"/>
        <v>10.725981666451339</v>
      </c>
      <c r="M239" s="98">
        <f t="shared" si="32"/>
        <v>10.676481666451338</v>
      </c>
      <c r="N239" s="116">
        <f t="shared" si="33"/>
        <v>10.72648166645134</v>
      </c>
      <c r="O239" s="117">
        <f t="shared" si="34"/>
        <v>10.70148166645134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10.726981666451339</v>
      </c>
      <c r="L240" s="115">
        <f t="shared" si="39"/>
        <v>10.77598166645134</v>
      </c>
      <c r="M240" s="98">
        <f t="shared" si="32"/>
        <v>10.726481666451338</v>
      </c>
      <c r="N240" s="116">
        <f t="shared" si="33"/>
        <v>10.776481666451341</v>
      </c>
      <c r="O240" s="117">
        <f t="shared" si="34"/>
        <v>10.75148166645134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10.77698166645134</v>
      </c>
      <c r="L241" s="115">
        <f t="shared" si="39"/>
        <v>10.825981666451341</v>
      </c>
      <c r="M241" s="98">
        <f t="shared" si="32"/>
        <v>10.776481666451339</v>
      </c>
      <c r="N241" s="116">
        <f t="shared" si="33"/>
        <v>10.826481666451341</v>
      </c>
      <c r="O241" s="117">
        <f t="shared" si="34"/>
        <v>10.801481666451341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10.82698166645134</v>
      </c>
      <c r="L242" s="115">
        <f t="shared" si="39"/>
        <v>10.875981666451342</v>
      </c>
      <c r="M242" s="98">
        <f t="shared" si="32"/>
        <v>10.82648166645134</v>
      </c>
      <c r="N242" s="116">
        <f t="shared" si="33"/>
        <v>10.876481666451342</v>
      </c>
      <c r="O242" s="117">
        <f t="shared" si="34"/>
        <v>10.851481666451342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10.876981666451341</v>
      </c>
      <c r="L243" s="115">
        <f t="shared" si="39"/>
        <v>10.925981666451342</v>
      </c>
      <c r="M243" s="98">
        <f t="shared" si="32"/>
        <v>10.87648166645134</v>
      </c>
      <c r="N243" s="116">
        <f t="shared" si="33"/>
        <v>10.926481666451343</v>
      </c>
      <c r="O243" s="117">
        <f t="shared" si="34"/>
        <v>10.901481666451343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10.926981666451342</v>
      </c>
      <c r="L244" s="115">
        <f t="shared" si="39"/>
        <v>10.975981666451343</v>
      </c>
      <c r="M244" s="98">
        <f t="shared" si="32"/>
        <v>10.926481666451341</v>
      </c>
      <c r="N244" s="116">
        <f t="shared" si="33"/>
        <v>10.976481666451344</v>
      </c>
      <c r="O244" s="117">
        <f t="shared" si="34"/>
        <v>10.951481666451343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10.976981666451342</v>
      </c>
      <c r="L245" s="115">
        <f t="shared" si="39"/>
        <v>11.025981666451344</v>
      </c>
      <c r="M245" s="98">
        <f t="shared" si="32"/>
        <v>10.976481666451342</v>
      </c>
      <c r="N245" s="116">
        <f t="shared" si="33"/>
        <v>11.026481666451344</v>
      </c>
      <c r="O245" s="117">
        <f t="shared" si="34"/>
        <v>11.001481666451344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11.026981666451343</v>
      </c>
      <c r="L246" s="115">
        <f t="shared" si="39"/>
        <v>11.075981666451344</v>
      </c>
      <c r="M246" s="98">
        <f t="shared" si="32"/>
        <v>11.026481666451343</v>
      </c>
      <c r="N246" s="116">
        <f t="shared" si="33"/>
        <v>11.076481666451345</v>
      </c>
      <c r="O246" s="117">
        <f t="shared" si="34"/>
        <v>11.051481666451345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11.076981666451344</v>
      </c>
      <c r="L247" s="115">
        <f t="shared" si="39"/>
        <v>11.125981666451345</v>
      </c>
      <c r="M247" s="98">
        <f t="shared" si="32"/>
        <v>11.076481666451343</v>
      </c>
      <c r="N247" s="116">
        <f t="shared" si="33"/>
        <v>11.126481666451346</v>
      </c>
      <c r="O247" s="117">
        <f t="shared" si="34"/>
        <v>11.101481666451345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11.126981666451345</v>
      </c>
      <c r="L248" s="115">
        <f t="shared" si="39"/>
        <v>11.175981666451346</v>
      </c>
      <c r="M248" s="98">
        <f t="shared" si="32"/>
        <v>11.126481666451344</v>
      </c>
      <c r="N248" s="116">
        <f t="shared" si="33"/>
        <v>11.176481666451346</v>
      </c>
      <c r="O248" s="117">
        <f t="shared" si="34"/>
        <v>11.151481666451346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11.176981666451345</v>
      </c>
      <c r="L249" s="115">
        <f t="shared" si="39"/>
        <v>11.225981666451347</v>
      </c>
      <c r="M249" s="98">
        <f t="shared" si="32"/>
        <v>11.176481666451345</v>
      </c>
      <c r="N249" s="116">
        <f t="shared" si="33"/>
        <v>11.226481666451347</v>
      </c>
      <c r="O249" s="117">
        <f t="shared" si="34"/>
        <v>11.201481666451347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11.226981666451346</v>
      </c>
      <c r="L250" s="115">
        <f t="shared" si="39"/>
        <v>11.275981666451347</v>
      </c>
      <c r="M250" s="98">
        <f t="shared" si="32"/>
        <v>11.226481666451345</v>
      </c>
      <c r="N250" s="116">
        <f t="shared" si="33"/>
        <v>11.276481666451348</v>
      </c>
      <c r="O250" s="117">
        <f t="shared" si="34"/>
        <v>11.251481666451348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11.276981666451347</v>
      </c>
      <c r="L251" s="115">
        <f t="shared" si="39"/>
        <v>11.325981666451348</v>
      </c>
      <c r="M251" s="98">
        <f t="shared" si="32"/>
        <v>11.276481666451346</v>
      </c>
      <c r="N251" s="116">
        <f t="shared" si="33"/>
        <v>11.326481666451349</v>
      </c>
      <c r="O251" s="117">
        <f t="shared" si="34"/>
        <v>11.301481666451348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11.326981666451347</v>
      </c>
      <c r="L252" s="115">
        <f t="shared" si="39"/>
        <v>11.375981666451349</v>
      </c>
      <c r="M252" s="98">
        <f t="shared" si="32"/>
        <v>11.326481666451347</v>
      </c>
      <c r="N252" s="116">
        <f t="shared" si="33"/>
        <v>11.376481666451349</v>
      </c>
      <c r="O252" s="117">
        <f t="shared" si="34"/>
        <v>11.351481666451349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11.376981666451348</v>
      </c>
      <c r="L253" s="115">
        <f t="shared" si="39"/>
        <v>11.425981666451349</v>
      </c>
      <c r="M253" s="98">
        <f t="shared" si="32"/>
        <v>11.376481666451348</v>
      </c>
      <c r="N253" s="116">
        <f t="shared" si="33"/>
        <v>11.42648166645135</v>
      </c>
      <c r="O253" s="117">
        <f t="shared" si="34"/>
        <v>11.40148166645135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11.426981666451349</v>
      </c>
      <c r="L254" s="115">
        <f t="shared" si="39"/>
        <v>11.47598166645135</v>
      </c>
      <c r="M254" s="98">
        <f t="shared" si="32"/>
        <v>11.426481666451348</v>
      </c>
      <c r="N254" s="116">
        <f t="shared" si="33"/>
        <v>11.476481666451351</v>
      </c>
      <c r="O254" s="117">
        <f t="shared" si="34"/>
        <v>11.45148166645135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11.47698166645135</v>
      </c>
      <c r="L255" s="115">
        <f t="shared" si="39"/>
        <v>11.525981666451351</v>
      </c>
      <c r="M255" s="98">
        <f t="shared" si="32"/>
        <v>11.476481666451349</v>
      </c>
      <c r="N255" s="116">
        <f t="shared" si="33"/>
        <v>11.526481666451351</v>
      </c>
      <c r="O255" s="117">
        <f t="shared" si="34"/>
        <v>11.501481666451351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11.52698166645135</v>
      </c>
      <c r="L256" s="115">
        <f t="shared" si="39"/>
        <v>11.575981666451352</v>
      </c>
      <c r="M256" s="98">
        <f t="shared" si="32"/>
        <v>11.52648166645135</v>
      </c>
      <c r="N256" s="116">
        <f t="shared" si="33"/>
        <v>11.576481666451352</v>
      </c>
      <c r="O256" s="117">
        <f t="shared" si="34"/>
        <v>11.551481666451352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11.576981666451351</v>
      </c>
      <c r="L257" s="115">
        <f t="shared" si="39"/>
        <v>11.625981666451352</v>
      </c>
      <c r="M257" s="98">
        <f t="shared" si="32"/>
        <v>11.57648166645135</v>
      </c>
      <c r="N257" s="116">
        <f t="shared" si="33"/>
        <v>11.626481666451353</v>
      </c>
      <c r="O257" s="117">
        <f t="shared" si="34"/>
        <v>11.601481666451352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11.626981666451352</v>
      </c>
      <c r="L258" s="115">
        <f t="shared" si="39"/>
        <v>11.675981666451353</v>
      </c>
      <c r="M258" s="98">
        <f t="shared" si="32"/>
        <v>11.626481666451351</v>
      </c>
      <c r="N258" s="116">
        <f t="shared" si="33"/>
        <v>11.676481666451354</v>
      </c>
      <c r="O258" s="117">
        <f t="shared" si="34"/>
        <v>11.651481666451353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11.676981666451352</v>
      </c>
      <c r="L259" s="115">
        <f t="shared" si="39"/>
        <v>11.725981666451354</v>
      </c>
      <c r="M259" s="98">
        <f t="shared" si="32"/>
        <v>11.676481666451352</v>
      </c>
      <c r="N259" s="116">
        <f t="shared" si="33"/>
        <v>11.726481666451354</v>
      </c>
      <c r="O259" s="117">
        <f t="shared" si="34"/>
        <v>11.701481666451354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11.726981666451353</v>
      </c>
      <c r="L260" s="115">
        <f t="shared" si="39"/>
        <v>11.775981666451354</v>
      </c>
      <c r="M260" s="98">
        <f t="shared" si="32"/>
        <v>11.726481666451352</v>
      </c>
      <c r="N260" s="116">
        <f t="shared" si="33"/>
        <v>11.776481666451355</v>
      </c>
      <c r="O260" s="117">
        <f t="shared" si="34"/>
        <v>11.751481666451355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11.776981666451354</v>
      </c>
      <c r="L261" s="115">
        <f t="shared" si="39"/>
        <v>11.825981666451355</v>
      </c>
      <c r="M261" s="98">
        <f t="shared" ref="M261:M324" si="42">K261-5*10^-(D$2+1)</f>
        <v>11.776481666451353</v>
      </c>
      <c r="N261" s="116">
        <f t="shared" ref="N261:N324" si="43">L261+5*10^-(D$2+1)</f>
        <v>11.826481666451356</v>
      </c>
      <c r="O261" s="117">
        <f t="shared" ref="O261:O324" si="44">AVERAGE(K261,L261)</f>
        <v>11.801481666451355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11.826981666451355</v>
      </c>
      <c r="L262" s="115">
        <f t="shared" ref="L262:L325" si="49">K262+$I$4-POWER(10,-$D$2)</f>
        <v>11.875981666451356</v>
      </c>
      <c r="M262" s="98">
        <f t="shared" si="42"/>
        <v>11.826481666451354</v>
      </c>
      <c r="N262" s="116">
        <f t="shared" si="43"/>
        <v>11.876481666451356</v>
      </c>
      <c r="O262" s="117">
        <f t="shared" si="44"/>
        <v>11.851481666451356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11.876981666451355</v>
      </c>
      <c r="L263" s="115">
        <f t="shared" si="49"/>
        <v>11.925981666451356</v>
      </c>
      <c r="M263" s="98">
        <f t="shared" si="42"/>
        <v>11.876481666451355</v>
      </c>
      <c r="N263" s="116">
        <f t="shared" si="43"/>
        <v>11.926481666451357</v>
      </c>
      <c r="O263" s="117">
        <f t="shared" si="44"/>
        <v>11.901481666451357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11.926981666451356</v>
      </c>
      <c r="L264" s="115">
        <f t="shared" si="49"/>
        <v>11.975981666451357</v>
      </c>
      <c r="M264" s="98">
        <f t="shared" si="42"/>
        <v>11.926481666451355</v>
      </c>
      <c r="N264" s="116">
        <f t="shared" si="43"/>
        <v>11.976481666451358</v>
      </c>
      <c r="O264" s="117">
        <f t="shared" si="44"/>
        <v>11.951481666451357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11.976981666451357</v>
      </c>
      <c r="L265" s="115">
        <f t="shared" si="49"/>
        <v>12.025981666451358</v>
      </c>
      <c r="M265" s="98">
        <f t="shared" si="42"/>
        <v>11.976481666451356</v>
      </c>
      <c r="N265" s="116">
        <f t="shared" si="43"/>
        <v>12.026481666451359</v>
      </c>
      <c r="O265" s="117">
        <f t="shared" si="44"/>
        <v>12.001481666451358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12.026981666451357</v>
      </c>
      <c r="L266" s="115">
        <f t="shared" si="49"/>
        <v>12.075981666451359</v>
      </c>
      <c r="M266" s="98">
        <f t="shared" si="42"/>
        <v>12.026481666451357</v>
      </c>
      <c r="N266" s="116">
        <f t="shared" si="43"/>
        <v>12.076481666451359</v>
      </c>
      <c r="O266" s="117">
        <f t="shared" si="44"/>
        <v>12.051481666451359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12.076981666451358</v>
      </c>
      <c r="L267" s="115">
        <f t="shared" si="49"/>
        <v>12.125981666451359</v>
      </c>
      <c r="M267" s="98">
        <f t="shared" si="42"/>
        <v>12.076481666451357</v>
      </c>
      <c r="N267" s="116">
        <f t="shared" si="43"/>
        <v>12.12648166645136</v>
      </c>
      <c r="O267" s="117">
        <f t="shared" si="44"/>
        <v>12.10148166645136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12.126981666451359</v>
      </c>
      <c r="L268" s="115">
        <f t="shared" si="49"/>
        <v>12.17598166645136</v>
      </c>
      <c r="M268" s="98">
        <f t="shared" si="42"/>
        <v>12.126481666451358</v>
      </c>
      <c r="N268" s="116">
        <f t="shared" si="43"/>
        <v>12.176481666451361</v>
      </c>
      <c r="O268" s="117">
        <f t="shared" si="44"/>
        <v>12.15148166645136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12.176981666451359</v>
      </c>
      <c r="L269" s="115">
        <f t="shared" si="49"/>
        <v>12.225981666451361</v>
      </c>
      <c r="M269" s="98">
        <f t="shared" si="42"/>
        <v>12.176481666451359</v>
      </c>
      <c r="N269" s="116">
        <f t="shared" si="43"/>
        <v>12.226481666451361</v>
      </c>
      <c r="O269" s="117">
        <f t="shared" si="44"/>
        <v>12.201481666451361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12.22698166645136</v>
      </c>
      <c r="L270" s="115">
        <f t="shared" si="49"/>
        <v>12.275981666451361</v>
      </c>
      <c r="M270" s="98">
        <f t="shared" si="42"/>
        <v>12.22648166645136</v>
      </c>
      <c r="N270" s="116">
        <f t="shared" si="43"/>
        <v>12.276481666451362</v>
      </c>
      <c r="O270" s="117">
        <f t="shared" si="44"/>
        <v>12.251481666451362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12.276981666451361</v>
      </c>
      <c r="L271" s="115">
        <f t="shared" si="49"/>
        <v>12.325981666451362</v>
      </c>
      <c r="M271" s="98">
        <f t="shared" si="42"/>
        <v>12.27648166645136</v>
      </c>
      <c r="N271" s="116">
        <f t="shared" si="43"/>
        <v>12.326481666451363</v>
      </c>
      <c r="O271" s="117">
        <f t="shared" si="44"/>
        <v>12.301481666451362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12.326981666451362</v>
      </c>
      <c r="L272" s="115">
        <f t="shared" si="49"/>
        <v>12.375981666451363</v>
      </c>
      <c r="M272" s="98">
        <f t="shared" si="42"/>
        <v>12.326481666451361</v>
      </c>
      <c r="N272" s="116">
        <f t="shared" si="43"/>
        <v>12.376481666451363</v>
      </c>
      <c r="O272" s="117">
        <f t="shared" si="44"/>
        <v>12.351481666451363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12.376981666451362</v>
      </c>
      <c r="L273" s="115">
        <f t="shared" si="49"/>
        <v>12.425981666451364</v>
      </c>
      <c r="M273" s="98">
        <f t="shared" si="42"/>
        <v>12.376481666451362</v>
      </c>
      <c r="N273" s="116">
        <f t="shared" si="43"/>
        <v>12.426481666451364</v>
      </c>
      <c r="O273" s="117">
        <f t="shared" si="44"/>
        <v>12.401481666451364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12.426981666451363</v>
      </c>
      <c r="L274" s="115">
        <f t="shared" si="49"/>
        <v>12.475981666451364</v>
      </c>
      <c r="M274" s="98">
        <f t="shared" si="42"/>
        <v>12.426481666451362</v>
      </c>
      <c r="N274" s="116">
        <f t="shared" si="43"/>
        <v>12.476481666451365</v>
      </c>
      <c r="O274" s="117">
        <f t="shared" si="44"/>
        <v>12.451481666451365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12.476981666451364</v>
      </c>
      <c r="L275" s="115">
        <f t="shared" si="49"/>
        <v>12.525981666451365</v>
      </c>
      <c r="M275" s="98">
        <f t="shared" si="42"/>
        <v>12.476481666451363</v>
      </c>
      <c r="N275" s="116">
        <f t="shared" si="43"/>
        <v>12.526481666451366</v>
      </c>
      <c r="O275" s="117">
        <f t="shared" si="44"/>
        <v>12.501481666451365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12.526981666451364</v>
      </c>
      <c r="L276" s="115">
        <f t="shared" si="49"/>
        <v>12.575981666451366</v>
      </c>
      <c r="M276" s="98">
        <f t="shared" si="42"/>
        <v>12.526481666451364</v>
      </c>
      <c r="N276" s="116">
        <f t="shared" si="43"/>
        <v>12.576481666451366</v>
      </c>
      <c r="O276" s="117">
        <f t="shared" si="44"/>
        <v>12.551481666451366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12.576981666451365</v>
      </c>
      <c r="L277" s="115">
        <f t="shared" si="49"/>
        <v>12.625981666451366</v>
      </c>
      <c r="M277" s="98">
        <f t="shared" si="42"/>
        <v>12.576481666451365</v>
      </c>
      <c r="N277" s="116">
        <f t="shared" si="43"/>
        <v>12.626481666451367</v>
      </c>
      <c r="O277" s="117">
        <f t="shared" si="44"/>
        <v>12.601481666451367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12.626981666451366</v>
      </c>
      <c r="L278" s="115">
        <f t="shared" si="49"/>
        <v>12.675981666451367</v>
      </c>
      <c r="M278" s="98">
        <f t="shared" si="42"/>
        <v>12.626481666451365</v>
      </c>
      <c r="N278" s="116">
        <f t="shared" si="43"/>
        <v>12.676481666451368</v>
      </c>
      <c r="O278" s="117">
        <f t="shared" si="44"/>
        <v>12.651481666451367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12.676981666451367</v>
      </c>
      <c r="L279" s="115">
        <f t="shared" si="49"/>
        <v>12.725981666451368</v>
      </c>
      <c r="M279" s="98">
        <f t="shared" si="42"/>
        <v>12.676481666451366</v>
      </c>
      <c r="N279" s="116">
        <f t="shared" si="43"/>
        <v>12.726481666451368</v>
      </c>
      <c r="O279" s="117">
        <f t="shared" si="44"/>
        <v>12.701481666451368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12.726981666451367</v>
      </c>
      <c r="L280" s="115">
        <f t="shared" si="49"/>
        <v>12.775981666451369</v>
      </c>
      <c r="M280" s="98">
        <f t="shared" si="42"/>
        <v>12.726481666451367</v>
      </c>
      <c r="N280" s="116">
        <f t="shared" si="43"/>
        <v>12.776481666451369</v>
      </c>
      <c r="O280" s="117">
        <f t="shared" si="44"/>
        <v>12.751481666451369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12.776981666451368</v>
      </c>
      <c r="L281" s="115">
        <f t="shared" si="49"/>
        <v>12.825981666451369</v>
      </c>
      <c r="M281" s="98">
        <f t="shared" si="42"/>
        <v>12.776481666451367</v>
      </c>
      <c r="N281" s="116">
        <f t="shared" si="43"/>
        <v>12.82648166645137</v>
      </c>
      <c r="O281" s="117">
        <f t="shared" si="44"/>
        <v>12.80148166645137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12.826981666451369</v>
      </c>
      <c r="L282" s="115">
        <f t="shared" si="49"/>
        <v>12.87598166645137</v>
      </c>
      <c r="M282" s="98">
        <f t="shared" si="42"/>
        <v>12.826481666451368</v>
      </c>
      <c r="N282" s="116">
        <f t="shared" si="43"/>
        <v>12.876481666451371</v>
      </c>
      <c r="O282" s="117">
        <f t="shared" si="44"/>
        <v>12.85148166645137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12.876981666451369</v>
      </c>
      <c r="L283" s="115">
        <f t="shared" si="49"/>
        <v>12.925981666451371</v>
      </c>
      <c r="M283" s="98">
        <f t="shared" si="42"/>
        <v>12.876481666451369</v>
      </c>
      <c r="N283" s="116">
        <f t="shared" si="43"/>
        <v>12.926481666451371</v>
      </c>
      <c r="O283" s="117">
        <f t="shared" si="44"/>
        <v>12.901481666451371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12.92698166645137</v>
      </c>
      <c r="L284" s="115">
        <f t="shared" si="49"/>
        <v>12.975981666451371</v>
      </c>
      <c r="M284" s="98">
        <f t="shared" si="42"/>
        <v>12.92648166645137</v>
      </c>
      <c r="N284" s="116">
        <f t="shared" si="43"/>
        <v>12.976481666451372</v>
      </c>
      <c r="O284" s="117">
        <f t="shared" si="44"/>
        <v>12.951481666451372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12.976981666451371</v>
      </c>
      <c r="L285" s="115">
        <f t="shared" si="49"/>
        <v>13.025981666451372</v>
      </c>
      <c r="M285" s="98">
        <f t="shared" si="42"/>
        <v>12.97648166645137</v>
      </c>
      <c r="N285" s="116">
        <f t="shared" si="43"/>
        <v>13.026481666451373</v>
      </c>
      <c r="O285" s="117">
        <f t="shared" si="44"/>
        <v>13.001481666451372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13.026981666451372</v>
      </c>
      <c r="L286" s="115">
        <f t="shared" si="49"/>
        <v>13.075981666451373</v>
      </c>
      <c r="M286" s="98">
        <f t="shared" si="42"/>
        <v>13.026481666451371</v>
      </c>
      <c r="N286" s="116">
        <f t="shared" si="43"/>
        <v>13.076481666451373</v>
      </c>
      <c r="O286" s="117">
        <f t="shared" si="44"/>
        <v>13.051481666451373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13.076981666451372</v>
      </c>
      <c r="L287" s="115">
        <f t="shared" si="49"/>
        <v>13.125981666451374</v>
      </c>
      <c r="M287" s="98">
        <f t="shared" si="42"/>
        <v>13.076481666451372</v>
      </c>
      <c r="N287" s="116">
        <f t="shared" si="43"/>
        <v>13.126481666451374</v>
      </c>
      <c r="O287" s="117">
        <f t="shared" si="44"/>
        <v>13.101481666451374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13.126981666451373</v>
      </c>
      <c r="L288" s="115">
        <f t="shared" si="49"/>
        <v>13.175981666451374</v>
      </c>
      <c r="M288" s="98">
        <f t="shared" si="42"/>
        <v>13.126481666451372</v>
      </c>
      <c r="N288" s="116">
        <f t="shared" si="43"/>
        <v>13.176481666451375</v>
      </c>
      <c r="O288" s="117">
        <f t="shared" si="44"/>
        <v>13.151481666451375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13.176981666451374</v>
      </c>
      <c r="L289" s="115">
        <f t="shared" si="49"/>
        <v>13.225981666451375</v>
      </c>
      <c r="M289" s="98">
        <f t="shared" si="42"/>
        <v>13.176481666451373</v>
      </c>
      <c r="N289" s="116">
        <f t="shared" si="43"/>
        <v>13.226481666451376</v>
      </c>
      <c r="O289" s="117">
        <f t="shared" si="44"/>
        <v>13.201481666451375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13.226981666451374</v>
      </c>
      <c r="L290" s="115">
        <f t="shared" si="49"/>
        <v>13.275981666451376</v>
      </c>
      <c r="M290" s="98">
        <f t="shared" si="42"/>
        <v>13.226481666451374</v>
      </c>
      <c r="N290" s="116">
        <f t="shared" si="43"/>
        <v>13.276481666451376</v>
      </c>
      <c r="O290" s="117">
        <f t="shared" si="44"/>
        <v>13.251481666451376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13.276981666451375</v>
      </c>
      <c r="L291" s="115">
        <f t="shared" si="49"/>
        <v>13.325981666451376</v>
      </c>
      <c r="M291" s="98">
        <f t="shared" si="42"/>
        <v>13.276481666451375</v>
      </c>
      <c r="N291" s="116">
        <f t="shared" si="43"/>
        <v>13.326481666451377</v>
      </c>
      <c r="O291" s="117">
        <f t="shared" si="44"/>
        <v>13.301481666451377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13.326981666451376</v>
      </c>
      <c r="L292" s="115">
        <f t="shared" si="49"/>
        <v>13.375981666451377</v>
      </c>
      <c r="M292" s="98">
        <f t="shared" si="42"/>
        <v>13.326481666451375</v>
      </c>
      <c r="N292" s="116">
        <f t="shared" si="43"/>
        <v>13.376481666451378</v>
      </c>
      <c r="O292" s="117">
        <f t="shared" si="44"/>
        <v>13.351481666451377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13.376981666451377</v>
      </c>
      <c r="L293" s="115">
        <f t="shared" si="49"/>
        <v>13.425981666451378</v>
      </c>
      <c r="M293" s="98">
        <f t="shared" si="42"/>
        <v>13.376481666451376</v>
      </c>
      <c r="N293" s="116">
        <f t="shared" si="43"/>
        <v>13.426481666451378</v>
      </c>
      <c r="O293" s="117">
        <f t="shared" si="44"/>
        <v>13.401481666451378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13.426981666451377</v>
      </c>
      <c r="L294" s="115">
        <f t="shared" si="49"/>
        <v>13.475981666451379</v>
      </c>
      <c r="M294" s="98">
        <f t="shared" si="42"/>
        <v>13.426481666451377</v>
      </c>
      <c r="N294" s="116">
        <f t="shared" si="43"/>
        <v>13.476481666451379</v>
      </c>
      <c r="O294" s="117">
        <f t="shared" si="44"/>
        <v>13.451481666451379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13.476981666451378</v>
      </c>
      <c r="L295" s="115">
        <f t="shared" si="49"/>
        <v>13.525981666451379</v>
      </c>
      <c r="M295" s="98">
        <f t="shared" si="42"/>
        <v>13.476481666451377</v>
      </c>
      <c r="N295" s="116">
        <f t="shared" si="43"/>
        <v>13.52648166645138</v>
      </c>
      <c r="O295" s="117">
        <f t="shared" si="44"/>
        <v>13.501481666451379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13.526981666451379</v>
      </c>
      <c r="L296" s="115">
        <f t="shared" si="49"/>
        <v>13.57598166645138</v>
      </c>
      <c r="M296" s="98">
        <f t="shared" si="42"/>
        <v>13.526481666451378</v>
      </c>
      <c r="N296" s="116">
        <f t="shared" si="43"/>
        <v>13.576481666451381</v>
      </c>
      <c r="O296" s="117">
        <f t="shared" si="44"/>
        <v>13.55148166645138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13.576981666451379</v>
      </c>
      <c r="L297" s="115">
        <f t="shared" si="49"/>
        <v>13.625981666451381</v>
      </c>
      <c r="M297" s="98">
        <f t="shared" si="42"/>
        <v>13.576481666451379</v>
      </c>
      <c r="N297" s="116">
        <f t="shared" si="43"/>
        <v>13.626481666451381</v>
      </c>
      <c r="O297" s="117">
        <f t="shared" si="44"/>
        <v>13.601481666451381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13.62698166645138</v>
      </c>
      <c r="L298" s="115">
        <f t="shared" si="49"/>
        <v>13.675981666451381</v>
      </c>
      <c r="M298" s="98">
        <f t="shared" si="42"/>
        <v>13.626481666451379</v>
      </c>
      <c r="N298" s="116">
        <f t="shared" si="43"/>
        <v>13.676481666451382</v>
      </c>
      <c r="O298" s="117">
        <f t="shared" si="44"/>
        <v>13.651481666451382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13.676981666451381</v>
      </c>
      <c r="L299" s="115">
        <f t="shared" si="49"/>
        <v>13.725981666451382</v>
      </c>
      <c r="M299" s="98">
        <f t="shared" si="42"/>
        <v>13.67648166645138</v>
      </c>
      <c r="N299" s="116">
        <f t="shared" si="43"/>
        <v>13.726481666451383</v>
      </c>
      <c r="O299" s="117">
        <f t="shared" si="44"/>
        <v>13.701481666451382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13.726981666451382</v>
      </c>
      <c r="L300" s="115">
        <f t="shared" si="49"/>
        <v>13.775981666451383</v>
      </c>
      <c r="M300" s="98">
        <f t="shared" si="42"/>
        <v>13.726481666451381</v>
      </c>
      <c r="N300" s="116">
        <f t="shared" si="43"/>
        <v>13.776481666451383</v>
      </c>
      <c r="O300" s="117">
        <f t="shared" si="44"/>
        <v>13.751481666451383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13.776981666451382</v>
      </c>
      <c r="L301" s="115">
        <f t="shared" si="49"/>
        <v>13.825981666451383</v>
      </c>
      <c r="M301" s="98">
        <f t="shared" si="42"/>
        <v>13.776481666451382</v>
      </c>
      <c r="N301" s="116">
        <f t="shared" si="43"/>
        <v>13.826481666451384</v>
      </c>
      <c r="O301" s="117">
        <f t="shared" si="44"/>
        <v>13.801481666451384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13.826981666451383</v>
      </c>
      <c r="L302" s="115">
        <f t="shared" si="49"/>
        <v>13.875981666451384</v>
      </c>
      <c r="M302" s="98">
        <f t="shared" si="42"/>
        <v>13.826481666451382</v>
      </c>
      <c r="N302" s="116">
        <f t="shared" si="43"/>
        <v>13.876481666451385</v>
      </c>
      <c r="O302" s="117">
        <f t="shared" si="44"/>
        <v>13.851481666451384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13.876981666451384</v>
      </c>
      <c r="L303" s="115">
        <f t="shared" si="49"/>
        <v>13.925981666451385</v>
      </c>
      <c r="M303" s="98">
        <f t="shared" si="42"/>
        <v>13.876481666451383</v>
      </c>
      <c r="N303" s="116">
        <f t="shared" si="43"/>
        <v>13.926481666451386</v>
      </c>
      <c r="O303" s="117">
        <f t="shared" si="44"/>
        <v>13.901481666451385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13.926981666451384</v>
      </c>
      <c r="L304" s="115">
        <f t="shared" si="49"/>
        <v>13.975981666451386</v>
      </c>
      <c r="M304" s="98">
        <f t="shared" si="42"/>
        <v>13.926481666451384</v>
      </c>
      <c r="N304" s="116">
        <f t="shared" si="43"/>
        <v>13.976481666451386</v>
      </c>
      <c r="O304" s="117">
        <f t="shared" si="44"/>
        <v>13.951481666451386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13.976981666451385</v>
      </c>
      <c r="L305" s="115">
        <f t="shared" si="49"/>
        <v>14.025981666451386</v>
      </c>
      <c r="M305" s="98">
        <f t="shared" si="42"/>
        <v>13.976481666451384</v>
      </c>
      <c r="N305" s="116">
        <f t="shared" si="43"/>
        <v>14.026481666451387</v>
      </c>
      <c r="O305" s="117">
        <f t="shared" si="44"/>
        <v>14.001481666451387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14.026981666451386</v>
      </c>
      <c r="L306" s="115">
        <f t="shared" si="49"/>
        <v>14.075981666451387</v>
      </c>
      <c r="M306" s="98">
        <f t="shared" si="42"/>
        <v>14.026481666451385</v>
      </c>
      <c r="N306" s="116">
        <f t="shared" si="43"/>
        <v>14.076481666451388</v>
      </c>
      <c r="O306" s="117">
        <f t="shared" si="44"/>
        <v>14.051481666451387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14.076981666451386</v>
      </c>
      <c r="L307" s="115">
        <f t="shared" si="49"/>
        <v>14.125981666451388</v>
      </c>
      <c r="M307" s="98">
        <f t="shared" si="42"/>
        <v>14.076481666451386</v>
      </c>
      <c r="N307" s="116">
        <f t="shared" si="43"/>
        <v>14.126481666451388</v>
      </c>
      <c r="O307" s="117">
        <f t="shared" si="44"/>
        <v>14.101481666451388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14.126981666451387</v>
      </c>
      <c r="L308" s="115">
        <f t="shared" si="49"/>
        <v>14.175981666451388</v>
      </c>
      <c r="M308" s="98">
        <f t="shared" si="42"/>
        <v>14.126481666451387</v>
      </c>
      <c r="N308" s="116">
        <f t="shared" si="43"/>
        <v>14.176481666451389</v>
      </c>
      <c r="O308" s="117">
        <f t="shared" si="44"/>
        <v>14.151481666451389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14.176981666451388</v>
      </c>
      <c r="L309" s="115">
        <f t="shared" si="49"/>
        <v>14.225981666451389</v>
      </c>
      <c r="M309" s="98">
        <f t="shared" si="42"/>
        <v>14.176481666451387</v>
      </c>
      <c r="N309" s="116">
        <f t="shared" si="43"/>
        <v>14.22648166645139</v>
      </c>
      <c r="O309" s="117">
        <f t="shared" si="44"/>
        <v>14.201481666451389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14.226981666451389</v>
      </c>
      <c r="L310" s="115">
        <f t="shared" si="49"/>
        <v>14.27598166645139</v>
      </c>
      <c r="M310" s="98">
        <f t="shared" si="42"/>
        <v>14.226481666451388</v>
      </c>
      <c r="N310" s="116">
        <f t="shared" si="43"/>
        <v>14.27648166645139</v>
      </c>
      <c r="O310" s="117">
        <f t="shared" si="44"/>
        <v>14.25148166645139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14.276981666451389</v>
      </c>
      <c r="L311" s="115">
        <f t="shared" si="49"/>
        <v>14.325981666451391</v>
      </c>
      <c r="M311" s="98">
        <f t="shared" si="42"/>
        <v>14.276481666451389</v>
      </c>
      <c r="N311" s="116">
        <f t="shared" si="43"/>
        <v>14.326481666451391</v>
      </c>
      <c r="O311" s="117">
        <f t="shared" si="44"/>
        <v>14.301481666451391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14.32698166645139</v>
      </c>
      <c r="L312" s="115">
        <f t="shared" si="49"/>
        <v>14.375981666451391</v>
      </c>
      <c r="M312" s="98">
        <f t="shared" si="42"/>
        <v>14.326481666451389</v>
      </c>
      <c r="N312" s="116">
        <f t="shared" si="43"/>
        <v>14.376481666451392</v>
      </c>
      <c r="O312" s="117">
        <f t="shared" si="44"/>
        <v>14.351481666451392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14.376981666451391</v>
      </c>
      <c r="L313" s="115">
        <f t="shared" si="49"/>
        <v>14.425981666451392</v>
      </c>
      <c r="M313" s="98">
        <f t="shared" si="42"/>
        <v>14.37648166645139</v>
      </c>
      <c r="N313" s="116">
        <f t="shared" si="43"/>
        <v>14.426481666451393</v>
      </c>
      <c r="O313" s="117">
        <f t="shared" si="44"/>
        <v>14.401481666451392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14.426981666451391</v>
      </c>
      <c r="L314" s="115">
        <f t="shared" si="49"/>
        <v>14.475981666451393</v>
      </c>
      <c r="M314" s="98">
        <f t="shared" si="42"/>
        <v>14.426481666451391</v>
      </c>
      <c r="N314" s="116">
        <f t="shared" si="43"/>
        <v>14.476481666451393</v>
      </c>
      <c r="O314" s="117">
        <f t="shared" si="44"/>
        <v>14.451481666451393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14.476981666451392</v>
      </c>
      <c r="L315" s="115">
        <f t="shared" si="49"/>
        <v>14.525981666451393</v>
      </c>
      <c r="M315" s="98">
        <f t="shared" si="42"/>
        <v>14.476481666451392</v>
      </c>
      <c r="N315" s="116">
        <f t="shared" si="43"/>
        <v>14.526481666451394</v>
      </c>
      <c r="O315" s="117">
        <f t="shared" si="44"/>
        <v>14.501481666451394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14.526981666451393</v>
      </c>
      <c r="L316" s="115">
        <f t="shared" si="49"/>
        <v>14.575981666451394</v>
      </c>
      <c r="M316" s="98">
        <f t="shared" si="42"/>
        <v>14.526481666451392</v>
      </c>
      <c r="N316" s="116">
        <f t="shared" si="43"/>
        <v>14.576481666451395</v>
      </c>
      <c r="O316" s="117">
        <f t="shared" si="44"/>
        <v>14.551481666451394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14.576981666451394</v>
      </c>
      <c r="L317" s="115">
        <f t="shared" si="49"/>
        <v>14.625981666451395</v>
      </c>
      <c r="M317" s="98">
        <f t="shared" si="42"/>
        <v>14.576481666451393</v>
      </c>
      <c r="N317" s="116">
        <f t="shared" si="43"/>
        <v>14.626481666451395</v>
      </c>
      <c r="O317" s="117">
        <f t="shared" si="44"/>
        <v>14.601481666451395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14.626981666451394</v>
      </c>
      <c r="L318" s="115">
        <f t="shared" si="49"/>
        <v>14.675981666451396</v>
      </c>
      <c r="M318" s="98">
        <f t="shared" si="42"/>
        <v>14.626481666451394</v>
      </c>
      <c r="N318" s="116">
        <f t="shared" si="43"/>
        <v>14.676481666451396</v>
      </c>
      <c r="O318" s="117">
        <f t="shared" si="44"/>
        <v>14.651481666451396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14.676981666451395</v>
      </c>
      <c r="L319" s="115">
        <f t="shared" si="49"/>
        <v>14.725981666451396</v>
      </c>
      <c r="M319" s="98">
        <f t="shared" si="42"/>
        <v>14.676481666451394</v>
      </c>
      <c r="N319" s="116">
        <f t="shared" si="43"/>
        <v>14.726481666451397</v>
      </c>
      <c r="O319" s="117">
        <f t="shared" si="44"/>
        <v>14.701481666451397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14.726981666451396</v>
      </c>
      <c r="L320" s="115">
        <f t="shared" si="49"/>
        <v>14.775981666451397</v>
      </c>
      <c r="M320" s="98">
        <f t="shared" si="42"/>
        <v>14.726481666451395</v>
      </c>
      <c r="N320" s="116">
        <f t="shared" si="43"/>
        <v>14.776481666451398</v>
      </c>
      <c r="O320" s="117">
        <f t="shared" si="44"/>
        <v>14.751481666451397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14.776981666451396</v>
      </c>
      <c r="L321" s="115">
        <f t="shared" si="49"/>
        <v>14.825981666451398</v>
      </c>
      <c r="M321" s="98">
        <f t="shared" si="42"/>
        <v>14.776481666451396</v>
      </c>
      <c r="N321" s="116">
        <f t="shared" si="43"/>
        <v>14.826481666451398</v>
      </c>
      <c r="O321" s="117">
        <f t="shared" si="44"/>
        <v>14.801481666451398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14.826981666451397</v>
      </c>
      <c r="L322" s="115">
        <f t="shared" si="49"/>
        <v>14.875981666451398</v>
      </c>
      <c r="M322" s="98">
        <f t="shared" si="42"/>
        <v>14.826481666451397</v>
      </c>
      <c r="N322" s="116">
        <f t="shared" si="43"/>
        <v>14.876481666451399</v>
      </c>
      <c r="O322" s="117">
        <f t="shared" si="44"/>
        <v>14.851481666451399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14.876981666451398</v>
      </c>
      <c r="L323" s="115">
        <f t="shared" si="49"/>
        <v>14.925981666451399</v>
      </c>
      <c r="M323" s="98">
        <f t="shared" si="42"/>
        <v>14.876481666451397</v>
      </c>
      <c r="N323" s="116">
        <f t="shared" si="43"/>
        <v>14.9264816664514</v>
      </c>
      <c r="O323" s="117">
        <f t="shared" si="44"/>
        <v>14.901481666451399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14.926981666451399</v>
      </c>
      <c r="L324" s="115">
        <f t="shared" si="49"/>
        <v>14.9759816664514</v>
      </c>
      <c r="M324" s="98">
        <f t="shared" si="42"/>
        <v>14.926481666451398</v>
      </c>
      <c r="N324" s="116">
        <f t="shared" si="43"/>
        <v>14.9764816664514</v>
      </c>
      <c r="O324" s="117">
        <f t="shared" si="44"/>
        <v>14.9514816664514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14.976981666451399</v>
      </c>
      <c r="L325" s="115">
        <f t="shared" si="49"/>
        <v>15.025981666451401</v>
      </c>
      <c r="M325" s="98">
        <f t="shared" ref="M325:M388" si="52">K325-5*10^-(D$2+1)</f>
        <v>14.976481666451399</v>
      </c>
      <c r="N325" s="116">
        <f t="shared" ref="N325:N388" si="53">L325+5*10^-(D$2+1)</f>
        <v>15.026481666451401</v>
      </c>
      <c r="O325" s="117">
        <f t="shared" ref="O325:O388" si="54">AVERAGE(K325,L325)</f>
        <v>15.001481666451401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15.0269816664514</v>
      </c>
      <c r="L326" s="115">
        <f t="shared" ref="L326:L389" si="59">K326+$I$4-POWER(10,-$D$2)</f>
        <v>15.075981666451401</v>
      </c>
      <c r="M326" s="98">
        <f t="shared" si="52"/>
        <v>15.026481666451399</v>
      </c>
      <c r="N326" s="116">
        <f t="shared" si="53"/>
        <v>15.076481666451402</v>
      </c>
      <c r="O326" s="117">
        <f t="shared" si="54"/>
        <v>15.051481666451402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15.076981666451401</v>
      </c>
      <c r="L327" s="115">
        <f t="shared" si="59"/>
        <v>15.125981666451402</v>
      </c>
      <c r="M327" s="98">
        <f t="shared" si="52"/>
        <v>15.0764816664514</v>
      </c>
      <c r="N327" s="116">
        <f t="shared" si="53"/>
        <v>15.126481666451403</v>
      </c>
      <c r="O327" s="117">
        <f t="shared" si="54"/>
        <v>15.101481666451402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15.126981666451401</v>
      </c>
      <c r="L328" s="115">
        <f t="shared" si="59"/>
        <v>15.175981666451403</v>
      </c>
      <c r="M328" s="98">
        <f t="shared" si="52"/>
        <v>15.126481666451401</v>
      </c>
      <c r="N328" s="116">
        <f t="shared" si="53"/>
        <v>15.176481666451403</v>
      </c>
      <c r="O328" s="117">
        <f t="shared" si="54"/>
        <v>15.151481666451403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15.176981666451402</v>
      </c>
      <c r="L329" s="115">
        <f t="shared" si="59"/>
        <v>15.225981666451403</v>
      </c>
      <c r="M329" s="98">
        <f t="shared" si="52"/>
        <v>15.176481666451402</v>
      </c>
      <c r="N329" s="116">
        <f t="shared" si="53"/>
        <v>15.226481666451404</v>
      </c>
      <c r="O329" s="117">
        <f t="shared" si="54"/>
        <v>15.201481666451404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15.226981666451403</v>
      </c>
      <c r="L330" s="115">
        <f t="shared" si="59"/>
        <v>15.275981666451404</v>
      </c>
      <c r="M330" s="98">
        <f t="shared" si="52"/>
        <v>15.226481666451402</v>
      </c>
      <c r="N330" s="116">
        <f t="shared" si="53"/>
        <v>15.276481666451405</v>
      </c>
      <c r="O330" s="117">
        <f t="shared" si="54"/>
        <v>15.251481666451404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15.276981666451404</v>
      </c>
      <c r="L331" s="115">
        <f t="shared" si="59"/>
        <v>15.325981666451405</v>
      </c>
      <c r="M331" s="98">
        <f t="shared" si="52"/>
        <v>15.276481666451403</v>
      </c>
      <c r="N331" s="116">
        <f t="shared" si="53"/>
        <v>15.326481666451405</v>
      </c>
      <c r="O331" s="117">
        <f t="shared" si="54"/>
        <v>15.301481666451405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15.326981666451404</v>
      </c>
      <c r="L332" s="115">
        <f t="shared" si="59"/>
        <v>15.375981666451406</v>
      </c>
      <c r="M332" s="98">
        <f t="shared" si="52"/>
        <v>15.326481666451404</v>
      </c>
      <c r="N332" s="116">
        <f t="shared" si="53"/>
        <v>15.376481666451406</v>
      </c>
      <c r="O332" s="117">
        <f t="shared" si="54"/>
        <v>15.351481666451406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15.376981666451405</v>
      </c>
      <c r="L333" s="115">
        <f t="shared" si="59"/>
        <v>15.425981666451406</v>
      </c>
      <c r="M333" s="98">
        <f t="shared" si="52"/>
        <v>15.376481666451404</v>
      </c>
      <c r="N333" s="116">
        <f t="shared" si="53"/>
        <v>15.426481666451407</v>
      </c>
      <c r="O333" s="117">
        <f t="shared" si="54"/>
        <v>15.401481666451406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15.426981666451406</v>
      </c>
      <c r="L334" s="115">
        <f t="shared" si="59"/>
        <v>15.475981666451407</v>
      </c>
      <c r="M334" s="98">
        <f t="shared" si="52"/>
        <v>15.426481666451405</v>
      </c>
      <c r="N334" s="116">
        <f t="shared" si="53"/>
        <v>15.476481666451408</v>
      </c>
      <c r="O334" s="117">
        <f t="shared" si="54"/>
        <v>15.451481666451407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15.476981666451406</v>
      </c>
      <c r="L335" s="115">
        <f t="shared" si="59"/>
        <v>15.525981666451408</v>
      </c>
      <c r="M335" s="98">
        <f t="shared" si="52"/>
        <v>15.476481666451406</v>
      </c>
      <c r="N335" s="116">
        <f t="shared" si="53"/>
        <v>15.526481666451408</v>
      </c>
      <c r="O335" s="117">
        <f t="shared" si="54"/>
        <v>15.501481666451408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15.526981666451407</v>
      </c>
      <c r="L336" s="115">
        <f t="shared" si="59"/>
        <v>15.575981666451408</v>
      </c>
      <c r="M336" s="98">
        <f t="shared" si="52"/>
        <v>15.526481666451406</v>
      </c>
      <c r="N336" s="116">
        <f t="shared" si="53"/>
        <v>15.576481666451409</v>
      </c>
      <c r="O336" s="117">
        <f t="shared" si="54"/>
        <v>15.551481666451409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15.576981666451408</v>
      </c>
      <c r="L337" s="115">
        <f t="shared" si="59"/>
        <v>15.625981666451409</v>
      </c>
      <c r="M337" s="98">
        <f t="shared" si="52"/>
        <v>15.576481666451407</v>
      </c>
      <c r="N337" s="116">
        <f t="shared" si="53"/>
        <v>15.62648166645141</v>
      </c>
      <c r="O337" s="117">
        <f t="shared" si="54"/>
        <v>15.601481666451409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15.626981666451409</v>
      </c>
      <c r="L338" s="115">
        <f t="shared" si="59"/>
        <v>15.67598166645141</v>
      </c>
      <c r="M338" s="98">
        <f t="shared" si="52"/>
        <v>15.626481666451408</v>
      </c>
      <c r="N338" s="116">
        <f t="shared" si="53"/>
        <v>15.67648166645141</v>
      </c>
      <c r="O338" s="117">
        <f t="shared" si="54"/>
        <v>15.65148166645141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15.676981666451409</v>
      </c>
      <c r="L339" s="115">
        <f t="shared" si="59"/>
        <v>15.72598166645141</v>
      </c>
      <c r="M339" s="98">
        <f t="shared" si="52"/>
        <v>15.676481666451409</v>
      </c>
      <c r="N339" s="116">
        <f t="shared" si="53"/>
        <v>15.726481666451411</v>
      </c>
      <c r="O339" s="117">
        <f t="shared" si="54"/>
        <v>15.701481666451411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15.72698166645141</v>
      </c>
      <c r="L340" s="115">
        <f t="shared" si="59"/>
        <v>15.775981666451411</v>
      </c>
      <c r="M340" s="98">
        <f t="shared" si="52"/>
        <v>15.726481666451409</v>
      </c>
      <c r="N340" s="116">
        <f t="shared" si="53"/>
        <v>15.776481666451412</v>
      </c>
      <c r="O340" s="117">
        <f t="shared" si="54"/>
        <v>15.751481666451411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15.776981666451411</v>
      </c>
      <c r="L341" s="115">
        <f t="shared" si="59"/>
        <v>15.825981666451412</v>
      </c>
      <c r="M341" s="98">
        <f t="shared" si="52"/>
        <v>15.77648166645141</v>
      </c>
      <c r="N341" s="116">
        <f t="shared" si="53"/>
        <v>15.826481666451413</v>
      </c>
      <c r="O341" s="117">
        <f t="shared" si="54"/>
        <v>15.801481666451412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15.826981666451411</v>
      </c>
      <c r="L342" s="115">
        <f t="shared" si="59"/>
        <v>15.875981666451413</v>
      </c>
      <c r="M342" s="98">
        <f t="shared" si="52"/>
        <v>15.826481666451411</v>
      </c>
      <c r="N342" s="116">
        <f t="shared" si="53"/>
        <v>15.876481666451413</v>
      </c>
      <c r="O342" s="117">
        <f t="shared" si="54"/>
        <v>15.851481666451413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15.876981666451412</v>
      </c>
      <c r="L343" s="115">
        <f t="shared" si="59"/>
        <v>15.925981666451413</v>
      </c>
      <c r="M343" s="98">
        <f t="shared" si="52"/>
        <v>15.876481666451411</v>
      </c>
      <c r="N343" s="116">
        <f t="shared" si="53"/>
        <v>15.926481666451414</v>
      </c>
      <c r="O343" s="117">
        <f t="shared" si="54"/>
        <v>15.901481666451414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15.926981666451413</v>
      </c>
      <c r="L344" s="115">
        <f t="shared" si="59"/>
        <v>15.975981666451414</v>
      </c>
      <c r="M344" s="98">
        <f t="shared" si="52"/>
        <v>15.926481666451412</v>
      </c>
      <c r="N344" s="116">
        <f t="shared" si="53"/>
        <v>15.976481666451415</v>
      </c>
      <c r="O344" s="117">
        <f t="shared" si="54"/>
        <v>15.951481666451414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15.976981666451413</v>
      </c>
      <c r="L345" s="115">
        <f t="shared" si="59"/>
        <v>16.025981666451411</v>
      </c>
      <c r="M345" s="98">
        <f t="shared" si="52"/>
        <v>15.976481666451413</v>
      </c>
      <c r="N345" s="116">
        <f t="shared" si="53"/>
        <v>16.02648166645141</v>
      </c>
      <c r="O345" s="117">
        <f t="shared" si="54"/>
        <v>16.001481666451411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16.026981666451412</v>
      </c>
      <c r="L346" s="115">
        <f t="shared" si="59"/>
        <v>16.075981666451412</v>
      </c>
      <c r="M346" s="98">
        <f t="shared" si="52"/>
        <v>16.026481666451414</v>
      </c>
      <c r="N346" s="116">
        <f t="shared" si="53"/>
        <v>16.076481666451411</v>
      </c>
      <c r="O346" s="117">
        <f t="shared" si="54"/>
        <v>16.051481666451412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16.076981666451413</v>
      </c>
      <c r="L347" s="115">
        <f t="shared" si="59"/>
        <v>16.125981666451413</v>
      </c>
      <c r="M347" s="98">
        <f t="shared" si="52"/>
        <v>16.076481666451414</v>
      </c>
      <c r="N347" s="116">
        <f t="shared" si="53"/>
        <v>16.126481666451411</v>
      </c>
      <c r="O347" s="117">
        <f t="shared" si="54"/>
        <v>16.101481666451413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16.126981666451414</v>
      </c>
      <c r="L348" s="115">
        <f t="shared" si="59"/>
        <v>16.175981666451413</v>
      </c>
      <c r="M348" s="98">
        <f t="shared" si="52"/>
        <v>16.126481666451415</v>
      </c>
      <c r="N348" s="116">
        <f t="shared" si="53"/>
        <v>16.176481666451412</v>
      </c>
      <c r="O348" s="117">
        <f t="shared" si="54"/>
        <v>16.151481666451414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16.176981666451415</v>
      </c>
      <c r="L349" s="115">
        <f t="shared" si="59"/>
        <v>16.225981666451414</v>
      </c>
      <c r="M349" s="98">
        <f t="shared" si="52"/>
        <v>16.176481666451416</v>
      </c>
      <c r="N349" s="116">
        <f t="shared" si="53"/>
        <v>16.226481666451413</v>
      </c>
      <c r="O349" s="117">
        <f t="shared" si="54"/>
        <v>16.201481666451414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16.226981666451415</v>
      </c>
      <c r="L350" s="115">
        <f t="shared" si="59"/>
        <v>16.275981666451415</v>
      </c>
      <c r="M350" s="98">
        <f t="shared" si="52"/>
        <v>16.226481666451416</v>
      </c>
      <c r="N350" s="116">
        <f t="shared" si="53"/>
        <v>16.276481666451414</v>
      </c>
      <c r="O350" s="117">
        <f t="shared" si="54"/>
        <v>16.251481666451415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16.276981666451416</v>
      </c>
      <c r="L351" s="115">
        <f t="shared" si="59"/>
        <v>16.325981666451415</v>
      </c>
      <c r="M351" s="98">
        <f t="shared" si="52"/>
        <v>16.276481666451417</v>
      </c>
      <c r="N351" s="116">
        <f t="shared" si="53"/>
        <v>16.326481666451414</v>
      </c>
      <c r="O351" s="117">
        <f t="shared" si="54"/>
        <v>16.301481666451416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16.326981666451417</v>
      </c>
      <c r="L352" s="115">
        <f t="shared" si="59"/>
        <v>16.375981666451416</v>
      </c>
      <c r="M352" s="98">
        <f t="shared" si="52"/>
        <v>16.326481666451418</v>
      </c>
      <c r="N352" s="116">
        <f t="shared" si="53"/>
        <v>16.376481666451415</v>
      </c>
      <c r="O352" s="117">
        <f t="shared" si="54"/>
        <v>16.351481666451416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16.376981666451417</v>
      </c>
      <c r="L353" s="115">
        <f t="shared" si="59"/>
        <v>16.425981666451417</v>
      </c>
      <c r="M353" s="98">
        <f t="shared" si="52"/>
        <v>16.376481666451419</v>
      </c>
      <c r="N353" s="116">
        <f t="shared" si="53"/>
        <v>16.426481666451416</v>
      </c>
      <c r="O353" s="117">
        <f t="shared" si="54"/>
        <v>16.401481666451417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16.426981666451418</v>
      </c>
      <c r="L354" s="115">
        <f t="shared" si="59"/>
        <v>16.475981666451418</v>
      </c>
      <c r="M354" s="98">
        <f t="shared" si="52"/>
        <v>16.426481666451419</v>
      </c>
      <c r="N354" s="116">
        <f t="shared" si="53"/>
        <v>16.476481666451416</v>
      </c>
      <c r="O354" s="117">
        <f t="shared" si="54"/>
        <v>16.451481666451418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16.476981666451419</v>
      </c>
      <c r="L355" s="115">
        <f t="shared" si="59"/>
        <v>16.525981666451418</v>
      </c>
      <c r="M355" s="98">
        <f t="shared" si="52"/>
        <v>16.47648166645142</v>
      </c>
      <c r="N355" s="116">
        <f t="shared" si="53"/>
        <v>16.526481666451417</v>
      </c>
      <c r="O355" s="117">
        <f t="shared" si="54"/>
        <v>16.501481666451419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16.52698166645142</v>
      </c>
      <c r="L356" s="115">
        <f t="shared" si="59"/>
        <v>16.575981666451419</v>
      </c>
      <c r="M356" s="98">
        <f t="shared" si="52"/>
        <v>16.526481666451421</v>
      </c>
      <c r="N356" s="116">
        <f t="shared" si="53"/>
        <v>16.576481666451418</v>
      </c>
      <c r="O356" s="117">
        <f t="shared" si="54"/>
        <v>16.551481666451419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16.57698166645142</v>
      </c>
      <c r="L357" s="115">
        <f t="shared" si="59"/>
        <v>16.62598166645142</v>
      </c>
      <c r="M357" s="98">
        <f t="shared" si="52"/>
        <v>16.576481666451421</v>
      </c>
      <c r="N357" s="116">
        <f t="shared" si="53"/>
        <v>16.626481666451419</v>
      </c>
      <c r="O357" s="117">
        <f t="shared" si="54"/>
        <v>16.60148166645142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16.626981666451421</v>
      </c>
      <c r="L358" s="115">
        <f t="shared" si="59"/>
        <v>16.67598166645142</v>
      </c>
      <c r="M358" s="98">
        <f t="shared" si="52"/>
        <v>16.626481666451422</v>
      </c>
      <c r="N358" s="116">
        <f t="shared" si="53"/>
        <v>16.676481666451419</v>
      </c>
      <c r="O358" s="117">
        <f t="shared" si="54"/>
        <v>16.651481666451421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16.676981666451422</v>
      </c>
      <c r="L359" s="115">
        <f t="shared" si="59"/>
        <v>16.725981666451421</v>
      </c>
      <c r="M359" s="98">
        <f t="shared" si="52"/>
        <v>16.676481666451423</v>
      </c>
      <c r="N359" s="116">
        <f t="shared" si="53"/>
        <v>16.72648166645142</v>
      </c>
      <c r="O359" s="117">
        <f t="shared" si="54"/>
        <v>16.701481666451421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16.726981666451422</v>
      </c>
      <c r="L360" s="115">
        <f t="shared" si="59"/>
        <v>16.775981666451422</v>
      </c>
      <c r="M360" s="98">
        <f t="shared" si="52"/>
        <v>16.726481666451424</v>
      </c>
      <c r="N360" s="116">
        <f t="shared" si="53"/>
        <v>16.776481666451421</v>
      </c>
      <c r="O360" s="117">
        <f t="shared" si="54"/>
        <v>16.751481666451422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16.776981666451423</v>
      </c>
      <c r="L361" s="115">
        <f t="shared" si="59"/>
        <v>16.825981666451423</v>
      </c>
      <c r="M361" s="98">
        <f t="shared" si="52"/>
        <v>16.776481666451424</v>
      </c>
      <c r="N361" s="116">
        <f t="shared" si="53"/>
        <v>16.826481666451421</v>
      </c>
      <c r="O361" s="117">
        <f t="shared" si="54"/>
        <v>16.801481666451423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16.826981666451424</v>
      </c>
      <c r="L362" s="115">
        <f t="shared" si="59"/>
        <v>16.875981666451423</v>
      </c>
      <c r="M362" s="98">
        <f t="shared" si="52"/>
        <v>16.826481666451425</v>
      </c>
      <c r="N362" s="116">
        <f t="shared" si="53"/>
        <v>16.876481666451422</v>
      </c>
      <c r="O362" s="117">
        <f t="shared" si="54"/>
        <v>16.851481666451424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16.876981666451425</v>
      </c>
      <c r="L363" s="115">
        <f t="shared" si="59"/>
        <v>16.925981666451424</v>
      </c>
      <c r="M363" s="98">
        <f t="shared" si="52"/>
        <v>16.876481666451426</v>
      </c>
      <c r="N363" s="116">
        <f t="shared" si="53"/>
        <v>16.926481666451423</v>
      </c>
      <c r="O363" s="117">
        <f t="shared" si="54"/>
        <v>16.901481666451424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16.926981666451425</v>
      </c>
      <c r="L364" s="115">
        <f t="shared" si="59"/>
        <v>16.975981666451425</v>
      </c>
      <c r="M364" s="98">
        <f t="shared" si="52"/>
        <v>16.926481666451426</v>
      </c>
      <c r="N364" s="116">
        <f t="shared" si="53"/>
        <v>16.976481666451424</v>
      </c>
      <c r="O364" s="117">
        <f t="shared" si="54"/>
        <v>16.951481666451425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16.976981666451426</v>
      </c>
      <c r="L365" s="115">
        <f t="shared" si="59"/>
        <v>17.025981666451425</v>
      </c>
      <c r="M365" s="98">
        <f t="shared" si="52"/>
        <v>16.976481666451427</v>
      </c>
      <c r="N365" s="116">
        <f t="shared" si="53"/>
        <v>17.026481666451424</v>
      </c>
      <c r="O365" s="117">
        <f t="shared" si="54"/>
        <v>17.001481666451426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17.026981666451427</v>
      </c>
      <c r="L366" s="115">
        <f t="shared" si="59"/>
        <v>17.075981666451426</v>
      </c>
      <c r="M366" s="98">
        <f t="shared" si="52"/>
        <v>17.026481666451428</v>
      </c>
      <c r="N366" s="116">
        <f t="shared" si="53"/>
        <v>17.076481666451425</v>
      </c>
      <c r="O366" s="117">
        <f t="shared" si="54"/>
        <v>17.051481666451426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17.076981666451427</v>
      </c>
      <c r="L367" s="115">
        <f t="shared" si="59"/>
        <v>17.125981666451427</v>
      </c>
      <c r="M367" s="98">
        <f t="shared" si="52"/>
        <v>17.076481666451429</v>
      </c>
      <c r="N367" s="116">
        <f t="shared" si="53"/>
        <v>17.126481666451426</v>
      </c>
      <c r="O367" s="117">
        <f t="shared" si="54"/>
        <v>17.101481666451427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17.126981666451428</v>
      </c>
      <c r="L368" s="115">
        <f t="shared" si="59"/>
        <v>17.175981666451428</v>
      </c>
      <c r="M368" s="98">
        <f t="shared" si="52"/>
        <v>17.126481666451429</v>
      </c>
      <c r="N368" s="116">
        <f t="shared" si="53"/>
        <v>17.176481666451426</v>
      </c>
      <c r="O368" s="117">
        <f t="shared" si="54"/>
        <v>17.151481666451428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17.176981666451429</v>
      </c>
      <c r="L369" s="115">
        <f t="shared" si="59"/>
        <v>17.225981666451428</v>
      </c>
      <c r="M369" s="98">
        <f t="shared" si="52"/>
        <v>17.17648166645143</v>
      </c>
      <c r="N369" s="116">
        <f t="shared" si="53"/>
        <v>17.226481666451427</v>
      </c>
      <c r="O369" s="117">
        <f t="shared" si="54"/>
        <v>17.201481666451429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17.226981666451429</v>
      </c>
      <c r="L370" s="115">
        <f t="shared" si="59"/>
        <v>17.275981666451429</v>
      </c>
      <c r="M370" s="98">
        <f t="shared" si="52"/>
        <v>17.226481666451431</v>
      </c>
      <c r="N370" s="116">
        <f t="shared" si="53"/>
        <v>17.276481666451428</v>
      </c>
      <c r="O370" s="117">
        <f t="shared" si="54"/>
        <v>17.251481666451429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17.27698166645143</v>
      </c>
      <c r="L371" s="115">
        <f t="shared" si="59"/>
        <v>17.32598166645143</v>
      </c>
      <c r="M371" s="98">
        <f t="shared" si="52"/>
        <v>17.276481666451431</v>
      </c>
      <c r="N371" s="116">
        <f t="shared" si="53"/>
        <v>17.326481666451429</v>
      </c>
      <c r="O371" s="117">
        <f t="shared" si="54"/>
        <v>17.30148166645143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17.326981666451431</v>
      </c>
      <c r="L372" s="115">
        <f t="shared" si="59"/>
        <v>17.37598166645143</v>
      </c>
      <c r="M372" s="98">
        <f t="shared" si="52"/>
        <v>17.326481666451432</v>
      </c>
      <c r="N372" s="116">
        <f t="shared" si="53"/>
        <v>17.376481666451429</v>
      </c>
      <c r="O372" s="117">
        <f t="shared" si="54"/>
        <v>17.351481666451431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17.376981666451432</v>
      </c>
      <c r="L373" s="115">
        <f t="shared" si="59"/>
        <v>17.425981666451431</v>
      </c>
      <c r="M373" s="98">
        <f t="shared" si="52"/>
        <v>17.376481666451433</v>
      </c>
      <c r="N373" s="116">
        <f t="shared" si="53"/>
        <v>17.42648166645143</v>
      </c>
      <c r="O373" s="117">
        <f t="shared" si="54"/>
        <v>17.401481666451431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17.426981666451432</v>
      </c>
      <c r="L374" s="115">
        <f t="shared" si="59"/>
        <v>17.475981666451432</v>
      </c>
      <c r="M374" s="98">
        <f t="shared" si="52"/>
        <v>17.426481666451433</v>
      </c>
      <c r="N374" s="116">
        <f t="shared" si="53"/>
        <v>17.476481666451431</v>
      </c>
      <c r="O374" s="117">
        <f t="shared" si="54"/>
        <v>17.451481666451432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17.476981666451433</v>
      </c>
      <c r="L375" s="115">
        <f t="shared" si="59"/>
        <v>17.525981666451433</v>
      </c>
      <c r="M375" s="98">
        <f t="shared" si="52"/>
        <v>17.476481666451434</v>
      </c>
      <c r="N375" s="116">
        <f t="shared" si="53"/>
        <v>17.526481666451431</v>
      </c>
      <c r="O375" s="117">
        <f t="shared" si="54"/>
        <v>17.501481666451433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17.526981666451434</v>
      </c>
      <c r="L376" s="115">
        <f t="shared" si="59"/>
        <v>17.575981666451433</v>
      </c>
      <c r="M376" s="98">
        <f t="shared" si="52"/>
        <v>17.526481666451435</v>
      </c>
      <c r="N376" s="116">
        <f t="shared" si="53"/>
        <v>17.576481666451432</v>
      </c>
      <c r="O376" s="117">
        <f t="shared" si="54"/>
        <v>17.551481666451433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17.576981666451434</v>
      </c>
      <c r="L377" s="115">
        <f t="shared" si="59"/>
        <v>17.625981666451434</v>
      </c>
      <c r="M377" s="98">
        <f t="shared" si="52"/>
        <v>17.576481666451436</v>
      </c>
      <c r="N377" s="116">
        <f t="shared" si="53"/>
        <v>17.626481666451433</v>
      </c>
      <c r="O377" s="117">
        <f t="shared" si="54"/>
        <v>17.601481666451434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17.626981666451435</v>
      </c>
      <c r="L378" s="115">
        <f t="shared" si="59"/>
        <v>17.675981666451435</v>
      </c>
      <c r="M378" s="98">
        <f t="shared" si="52"/>
        <v>17.626481666451436</v>
      </c>
      <c r="N378" s="116">
        <f t="shared" si="53"/>
        <v>17.676481666451433</v>
      </c>
      <c r="O378" s="117">
        <f t="shared" si="54"/>
        <v>17.651481666451435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17.676981666451436</v>
      </c>
      <c r="L379" s="115">
        <f t="shared" si="59"/>
        <v>17.725981666451435</v>
      </c>
      <c r="M379" s="98">
        <f t="shared" si="52"/>
        <v>17.676481666451437</v>
      </c>
      <c r="N379" s="116">
        <f t="shared" si="53"/>
        <v>17.726481666451434</v>
      </c>
      <c r="O379" s="117">
        <f t="shared" si="54"/>
        <v>17.701481666451436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17.726981666451437</v>
      </c>
      <c r="L380" s="115">
        <f t="shared" si="59"/>
        <v>17.775981666451436</v>
      </c>
      <c r="M380" s="98">
        <f t="shared" si="52"/>
        <v>17.726481666451438</v>
      </c>
      <c r="N380" s="116">
        <f t="shared" si="53"/>
        <v>17.776481666451435</v>
      </c>
      <c r="O380" s="117">
        <f t="shared" si="54"/>
        <v>17.751481666451436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17.776981666451437</v>
      </c>
      <c r="L381" s="115">
        <f t="shared" si="59"/>
        <v>17.825981666451437</v>
      </c>
      <c r="M381" s="98">
        <f t="shared" si="52"/>
        <v>17.776481666451438</v>
      </c>
      <c r="N381" s="116">
        <f t="shared" si="53"/>
        <v>17.826481666451436</v>
      </c>
      <c r="O381" s="117">
        <f t="shared" si="54"/>
        <v>17.801481666451437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17.826981666451438</v>
      </c>
      <c r="L382" s="115">
        <f t="shared" si="59"/>
        <v>17.875981666451437</v>
      </c>
      <c r="M382" s="98">
        <f t="shared" si="52"/>
        <v>17.826481666451439</v>
      </c>
      <c r="N382" s="116">
        <f t="shared" si="53"/>
        <v>17.876481666451436</v>
      </c>
      <c r="O382" s="117">
        <f t="shared" si="54"/>
        <v>17.851481666451438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17.876981666451439</v>
      </c>
      <c r="L383" s="115">
        <f t="shared" si="59"/>
        <v>17.925981666451438</v>
      </c>
      <c r="M383" s="98">
        <f t="shared" si="52"/>
        <v>17.87648166645144</v>
      </c>
      <c r="N383" s="116">
        <f t="shared" si="53"/>
        <v>17.926481666451437</v>
      </c>
      <c r="O383" s="117">
        <f t="shared" si="54"/>
        <v>17.901481666451438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17.926981666451439</v>
      </c>
      <c r="L384" s="115">
        <f t="shared" si="59"/>
        <v>17.975981666451439</v>
      </c>
      <c r="M384" s="98">
        <f t="shared" si="52"/>
        <v>17.926481666451441</v>
      </c>
      <c r="N384" s="116">
        <f t="shared" si="53"/>
        <v>17.976481666451438</v>
      </c>
      <c r="O384" s="117">
        <f t="shared" si="54"/>
        <v>17.951481666451439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17.97698166645144</v>
      </c>
      <c r="L385" s="115">
        <f t="shared" si="59"/>
        <v>18.02598166645144</v>
      </c>
      <c r="M385" s="98">
        <f t="shared" si="52"/>
        <v>17.976481666451441</v>
      </c>
      <c r="N385" s="116">
        <f t="shared" si="53"/>
        <v>18.026481666451438</v>
      </c>
      <c r="O385" s="117">
        <f t="shared" si="54"/>
        <v>18.00148166645144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18.026981666451441</v>
      </c>
      <c r="L386" s="115">
        <f t="shared" si="59"/>
        <v>18.07598166645144</v>
      </c>
      <c r="M386" s="98">
        <f t="shared" si="52"/>
        <v>18.026481666451442</v>
      </c>
      <c r="N386" s="116">
        <f t="shared" si="53"/>
        <v>18.076481666451439</v>
      </c>
      <c r="O386" s="117">
        <f t="shared" si="54"/>
        <v>18.051481666451441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18.076981666451442</v>
      </c>
      <c r="L387" s="115">
        <f t="shared" si="59"/>
        <v>18.125981666451441</v>
      </c>
      <c r="M387" s="98">
        <f t="shared" si="52"/>
        <v>18.076481666451443</v>
      </c>
      <c r="N387" s="116">
        <f t="shared" si="53"/>
        <v>18.12648166645144</v>
      </c>
      <c r="O387" s="117">
        <f t="shared" si="54"/>
        <v>18.101481666451441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18.126981666451442</v>
      </c>
      <c r="L388" s="115">
        <f t="shared" si="59"/>
        <v>18.175981666451442</v>
      </c>
      <c r="M388" s="98">
        <f t="shared" si="52"/>
        <v>18.126481666451443</v>
      </c>
      <c r="N388" s="116">
        <f t="shared" si="53"/>
        <v>18.176481666451441</v>
      </c>
      <c r="O388" s="117">
        <f t="shared" si="54"/>
        <v>18.151481666451442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18.176981666451443</v>
      </c>
      <c r="L389" s="115">
        <f t="shared" si="59"/>
        <v>18.225981666451442</v>
      </c>
      <c r="M389" s="98">
        <f t="shared" ref="M389:M452" si="62">K389-5*10^-(D$2+1)</f>
        <v>18.176481666451444</v>
      </c>
      <c r="N389" s="116">
        <f t="shared" ref="N389:N452" si="63">L389+5*10^-(D$2+1)</f>
        <v>18.226481666451441</v>
      </c>
      <c r="O389" s="117">
        <f t="shared" ref="O389:O452" si="64">AVERAGE(K389,L389)</f>
        <v>18.201481666451443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18.226981666451444</v>
      </c>
      <c r="L390" s="115">
        <f t="shared" ref="L390:L453" si="69">K390+$I$4-POWER(10,-$D$2)</f>
        <v>18.275981666451443</v>
      </c>
      <c r="M390" s="98">
        <f t="shared" si="62"/>
        <v>18.226481666451445</v>
      </c>
      <c r="N390" s="116">
        <f t="shared" si="63"/>
        <v>18.276481666451442</v>
      </c>
      <c r="O390" s="117">
        <f t="shared" si="64"/>
        <v>18.251481666451443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18.276981666451444</v>
      </c>
      <c r="L391" s="115">
        <f t="shared" si="69"/>
        <v>18.325981666451444</v>
      </c>
      <c r="M391" s="98">
        <f t="shared" si="62"/>
        <v>18.276481666451446</v>
      </c>
      <c r="N391" s="116">
        <f t="shared" si="63"/>
        <v>18.326481666451443</v>
      </c>
      <c r="O391" s="117">
        <f t="shared" si="64"/>
        <v>18.301481666451444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18.326981666451445</v>
      </c>
      <c r="L392" s="115">
        <f t="shared" si="69"/>
        <v>18.375981666451445</v>
      </c>
      <c r="M392" s="98">
        <f t="shared" si="62"/>
        <v>18.326481666451446</v>
      </c>
      <c r="N392" s="116">
        <f t="shared" si="63"/>
        <v>18.376481666451443</v>
      </c>
      <c r="O392" s="117">
        <f t="shared" si="64"/>
        <v>18.351481666451445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18.376981666451446</v>
      </c>
      <c r="L393" s="115">
        <f t="shared" si="69"/>
        <v>18.425981666451445</v>
      </c>
      <c r="M393" s="98">
        <f t="shared" si="62"/>
        <v>18.376481666451447</v>
      </c>
      <c r="N393" s="116">
        <f t="shared" si="63"/>
        <v>18.426481666451444</v>
      </c>
      <c r="O393" s="117">
        <f t="shared" si="64"/>
        <v>18.401481666451446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18.426981666451447</v>
      </c>
      <c r="L394" s="115">
        <f t="shared" si="69"/>
        <v>18.475981666451446</v>
      </c>
      <c r="M394" s="98">
        <f t="shared" si="62"/>
        <v>18.426481666451448</v>
      </c>
      <c r="N394" s="116">
        <f t="shared" si="63"/>
        <v>18.476481666451445</v>
      </c>
      <c r="O394" s="117">
        <f t="shared" si="64"/>
        <v>18.451481666451446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18.476981666451447</v>
      </c>
      <c r="L395" s="115">
        <f t="shared" si="69"/>
        <v>18.525981666451447</v>
      </c>
      <c r="M395" s="98">
        <f t="shared" si="62"/>
        <v>18.476481666451448</v>
      </c>
      <c r="N395" s="116">
        <f t="shared" si="63"/>
        <v>18.526481666451446</v>
      </c>
      <c r="O395" s="117">
        <f t="shared" si="64"/>
        <v>18.501481666451447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18.526981666451448</v>
      </c>
      <c r="L396" s="115">
        <f t="shared" si="69"/>
        <v>18.575981666451447</v>
      </c>
      <c r="M396" s="98">
        <f t="shared" si="62"/>
        <v>18.526481666451449</v>
      </c>
      <c r="N396" s="116">
        <f t="shared" si="63"/>
        <v>18.576481666451446</v>
      </c>
      <c r="O396" s="117">
        <f t="shared" si="64"/>
        <v>18.551481666451448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18.576981666451449</v>
      </c>
      <c r="L397" s="115">
        <f t="shared" si="69"/>
        <v>18.625981666451448</v>
      </c>
      <c r="M397" s="98">
        <f t="shared" si="62"/>
        <v>18.57648166645145</v>
      </c>
      <c r="N397" s="116">
        <f t="shared" si="63"/>
        <v>18.626481666451447</v>
      </c>
      <c r="O397" s="117">
        <f t="shared" si="64"/>
        <v>18.601481666451448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18.626981666451449</v>
      </c>
      <c r="L398" s="115">
        <f t="shared" si="69"/>
        <v>18.675981666451449</v>
      </c>
      <c r="M398" s="98">
        <f t="shared" si="62"/>
        <v>18.626481666451451</v>
      </c>
      <c r="N398" s="116">
        <f t="shared" si="63"/>
        <v>18.676481666451448</v>
      </c>
      <c r="O398" s="117">
        <f t="shared" si="64"/>
        <v>18.651481666451449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18.67698166645145</v>
      </c>
      <c r="L399" s="115">
        <f t="shared" si="69"/>
        <v>18.72598166645145</v>
      </c>
      <c r="M399" s="98">
        <f t="shared" si="62"/>
        <v>18.676481666451451</v>
      </c>
      <c r="N399" s="116">
        <f t="shared" si="63"/>
        <v>18.726481666451448</v>
      </c>
      <c r="O399" s="117">
        <f t="shared" si="64"/>
        <v>18.70148166645145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18.726981666451451</v>
      </c>
      <c r="L400" s="115">
        <f t="shared" si="69"/>
        <v>18.77598166645145</v>
      </c>
      <c r="M400" s="98">
        <f t="shared" si="62"/>
        <v>18.726481666451452</v>
      </c>
      <c r="N400" s="116">
        <f t="shared" si="63"/>
        <v>18.776481666451449</v>
      </c>
      <c r="O400" s="117">
        <f t="shared" si="64"/>
        <v>18.751481666451451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18.776981666451452</v>
      </c>
      <c r="L401" s="115">
        <f t="shared" si="69"/>
        <v>18.825981666451451</v>
      </c>
      <c r="M401" s="98">
        <f t="shared" si="62"/>
        <v>18.776481666451453</v>
      </c>
      <c r="N401" s="116">
        <f t="shared" si="63"/>
        <v>18.82648166645145</v>
      </c>
      <c r="O401" s="117">
        <f t="shared" si="64"/>
        <v>18.801481666451451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18.826981666451452</v>
      </c>
      <c r="L402" s="115">
        <f t="shared" si="69"/>
        <v>18.875981666451452</v>
      </c>
      <c r="M402" s="98">
        <f t="shared" si="62"/>
        <v>18.826481666451453</v>
      </c>
      <c r="N402" s="116">
        <f t="shared" si="63"/>
        <v>18.876481666451451</v>
      </c>
      <c r="O402" s="117">
        <f t="shared" si="64"/>
        <v>18.851481666451452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18.876981666451453</v>
      </c>
      <c r="L403" s="115">
        <f t="shared" si="69"/>
        <v>18.925981666451452</v>
      </c>
      <c r="M403" s="98">
        <f t="shared" si="62"/>
        <v>18.876481666451454</v>
      </c>
      <c r="N403" s="116">
        <f t="shared" si="63"/>
        <v>18.926481666451451</v>
      </c>
      <c r="O403" s="117">
        <f t="shared" si="64"/>
        <v>18.901481666451453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18.926981666451454</v>
      </c>
      <c r="L404" s="115">
        <f t="shared" si="69"/>
        <v>18.975981666451453</v>
      </c>
      <c r="M404" s="98">
        <f t="shared" si="62"/>
        <v>18.926481666451455</v>
      </c>
      <c r="N404" s="116">
        <f t="shared" si="63"/>
        <v>18.976481666451452</v>
      </c>
      <c r="O404" s="117">
        <f t="shared" si="64"/>
        <v>18.951481666451453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18.976981666451454</v>
      </c>
      <c r="L405" s="115">
        <f t="shared" si="69"/>
        <v>19.025981666451454</v>
      </c>
      <c r="M405" s="98">
        <f t="shared" si="62"/>
        <v>18.976481666451456</v>
      </c>
      <c r="N405" s="116">
        <f t="shared" si="63"/>
        <v>19.026481666451453</v>
      </c>
      <c r="O405" s="117">
        <f t="shared" si="64"/>
        <v>19.001481666451454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19.026981666451455</v>
      </c>
      <c r="L406" s="115">
        <f t="shared" si="69"/>
        <v>19.075981666451455</v>
      </c>
      <c r="M406" s="98">
        <f t="shared" si="62"/>
        <v>19.026481666451456</v>
      </c>
      <c r="N406" s="116">
        <f t="shared" si="63"/>
        <v>19.076481666451453</v>
      </c>
      <c r="O406" s="117">
        <f t="shared" si="64"/>
        <v>19.051481666451455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19.076981666451456</v>
      </c>
      <c r="L407" s="115">
        <f t="shared" si="69"/>
        <v>19.125981666451455</v>
      </c>
      <c r="M407" s="98">
        <f t="shared" si="62"/>
        <v>19.076481666451457</v>
      </c>
      <c r="N407" s="116">
        <f t="shared" si="63"/>
        <v>19.126481666451454</v>
      </c>
      <c r="O407" s="117">
        <f t="shared" si="64"/>
        <v>19.101481666451456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19.126981666451456</v>
      </c>
      <c r="L408" s="115">
        <f t="shared" si="69"/>
        <v>19.175981666451456</v>
      </c>
      <c r="M408" s="98">
        <f t="shared" si="62"/>
        <v>19.126481666451458</v>
      </c>
      <c r="N408" s="116">
        <f t="shared" si="63"/>
        <v>19.176481666451455</v>
      </c>
      <c r="O408" s="117">
        <f t="shared" si="64"/>
        <v>19.151481666451456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19.176981666451457</v>
      </c>
      <c r="L409" s="115">
        <f t="shared" si="69"/>
        <v>19.225981666451457</v>
      </c>
      <c r="M409" s="98">
        <f t="shared" si="62"/>
        <v>19.176481666451458</v>
      </c>
      <c r="N409" s="116">
        <f t="shared" si="63"/>
        <v>19.226481666451456</v>
      </c>
      <c r="O409" s="117">
        <f t="shared" si="64"/>
        <v>19.201481666451457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19.226981666451458</v>
      </c>
      <c r="L410" s="115">
        <f t="shared" si="69"/>
        <v>19.275981666451457</v>
      </c>
      <c r="M410" s="98">
        <f t="shared" si="62"/>
        <v>19.226481666451459</v>
      </c>
      <c r="N410" s="116">
        <f t="shared" si="63"/>
        <v>19.276481666451456</v>
      </c>
      <c r="O410" s="117">
        <f t="shared" si="64"/>
        <v>19.251481666451458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19.276981666451459</v>
      </c>
      <c r="L411" s="115">
        <f t="shared" si="69"/>
        <v>19.325981666451458</v>
      </c>
      <c r="M411" s="98">
        <f t="shared" si="62"/>
        <v>19.27648166645146</v>
      </c>
      <c r="N411" s="116">
        <f t="shared" si="63"/>
        <v>19.326481666451457</v>
      </c>
      <c r="O411" s="117">
        <f t="shared" si="64"/>
        <v>19.301481666451458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19.326981666451459</v>
      </c>
      <c r="L412" s="115">
        <f t="shared" si="69"/>
        <v>19.375981666451459</v>
      </c>
      <c r="M412" s="98">
        <f t="shared" si="62"/>
        <v>19.32648166645146</v>
      </c>
      <c r="N412" s="116">
        <f t="shared" si="63"/>
        <v>19.376481666451458</v>
      </c>
      <c r="O412" s="117">
        <f t="shared" si="64"/>
        <v>19.351481666451459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19.37698166645146</v>
      </c>
      <c r="L413" s="115">
        <f t="shared" si="69"/>
        <v>19.42598166645146</v>
      </c>
      <c r="M413" s="98">
        <f t="shared" si="62"/>
        <v>19.376481666451461</v>
      </c>
      <c r="N413" s="116">
        <f t="shared" si="63"/>
        <v>19.426481666451458</v>
      </c>
      <c r="O413" s="117">
        <f t="shared" si="64"/>
        <v>19.40148166645146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19.426981666451461</v>
      </c>
      <c r="L414" s="115">
        <f t="shared" si="69"/>
        <v>19.47598166645146</v>
      </c>
      <c r="M414" s="98">
        <f t="shared" si="62"/>
        <v>19.426481666451462</v>
      </c>
      <c r="N414" s="116">
        <f t="shared" si="63"/>
        <v>19.476481666451459</v>
      </c>
      <c r="O414" s="117">
        <f t="shared" si="64"/>
        <v>19.45148166645146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19.476981666451461</v>
      </c>
      <c r="L415" s="115">
        <f t="shared" si="69"/>
        <v>19.525981666451461</v>
      </c>
      <c r="M415" s="98">
        <f t="shared" si="62"/>
        <v>19.476481666451463</v>
      </c>
      <c r="N415" s="116">
        <f t="shared" si="63"/>
        <v>19.52648166645146</v>
      </c>
      <c r="O415" s="117">
        <f t="shared" si="64"/>
        <v>19.501481666451461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19.526981666451462</v>
      </c>
      <c r="L416" s="115">
        <f t="shared" si="69"/>
        <v>19.575981666451462</v>
      </c>
      <c r="M416" s="98">
        <f t="shared" si="62"/>
        <v>19.526481666451463</v>
      </c>
      <c r="N416" s="116">
        <f t="shared" si="63"/>
        <v>19.57648166645146</v>
      </c>
      <c r="O416" s="117">
        <f t="shared" si="64"/>
        <v>19.551481666451462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19.576981666451463</v>
      </c>
      <c r="L417" s="115">
        <f t="shared" si="69"/>
        <v>19.625981666451462</v>
      </c>
      <c r="M417" s="98">
        <f t="shared" si="62"/>
        <v>19.576481666451464</v>
      </c>
      <c r="N417" s="116">
        <f t="shared" si="63"/>
        <v>19.626481666451461</v>
      </c>
      <c r="O417" s="117">
        <f t="shared" si="64"/>
        <v>19.601481666451463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19.626981666451464</v>
      </c>
      <c r="L418" s="115">
        <f t="shared" si="69"/>
        <v>19.675981666451463</v>
      </c>
      <c r="M418" s="98">
        <f t="shared" si="62"/>
        <v>19.626481666451465</v>
      </c>
      <c r="N418" s="116">
        <f t="shared" si="63"/>
        <v>19.676481666451462</v>
      </c>
      <c r="O418" s="117">
        <f t="shared" si="64"/>
        <v>19.651481666451463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19.676981666451464</v>
      </c>
      <c r="L419" s="115">
        <f t="shared" si="69"/>
        <v>19.725981666451464</v>
      </c>
      <c r="M419" s="98">
        <f t="shared" si="62"/>
        <v>19.676481666451465</v>
      </c>
      <c r="N419" s="116">
        <f t="shared" si="63"/>
        <v>19.726481666451463</v>
      </c>
      <c r="O419" s="117">
        <f t="shared" si="64"/>
        <v>19.701481666451464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19.726981666451465</v>
      </c>
      <c r="L420" s="115">
        <f t="shared" si="69"/>
        <v>19.775981666451464</v>
      </c>
      <c r="M420" s="98">
        <f t="shared" si="62"/>
        <v>19.726481666451466</v>
      </c>
      <c r="N420" s="116">
        <f t="shared" si="63"/>
        <v>19.776481666451463</v>
      </c>
      <c r="O420" s="117">
        <f t="shared" si="64"/>
        <v>19.751481666451465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19.776981666451466</v>
      </c>
      <c r="L421" s="115">
        <f t="shared" si="69"/>
        <v>19.825981666451465</v>
      </c>
      <c r="M421" s="98">
        <f t="shared" si="62"/>
        <v>19.776481666451467</v>
      </c>
      <c r="N421" s="116">
        <f t="shared" si="63"/>
        <v>19.826481666451464</v>
      </c>
      <c r="O421" s="117">
        <f t="shared" si="64"/>
        <v>19.801481666451465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19.826981666451466</v>
      </c>
      <c r="L422" s="115">
        <f t="shared" si="69"/>
        <v>19.875981666451466</v>
      </c>
      <c r="M422" s="98">
        <f t="shared" si="62"/>
        <v>19.826481666451468</v>
      </c>
      <c r="N422" s="116">
        <f t="shared" si="63"/>
        <v>19.876481666451465</v>
      </c>
      <c r="O422" s="117">
        <f t="shared" si="64"/>
        <v>19.851481666451466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19.876981666451467</v>
      </c>
      <c r="L423" s="115">
        <f t="shared" si="69"/>
        <v>19.925981666451467</v>
      </c>
      <c r="M423" s="98">
        <f t="shared" si="62"/>
        <v>19.876481666451468</v>
      </c>
      <c r="N423" s="116">
        <f t="shared" si="63"/>
        <v>19.926481666451465</v>
      </c>
      <c r="O423" s="117">
        <f t="shared" si="64"/>
        <v>19.901481666451467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19.926981666451468</v>
      </c>
      <c r="L424" s="115">
        <f t="shared" si="69"/>
        <v>19.975981666451467</v>
      </c>
      <c r="M424" s="98">
        <f t="shared" si="62"/>
        <v>19.926481666451469</v>
      </c>
      <c r="N424" s="116">
        <f t="shared" si="63"/>
        <v>19.976481666451466</v>
      </c>
      <c r="O424" s="117">
        <f t="shared" si="64"/>
        <v>19.951481666451468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19.976981666451469</v>
      </c>
      <c r="L425" s="115">
        <f t="shared" si="69"/>
        <v>20.025981666451468</v>
      </c>
      <c r="M425" s="98">
        <f t="shared" si="62"/>
        <v>19.97648166645147</v>
      </c>
      <c r="N425" s="116">
        <f t="shared" si="63"/>
        <v>20.026481666451467</v>
      </c>
      <c r="O425" s="117">
        <f t="shared" si="64"/>
        <v>20.001481666451468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20.026981666451469</v>
      </c>
      <c r="L426" s="115">
        <f t="shared" si="69"/>
        <v>20.075981666451469</v>
      </c>
      <c r="M426" s="98">
        <f t="shared" si="62"/>
        <v>20.02648166645147</v>
      </c>
      <c r="N426" s="116">
        <f t="shared" si="63"/>
        <v>20.076481666451468</v>
      </c>
      <c r="O426" s="117">
        <f t="shared" si="64"/>
        <v>20.051481666451469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20.07698166645147</v>
      </c>
      <c r="L427" s="115">
        <f t="shared" si="69"/>
        <v>20.125981666451469</v>
      </c>
      <c r="M427" s="98">
        <f t="shared" si="62"/>
        <v>20.076481666451471</v>
      </c>
      <c r="N427" s="116">
        <f t="shared" si="63"/>
        <v>20.126481666451468</v>
      </c>
      <c r="O427" s="117">
        <f t="shared" si="64"/>
        <v>20.10148166645147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20.126981666451471</v>
      </c>
      <c r="L428" s="115">
        <f t="shared" si="69"/>
        <v>20.17598166645147</v>
      </c>
      <c r="M428" s="98">
        <f t="shared" si="62"/>
        <v>20.126481666451472</v>
      </c>
      <c r="N428" s="116">
        <f t="shared" si="63"/>
        <v>20.176481666451469</v>
      </c>
      <c r="O428" s="117">
        <f t="shared" si="64"/>
        <v>20.15148166645147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20.176981666451471</v>
      </c>
      <c r="L429" s="115">
        <f t="shared" si="69"/>
        <v>20.225981666451471</v>
      </c>
      <c r="M429" s="98">
        <f t="shared" si="62"/>
        <v>20.176481666451473</v>
      </c>
      <c r="N429" s="116">
        <f t="shared" si="63"/>
        <v>20.22648166645147</v>
      </c>
      <c r="O429" s="117">
        <f t="shared" si="64"/>
        <v>20.201481666451471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20.226981666451472</v>
      </c>
      <c r="L430" s="115">
        <f t="shared" si="69"/>
        <v>20.275981666451472</v>
      </c>
      <c r="M430" s="98">
        <f t="shared" si="62"/>
        <v>20.226481666451473</v>
      </c>
      <c r="N430" s="116">
        <f t="shared" si="63"/>
        <v>20.27648166645147</v>
      </c>
      <c r="O430" s="117">
        <f t="shared" si="64"/>
        <v>20.251481666451472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20.276981666451473</v>
      </c>
      <c r="L431" s="115">
        <f t="shared" si="69"/>
        <v>20.325981666451472</v>
      </c>
      <c r="M431" s="98">
        <f t="shared" si="62"/>
        <v>20.276481666451474</v>
      </c>
      <c r="N431" s="116">
        <f t="shared" si="63"/>
        <v>20.326481666451471</v>
      </c>
      <c r="O431" s="117">
        <f t="shared" si="64"/>
        <v>20.301481666451473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20.326981666451474</v>
      </c>
      <c r="L432" s="115">
        <f t="shared" si="69"/>
        <v>20.375981666451473</v>
      </c>
      <c r="M432" s="98">
        <f t="shared" si="62"/>
        <v>20.326481666451475</v>
      </c>
      <c r="N432" s="116">
        <f t="shared" si="63"/>
        <v>20.376481666451472</v>
      </c>
      <c r="O432" s="117">
        <f t="shared" si="64"/>
        <v>20.351481666451473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20.376981666451474</v>
      </c>
      <c r="L433" s="115">
        <f t="shared" si="69"/>
        <v>20.425981666451474</v>
      </c>
      <c r="M433" s="98">
        <f t="shared" si="62"/>
        <v>20.376481666451475</v>
      </c>
      <c r="N433" s="116">
        <f t="shared" si="63"/>
        <v>20.426481666451473</v>
      </c>
      <c r="O433" s="117">
        <f t="shared" si="64"/>
        <v>20.401481666451474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20.426981666451475</v>
      </c>
      <c r="L434" s="115">
        <f t="shared" si="69"/>
        <v>20.475981666451474</v>
      </c>
      <c r="M434" s="98">
        <f t="shared" si="62"/>
        <v>20.426481666451476</v>
      </c>
      <c r="N434" s="116">
        <f t="shared" si="63"/>
        <v>20.476481666451473</v>
      </c>
      <c r="O434" s="117">
        <f t="shared" si="64"/>
        <v>20.451481666451475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20.476981666451476</v>
      </c>
      <c r="L435" s="115">
        <f t="shared" si="69"/>
        <v>20.525981666451475</v>
      </c>
      <c r="M435" s="98">
        <f t="shared" si="62"/>
        <v>20.476481666451477</v>
      </c>
      <c r="N435" s="116">
        <f t="shared" si="63"/>
        <v>20.526481666451474</v>
      </c>
      <c r="O435" s="117">
        <f t="shared" si="64"/>
        <v>20.501481666451475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20.526981666451476</v>
      </c>
      <c r="L436" s="115">
        <f t="shared" si="69"/>
        <v>20.575981666451476</v>
      </c>
      <c r="M436" s="98">
        <f t="shared" si="62"/>
        <v>20.526481666451478</v>
      </c>
      <c r="N436" s="116">
        <f t="shared" si="63"/>
        <v>20.576481666451475</v>
      </c>
      <c r="O436" s="117">
        <f t="shared" si="64"/>
        <v>20.551481666451476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20.576981666451477</v>
      </c>
      <c r="L437" s="115">
        <f t="shared" si="69"/>
        <v>20.625981666451477</v>
      </c>
      <c r="M437" s="98">
        <f t="shared" si="62"/>
        <v>20.576481666451478</v>
      </c>
      <c r="N437" s="116">
        <f t="shared" si="63"/>
        <v>20.626481666451475</v>
      </c>
      <c r="O437" s="117">
        <f t="shared" si="64"/>
        <v>20.601481666451477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20.626981666451478</v>
      </c>
      <c r="L438" s="115">
        <f t="shared" si="69"/>
        <v>20.675981666451477</v>
      </c>
      <c r="M438" s="98">
        <f t="shared" si="62"/>
        <v>20.626481666451479</v>
      </c>
      <c r="N438" s="116">
        <f t="shared" si="63"/>
        <v>20.676481666451476</v>
      </c>
      <c r="O438" s="117">
        <f t="shared" si="64"/>
        <v>20.651481666451478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20.676981666451479</v>
      </c>
      <c r="L439" s="115">
        <f t="shared" si="69"/>
        <v>20.725981666451478</v>
      </c>
      <c r="M439" s="98">
        <f t="shared" si="62"/>
        <v>20.67648166645148</v>
      </c>
      <c r="N439" s="116">
        <f t="shared" si="63"/>
        <v>20.726481666451477</v>
      </c>
      <c r="O439" s="117">
        <f t="shared" si="64"/>
        <v>20.701481666451478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20.726981666451479</v>
      </c>
      <c r="L440" s="115">
        <f t="shared" si="69"/>
        <v>20.775981666451479</v>
      </c>
      <c r="M440" s="98">
        <f t="shared" si="62"/>
        <v>20.72648166645148</v>
      </c>
      <c r="N440" s="116">
        <f t="shared" si="63"/>
        <v>20.776481666451478</v>
      </c>
      <c r="O440" s="117">
        <f t="shared" si="64"/>
        <v>20.751481666451479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20.77698166645148</v>
      </c>
      <c r="L441" s="115">
        <f t="shared" si="69"/>
        <v>20.825981666451479</v>
      </c>
      <c r="M441" s="98">
        <f t="shared" si="62"/>
        <v>20.776481666451481</v>
      </c>
      <c r="N441" s="116">
        <f t="shared" si="63"/>
        <v>20.826481666451478</v>
      </c>
      <c r="O441" s="117">
        <f t="shared" si="64"/>
        <v>20.80148166645148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20.826981666451481</v>
      </c>
      <c r="L442" s="115">
        <f t="shared" si="69"/>
        <v>20.87598166645148</v>
      </c>
      <c r="M442" s="98">
        <f t="shared" si="62"/>
        <v>20.826481666451482</v>
      </c>
      <c r="N442" s="116">
        <f t="shared" si="63"/>
        <v>20.876481666451479</v>
      </c>
      <c r="O442" s="117">
        <f t="shared" si="64"/>
        <v>20.85148166645148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20.876981666451481</v>
      </c>
      <c r="L443" s="115">
        <f t="shared" si="69"/>
        <v>20.925981666451481</v>
      </c>
      <c r="M443" s="98">
        <f t="shared" si="62"/>
        <v>20.876481666451483</v>
      </c>
      <c r="N443" s="116">
        <f t="shared" si="63"/>
        <v>20.92648166645148</v>
      </c>
      <c r="O443" s="117">
        <f t="shared" si="64"/>
        <v>20.901481666451481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20.926981666451482</v>
      </c>
      <c r="L444" s="115">
        <f t="shared" si="69"/>
        <v>20.975981666451482</v>
      </c>
      <c r="M444" s="98">
        <f t="shared" si="62"/>
        <v>20.926481666451483</v>
      </c>
      <c r="N444" s="116">
        <f t="shared" si="63"/>
        <v>20.97648166645148</v>
      </c>
      <c r="O444" s="117">
        <f t="shared" si="64"/>
        <v>20.951481666451482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20.976981666451483</v>
      </c>
      <c r="L445" s="115">
        <f t="shared" si="69"/>
        <v>21.025981666451482</v>
      </c>
      <c r="M445" s="98">
        <f t="shared" si="62"/>
        <v>20.976481666451484</v>
      </c>
      <c r="N445" s="116">
        <f t="shared" si="63"/>
        <v>21.026481666451481</v>
      </c>
      <c r="O445" s="117">
        <f t="shared" si="64"/>
        <v>21.001481666451483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21.026981666451483</v>
      </c>
      <c r="L446" s="115">
        <f t="shared" si="69"/>
        <v>21.075981666451483</v>
      </c>
      <c r="M446" s="98">
        <f t="shared" si="62"/>
        <v>21.026481666451485</v>
      </c>
      <c r="N446" s="116">
        <f t="shared" si="63"/>
        <v>21.076481666451482</v>
      </c>
      <c r="O446" s="117">
        <f t="shared" si="64"/>
        <v>21.051481666451483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21.076981666451484</v>
      </c>
      <c r="L447" s="115">
        <f t="shared" si="69"/>
        <v>21.125981666451484</v>
      </c>
      <c r="M447" s="98">
        <f t="shared" si="62"/>
        <v>21.076481666451485</v>
      </c>
      <c r="N447" s="116">
        <f t="shared" si="63"/>
        <v>21.126481666451483</v>
      </c>
      <c r="O447" s="117">
        <f t="shared" si="64"/>
        <v>21.101481666451484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21.126981666451485</v>
      </c>
      <c r="L448" s="115">
        <f t="shared" si="69"/>
        <v>21.175981666451484</v>
      </c>
      <c r="M448" s="98">
        <f t="shared" si="62"/>
        <v>21.126481666451486</v>
      </c>
      <c r="N448" s="116">
        <f t="shared" si="63"/>
        <v>21.176481666451483</v>
      </c>
      <c r="O448" s="117">
        <f t="shared" si="64"/>
        <v>21.151481666451485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21.176981666451486</v>
      </c>
      <c r="L449" s="115">
        <f t="shared" si="69"/>
        <v>21.225981666451485</v>
      </c>
      <c r="M449" s="98">
        <f t="shared" si="62"/>
        <v>21.176481666451487</v>
      </c>
      <c r="N449" s="116">
        <f t="shared" si="63"/>
        <v>21.226481666451484</v>
      </c>
      <c r="O449" s="117">
        <f t="shared" si="64"/>
        <v>21.201481666451485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21.226981666451486</v>
      </c>
      <c r="L450" s="115">
        <f t="shared" si="69"/>
        <v>21.275981666451486</v>
      </c>
      <c r="M450" s="98">
        <f t="shared" si="62"/>
        <v>21.226481666451487</v>
      </c>
      <c r="N450" s="116">
        <f t="shared" si="63"/>
        <v>21.276481666451485</v>
      </c>
      <c r="O450" s="117">
        <f t="shared" si="64"/>
        <v>21.251481666451486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21.276981666451487</v>
      </c>
      <c r="L451" s="115">
        <f t="shared" si="69"/>
        <v>21.325981666451487</v>
      </c>
      <c r="M451" s="98">
        <f t="shared" si="62"/>
        <v>21.276481666451488</v>
      </c>
      <c r="N451" s="116">
        <f t="shared" si="63"/>
        <v>21.326481666451485</v>
      </c>
      <c r="O451" s="117">
        <f t="shared" si="64"/>
        <v>21.301481666451487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21.326981666451488</v>
      </c>
      <c r="L452" s="115">
        <f t="shared" si="69"/>
        <v>21.375981666451487</v>
      </c>
      <c r="M452" s="98">
        <f t="shared" si="62"/>
        <v>21.326481666451489</v>
      </c>
      <c r="N452" s="116">
        <f t="shared" si="63"/>
        <v>21.376481666451486</v>
      </c>
      <c r="O452" s="117">
        <f t="shared" si="64"/>
        <v>21.351481666451487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21.376981666451488</v>
      </c>
      <c r="L453" s="115">
        <f t="shared" si="69"/>
        <v>21.425981666451488</v>
      </c>
      <c r="M453" s="98">
        <f t="shared" ref="M453:M516" si="72">K453-5*10^-(D$2+1)</f>
        <v>21.37648166645149</v>
      </c>
      <c r="N453" s="116">
        <f t="shared" ref="N453:N516" si="73">L453+5*10^-(D$2+1)</f>
        <v>21.426481666451487</v>
      </c>
      <c r="O453" s="117">
        <f t="shared" ref="O453:O516" si="74">AVERAGE(K453,L453)</f>
        <v>21.401481666451488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21.426981666451489</v>
      </c>
      <c r="L454" s="115">
        <f t="shared" ref="L454:L517" si="79">K454+$I$4-POWER(10,-$D$2)</f>
        <v>21.475981666451489</v>
      </c>
      <c r="M454" s="98">
        <f t="shared" si="72"/>
        <v>21.42648166645149</v>
      </c>
      <c r="N454" s="116">
        <f t="shared" si="73"/>
        <v>21.476481666451487</v>
      </c>
      <c r="O454" s="117">
        <f t="shared" si="74"/>
        <v>21.451481666451489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21.47698166645149</v>
      </c>
      <c r="L455" s="115">
        <f t="shared" si="79"/>
        <v>21.525981666451489</v>
      </c>
      <c r="M455" s="98">
        <f t="shared" si="72"/>
        <v>21.476481666451491</v>
      </c>
      <c r="N455" s="116">
        <f t="shared" si="73"/>
        <v>21.526481666451488</v>
      </c>
      <c r="O455" s="117">
        <f t="shared" si="74"/>
        <v>21.50148166645149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21.526981666451491</v>
      </c>
      <c r="L456" s="115">
        <f t="shared" si="79"/>
        <v>21.57598166645149</v>
      </c>
      <c r="M456" s="98">
        <f t="shared" si="72"/>
        <v>21.526481666451492</v>
      </c>
      <c r="N456" s="116">
        <f t="shared" si="73"/>
        <v>21.576481666451489</v>
      </c>
      <c r="O456" s="117">
        <f t="shared" si="74"/>
        <v>21.55148166645149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21.576981666451491</v>
      </c>
      <c r="L457" s="115">
        <f t="shared" si="79"/>
        <v>21.625981666451491</v>
      </c>
      <c r="M457" s="98">
        <f t="shared" si="72"/>
        <v>21.576481666451492</v>
      </c>
      <c r="N457" s="116">
        <f t="shared" si="73"/>
        <v>21.62648166645149</v>
      </c>
      <c r="O457" s="117">
        <f t="shared" si="74"/>
        <v>21.601481666451491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21.626981666451492</v>
      </c>
      <c r="L458" s="115">
        <f t="shared" si="79"/>
        <v>21.675981666451491</v>
      </c>
      <c r="M458" s="98">
        <f t="shared" si="72"/>
        <v>21.626481666451493</v>
      </c>
      <c r="N458" s="116">
        <f t="shared" si="73"/>
        <v>21.67648166645149</v>
      </c>
      <c r="O458" s="117">
        <f t="shared" si="74"/>
        <v>21.651481666451492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21.676981666451493</v>
      </c>
      <c r="L459" s="115">
        <f t="shared" si="79"/>
        <v>21.725981666451492</v>
      </c>
      <c r="M459" s="98">
        <f t="shared" si="72"/>
        <v>21.676481666451494</v>
      </c>
      <c r="N459" s="116">
        <f t="shared" si="73"/>
        <v>21.726481666451491</v>
      </c>
      <c r="O459" s="117">
        <f t="shared" si="74"/>
        <v>21.701481666451492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21.726981666451493</v>
      </c>
      <c r="L460" s="115">
        <f t="shared" si="79"/>
        <v>21.775981666451493</v>
      </c>
      <c r="M460" s="98">
        <f t="shared" si="72"/>
        <v>21.726481666451495</v>
      </c>
      <c r="N460" s="116">
        <f t="shared" si="73"/>
        <v>21.776481666451492</v>
      </c>
      <c r="O460" s="117">
        <f t="shared" si="74"/>
        <v>21.751481666451493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21.776981666451494</v>
      </c>
      <c r="L461" s="115">
        <f t="shared" si="79"/>
        <v>21.825981666451494</v>
      </c>
      <c r="M461" s="98">
        <f t="shared" si="72"/>
        <v>21.776481666451495</v>
      </c>
      <c r="N461" s="116">
        <f t="shared" si="73"/>
        <v>21.826481666451492</v>
      </c>
      <c r="O461" s="117">
        <f t="shared" si="74"/>
        <v>21.801481666451494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21.826981666451495</v>
      </c>
      <c r="L462" s="115">
        <f t="shared" si="79"/>
        <v>21.875981666451494</v>
      </c>
      <c r="M462" s="98">
        <f t="shared" si="72"/>
        <v>21.826481666451496</v>
      </c>
      <c r="N462" s="116">
        <f t="shared" si="73"/>
        <v>21.876481666451493</v>
      </c>
      <c r="O462" s="117">
        <f t="shared" si="74"/>
        <v>21.851481666451495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21.876981666451496</v>
      </c>
      <c r="L463" s="115">
        <f t="shared" si="79"/>
        <v>21.925981666451495</v>
      </c>
      <c r="M463" s="98">
        <f t="shared" si="72"/>
        <v>21.876481666451497</v>
      </c>
      <c r="N463" s="116">
        <f t="shared" si="73"/>
        <v>21.926481666451494</v>
      </c>
      <c r="O463" s="117">
        <f t="shared" si="74"/>
        <v>21.901481666451495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21.926981666451496</v>
      </c>
      <c r="L464" s="115">
        <f t="shared" si="79"/>
        <v>21.975981666451496</v>
      </c>
      <c r="M464" s="98">
        <f t="shared" si="72"/>
        <v>21.926481666451497</v>
      </c>
      <c r="N464" s="116">
        <f t="shared" si="73"/>
        <v>21.976481666451495</v>
      </c>
      <c r="O464" s="117">
        <f t="shared" si="74"/>
        <v>21.951481666451496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21.976981666451497</v>
      </c>
      <c r="L465" s="115">
        <f t="shared" si="79"/>
        <v>22.025981666451496</v>
      </c>
      <c r="M465" s="98">
        <f t="shared" si="72"/>
        <v>21.976481666451498</v>
      </c>
      <c r="N465" s="116">
        <f t="shared" si="73"/>
        <v>22.026481666451495</v>
      </c>
      <c r="O465" s="117">
        <f t="shared" si="74"/>
        <v>22.001481666451497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22.026981666451498</v>
      </c>
      <c r="L466" s="115">
        <f t="shared" si="79"/>
        <v>22.075981666451497</v>
      </c>
      <c r="M466" s="98">
        <f t="shared" si="72"/>
        <v>22.026481666451499</v>
      </c>
      <c r="N466" s="116">
        <f t="shared" si="73"/>
        <v>22.076481666451496</v>
      </c>
      <c r="O466" s="117">
        <f t="shared" si="74"/>
        <v>22.051481666451497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22.076981666451498</v>
      </c>
      <c r="L467" s="115">
        <f t="shared" si="79"/>
        <v>22.125981666451498</v>
      </c>
      <c r="M467" s="98">
        <f t="shared" si="72"/>
        <v>22.0764816664515</v>
      </c>
      <c r="N467" s="116">
        <f t="shared" si="73"/>
        <v>22.126481666451497</v>
      </c>
      <c r="O467" s="117">
        <f t="shared" si="74"/>
        <v>22.101481666451498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22.126981666451499</v>
      </c>
      <c r="L468" s="115">
        <f t="shared" si="79"/>
        <v>22.175981666451499</v>
      </c>
      <c r="M468" s="98">
        <f t="shared" si="72"/>
        <v>22.1264816664515</v>
      </c>
      <c r="N468" s="116">
        <f t="shared" si="73"/>
        <v>22.176481666451497</v>
      </c>
      <c r="O468" s="117">
        <f t="shared" si="74"/>
        <v>22.151481666451499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22.1769816664515</v>
      </c>
      <c r="L469" s="115">
        <f t="shared" si="79"/>
        <v>22.225981666451499</v>
      </c>
      <c r="M469" s="98">
        <f t="shared" si="72"/>
        <v>22.176481666451501</v>
      </c>
      <c r="N469" s="116">
        <f t="shared" si="73"/>
        <v>22.226481666451498</v>
      </c>
      <c r="O469" s="117">
        <f t="shared" si="74"/>
        <v>22.2014816664515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22.226981666451501</v>
      </c>
      <c r="L470" s="115">
        <f t="shared" si="79"/>
        <v>22.2759816664515</v>
      </c>
      <c r="M470" s="98">
        <f t="shared" si="72"/>
        <v>22.226481666451502</v>
      </c>
      <c r="N470" s="116">
        <f t="shared" si="73"/>
        <v>22.276481666451499</v>
      </c>
      <c r="O470" s="117">
        <f t="shared" si="74"/>
        <v>22.2514816664515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22.276981666451501</v>
      </c>
      <c r="L471" s="115">
        <f t="shared" si="79"/>
        <v>22.325981666451501</v>
      </c>
      <c r="M471" s="98">
        <f t="shared" si="72"/>
        <v>22.276481666451502</v>
      </c>
      <c r="N471" s="116">
        <f t="shared" si="73"/>
        <v>22.3264816664515</v>
      </c>
      <c r="O471" s="117">
        <f t="shared" si="74"/>
        <v>22.301481666451501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22.326981666451502</v>
      </c>
      <c r="L472" s="115">
        <f t="shared" si="79"/>
        <v>22.375981666451501</v>
      </c>
      <c r="M472" s="98">
        <f t="shared" si="72"/>
        <v>22.326481666451503</v>
      </c>
      <c r="N472" s="116">
        <f t="shared" si="73"/>
        <v>22.3764816664515</v>
      </c>
      <c r="O472" s="117">
        <f t="shared" si="74"/>
        <v>22.351481666451502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22.376981666451503</v>
      </c>
      <c r="L473" s="115">
        <f t="shared" si="79"/>
        <v>22.425981666451502</v>
      </c>
      <c r="M473" s="98">
        <f t="shared" si="72"/>
        <v>22.376481666451504</v>
      </c>
      <c r="N473" s="116">
        <f t="shared" si="73"/>
        <v>22.426481666451501</v>
      </c>
      <c r="O473" s="117">
        <f t="shared" si="74"/>
        <v>22.401481666451502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22.426981666451503</v>
      </c>
      <c r="L474" s="115">
        <f t="shared" si="79"/>
        <v>22.475981666451503</v>
      </c>
      <c r="M474" s="98">
        <f t="shared" si="72"/>
        <v>22.426481666451505</v>
      </c>
      <c r="N474" s="116">
        <f t="shared" si="73"/>
        <v>22.476481666451502</v>
      </c>
      <c r="O474" s="117">
        <f t="shared" si="74"/>
        <v>22.451481666451503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22.476981666451504</v>
      </c>
      <c r="L475" s="115">
        <f t="shared" si="79"/>
        <v>22.525981666451504</v>
      </c>
      <c r="M475" s="98">
        <f t="shared" si="72"/>
        <v>22.476481666451505</v>
      </c>
      <c r="N475" s="116">
        <f t="shared" si="73"/>
        <v>22.526481666451502</v>
      </c>
      <c r="O475" s="117">
        <f t="shared" si="74"/>
        <v>22.501481666451504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22.526981666451505</v>
      </c>
      <c r="L476" s="115">
        <f t="shared" si="79"/>
        <v>22.575981666451504</v>
      </c>
      <c r="M476" s="98">
        <f t="shared" si="72"/>
        <v>22.526481666451506</v>
      </c>
      <c r="N476" s="116">
        <f t="shared" si="73"/>
        <v>22.576481666451503</v>
      </c>
      <c r="O476" s="117">
        <f t="shared" si="74"/>
        <v>22.551481666451505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22.576981666451506</v>
      </c>
      <c r="L477" s="115">
        <f t="shared" si="79"/>
        <v>22.625981666451505</v>
      </c>
      <c r="M477" s="98">
        <f t="shared" si="72"/>
        <v>22.576481666451507</v>
      </c>
      <c r="N477" s="116">
        <f t="shared" si="73"/>
        <v>22.626481666451504</v>
      </c>
      <c r="O477" s="117">
        <f t="shared" si="74"/>
        <v>22.601481666451505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22.626981666451506</v>
      </c>
      <c r="L478" s="115">
        <f t="shared" si="79"/>
        <v>22.675981666451506</v>
      </c>
      <c r="M478" s="98">
        <f t="shared" si="72"/>
        <v>22.626481666451507</v>
      </c>
      <c r="N478" s="116">
        <f t="shared" si="73"/>
        <v>22.676481666451505</v>
      </c>
      <c r="O478" s="117">
        <f t="shared" si="74"/>
        <v>22.651481666451506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22.676981666451507</v>
      </c>
      <c r="L479" s="115">
        <f t="shared" si="79"/>
        <v>22.725981666451506</v>
      </c>
      <c r="M479" s="98">
        <f t="shared" si="72"/>
        <v>22.676481666451508</v>
      </c>
      <c r="N479" s="116">
        <f t="shared" si="73"/>
        <v>22.726481666451505</v>
      </c>
      <c r="O479" s="117">
        <f t="shared" si="74"/>
        <v>22.701481666451507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22.726981666451508</v>
      </c>
      <c r="L480" s="115">
        <f t="shared" si="79"/>
        <v>22.775981666451507</v>
      </c>
      <c r="M480" s="98">
        <f t="shared" si="72"/>
        <v>22.726481666451509</v>
      </c>
      <c r="N480" s="116">
        <f t="shared" si="73"/>
        <v>22.776481666451506</v>
      </c>
      <c r="O480" s="117">
        <f t="shared" si="74"/>
        <v>22.751481666451507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22.776981666451508</v>
      </c>
      <c r="L481" s="115">
        <f t="shared" si="79"/>
        <v>22.825981666451508</v>
      </c>
      <c r="M481" s="98">
        <f t="shared" si="72"/>
        <v>22.77648166645151</v>
      </c>
      <c r="N481" s="116">
        <f t="shared" si="73"/>
        <v>22.826481666451507</v>
      </c>
      <c r="O481" s="117">
        <f t="shared" si="74"/>
        <v>22.801481666451508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22.826981666451509</v>
      </c>
      <c r="L482" s="115">
        <f t="shared" si="79"/>
        <v>22.875981666451509</v>
      </c>
      <c r="M482" s="98">
        <f t="shared" si="72"/>
        <v>22.82648166645151</v>
      </c>
      <c r="N482" s="116">
        <f t="shared" si="73"/>
        <v>22.876481666451507</v>
      </c>
      <c r="O482" s="117">
        <f t="shared" si="74"/>
        <v>22.851481666451509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22.87698166645151</v>
      </c>
      <c r="L483" s="115">
        <f t="shared" si="79"/>
        <v>22.925981666451509</v>
      </c>
      <c r="M483" s="98">
        <f t="shared" si="72"/>
        <v>22.876481666451511</v>
      </c>
      <c r="N483" s="116">
        <f t="shared" si="73"/>
        <v>22.926481666451508</v>
      </c>
      <c r="O483" s="117">
        <f t="shared" si="74"/>
        <v>22.90148166645151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22.92698166645151</v>
      </c>
      <c r="L484" s="115">
        <f t="shared" si="79"/>
        <v>22.97598166645151</v>
      </c>
      <c r="M484" s="98">
        <f t="shared" si="72"/>
        <v>22.926481666451512</v>
      </c>
      <c r="N484" s="116">
        <f t="shared" si="73"/>
        <v>22.976481666451509</v>
      </c>
      <c r="O484" s="117">
        <f t="shared" si="74"/>
        <v>22.95148166645151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22.976981666451511</v>
      </c>
      <c r="L485" s="115">
        <f t="shared" si="79"/>
        <v>23.025981666451511</v>
      </c>
      <c r="M485" s="98">
        <f t="shared" si="72"/>
        <v>22.976481666451512</v>
      </c>
      <c r="N485" s="116">
        <f t="shared" si="73"/>
        <v>23.02648166645151</v>
      </c>
      <c r="O485" s="117">
        <f t="shared" si="74"/>
        <v>23.001481666451511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23.026981666451512</v>
      </c>
      <c r="L486" s="115">
        <f t="shared" si="79"/>
        <v>23.075981666451511</v>
      </c>
      <c r="M486" s="98">
        <f t="shared" si="72"/>
        <v>23.026481666451513</v>
      </c>
      <c r="N486" s="116">
        <f t="shared" si="73"/>
        <v>23.07648166645151</v>
      </c>
      <c r="O486" s="117">
        <f t="shared" si="74"/>
        <v>23.051481666451512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23.076981666451513</v>
      </c>
      <c r="L487" s="115">
        <f t="shared" si="79"/>
        <v>23.125981666451512</v>
      </c>
      <c r="M487" s="98">
        <f t="shared" si="72"/>
        <v>23.076481666451514</v>
      </c>
      <c r="N487" s="116">
        <f t="shared" si="73"/>
        <v>23.126481666451511</v>
      </c>
      <c r="O487" s="117">
        <f t="shared" si="74"/>
        <v>23.101481666451512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23.126981666451513</v>
      </c>
      <c r="L488" s="115">
        <f t="shared" si="79"/>
        <v>23.175981666451513</v>
      </c>
      <c r="M488" s="98">
        <f t="shared" si="72"/>
        <v>23.126481666451514</v>
      </c>
      <c r="N488" s="116">
        <f t="shared" si="73"/>
        <v>23.176481666451512</v>
      </c>
      <c r="O488" s="117">
        <f t="shared" si="74"/>
        <v>23.151481666451513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23.176981666451514</v>
      </c>
      <c r="L489" s="115">
        <f t="shared" si="79"/>
        <v>23.225981666451514</v>
      </c>
      <c r="M489" s="98">
        <f t="shared" si="72"/>
        <v>23.176481666451515</v>
      </c>
      <c r="N489" s="116">
        <f t="shared" si="73"/>
        <v>23.226481666451512</v>
      </c>
      <c r="O489" s="117">
        <f t="shared" si="74"/>
        <v>23.201481666451514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23.226981666451515</v>
      </c>
      <c r="L490" s="115">
        <f t="shared" si="79"/>
        <v>23.275981666451514</v>
      </c>
      <c r="M490" s="98">
        <f t="shared" si="72"/>
        <v>23.226481666451516</v>
      </c>
      <c r="N490" s="116">
        <f t="shared" si="73"/>
        <v>23.276481666451513</v>
      </c>
      <c r="O490" s="117">
        <f t="shared" si="74"/>
        <v>23.251481666451514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23.276981666451515</v>
      </c>
      <c r="L491" s="115">
        <f t="shared" si="79"/>
        <v>23.325981666451515</v>
      </c>
      <c r="M491" s="98">
        <f t="shared" si="72"/>
        <v>23.276481666451517</v>
      </c>
      <c r="N491" s="116">
        <f t="shared" si="73"/>
        <v>23.326481666451514</v>
      </c>
      <c r="O491" s="117">
        <f t="shared" si="74"/>
        <v>23.301481666451515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23.326981666451516</v>
      </c>
      <c r="L492" s="115">
        <f t="shared" si="79"/>
        <v>23.375981666451516</v>
      </c>
      <c r="M492" s="98">
        <f t="shared" si="72"/>
        <v>23.326481666451517</v>
      </c>
      <c r="N492" s="116">
        <f t="shared" si="73"/>
        <v>23.376481666451514</v>
      </c>
      <c r="O492" s="117">
        <f t="shared" si="74"/>
        <v>23.351481666451516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23.376981666451517</v>
      </c>
      <c r="L493" s="115">
        <f t="shared" si="79"/>
        <v>23.425981666451516</v>
      </c>
      <c r="M493" s="98">
        <f t="shared" si="72"/>
        <v>23.376481666451518</v>
      </c>
      <c r="N493" s="116">
        <f t="shared" si="73"/>
        <v>23.426481666451515</v>
      </c>
      <c r="O493" s="117">
        <f t="shared" si="74"/>
        <v>23.401481666451517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23.426981666451518</v>
      </c>
      <c r="L494" s="115">
        <f t="shared" si="79"/>
        <v>23.475981666451517</v>
      </c>
      <c r="M494" s="98">
        <f t="shared" si="72"/>
        <v>23.426481666451519</v>
      </c>
      <c r="N494" s="116">
        <f t="shared" si="73"/>
        <v>23.476481666451516</v>
      </c>
      <c r="O494" s="117">
        <f t="shared" si="74"/>
        <v>23.451481666451517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23.476981666451518</v>
      </c>
      <c r="L495" s="115">
        <f t="shared" si="79"/>
        <v>23.525981666451518</v>
      </c>
      <c r="M495" s="98">
        <f t="shared" si="72"/>
        <v>23.476481666451519</v>
      </c>
      <c r="N495" s="116">
        <f t="shared" si="73"/>
        <v>23.526481666451517</v>
      </c>
      <c r="O495" s="117">
        <f t="shared" si="74"/>
        <v>23.501481666451518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23.526981666451519</v>
      </c>
      <c r="L496" s="115">
        <f t="shared" si="79"/>
        <v>23.575981666451518</v>
      </c>
      <c r="M496" s="98">
        <f t="shared" si="72"/>
        <v>23.52648166645152</v>
      </c>
      <c r="N496" s="116">
        <f t="shared" si="73"/>
        <v>23.576481666451517</v>
      </c>
      <c r="O496" s="117">
        <f t="shared" si="74"/>
        <v>23.551481666451519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23.57698166645152</v>
      </c>
      <c r="L497" s="115">
        <f t="shared" si="79"/>
        <v>23.625981666451519</v>
      </c>
      <c r="M497" s="98">
        <f t="shared" si="72"/>
        <v>23.576481666451521</v>
      </c>
      <c r="N497" s="116">
        <f t="shared" si="73"/>
        <v>23.626481666451518</v>
      </c>
      <c r="O497" s="117">
        <f t="shared" si="74"/>
        <v>23.601481666451519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23.62698166645152</v>
      </c>
      <c r="L498" s="115">
        <f t="shared" si="79"/>
        <v>23.67598166645152</v>
      </c>
      <c r="M498" s="98">
        <f t="shared" si="72"/>
        <v>23.626481666451522</v>
      </c>
      <c r="N498" s="116">
        <f t="shared" si="73"/>
        <v>23.676481666451519</v>
      </c>
      <c r="O498" s="117">
        <f t="shared" si="74"/>
        <v>23.65148166645152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23.676981666451521</v>
      </c>
      <c r="L499" s="115">
        <f t="shared" si="79"/>
        <v>23.725981666451521</v>
      </c>
      <c r="M499" s="98">
        <f t="shared" si="72"/>
        <v>23.676481666451522</v>
      </c>
      <c r="N499" s="116">
        <f t="shared" si="73"/>
        <v>23.726481666451519</v>
      </c>
      <c r="O499" s="117">
        <f t="shared" si="74"/>
        <v>23.701481666451521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23.726981666451522</v>
      </c>
      <c r="L500" s="115">
        <f t="shared" si="79"/>
        <v>23.775981666451521</v>
      </c>
      <c r="M500" s="98">
        <f t="shared" si="72"/>
        <v>23.726481666451523</v>
      </c>
      <c r="N500" s="116">
        <f t="shared" si="73"/>
        <v>23.77648166645152</v>
      </c>
      <c r="O500" s="117">
        <f t="shared" si="74"/>
        <v>23.751481666451522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23.776981666451523</v>
      </c>
      <c r="L501" s="115">
        <f t="shared" si="79"/>
        <v>23.825981666451522</v>
      </c>
      <c r="M501" s="98">
        <f t="shared" si="72"/>
        <v>23.776481666451524</v>
      </c>
      <c r="N501" s="116">
        <f t="shared" si="73"/>
        <v>23.826481666451521</v>
      </c>
      <c r="O501" s="117">
        <f t="shared" si="74"/>
        <v>23.801481666451522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23.826981666451523</v>
      </c>
      <c r="L502" s="115">
        <f t="shared" si="79"/>
        <v>23.875981666451523</v>
      </c>
      <c r="M502" s="98">
        <f t="shared" si="72"/>
        <v>23.826481666451524</v>
      </c>
      <c r="N502" s="116">
        <f t="shared" si="73"/>
        <v>23.876481666451522</v>
      </c>
      <c r="O502" s="117">
        <f t="shared" si="74"/>
        <v>23.851481666451523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23.876981666451524</v>
      </c>
      <c r="L503" s="115">
        <f t="shared" si="79"/>
        <v>23.925981666451523</v>
      </c>
      <c r="M503" s="98">
        <f t="shared" si="72"/>
        <v>23.876481666451525</v>
      </c>
      <c r="N503" s="116">
        <f t="shared" si="73"/>
        <v>23.926481666451522</v>
      </c>
      <c r="O503" s="117">
        <f t="shared" si="74"/>
        <v>23.901481666451524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23.926981666451525</v>
      </c>
      <c r="L504" s="115">
        <f t="shared" si="79"/>
        <v>23.975981666451524</v>
      </c>
      <c r="M504" s="98">
        <f t="shared" si="72"/>
        <v>23.926481666451526</v>
      </c>
      <c r="N504" s="116">
        <f t="shared" si="73"/>
        <v>23.976481666451523</v>
      </c>
      <c r="O504" s="117">
        <f t="shared" si="74"/>
        <v>23.951481666451524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23.976981666451525</v>
      </c>
      <c r="L505" s="115">
        <f t="shared" si="79"/>
        <v>24.025981666451525</v>
      </c>
      <c r="M505" s="98">
        <f t="shared" si="72"/>
        <v>23.976481666451527</v>
      </c>
      <c r="N505" s="116">
        <f t="shared" si="73"/>
        <v>24.026481666451524</v>
      </c>
      <c r="O505" s="117">
        <f t="shared" si="74"/>
        <v>24.001481666451525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24.026981666451526</v>
      </c>
      <c r="L506" s="115">
        <f t="shared" si="79"/>
        <v>24.075981666451526</v>
      </c>
      <c r="M506" s="98">
        <f t="shared" si="72"/>
        <v>24.026481666451527</v>
      </c>
      <c r="N506" s="116">
        <f t="shared" si="73"/>
        <v>24.076481666451524</v>
      </c>
      <c r="O506" s="117">
        <f t="shared" si="74"/>
        <v>24.051481666451526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24.076981666451527</v>
      </c>
      <c r="L507" s="115">
        <f t="shared" si="79"/>
        <v>24.125981666451526</v>
      </c>
      <c r="M507" s="98">
        <f t="shared" si="72"/>
        <v>24.076481666451528</v>
      </c>
      <c r="N507" s="116">
        <f t="shared" si="73"/>
        <v>24.126481666451525</v>
      </c>
      <c r="O507" s="117">
        <f t="shared" si="74"/>
        <v>24.101481666451527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24.126981666451528</v>
      </c>
      <c r="L508" s="115">
        <f t="shared" si="79"/>
        <v>24.175981666451527</v>
      </c>
      <c r="M508" s="98">
        <f t="shared" si="72"/>
        <v>24.126481666451529</v>
      </c>
      <c r="N508" s="116">
        <f t="shared" si="73"/>
        <v>24.176481666451526</v>
      </c>
      <c r="O508" s="117">
        <f t="shared" si="74"/>
        <v>24.151481666451527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24.176981666451528</v>
      </c>
      <c r="L509" s="115">
        <f t="shared" si="79"/>
        <v>24.225981666451528</v>
      </c>
      <c r="M509" s="98">
        <f t="shared" si="72"/>
        <v>24.176481666451529</v>
      </c>
      <c r="N509" s="116">
        <f t="shared" si="73"/>
        <v>24.226481666451527</v>
      </c>
      <c r="O509" s="117">
        <f t="shared" si="74"/>
        <v>24.201481666451528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24.226981666451529</v>
      </c>
      <c r="L510" s="115">
        <f t="shared" si="79"/>
        <v>24.275981666451528</v>
      </c>
      <c r="M510" s="98">
        <f t="shared" si="72"/>
        <v>24.22648166645153</v>
      </c>
      <c r="N510" s="116">
        <f t="shared" si="73"/>
        <v>24.276481666451527</v>
      </c>
      <c r="O510" s="117">
        <f t="shared" si="74"/>
        <v>24.251481666451529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24.27698166645153</v>
      </c>
      <c r="L511" s="115">
        <f t="shared" si="79"/>
        <v>24.325981666451529</v>
      </c>
      <c r="M511" s="98">
        <f t="shared" si="72"/>
        <v>24.276481666451531</v>
      </c>
      <c r="N511" s="116">
        <f t="shared" si="73"/>
        <v>24.326481666451528</v>
      </c>
      <c r="O511" s="117">
        <f t="shared" si="74"/>
        <v>24.301481666451529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24.32698166645153</v>
      </c>
      <c r="L512" s="115">
        <f t="shared" si="79"/>
        <v>24.37598166645153</v>
      </c>
      <c r="M512" s="98">
        <f t="shared" si="72"/>
        <v>24.326481666451532</v>
      </c>
      <c r="N512" s="116">
        <f t="shared" si="73"/>
        <v>24.376481666451529</v>
      </c>
      <c r="O512" s="117">
        <f t="shared" si="74"/>
        <v>24.35148166645153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24.376981666451531</v>
      </c>
      <c r="L513" s="115">
        <f t="shared" si="79"/>
        <v>24.425981666451531</v>
      </c>
      <c r="M513" s="98">
        <f t="shared" si="72"/>
        <v>24.376481666451532</v>
      </c>
      <c r="N513" s="116">
        <f t="shared" si="73"/>
        <v>24.426481666451529</v>
      </c>
      <c r="O513" s="117">
        <f t="shared" si="74"/>
        <v>24.401481666451531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24.426981666451532</v>
      </c>
      <c r="L514" s="115">
        <f t="shared" si="79"/>
        <v>24.475981666451531</v>
      </c>
      <c r="M514" s="98">
        <f t="shared" si="72"/>
        <v>24.426481666451533</v>
      </c>
      <c r="N514" s="116">
        <f t="shared" si="73"/>
        <v>24.47648166645153</v>
      </c>
      <c r="O514" s="117">
        <f t="shared" si="74"/>
        <v>24.451481666451532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24.476981666451533</v>
      </c>
      <c r="L515" s="115">
        <f t="shared" si="79"/>
        <v>24.525981666451532</v>
      </c>
      <c r="M515" s="98">
        <f t="shared" si="72"/>
        <v>24.476481666451534</v>
      </c>
      <c r="N515" s="116">
        <f t="shared" si="73"/>
        <v>24.526481666451531</v>
      </c>
      <c r="O515" s="117">
        <f t="shared" si="74"/>
        <v>24.501481666451532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24.526981666451533</v>
      </c>
      <c r="L516" s="115">
        <f t="shared" si="79"/>
        <v>24.575981666451533</v>
      </c>
      <c r="M516" s="98">
        <f t="shared" si="72"/>
        <v>24.526481666451534</v>
      </c>
      <c r="N516" s="116">
        <f t="shared" si="73"/>
        <v>24.576481666451532</v>
      </c>
      <c r="O516" s="117">
        <f t="shared" si="74"/>
        <v>24.551481666451533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24.576981666451534</v>
      </c>
      <c r="L517" s="115">
        <f t="shared" si="79"/>
        <v>24.625981666451533</v>
      </c>
      <c r="M517" s="98">
        <f t="shared" ref="M517:M580" si="82">K517-5*10^-(D$2+1)</f>
        <v>24.576481666451535</v>
      </c>
      <c r="N517" s="116">
        <f t="shared" ref="N517:N580" si="83">L517+5*10^-(D$2+1)</f>
        <v>24.626481666451532</v>
      </c>
      <c r="O517" s="117">
        <f t="shared" ref="O517:O580" si="84">AVERAGE(K517,L517)</f>
        <v>24.601481666451534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24.626981666451535</v>
      </c>
      <c r="L518" s="115">
        <f t="shared" ref="L518:L581" si="89">K518+$I$4-POWER(10,-$D$2)</f>
        <v>24.675981666451534</v>
      </c>
      <c r="M518" s="98">
        <f t="shared" si="82"/>
        <v>24.626481666451536</v>
      </c>
      <c r="N518" s="116">
        <f t="shared" si="83"/>
        <v>24.676481666451533</v>
      </c>
      <c r="O518" s="117">
        <f t="shared" si="84"/>
        <v>24.651481666451534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24.676981666451535</v>
      </c>
      <c r="L519" s="115">
        <f t="shared" si="89"/>
        <v>24.725981666451535</v>
      </c>
      <c r="M519" s="98">
        <f t="shared" si="82"/>
        <v>24.676481666451537</v>
      </c>
      <c r="N519" s="116">
        <f t="shared" si="83"/>
        <v>24.726481666451534</v>
      </c>
      <c r="O519" s="117">
        <f t="shared" si="84"/>
        <v>24.701481666451535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24.726981666451536</v>
      </c>
      <c r="L520" s="115">
        <f t="shared" si="89"/>
        <v>24.775981666451536</v>
      </c>
      <c r="M520" s="98">
        <f t="shared" si="82"/>
        <v>24.726481666451537</v>
      </c>
      <c r="N520" s="116">
        <f t="shared" si="83"/>
        <v>24.776481666451534</v>
      </c>
      <c r="O520" s="117">
        <f t="shared" si="84"/>
        <v>24.751481666451536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24.776981666451537</v>
      </c>
      <c r="L521" s="115">
        <f t="shared" si="89"/>
        <v>24.825981666451536</v>
      </c>
      <c r="M521" s="98">
        <f t="shared" si="82"/>
        <v>24.776481666451538</v>
      </c>
      <c r="N521" s="116">
        <f t="shared" si="83"/>
        <v>24.826481666451535</v>
      </c>
      <c r="O521" s="117">
        <f t="shared" si="84"/>
        <v>24.801481666451537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24.826981666451537</v>
      </c>
      <c r="L522" s="115">
        <f t="shared" si="89"/>
        <v>24.875981666451537</v>
      </c>
      <c r="M522" s="98">
        <f t="shared" si="82"/>
        <v>24.826481666451539</v>
      </c>
      <c r="N522" s="116">
        <f t="shared" si="83"/>
        <v>24.876481666451536</v>
      </c>
      <c r="O522" s="117">
        <f t="shared" si="84"/>
        <v>24.851481666451537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24.876981666451538</v>
      </c>
      <c r="L523" s="115">
        <f t="shared" si="89"/>
        <v>24.925981666451538</v>
      </c>
      <c r="M523" s="98">
        <f t="shared" si="82"/>
        <v>24.876481666451539</v>
      </c>
      <c r="N523" s="116">
        <f t="shared" si="83"/>
        <v>24.926481666451537</v>
      </c>
      <c r="O523" s="117">
        <f t="shared" si="84"/>
        <v>24.901481666451538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24.926981666451539</v>
      </c>
      <c r="L524" s="115">
        <f t="shared" si="89"/>
        <v>24.975981666451538</v>
      </c>
      <c r="M524" s="98">
        <f t="shared" si="82"/>
        <v>24.92648166645154</v>
      </c>
      <c r="N524" s="116">
        <f t="shared" si="83"/>
        <v>24.976481666451537</v>
      </c>
      <c r="O524" s="117">
        <f t="shared" si="84"/>
        <v>24.951481666451539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24.97698166645154</v>
      </c>
      <c r="L525" s="115">
        <f t="shared" si="89"/>
        <v>25.025981666451539</v>
      </c>
      <c r="M525" s="98">
        <f t="shared" si="82"/>
        <v>24.976481666451541</v>
      </c>
      <c r="N525" s="116">
        <f t="shared" si="83"/>
        <v>25.026481666451538</v>
      </c>
      <c r="O525" s="117">
        <f t="shared" si="84"/>
        <v>25.001481666451539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25.02698166645154</v>
      </c>
      <c r="L526" s="115">
        <f t="shared" si="89"/>
        <v>25.07598166645154</v>
      </c>
      <c r="M526" s="98">
        <f t="shared" si="82"/>
        <v>25.026481666451541</v>
      </c>
      <c r="N526" s="116">
        <f t="shared" si="83"/>
        <v>25.076481666451539</v>
      </c>
      <c r="O526" s="117">
        <f t="shared" si="84"/>
        <v>25.05148166645154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25.076981666451541</v>
      </c>
      <c r="L527" s="115">
        <f t="shared" si="89"/>
        <v>25.125981666451541</v>
      </c>
      <c r="M527" s="98">
        <f t="shared" si="82"/>
        <v>25.076481666451542</v>
      </c>
      <c r="N527" s="116">
        <f t="shared" si="83"/>
        <v>25.126481666451539</v>
      </c>
      <c r="O527" s="117">
        <f t="shared" si="84"/>
        <v>25.101481666451541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25.126981666451542</v>
      </c>
      <c r="L528" s="115">
        <f t="shared" si="89"/>
        <v>25.175981666451541</v>
      </c>
      <c r="M528" s="98">
        <f t="shared" si="82"/>
        <v>25.126481666451543</v>
      </c>
      <c r="N528" s="116">
        <f t="shared" si="83"/>
        <v>25.17648166645154</v>
      </c>
      <c r="O528" s="117">
        <f t="shared" si="84"/>
        <v>25.151481666451541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25.176981666451542</v>
      </c>
      <c r="L529" s="115">
        <f t="shared" si="89"/>
        <v>25.225981666451542</v>
      </c>
      <c r="M529" s="98">
        <f t="shared" si="82"/>
        <v>25.176481666451544</v>
      </c>
      <c r="N529" s="116">
        <f t="shared" si="83"/>
        <v>25.226481666451541</v>
      </c>
      <c r="O529" s="117">
        <f t="shared" si="84"/>
        <v>25.201481666451542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25.226981666451543</v>
      </c>
      <c r="L530" s="115">
        <f t="shared" si="89"/>
        <v>25.275981666451543</v>
      </c>
      <c r="M530" s="98">
        <f t="shared" si="82"/>
        <v>25.226481666451544</v>
      </c>
      <c r="N530" s="116">
        <f t="shared" si="83"/>
        <v>25.276481666451541</v>
      </c>
      <c r="O530" s="117">
        <f t="shared" si="84"/>
        <v>25.251481666451543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25.276981666451544</v>
      </c>
      <c r="L531" s="115">
        <f t="shared" si="89"/>
        <v>25.325981666451543</v>
      </c>
      <c r="M531" s="98">
        <f t="shared" si="82"/>
        <v>25.276481666451545</v>
      </c>
      <c r="N531" s="116">
        <f t="shared" si="83"/>
        <v>25.326481666451542</v>
      </c>
      <c r="O531" s="117">
        <f t="shared" si="84"/>
        <v>25.301481666451544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25.326981666451545</v>
      </c>
      <c r="L532" s="115">
        <f t="shared" si="89"/>
        <v>25.375981666451544</v>
      </c>
      <c r="M532" s="98">
        <f t="shared" si="82"/>
        <v>25.326481666451546</v>
      </c>
      <c r="N532" s="116">
        <f t="shared" si="83"/>
        <v>25.376481666451543</v>
      </c>
      <c r="O532" s="117">
        <f t="shared" si="84"/>
        <v>25.351481666451544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25.376981666451545</v>
      </c>
      <c r="L533" s="115">
        <f t="shared" si="89"/>
        <v>25.425981666451545</v>
      </c>
      <c r="M533" s="98">
        <f t="shared" si="82"/>
        <v>25.376481666451546</v>
      </c>
      <c r="N533" s="116">
        <f t="shared" si="83"/>
        <v>25.426481666451544</v>
      </c>
      <c r="O533" s="117">
        <f t="shared" si="84"/>
        <v>25.401481666451545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25.426981666451546</v>
      </c>
      <c r="L534" s="115">
        <f t="shared" si="89"/>
        <v>25.475981666451545</v>
      </c>
      <c r="M534" s="98">
        <f t="shared" si="82"/>
        <v>25.426481666451547</v>
      </c>
      <c r="N534" s="116">
        <f t="shared" si="83"/>
        <v>25.476481666451544</v>
      </c>
      <c r="O534" s="117">
        <f t="shared" si="84"/>
        <v>25.451481666451546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25.476981666451547</v>
      </c>
      <c r="L535" s="115">
        <f t="shared" si="89"/>
        <v>25.525981666451546</v>
      </c>
      <c r="M535" s="98">
        <f t="shared" si="82"/>
        <v>25.476481666451548</v>
      </c>
      <c r="N535" s="116">
        <f t="shared" si="83"/>
        <v>25.526481666451545</v>
      </c>
      <c r="O535" s="117">
        <f t="shared" si="84"/>
        <v>25.501481666451546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25.526981666451547</v>
      </c>
      <c r="L536" s="115">
        <f t="shared" si="89"/>
        <v>25.575981666451547</v>
      </c>
      <c r="M536" s="98">
        <f t="shared" si="82"/>
        <v>25.526481666451549</v>
      </c>
      <c r="N536" s="116">
        <f t="shared" si="83"/>
        <v>25.576481666451546</v>
      </c>
      <c r="O536" s="117">
        <f t="shared" si="84"/>
        <v>25.551481666451547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25.576981666451548</v>
      </c>
      <c r="L537" s="115">
        <f t="shared" si="89"/>
        <v>25.625981666451548</v>
      </c>
      <c r="M537" s="98">
        <f t="shared" si="82"/>
        <v>25.576481666451549</v>
      </c>
      <c r="N537" s="116">
        <f t="shared" si="83"/>
        <v>25.626481666451546</v>
      </c>
      <c r="O537" s="117">
        <f t="shared" si="84"/>
        <v>25.601481666451548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25.626981666451549</v>
      </c>
      <c r="L538" s="115">
        <f t="shared" si="89"/>
        <v>25.675981666451548</v>
      </c>
      <c r="M538" s="98">
        <f t="shared" si="82"/>
        <v>25.62648166645155</v>
      </c>
      <c r="N538" s="116">
        <f t="shared" si="83"/>
        <v>25.676481666451547</v>
      </c>
      <c r="O538" s="117">
        <f t="shared" si="84"/>
        <v>25.651481666451549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25.67698166645155</v>
      </c>
      <c r="L539" s="115">
        <f t="shared" si="89"/>
        <v>25.725981666451549</v>
      </c>
      <c r="M539" s="98">
        <f t="shared" si="82"/>
        <v>25.676481666451551</v>
      </c>
      <c r="N539" s="116">
        <f t="shared" si="83"/>
        <v>25.726481666451548</v>
      </c>
      <c r="O539" s="117">
        <f t="shared" si="84"/>
        <v>25.701481666451549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25.72698166645155</v>
      </c>
      <c r="L540" s="115">
        <f t="shared" si="89"/>
        <v>25.77598166645155</v>
      </c>
      <c r="M540" s="98">
        <f t="shared" si="82"/>
        <v>25.726481666451551</v>
      </c>
      <c r="N540" s="116">
        <f t="shared" si="83"/>
        <v>25.776481666451549</v>
      </c>
      <c r="O540" s="117">
        <f t="shared" si="84"/>
        <v>25.75148166645155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25.776981666451551</v>
      </c>
      <c r="L541" s="115">
        <f t="shared" si="89"/>
        <v>25.82598166645155</v>
      </c>
      <c r="M541" s="98">
        <f t="shared" si="82"/>
        <v>25.776481666451552</v>
      </c>
      <c r="N541" s="116">
        <f t="shared" si="83"/>
        <v>25.826481666451549</v>
      </c>
      <c r="O541" s="117">
        <f t="shared" si="84"/>
        <v>25.801481666451551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25.826981666451552</v>
      </c>
      <c r="L542" s="115">
        <f t="shared" si="89"/>
        <v>25.875981666451551</v>
      </c>
      <c r="M542" s="98">
        <f t="shared" si="82"/>
        <v>25.826481666451553</v>
      </c>
      <c r="N542" s="116">
        <f t="shared" si="83"/>
        <v>25.87648166645155</v>
      </c>
      <c r="O542" s="117">
        <f t="shared" si="84"/>
        <v>25.851481666451551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25.876981666451552</v>
      </c>
      <c r="L543" s="115">
        <f t="shared" si="89"/>
        <v>25.925981666451552</v>
      </c>
      <c r="M543" s="98">
        <f t="shared" si="82"/>
        <v>25.876481666451554</v>
      </c>
      <c r="N543" s="116">
        <f t="shared" si="83"/>
        <v>25.926481666451551</v>
      </c>
      <c r="O543" s="117">
        <f t="shared" si="84"/>
        <v>25.901481666451552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25.926981666451553</v>
      </c>
      <c r="L544" s="115">
        <f t="shared" si="89"/>
        <v>25.975981666451553</v>
      </c>
      <c r="M544" s="98">
        <f t="shared" si="82"/>
        <v>25.926481666451554</v>
      </c>
      <c r="N544" s="116">
        <f t="shared" si="83"/>
        <v>25.976481666451551</v>
      </c>
      <c r="O544" s="117">
        <f t="shared" si="84"/>
        <v>25.951481666451553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25.976981666451554</v>
      </c>
      <c r="L545" s="115">
        <f t="shared" si="89"/>
        <v>26.025981666451553</v>
      </c>
      <c r="M545" s="98">
        <f t="shared" si="82"/>
        <v>25.976481666451555</v>
      </c>
      <c r="N545" s="116">
        <f t="shared" si="83"/>
        <v>26.026481666451552</v>
      </c>
      <c r="O545" s="117">
        <f t="shared" si="84"/>
        <v>26.001481666451554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26.026981666451555</v>
      </c>
      <c r="L546" s="115">
        <f t="shared" si="89"/>
        <v>26.075981666451554</v>
      </c>
      <c r="M546" s="98">
        <f t="shared" si="82"/>
        <v>26.026481666451556</v>
      </c>
      <c r="N546" s="116">
        <f t="shared" si="83"/>
        <v>26.076481666451553</v>
      </c>
      <c r="O546" s="117">
        <f t="shared" si="84"/>
        <v>26.051481666451554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26.076981666451555</v>
      </c>
      <c r="L547" s="115">
        <f t="shared" si="89"/>
        <v>26.125981666451555</v>
      </c>
      <c r="M547" s="98">
        <f t="shared" si="82"/>
        <v>26.076481666451556</v>
      </c>
      <c r="N547" s="116">
        <f t="shared" si="83"/>
        <v>26.126481666451554</v>
      </c>
      <c r="O547" s="117">
        <f t="shared" si="84"/>
        <v>26.101481666451555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26.126981666451556</v>
      </c>
      <c r="L548" s="115">
        <f t="shared" si="89"/>
        <v>26.175981666451555</v>
      </c>
      <c r="M548" s="98">
        <f t="shared" si="82"/>
        <v>26.126481666451557</v>
      </c>
      <c r="N548" s="116">
        <f t="shared" si="83"/>
        <v>26.176481666451554</v>
      </c>
      <c r="O548" s="117">
        <f t="shared" si="84"/>
        <v>26.151481666451556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26.176981666451557</v>
      </c>
      <c r="L549" s="115">
        <f t="shared" si="89"/>
        <v>26.225981666451556</v>
      </c>
      <c r="M549" s="98">
        <f t="shared" si="82"/>
        <v>26.176481666451558</v>
      </c>
      <c r="N549" s="116">
        <f t="shared" si="83"/>
        <v>26.226481666451555</v>
      </c>
      <c r="O549" s="117">
        <f t="shared" si="84"/>
        <v>26.201481666451556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26.226981666451557</v>
      </c>
      <c r="L550" s="115">
        <f t="shared" si="89"/>
        <v>26.275981666451557</v>
      </c>
      <c r="M550" s="98">
        <f t="shared" si="82"/>
        <v>26.226481666451559</v>
      </c>
      <c r="N550" s="116">
        <f t="shared" si="83"/>
        <v>26.276481666451556</v>
      </c>
      <c r="O550" s="117">
        <f t="shared" si="84"/>
        <v>26.251481666451557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26.276981666451558</v>
      </c>
      <c r="L551" s="115">
        <f t="shared" si="89"/>
        <v>26.325981666451558</v>
      </c>
      <c r="M551" s="98">
        <f t="shared" si="82"/>
        <v>26.276481666451559</v>
      </c>
      <c r="N551" s="116">
        <f t="shared" si="83"/>
        <v>26.326481666451556</v>
      </c>
      <c r="O551" s="117">
        <f t="shared" si="84"/>
        <v>26.301481666451558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26.326981666451559</v>
      </c>
      <c r="L552" s="115">
        <f t="shared" si="89"/>
        <v>26.375981666451558</v>
      </c>
      <c r="M552" s="98">
        <f t="shared" si="82"/>
        <v>26.32648166645156</v>
      </c>
      <c r="N552" s="116">
        <f t="shared" si="83"/>
        <v>26.376481666451557</v>
      </c>
      <c r="O552" s="117">
        <f t="shared" si="84"/>
        <v>26.351481666451559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26.37698166645156</v>
      </c>
      <c r="L553" s="115">
        <f t="shared" si="89"/>
        <v>26.425981666451559</v>
      </c>
      <c r="M553" s="98">
        <f t="shared" si="82"/>
        <v>26.376481666451561</v>
      </c>
      <c r="N553" s="116">
        <f t="shared" si="83"/>
        <v>26.426481666451558</v>
      </c>
      <c r="O553" s="117">
        <f t="shared" si="84"/>
        <v>26.401481666451559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26.42698166645156</v>
      </c>
      <c r="L554" s="115">
        <f t="shared" si="89"/>
        <v>26.47598166645156</v>
      </c>
      <c r="M554" s="98">
        <f t="shared" si="82"/>
        <v>26.426481666451561</v>
      </c>
      <c r="N554" s="116">
        <f t="shared" si="83"/>
        <v>26.476481666451559</v>
      </c>
      <c r="O554" s="117">
        <f t="shared" si="84"/>
        <v>26.45148166645156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26.476981666451561</v>
      </c>
      <c r="L555" s="115">
        <f t="shared" si="89"/>
        <v>26.52598166645156</v>
      </c>
      <c r="M555" s="98">
        <f t="shared" si="82"/>
        <v>26.476481666451562</v>
      </c>
      <c r="N555" s="116">
        <f t="shared" si="83"/>
        <v>26.526481666451559</v>
      </c>
      <c r="O555" s="117">
        <f t="shared" si="84"/>
        <v>26.501481666451561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26.526981666451562</v>
      </c>
      <c r="L556" s="115">
        <f t="shared" si="89"/>
        <v>26.575981666451561</v>
      </c>
      <c r="M556" s="98">
        <f t="shared" si="82"/>
        <v>26.526481666451563</v>
      </c>
      <c r="N556" s="116">
        <f t="shared" si="83"/>
        <v>26.57648166645156</v>
      </c>
      <c r="O556" s="117">
        <f t="shared" si="84"/>
        <v>26.551481666451561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26.576981666451562</v>
      </c>
      <c r="L557" s="115">
        <f t="shared" si="89"/>
        <v>26.625981666451562</v>
      </c>
      <c r="M557" s="98">
        <f t="shared" si="82"/>
        <v>26.576481666451564</v>
      </c>
      <c r="N557" s="116">
        <f t="shared" si="83"/>
        <v>26.626481666451561</v>
      </c>
      <c r="O557" s="117">
        <f t="shared" si="84"/>
        <v>26.601481666451562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26.626981666451563</v>
      </c>
      <c r="L558" s="115">
        <f t="shared" si="89"/>
        <v>26.675981666451563</v>
      </c>
      <c r="M558" s="98">
        <f t="shared" si="82"/>
        <v>26.626481666451564</v>
      </c>
      <c r="N558" s="116">
        <f t="shared" si="83"/>
        <v>26.676481666451561</v>
      </c>
      <c r="O558" s="117">
        <f t="shared" si="84"/>
        <v>26.651481666451563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26.676981666451564</v>
      </c>
      <c r="L559" s="115">
        <f t="shared" si="89"/>
        <v>26.725981666451563</v>
      </c>
      <c r="M559" s="98">
        <f t="shared" si="82"/>
        <v>26.676481666451565</v>
      </c>
      <c r="N559" s="116">
        <f t="shared" si="83"/>
        <v>26.726481666451562</v>
      </c>
      <c r="O559" s="117">
        <f t="shared" si="84"/>
        <v>26.701481666451564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26.726981666451564</v>
      </c>
      <c r="L560" s="115">
        <f t="shared" si="89"/>
        <v>26.775981666451564</v>
      </c>
      <c r="M560" s="98">
        <f t="shared" si="82"/>
        <v>26.726481666451566</v>
      </c>
      <c r="N560" s="116">
        <f t="shared" si="83"/>
        <v>26.776481666451563</v>
      </c>
      <c r="O560" s="117">
        <f t="shared" si="84"/>
        <v>26.751481666451564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26.776981666451565</v>
      </c>
      <c r="L561" s="115">
        <f t="shared" si="89"/>
        <v>26.825981666451565</v>
      </c>
      <c r="M561" s="98">
        <f t="shared" si="82"/>
        <v>26.776481666451566</v>
      </c>
      <c r="N561" s="116">
        <f t="shared" si="83"/>
        <v>26.826481666451564</v>
      </c>
      <c r="O561" s="117">
        <f t="shared" si="84"/>
        <v>26.801481666451565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26.826981666451566</v>
      </c>
      <c r="L562" s="115">
        <f t="shared" si="89"/>
        <v>26.875981666451565</v>
      </c>
      <c r="M562" s="98">
        <f t="shared" si="82"/>
        <v>26.826481666451567</v>
      </c>
      <c r="N562" s="116">
        <f t="shared" si="83"/>
        <v>26.876481666451564</v>
      </c>
      <c r="O562" s="117">
        <f t="shared" si="84"/>
        <v>26.851481666451566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26.876981666451567</v>
      </c>
      <c r="L563" s="115">
        <f t="shared" si="89"/>
        <v>26.925981666451566</v>
      </c>
      <c r="M563" s="98">
        <f t="shared" si="82"/>
        <v>26.876481666451568</v>
      </c>
      <c r="N563" s="116">
        <f t="shared" si="83"/>
        <v>26.926481666451565</v>
      </c>
      <c r="O563" s="117">
        <f t="shared" si="84"/>
        <v>26.901481666451566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26.926981666451567</v>
      </c>
      <c r="L564" s="115">
        <f t="shared" si="89"/>
        <v>26.975981666451567</v>
      </c>
      <c r="M564" s="98">
        <f t="shared" si="82"/>
        <v>26.926481666451568</v>
      </c>
      <c r="N564" s="116">
        <f t="shared" si="83"/>
        <v>26.976481666451566</v>
      </c>
      <c r="O564" s="117">
        <f t="shared" si="84"/>
        <v>26.951481666451567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26.976981666451568</v>
      </c>
      <c r="L565" s="115">
        <f t="shared" si="89"/>
        <v>27.025981666451568</v>
      </c>
      <c r="M565" s="98">
        <f t="shared" si="82"/>
        <v>26.976481666451569</v>
      </c>
      <c r="N565" s="116">
        <f t="shared" si="83"/>
        <v>27.026481666451566</v>
      </c>
      <c r="O565" s="117">
        <f t="shared" si="84"/>
        <v>27.001481666451568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27.026981666451569</v>
      </c>
      <c r="L566" s="115">
        <f t="shared" si="89"/>
        <v>27.075981666451568</v>
      </c>
      <c r="M566" s="98">
        <f t="shared" si="82"/>
        <v>27.02648166645157</v>
      </c>
      <c r="N566" s="116">
        <f t="shared" si="83"/>
        <v>27.076481666451567</v>
      </c>
      <c r="O566" s="117">
        <f t="shared" si="84"/>
        <v>27.051481666451568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27.076981666451569</v>
      </c>
      <c r="L567" s="115">
        <f t="shared" si="89"/>
        <v>27.125981666451569</v>
      </c>
      <c r="M567" s="98">
        <f t="shared" si="82"/>
        <v>27.076481666451571</v>
      </c>
      <c r="N567" s="116">
        <f t="shared" si="83"/>
        <v>27.126481666451568</v>
      </c>
      <c r="O567" s="117">
        <f t="shared" si="84"/>
        <v>27.101481666451569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27.12698166645157</v>
      </c>
      <c r="L568" s="115">
        <f t="shared" si="89"/>
        <v>27.17598166645157</v>
      </c>
      <c r="M568" s="98">
        <f t="shared" si="82"/>
        <v>27.126481666451571</v>
      </c>
      <c r="N568" s="116">
        <f t="shared" si="83"/>
        <v>27.176481666451568</v>
      </c>
      <c r="O568" s="117">
        <f t="shared" si="84"/>
        <v>27.15148166645157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27.176981666451571</v>
      </c>
      <c r="L569" s="115">
        <f t="shared" si="89"/>
        <v>27.22598166645157</v>
      </c>
      <c r="M569" s="98">
        <f t="shared" si="82"/>
        <v>27.176481666451572</v>
      </c>
      <c r="N569" s="116">
        <f t="shared" si="83"/>
        <v>27.226481666451569</v>
      </c>
      <c r="O569" s="117">
        <f t="shared" si="84"/>
        <v>27.201481666451571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27.226981666451572</v>
      </c>
      <c r="L570" s="115">
        <f t="shared" si="89"/>
        <v>27.275981666451571</v>
      </c>
      <c r="M570" s="98">
        <f t="shared" si="82"/>
        <v>27.226481666451573</v>
      </c>
      <c r="N570" s="116">
        <f t="shared" si="83"/>
        <v>27.27648166645157</v>
      </c>
      <c r="O570" s="117">
        <f t="shared" si="84"/>
        <v>27.251481666451571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27.276981666451572</v>
      </c>
      <c r="L571" s="115">
        <f t="shared" si="89"/>
        <v>27.325981666451572</v>
      </c>
      <c r="M571" s="98">
        <f t="shared" si="82"/>
        <v>27.276481666451573</v>
      </c>
      <c r="N571" s="116">
        <f t="shared" si="83"/>
        <v>27.326481666451571</v>
      </c>
      <c r="O571" s="117">
        <f t="shared" si="84"/>
        <v>27.301481666451572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27.326981666451573</v>
      </c>
      <c r="L572" s="115">
        <f t="shared" si="89"/>
        <v>27.375981666451572</v>
      </c>
      <c r="M572" s="98">
        <f t="shared" si="82"/>
        <v>27.326481666451574</v>
      </c>
      <c r="N572" s="116">
        <f t="shared" si="83"/>
        <v>27.376481666451571</v>
      </c>
      <c r="O572" s="117">
        <f t="shared" si="84"/>
        <v>27.351481666451573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27.376981666451574</v>
      </c>
      <c r="L573" s="115">
        <f t="shared" si="89"/>
        <v>27.425981666451573</v>
      </c>
      <c r="M573" s="98">
        <f t="shared" si="82"/>
        <v>27.376481666451575</v>
      </c>
      <c r="N573" s="116">
        <f t="shared" si="83"/>
        <v>27.426481666451572</v>
      </c>
      <c r="O573" s="117">
        <f t="shared" si="84"/>
        <v>27.401481666451573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27.426981666451574</v>
      </c>
      <c r="L574" s="115">
        <f t="shared" si="89"/>
        <v>27.475981666451574</v>
      </c>
      <c r="M574" s="98">
        <f t="shared" si="82"/>
        <v>27.426481666451576</v>
      </c>
      <c r="N574" s="116">
        <f t="shared" si="83"/>
        <v>27.476481666451573</v>
      </c>
      <c r="O574" s="117">
        <f t="shared" si="84"/>
        <v>27.451481666451574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27.476981666451575</v>
      </c>
      <c r="L575" s="115">
        <f t="shared" si="89"/>
        <v>27.525981666451575</v>
      </c>
      <c r="M575" s="98">
        <f t="shared" si="82"/>
        <v>27.476481666451576</v>
      </c>
      <c r="N575" s="116">
        <f t="shared" si="83"/>
        <v>27.526481666451573</v>
      </c>
      <c r="O575" s="117">
        <f t="shared" si="84"/>
        <v>27.501481666451575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27.526981666451576</v>
      </c>
      <c r="L576" s="115">
        <f t="shared" si="89"/>
        <v>27.575981666451575</v>
      </c>
      <c r="M576" s="98">
        <f t="shared" si="82"/>
        <v>27.526481666451577</v>
      </c>
      <c r="N576" s="116">
        <f t="shared" si="83"/>
        <v>27.576481666451574</v>
      </c>
      <c r="O576" s="117">
        <f t="shared" si="84"/>
        <v>27.551481666451576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27.576981666451577</v>
      </c>
      <c r="L577" s="115">
        <f t="shared" si="89"/>
        <v>27.625981666451576</v>
      </c>
      <c r="M577" s="98">
        <f t="shared" si="82"/>
        <v>27.576481666451578</v>
      </c>
      <c r="N577" s="116">
        <f t="shared" si="83"/>
        <v>27.626481666451575</v>
      </c>
      <c r="O577" s="117">
        <f t="shared" si="84"/>
        <v>27.601481666451576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27.626981666451577</v>
      </c>
      <c r="L578" s="115">
        <f t="shared" si="89"/>
        <v>27.675981666451577</v>
      </c>
      <c r="M578" s="98">
        <f t="shared" si="82"/>
        <v>27.626481666451578</v>
      </c>
      <c r="N578" s="116">
        <f t="shared" si="83"/>
        <v>27.676481666451576</v>
      </c>
      <c r="O578" s="117">
        <f t="shared" si="84"/>
        <v>27.651481666451577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27.676981666451578</v>
      </c>
      <c r="L579" s="115">
        <f t="shared" si="89"/>
        <v>27.725981666451577</v>
      </c>
      <c r="M579" s="98">
        <f t="shared" si="82"/>
        <v>27.676481666451579</v>
      </c>
      <c r="N579" s="116">
        <f t="shared" si="83"/>
        <v>27.726481666451576</v>
      </c>
      <c r="O579" s="117">
        <f t="shared" si="84"/>
        <v>27.701481666451578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27.726981666451579</v>
      </c>
      <c r="L580" s="115">
        <f t="shared" si="89"/>
        <v>27.775981666451578</v>
      </c>
      <c r="M580" s="98">
        <f t="shared" si="82"/>
        <v>27.72648166645158</v>
      </c>
      <c r="N580" s="116">
        <f t="shared" si="83"/>
        <v>27.776481666451577</v>
      </c>
      <c r="O580" s="117">
        <f t="shared" si="84"/>
        <v>27.751481666451578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27.776981666451579</v>
      </c>
      <c r="L581" s="115">
        <f t="shared" si="89"/>
        <v>27.825981666451579</v>
      </c>
      <c r="M581" s="98">
        <f t="shared" ref="M581:M644" si="92">K581-5*10^-(D$2+1)</f>
        <v>27.776481666451581</v>
      </c>
      <c r="N581" s="116">
        <f t="shared" ref="N581:N644" si="93">L581+5*10^-(D$2+1)</f>
        <v>27.826481666451578</v>
      </c>
      <c r="O581" s="117">
        <f t="shared" ref="O581:O644" si="94">AVERAGE(K581,L581)</f>
        <v>27.801481666451579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27.82698166645158</v>
      </c>
      <c r="L582" s="115">
        <f t="shared" ref="L582:L645" si="99">K582+$I$4-POWER(10,-$D$2)</f>
        <v>27.87598166645158</v>
      </c>
      <c r="M582" s="98">
        <f t="shared" si="92"/>
        <v>27.826481666451581</v>
      </c>
      <c r="N582" s="116">
        <f t="shared" si="93"/>
        <v>27.876481666451578</v>
      </c>
      <c r="O582" s="117">
        <f t="shared" si="94"/>
        <v>27.85148166645158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27.876981666451581</v>
      </c>
      <c r="L583" s="115">
        <f t="shared" si="99"/>
        <v>27.92598166645158</v>
      </c>
      <c r="M583" s="98">
        <f t="shared" si="92"/>
        <v>27.876481666451582</v>
      </c>
      <c r="N583" s="116">
        <f t="shared" si="93"/>
        <v>27.926481666451579</v>
      </c>
      <c r="O583" s="117">
        <f t="shared" si="94"/>
        <v>27.901481666451581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27.926981666451582</v>
      </c>
      <c r="L584" s="115">
        <f t="shared" si="99"/>
        <v>27.975981666451581</v>
      </c>
      <c r="M584" s="98">
        <f t="shared" si="92"/>
        <v>27.926481666451583</v>
      </c>
      <c r="N584" s="116">
        <f t="shared" si="93"/>
        <v>27.97648166645158</v>
      </c>
      <c r="O584" s="117">
        <f t="shared" si="94"/>
        <v>27.951481666451581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27.976981666451582</v>
      </c>
      <c r="L585" s="115">
        <f t="shared" si="99"/>
        <v>28.025981666451582</v>
      </c>
      <c r="M585" s="98">
        <f t="shared" si="92"/>
        <v>27.976481666451583</v>
      </c>
      <c r="N585" s="116">
        <f t="shared" si="93"/>
        <v>28.026481666451581</v>
      </c>
      <c r="O585" s="117">
        <f t="shared" si="94"/>
        <v>28.001481666451582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28.026981666451583</v>
      </c>
      <c r="L586" s="115">
        <f t="shared" si="99"/>
        <v>28.075981666451582</v>
      </c>
      <c r="M586" s="98">
        <f t="shared" si="92"/>
        <v>28.026481666451584</v>
      </c>
      <c r="N586" s="116">
        <f t="shared" si="93"/>
        <v>28.076481666451581</v>
      </c>
      <c r="O586" s="117">
        <f t="shared" si="94"/>
        <v>28.051481666451583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28.076981666451584</v>
      </c>
      <c r="L587" s="115">
        <f t="shared" si="99"/>
        <v>28.125981666451583</v>
      </c>
      <c r="M587" s="98">
        <f t="shared" si="92"/>
        <v>28.076481666451585</v>
      </c>
      <c r="N587" s="116">
        <f t="shared" si="93"/>
        <v>28.126481666451582</v>
      </c>
      <c r="O587" s="117">
        <f t="shared" si="94"/>
        <v>28.101481666451583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28.126981666451584</v>
      </c>
      <c r="L588" s="115">
        <f t="shared" si="99"/>
        <v>28.175981666451584</v>
      </c>
      <c r="M588" s="98">
        <f t="shared" si="92"/>
        <v>28.126481666451586</v>
      </c>
      <c r="N588" s="116">
        <f t="shared" si="93"/>
        <v>28.176481666451583</v>
      </c>
      <c r="O588" s="117">
        <f t="shared" si="94"/>
        <v>28.151481666451584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28.176981666451585</v>
      </c>
      <c r="L589" s="115">
        <f t="shared" si="99"/>
        <v>28.225981666451585</v>
      </c>
      <c r="M589" s="98">
        <f t="shared" si="92"/>
        <v>28.176481666451586</v>
      </c>
      <c r="N589" s="116">
        <f t="shared" si="93"/>
        <v>28.226481666451583</v>
      </c>
      <c r="O589" s="117">
        <f t="shared" si="94"/>
        <v>28.201481666451585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28.226981666451586</v>
      </c>
      <c r="L590" s="115">
        <f t="shared" si="99"/>
        <v>28.275981666451585</v>
      </c>
      <c r="M590" s="98">
        <f t="shared" si="92"/>
        <v>28.226481666451587</v>
      </c>
      <c r="N590" s="116">
        <f t="shared" si="93"/>
        <v>28.276481666451584</v>
      </c>
      <c r="O590" s="117">
        <f t="shared" si="94"/>
        <v>28.251481666451586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28.276981666451587</v>
      </c>
      <c r="L591" s="115">
        <f t="shared" si="99"/>
        <v>28.325981666451586</v>
      </c>
      <c r="M591" s="98">
        <f t="shared" si="92"/>
        <v>28.276481666451588</v>
      </c>
      <c r="N591" s="116">
        <f t="shared" si="93"/>
        <v>28.326481666451585</v>
      </c>
      <c r="O591" s="117">
        <f t="shared" si="94"/>
        <v>28.301481666451586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28.326981666451587</v>
      </c>
      <c r="L592" s="115">
        <f t="shared" si="99"/>
        <v>28.375981666451587</v>
      </c>
      <c r="M592" s="98">
        <f t="shared" si="92"/>
        <v>28.326481666451588</v>
      </c>
      <c r="N592" s="116">
        <f t="shared" si="93"/>
        <v>28.376481666451586</v>
      </c>
      <c r="O592" s="117">
        <f t="shared" si="94"/>
        <v>28.351481666451587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28.376981666451588</v>
      </c>
      <c r="L593" s="115">
        <f t="shared" si="99"/>
        <v>28.425981666451587</v>
      </c>
      <c r="M593" s="98">
        <f t="shared" si="92"/>
        <v>28.376481666451589</v>
      </c>
      <c r="N593" s="116">
        <f t="shared" si="93"/>
        <v>28.426481666451586</v>
      </c>
      <c r="O593" s="117">
        <f t="shared" si="94"/>
        <v>28.401481666451588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28.426981666451589</v>
      </c>
      <c r="L594" s="115">
        <f t="shared" si="99"/>
        <v>28.475981666451588</v>
      </c>
      <c r="M594" s="98">
        <f t="shared" si="92"/>
        <v>28.42648166645159</v>
      </c>
      <c r="N594" s="116">
        <f t="shared" si="93"/>
        <v>28.476481666451587</v>
      </c>
      <c r="O594" s="117">
        <f t="shared" si="94"/>
        <v>28.451481666451588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28.476981666451589</v>
      </c>
      <c r="L595" s="115">
        <f t="shared" si="99"/>
        <v>28.525981666451589</v>
      </c>
      <c r="M595" s="98">
        <f t="shared" si="92"/>
        <v>28.476481666451591</v>
      </c>
      <c r="N595" s="116">
        <f t="shared" si="93"/>
        <v>28.526481666451588</v>
      </c>
      <c r="O595" s="117">
        <f t="shared" si="94"/>
        <v>28.501481666451589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28.52698166645159</v>
      </c>
      <c r="L596" s="115">
        <f t="shared" si="99"/>
        <v>28.57598166645159</v>
      </c>
      <c r="M596" s="98">
        <f t="shared" si="92"/>
        <v>28.526481666451591</v>
      </c>
      <c r="N596" s="116">
        <f t="shared" si="93"/>
        <v>28.576481666451588</v>
      </c>
      <c r="O596" s="117">
        <f t="shared" si="94"/>
        <v>28.55148166645159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28.576981666451591</v>
      </c>
      <c r="L597" s="115">
        <f t="shared" si="99"/>
        <v>28.62598166645159</v>
      </c>
      <c r="M597" s="98">
        <f t="shared" si="92"/>
        <v>28.576481666451592</v>
      </c>
      <c r="N597" s="116">
        <f t="shared" si="93"/>
        <v>28.626481666451589</v>
      </c>
      <c r="O597" s="117">
        <f t="shared" si="94"/>
        <v>28.601481666451591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28.626981666451591</v>
      </c>
      <c r="L598" s="115">
        <f t="shared" si="99"/>
        <v>28.675981666451591</v>
      </c>
      <c r="M598" s="98">
        <f t="shared" si="92"/>
        <v>28.626481666451593</v>
      </c>
      <c r="N598" s="116">
        <f t="shared" si="93"/>
        <v>28.67648166645159</v>
      </c>
      <c r="O598" s="117">
        <f t="shared" si="94"/>
        <v>28.651481666451591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28.676981666451592</v>
      </c>
      <c r="L599" s="115">
        <f t="shared" si="99"/>
        <v>28.725981666451592</v>
      </c>
      <c r="M599" s="98">
        <f t="shared" si="92"/>
        <v>28.676481666451593</v>
      </c>
      <c r="N599" s="116">
        <f t="shared" si="93"/>
        <v>28.726481666451591</v>
      </c>
      <c r="O599" s="117">
        <f t="shared" si="94"/>
        <v>28.701481666451592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28.726981666451593</v>
      </c>
      <c r="L600" s="115">
        <f t="shared" si="99"/>
        <v>28.775981666451592</v>
      </c>
      <c r="M600" s="98">
        <f t="shared" si="92"/>
        <v>28.726481666451594</v>
      </c>
      <c r="N600" s="116">
        <f t="shared" si="93"/>
        <v>28.776481666451591</v>
      </c>
      <c r="O600" s="117">
        <f t="shared" si="94"/>
        <v>28.751481666451593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28.776981666451594</v>
      </c>
      <c r="L601" s="115">
        <f t="shared" si="99"/>
        <v>28.825981666451593</v>
      </c>
      <c r="M601" s="98">
        <f t="shared" si="92"/>
        <v>28.776481666451595</v>
      </c>
      <c r="N601" s="116">
        <f t="shared" si="93"/>
        <v>28.826481666451592</v>
      </c>
      <c r="O601" s="117">
        <f t="shared" si="94"/>
        <v>28.801481666451593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28.826981666451594</v>
      </c>
      <c r="L602" s="115">
        <f t="shared" si="99"/>
        <v>28.875981666451594</v>
      </c>
      <c r="M602" s="98">
        <f t="shared" si="92"/>
        <v>28.826481666451595</v>
      </c>
      <c r="N602" s="116">
        <f t="shared" si="93"/>
        <v>28.876481666451593</v>
      </c>
      <c r="O602" s="117">
        <f t="shared" si="94"/>
        <v>28.851481666451594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28.876981666451595</v>
      </c>
      <c r="L603" s="115">
        <f t="shared" si="99"/>
        <v>28.925981666451595</v>
      </c>
      <c r="M603" s="98">
        <f t="shared" si="92"/>
        <v>28.876481666451596</v>
      </c>
      <c r="N603" s="116">
        <f t="shared" si="93"/>
        <v>28.926481666451593</v>
      </c>
      <c r="O603" s="117">
        <f t="shared" si="94"/>
        <v>28.901481666451595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28.926981666451596</v>
      </c>
      <c r="L604" s="115">
        <f t="shared" si="99"/>
        <v>28.975981666451595</v>
      </c>
      <c r="M604" s="98">
        <f t="shared" si="92"/>
        <v>28.926481666451597</v>
      </c>
      <c r="N604" s="116">
        <f t="shared" si="93"/>
        <v>28.976481666451594</v>
      </c>
      <c r="O604" s="117">
        <f t="shared" si="94"/>
        <v>28.951481666451595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28.976981666451596</v>
      </c>
      <c r="L605" s="115">
        <f t="shared" si="99"/>
        <v>29.025981666451596</v>
      </c>
      <c r="M605" s="98">
        <f t="shared" si="92"/>
        <v>28.976481666451598</v>
      </c>
      <c r="N605" s="116">
        <f t="shared" si="93"/>
        <v>29.026481666451595</v>
      </c>
      <c r="O605" s="117">
        <f t="shared" si="94"/>
        <v>29.001481666451596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29.026981666451597</v>
      </c>
      <c r="L606" s="115">
        <f t="shared" si="99"/>
        <v>29.075981666451597</v>
      </c>
      <c r="M606" s="98">
        <f t="shared" si="92"/>
        <v>29.026481666451598</v>
      </c>
      <c r="N606" s="116">
        <f t="shared" si="93"/>
        <v>29.076481666451595</v>
      </c>
      <c r="O606" s="117">
        <f t="shared" si="94"/>
        <v>29.051481666451597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29.076981666451598</v>
      </c>
      <c r="L607" s="115">
        <f t="shared" si="99"/>
        <v>29.125981666451597</v>
      </c>
      <c r="M607" s="98">
        <f t="shared" si="92"/>
        <v>29.076481666451599</v>
      </c>
      <c r="N607" s="116">
        <f t="shared" si="93"/>
        <v>29.126481666451596</v>
      </c>
      <c r="O607" s="117">
        <f t="shared" si="94"/>
        <v>29.101481666451598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29.126981666451599</v>
      </c>
      <c r="L608" s="115">
        <f t="shared" si="99"/>
        <v>29.175981666451598</v>
      </c>
      <c r="M608" s="98">
        <f t="shared" si="92"/>
        <v>29.1264816664516</v>
      </c>
      <c r="N608" s="116">
        <f t="shared" si="93"/>
        <v>29.176481666451597</v>
      </c>
      <c r="O608" s="117">
        <f t="shared" si="94"/>
        <v>29.151481666451598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29.176981666451599</v>
      </c>
      <c r="L609" s="115">
        <f t="shared" si="99"/>
        <v>29.225981666451599</v>
      </c>
      <c r="M609" s="98">
        <f t="shared" si="92"/>
        <v>29.1764816664516</v>
      </c>
      <c r="N609" s="116">
        <f t="shared" si="93"/>
        <v>29.226481666451598</v>
      </c>
      <c r="O609" s="117">
        <f t="shared" si="94"/>
        <v>29.201481666451599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29.2269816664516</v>
      </c>
      <c r="L610" s="115">
        <f t="shared" si="99"/>
        <v>29.275981666451599</v>
      </c>
      <c r="M610" s="98">
        <f t="shared" si="92"/>
        <v>29.226481666451601</v>
      </c>
      <c r="N610" s="116">
        <f t="shared" si="93"/>
        <v>29.276481666451598</v>
      </c>
      <c r="O610" s="117">
        <f t="shared" si="94"/>
        <v>29.2514816664516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29.276981666451601</v>
      </c>
      <c r="L611" s="115">
        <f t="shared" si="99"/>
        <v>29.3259816664516</v>
      </c>
      <c r="M611" s="98">
        <f t="shared" si="92"/>
        <v>29.276481666451602</v>
      </c>
      <c r="N611" s="116">
        <f t="shared" si="93"/>
        <v>29.326481666451599</v>
      </c>
      <c r="O611" s="117">
        <f t="shared" si="94"/>
        <v>29.3014816664516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29.326981666451601</v>
      </c>
      <c r="L612" s="115">
        <f t="shared" si="99"/>
        <v>29.375981666451601</v>
      </c>
      <c r="M612" s="98">
        <f t="shared" si="92"/>
        <v>29.326481666451603</v>
      </c>
      <c r="N612" s="116">
        <f t="shared" si="93"/>
        <v>29.3764816664516</v>
      </c>
      <c r="O612" s="117">
        <f t="shared" si="94"/>
        <v>29.351481666451601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29.376981666451602</v>
      </c>
      <c r="L613" s="115">
        <f t="shared" si="99"/>
        <v>29.425981666451602</v>
      </c>
      <c r="M613" s="98">
        <f t="shared" si="92"/>
        <v>29.376481666451603</v>
      </c>
      <c r="N613" s="116">
        <f t="shared" si="93"/>
        <v>29.4264816664516</v>
      </c>
      <c r="O613" s="117">
        <f t="shared" si="94"/>
        <v>29.401481666451602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29.426981666451603</v>
      </c>
      <c r="L614" s="115">
        <f t="shared" si="99"/>
        <v>29.475981666451602</v>
      </c>
      <c r="M614" s="98">
        <f t="shared" si="92"/>
        <v>29.426481666451604</v>
      </c>
      <c r="N614" s="116">
        <f t="shared" si="93"/>
        <v>29.476481666451601</v>
      </c>
      <c r="O614" s="117">
        <f t="shared" si="94"/>
        <v>29.451481666451603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29.476981666451604</v>
      </c>
      <c r="L615" s="115">
        <f t="shared" si="99"/>
        <v>29.525981666451603</v>
      </c>
      <c r="M615" s="98">
        <f t="shared" si="92"/>
        <v>29.476481666451605</v>
      </c>
      <c r="N615" s="116">
        <f t="shared" si="93"/>
        <v>29.526481666451602</v>
      </c>
      <c r="O615" s="117">
        <f t="shared" si="94"/>
        <v>29.501481666451603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29.526981666451604</v>
      </c>
      <c r="L616" s="115">
        <f t="shared" si="99"/>
        <v>29.575981666451604</v>
      </c>
      <c r="M616" s="98">
        <f t="shared" si="92"/>
        <v>29.526481666451605</v>
      </c>
      <c r="N616" s="116">
        <f t="shared" si="93"/>
        <v>29.576481666451603</v>
      </c>
      <c r="O616" s="117">
        <f t="shared" si="94"/>
        <v>29.551481666451604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29.576981666451605</v>
      </c>
      <c r="L617" s="115">
        <f t="shared" si="99"/>
        <v>29.625981666451604</v>
      </c>
      <c r="M617" s="98">
        <f t="shared" si="92"/>
        <v>29.576481666451606</v>
      </c>
      <c r="N617" s="116">
        <f t="shared" si="93"/>
        <v>29.626481666451603</v>
      </c>
      <c r="O617" s="117">
        <f t="shared" si="94"/>
        <v>29.601481666451605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29.626981666451606</v>
      </c>
      <c r="L618" s="115">
        <f t="shared" si="99"/>
        <v>29.675981666451605</v>
      </c>
      <c r="M618" s="98">
        <f t="shared" si="92"/>
        <v>29.626481666451607</v>
      </c>
      <c r="N618" s="116">
        <f t="shared" si="93"/>
        <v>29.676481666451604</v>
      </c>
      <c r="O618" s="117">
        <f t="shared" si="94"/>
        <v>29.651481666451605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29.676981666451606</v>
      </c>
      <c r="L619" s="115">
        <f t="shared" si="99"/>
        <v>29.725981666451606</v>
      </c>
      <c r="M619" s="98">
        <f t="shared" si="92"/>
        <v>29.676481666451608</v>
      </c>
      <c r="N619" s="116">
        <f t="shared" si="93"/>
        <v>29.726481666451605</v>
      </c>
      <c r="O619" s="117">
        <f t="shared" si="94"/>
        <v>29.701481666451606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29.726981666451607</v>
      </c>
      <c r="L620" s="115">
        <f t="shared" si="99"/>
        <v>29.775981666451607</v>
      </c>
      <c r="M620" s="98">
        <f t="shared" si="92"/>
        <v>29.726481666451608</v>
      </c>
      <c r="N620" s="116">
        <f t="shared" si="93"/>
        <v>29.776481666451605</v>
      </c>
      <c r="O620" s="117">
        <f t="shared" si="94"/>
        <v>29.751481666451607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29.776981666451608</v>
      </c>
      <c r="L621" s="115">
        <f t="shared" si="99"/>
        <v>29.825981666451607</v>
      </c>
      <c r="M621" s="98">
        <f t="shared" si="92"/>
        <v>29.776481666451609</v>
      </c>
      <c r="N621" s="116">
        <f t="shared" si="93"/>
        <v>29.826481666451606</v>
      </c>
      <c r="O621" s="117">
        <f t="shared" si="94"/>
        <v>29.801481666451608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29.826981666451609</v>
      </c>
      <c r="L622" s="115">
        <f t="shared" si="99"/>
        <v>29.875981666451608</v>
      </c>
      <c r="M622" s="98">
        <f t="shared" si="92"/>
        <v>29.82648166645161</v>
      </c>
      <c r="N622" s="116">
        <f t="shared" si="93"/>
        <v>29.876481666451607</v>
      </c>
      <c r="O622" s="117">
        <f t="shared" si="94"/>
        <v>29.851481666451608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29.876981666451609</v>
      </c>
      <c r="L623" s="115">
        <f t="shared" si="99"/>
        <v>29.925981666451609</v>
      </c>
      <c r="M623" s="98">
        <f t="shared" si="92"/>
        <v>29.87648166645161</v>
      </c>
      <c r="N623" s="116">
        <f t="shared" si="93"/>
        <v>29.926481666451608</v>
      </c>
      <c r="O623" s="117">
        <f t="shared" si="94"/>
        <v>29.901481666451609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29.92698166645161</v>
      </c>
      <c r="L624" s="115">
        <f t="shared" si="99"/>
        <v>29.975981666451609</v>
      </c>
      <c r="M624" s="98">
        <f t="shared" si="92"/>
        <v>29.926481666451611</v>
      </c>
      <c r="N624" s="116">
        <f t="shared" si="93"/>
        <v>29.976481666451608</v>
      </c>
      <c r="O624" s="117">
        <f t="shared" si="94"/>
        <v>29.95148166645161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29.976981666451611</v>
      </c>
      <c r="L625" s="115">
        <f t="shared" si="99"/>
        <v>30.02598166645161</v>
      </c>
      <c r="M625" s="98">
        <f t="shared" si="92"/>
        <v>29.976481666451612</v>
      </c>
      <c r="N625" s="116">
        <f t="shared" si="93"/>
        <v>30.026481666451609</v>
      </c>
      <c r="O625" s="117">
        <f t="shared" si="94"/>
        <v>30.00148166645161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30.026981666451611</v>
      </c>
      <c r="L626" s="115">
        <f t="shared" si="99"/>
        <v>30.075981666451611</v>
      </c>
      <c r="M626" s="98">
        <f t="shared" si="92"/>
        <v>30.026481666451613</v>
      </c>
      <c r="N626" s="116">
        <f t="shared" si="93"/>
        <v>30.07648166645161</v>
      </c>
      <c r="O626" s="117">
        <f t="shared" si="94"/>
        <v>30.051481666451611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30.076981666451612</v>
      </c>
      <c r="L627" s="115">
        <f t="shared" si="99"/>
        <v>30.125981666451612</v>
      </c>
      <c r="M627" s="98">
        <f t="shared" si="92"/>
        <v>30.076481666451613</v>
      </c>
      <c r="N627" s="116">
        <f t="shared" si="93"/>
        <v>30.12648166645161</v>
      </c>
      <c r="O627" s="117">
        <f t="shared" si="94"/>
        <v>30.101481666451612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30.126981666451613</v>
      </c>
      <c r="L628" s="115">
        <f t="shared" si="99"/>
        <v>30.175981666451612</v>
      </c>
      <c r="M628" s="98">
        <f t="shared" si="92"/>
        <v>30.126481666451614</v>
      </c>
      <c r="N628" s="116">
        <f t="shared" si="93"/>
        <v>30.176481666451611</v>
      </c>
      <c r="O628" s="117">
        <f t="shared" si="94"/>
        <v>30.151481666451613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30.176981666451614</v>
      </c>
      <c r="L629" s="115">
        <f t="shared" si="99"/>
        <v>30.225981666451613</v>
      </c>
      <c r="M629" s="98">
        <f t="shared" si="92"/>
        <v>30.176481666451615</v>
      </c>
      <c r="N629" s="116">
        <f t="shared" si="93"/>
        <v>30.226481666451612</v>
      </c>
      <c r="O629" s="117">
        <f t="shared" si="94"/>
        <v>30.201481666451613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30.226981666451614</v>
      </c>
      <c r="L630" s="115">
        <f t="shared" si="99"/>
        <v>30.275981666451614</v>
      </c>
      <c r="M630" s="98">
        <f t="shared" si="92"/>
        <v>30.226481666451615</v>
      </c>
      <c r="N630" s="116">
        <f t="shared" si="93"/>
        <v>30.276481666451613</v>
      </c>
      <c r="O630" s="117">
        <f t="shared" si="94"/>
        <v>30.251481666451614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30.276981666451615</v>
      </c>
      <c r="L631" s="115">
        <f t="shared" si="99"/>
        <v>30.325981666451614</v>
      </c>
      <c r="M631" s="98">
        <f t="shared" si="92"/>
        <v>30.276481666451616</v>
      </c>
      <c r="N631" s="116">
        <f t="shared" si="93"/>
        <v>30.326481666451613</v>
      </c>
      <c r="O631" s="117">
        <f t="shared" si="94"/>
        <v>30.301481666451615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30.326981666451616</v>
      </c>
      <c r="L632" s="115">
        <f t="shared" si="99"/>
        <v>30.375981666451615</v>
      </c>
      <c r="M632" s="98">
        <f t="shared" si="92"/>
        <v>30.326481666451617</v>
      </c>
      <c r="N632" s="116">
        <f t="shared" si="93"/>
        <v>30.376481666451614</v>
      </c>
      <c r="O632" s="117">
        <f t="shared" si="94"/>
        <v>30.351481666451615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30.376981666451616</v>
      </c>
      <c r="L633" s="115">
        <f t="shared" si="99"/>
        <v>30.425981666451616</v>
      </c>
      <c r="M633" s="98">
        <f t="shared" si="92"/>
        <v>30.376481666451618</v>
      </c>
      <c r="N633" s="116">
        <f t="shared" si="93"/>
        <v>30.426481666451615</v>
      </c>
      <c r="O633" s="117">
        <f t="shared" si="94"/>
        <v>30.401481666451616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30.426981666451617</v>
      </c>
      <c r="L634" s="115">
        <f t="shared" si="99"/>
        <v>30.475981666451617</v>
      </c>
      <c r="M634" s="98">
        <f t="shared" si="92"/>
        <v>30.426481666451618</v>
      </c>
      <c r="N634" s="116">
        <f t="shared" si="93"/>
        <v>30.476481666451615</v>
      </c>
      <c r="O634" s="117">
        <f t="shared" si="94"/>
        <v>30.451481666451617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30.476981666451618</v>
      </c>
      <c r="L635" s="115">
        <f t="shared" si="99"/>
        <v>30.525981666451617</v>
      </c>
      <c r="M635" s="98">
        <f t="shared" si="92"/>
        <v>30.476481666451619</v>
      </c>
      <c r="N635" s="116">
        <f t="shared" si="93"/>
        <v>30.526481666451616</v>
      </c>
      <c r="O635" s="117">
        <f t="shared" si="94"/>
        <v>30.501481666451618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30.526981666451618</v>
      </c>
      <c r="L636" s="115">
        <f t="shared" si="99"/>
        <v>30.575981666451618</v>
      </c>
      <c r="M636" s="98">
        <f t="shared" si="92"/>
        <v>30.52648166645162</v>
      </c>
      <c r="N636" s="116">
        <f t="shared" si="93"/>
        <v>30.576481666451617</v>
      </c>
      <c r="O636" s="117">
        <f t="shared" si="94"/>
        <v>30.551481666451618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30.576981666451619</v>
      </c>
      <c r="L637" s="115">
        <f t="shared" si="99"/>
        <v>30.625981666451619</v>
      </c>
      <c r="M637" s="98">
        <f t="shared" si="92"/>
        <v>30.57648166645162</v>
      </c>
      <c r="N637" s="116">
        <f t="shared" si="93"/>
        <v>30.626481666451618</v>
      </c>
      <c r="O637" s="117">
        <f t="shared" si="94"/>
        <v>30.601481666451619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30.62698166645162</v>
      </c>
      <c r="L638" s="115">
        <f t="shared" si="99"/>
        <v>30.675981666451619</v>
      </c>
      <c r="M638" s="98">
        <f t="shared" si="92"/>
        <v>30.626481666451621</v>
      </c>
      <c r="N638" s="116">
        <f t="shared" si="93"/>
        <v>30.676481666451618</v>
      </c>
      <c r="O638" s="117">
        <f t="shared" si="94"/>
        <v>30.65148166645162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30.676981666451621</v>
      </c>
      <c r="L639" s="115">
        <f t="shared" si="99"/>
        <v>30.72598166645162</v>
      </c>
      <c r="M639" s="98">
        <f t="shared" si="92"/>
        <v>30.676481666451622</v>
      </c>
      <c r="N639" s="116">
        <f t="shared" si="93"/>
        <v>30.726481666451619</v>
      </c>
      <c r="O639" s="117">
        <f t="shared" si="94"/>
        <v>30.70148166645162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30.726981666451621</v>
      </c>
      <c r="L640" s="115">
        <f t="shared" si="99"/>
        <v>30.775981666451621</v>
      </c>
      <c r="M640" s="98">
        <f t="shared" si="92"/>
        <v>30.726481666451622</v>
      </c>
      <c r="N640" s="116">
        <f t="shared" si="93"/>
        <v>30.77648166645162</v>
      </c>
      <c r="O640" s="117">
        <f t="shared" si="94"/>
        <v>30.751481666451621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30.776981666451622</v>
      </c>
      <c r="L641" s="115">
        <f t="shared" si="99"/>
        <v>30.825981666451622</v>
      </c>
      <c r="M641" s="98">
        <f t="shared" si="92"/>
        <v>30.776481666451623</v>
      </c>
      <c r="N641" s="116">
        <f t="shared" si="93"/>
        <v>30.82648166645162</v>
      </c>
      <c r="O641" s="117">
        <f t="shared" si="94"/>
        <v>30.801481666451622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30.826981666451623</v>
      </c>
      <c r="L642" s="115">
        <f t="shared" si="99"/>
        <v>30.875981666451622</v>
      </c>
      <c r="M642" s="98">
        <f t="shared" si="92"/>
        <v>30.826481666451624</v>
      </c>
      <c r="N642" s="116">
        <f t="shared" si="93"/>
        <v>30.876481666451621</v>
      </c>
      <c r="O642" s="117">
        <f t="shared" si="94"/>
        <v>30.851481666451622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30.876981666451623</v>
      </c>
      <c r="L643" s="115">
        <f t="shared" si="99"/>
        <v>30.925981666451623</v>
      </c>
      <c r="M643" s="98">
        <f t="shared" si="92"/>
        <v>30.876481666451625</v>
      </c>
      <c r="N643" s="116">
        <f t="shared" si="93"/>
        <v>30.926481666451622</v>
      </c>
      <c r="O643" s="117">
        <f t="shared" si="94"/>
        <v>30.901481666451623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30.926981666451624</v>
      </c>
      <c r="L644" s="115">
        <f t="shared" si="99"/>
        <v>30.975981666451624</v>
      </c>
      <c r="M644" s="98">
        <f t="shared" si="92"/>
        <v>30.926481666451625</v>
      </c>
      <c r="N644" s="116">
        <f t="shared" si="93"/>
        <v>30.976481666451622</v>
      </c>
      <c r="O644" s="117">
        <f t="shared" si="94"/>
        <v>30.951481666451624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30.976981666451625</v>
      </c>
      <c r="L645" s="115">
        <f t="shared" si="99"/>
        <v>31.025981666451624</v>
      </c>
      <c r="M645" s="98">
        <f t="shared" ref="M645:M708" si="102">K645-5*10^-(D$2+1)</f>
        <v>30.976481666451626</v>
      </c>
      <c r="N645" s="116">
        <f t="shared" ref="N645:N708" si="103">L645+5*10^-(D$2+1)</f>
        <v>31.026481666451623</v>
      </c>
      <c r="O645" s="117">
        <f t="shared" ref="O645:O708" si="104">AVERAGE(K645,L645)</f>
        <v>31.001481666451625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31.026981666451626</v>
      </c>
      <c r="L646" s="115">
        <f t="shared" ref="L646:L709" si="109">K646+$I$4-POWER(10,-$D$2)</f>
        <v>31.075981666451625</v>
      </c>
      <c r="M646" s="98">
        <f t="shared" si="102"/>
        <v>31.026481666451627</v>
      </c>
      <c r="N646" s="116">
        <f t="shared" si="103"/>
        <v>31.076481666451624</v>
      </c>
      <c r="O646" s="117">
        <f t="shared" si="104"/>
        <v>31.051481666451625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31.076981666451626</v>
      </c>
      <c r="L647" s="115">
        <f t="shared" si="109"/>
        <v>31.125981666451626</v>
      </c>
      <c r="M647" s="98">
        <f t="shared" si="102"/>
        <v>31.076481666451627</v>
      </c>
      <c r="N647" s="116">
        <f t="shared" si="103"/>
        <v>31.126481666451625</v>
      </c>
      <c r="O647" s="117">
        <f t="shared" si="104"/>
        <v>31.101481666451626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31.126981666451627</v>
      </c>
      <c r="L648" s="115">
        <f t="shared" si="109"/>
        <v>31.175981666451626</v>
      </c>
      <c r="M648" s="98">
        <f t="shared" si="102"/>
        <v>31.126481666451628</v>
      </c>
      <c r="N648" s="116">
        <f t="shared" si="103"/>
        <v>31.176481666451625</v>
      </c>
      <c r="O648" s="117">
        <f t="shared" si="104"/>
        <v>31.151481666451627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31.176981666451628</v>
      </c>
      <c r="L649" s="115">
        <f t="shared" si="109"/>
        <v>31.225981666451627</v>
      </c>
      <c r="M649" s="98">
        <f t="shared" si="102"/>
        <v>31.176481666451629</v>
      </c>
      <c r="N649" s="116">
        <f t="shared" si="103"/>
        <v>31.226481666451626</v>
      </c>
      <c r="O649" s="117">
        <f t="shared" si="104"/>
        <v>31.201481666451627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31.226981666451628</v>
      </c>
      <c r="L650" s="115">
        <f t="shared" si="109"/>
        <v>31.275981666451628</v>
      </c>
      <c r="M650" s="98">
        <f t="shared" si="102"/>
        <v>31.22648166645163</v>
      </c>
      <c r="N650" s="116">
        <f t="shared" si="103"/>
        <v>31.276481666451627</v>
      </c>
      <c r="O650" s="117">
        <f t="shared" si="104"/>
        <v>31.251481666451628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31.276981666451629</v>
      </c>
      <c r="L651" s="115">
        <f t="shared" si="109"/>
        <v>31.325981666451629</v>
      </c>
      <c r="M651" s="98">
        <f t="shared" si="102"/>
        <v>31.27648166645163</v>
      </c>
      <c r="N651" s="116">
        <f t="shared" si="103"/>
        <v>31.326481666451627</v>
      </c>
      <c r="O651" s="117">
        <f t="shared" si="104"/>
        <v>31.301481666451629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31.32698166645163</v>
      </c>
      <c r="L652" s="115">
        <f t="shared" si="109"/>
        <v>31.375981666451629</v>
      </c>
      <c r="M652" s="98">
        <f t="shared" si="102"/>
        <v>31.326481666451631</v>
      </c>
      <c r="N652" s="116">
        <f t="shared" si="103"/>
        <v>31.376481666451628</v>
      </c>
      <c r="O652" s="117">
        <f t="shared" si="104"/>
        <v>31.35148166645163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31.376981666451631</v>
      </c>
      <c r="L653" s="115">
        <f t="shared" si="109"/>
        <v>31.42598166645163</v>
      </c>
      <c r="M653" s="98">
        <f t="shared" si="102"/>
        <v>31.376481666451632</v>
      </c>
      <c r="N653" s="116">
        <f t="shared" si="103"/>
        <v>31.426481666451629</v>
      </c>
      <c r="O653" s="117">
        <f t="shared" si="104"/>
        <v>31.40148166645163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31.426981666451631</v>
      </c>
      <c r="L654" s="115">
        <f t="shared" si="109"/>
        <v>31.475981666451631</v>
      </c>
      <c r="M654" s="98">
        <f t="shared" si="102"/>
        <v>31.426481666451632</v>
      </c>
      <c r="N654" s="116">
        <f t="shared" si="103"/>
        <v>31.47648166645163</v>
      </c>
      <c r="O654" s="117">
        <f t="shared" si="104"/>
        <v>31.451481666451631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31.476981666451632</v>
      </c>
      <c r="L655" s="115">
        <f t="shared" si="109"/>
        <v>31.525981666451631</v>
      </c>
      <c r="M655" s="98">
        <f t="shared" si="102"/>
        <v>31.476481666451633</v>
      </c>
      <c r="N655" s="116">
        <f t="shared" si="103"/>
        <v>31.52648166645163</v>
      </c>
      <c r="O655" s="117">
        <f t="shared" si="104"/>
        <v>31.501481666451632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31.526981666451633</v>
      </c>
      <c r="L656" s="115">
        <f t="shared" si="109"/>
        <v>31.575981666451632</v>
      </c>
      <c r="M656" s="98">
        <f t="shared" si="102"/>
        <v>31.526481666451634</v>
      </c>
      <c r="N656" s="116">
        <f t="shared" si="103"/>
        <v>31.576481666451631</v>
      </c>
      <c r="O656" s="117">
        <f t="shared" si="104"/>
        <v>31.551481666451632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31.576981666451633</v>
      </c>
      <c r="L657" s="115">
        <f t="shared" si="109"/>
        <v>31.625981666451633</v>
      </c>
      <c r="M657" s="98">
        <f t="shared" si="102"/>
        <v>31.576481666451635</v>
      </c>
      <c r="N657" s="116">
        <f t="shared" si="103"/>
        <v>31.626481666451632</v>
      </c>
      <c r="O657" s="117">
        <f t="shared" si="104"/>
        <v>31.601481666451633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31.626981666451634</v>
      </c>
      <c r="L658" s="115">
        <f t="shared" si="109"/>
        <v>31.675981666451634</v>
      </c>
      <c r="M658" s="98">
        <f t="shared" si="102"/>
        <v>31.626481666451635</v>
      </c>
      <c r="N658" s="116">
        <f t="shared" si="103"/>
        <v>31.676481666451632</v>
      </c>
      <c r="O658" s="117">
        <f t="shared" si="104"/>
        <v>31.651481666451634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31.676981666451635</v>
      </c>
      <c r="L659" s="115">
        <f t="shared" si="109"/>
        <v>31.725981666451634</v>
      </c>
      <c r="M659" s="98">
        <f t="shared" si="102"/>
        <v>31.676481666451636</v>
      </c>
      <c r="N659" s="116">
        <f t="shared" si="103"/>
        <v>31.726481666451633</v>
      </c>
      <c r="O659" s="117">
        <f t="shared" si="104"/>
        <v>31.701481666451635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31.726981666451636</v>
      </c>
      <c r="L660" s="115">
        <f t="shared" si="109"/>
        <v>31.775981666451635</v>
      </c>
      <c r="M660" s="98">
        <f t="shared" si="102"/>
        <v>31.726481666451637</v>
      </c>
      <c r="N660" s="116">
        <f t="shared" si="103"/>
        <v>31.776481666451634</v>
      </c>
      <c r="O660" s="117">
        <f t="shared" si="104"/>
        <v>31.751481666451635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31.776981666451636</v>
      </c>
      <c r="L661" s="115">
        <f t="shared" si="109"/>
        <v>31.825981666451636</v>
      </c>
      <c r="M661" s="98">
        <f t="shared" si="102"/>
        <v>31.776481666451637</v>
      </c>
      <c r="N661" s="116">
        <f t="shared" si="103"/>
        <v>31.826481666451635</v>
      </c>
      <c r="O661" s="117">
        <f t="shared" si="104"/>
        <v>31.801481666451636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31.826981666451637</v>
      </c>
      <c r="L662" s="115">
        <f t="shared" si="109"/>
        <v>31.875981666451636</v>
      </c>
      <c r="M662" s="98">
        <f t="shared" si="102"/>
        <v>31.826481666451638</v>
      </c>
      <c r="N662" s="116">
        <f t="shared" si="103"/>
        <v>31.876481666451635</v>
      </c>
      <c r="O662" s="117">
        <f t="shared" si="104"/>
        <v>31.851481666451637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31.876981666451638</v>
      </c>
      <c r="L663" s="115">
        <f t="shared" si="109"/>
        <v>31.925981666451637</v>
      </c>
      <c r="M663" s="98">
        <f t="shared" si="102"/>
        <v>31.876481666451639</v>
      </c>
      <c r="N663" s="116">
        <f t="shared" si="103"/>
        <v>31.926481666451636</v>
      </c>
      <c r="O663" s="117">
        <f t="shared" si="104"/>
        <v>31.901481666451637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31.926981666451638</v>
      </c>
      <c r="L664" s="115">
        <f t="shared" si="109"/>
        <v>31.975981666451638</v>
      </c>
      <c r="M664" s="98">
        <f t="shared" si="102"/>
        <v>31.92648166645164</v>
      </c>
      <c r="N664" s="116">
        <f t="shared" si="103"/>
        <v>31.976481666451637</v>
      </c>
      <c r="O664" s="117">
        <f t="shared" si="104"/>
        <v>31.951481666451638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31.976981666451639</v>
      </c>
      <c r="L665" s="115">
        <f t="shared" si="109"/>
        <v>32.025981666451642</v>
      </c>
      <c r="M665" s="98">
        <f t="shared" si="102"/>
        <v>31.97648166645164</v>
      </c>
      <c r="N665" s="116">
        <f t="shared" si="103"/>
        <v>32.026481666451645</v>
      </c>
      <c r="O665" s="117">
        <f t="shared" si="104"/>
        <v>32.001481666451639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32.02698166645164</v>
      </c>
      <c r="L666" s="115">
        <f t="shared" si="109"/>
        <v>32.075981666451639</v>
      </c>
      <c r="M666" s="98">
        <f t="shared" si="102"/>
        <v>32.026481666451637</v>
      </c>
      <c r="N666" s="116">
        <f t="shared" si="103"/>
        <v>32.076481666451642</v>
      </c>
      <c r="O666" s="117">
        <f t="shared" si="104"/>
        <v>32.051481666451636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32.076981666451637</v>
      </c>
      <c r="L667" s="115">
        <f t="shared" si="109"/>
        <v>32.125981666451636</v>
      </c>
      <c r="M667" s="98">
        <f t="shared" si="102"/>
        <v>32.076481666451635</v>
      </c>
      <c r="N667" s="116">
        <f t="shared" si="103"/>
        <v>32.126481666451639</v>
      </c>
      <c r="O667" s="117">
        <f t="shared" si="104"/>
        <v>32.101481666451633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32.126981666451634</v>
      </c>
      <c r="L668" s="115">
        <f t="shared" si="109"/>
        <v>32.175981666451634</v>
      </c>
      <c r="M668" s="98">
        <f t="shared" si="102"/>
        <v>32.126481666451632</v>
      </c>
      <c r="N668" s="116">
        <f t="shared" si="103"/>
        <v>32.176481666451636</v>
      </c>
      <c r="O668" s="117">
        <f t="shared" si="104"/>
        <v>32.15148166645163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32.176981666451631</v>
      </c>
      <c r="L669" s="115">
        <f t="shared" si="109"/>
        <v>32.225981666451631</v>
      </c>
      <c r="M669" s="98">
        <f t="shared" si="102"/>
        <v>32.176481666451629</v>
      </c>
      <c r="N669" s="116">
        <f t="shared" si="103"/>
        <v>32.226481666451633</v>
      </c>
      <c r="O669" s="117">
        <f t="shared" si="104"/>
        <v>32.201481666451627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32.226981666451628</v>
      </c>
      <c r="L670" s="115">
        <f t="shared" si="109"/>
        <v>32.275981666451628</v>
      </c>
      <c r="M670" s="98">
        <f t="shared" si="102"/>
        <v>32.226481666451626</v>
      </c>
      <c r="N670" s="116">
        <f t="shared" si="103"/>
        <v>32.27648166645163</v>
      </c>
      <c r="O670" s="117">
        <f t="shared" si="104"/>
        <v>32.251481666451625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32.276981666451626</v>
      </c>
      <c r="L671" s="115">
        <f t="shared" si="109"/>
        <v>32.325981666451625</v>
      </c>
      <c r="M671" s="98">
        <f t="shared" si="102"/>
        <v>32.276481666451623</v>
      </c>
      <c r="N671" s="116">
        <f t="shared" si="103"/>
        <v>32.326481666451627</v>
      </c>
      <c r="O671" s="117">
        <f t="shared" si="104"/>
        <v>32.301481666451622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32.326981666451623</v>
      </c>
      <c r="L672" s="115">
        <f t="shared" si="109"/>
        <v>32.375981666451622</v>
      </c>
      <c r="M672" s="98">
        <f t="shared" si="102"/>
        <v>32.32648166645162</v>
      </c>
      <c r="N672" s="116">
        <f t="shared" si="103"/>
        <v>32.376481666451625</v>
      </c>
      <c r="O672" s="117">
        <f t="shared" si="104"/>
        <v>32.351481666451619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32.37698166645162</v>
      </c>
      <c r="L673" s="115">
        <f t="shared" si="109"/>
        <v>32.425981666451619</v>
      </c>
      <c r="M673" s="98">
        <f t="shared" si="102"/>
        <v>32.376481666451618</v>
      </c>
      <c r="N673" s="116">
        <f t="shared" si="103"/>
        <v>32.426481666451622</v>
      </c>
      <c r="O673" s="117">
        <f t="shared" si="104"/>
        <v>32.401481666451616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32.426981666451617</v>
      </c>
      <c r="L674" s="115">
        <f t="shared" si="109"/>
        <v>32.475981666451617</v>
      </c>
      <c r="M674" s="98">
        <f t="shared" si="102"/>
        <v>32.426481666451615</v>
      </c>
      <c r="N674" s="116">
        <f t="shared" si="103"/>
        <v>32.476481666451619</v>
      </c>
      <c r="O674" s="117">
        <f t="shared" si="104"/>
        <v>32.451481666451613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32.476981666451614</v>
      </c>
      <c r="L675" s="115">
        <f t="shared" si="109"/>
        <v>32.525981666451614</v>
      </c>
      <c r="M675" s="98">
        <f t="shared" si="102"/>
        <v>32.476481666451612</v>
      </c>
      <c r="N675" s="116">
        <f t="shared" si="103"/>
        <v>32.526481666451616</v>
      </c>
      <c r="O675" s="117">
        <f t="shared" si="104"/>
        <v>32.50148166645161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32.526981666451611</v>
      </c>
      <c r="L676" s="115">
        <f t="shared" si="109"/>
        <v>32.575981666451611</v>
      </c>
      <c r="M676" s="98">
        <f t="shared" si="102"/>
        <v>32.526481666451609</v>
      </c>
      <c r="N676" s="116">
        <f t="shared" si="103"/>
        <v>32.576481666451613</v>
      </c>
      <c r="O676" s="117">
        <f t="shared" si="104"/>
        <v>32.551481666451608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32.576981666451609</v>
      </c>
      <c r="L677" s="115">
        <f t="shared" si="109"/>
        <v>32.625981666451608</v>
      </c>
      <c r="M677" s="98">
        <f t="shared" si="102"/>
        <v>32.576481666451606</v>
      </c>
      <c r="N677" s="116">
        <f t="shared" si="103"/>
        <v>32.62648166645161</v>
      </c>
      <c r="O677" s="117">
        <f t="shared" si="104"/>
        <v>32.601481666451605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32.626981666451606</v>
      </c>
      <c r="L678" s="115">
        <f t="shared" si="109"/>
        <v>32.675981666451605</v>
      </c>
      <c r="M678" s="98">
        <f t="shared" si="102"/>
        <v>32.626481666451603</v>
      </c>
      <c r="N678" s="116">
        <f t="shared" si="103"/>
        <v>32.676481666451608</v>
      </c>
      <c r="O678" s="117">
        <f t="shared" si="104"/>
        <v>32.651481666451602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32.676981666451603</v>
      </c>
      <c r="L679" s="115">
        <f t="shared" si="109"/>
        <v>32.725981666451602</v>
      </c>
      <c r="M679" s="98">
        <f t="shared" si="102"/>
        <v>32.6764816664516</v>
      </c>
      <c r="N679" s="116">
        <f t="shared" si="103"/>
        <v>32.726481666451605</v>
      </c>
      <c r="O679" s="117">
        <f t="shared" si="104"/>
        <v>32.701481666451599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32.7269816664516</v>
      </c>
      <c r="L680" s="115">
        <f t="shared" si="109"/>
        <v>32.775981666451599</v>
      </c>
      <c r="M680" s="98">
        <f t="shared" si="102"/>
        <v>32.726481666451598</v>
      </c>
      <c r="N680" s="116">
        <f t="shared" si="103"/>
        <v>32.776481666451602</v>
      </c>
      <c r="O680" s="117">
        <f t="shared" si="104"/>
        <v>32.751481666451596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32.776981666451597</v>
      </c>
      <c r="L681" s="115">
        <f t="shared" si="109"/>
        <v>32.825981666451597</v>
      </c>
      <c r="M681" s="98">
        <f t="shared" si="102"/>
        <v>32.776481666451595</v>
      </c>
      <c r="N681" s="116">
        <f t="shared" si="103"/>
        <v>32.826481666451599</v>
      </c>
      <c r="O681" s="117">
        <f t="shared" si="104"/>
        <v>32.801481666451593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32.826981666451594</v>
      </c>
      <c r="L682" s="115">
        <f t="shared" si="109"/>
        <v>32.875981666451594</v>
      </c>
      <c r="M682" s="98">
        <f t="shared" si="102"/>
        <v>32.826481666451592</v>
      </c>
      <c r="N682" s="116">
        <f t="shared" si="103"/>
        <v>32.876481666451596</v>
      </c>
      <c r="O682" s="117">
        <f t="shared" si="104"/>
        <v>32.851481666451591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32.876981666451591</v>
      </c>
      <c r="L683" s="115">
        <f t="shared" si="109"/>
        <v>32.925981666451591</v>
      </c>
      <c r="M683" s="98">
        <f t="shared" si="102"/>
        <v>32.876481666451589</v>
      </c>
      <c r="N683" s="116">
        <f t="shared" si="103"/>
        <v>32.926481666451593</v>
      </c>
      <c r="O683" s="117">
        <f t="shared" si="104"/>
        <v>32.901481666451588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32.926981666451589</v>
      </c>
      <c r="L684" s="115">
        <f t="shared" si="109"/>
        <v>32.975981666451588</v>
      </c>
      <c r="M684" s="98">
        <f t="shared" si="102"/>
        <v>32.926481666451586</v>
      </c>
      <c r="N684" s="116">
        <f t="shared" si="103"/>
        <v>32.976481666451591</v>
      </c>
      <c r="O684" s="117">
        <f t="shared" si="104"/>
        <v>32.951481666451585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32.976981666451586</v>
      </c>
      <c r="L685" s="115">
        <f t="shared" si="109"/>
        <v>33.025981666451585</v>
      </c>
      <c r="M685" s="98">
        <f t="shared" si="102"/>
        <v>32.976481666451583</v>
      </c>
      <c r="N685" s="116">
        <f t="shared" si="103"/>
        <v>33.026481666451588</v>
      </c>
      <c r="O685" s="117">
        <f t="shared" si="104"/>
        <v>33.001481666451582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33.026981666451583</v>
      </c>
      <c r="L686" s="115">
        <f t="shared" si="109"/>
        <v>33.075981666451582</v>
      </c>
      <c r="M686" s="98">
        <f t="shared" si="102"/>
        <v>33.026481666451581</v>
      </c>
      <c r="N686" s="116">
        <f t="shared" si="103"/>
        <v>33.076481666451585</v>
      </c>
      <c r="O686" s="117">
        <f t="shared" si="104"/>
        <v>33.051481666451579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33.07698166645158</v>
      </c>
      <c r="L687" s="115">
        <f t="shared" si="109"/>
        <v>33.12598166645158</v>
      </c>
      <c r="M687" s="98">
        <f t="shared" si="102"/>
        <v>33.076481666451578</v>
      </c>
      <c r="N687" s="116">
        <f t="shared" si="103"/>
        <v>33.126481666451582</v>
      </c>
      <c r="O687" s="117">
        <f t="shared" si="104"/>
        <v>33.101481666451576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33.126981666451577</v>
      </c>
      <c r="L688" s="115">
        <f t="shared" si="109"/>
        <v>33.175981666451577</v>
      </c>
      <c r="M688" s="98">
        <f t="shared" si="102"/>
        <v>33.126481666451575</v>
      </c>
      <c r="N688" s="116">
        <f t="shared" si="103"/>
        <v>33.176481666451579</v>
      </c>
      <c r="O688" s="117">
        <f t="shared" si="104"/>
        <v>33.151481666451573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33.176981666451574</v>
      </c>
      <c r="L689" s="115">
        <f t="shared" si="109"/>
        <v>33.225981666451574</v>
      </c>
      <c r="M689" s="98">
        <f t="shared" si="102"/>
        <v>33.176481666451572</v>
      </c>
      <c r="N689" s="116">
        <f t="shared" si="103"/>
        <v>33.226481666451576</v>
      </c>
      <c r="O689" s="117">
        <f t="shared" si="104"/>
        <v>33.201481666451571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33.226981666451572</v>
      </c>
      <c r="L690" s="115">
        <f t="shared" si="109"/>
        <v>33.275981666451571</v>
      </c>
      <c r="M690" s="98">
        <f t="shared" si="102"/>
        <v>33.226481666451569</v>
      </c>
      <c r="N690" s="116">
        <f t="shared" si="103"/>
        <v>33.276481666451573</v>
      </c>
      <c r="O690" s="117">
        <f t="shared" si="104"/>
        <v>33.251481666451568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33.276981666451569</v>
      </c>
      <c r="L691" s="115">
        <f t="shared" si="109"/>
        <v>33.325981666451568</v>
      </c>
      <c r="M691" s="98">
        <f t="shared" si="102"/>
        <v>33.276481666451566</v>
      </c>
      <c r="N691" s="116">
        <f t="shared" si="103"/>
        <v>33.326481666451571</v>
      </c>
      <c r="O691" s="117">
        <f t="shared" si="104"/>
        <v>33.301481666451565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33.326981666451566</v>
      </c>
      <c r="L692" s="115">
        <f t="shared" si="109"/>
        <v>33.375981666451565</v>
      </c>
      <c r="M692" s="98">
        <f t="shared" si="102"/>
        <v>33.326481666451564</v>
      </c>
      <c r="N692" s="116">
        <f t="shared" si="103"/>
        <v>33.376481666451568</v>
      </c>
      <c r="O692" s="117">
        <f t="shared" si="104"/>
        <v>33.351481666451562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33.376981666451563</v>
      </c>
      <c r="L693" s="115">
        <f t="shared" si="109"/>
        <v>33.425981666451563</v>
      </c>
      <c r="M693" s="98">
        <f t="shared" si="102"/>
        <v>33.376481666451561</v>
      </c>
      <c r="N693" s="116">
        <f t="shared" si="103"/>
        <v>33.426481666451565</v>
      </c>
      <c r="O693" s="117">
        <f t="shared" si="104"/>
        <v>33.401481666451559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33.42698166645156</v>
      </c>
      <c r="L694" s="115">
        <f t="shared" si="109"/>
        <v>33.47598166645156</v>
      </c>
      <c r="M694" s="98">
        <f t="shared" si="102"/>
        <v>33.426481666451558</v>
      </c>
      <c r="N694" s="116">
        <f t="shared" si="103"/>
        <v>33.476481666451562</v>
      </c>
      <c r="O694" s="117">
        <f t="shared" si="104"/>
        <v>33.451481666451556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33.476981666451557</v>
      </c>
      <c r="L695" s="115">
        <f t="shared" si="109"/>
        <v>33.525981666451557</v>
      </c>
      <c r="M695" s="98">
        <f t="shared" si="102"/>
        <v>33.476481666451555</v>
      </c>
      <c r="N695" s="116">
        <f t="shared" si="103"/>
        <v>33.526481666451559</v>
      </c>
      <c r="O695" s="117">
        <f t="shared" si="104"/>
        <v>33.501481666451554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33.526981666451555</v>
      </c>
      <c r="L696" s="115">
        <f t="shared" si="109"/>
        <v>33.575981666451554</v>
      </c>
      <c r="M696" s="98">
        <f t="shared" si="102"/>
        <v>33.526481666451552</v>
      </c>
      <c r="N696" s="116">
        <f t="shared" si="103"/>
        <v>33.576481666451556</v>
      </c>
      <c r="O696" s="117">
        <f t="shared" si="104"/>
        <v>33.551481666451551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33.576981666451552</v>
      </c>
      <c r="L697" s="115">
        <f t="shared" si="109"/>
        <v>33.625981666451551</v>
      </c>
      <c r="M697" s="98">
        <f t="shared" si="102"/>
        <v>33.576481666451549</v>
      </c>
      <c r="N697" s="116">
        <f t="shared" si="103"/>
        <v>33.626481666451554</v>
      </c>
      <c r="O697" s="117">
        <f t="shared" si="104"/>
        <v>33.601481666451548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33.626981666451549</v>
      </c>
      <c r="L698" s="115">
        <f t="shared" si="109"/>
        <v>33.675981666451548</v>
      </c>
      <c r="M698" s="98">
        <f t="shared" si="102"/>
        <v>33.626481666451546</v>
      </c>
      <c r="N698" s="116">
        <f t="shared" si="103"/>
        <v>33.676481666451551</v>
      </c>
      <c r="O698" s="117">
        <f t="shared" si="104"/>
        <v>33.651481666451545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33.676981666451546</v>
      </c>
      <c r="L699" s="115">
        <f t="shared" si="109"/>
        <v>33.725981666451545</v>
      </c>
      <c r="M699" s="98">
        <f t="shared" si="102"/>
        <v>33.676481666451544</v>
      </c>
      <c r="N699" s="116">
        <f t="shared" si="103"/>
        <v>33.726481666451548</v>
      </c>
      <c r="O699" s="117">
        <f t="shared" si="104"/>
        <v>33.701481666451542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33.726981666451543</v>
      </c>
      <c r="L700" s="115">
        <f t="shared" si="109"/>
        <v>33.775981666451543</v>
      </c>
      <c r="M700" s="98">
        <f t="shared" si="102"/>
        <v>33.726481666451541</v>
      </c>
      <c r="N700" s="116">
        <f t="shared" si="103"/>
        <v>33.776481666451545</v>
      </c>
      <c r="O700" s="117">
        <f t="shared" si="104"/>
        <v>33.751481666451539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33.77698166645154</v>
      </c>
      <c r="L701" s="115">
        <f t="shared" si="109"/>
        <v>33.82598166645154</v>
      </c>
      <c r="M701" s="98">
        <f t="shared" si="102"/>
        <v>33.776481666451538</v>
      </c>
      <c r="N701" s="116">
        <f t="shared" si="103"/>
        <v>33.826481666451542</v>
      </c>
      <c r="O701" s="117">
        <f t="shared" si="104"/>
        <v>33.801481666451537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33.826981666451537</v>
      </c>
      <c r="L702" s="115">
        <f t="shared" si="109"/>
        <v>33.875981666451537</v>
      </c>
      <c r="M702" s="98">
        <f t="shared" si="102"/>
        <v>33.826481666451535</v>
      </c>
      <c r="N702" s="116">
        <f t="shared" si="103"/>
        <v>33.876481666451539</v>
      </c>
      <c r="O702" s="117">
        <f t="shared" si="104"/>
        <v>33.851481666451534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33.876981666451535</v>
      </c>
      <c r="L703" s="115">
        <f t="shared" si="109"/>
        <v>33.925981666451534</v>
      </c>
      <c r="M703" s="98">
        <f t="shared" si="102"/>
        <v>33.876481666451532</v>
      </c>
      <c r="N703" s="116">
        <f t="shared" si="103"/>
        <v>33.926481666451537</v>
      </c>
      <c r="O703" s="117">
        <f t="shared" si="104"/>
        <v>33.901481666451531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33.926981666451532</v>
      </c>
      <c r="L704" s="115">
        <f t="shared" si="109"/>
        <v>33.975981666451531</v>
      </c>
      <c r="M704" s="98">
        <f t="shared" si="102"/>
        <v>33.926481666451529</v>
      </c>
      <c r="N704" s="116">
        <f t="shared" si="103"/>
        <v>33.976481666451534</v>
      </c>
      <c r="O704" s="117">
        <f t="shared" si="104"/>
        <v>33.951481666451528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33.976981666451529</v>
      </c>
      <c r="L705" s="115">
        <f t="shared" si="109"/>
        <v>34.025981666451528</v>
      </c>
      <c r="M705" s="98">
        <f t="shared" si="102"/>
        <v>33.976481666451527</v>
      </c>
      <c r="N705" s="116">
        <f t="shared" si="103"/>
        <v>34.026481666451531</v>
      </c>
      <c r="O705" s="117">
        <f t="shared" si="104"/>
        <v>34.001481666451525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34.026981666451526</v>
      </c>
      <c r="L706" s="115">
        <f t="shared" si="109"/>
        <v>34.075981666451526</v>
      </c>
      <c r="M706" s="98">
        <f t="shared" si="102"/>
        <v>34.026481666451524</v>
      </c>
      <c r="N706" s="116">
        <f t="shared" si="103"/>
        <v>34.076481666451528</v>
      </c>
      <c r="O706" s="117">
        <f t="shared" si="104"/>
        <v>34.051481666451522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34.076981666451523</v>
      </c>
      <c r="L707" s="115">
        <f t="shared" si="109"/>
        <v>34.125981666451523</v>
      </c>
      <c r="M707" s="98">
        <f t="shared" si="102"/>
        <v>34.076481666451521</v>
      </c>
      <c r="N707" s="116">
        <f t="shared" si="103"/>
        <v>34.126481666451525</v>
      </c>
      <c r="O707" s="117">
        <f t="shared" si="104"/>
        <v>34.101481666451519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34.12698166645152</v>
      </c>
      <c r="L708" s="115">
        <f t="shared" si="109"/>
        <v>34.17598166645152</v>
      </c>
      <c r="M708" s="98">
        <f t="shared" si="102"/>
        <v>34.126481666451518</v>
      </c>
      <c r="N708" s="116">
        <f t="shared" si="103"/>
        <v>34.176481666451522</v>
      </c>
      <c r="O708" s="117">
        <f t="shared" si="104"/>
        <v>34.151481666451517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34.176981666451518</v>
      </c>
      <c r="L709" s="115">
        <f t="shared" si="109"/>
        <v>34.225981666451517</v>
      </c>
      <c r="M709" s="98">
        <f t="shared" ref="M709:M772" si="112">K709-5*10^-(D$2+1)</f>
        <v>34.176481666451515</v>
      </c>
      <c r="N709" s="116">
        <f t="shared" ref="N709:N772" si="113">L709+5*10^-(D$2+1)</f>
        <v>34.226481666451519</v>
      </c>
      <c r="O709" s="117">
        <f t="shared" ref="O709:O772" si="114">AVERAGE(K709,L709)</f>
        <v>34.201481666451514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34.226981666451515</v>
      </c>
      <c r="L710" s="115">
        <f t="shared" ref="L710:L773" si="119">K710+$I$4-POWER(10,-$D$2)</f>
        <v>34.275981666451514</v>
      </c>
      <c r="M710" s="98">
        <f t="shared" si="112"/>
        <v>34.226481666451512</v>
      </c>
      <c r="N710" s="116">
        <f t="shared" si="113"/>
        <v>34.276481666451517</v>
      </c>
      <c r="O710" s="117">
        <f t="shared" si="114"/>
        <v>34.251481666451511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34.276981666451512</v>
      </c>
      <c r="L711" s="115">
        <f t="shared" si="119"/>
        <v>34.325981666451511</v>
      </c>
      <c r="M711" s="98">
        <f t="shared" si="112"/>
        <v>34.27648166645151</v>
      </c>
      <c r="N711" s="116">
        <f t="shared" si="113"/>
        <v>34.326481666451514</v>
      </c>
      <c r="O711" s="117">
        <f t="shared" si="114"/>
        <v>34.301481666451508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34.326981666451509</v>
      </c>
      <c r="L712" s="115">
        <f t="shared" si="119"/>
        <v>34.375981666451509</v>
      </c>
      <c r="M712" s="98">
        <f t="shared" si="112"/>
        <v>34.326481666451507</v>
      </c>
      <c r="N712" s="116">
        <f t="shared" si="113"/>
        <v>34.376481666451511</v>
      </c>
      <c r="O712" s="117">
        <f t="shared" si="114"/>
        <v>34.351481666451505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34.376981666451506</v>
      </c>
      <c r="L713" s="115">
        <f t="shared" si="119"/>
        <v>34.425981666451506</v>
      </c>
      <c r="M713" s="98">
        <f t="shared" si="112"/>
        <v>34.376481666451504</v>
      </c>
      <c r="N713" s="116">
        <f t="shared" si="113"/>
        <v>34.426481666451508</v>
      </c>
      <c r="O713" s="117">
        <f t="shared" si="114"/>
        <v>34.401481666451502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34.426981666451503</v>
      </c>
      <c r="L714" s="115">
        <f t="shared" si="119"/>
        <v>34.475981666451503</v>
      </c>
      <c r="M714" s="98">
        <f t="shared" si="112"/>
        <v>34.426481666451501</v>
      </c>
      <c r="N714" s="116">
        <f t="shared" si="113"/>
        <v>34.476481666451505</v>
      </c>
      <c r="O714" s="117">
        <f t="shared" si="114"/>
        <v>34.4514816664515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34.476981666451501</v>
      </c>
      <c r="L715" s="115">
        <f t="shared" si="119"/>
        <v>34.5259816664515</v>
      </c>
      <c r="M715" s="98">
        <f t="shared" si="112"/>
        <v>34.476481666451498</v>
      </c>
      <c r="N715" s="116">
        <f t="shared" si="113"/>
        <v>34.526481666451502</v>
      </c>
      <c r="O715" s="117">
        <f t="shared" si="114"/>
        <v>34.501481666451497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34.526981666451498</v>
      </c>
      <c r="L716" s="115">
        <f t="shared" si="119"/>
        <v>34.575981666451497</v>
      </c>
      <c r="M716" s="98">
        <f t="shared" si="112"/>
        <v>34.526481666451495</v>
      </c>
      <c r="N716" s="116">
        <f t="shared" si="113"/>
        <v>34.5764816664515</v>
      </c>
      <c r="O716" s="117">
        <f t="shared" si="114"/>
        <v>34.551481666451494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34.576981666451495</v>
      </c>
      <c r="L717" s="115">
        <f t="shared" si="119"/>
        <v>34.625981666451494</v>
      </c>
      <c r="M717" s="98">
        <f t="shared" si="112"/>
        <v>34.576481666451492</v>
      </c>
      <c r="N717" s="116">
        <f t="shared" si="113"/>
        <v>34.626481666451497</v>
      </c>
      <c r="O717" s="117">
        <f t="shared" si="114"/>
        <v>34.601481666451491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34.626981666451492</v>
      </c>
      <c r="L718" s="115">
        <f t="shared" si="119"/>
        <v>34.675981666451491</v>
      </c>
      <c r="M718" s="98">
        <f t="shared" si="112"/>
        <v>34.62648166645149</v>
      </c>
      <c r="N718" s="116">
        <f t="shared" si="113"/>
        <v>34.676481666451494</v>
      </c>
      <c r="O718" s="117">
        <f t="shared" si="114"/>
        <v>34.651481666451488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34.676981666451489</v>
      </c>
      <c r="L719" s="115">
        <f t="shared" si="119"/>
        <v>34.725981666451489</v>
      </c>
      <c r="M719" s="98">
        <f t="shared" si="112"/>
        <v>34.676481666451487</v>
      </c>
      <c r="N719" s="116">
        <f t="shared" si="113"/>
        <v>34.726481666451491</v>
      </c>
      <c r="O719" s="117">
        <f t="shared" si="114"/>
        <v>34.701481666451485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34.726981666451486</v>
      </c>
      <c r="L720" s="115">
        <f t="shared" si="119"/>
        <v>34.775981666451486</v>
      </c>
      <c r="M720" s="98">
        <f t="shared" si="112"/>
        <v>34.726481666451484</v>
      </c>
      <c r="N720" s="116">
        <f t="shared" si="113"/>
        <v>34.776481666451488</v>
      </c>
      <c r="O720" s="117">
        <f t="shared" si="114"/>
        <v>34.751481666451483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34.776981666451483</v>
      </c>
      <c r="L721" s="115">
        <f t="shared" si="119"/>
        <v>34.825981666451483</v>
      </c>
      <c r="M721" s="98">
        <f t="shared" si="112"/>
        <v>34.776481666451481</v>
      </c>
      <c r="N721" s="116">
        <f t="shared" si="113"/>
        <v>34.826481666451485</v>
      </c>
      <c r="O721" s="117">
        <f t="shared" si="114"/>
        <v>34.80148166645148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34.826981666451481</v>
      </c>
      <c r="L722" s="115">
        <f t="shared" si="119"/>
        <v>34.87598166645148</v>
      </c>
      <c r="M722" s="98">
        <f t="shared" si="112"/>
        <v>34.826481666451478</v>
      </c>
      <c r="N722" s="116">
        <f t="shared" si="113"/>
        <v>34.876481666451483</v>
      </c>
      <c r="O722" s="117">
        <f t="shared" si="114"/>
        <v>34.851481666451477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34.876981666451478</v>
      </c>
      <c r="L723" s="115">
        <f t="shared" si="119"/>
        <v>34.925981666451477</v>
      </c>
      <c r="M723" s="98">
        <f t="shared" si="112"/>
        <v>34.876481666451475</v>
      </c>
      <c r="N723" s="116">
        <f t="shared" si="113"/>
        <v>34.92648166645148</v>
      </c>
      <c r="O723" s="117">
        <f t="shared" si="114"/>
        <v>34.901481666451474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34.926981666451475</v>
      </c>
      <c r="L724" s="115">
        <f t="shared" si="119"/>
        <v>34.975981666451474</v>
      </c>
      <c r="M724" s="98">
        <f t="shared" si="112"/>
        <v>34.926481666451473</v>
      </c>
      <c r="N724" s="116">
        <f t="shared" si="113"/>
        <v>34.976481666451477</v>
      </c>
      <c r="O724" s="117">
        <f t="shared" si="114"/>
        <v>34.951481666451471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34.976981666451472</v>
      </c>
      <c r="L725" s="115">
        <f t="shared" si="119"/>
        <v>35.025981666451472</v>
      </c>
      <c r="M725" s="98">
        <f t="shared" si="112"/>
        <v>34.97648166645147</v>
      </c>
      <c r="N725" s="116">
        <f t="shared" si="113"/>
        <v>35.026481666451474</v>
      </c>
      <c r="O725" s="117">
        <f t="shared" si="114"/>
        <v>35.001481666451468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35.026981666451469</v>
      </c>
      <c r="L726" s="115">
        <f t="shared" si="119"/>
        <v>35.075981666451469</v>
      </c>
      <c r="M726" s="98">
        <f t="shared" si="112"/>
        <v>35.026481666451467</v>
      </c>
      <c r="N726" s="116">
        <f t="shared" si="113"/>
        <v>35.076481666451471</v>
      </c>
      <c r="O726" s="117">
        <f t="shared" si="114"/>
        <v>35.051481666451465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35.076981666451466</v>
      </c>
      <c r="L727" s="115">
        <f t="shared" si="119"/>
        <v>35.125981666451466</v>
      </c>
      <c r="M727" s="98">
        <f t="shared" si="112"/>
        <v>35.076481666451464</v>
      </c>
      <c r="N727" s="116">
        <f t="shared" si="113"/>
        <v>35.126481666451468</v>
      </c>
      <c r="O727" s="117">
        <f t="shared" si="114"/>
        <v>35.101481666451463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35.126981666451464</v>
      </c>
      <c r="L728" s="115">
        <f t="shared" si="119"/>
        <v>35.175981666451463</v>
      </c>
      <c r="M728" s="98">
        <f t="shared" si="112"/>
        <v>35.126481666451461</v>
      </c>
      <c r="N728" s="116">
        <f t="shared" si="113"/>
        <v>35.176481666451465</v>
      </c>
      <c r="O728" s="117">
        <f t="shared" si="114"/>
        <v>35.15148166645146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35.176981666451461</v>
      </c>
      <c r="L729" s="115">
        <f t="shared" si="119"/>
        <v>35.22598166645146</v>
      </c>
      <c r="M729" s="98">
        <f t="shared" si="112"/>
        <v>35.176481666451458</v>
      </c>
      <c r="N729" s="116">
        <f t="shared" si="113"/>
        <v>35.226481666451463</v>
      </c>
      <c r="O729" s="117">
        <f t="shared" si="114"/>
        <v>35.201481666451457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35.226981666451458</v>
      </c>
      <c r="L730" s="115">
        <f t="shared" si="119"/>
        <v>35.275981666451457</v>
      </c>
      <c r="M730" s="98">
        <f t="shared" si="112"/>
        <v>35.226481666451456</v>
      </c>
      <c r="N730" s="116">
        <f t="shared" si="113"/>
        <v>35.27648166645146</v>
      </c>
      <c r="O730" s="117">
        <f t="shared" si="114"/>
        <v>35.251481666451454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35.276981666451455</v>
      </c>
      <c r="L731" s="115">
        <f t="shared" si="119"/>
        <v>35.325981666451455</v>
      </c>
      <c r="M731" s="98">
        <f t="shared" si="112"/>
        <v>35.276481666451453</v>
      </c>
      <c r="N731" s="116">
        <f t="shared" si="113"/>
        <v>35.326481666451457</v>
      </c>
      <c r="O731" s="117">
        <f t="shared" si="114"/>
        <v>35.301481666451451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35.326981666451452</v>
      </c>
      <c r="L732" s="115">
        <f t="shared" si="119"/>
        <v>35.375981666451452</v>
      </c>
      <c r="M732" s="98">
        <f t="shared" si="112"/>
        <v>35.32648166645145</v>
      </c>
      <c r="N732" s="116">
        <f t="shared" si="113"/>
        <v>35.376481666451454</v>
      </c>
      <c r="O732" s="117">
        <f t="shared" si="114"/>
        <v>35.351481666451448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35.376981666451449</v>
      </c>
      <c r="L733" s="115">
        <f t="shared" si="119"/>
        <v>35.425981666451449</v>
      </c>
      <c r="M733" s="98">
        <f t="shared" si="112"/>
        <v>35.376481666451447</v>
      </c>
      <c r="N733" s="116">
        <f t="shared" si="113"/>
        <v>35.426481666451451</v>
      </c>
      <c r="O733" s="117">
        <f t="shared" si="114"/>
        <v>35.401481666451446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35.426981666451447</v>
      </c>
      <c r="L734" s="115">
        <f t="shared" si="119"/>
        <v>35.475981666451446</v>
      </c>
      <c r="M734" s="98">
        <f t="shared" si="112"/>
        <v>35.426481666451444</v>
      </c>
      <c r="N734" s="116">
        <f t="shared" si="113"/>
        <v>35.476481666451448</v>
      </c>
      <c r="O734" s="117">
        <f t="shared" si="114"/>
        <v>35.451481666451443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35.476981666451444</v>
      </c>
      <c r="L735" s="115">
        <f t="shared" si="119"/>
        <v>35.525981666451443</v>
      </c>
      <c r="M735" s="98">
        <f t="shared" si="112"/>
        <v>35.476481666451441</v>
      </c>
      <c r="N735" s="116">
        <f t="shared" si="113"/>
        <v>35.526481666451446</v>
      </c>
      <c r="O735" s="117">
        <f t="shared" si="114"/>
        <v>35.50148166645144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35.526981666451441</v>
      </c>
      <c r="L736" s="115">
        <f t="shared" si="119"/>
        <v>35.57598166645144</v>
      </c>
      <c r="M736" s="98">
        <f t="shared" si="112"/>
        <v>35.526481666451438</v>
      </c>
      <c r="N736" s="116">
        <f t="shared" si="113"/>
        <v>35.576481666451443</v>
      </c>
      <c r="O736" s="117">
        <f t="shared" si="114"/>
        <v>35.551481666451437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35.576981666451438</v>
      </c>
      <c r="L737" s="115">
        <f t="shared" si="119"/>
        <v>35.625981666451437</v>
      </c>
      <c r="M737" s="98">
        <f t="shared" si="112"/>
        <v>35.576481666451436</v>
      </c>
      <c r="N737" s="116">
        <f t="shared" si="113"/>
        <v>35.62648166645144</v>
      </c>
      <c r="O737" s="117">
        <f t="shared" si="114"/>
        <v>35.601481666451434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35.626981666451435</v>
      </c>
      <c r="L738" s="115">
        <f t="shared" si="119"/>
        <v>35.675981666451435</v>
      </c>
      <c r="M738" s="98">
        <f t="shared" si="112"/>
        <v>35.626481666451433</v>
      </c>
      <c r="N738" s="116">
        <f t="shared" si="113"/>
        <v>35.676481666451437</v>
      </c>
      <c r="O738" s="117">
        <f t="shared" si="114"/>
        <v>35.651481666451431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35.676981666451432</v>
      </c>
      <c r="L739" s="115">
        <f t="shared" si="119"/>
        <v>35.725981666451432</v>
      </c>
      <c r="M739" s="98">
        <f t="shared" si="112"/>
        <v>35.67648166645143</v>
      </c>
      <c r="N739" s="116">
        <f t="shared" si="113"/>
        <v>35.726481666451434</v>
      </c>
      <c r="O739" s="117">
        <f t="shared" si="114"/>
        <v>35.701481666451429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35.726981666451429</v>
      </c>
      <c r="L740" s="115">
        <f t="shared" si="119"/>
        <v>35.775981666451429</v>
      </c>
      <c r="M740" s="98">
        <f t="shared" si="112"/>
        <v>35.726481666451427</v>
      </c>
      <c r="N740" s="116">
        <f t="shared" si="113"/>
        <v>35.776481666451431</v>
      </c>
      <c r="O740" s="117">
        <f t="shared" si="114"/>
        <v>35.751481666451426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35.776981666451427</v>
      </c>
      <c r="L741" s="115">
        <f t="shared" si="119"/>
        <v>35.825981666451426</v>
      </c>
      <c r="M741" s="98">
        <f t="shared" si="112"/>
        <v>35.776481666451424</v>
      </c>
      <c r="N741" s="116">
        <f t="shared" si="113"/>
        <v>35.826481666451429</v>
      </c>
      <c r="O741" s="117">
        <f t="shared" si="114"/>
        <v>35.801481666451423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35.826981666451424</v>
      </c>
      <c r="L742" s="115">
        <f t="shared" si="119"/>
        <v>35.875981666451423</v>
      </c>
      <c r="M742" s="98">
        <f t="shared" si="112"/>
        <v>35.826481666451421</v>
      </c>
      <c r="N742" s="116">
        <f t="shared" si="113"/>
        <v>35.876481666451426</v>
      </c>
      <c r="O742" s="117">
        <f t="shared" si="114"/>
        <v>35.85148166645142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35.876981666451421</v>
      </c>
      <c r="L743" s="115">
        <f t="shared" si="119"/>
        <v>35.92598166645142</v>
      </c>
      <c r="M743" s="98">
        <f t="shared" si="112"/>
        <v>35.876481666451419</v>
      </c>
      <c r="N743" s="116">
        <f t="shared" si="113"/>
        <v>35.926481666451423</v>
      </c>
      <c r="O743" s="117">
        <f t="shared" si="114"/>
        <v>35.901481666451417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35.926981666451418</v>
      </c>
      <c r="L744" s="115">
        <f t="shared" si="119"/>
        <v>35.975981666451418</v>
      </c>
      <c r="M744" s="98">
        <f t="shared" si="112"/>
        <v>35.926481666451416</v>
      </c>
      <c r="N744" s="116">
        <f t="shared" si="113"/>
        <v>35.97648166645142</v>
      </c>
      <c r="O744" s="117">
        <f t="shared" si="114"/>
        <v>35.951481666451414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35.976981666451415</v>
      </c>
      <c r="L745" s="115">
        <f t="shared" si="119"/>
        <v>36.025981666451415</v>
      </c>
      <c r="M745" s="98">
        <f t="shared" si="112"/>
        <v>35.976481666451413</v>
      </c>
      <c r="N745" s="116">
        <f t="shared" si="113"/>
        <v>36.026481666451417</v>
      </c>
      <c r="O745" s="117">
        <f t="shared" si="114"/>
        <v>36.001481666451411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36.026981666451412</v>
      </c>
      <c r="L746" s="115">
        <f t="shared" si="119"/>
        <v>36.075981666451412</v>
      </c>
      <c r="M746" s="98">
        <f t="shared" si="112"/>
        <v>36.02648166645141</v>
      </c>
      <c r="N746" s="116">
        <f t="shared" si="113"/>
        <v>36.076481666451414</v>
      </c>
      <c r="O746" s="117">
        <f t="shared" si="114"/>
        <v>36.051481666451409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36.07698166645141</v>
      </c>
      <c r="L747" s="115">
        <f t="shared" si="119"/>
        <v>36.125981666451409</v>
      </c>
      <c r="M747" s="98">
        <f t="shared" si="112"/>
        <v>36.076481666451407</v>
      </c>
      <c r="N747" s="116">
        <f t="shared" si="113"/>
        <v>36.126481666451411</v>
      </c>
      <c r="O747" s="117">
        <f t="shared" si="114"/>
        <v>36.101481666451406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36.126981666451407</v>
      </c>
      <c r="L748" s="115">
        <f t="shared" si="119"/>
        <v>36.175981666451406</v>
      </c>
      <c r="M748" s="98">
        <f t="shared" si="112"/>
        <v>36.126481666451404</v>
      </c>
      <c r="N748" s="116">
        <f t="shared" si="113"/>
        <v>36.176481666451409</v>
      </c>
      <c r="O748" s="117">
        <f t="shared" si="114"/>
        <v>36.151481666451403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36.176981666451404</v>
      </c>
      <c r="L749" s="115">
        <f t="shared" si="119"/>
        <v>36.225981666451403</v>
      </c>
      <c r="M749" s="98">
        <f t="shared" si="112"/>
        <v>36.176481666451402</v>
      </c>
      <c r="N749" s="116">
        <f t="shared" si="113"/>
        <v>36.226481666451406</v>
      </c>
      <c r="O749" s="117">
        <f t="shared" si="114"/>
        <v>36.2014816664514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36.226981666451401</v>
      </c>
      <c r="L750" s="115">
        <f t="shared" si="119"/>
        <v>36.275981666451401</v>
      </c>
      <c r="M750" s="98">
        <f t="shared" si="112"/>
        <v>36.226481666451399</v>
      </c>
      <c r="N750" s="116">
        <f t="shared" si="113"/>
        <v>36.276481666451403</v>
      </c>
      <c r="O750" s="117">
        <f t="shared" si="114"/>
        <v>36.251481666451397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36.276981666451398</v>
      </c>
      <c r="L751" s="115">
        <f t="shared" si="119"/>
        <v>36.325981666451398</v>
      </c>
      <c r="M751" s="98">
        <f t="shared" si="112"/>
        <v>36.276481666451396</v>
      </c>
      <c r="N751" s="116">
        <f t="shared" si="113"/>
        <v>36.3264816664514</v>
      </c>
      <c r="O751" s="117">
        <f t="shared" si="114"/>
        <v>36.301481666451394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36.326981666451395</v>
      </c>
      <c r="L752" s="115">
        <f t="shared" si="119"/>
        <v>36.375981666451395</v>
      </c>
      <c r="M752" s="98">
        <f t="shared" si="112"/>
        <v>36.326481666451393</v>
      </c>
      <c r="N752" s="116">
        <f t="shared" si="113"/>
        <v>36.376481666451397</v>
      </c>
      <c r="O752" s="117">
        <f t="shared" si="114"/>
        <v>36.351481666451392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36.376981666451393</v>
      </c>
      <c r="L753" s="115">
        <f t="shared" si="119"/>
        <v>36.425981666451392</v>
      </c>
      <c r="M753" s="98">
        <f t="shared" si="112"/>
        <v>36.37648166645139</v>
      </c>
      <c r="N753" s="116">
        <f t="shared" si="113"/>
        <v>36.426481666451394</v>
      </c>
      <c r="O753" s="117">
        <f t="shared" si="114"/>
        <v>36.401481666451389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36.42698166645139</v>
      </c>
      <c r="L754" s="115">
        <f t="shared" si="119"/>
        <v>36.475981666451389</v>
      </c>
      <c r="M754" s="98">
        <f t="shared" si="112"/>
        <v>36.426481666451387</v>
      </c>
      <c r="N754" s="116">
        <f t="shared" si="113"/>
        <v>36.476481666451392</v>
      </c>
      <c r="O754" s="117">
        <f t="shared" si="114"/>
        <v>36.451481666451386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36.476981666451387</v>
      </c>
      <c r="L755" s="115">
        <f t="shared" si="119"/>
        <v>36.525981666451386</v>
      </c>
      <c r="M755" s="98">
        <f t="shared" si="112"/>
        <v>36.476481666451384</v>
      </c>
      <c r="N755" s="116">
        <f t="shared" si="113"/>
        <v>36.526481666451389</v>
      </c>
      <c r="O755" s="117">
        <f t="shared" si="114"/>
        <v>36.501481666451383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36.526981666451384</v>
      </c>
      <c r="L756" s="115">
        <f t="shared" si="119"/>
        <v>36.575981666451383</v>
      </c>
      <c r="M756" s="98">
        <f t="shared" si="112"/>
        <v>36.526481666451382</v>
      </c>
      <c r="N756" s="116">
        <f t="shared" si="113"/>
        <v>36.576481666451386</v>
      </c>
      <c r="O756" s="117">
        <f t="shared" si="114"/>
        <v>36.55148166645138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36.576981666451381</v>
      </c>
      <c r="L757" s="115">
        <f t="shared" si="119"/>
        <v>36.625981666451381</v>
      </c>
      <c r="M757" s="98">
        <f t="shared" si="112"/>
        <v>36.576481666451379</v>
      </c>
      <c r="N757" s="116">
        <f t="shared" si="113"/>
        <v>36.626481666451383</v>
      </c>
      <c r="O757" s="117">
        <f t="shared" si="114"/>
        <v>36.601481666451377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36.626981666451378</v>
      </c>
      <c r="L758" s="115">
        <f t="shared" si="119"/>
        <v>36.675981666451378</v>
      </c>
      <c r="M758" s="98">
        <f t="shared" si="112"/>
        <v>36.626481666451376</v>
      </c>
      <c r="N758" s="116">
        <f t="shared" si="113"/>
        <v>36.67648166645138</v>
      </c>
      <c r="O758" s="117">
        <f t="shared" si="114"/>
        <v>36.651481666451375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36.676981666451375</v>
      </c>
      <c r="L759" s="115">
        <f t="shared" si="119"/>
        <v>36.725981666451375</v>
      </c>
      <c r="M759" s="98">
        <f t="shared" si="112"/>
        <v>36.676481666451373</v>
      </c>
      <c r="N759" s="116">
        <f t="shared" si="113"/>
        <v>36.726481666451377</v>
      </c>
      <c r="O759" s="117">
        <f t="shared" si="114"/>
        <v>36.701481666451372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36.726981666451373</v>
      </c>
      <c r="L760" s="115">
        <f t="shared" si="119"/>
        <v>36.775981666451372</v>
      </c>
      <c r="M760" s="98">
        <f t="shared" si="112"/>
        <v>36.72648166645137</v>
      </c>
      <c r="N760" s="116">
        <f t="shared" si="113"/>
        <v>36.776481666451375</v>
      </c>
      <c r="O760" s="117">
        <f t="shared" si="114"/>
        <v>36.751481666451369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36.77698166645137</v>
      </c>
      <c r="L761" s="115">
        <f t="shared" si="119"/>
        <v>36.825981666451369</v>
      </c>
      <c r="M761" s="98">
        <f t="shared" si="112"/>
        <v>36.776481666451367</v>
      </c>
      <c r="N761" s="116">
        <f t="shared" si="113"/>
        <v>36.826481666451372</v>
      </c>
      <c r="O761" s="117">
        <f t="shared" si="114"/>
        <v>36.801481666451366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36.826981666451367</v>
      </c>
      <c r="L762" s="115">
        <f t="shared" si="119"/>
        <v>36.875981666451366</v>
      </c>
      <c r="M762" s="98">
        <f t="shared" si="112"/>
        <v>36.826481666451365</v>
      </c>
      <c r="N762" s="116">
        <f t="shared" si="113"/>
        <v>36.876481666451369</v>
      </c>
      <c r="O762" s="117">
        <f t="shared" si="114"/>
        <v>36.851481666451363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36.876981666451364</v>
      </c>
      <c r="L763" s="115">
        <f t="shared" si="119"/>
        <v>36.925981666451364</v>
      </c>
      <c r="M763" s="98">
        <f t="shared" si="112"/>
        <v>36.876481666451362</v>
      </c>
      <c r="N763" s="116">
        <f t="shared" si="113"/>
        <v>36.926481666451366</v>
      </c>
      <c r="O763" s="117">
        <f t="shared" si="114"/>
        <v>36.90148166645136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36.926981666451361</v>
      </c>
      <c r="L764" s="115">
        <f t="shared" si="119"/>
        <v>36.975981666451361</v>
      </c>
      <c r="M764" s="98">
        <f t="shared" si="112"/>
        <v>36.926481666451359</v>
      </c>
      <c r="N764" s="116">
        <f t="shared" si="113"/>
        <v>36.976481666451363</v>
      </c>
      <c r="O764" s="117">
        <f t="shared" si="114"/>
        <v>36.951481666451357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36.976981666451358</v>
      </c>
      <c r="L765" s="115">
        <f t="shared" si="119"/>
        <v>37.025981666451358</v>
      </c>
      <c r="M765" s="98">
        <f t="shared" si="112"/>
        <v>36.976481666451356</v>
      </c>
      <c r="N765" s="116">
        <f t="shared" si="113"/>
        <v>37.02648166645136</v>
      </c>
      <c r="O765" s="117">
        <f t="shared" si="114"/>
        <v>37.001481666451355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37.026981666451356</v>
      </c>
      <c r="L766" s="115">
        <f t="shared" si="119"/>
        <v>37.075981666451355</v>
      </c>
      <c r="M766" s="98">
        <f t="shared" si="112"/>
        <v>37.026481666451353</v>
      </c>
      <c r="N766" s="116">
        <f t="shared" si="113"/>
        <v>37.076481666451357</v>
      </c>
      <c r="O766" s="117">
        <f t="shared" si="114"/>
        <v>37.051481666451352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37.076981666451353</v>
      </c>
      <c r="L767" s="115">
        <f t="shared" si="119"/>
        <v>37.125981666451352</v>
      </c>
      <c r="M767" s="98">
        <f t="shared" si="112"/>
        <v>37.07648166645135</v>
      </c>
      <c r="N767" s="116">
        <f t="shared" si="113"/>
        <v>37.126481666451355</v>
      </c>
      <c r="O767" s="117">
        <f t="shared" si="114"/>
        <v>37.101481666451349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37.12698166645135</v>
      </c>
      <c r="L768" s="115">
        <f t="shared" si="119"/>
        <v>37.175981666451349</v>
      </c>
      <c r="M768" s="98">
        <f t="shared" si="112"/>
        <v>37.126481666451348</v>
      </c>
      <c r="N768" s="116">
        <f t="shared" si="113"/>
        <v>37.176481666451352</v>
      </c>
      <c r="O768" s="117">
        <f t="shared" si="114"/>
        <v>37.151481666451346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37.176981666451347</v>
      </c>
      <c r="L769" s="115">
        <f t="shared" si="119"/>
        <v>37.225981666451347</v>
      </c>
      <c r="M769" s="98">
        <f t="shared" si="112"/>
        <v>37.176481666451345</v>
      </c>
      <c r="N769" s="116">
        <f t="shared" si="113"/>
        <v>37.226481666451349</v>
      </c>
      <c r="O769" s="117">
        <f t="shared" si="114"/>
        <v>37.201481666451343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37.226981666451344</v>
      </c>
      <c r="L770" s="115">
        <f t="shared" si="119"/>
        <v>37.275981666451344</v>
      </c>
      <c r="M770" s="98">
        <f t="shared" si="112"/>
        <v>37.226481666451342</v>
      </c>
      <c r="N770" s="116">
        <f t="shared" si="113"/>
        <v>37.276481666451346</v>
      </c>
      <c r="O770" s="117">
        <f t="shared" si="114"/>
        <v>37.25148166645134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37.276981666451341</v>
      </c>
      <c r="L771" s="115">
        <f t="shared" si="119"/>
        <v>37.325981666451341</v>
      </c>
      <c r="M771" s="98">
        <f t="shared" si="112"/>
        <v>37.276481666451339</v>
      </c>
      <c r="N771" s="116">
        <f t="shared" si="113"/>
        <v>37.326481666451343</v>
      </c>
      <c r="O771" s="117">
        <f t="shared" si="114"/>
        <v>37.301481666451338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37.326981666451339</v>
      </c>
      <c r="L772" s="115">
        <f t="shared" si="119"/>
        <v>37.375981666451338</v>
      </c>
      <c r="M772" s="98">
        <f t="shared" si="112"/>
        <v>37.326481666451336</v>
      </c>
      <c r="N772" s="116">
        <f t="shared" si="113"/>
        <v>37.37648166645134</v>
      </c>
      <c r="O772" s="117">
        <f t="shared" si="114"/>
        <v>37.351481666451335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37.376981666451336</v>
      </c>
      <c r="L773" s="115">
        <f t="shared" si="119"/>
        <v>37.425981666451335</v>
      </c>
      <c r="M773" s="98">
        <f t="shared" ref="M773:M836" si="122">K773-5*10^-(D$2+1)</f>
        <v>37.376481666451333</v>
      </c>
      <c r="N773" s="116">
        <f t="shared" ref="N773:N836" si="123">L773+5*10^-(D$2+1)</f>
        <v>37.426481666451338</v>
      </c>
      <c r="O773" s="117">
        <f t="shared" ref="O773:O836" si="124">AVERAGE(K773,L773)</f>
        <v>37.401481666451332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37.426981666451333</v>
      </c>
      <c r="L774" s="115">
        <f t="shared" ref="L774:L837" si="129">K774+$I$4-POWER(10,-$D$2)</f>
        <v>37.475981666451332</v>
      </c>
      <c r="M774" s="98">
        <f t="shared" si="122"/>
        <v>37.42648166645133</v>
      </c>
      <c r="N774" s="116">
        <f t="shared" si="123"/>
        <v>37.476481666451335</v>
      </c>
      <c r="O774" s="117">
        <f t="shared" si="124"/>
        <v>37.451481666451329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37.47698166645133</v>
      </c>
      <c r="L775" s="115">
        <f t="shared" si="129"/>
        <v>37.525981666451329</v>
      </c>
      <c r="M775" s="98">
        <f t="shared" si="122"/>
        <v>37.476481666451328</v>
      </c>
      <c r="N775" s="116">
        <f t="shared" si="123"/>
        <v>37.526481666451332</v>
      </c>
      <c r="O775" s="117">
        <f t="shared" si="124"/>
        <v>37.501481666451326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37.526981666451327</v>
      </c>
      <c r="L776" s="115">
        <f t="shared" si="129"/>
        <v>37.575981666451327</v>
      </c>
      <c r="M776" s="98">
        <f t="shared" si="122"/>
        <v>37.526481666451325</v>
      </c>
      <c r="N776" s="116">
        <f t="shared" si="123"/>
        <v>37.576481666451329</v>
      </c>
      <c r="O776" s="117">
        <f t="shared" si="124"/>
        <v>37.551481666451323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37.576981666451324</v>
      </c>
      <c r="L777" s="115">
        <f t="shared" si="129"/>
        <v>37.625981666451324</v>
      </c>
      <c r="M777" s="98">
        <f t="shared" si="122"/>
        <v>37.576481666451322</v>
      </c>
      <c r="N777" s="116">
        <f t="shared" si="123"/>
        <v>37.626481666451326</v>
      </c>
      <c r="O777" s="117">
        <f t="shared" si="124"/>
        <v>37.601481666451321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37.626981666451321</v>
      </c>
      <c r="L778" s="115">
        <f t="shared" si="129"/>
        <v>37.675981666451321</v>
      </c>
      <c r="M778" s="98">
        <f t="shared" si="122"/>
        <v>37.626481666451319</v>
      </c>
      <c r="N778" s="116">
        <f t="shared" si="123"/>
        <v>37.676481666451323</v>
      </c>
      <c r="O778" s="117">
        <f t="shared" si="124"/>
        <v>37.651481666451318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37.676981666451319</v>
      </c>
      <c r="L779" s="115">
        <f t="shared" si="129"/>
        <v>37.725981666451318</v>
      </c>
      <c r="M779" s="98">
        <f t="shared" si="122"/>
        <v>37.676481666451316</v>
      </c>
      <c r="N779" s="116">
        <f t="shared" si="123"/>
        <v>37.726481666451321</v>
      </c>
      <c r="O779" s="117">
        <f t="shared" si="124"/>
        <v>37.701481666451315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37.726981666451316</v>
      </c>
      <c r="L780" s="115">
        <f t="shared" si="129"/>
        <v>37.775981666451315</v>
      </c>
      <c r="M780" s="98">
        <f t="shared" si="122"/>
        <v>37.726481666451313</v>
      </c>
      <c r="N780" s="116">
        <f t="shared" si="123"/>
        <v>37.776481666451318</v>
      </c>
      <c r="O780" s="117">
        <f t="shared" si="124"/>
        <v>37.751481666451312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37.776981666451313</v>
      </c>
      <c r="L781" s="115">
        <f t="shared" si="129"/>
        <v>37.825981666451312</v>
      </c>
      <c r="M781" s="98">
        <f t="shared" si="122"/>
        <v>37.776481666451311</v>
      </c>
      <c r="N781" s="116">
        <f t="shared" si="123"/>
        <v>37.826481666451315</v>
      </c>
      <c r="O781" s="117">
        <f t="shared" si="124"/>
        <v>37.801481666451309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37.82698166645131</v>
      </c>
      <c r="L782" s="115">
        <f t="shared" si="129"/>
        <v>37.87598166645131</v>
      </c>
      <c r="M782" s="98">
        <f t="shared" si="122"/>
        <v>37.826481666451308</v>
      </c>
      <c r="N782" s="116">
        <f t="shared" si="123"/>
        <v>37.876481666451312</v>
      </c>
      <c r="O782" s="117">
        <f t="shared" si="124"/>
        <v>37.851481666451306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37.876981666451307</v>
      </c>
      <c r="L783" s="115">
        <f t="shared" si="129"/>
        <v>37.925981666451307</v>
      </c>
      <c r="M783" s="98">
        <f t="shared" si="122"/>
        <v>37.876481666451305</v>
      </c>
      <c r="N783" s="116">
        <f t="shared" si="123"/>
        <v>37.926481666451309</v>
      </c>
      <c r="O783" s="117">
        <f t="shared" si="124"/>
        <v>37.901481666451303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37.926981666451304</v>
      </c>
      <c r="L784" s="115">
        <f t="shared" si="129"/>
        <v>37.975981666451304</v>
      </c>
      <c r="M784" s="98">
        <f t="shared" si="122"/>
        <v>37.926481666451302</v>
      </c>
      <c r="N784" s="116">
        <f t="shared" si="123"/>
        <v>37.976481666451306</v>
      </c>
      <c r="O784" s="117">
        <f t="shared" si="124"/>
        <v>37.951481666451301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37.976981666451302</v>
      </c>
      <c r="L785" s="115">
        <f t="shared" si="129"/>
        <v>38.025981666451301</v>
      </c>
      <c r="M785" s="98">
        <f t="shared" si="122"/>
        <v>37.976481666451299</v>
      </c>
      <c r="N785" s="116">
        <f t="shared" si="123"/>
        <v>38.026481666451303</v>
      </c>
      <c r="O785" s="117">
        <f t="shared" si="124"/>
        <v>38.001481666451298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38.026981666451299</v>
      </c>
      <c r="L786" s="115">
        <f t="shared" si="129"/>
        <v>38.075981666451298</v>
      </c>
      <c r="M786" s="98">
        <f t="shared" si="122"/>
        <v>38.026481666451296</v>
      </c>
      <c r="N786" s="116">
        <f t="shared" si="123"/>
        <v>38.076481666451301</v>
      </c>
      <c r="O786" s="117">
        <f t="shared" si="124"/>
        <v>38.051481666451295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38.076981666451296</v>
      </c>
      <c r="L787" s="115">
        <f t="shared" si="129"/>
        <v>38.125981666451295</v>
      </c>
      <c r="M787" s="98">
        <f t="shared" si="122"/>
        <v>38.076481666451294</v>
      </c>
      <c r="N787" s="116">
        <f t="shared" si="123"/>
        <v>38.126481666451298</v>
      </c>
      <c r="O787" s="117">
        <f t="shared" si="124"/>
        <v>38.101481666451292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38.126981666451293</v>
      </c>
      <c r="L788" s="115">
        <f t="shared" si="129"/>
        <v>38.175981666451293</v>
      </c>
      <c r="M788" s="98">
        <f t="shared" si="122"/>
        <v>38.126481666451291</v>
      </c>
      <c r="N788" s="116">
        <f t="shared" si="123"/>
        <v>38.176481666451295</v>
      </c>
      <c r="O788" s="117">
        <f t="shared" si="124"/>
        <v>38.151481666451289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38.17698166645129</v>
      </c>
      <c r="L789" s="115">
        <f t="shared" si="129"/>
        <v>38.22598166645129</v>
      </c>
      <c r="M789" s="98">
        <f t="shared" si="122"/>
        <v>38.176481666451288</v>
      </c>
      <c r="N789" s="116">
        <f t="shared" si="123"/>
        <v>38.226481666451292</v>
      </c>
      <c r="O789" s="117">
        <f t="shared" si="124"/>
        <v>38.201481666451286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38.226981666451287</v>
      </c>
      <c r="L790" s="115">
        <f t="shared" si="129"/>
        <v>38.275981666451287</v>
      </c>
      <c r="M790" s="98">
        <f t="shared" si="122"/>
        <v>38.226481666451285</v>
      </c>
      <c r="N790" s="116">
        <f t="shared" si="123"/>
        <v>38.276481666451289</v>
      </c>
      <c r="O790" s="117">
        <f t="shared" si="124"/>
        <v>38.251481666451284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38.276981666451285</v>
      </c>
      <c r="L791" s="115">
        <f t="shared" si="129"/>
        <v>38.325981666451284</v>
      </c>
      <c r="M791" s="98">
        <f t="shared" si="122"/>
        <v>38.276481666451282</v>
      </c>
      <c r="N791" s="116">
        <f t="shared" si="123"/>
        <v>38.326481666451286</v>
      </c>
      <c r="O791" s="117">
        <f t="shared" si="124"/>
        <v>38.301481666451281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38.326981666451282</v>
      </c>
      <c r="L792" s="115">
        <f t="shared" si="129"/>
        <v>38.375981666451281</v>
      </c>
      <c r="M792" s="98">
        <f t="shared" si="122"/>
        <v>38.326481666451279</v>
      </c>
      <c r="N792" s="116">
        <f t="shared" si="123"/>
        <v>38.376481666451284</v>
      </c>
      <c r="O792" s="117">
        <f t="shared" si="124"/>
        <v>38.351481666451278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38.376981666451279</v>
      </c>
      <c r="L793" s="115">
        <f t="shared" si="129"/>
        <v>38.425981666451278</v>
      </c>
      <c r="M793" s="98">
        <f t="shared" si="122"/>
        <v>38.376481666451276</v>
      </c>
      <c r="N793" s="116">
        <f t="shared" si="123"/>
        <v>38.426481666451281</v>
      </c>
      <c r="O793" s="117">
        <f t="shared" si="124"/>
        <v>38.401481666451275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38.426981666451276</v>
      </c>
      <c r="L794" s="115">
        <f t="shared" si="129"/>
        <v>38.475981666451275</v>
      </c>
      <c r="M794" s="98">
        <f t="shared" si="122"/>
        <v>38.426481666451274</v>
      </c>
      <c r="N794" s="116">
        <f t="shared" si="123"/>
        <v>38.476481666451278</v>
      </c>
      <c r="O794" s="117">
        <f t="shared" si="124"/>
        <v>38.451481666451272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38.476981666451273</v>
      </c>
      <c r="L795" s="115">
        <f t="shared" si="129"/>
        <v>38.525981666451273</v>
      </c>
      <c r="M795" s="98">
        <f t="shared" si="122"/>
        <v>38.476481666451271</v>
      </c>
      <c r="N795" s="116">
        <f t="shared" si="123"/>
        <v>38.526481666451275</v>
      </c>
      <c r="O795" s="117">
        <f t="shared" si="124"/>
        <v>38.501481666451269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38.52698166645127</v>
      </c>
      <c r="L796" s="115">
        <f t="shared" si="129"/>
        <v>38.57598166645127</v>
      </c>
      <c r="M796" s="98">
        <f t="shared" si="122"/>
        <v>38.526481666451268</v>
      </c>
      <c r="N796" s="116">
        <f t="shared" si="123"/>
        <v>38.576481666451272</v>
      </c>
      <c r="O796" s="117">
        <f t="shared" si="124"/>
        <v>38.551481666451267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38.576981666451267</v>
      </c>
      <c r="L797" s="115">
        <f t="shared" si="129"/>
        <v>38.625981666451267</v>
      </c>
      <c r="M797" s="98">
        <f t="shared" si="122"/>
        <v>38.576481666451265</v>
      </c>
      <c r="N797" s="116">
        <f t="shared" si="123"/>
        <v>38.626481666451269</v>
      </c>
      <c r="O797" s="117">
        <f t="shared" si="124"/>
        <v>38.601481666451264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38.626981666451265</v>
      </c>
      <c r="L798" s="115">
        <f t="shared" si="129"/>
        <v>38.675981666451264</v>
      </c>
      <c r="M798" s="98">
        <f t="shared" si="122"/>
        <v>38.626481666451262</v>
      </c>
      <c r="N798" s="116">
        <f t="shared" si="123"/>
        <v>38.676481666451267</v>
      </c>
      <c r="O798" s="117">
        <f t="shared" si="124"/>
        <v>38.651481666451261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38.676981666451262</v>
      </c>
      <c r="L799" s="115">
        <f t="shared" si="129"/>
        <v>38.725981666451261</v>
      </c>
      <c r="M799" s="98">
        <f t="shared" si="122"/>
        <v>38.676481666451259</v>
      </c>
      <c r="N799" s="116">
        <f t="shared" si="123"/>
        <v>38.726481666451264</v>
      </c>
      <c r="O799" s="117">
        <f t="shared" si="124"/>
        <v>38.701481666451258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38.726981666451259</v>
      </c>
      <c r="L800" s="115">
        <f t="shared" si="129"/>
        <v>38.775981666451258</v>
      </c>
      <c r="M800" s="98">
        <f t="shared" si="122"/>
        <v>38.726481666451257</v>
      </c>
      <c r="N800" s="116">
        <f t="shared" si="123"/>
        <v>38.776481666451261</v>
      </c>
      <c r="O800" s="117">
        <f t="shared" si="124"/>
        <v>38.751481666451255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38.776981666451256</v>
      </c>
      <c r="L801" s="115">
        <f t="shared" si="129"/>
        <v>38.825981666451256</v>
      </c>
      <c r="M801" s="98">
        <f t="shared" si="122"/>
        <v>38.776481666451254</v>
      </c>
      <c r="N801" s="116">
        <f t="shared" si="123"/>
        <v>38.826481666451258</v>
      </c>
      <c r="O801" s="117">
        <f t="shared" si="124"/>
        <v>38.801481666451252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38.826981666451253</v>
      </c>
      <c r="L802" s="115">
        <f t="shared" si="129"/>
        <v>38.875981666451253</v>
      </c>
      <c r="M802" s="98">
        <f t="shared" si="122"/>
        <v>38.826481666451251</v>
      </c>
      <c r="N802" s="116">
        <f t="shared" si="123"/>
        <v>38.876481666451255</v>
      </c>
      <c r="O802" s="117">
        <f t="shared" si="124"/>
        <v>38.851481666451249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38.87698166645125</v>
      </c>
      <c r="L803" s="115">
        <f t="shared" si="129"/>
        <v>38.92598166645125</v>
      </c>
      <c r="M803" s="98">
        <f t="shared" si="122"/>
        <v>38.876481666451248</v>
      </c>
      <c r="N803" s="116">
        <f t="shared" si="123"/>
        <v>38.926481666451252</v>
      </c>
      <c r="O803" s="117">
        <f t="shared" si="124"/>
        <v>38.901481666451247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38.926981666451248</v>
      </c>
      <c r="L804" s="115">
        <f t="shared" si="129"/>
        <v>38.975981666451247</v>
      </c>
      <c r="M804" s="98">
        <f t="shared" si="122"/>
        <v>38.926481666451245</v>
      </c>
      <c r="N804" s="116">
        <f t="shared" si="123"/>
        <v>38.976481666451249</v>
      </c>
      <c r="O804" s="117">
        <f t="shared" si="124"/>
        <v>38.951481666451244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38.976981666451245</v>
      </c>
      <c r="L805" s="115">
        <f t="shared" si="129"/>
        <v>39.025981666451244</v>
      </c>
      <c r="M805" s="98">
        <f t="shared" si="122"/>
        <v>38.976481666451242</v>
      </c>
      <c r="N805" s="116">
        <f t="shared" si="123"/>
        <v>39.026481666451247</v>
      </c>
      <c r="O805" s="117">
        <f t="shared" si="124"/>
        <v>39.001481666451241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39.026981666451242</v>
      </c>
      <c r="L806" s="115">
        <f t="shared" si="129"/>
        <v>39.075981666451241</v>
      </c>
      <c r="M806" s="98">
        <f t="shared" si="122"/>
        <v>39.02648166645124</v>
      </c>
      <c r="N806" s="116">
        <f t="shared" si="123"/>
        <v>39.076481666451244</v>
      </c>
      <c r="O806" s="117">
        <f t="shared" si="124"/>
        <v>39.051481666451238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39.076981666451239</v>
      </c>
      <c r="L807" s="115">
        <f t="shared" si="129"/>
        <v>39.125981666451239</v>
      </c>
      <c r="M807" s="98">
        <f t="shared" si="122"/>
        <v>39.076481666451237</v>
      </c>
      <c r="N807" s="116">
        <f t="shared" si="123"/>
        <v>39.126481666451241</v>
      </c>
      <c r="O807" s="117">
        <f t="shared" si="124"/>
        <v>39.101481666451235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39.126981666451236</v>
      </c>
      <c r="L808" s="115">
        <f t="shared" si="129"/>
        <v>39.175981666451236</v>
      </c>
      <c r="M808" s="98">
        <f t="shared" si="122"/>
        <v>39.126481666451234</v>
      </c>
      <c r="N808" s="116">
        <f t="shared" si="123"/>
        <v>39.176481666451238</v>
      </c>
      <c r="O808" s="117">
        <f t="shared" si="124"/>
        <v>39.151481666451232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39.176981666451233</v>
      </c>
      <c r="L809" s="115">
        <f t="shared" si="129"/>
        <v>39.225981666451233</v>
      </c>
      <c r="M809" s="98">
        <f t="shared" si="122"/>
        <v>39.176481666451231</v>
      </c>
      <c r="N809" s="116">
        <f t="shared" si="123"/>
        <v>39.226481666451235</v>
      </c>
      <c r="O809" s="117">
        <f t="shared" si="124"/>
        <v>39.20148166645123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39.226981666451231</v>
      </c>
      <c r="L810" s="115">
        <f t="shared" si="129"/>
        <v>39.27598166645123</v>
      </c>
      <c r="M810" s="98">
        <f t="shared" si="122"/>
        <v>39.226481666451228</v>
      </c>
      <c r="N810" s="116">
        <f t="shared" si="123"/>
        <v>39.276481666451232</v>
      </c>
      <c r="O810" s="117">
        <f t="shared" si="124"/>
        <v>39.251481666451227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39.276981666451228</v>
      </c>
      <c r="L811" s="115">
        <f t="shared" si="129"/>
        <v>39.325981666451227</v>
      </c>
      <c r="M811" s="98">
        <f t="shared" si="122"/>
        <v>39.276481666451225</v>
      </c>
      <c r="N811" s="116">
        <f t="shared" si="123"/>
        <v>39.32648166645123</v>
      </c>
      <c r="O811" s="117">
        <f t="shared" si="124"/>
        <v>39.301481666451224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39.326981666451225</v>
      </c>
      <c r="L812" s="115">
        <f t="shared" si="129"/>
        <v>39.375981666451224</v>
      </c>
      <c r="M812" s="98">
        <f t="shared" si="122"/>
        <v>39.326481666451222</v>
      </c>
      <c r="N812" s="116">
        <f t="shared" si="123"/>
        <v>39.376481666451227</v>
      </c>
      <c r="O812" s="117">
        <f t="shared" si="124"/>
        <v>39.351481666451221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39.376981666451222</v>
      </c>
      <c r="L813" s="115">
        <f t="shared" si="129"/>
        <v>39.425981666451221</v>
      </c>
      <c r="M813" s="98">
        <f t="shared" si="122"/>
        <v>39.37648166645122</v>
      </c>
      <c r="N813" s="116">
        <f t="shared" si="123"/>
        <v>39.426481666451224</v>
      </c>
      <c r="O813" s="117">
        <f t="shared" si="124"/>
        <v>39.401481666451218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39.426981666451219</v>
      </c>
      <c r="L814" s="115">
        <f t="shared" si="129"/>
        <v>39.475981666451219</v>
      </c>
      <c r="M814" s="98">
        <f t="shared" si="122"/>
        <v>39.426481666451217</v>
      </c>
      <c r="N814" s="116">
        <f t="shared" si="123"/>
        <v>39.476481666451221</v>
      </c>
      <c r="O814" s="117">
        <f t="shared" si="124"/>
        <v>39.451481666451215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39.476981666451216</v>
      </c>
      <c r="L815" s="115">
        <f t="shared" si="129"/>
        <v>39.525981666451216</v>
      </c>
      <c r="M815" s="98">
        <f t="shared" si="122"/>
        <v>39.476481666451214</v>
      </c>
      <c r="N815" s="116">
        <f t="shared" si="123"/>
        <v>39.526481666451218</v>
      </c>
      <c r="O815" s="117">
        <f t="shared" si="124"/>
        <v>39.501481666451213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39.526981666451213</v>
      </c>
      <c r="L816" s="115">
        <f t="shared" si="129"/>
        <v>39.575981666451213</v>
      </c>
      <c r="M816" s="98">
        <f t="shared" si="122"/>
        <v>39.526481666451211</v>
      </c>
      <c r="N816" s="116">
        <f t="shared" si="123"/>
        <v>39.576481666451215</v>
      </c>
      <c r="O816" s="117">
        <f t="shared" si="124"/>
        <v>39.55148166645121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39.576981666451211</v>
      </c>
      <c r="L817" s="115">
        <f t="shared" si="129"/>
        <v>39.62598166645121</v>
      </c>
      <c r="M817" s="98">
        <f t="shared" si="122"/>
        <v>39.576481666451208</v>
      </c>
      <c r="N817" s="116">
        <f t="shared" si="123"/>
        <v>39.626481666451213</v>
      </c>
      <c r="O817" s="117">
        <f t="shared" si="124"/>
        <v>39.601481666451207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39.626981666451208</v>
      </c>
      <c r="L818" s="115">
        <f t="shared" si="129"/>
        <v>39.675981666451207</v>
      </c>
      <c r="M818" s="98">
        <f t="shared" si="122"/>
        <v>39.626481666451205</v>
      </c>
      <c r="N818" s="116">
        <f t="shared" si="123"/>
        <v>39.67648166645121</v>
      </c>
      <c r="O818" s="117">
        <f t="shared" si="124"/>
        <v>39.651481666451204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39.676981666451205</v>
      </c>
      <c r="L819" s="115">
        <f t="shared" si="129"/>
        <v>39.725981666451204</v>
      </c>
      <c r="M819" s="98">
        <f t="shared" si="122"/>
        <v>39.676481666451203</v>
      </c>
      <c r="N819" s="116">
        <f t="shared" si="123"/>
        <v>39.726481666451207</v>
      </c>
      <c r="O819" s="117">
        <f t="shared" si="124"/>
        <v>39.701481666451201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39.726981666451202</v>
      </c>
      <c r="L820" s="115">
        <f t="shared" si="129"/>
        <v>39.775981666451202</v>
      </c>
      <c r="M820" s="98">
        <f t="shared" si="122"/>
        <v>39.7264816664512</v>
      </c>
      <c r="N820" s="116">
        <f t="shared" si="123"/>
        <v>39.776481666451204</v>
      </c>
      <c r="O820" s="117">
        <f t="shared" si="124"/>
        <v>39.751481666451198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39.776981666451199</v>
      </c>
      <c r="L821" s="115">
        <f t="shared" si="129"/>
        <v>39.825981666451199</v>
      </c>
      <c r="M821" s="98">
        <f t="shared" si="122"/>
        <v>39.776481666451197</v>
      </c>
      <c r="N821" s="116">
        <f t="shared" si="123"/>
        <v>39.826481666451201</v>
      </c>
      <c r="O821" s="117">
        <f t="shared" si="124"/>
        <v>39.801481666451195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39.826981666451196</v>
      </c>
      <c r="L822" s="115">
        <f t="shared" si="129"/>
        <v>39.875981666451196</v>
      </c>
      <c r="M822" s="98">
        <f t="shared" si="122"/>
        <v>39.826481666451194</v>
      </c>
      <c r="N822" s="116">
        <f t="shared" si="123"/>
        <v>39.876481666451198</v>
      </c>
      <c r="O822" s="117">
        <f t="shared" si="124"/>
        <v>39.851481666451193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39.876981666451194</v>
      </c>
      <c r="L823" s="115">
        <f t="shared" si="129"/>
        <v>39.925981666451193</v>
      </c>
      <c r="M823" s="98">
        <f t="shared" si="122"/>
        <v>39.876481666451191</v>
      </c>
      <c r="N823" s="116">
        <f t="shared" si="123"/>
        <v>39.926481666451195</v>
      </c>
      <c r="O823" s="117">
        <f t="shared" si="124"/>
        <v>39.90148166645119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39.926981666451191</v>
      </c>
      <c r="L824" s="115">
        <f t="shared" si="129"/>
        <v>39.97598166645119</v>
      </c>
      <c r="M824" s="98">
        <f t="shared" si="122"/>
        <v>39.926481666451188</v>
      </c>
      <c r="N824" s="116">
        <f t="shared" si="123"/>
        <v>39.976481666451193</v>
      </c>
      <c r="O824" s="117">
        <f t="shared" si="124"/>
        <v>39.951481666451187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39.976981666451188</v>
      </c>
      <c r="L825" s="115">
        <f t="shared" si="129"/>
        <v>40.025981666451187</v>
      </c>
      <c r="M825" s="98">
        <f t="shared" si="122"/>
        <v>39.976481666451186</v>
      </c>
      <c r="N825" s="116">
        <f t="shared" si="123"/>
        <v>40.02648166645119</v>
      </c>
      <c r="O825" s="117">
        <f t="shared" si="124"/>
        <v>40.001481666451184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40.026981666451185</v>
      </c>
      <c r="L826" s="115">
        <f t="shared" si="129"/>
        <v>40.075981666451185</v>
      </c>
      <c r="M826" s="98">
        <f t="shared" si="122"/>
        <v>40.026481666451183</v>
      </c>
      <c r="N826" s="116">
        <f t="shared" si="123"/>
        <v>40.076481666451187</v>
      </c>
      <c r="O826" s="117">
        <f t="shared" si="124"/>
        <v>40.051481666451181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40.076981666451182</v>
      </c>
      <c r="L827" s="115">
        <f t="shared" si="129"/>
        <v>40.125981666451182</v>
      </c>
      <c r="M827" s="98">
        <f t="shared" si="122"/>
        <v>40.07648166645118</v>
      </c>
      <c r="N827" s="116">
        <f t="shared" si="123"/>
        <v>40.126481666451184</v>
      </c>
      <c r="O827" s="117">
        <f t="shared" si="124"/>
        <v>40.101481666451178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40.126981666451179</v>
      </c>
      <c r="L828" s="115">
        <f t="shared" si="129"/>
        <v>40.175981666451179</v>
      </c>
      <c r="M828" s="98">
        <f t="shared" si="122"/>
        <v>40.126481666451177</v>
      </c>
      <c r="N828" s="116">
        <f t="shared" si="123"/>
        <v>40.176481666451181</v>
      </c>
      <c r="O828" s="117">
        <f t="shared" si="124"/>
        <v>40.151481666451176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40.176981666451177</v>
      </c>
      <c r="L829" s="115">
        <f t="shared" si="129"/>
        <v>40.225981666451176</v>
      </c>
      <c r="M829" s="98">
        <f t="shared" si="122"/>
        <v>40.176481666451174</v>
      </c>
      <c r="N829" s="116">
        <f t="shared" si="123"/>
        <v>40.226481666451178</v>
      </c>
      <c r="O829" s="117">
        <f t="shared" si="124"/>
        <v>40.201481666451173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40.226981666451174</v>
      </c>
      <c r="L830" s="115">
        <f t="shared" si="129"/>
        <v>40.275981666451173</v>
      </c>
      <c r="M830" s="98">
        <f t="shared" si="122"/>
        <v>40.226481666451171</v>
      </c>
      <c r="N830" s="116">
        <f t="shared" si="123"/>
        <v>40.276481666451176</v>
      </c>
      <c r="O830" s="117">
        <f t="shared" si="124"/>
        <v>40.25148166645117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40.276981666451171</v>
      </c>
      <c r="L831" s="115">
        <f t="shared" si="129"/>
        <v>40.32598166645117</v>
      </c>
      <c r="M831" s="98">
        <f t="shared" si="122"/>
        <v>40.276481666451168</v>
      </c>
      <c r="N831" s="116">
        <f t="shared" si="123"/>
        <v>40.326481666451173</v>
      </c>
      <c r="O831" s="117">
        <f t="shared" si="124"/>
        <v>40.301481666451167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40.326981666451168</v>
      </c>
      <c r="L832" s="115">
        <f t="shared" si="129"/>
        <v>40.375981666451167</v>
      </c>
      <c r="M832" s="98">
        <f t="shared" si="122"/>
        <v>40.326481666451166</v>
      </c>
      <c r="N832" s="116">
        <f t="shared" si="123"/>
        <v>40.37648166645117</v>
      </c>
      <c r="O832" s="117">
        <f t="shared" si="124"/>
        <v>40.351481666451164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40.376981666451165</v>
      </c>
      <c r="L833" s="115">
        <f t="shared" si="129"/>
        <v>40.425981666451165</v>
      </c>
      <c r="M833" s="98">
        <f t="shared" si="122"/>
        <v>40.376481666451163</v>
      </c>
      <c r="N833" s="116">
        <f t="shared" si="123"/>
        <v>40.426481666451167</v>
      </c>
      <c r="O833" s="117">
        <f t="shared" si="124"/>
        <v>40.401481666451161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40.426981666451162</v>
      </c>
      <c r="L834" s="115">
        <f t="shared" si="129"/>
        <v>40.475981666451162</v>
      </c>
      <c r="M834" s="98">
        <f t="shared" si="122"/>
        <v>40.42648166645116</v>
      </c>
      <c r="N834" s="116">
        <f t="shared" si="123"/>
        <v>40.476481666451164</v>
      </c>
      <c r="O834" s="117">
        <f t="shared" si="124"/>
        <v>40.451481666451159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40.476981666451159</v>
      </c>
      <c r="L835" s="115">
        <f t="shared" si="129"/>
        <v>40.525981666451159</v>
      </c>
      <c r="M835" s="98">
        <f t="shared" si="122"/>
        <v>40.476481666451157</v>
      </c>
      <c r="N835" s="116">
        <f t="shared" si="123"/>
        <v>40.526481666451161</v>
      </c>
      <c r="O835" s="117">
        <f t="shared" si="124"/>
        <v>40.501481666451156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40.526981666451157</v>
      </c>
      <c r="L836" s="115">
        <f t="shared" si="129"/>
        <v>40.575981666451156</v>
      </c>
      <c r="M836" s="98">
        <f t="shared" si="122"/>
        <v>40.526481666451154</v>
      </c>
      <c r="N836" s="116">
        <f t="shared" si="123"/>
        <v>40.576481666451159</v>
      </c>
      <c r="O836" s="117">
        <f t="shared" si="124"/>
        <v>40.551481666451153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40.576981666451154</v>
      </c>
      <c r="L837" s="115">
        <f t="shared" si="129"/>
        <v>40.625981666451153</v>
      </c>
      <c r="M837" s="98">
        <f t="shared" ref="M837:M900" si="132">K837-5*10^-(D$2+1)</f>
        <v>40.576481666451151</v>
      </c>
      <c r="N837" s="116">
        <f t="shared" ref="N837:N900" si="133">L837+5*10^-(D$2+1)</f>
        <v>40.626481666451156</v>
      </c>
      <c r="O837" s="117">
        <f t="shared" ref="O837:O900" si="134">AVERAGE(K837,L837)</f>
        <v>40.60148166645115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40.626981666451151</v>
      </c>
      <c r="L838" s="115">
        <f t="shared" ref="L838:L901" si="139">K838+$I$4-POWER(10,-$D$2)</f>
        <v>40.67598166645115</v>
      </c>
      <c r="M838" s="98">
        <f t="shared" si="132"/>
        <v>40.626481666451149</v>
      </c>
      <c r="N838" s="116">
        <f t="shared" si="133"/>
        <v>40.676481666451153</v>
      </c>
      <c r="O838" s="117">
        <f t="shared" si="134"/>
        <v>40.651481666451147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40.676981666451148</v>
      </c>
      <c r="L839" s="115">
        <f t="shared" si="139"/>
        <v>40.725981666451148</v>
      </c>
      <c r="M839" s="98">
        <f t="shared" si="132"/>
        <v>40.676481666451146</v>
      </c>
      <c r="N839" s="116">
        <f t="shared" si="133"/>
        <v>40.72648166645115</v>
      </c>
      <c r="O839" s="117">
        <f t="shared" si="134"/>
        <v>40.701481666451144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40.726981666451145</v>
      </c>
      <c r="L840" s="115">
        <f t="shared" si="139"/>
        <v>40.775981666451145</v>
      </c>
      <c r="M840" s="98">
        <f t="shared" si="132"/>
        <v>40.726481666451143</v>
      </c>
      <c r="N840" s="116">
        <f t="shared" si="133"/>
        <v>40.776481666451147</v>
      </c>
      <c r="O840" s="117">
        <f t="shared" si="134"/>
        <v>40.751481666451141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40.776981666451142</v>
      </c>
      <c r="L841" s="115">
        <f t="shared" si="139"/>
        <v>40.825981666451142</v>
      </c>
      <c r="M841" s="98">
        <f t="shared" si="132"/>
        <v>40.77648166645114</v>
      </c>
      <c r="N841" s="116">
        <f t="shared" si="133"/>
        <v>40.826481666451144</v>
      </c>
      <c r="O841" s="117">
        <f t="shared" si="134"/>
        <v>40.801481666451139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40.82698166645114</v>
      </c>
      <c r="L842" s="115">
        <f t="shared" si="139"/>
        <v>40.875981666451139</v>
      </c>
      <c r="M842" s="98">
        <f t="shared" si="132"/>
        <v>40.826481666451137</v>
      </c>
      <c r="N842" s="116">
        <f t="shared" si="133"/>
        <v>40.876481666451141</v>
      </c>
      <c r="O842" s="117">
        <f t="shared" si="134"/>
        <v>40.851481666451136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40.876981666451137</v>
      </c>
      <c r="L843" s="115">
        <f t="shared" si="139"/>
        <v>40.925981666451136</v>
      </c>
      <c r="M843" s="98">
        <f t="shared" si="132"/>
        <v>40.876481666451134</v>
      </c>
      <c r="N843" s="116">
        <f t="shared" si="133"/>
        <v>40.926481666451139</v>
      </c>
      <c r="O843" s="117">
        <f t="shared" si="134"/>
        <v>40.901481666451133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40.926981666451134</v>
      </c>
      <c r="L844" s="115">
        <f t="shared" si="139"/>
        <v>40.975981666451133</v>
      </c>
      <c r="M844" s="98">
        <f t="shared" si="132"/>
        <v>40.926481666451132</v>
      </c>
      <c r="N844" s="116">
        <f t="shared" si="133"/>
        <v>40.976481666451136</v>
      </c>
      <c r="O844" s="117">
        <f t="shared" si="134"/>
        <v>40.95148166645113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40.976981666451131</v>
      </c>
      <c r="L845" s="115">
        <f t="shared" si="139"/>
        <v>41.025981666451131</v>
      </c>
      <c r="M845" s="98">
        <f t="shared" si="132"/>
        <v>40.976481666451129</v>
      </c>
      <c r="N845" s="116">
        <f t="shared" si="133"/>
        <v>41.026481666451133</v>
      </c>
      <c r="O845" s="117">
        <f t="shared" si="134"/>
        <v>41.001481666451127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41.026981666451128</v>
      </c>
      <c r="L846" s="115">
        <f t="shared" si="139"/>
        <v>41.075981666451128</v>
      </c>
      <c r="M846" s="98">
        <f t="shared" si="132"/>
        <v>41.026481666451126</v>
      </c>
      <c r="N846" s="116">
        <f t="shared" si="133"/>
        <v>41.07648166645113</v>
      </c>
      <c r="O846" s="117">
        <f t="shared" si="134"/>
        <v>41.051481666451124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41.076981666451125</v>
      </c>
      <c r="L847" s="115">
        <f t="shared" si="139"/>
        <v>41.125981666451125</v>
      </c>
      <c r="M847" s="98">
        <f t="shared" si="132"/>
        <v>41.076481666451123</v>
      </c>
      <c r="N847" s="116">
        <f t="shared" si="133"/>
        <v>41.126481666451127</v>
      </c>
      <c r="O847" s="117">
        <f t="shared" si="134"/>
        <v>41.101481666451122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41.126981666451123</v>
      </c>
      <c r="L848" s="115">
        <f t="shared" si="139"/>
        <v>41.175981666451122</v>
      </c>
      <c r="M848" s="98">
        <f t="shared" si="132"/>
        <v>41.12648166645112</v>
      </c>
      <c r="N848" s="116">
        <f t="shared" si="133"/>
        <v>41.176481666451124</v>
      </c>
      <c r="O848" s="117">
        <f t="shared" si="134"/>
        <v>41.151481666451119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41.17698166645112</v>
      </c>
      <c r="L849" s="115">
        <f t="shared" si="139"/>
        <v>41.225981666451119</v>
      </c>
      <c r="M849" s="98">
        <f t="shared" si="132"/>
        <v>41.176481666451117</v>
      </c>
      <c r="N849" s="116">
        <f t="shared" si="133"/>
        <v>41.226481666451122</v>
      </c>
      <c r="O849" s="117">
        <f t="shared" si="134"/>
        <v>41.201481666451116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41.226981666451117</v>
      </c>
      <c r="L850" s="115">
        <f t="shared" si="139"/>
        <v>41.275981666451116</v>
      </c>
      <c r="M850" s="98">
        <f t="shared" si="132"/>
        <v>41.226481666451114</v>
      </c>
      <c r="N850" s="116">
        <f t="shared" si="133"/>
        <v>41.276481666451119</v>
      </c>
      <c r="O850" s="117">
        <f t="shared" si="134"/>
        <v>41.251481666451113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41.276981666451114</v>
      </c>
      <c r="L851" s="115">
        <f t="shared" si="139"/>
        <v>41.325981666451113</v>
      </c>
      <c r="M851" s="98">
        <f t="shared" si="132"/>
        <v>41.276481666451112</v>
      </c>
      <c r="N851" s="116">
        <f t="shared" si="133"/>
        <v>41.326481666451116</v>
      </c>
      <c r="O851" s="117">
        <f t="shared" si="134"/>
        <v>41.30148166645111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41.326981666451111</v>
      </c>
      <c r="L852" s="115">
        <f t="shared" si="139"/>
        <v>41.375981666451111</v>
      </c>
      <c r="M852" s="98">
        <f t="shared" si="132"/>
        <v>41.326481666451109</v>
      </c>
      <c r="N852" s="116">
        <f t="shared" si="133"/>
        <v>41.376481666451113</v>
      </c>
      <c r="O852" s="117">
        <f t="shared" si="134"/>
        <v>41.351481666451107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41.376981666451108</v>
      </c>
      <c r="L853" s="115">
        <f t="shared" si="139"/>
        <v>41.425981666451108</v>
      </c>
      <c r="M853" s="98">
        <f t="shared" si="132"/>
        <v>41.376481666451106</v>
      </c>
      <c r="N853" s="116">
        <f t="shared" si="133"/>
        <v>41.42648166645111</v>
      </c>
      <c r="O853" s="117">
        <f t="shared" si="134"/>
        <v>41.401481666451105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41.426981666451105</v>
      </c>
      <c r="L854" s="115">
        <f t="shared" si="139"/>
        <v>41.475981666451105</v>
      </c>
      <c r="M854" s="98">
        <f t="shared" si="132"/>
        <v>41.426481666451103</v>
      </c>
      <c r="N854" s="116">
        <f t="shared" si="133"/>
        <v>41.476481666451107</v>
      </c>
      <c r="O854" s="117">
        <f t="shared" si="134"/>
        <v>41.451481666451102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41.476981666451103</v>
      </c>
      <c r="L855" s="115">
        <f t="shared" si="139"/>
        <v>41.525981666451102</v>
      </c>
      <c r="M855" s="98">
        <f t="shared" si="132"/>
        <v>41.4764816664511</v>
      </c>
      <c r="N855" s="116">
        <f t="shared" si="133"/>
        <v>41.526481666451105</v>
      </c>
      <c r="O855" s="117">
        <f t="shared" si="134"/>
        <v>41.501481666451099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41.5269816664511</v>
      </c>
      <c r="L856" s="115">
        <f t="shared" si="139"/>
        <v>41.575981666451099</v>
      </c>
      <c r="M856" s="98">
        <f t="shared" si="132"/>
        <v>41.526481666451097</v>
      </c>
      <c r="N856" s="116">
        <f t="shared" si="133"/>
        <v>41.576481666451102</v>
      </c>
      <c r="O856" s="117">
        <f t="shared" si="134"/>
        <v>41.551481666451096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41.576981666451097</v>
      </c>
      <c r="L857" s="115">
        <f t="shared" si="139"/>
        <v>41.625981666451096</v>
      </c>
      <c r="M857" s="98">
        <f t="shared" si="132"/>
        <v>41.576481666451095</v>
      </c>
      <c r="N857" s="116">
        <f t="shared" si="133"/>
        <v>41.626481666451099</v>
      </c>
      <c r="O857" s="117">
        <f t="shared" si="134"/>
        <v>41.601481666451093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41.626981666451094</v>
      </c>
      <c r="L858" s="115">
        <f t="shared" si="139"/>
        <v>41.675981666451094</v>
      </c>
      <c r="M858" s="98">
        <f t="shared" si="132"/>
        <v>41.626481666451092</v>
      </c>
      <c r="N858" s="116">
        <f t="shared" si="133"/>
        <v>41.676481666451096</v>
      </c>
      <c r="O858" s="117">
        <f t="shared" si="134"/>
        <v>41.65148166645109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41.676981666451091</v>
      </c>
      <c r="L859" s="115">
        <f t="shared" si="139"/>
        <v>41.725981666451091</v>
      </c>
      <c r="M859" s="98">
        <f t="shared" si="132"/>
        <v>41.676481666451089</v>
      </c>
      <c r="N859" s="116">
        <f t="shared" si="133"/>
        <v>41.726481666451093</v>
      </c>
      <c r="O859" s="117">
        <f t="shared" si="134"/>
        <v>41.701481666451087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41.726981666451088</v>
      </c>
      <c r="L860" s="115">
        <f t="shared" si="139"/>
        <v>41.775981666451088</v>
      </c>
      <c r="M860" s="98">
        <f t="shared" si="132"/>
        <v>41.726481666451086</v>
      </c>
      <c r="N860" s="116">
        <f t="shared" si="133"/>
        <v>41.77648166645109</v>
      </c>
      <c r="O860" s="117">
        <f t="shared" si="134"/>
        <v>41.751481666451085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41.776981666451086</v>
      </c>
      <c r="L861" s="115">
        <f t="shared" si="139"/>
        <v>41.825981666451085</v>
      </c>
      <c r="M861" s="98">
        <f t="shared" si="132"/>
        <v>41.776481666451083</v>
      </c>
      <c r="N861" s="116">
        <f t="shared" si="133"/>
        <v>41.826481666451087</v>
      </c>
      <c r="O861" s="117">
        <f t="shared" si="134"/>
        <v>41.801481666451082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41.826981666451083</v>
      </c>
      <c r="L862" s="115">
        <f t="shared" si="139"/>
        <v>41.875981666451082</v>
      </c>
      <c r="M862" s="98">
        <f t="shared" si="132"/>
        <v>41.82648166645108</v>
      </c>
      <c r="N862" s="116">
        <f t="shared" si="133"/>
        <v>41.876481666451085</v>
      </c>
      <c r="O862" s="117">
        <f t="shared" si="134"/>
        <v>41.851481666451079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41.87698166645108</v>
      </c>
      <c r="L863" s="115">
        <f t="shared" si="139"/>
        <v>41.925981666451079</v>
      </c>
      <c r="M863" s="98">
        <f t="shared" si="132"/>
        <v>41.876481666451078</v>
      </c>
      <c r="N863" s="116">
        <f t="shared" si="133"/>
        <v>41.926481666451082</v>
      </c>
      <c r="O863" s="117">
        <f t="shared" si="134"/>
        <v>41.901481666451076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41.926981666451077</v>
      </c>
      <c r="L864" s="115">
        <f t="shared" si="139"/>
        <v>41.975981666451077</v>
      </c>
      <c r="M864" s="98">
        <f t="shared" si="132"/>
        <v>41.926481666451075</v>
      </c>
      <c r="N864" s="116">
        <f t="shared" si="133"/>
        <v>41.976481666451079</v>
      </c>
      <c r="O864" s="117">
        <f t="shared" si="134"/>
        <v>41.951481666451073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41.976981666451074</v>
      </c>
      <c r="L865" s="115">
        <f t="shared" si="139"/>
        <v>42.025981666451074</v>
      </c>
      <c r="M865" s="98">
        <f t="shared" si="132"/>
        <v>41.976481666451072</v>
      </c>
      <c r="N865" s="116">
        <f t="shared" si="133"/>
        <v>42.026481666451076</v>
      </c>
      <c r="O865" s="117">
        <f t="shared" si="134"/>
        <v>42.00148166645107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42.026981666451071</v>
      </c>
      <c r="L866" s="115">
        <f t="shared" si="139"/>
        <v>42.075981666451071</v>
      </c>
      <c r="M866" s="98">
        <f t="shared" si="132"/>
        <v>42.026481666451069</v>
      </c>
      <c r="N866" s="116">
        <f t="shared" si="133"/>
        <v>42.076481666451073</v>
      </c>
      <c r="O866" s="117">
        <f t="shared" si="134"/>
        <v>42.051481666451068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42.076981666451069</v>
      </c>
      <c r="L867" s="115">
        <f t="shared" si="139"/>
        <v>42.125981666451068</v>
      </c>
      <c r="M867" s="98">
        <f t="shared" si="132"/>
        <v>42.076481666451066</v>
      </c>
      <c r="N867" s="116">
        <f t="shared" si="133"/>
        <v>42.12648166645107</v>
      </c>
      <c r="O867" s="117">
        <f t="shared" si="134"/>
        <v>42.101481666451065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42.126981666451066</v>
      </c>
      <c r="L868" s="115">
        <f t="shared" si="139"/>
        <v>42.175981666451065</v>
      </c>
      <c r="M868" s="98">
        <f t="shared" si="132"/>
        <v>42.126481666451063</v>
      </c>
      <c r="N868" s="116">
        <f t="shared" si="133"/>
        <v>42.176481666451068</v>
      </c>
      <c r="O868" s="117">
        <f t="shared" si="134"/>
        <v>42.151481666451062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42.176981666451063</v>
      </c>
      <c r="L869" s="115">
        <f t="shared" si="139"/>
        <v>42.225981666451062</v>
      </c>
      <c r="M869" s="98">
        <f t="shared" si="132"/>
        <v>42.17648166645106</v>
      </c>
      <c r="N869" s="116">
        <f t="shared" si="133"/>
        <v>42.226481666451065</v>
      </c>
      <c r="O869" s="117">
        <f t="shared" si="134"/>
        <v>42.201481666451059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42.22698166645106</v>
      </c>
      <c r="L870" s="115">
        <f t="shared" si="139"/>
        <v>42.275981666451059</v>
      </c>
      <c r="M870" s="98">
        <f t="shared" si="132"/>
        <v>42.226481666451058</v>
      </c>
      <c r="N870" s="116">
        <f t="shared" si="133"/>
        <v>42.276481666451062</v>
      </c>
      <c r="O870" s="117">
        <f t="shared" si="134"/>
        <v>42.251481666451056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42.276981666451057</v>
      </c>
      <c r="L871" s="115">
        <f t="shared" si="139"/>
        <v>42.325981666451057</v>
      </c>
      <c r="M871" s="98">
        <f t="shared" si="132"/>
        <v>42.276481666451055</v>
      </c>
      <c r="N871" s="116">
        <f t="shared" si="133"/>
        <v>42.326481666451059</v>
      </c>
      <c r="O871" s="117">
        <f t="shared" si="134"/>
        <v>42.301481666451053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42.326981666451054</v>
      </c>
      <c r="L872" s="115">
        <f t="shared" si="139"/>
        <v>42.375981666451054</v>
      </c>
      <c r="M872" s="98">
        <f t="shared" si="132"/>
        <v>42.326481666451052</v>
      </c>
      <c r="N872" s="116">
        <f t="shared" si="133"/>
        <v>42.376481666451056</v>
      </c>
      <c r="O872" s="117">
        <f t="shared" si="134"/>
        <v>42.351481666451051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42.376981666451051</v>
      </c>
      <c r="L873" s="115">
        <f t="shared" si="139"/>
        <v>42.425981666451051</v>
      </c>
      <c r="M873" s="98">
        <f t="shared" si="132"/>
        <v>42.376481666451049</v>
      </c>
      <c r="N873" s="116">
        <f t="shared" si="133"/>
        <v>42.426481666451053</v>
      </c>
      <c r="O873" s="117">
        <f t="shared" si="134"/>
        <v>42.401481666451048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42.426981666451049</v>
      </c>
      <c r="L874" s="115">
        <f t="shared" si="139"/>
        <v>42.475981666451048</v>
      </c>
      <c r="M874" s="98">
        <f t="shared" si="132"/>
        <v>42.426481666451046</v>
      </c>
      <c r="N874" s="116">
        <f t="shared" si="133"/>
        <v>42.476481666451051</v>
      </c>
      <c r="O874" s="117">
        <f t="shared" si="134"/>
        <v>42.451481666451045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42.476981666451046</v>
      </c>
      <c r="L875" s="115">
        <f t="shared" si="139"/>
        <v>42.525981666451045</v>
      </c>
      <c r="M875" s="98">
        <f t="shared" si="132"/>
        <v>42.476481666451043</v>
      </c>
      <c r="N875" s="116">
        <f t="shared" si="133"/>
        <v>42.526481666451048</v>
      </c>
      <c r="O875" s="117">
        <f t="shared" si="134"/>
        <v>42.501481666451042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42.526981666451043</v>
      </c>
      <c r="L876" s="115">
        <f t="shared" si="139"/>
        <v>42.575981666451042</v>
      </c>
      <c r="M876" s="98">
        <f t="shared" si="132"/>
        <v>42.526481666451041</v>
      </c>
      <c r="N876" s="116">
        <f t="shared" si="133"/>
        <v>42.576481666451045</v>
      </c>
      <c r="O876" s="117">
        <f t="shared" si="134"/>
        <v>42.551481666451039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42.57698166645104</v>
      </c>
      <c r="L877" s="115">
        <f t="shared" si="139"/>
        <v>42.62598166645104</v>
      </c>
      <c r="M877" s="98">
        <f t="shared" si="132"/>
        <v>42.576481666451038</v>
      </c>
      <c r="N877" s="116">
        <f t="shared" si="133"/>
        <v>42.626481666451042</v>
      </c>
      <c r="O877" s="117">
        <f t="shared" si="134"/>
        <v>42.601481666451036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42.626981666451037</v>
      </c>
      <c r="L878" s="115">
        <f t="shared" si="139"/>
        <v>42.675981666451037</v>
      </c>
      <c r="M878" s="98">
        <f t="shared" si="132"/>
        <v>42.626481666451035</v>
      </c>
      <c r="N878" s="116">
        <f t="shared" si="133"/>
        <v>42.676481666451039</v>
      </c>
      <c r="O878" s="117">
        <f t="shared" si="134"/>
        <v>42.651481666451033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42.676981666451034</v>
      </c>
      <c r="L879" s="115">
        <f t="shared" si="139"/>
        <v>42.725981666451034</v>
      </c>
      <c r="M879" s="98">
        <f t="shared" si="132"/>
        <v>42.676481666451032</v>
      </c>
      <c r="N879" s="116">
        <f t="shared" si="133"/>
        <v>42.726481666451036</v>
      </c>
      <c r="O879" s="117">
        <f t="shared" si="134"/>
        <v>42.701481666451031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42.726981666451032</v>
      </c>
      <c r="L880" s="115">
        <f t="shared" si="139"/>
        <v>42.775981666451031</v>
      </c>
      <c r="M880" s="98">
        <f t="shared" si="132"/>
        <v>42.726481666451029</v>
      </c>
      <c r="N880" s="116">
        <f t="shared" si="133"/>
        <v>42.776481666451033</v>
      </c>
      <c r="O880" s="117">
        <f t="shared" si="134"/>
        <v>42.751481666451028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42.776981666451029</v>
      </c>
      <c r="L881" s="115">
        <f t="shared" si="139"/>
        <v>42.825981666451028</v>
      </c>
      <c r="M881" s="98">
        <f t="shared" si="132"/>
        <v>42.776481666451026</v>
      </c>
      <c r="N881" s="116">
        <f t="shared" si="133"/>
        <v>42.826481666451031</v>
      </c>
      <c r="O881" s="117">
        <f t="shared" si="134"/>
        <v>42.801481666451025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42.826981666451026</v>
      </c>
      <c r="L882" s="115">
        <f t="shared" si="139"/>
        <v>42.875981666451025</v>
      </c>
      <c r="M882" s="98">
        <f t="shared" si="132"/>
        <v>42.826481666451024</v>
      </c>
      <c r="N882" s="116">
        <f t="shared" si="133"/>
        <v>42.876481666451028</v>
      </c>
      <c r="O882" s="117">
        <f t="shared" si="134"/>
        <v>42.851481666451022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42.876981666451023</v>
      </c>
      <c r="L883" s="115">
        <f t="shared" si="139"/>
        <v>42.925981666451023</v>
      </c>
      <c r="M883" s="98">
        <f t="shared" si="132"/>
        <v>42.876481666451021</v>
      </c>
      <c r="N883" s="116">
        <f t="shared" si="133"/>
        <v>42.926481666451025</v>
      </c>
      <c r="O883" s="117">
        <f t="shared" si="134"/>
        <v>42.901481666451019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42.92698166645102</v>
      </c>
      <c r="L884" s="115">
        <f t="shared" si="139"/>
        <v>42.97598166645102</v>
      </c>
      <c r="M884" s="98">
        <f t="shared" si="132"/>
        <v>42.926481666451018</v>
      </c>
      <c r="N884" s="116">
        <f t="shared" si="133"/>
        <v>42.976481666451022</v>
      </c>
      <c r="O884" s="117">
        <f t="shared" si="134"/>
        <v>42.951481666451016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42.976981666451017</v>
      </c>
      <c r="L885" s="115">
        <f t="shared" si="139"/>
        <v>43.025981666451017</v>
      </c>
      <c r="M885" s="98">
        <f t="shared" si="132"/>
        <v>42.976481666451015</v>
      </c>
      <c r="N885" s="116">
        <f t="shared" si="133"/>
        <v>43.026481666451019</v>
      </c>
      <c r="O885" s="117">
        <f t="shared" si="134"/>
        <v>43.001481666451014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43.026981666451015</v>
      </c>
      <c r="L886" s="115">
        <f t="shared" si="139"/>
        <v>43.075981666451014</v>
      </c>
      <c r="M886" s="98">
        <f t="shared" si="132"/>
        <v>43.026481666451012</v>
      </c>
      <c r="N886" s="116">
        <f t="shared" si="133"/>
        <v>43.076481666451016</v>
      </c>
      <c r="O886" s="117">
        <f t="shared" si="134"/>
        <v>43.051481666451011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43.076981666451012</v>
      </c>
      <c r="L887" s="115">
        <f t="shared" si="139"/>
        <v>43.125981666451011</v>
      </c>
      <c r="M887" s="98">
        <f t="shared" si="132"/>
        <v>43.076481666451009</v>
      </c>
      <c r="N887" s="116">
        <f t="shared" si="133"/>
        <v>43.126481666451014</v>
      </c>
      <c r="O887" s="117">
        <f t="shared" si="134"/>
        <v>43.101481666451008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43.126981666451009</v>
      </c>
      <c r="L888" s="115">
        <f t="shared" si="139"/>
        <v>43.175981666451008</v>
      </c>
      <c r="M888" s="98">
        <f t="shared" si="132"/>
        <v>43.126481666451006</v>
      </c>
      <c r="N888" s="116">
        <f t="shared" si="133"/>
        <v>43.176481666451011</v>
      </c>
      <c r="O888" s="117">
        <f t="shared" si="134"/>
        <v>43.151481666451005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43.176981666451006</v>
      </c>
      <c r="L889" s="115">
        <f t="shared" si="139"/>
        <v>43.225981666451005</v>
      </c>
      <c r="M889" s="98">
        <f t="shared" si="132"/>
        <v>43.176481666451004</v>
      </c>
      <c r="N889" s="116">
        <f t="shared" si="133"/>
        <v>43.226481666451008</v>
      </c>
      <c r="O889" s="117">
        <f t="shared" si="134"/>
        <v>43.201481666451002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43.226981666451003</v>
      </c>
      <c r="L890" s="115">
        <f t="shared" si="139"/>
        <v>43.275981666451003</v>
      </c>
      <c r="M890" s="98">
        <f t="shared" si="132"/>
        <v>43.226481666451001</v>
      </c>
      <c r="N890" s="116">
        <f t="shared" si="133"/>
        <v>43.276481666451005</v>
      </c>
      <c r="O890" s="117">
        <f t="shared" si="134"/>
        <v>43.251481666450999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43.276981666451</v>
      </c>
      <c r="L891" s="115">
        <f t="shared" si="139"/>
        <v>43.325981666451</v>
      </c>
      <c r="M891" s="98">
        <f t="shared" si="132"/>
        <v>43.276481666450998</v>
      </c>
      <c r="N891" s="116">
        <f t="shared" si="133"/>
        <v>43.326481666451002</v>
      </c>
      <c r="O891" s="117">
        <f t="shared" si="134"/>
        <v>43.301481666450996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43.326981666450997</v>
      </c>
      <c r="L892" s="115">
        <f t="shared" si="139"/>
        <v>43.375981666450997</v>
      </c>
      <c r="M892" s="98">
        <f t="shared" si="132"/>
        <v>43.326481666450995</v>
      </c>
      <c r="N892" s="116">
        <f t="shared" si="133"/>
        <v>43.376481666450999</v>
      </c>
      <c r="O892" s="117">
        <f t="shared" si="134"/>
        <v>43.351481666450994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43.376981666450995</v>
      </c>
      <c r="L893" s="115">
        <f t="shared" si="139"/>
        <v>43.425981666450994</v>
      </c>
      <c r="M893" s="98">
        <f t="shared" si="132"/>
        <v>43.376481666450992</v>
      </c>
      <c r="N893" s="116">
        <f t="shared" si="133"/>
        <v>43.426481666450996</v>
      </c>
      <c r="O893" s="117">
        <f t="shared" si="134"/>
        <v>43.401481666450991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43.426981666450992</v>
      </c>
      <c r="L894" s="115">
        <f t="shared" si="139"/>
        <v>43.475981666450991</v>
      </c>
      <c r="M894" s="98">
        <f t="shared" si="132"/>
        <v>43.426481666450989</v>
      </c>
      <c r="N894" s="116">
        <f t="shared" si="133"/>
        <v>43.476481666450994</v>
      </c>
      <c r="O894" s="117">
        <f t="shared" si="134"/>
        <v>43.451481666450988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43.476981666450989</v>
      </c>
      <c r="L895" s="115">
        <f t="shared" si="139"/>
        <v>43.525981666450988</v>
      </c>
      <c r="M895" s="98">
        <f t="shared" si="132"/>
        <v>43.476481666450987</v>
      </c>
      <c r="N895" s="116">
        <f t="shared" si="133"/>
        <v>43.526481666450991</v>
      </c>
      <c r="O895" s="117">
        <f t="shared" si="134"/>
        <v>43.501481666450985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43.526981666450986</v>
      </c>
      <c r="L896" s="115">
        <f t="shared" si="139"/>
        <v>43.575981666450986</v>
      </c>
      <c r="M896" s="98">
        <f t="shared" si="132"/>
        <v>43.526481666450984</v>
      </c>
      <c r="N896" s="116">
        <f t="shared" si="133"/>
        <v>43.576481666450988</v>
      </c>
      <c r="O896" s="117">
        <f t="shared" si="134"/>
        <v>43.551481666450982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43.576981666450983</v>
      </c>
      <c r="L897" s="115">
        <f t="shared" si="139"/>
        <v>43.625981666450983</v>
      </c>
      <c r="M897" s="98">
        <f t="shared" si="132"/>
        <v>43.576481666450981</v>
      </c>
      <c r="N897" s="116">
        <f t="shared" si="133"/>
        <v>43.626481666450985</v>
      </c>
      <c r="O897" s="117">
        <f t="shared" si="134"/>
        <v>43.601481666450979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43.62698166645098</v>
      </c>
      <c r="L898" s="115">
        <f t="shared" si="139"/>
        <v>43.67598166645098</v>
      </c>
      <c r="M898" s="98">
        <f t="shared" si="132"/>
        <v>43.626481666450978</v>
      </c>
      <c r="N898" s="116">
        <f t="shared" si="133"/>
        <v>43.676481666450982</v>
      </c>
      <c r="O898" s="117">
        <f t="shared" si="134"/>
        <v>43.651481666450977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43.676981666450978</v>
      </c>
      <c r="L899" s="115">
        <f t="shared" si="139"/>
        <v>43.725981666450977</v>
      </c>
      <c r="M899" s="98">
        <f t="shared" si="132"/>
        <v>43.676481666450975</v>
      </c>
      <c r="N899" s="116">
        <f t="shared" si="133"/>
        <v>43.726481666450979</v>
      </c>
      <c r="O899" s="117">
        <f t="shared" si="134"/>
        <v>43.701481666450974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43.726981666450975</v>
      </c>
      <c r="L900" s="115">
        <f t="shared" si="139"/>
        <v>43.775981666450974</v>
      </c>
      <c r="M900" s="98">
        <f t="shared" si="132"/>
        <v>43.726481666450972</v>
      </c>
      <c r="N900" s="116">
        <f t="shared" si="133"/>
        <v>43.776481666450977</v>
      </c>
      <c r="O900" s="117">
        <f t="shared" si="134"/>
        <v>43.751481666450971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43.776981666450972</v>
      </c>
      <c r="L901" s="115">
        <f t="shared" si="139"/>
        <v>43.825981666450971</v>
      </c>
      <c r="M901" s="98">
        <f t="shared" ref="M901:M964" si="142">K901-5*10^-(D$2+1)</f>
        <v>43.776481666450969</v>
      </c>
      <c r="N901" s="116">
        <f t="shared" ref="N901:N964" si="143">L901+5*10^-(D$2+1)</f>
        <v>43.826481666450974</v>
      </c>
      <c r="O901" s="117">
        <f t="shared" ref="O901:O964" si="144">AVERAGE(K901,L901)</f>
        <v>43.801481666450968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43.826981666450969</v>
      </c>
      <c r="L902" s="115">
        <f t="shared" ref="L902:L965" si="149">K902+$I$4-POWER(10,-$D$2)</f>
        <v>43.875981666450969</v>
      </c>
      <c r="M902" s="98">
        <f t="shared" si="142"/>
        <v>43.826481666450967</v>
      </c>
      <c r="N902" s="116">
        <f t="shared" si="143"/>
        <v>43.876481666450971</v>
      </c>
      <c r="O902" s="117">
        <f t="shared" si="144"/>
        <v>43.851481666450965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43.876981666450966</v>
      </c>
      <c r="L903" s="115">
        <f t="shared" si="149"/>
        <v>43.925981666450966</v>
      </c>
      <c r="M903" s="98">
        <f t="shared" si="142"/>
        <v>43.876481666450964</v>
      </c>
      <c r="N903" s="116">
        <f t="shared" si="143"/>
        <v>43.926481666450968</v>
      </c>
      <c r="O903" s="117">
        <f t="shared" si="144"/>
        <v>43.901481666450962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43.926981666450963</v>
      </c>
      <c r="L904" s="115">
        <f t="shared" si="149"/>
        <v>43.975981666450963</v>
      </c>
      <c r="M904" s="98">
        <f t="shared" si="142"/>
        <v>43.926481666450961</v>
      </c>
      <c r="N904" s="116">
        <f t="shared" si="143"/>
        <v>43.976481666450965</v>
      </c>
      <c r="O904" s="117">
        <f t="shared" si="144"/>
        <v>43.95148166645096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43.976981666450961</v>
      </c>
      <c r="L905" s="115">
        <f t="shared" si="149"/>
        <v>44.02598166645096</v>
      </c>
      <c r="M905" s="98">
        <f t="shared" si="142"/>
        <v>43.976481666450958</v>
      </c>
      <c r="N905" s="116">
        <f t="shared" si="143"/>
        <v>44.026481666450962</v>
      </c>
      <c r="O905" s="117">
        <f t="shared" si="144"/>
        <v>44.001481666450957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44.026981666450958</v>
      </c>
      <c r="L906" s="115">
        <f t="shared" si="149"/>
        <v>44.075981666450957</v>
      </c>
      <c r="M906" s="98">
        <f t="shared" si="142"/>
        <v>44.026481666450955</v>
      </c>
      <c r="N906" s="116">
        <f t="shared" si="143"/>
        <v>44.07648166645096</v>
      </c>
      <c r="O906" s="117">
        <f t="shared" si="144"/>
        <v>44.051481666450954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44.076981666450955</v>
      </c>
      <c r="L907" s="115">
        <f t="shared" si="149"/>
        <v>44.125981666450954</v>
      </c>
      <c r="M907" s="98">
        <f t="shared" si="142"/>
        <v>44.076481666450952</v>
      </c>
      <c r="N907" s="116">
        <f t="shared" si="143"/>
        <v>44.126481666450957</v>
      </c>
      <c r="O907" s="117">
        <f t="shared" si="144"/>
        <v>44.101481666450951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44.126981666450952</v>
      </c>
      <c r="L908" s="115">
        <f t="shared" si="149"/>
        <v>44.175981666450951</v>
      </c>
      <c r="M908" s="98">
        <f t="shared" si="142"/>
        <v>44.12648166645095</v>
      </c>
      <c r="N908" s="116">
        <f t="shared" si="143"/>
        <v>44.176481666450954</v>
      </c>
      <c r="O908" s="117">
        <f t="shared" si="144"/>
        <v>44.151481666450948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44.176981666450949</v>
      </c>
      <c r="L909" s="115">
        <f t="shared" si="149"/>
        <v>44.225981666450949</v>
      </c>
      <c r="M909" s="98">
        <f t="shared" si="142"/>
        <v>44.176481666450947</v>
      </c>
      <c r="N909" s="116">
        <f t="shared" si="143"/>
        <v>44.226481666450951</v>
      </c>
      <c r="O909" s="117">
        <f t="shared" si="144"/>
        <v>44.201481666450945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44.226981666450946</v>
      </c>
      <c r="L910" s="115">
        <f t="shared" si="149"/>
        <v>44.275981666450946</v>
      </c>
      <c r="M910" s="98">
        <f t="shared" si="142"/>
        <v>44.226481666450944</v>
      </c>
      <c r="N910" s="116">
        <f t="shared" si="143"/>
        <v>44.276481666450948</v>
      </c>
      <c r="O910" s="117">
        <f t="shared" si="144"/>
        <v>44.251481666450942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44.276981666450943</v>
      </c>
      <c r="L911" s="115">
        <f t="shared" si="149"/>
        <v>44.325981666450943</v>
      </c>
      <c r="M911" s="98">
        <f t="shared" si="142"/>
        <v>44.276481666450941</v>
      </c>
      <c r="N911" s="116">
        <f t="shared" si="143"/>
        <v>44.326481666450945</v>
      </c>
      <c r="O911" s="117">
        <f t="shared" si="144"/>
        <v>44.30148166645094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44.326981666450941</v>
      </c>
      <c r="L912" s="115">
        <f t="shared" si="149"/>
        <v>44.37598166645094</v>
      </c>
      <c r="M912" s="98">
        <f t="shared" si="142"/>
        <v>44.326481666450938</v>
      </c>
      <c r="N912" s="116">
        <f t="shared" si="143"/>
        <v>44.376481666450942</v>
      </c>
      <c r="O912" s="117">
        <f t="shared" si="144"/>
        <v>44.351481666450937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44.376981666450938</v>
      </c>
      <c r="L913" s="115">
        <f t="shared" si="149"/>
        <v>44.425981666450937</v>
      </c>
      <c r="M913" s="98">
        <f t="shared" si="142"/>
        <v>44.376481666450935</v>
      </c>
      <c r="N913" s="116">
        <f t="shared" si="143"/>
        <v>44.42648166645094</v>
      </c>
      <c r="O913" s="117">
        <f t="shared" si="144"/>
        <v>44.401481666450934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44.426981666450935</v>
      </c>
      <c r="L914" s="115">
        <f t="shared" si="149"/>
        <v>44.475981666450934</v>
      </c>
      <c r="M914" s="98">
        <f t="shared" si="142"/>
        <v>44.426481666450933</v>
      </c>
      <c r="N914" s="116">
        <f t="shared" si="143"/>
        <v>44.476481666450937</v>
      </c>
      <c r="O914" s="117">
        <f t="shared" si="144"/>
        <v>44.451481666450931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44.476981666450932</v>
      </c>
      <c r="L915" s="115">
        <f t="shared" si="149"/>
        <v>44.525981666450932</v>
      </c>
      <c r="M915" s="98">
        <f t="shared" si="142"/>
        <v>44.47648166645093</v>
      </c>
      <c r="N915" s="116">
        <f t="shared" si="143"/>
        <v>44.526481666450934</v>
      </c>
      <c r="O915" s="117">
        <f t="shared" si="144"/>
        <v>44.501481666450928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44.526981666450929</v>
      </c>
      <c r="L916" s="115">
        <f t="shared" si="149"/>
        <v>44.575981666450929</v>
      </c>
      <c r="M916" s="98">
        <f t="shared" si="142"/>
        <v>44.526481666450927</v>
      </c>
      <c r="N916" s="116">
        <f t="shared" si="143"/>
        <v>44.576481666450931</v>
      </c>
      <c r="O916" s="117">
        <f t="shared" si="144"/>
        <v>44.551481666450925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44.576981666450926</v>
      </c>
      <c r="L917" s="115">
        <f t="shared" si="149"/>
        <v>44.625981666450926</v>
      </c>
      <c r="M917" s="98">
        <f t="shared" si="142"/>
        <v>44.576481666450924</v>
      </c>
      <c r="N917" s="116">
        <f t="shared" si="143"/>
        <v>44.626481666450928</v>
      </c>
      <c r="O917" s="117">
        <f t="shared" si="144"/>
        <v>44.601481666450923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44.626981666450924</v>
      </c>
      <c r="L918" s="115">
        <f t="shared" si="149"/>
        <v>44.675981666450923</v>
      </c>
      <c r="M918" s="98">
        <f t="shared" si="142"/>
        <v>44.626481666450921</v>
      </c>
      <c r="N918" s="116">
        <f t="shared" si="143"/>
        <v>44.676481666450925</v>
      </c>
      <c r="O918" s="117">
        <f t="shared" si="144"/>
        <v>44.65148166645092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44.676981666450921</v>
      </c>
      <c r="L919" s="115">
        <f t="shared" si="149"/>
        <v>44.72598166645092</v>
      </c>
      <c r="M919" s="98">
        <f t="shared" si="142"/>
        <v>44.676481666450918</v>
      </c>
      <c r="N919" s="116">
        <f t="shared" si="143"/>
        <v>44.726481666450923</v>
      </c>
      <c r="O919" s="117">
        <f t="shared" si="144"/>
        <v>44.701481666450917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44.726981666450918</v>
      </c>
      <c r="L920" s="115">
        <f t="shared" si="149"/>
        <v>44.775981666450917</v>
      </c>
      <c r="M920" s="98">
        <f t="shared" si="142"/>
        <v>44.726481666450915</v>
      </c>
      <c r="N920" s="116">
        <f t="shared" si="143"/>
        <v>44.77648166645092</v>
      </c>
      <c r="O920" s="117">
        <f t="shared" si="144"/>
        <v>44.751481666450914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44.776981666450915</v>
      </c>
      <c r="L921" s="115">
        <f t="shared" si="149"/>
        <v>44.825981666450915</v>
      </c>
      <c r="M921" s="98">
        <f t="shared" si="142"/>
        <v>44.776481666450913</v>
      </c>
      <c r="N921" s="116">
        <f t="shared" si="143"/>
        <v>44.826481666450917</v>
      </c>
      <c r="O921" s="117">
        <f t="shared" si="144"/>
        <v>44.801481666450911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44.826981666450912</v>
      </c>
      <c r="L922" s="115">
        <f t="shared" si="149"/>
        <v>44.875981666450912</v>
      </c>
      <c r="M922" s="98">
        <f t="shared" si="142"/>
        <v>44.82648166645091</v>
      </c>
      <c r="N922" s="116">
        <f t="shared" si="143"/>
        <v>44.876481666450914</v>
      </c>
      <c r="O922" s="117">
        <f t="shared" si="144"/>
        <v>44.851481666450908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44.876981666450909</v>
      </c>
      <c r="L923" s="115">
        <f t="shared" si="149"/>
        <v>44.925981666450909</v>
      </c>
      <c r="M923" s="98">
        <f t="shared" si="142"/>
        <v>44.876481666450907</v>
      </c>
      <c r="N923" s="116">
        <f t="shared" si="143"/>
        <v>44.926481666450911</v>
      </c>
      <c r="O923" s="117">
        <f t="shared" si="144"/>
        <v>44.901481666450906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44.926981666450907</v>
      </c>
      <c r="L924" s="115">
        <f t="shared" si="149"/>
        <v>44.975981666450906</v>
      </c>
      <c r="M924" s="98">
        <f t="shared" si="142"/>
        <v>44.926481666450904</v>
      </c>
      <c r="N924" s="116">
        <f t="shared" si="143"/>
        <v>44.976481666450908</v>
      </c>
      <c r="O924" s="117">
        <f t="shared" si="144"/>
        <v>44.951481666450903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44.976981666450904</v>
      </c>
      <c r="L925" s="115">
        <f t="shared" si="149"/>
        <v>45.025981666450903</v>
      </c>
      <c r="M925" s="98">
        <f t="shared" si="142"/>
        <v>44.976481666450901</v>
      </c>
      <c r="N925" s="116">
        <f t="shared" si="143"/>
        <v>45.026481666450906</v>
      </c>
      <c r="O925" s="117">
        <f t="shared" si="144"/>
        <v>45.0014816664509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45.026981666450901</v>
      </c>
      <c r="L926" s="115">
        <f t="shared" si="149"/>
        <v>45.0759816664509</v>
      </c>
      <c r="M926" s="98">
        <f t="shared" si="142"/>
        <v>45.026481666450898</v>
      </c>
      <c r="N926" s="116">
        <f t="shared" si="143"/>
        <v>45.076481666450903</v>
      </c>
      <c r="O926" s="117">
        <f t="shared" si="144"/>
        <v>45.051481666450897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45.076981666450898</v>
      </c>
      <c r="L927" s="115">
        <f t="shared" si="149"/>
        <v>45.125981666450897</v>
      </c>
      <c r="M927" s="98">
        <f t="shared" si="142"/>
        <v>45.076481666450896</v>
      </c>
      <c r="N927" s="116">
        <f t="shared" si="143"/>
        <v>45.1264816664509</v>
      </c>
      <c r="O927" s="117">
        <f t="shared" si="144"/>
        <v>45.101481666450894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45.126981666450895</v>
      </c>
      <c r="L928" s="115">
        <f t="shared" si="149"/>
        <v>45.175981666450895</v>
      </c>
      <c r="M928" s="98">
        <f t="shared" si="142"/>
        <v>45.126481666450893</v>
      </c>
      <c r="N928" s="116">
        <f t="shared" si="143"/>
        <v>45.176481666450897</v>
      </c>
      <c r="O928" s="117">
        <f t="shared" si="144"/>
        <v>45.151481666450891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45.176981666450892</v>
      </c>
      <c r="L929" s="115">
        <f t="shared" si="149"/>
        <v>45.225981666450892</v>
      </c>
      <c r="M929" s="98">
        <f t="shared" si="142"/>
        <v>45.17648166645089</v>
      </c>
      <c r="N929" s="116">
        <f t="shared" si="143"/>
        <v>45.226481666450894</v>
      </c>
      <c r="O929" s="117">
        <f t="shared" si="144"/>
        <v>45.201481666450888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45.226981666450889</v>
      </c>
      <c r="L930" s="115">
        <f t="shared" si="149"/>
        <v>45.275981666450889</v>
      </c>
      <c r="M930" s="98">
        <f t="shared" si="142"/>
        <v>45.226481666450887</v>
      </c>
      <c r="N930" s="116">
        <f t="shared" si="143"/>
        <v>45.276481666450891</v>
      </c>
      <c r="O930" s="117">
        <f t="shared" si="144"/>
        <v>45.251481666450886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45.276981666450887</v>
      </c>
      <c r="L931" s="115">
        <f t="shared" si="149"/>
        <v>45.325981666450886</v>
      </c>
      <c r="M931" s="98">
        <f t="shared" si="142"/>
        <v>45.276481666450884</v>
      </c>
      <c r="N931" s="116">
        <f t="shared" si="143"/>
        <v>45.326481666450888</v>
      </c>
      <c r="O931" s="117">
        <f t="shared" si="144"/>
        <v>45.301481666450883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45.326981666450884</v>
      </c>
      <c r="L932" s="115">
        <f t="shared" si="149"/>
        <v>45.375981666450883</v>
      </c>
      <c r="M932" s="98">
        <f t="shared" si="142"/>
        <v>45.326481666450881</v>
      </c>
      <c r="N932" s="116">
        <f t="shared" si="143"/>
        <v>45.376481666450886</v>
      </c>
      <c r="O932" s="117">
        <f t="shared" si="144"/>
        <v>45.35148166645088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45.376981666450881</v>
      </c>
      <c r="L933" s="115">
        <f t="shared" si="149"/>
        <v>45.42598166645088</v>
      </c>
      <c r="M933" s="98">
        <f t="shared" si="142"/>
        <v>45.376481666450879</v>
      </c>
      <c r="N933" s="116">
        <f t="shared" si="143"/>
        <v>45.426481666450883</v>
      </c>
      <c r="O933" s="117">
        <f t="shared" si="144"/>
        <v>45.401481666450877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45.426981666450878</v>
      </c>
      <c r="L934" s="115">
        <f t="shared" si="149"/>
        <v>45.475981666450878</v>
      </c>
      <c r="M934" s="98">
        <f t="shared" si="142"/>
        <v>45.426481666450876</v>
      </c>
      <c r="N934" s="116">
        <f t="shared" si="143"/>
        <v>45.47648166645088</v>
      </c>
      <c r="O934" s="117">
        <f t="shared" si="144"/>
        <v>45.451481666450874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45.476981666450875</v>
      </c>
      <c r="L935" s="115">
        <f t="shared" si="149"/>
        <v>45.525981666450875</v>
      </c>
      <c r="M935" s="98">
        <f t="shared" si="142"/>
        <v>45.476481666450873</v>
      </c>
      <c r="N935" s="116">
        <f t="shared" si="143"/>
        <v>45.526481666450877</v>
      </c>
      <c r="O935" s="117">
        <f t="shared" si="144"/>
        <v>45.501481666450871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45.526981666450872</v>
      </c>
      <c r="L936" s="115">
        <f t="shared" si="149"/>
        <v>45.575981666450872</v>
      </c>
      <c r="M936" s="98">
        <f t="shared" si="142"/>
        <v>45.52648166645087</v>
      </c>
      <c r="N936" s="116">
        <f t="shared" si="143"/>
        <v>45.576481666450874</v>
      </c>
      <c r="O936" s="117">
        <f t="shared" si="144"/>
        <v>45.551481666450869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45.57698166645087</v>
      </c>
      <c r="L937" s="115">
        <f t="shared" si="149"/>
        <v>45.625981666450869</v>
      </c>
      <c r="M937" s="98">
        <f t="shared" si="142"/>
        <v>45.576481666450867</v>
      </c>
      <c r="N937" s="116">
        <f t="shared" si="143"/>
        <v>45.626481666450871</v>
      </c>
      <c r="O937" s="117">
        <f t="shared" si="144"/>
        <v>45.601481666450866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45.626981666450867</v>
      </c>
      <c r="L938" s="115">
        <f t="shared" si="149"/>
        <v>45.675981666450866</v>
      </c>
      <c r="M938" s="98">
        <f t="shared" si="142"/>
        <v>45.626481666450864</v>
      </c>
      <c r="N938" s="116">
        <f t="shared" si="143"/>
        <v>45.676481666450869</v>
      </c>
      <c r="O938" s="117">
        <f t="shared" si="144"/>
        <v>45.651481666450863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45.676981666450864</v>
      </c>
      <c r="L939" s="115">
        <f t="shared" si="149"/>
        <v>45.725981666450863</v>
      </c>
      <c r="M939" s="98">
        <f t="shared" si="142"/>
        <v>45.676481666450861</v>
      </c>
      <c r="N939" s="116">
        <f t="shared" si="143"/>
        <v>45.726481666450866</v>
      </c>
      <c r="O939" s="117">
        <f t="shared" si="144"/>
        <v>45.70148166645086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45.726981666450861</v>
      </c>
      <c r="L940" s="115">
        <f t="shared" si="149"/>
        <v>45.775981666450861</v>
      </c>
      <c r="M940" s="98">
        <f t="shared" si="142"/>
        <v>45.726481666450859</v>
      </c>
      <c r="N940" s="116">
        <f t="shared" si="143"/>
        <v>45.776481666450863</v>
      </c>
      <c r="O940" s="117">
        <f t="shared" si="144"/>
        <v>45.751481666450857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45.776981666450858</v>
      </c>
      <c r="L941" s="115">
        <f t="shared" si="149"/>
        <v>45.825981666450858</v>
      </c>
      <c r="M941" s="98">
        <f t="shared" si="142"/>
        <v>45.776481666450856</v>
      </c>
      <c r="N941" s="116">
        <f t="shared" si="143"/>
        <v>45.82648166645086</v>
      </c>
      <c r="O941" s="117">
        <f t="shared" si="144"/>
        <v>45.801481666450854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45.826981666450855</v>
      </c>
      <c r="L942" s="115">
        <f t="shared" si="149"/>
        <v>45.875981666450855</v>
      </c>
      <c r="M942" s="98">
        <f t="shared" si="142"/>
        <v>45.826481666450853</v>
      </c>
      <c r="N942" s="116">
        <f t="shared" si="143"/>
        <v>45.876481666450857</v>
      </c>
      <c r="O942" s="117">
        <f t="shared" si="144"/>
        <v>45.851481666450852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45.876981666450853</v>
      </c>
      <c r="L943" s="115">
        <f t="shared" si="149"/>
        <v>45.925981666450852</v>
      </c>
      <c r="M943" s="98">
        <f t="shared" si="142"/>
        <v>45.87648166645085</v>
      </c>
      <c r="N943" s="116">
        <f t="shared" si="143"/>
        <v>45.926481666450854</v>
      </c>
      <c r="O943" s="117">
        <f t="shared" si="144"/>
        <v>45.901481666450849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45.92698166645085</v>
      </c>
      <c r="L944" s="115">
        <f t="shared" si="149"/>
        <v>45.975981666450849</v>
      </c>
      <c r="M944" s="98">
        <f t="shared" si="142"/>
        <v>45.926481666450847</v>
      </c>
      <c r="N944" s="116">
        <f t="shared" si="143"/>
        <v>45.976481666450852</v>
      </c>
      <c r="O944" s="117">
        <f t="shared" si="144"/>
        <v>45.951481666450846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45.976981666450847</v>
      </c>
      <c r="L945" s="115">
        <f t="shared" si="149"/>
        <v>46.025981666450846</v>
      </c>
      <c r="M945" s="98">
        <f t="shared" si="142"/>
        <v>45.976481666450844</v>
      </c>
      <c r="N945" s="116">
        <f t="shared" si="143"/>
        <v>46.026481666450849</v>
      </c>
      <c r="O945" s="117">
        <f t="shared" si="144"/>
        <v>46.001481666450843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46.026981666450844</v>
      </c>
      <c r="L946" s="115">
        <f t="shared" si="149"/>
        <v>46.075981666450843</v>
      </c>
      <c r="M946" s="98">
        <f t="shared" si="142"/>
        <v>46.026481666450842</v>
      </c>
      <c r="N946" s="116">
        <f t="shared" si="143"/>
        <v>46.076481666450846</v>
      </c>
      <c r="O946" s="117">
        <f t="shared" si="144"/>
        <v>46.05148166645084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46.076981666450841</v>
      </c>
      <c r="L947" s="115">
        <f t="shared" si="149"/>
        <v>46.125981666450841</v>
      </c>
      <c r="M947" s="98">
        <f t="shared" si="142"/>
        <v>46.076481666450839</v>
      </c>
      <c r="N947" s="116">
        <f t="shared" si="143"/>
        <v>46.126481666450843</v>
      </c>
      <c r="O947" s="117">
        <f t="shared" si="144"/>
        <v>46.101481666450837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46.126981666450838</v>
      </c>
      <c r="L948" s="115">
        <f t="shared" si="149"/>
        <v>46.175981666450838</v>
      </c>
      <c r="M948" s="98">
        <f t="shared" si="142"/>
        <v>46.126481666450836</v>
      </c>
      <c r="N948" s="116">
        <f t="shared" si="143"/>
        <v>46.17648166645084</v>
      </c>
      <c r="O948" s="117">
        <f t="shared" si="144"/>
        <v>46.151481666450834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46.176981666450835</v>
      </c>
      <c r="L949" s="115">
        <f t="shared" si="149"/>
        <v>46.225981666450835</v>
      </c>
      <c r="M949" s="98">
        <f t="shared" si="142"/>
        <v>46.176481666450833</v>
      </c>
      <c r="N949" s="116">
        <f t="shared" si="143"/>
        <v>46.226481666450837</v>
      </c>
      <c r="O949" s="117">
        <f t="shared" si="144"/>
        <v>46.201481666450832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46.226981666450833</v>
      </c>
      <c r="L950" s="115">
        <f t="shared" si="149"/>
        <v>46.275981666450832</v>
      </c>
      <c r="M950" s="98">
        <f t="shared" si="142"/>
        <v>46.22648166645083</v>
      </c>
      <c r="N950" s="116">
        <f t="shared" si="143"/>
        <v>46.276481666450834</v>
      </c>
      <c r="O950" s="117">
        <f t="shared" si="144"/>
        <v>46.251481666450829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46.27698166645083</v>
      </c>
      <c r="L951" s="115">
        <f t="shared" si="149"/>
        <v>46.325981666450829</v>
      </c>
      <c r="M951" s="98">
        <f t="shared" si="142"/>
        <v>46.276481666450827</v>
      </c>
      <c r="N951" s="116">
        <f t="shared" si="143"/>
        <v>46.326481666450832</v>
      </c>
      <c r="O951" s="117">
        <f t="shared" si="144"/>
        <v>46.301481666450826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46.326981666450827</v>
      </c>
      <c r="L952" s="115">
        <f t="shared" si="149"/>
        <v>46.375981666450826</v>
      </c>
      <c r="M952" s="98">
        <f t="shared" si="142"/>
        <v>46.326481666450825</v>
      </c>
      <c r="N952" s="116">
        <f t="shared" si="143"/>
        <v>46.376481666450829</v>
      </c>
      <c r="O952" s="117">
        <f t="shared" si="144"/>
        <v>46.351481666450823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46.376981666450824</v>
      </c>
      <c r="L953" s="115">
        <f t="shared" si="149"/>
        <v>46.425981666450824</v>
      </c>
      <c r="M953" s="98">
        <f t="shared" si="142"/>
        <v>46.376481666450822</v>
      </c>
      <c r="N953" s="116">
        <f t="shared" si="143"/>
        <v>46.426481666450826</v>
      </c>
      <c r="O953" s="117">
        <f t="shared" si="144"/>
        <v>46.40148166645082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46.426981666450821</v>
      </c>
      <c r="L954" s="115">
        <f t="shared" si="149"/>
        <v>46.475981666450821</v>
      </c>
      <c r="M954" s="98">
        <f t="shared" si="142"/>
        <v>46.426481666450819</v>
      </c>
      <c r="N954" s="116">
        <f t="shared" si="143"/>
        <v>46.476481666450823</v>
      </c>
      <c r="O954" s="117">
        <f t="shared" si="144"/>
        <v>46.451481666450817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46.476981666450818</v>
      </c>
      <c r="L955" s="115">
        <f t="shared" si="149"/>
        <v>46.525981666450818</v>
      </c>
      <c r="M955" s="98">
        <f t="shared" si="142"/>
        <v>46.476481666450816</v>
      </c>
      <c r="N955" s="116">
        <f t="shared" si="143"/>
        <v>46.52648166645082</v>
      </c>
      <c r="O955" s="117">
        <f t="shared" si="144"/>
        <v>46.501481666450815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46.526981666450816</v>
      </c>
      <c r="L956" s="115">
        <f t="shared" si="149"/>
        <v>46.575981666450815</v>
      </c>
      <c r="M956" s="98">
        <f t="shared" si="142"/>
        <v>46.526481666450813</v>
      </c>
      <c r="N956" s="116">
        <f t="shared" si="143"/>
        <v>46.576481666450817</v>
      </c>
      <c r="O956" s="117">
        <f t="shared" si="144"/>
        <v>46.551481666450812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46.576981666450813</v>
      </c>
      <c r="L957" s="115">
        <f t="shared" si="149"/>
        <v>46.625981666450812</v>
      </c>
      <c r="M957" s="98">
        <f t="shared" si="142"/>
        <v>46.57648166645081</v>
      </c>
      <c r="N957" s="116">
        <f t="shared" si="143"/>
        <v>46.626481666450815</v>
      </c>
      <c r="O957" s="117">
        <f t="shared" si="144"/>
        <v>46.601481666450809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46.62698166645081</v>
      </c>
      <c r="L958" s="115">
        <f t="shared" si="149"/>
        <v>46.675981666450809</v>
      </c>
      <c r="M958" s="98">
        <f t="shared" si="142"/>
        <v>46.626481666450807</v>
      </c>
      <c r="N958" s="116">
        <f t="shared" si="143"/>
        <v>46.676481666450812</v>
      </c>
      <c r="O958" s="117">
        <f t="shared" si="144"/>
        <v>46.651481666450806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46.676981666450807</v>
      </c>
      <c r="L959" s="115">
        <f t="shared" si="149"/>
        <v>46.725981666450807</v>
      </c>
      <c r="M959" s="98">
        <f t="shared" si="142"/>
        <v>46.676481666450805</v>
      </c>
      <c r="N959" s="116">
        <f t="shared" si="143"/>
        <v>46.726481666450809</v>
      </c>
      <c r="O959" s="117">
        <f t="shared" si="144"/>
        <v>46.701481666450803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46.726981666450804</v>
      </c>
      <c r="L960" s="115">
        <f t="shared" si="149"/>
        <v>46.775981666450804</v>
      </c>
      <c r="M960" s="98">
        <f t="shared" si="142"/>
        <v>46.726481666450802</v>
      </c>
      <c r="N960" s="116">
        <f t="shared" si="143"/>
        <v>46.776481666450806</v>
      </c>
      <c r="O960" s="117">
        <f t="shared" si="144"/>
        <v>46.7514816664508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46.776981666450801</v>
      </c>
      <c r="L961" s="115">
        <f t="shared" si="149"/>
        <v>46.825981666450801</v>
      </c>
      <c r="M961" s="98">
        <f t="shared" si="142"/>
        <v>46.776481666450799</v>
      </c>
      <c r="N961" s="116">
        <f t="shared" si="143"/>
        <v>46.826481666450803</v>
      </c>
      <c r="O961" s="117">
        <f t="shared" si="144"/>
        <v>46.801481666450798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46.826981666450799</v>
      </c>
      <c r="L962" s="115">
        <f t="shared" si="149"/>
        <v>46.875981666450798</v>
      </c>
      <c r="M962" s="98">
        <f t="shared" si="142"/>
        <v>46.826481666450796</v>
      </c>
      <c r="N962" s="116">
        <f t="shared" si="143"/>
        <v>46.8764816664508</v>
      </c>
      <c r="O962" s="117">
        <f t="shared" si="144"/>
        <v>46.851481666450795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46.876981666450796</v>
      </c>
      <c r="L963" s="115">
        <f t="shared" si="149"/>
        <v>46.925981666450795</v>
      </c>
      <c r="M963" s="98">
        <f t="shared" si="142"/>
        <v>46.876481666450793</v>
      </c>
      <c r="N963" s="116">
        <f t="shared" si="143"/>
        <v>46.926481666450798</v>
      </c>
      <c r="O963" s="117">
        <f t="shared" si="144"/>
        <v>46.901481666450792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46.926981666450793</v>
      </c>
      <c r="L964" s="115">
        <f t="shared" si="149"/>
        <v>46.975981666450792</v>
      </c>
      <c r="M964" s="98">
        <f t="shared" si="142"/>
        <v>46.92648166645079</v>
      </c>
      <c r="N964" s="116">
        <f t="shared" si="143"/>
        <v>46.976481666450795</v>
      </c>
      <c r="O964" s="117">
        <f t="shared" si="144"/>
        <v>46.951481666450789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46.97698166645079</v>
      </c>
      <c r="L965" s="115">
        <f t="shared" si="149"/>
        <v>47.025981666450789</v>
      </c>
      <c r="M965" s="98">
        <f t="shared" ref="M965:M1001" si="152">K965-5*10^-(D$2+1)</f>
        <v>46.976481666450788</v>
      </c>
      <c r="N965" s="116">
        <f t="shared" ref="N965:N1001" si="153">L965+5*10^-(D$2+1)</f>
        <v>47.026481666450792</v>
      </c>
      <c r="O965" s="117">
        <f t="shared" ref="O965:O1001" si="154">AVERAGE(K965,L965)</f>
        <v>47.001481666450786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47.026981666450787</v>
      </c>
      <c r="L966" s="115">
        <f t="shared" ref="L966:L1001" si="159">K966+$I$4-POWER(10,-$D$2)</f>
        <v>47.075981666450787</v>
      </c>
      <c r="M966" s="98">
        <f t="shared" si="152"/>
        <v>47.026481666450785</v>
      </c>
      <c r="N966" s="116">
        <f t="shared" si="153"/>
        <v>47.076481666450789</v>
      </c>
      <c r="O966" s="117">
        <f t="shared" si="154"/>
        <v>47.051481666450783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47.076981666450784</v>
      </c>
      <c r="L967" s="115">
        <f t="shared" si="159"/>
        <v>47.125981666450784</v>
      </c>
      <c r="M967" s="98">
        <f t="shared" si="152"/>
        <v>47.076481666450782</v>
      </c>
      <c r="N967" s="116">
        <f t="shared" si="153"/>
        <v>47.126481666450786</v>
      </c>
      <c r="O967" s="117">
        <f t="shared" si="154"/>
        <v>47.10148166645078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47.126981666450781</v>
      </c>
      <c r="L968" s="115">
        <f t="shared" si="159"/>
        <v>47.175981666450781</v>
      </c>
      <c r="M968" s="98">
        <f t="shared" si="152"/>
        <v>47.126481666450779</v>
      </c>
      <c r="N968" s="116">
        <f t="shared" si="153"/>
        <v>47.176481666450783</v>
      </c>
      <c r="O968" s="117">
        <f t="shared" si="154"/>
        <v>47.151481666450778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47.176981666450779</v>
      </c>
      <c r="L969" s="115">
        <f t="shared" si="159"/>
        <v>47.225981666450778</v>
      </c>
      <c r="M969" s="98">
        <f t="shared" si="152"/>
        <v>47.176481666450776</v>
      </c>
      <c r="N969" s="116">
        <f t="shared" si="153"/>
        <v>47.22648166645078</v>
      </c>
      <c r="O969" s="117">
        <f t="shared" si="154"/>
        <v>47.201481666450775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47.226981666450776</v>
      </c>
      <c r="L970" s="115">
        <f t="shared" si="159"/>
        <v>47.275981666450775</v>
      </c>
      <c r="M970" s="98">
        <f t="shared" si="152"/>
        <v>47.226481666450773</v>
      </c>
      <c r="N970" s="116">
        <f t="shared" si="153"/>
        <v>47.276481666450778</v>
      </c>
      <c r="O970" s="117">
        <f t="shared" si="154"/>
        <v>47.251481666450772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47.276981666450773</v>
      </c>
      <c r="L971" s="115">
        <f t="shared" si="159"/>
        <v>47.325981666450772</v>
      </c>
      <c r="M971" s="98">
        <f t="shared" si="152"/>
        <v>47.276481666450771</v>
      </c>
      <c r="N971" s="116">
        <f t="shared" si="153"/>
        <v>47.326481666450775</v>
      </c>
      <c r="O971" s="117">
        <f t="shared" si="154"/>
        <v>47.301481666450769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47.32698166645077</v>
      </c>
      <c r="L972" s="115">
        <f t="shared" si="159"/>
        <v>47.37598166645077</v>
      </c>
      <c r="M972" s="98">
        <f t="shared" si="152"/>
        <v>47.326481666450768</v>
      </c>
      <c r="N972" s="116">
        <f t="shared" si="153"/>
        <v>47.376481666450772</v>
      </c>
      <c r="O972" s="117">
        <f t="shared" si="154"/>
        <v>47.351481666450766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47.376981666450767</v>
      </c>
      <c r="L973" s="115">
        <f t="shared" si="159"/>
        <v>47.425981666450767</v>
      </c>
      <c r="M973" s="98">
        <f t="shared" si="152"/>
        <v>47.376481666450765</v>
      </c>
      <c r="N973" s="116">
        <f t="shared" si="153"/>
        <v>47.426481666450769</v>
      </c>
      <c r="O973" s="117">
        <f t="shared" si="154"/>
        <v>47.401481666450763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47.426981666450764</v>
      </c>
      <c r="L974" s="115">
        <f t="shared" si="159"/>
        <v>47.475981666450764</v>
      </c>
      <c r="M974" s="98">
        <f t="shared" si="152"/>
        <v>47.426481666450762</v>
      </c>
      <c r="N974" s="116">
        <f t="shared" si="153"/>
        <v>47.476481666450766</v>
      </c>
      <c r="O974" s="117">
        <f t="shared" si="154"/>
        <v>47.451481666450761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47.476981666450762</v>
      </c>
      <c r="L975" s="115">
        <f t="shared" si="159"/>
        <v>47.525981666450761</v>
      </c>
      <c r="M975" s="98">
        <f t="shared" si="152"/>
        <v>47.476481666450759</v>
      </c>
      <c r="N975" s="116">
        <f t="shared" si="153"/>
        <v>47.526481666450763</v>
      </c>
      <c r="O975" s="117">
        <f t="shared" si="154"/>
        <v>47.501481666450758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47.526981666450759</v>
      </c>
      <c r="L976" s="115">
        <f t="shared" si="159"/>
        <v>47.575981666450758</v>
      </c>
      <c r="M976" s="98">
        <f t="shared" si="152"/>
        <v>47.526481666450756</v>
      </c>
      <c r="N976" s="116">
        <f t="shared" si="153"/>
        <v>47.576481666450761</v>
      </c>
      <c r="O976" s="117">
        <f t="shared" si="154"/>
        <v>47.551481666450755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47.576981666450756</v>
      </c>
      <c r="L977" s="115">
        <f t="shared" si="159"/>
        <v>47.625981666450755</v>
      </c>
      <c r="M977" s="98">
        <f t="shared" si="152"/>
        <v>47.576481666450753</v>
      </c>
      <c r="N977" s="116">
        <f t="shared" si="153"/>
        <v>47.626481666450758</v>
      </c>
      <c r="O977" s="117">
        <f t="shared" si="154"/>
        <v>47.601481666450752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47.626981666450753</v>
      </c>
      <c r="L978" s="115">
        <f t="shared" si="159"/>
        <v>47.675981666450753</v>
      </c>
      <c r="M978" s="98">
        <f t="shared" si="152"/>
        <v>47.626481666450751</v>
      </c>
      <c r="N978" s="116">
        <f t="shared" si="153"/>
        <v>47.676481666450755</v>
      </c>
      <c r="O978" s="117">
        <f t="shared" si="154"/>
        <v>47.651481666450749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47.67698166645075</v>
      </c>
      <c r="L979" s="115">
        <f t="shared" si="159"/>
        <v>47.72598166645075</v>
      </c>
      <c r="M979" s="98">
        <f t="shared" si="152"/>
        <v>47.676481666450748</v>
      </c>
      <c r="N979" s="116">
        <f t="shared" si="153"/>
        <v>47.726481666450752</v>
      </c>
      <c r="O979" s="117">
        <f t="shared" si="154"/>
        <v>47.701481666450746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47.726981666450747</v>
      </c>
      <c r="L980" s="115">
        <f t="shared" si="159"/>
        <v>47.775981666450747</v>
      </c>
      <c r="M980" s="98">
        <f t="shared" si="152"/>
        <v>47.726481666450745</v>
      </c>
      <c r="N980" s="116">
        <f t="shared" si="153"/>
        <v>47.776481666450749</v>
      </c>
      <c r="O980" s="117">
        <f t="shared" si="154"/>
        <v>47.751481666450744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47.776981666450745</v>
      </c>
      <c r="L981" s="115">
        <f t="shared" si="159"/>
        <v>47.825981666450744</v>
      </c>
      <c r="M981" s="98">
        <f t="shared" si="152"/>
        <v>47.776481666450742</v>
      </c>
      <c r="N981" s="116">
        <f t="shared" si="153"/>
        <v>47.826481666450746</v>
      </c>
      <c r="O981" s="117">
        <f t="shared" si="154"/>
        <v>47.801481666450741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47.826981666450742</v>
      </c>
      <c r="L982" s="115">
        <f t="shared" si="159"/>
        <v>47.875981666450741</v>
      </c>
      <c r="M982" s="98">
        <f t="shared" si="152"/>
        <v>47.826481666450739</v>
      </c>
      <c r="N982" s="116">
        <f t="shared" si="153"/>
        <v>47.876481666450744</v>
      </c>
      <c r="O982" s="117">
        <f t="shared" si="154"/>
        <v>47.851481666450738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47.876981666450739</v>
      </c>
      <c r="L983" s="115">
        <f t="shared" si="159"/>
        <v>47.925981666450738</v>
      </c>
      <c r="M983" s="98">
        <f t="shared" si="152"/>
        <v>47.876481666450736</v>
      </c>
      <c r="N983" s="116">
        <f t="shared" si="153"/>
        <v>47.926481666450741</v>
      </c>
      <c r="O983" s="117">
        <f t="shared" si="154"/>
        <v>47.901481666450735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47.926981666450736</v>
      </c>
      <c r="L984" s="115">
        <f t="shared" si="159"/>
        <v>47.975981666450735</v>
      </c>
      <c r="M984" s="98">
        <f t="shared" si="152"/>
        <v>47.926481666450734</v>
      </c>
      <c r="N984" s="116">
        <f t="shared" si="153"/>
        <v>47.976481666450738</v>
      </c>
      <c r="O984" s="117">
        <f t="shared" si="154"/>
        <v>47.951481666450732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47.976981666450733</v>
      </c>
      <c r="L985" s="115">
        <f t="shared" si="159"/>
        <v>48.025981666450733</v>
      </c>
      <c r="M985" s="98">
        <f t="shared" si="152"/>
        <v>47.976481666450731</v>
      </c>
      <c r="N985" s="116">
        <f t="shared" si="153"/>
        <v>48.026481666450735</v>
      </c>
      <c r="O985" s="117">
        <f t="shared" si="154"/>
        <v>48.001481666450729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48.02698166645073</v>
      </c>
      <c r="L986" s="115">
        <f t="shared" si="159"/>
        <v>48.07598166645073</v>
      </c>
      <c r="M986" s="98">
        <f t="shared" si="152"/>
        <v>48.026481666450728</v>
      </c>
      <c r="N986" s="116">
        <f t="shared" si="153"/>
        <v>48.076481666450732</v>
      </c>
      <c r="O986" s="117">
        <f t="shared" si="154"/>
        <v>48.051481666450726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48.076981666450727</v>
      </c>
      <c r="L987" s="115">
        <f t="shared" si="159"/>
        <v>48.125981666450727</v>
      </c>
      <c r="M987" s="98">
        <f t="shared" si="152"/>
        <v>48.076481666450725</v>
      </c>
      <c r="N987" s="116">
        <f t="shared" si="153"/>
        <v>48.126481666450729</v>
      </c>
      <c r="O987" s="117">
        <f t="shared" si="154"/>
        <v>48.101481666450724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48.126981666450725</v>
      </c>
      <c r="L988" s="115">
        <f t="shared" si="159"/>
        <v>48.175981666450724</v>
      </c>
      <c r="M988" s="98">
        <f t="shared" si="152"/>
        <v>48.126481666450722</v>
      </c>
      <c r="N988" s="116">
        <f t="shared" si="153"/>
        <v>48.176481666450726</v>
      </c>
      <c r="O988" s="117">
        <f t="shared" si="154"/>
        <v>48.151481666450721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48.176981666450722</v>
      </c>
      <c r="L989" s="115">
        <f t="shared" si="159"/>
        <v>48.225981666450721</v>
      </c>
      <c r="M989" s="98">
        <f t="shared" si="152"/>
        <v>48.176481666450719</v>
      </c>
      <c r="N989" s="116">
        <f t="shared" si="153"/>
        <v>48.226481666450724</v>
      </c>
      <c r="O989" s="117">
        <f t="shared" si="154"/>
        <v>48.201481666450718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48.226981666450719</v>
      </c>
      <c r="L990" s="115">
        <f t="shared" si="159"/>
        <v>48.275981666450718</v>
      </c>
      <c r="M990" s="98">
        <f t="shared" si="152"/>
        <v>48.226481666450717</v>
      </c>
      <c r="N990" s="116">
        <f t="shared" si="153"/>
        <v>48.276481666450721</v>
      </c>
      <c r="O990" s="117">
        <f t="shared" si="154"/>
        <v>48.251481666450715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48.276981666450716</v>
      </c>
      <c r="L991" s="115">
        <f t="shared" si="159"/>
        <v>48.325981666450716</v>
      </c>
      <c r="M991" s="98">
        <f t="shared" si="152"/>
        <v>48.276481666450714</v>
      </c>
      <c r="N991" s="116">
        <f t="shared" si="153"/>
        <v>48.326481666450718</v>
      </c>
      <c r="O991" s="117">
        <f t="shared" si="154"/>
        <v>48.301481666450712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48.326981666450713</v>
      </c>
      <c r="L992" s="115">
        <f t="shared" si="159"/>
        <v>48.375981666450713</v>
      </c>
      <c r="M992" s="98">
        <f t="shared" si="152"/>
        <v>48.326481666450711</v>
      </c>
      <c r="N992" s="116">
        <f t="shared" si="153"/>
        <v>48.376481666450715</v>
      </c>
      <c r="O992" s="117">
        <f t="shared" si="154"/>
        <v>48.351481666450709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48.37698166645071</v>
      </c>
      <c r="L993" s="115">
        <f t="shared" si="159"/>
        <v>48.42598166645071</v>
      </c>
      <c r="M993" s="98">
        <f t="shared" si="152"/>
        <v>48.376481666450708</v>
      </c>
      <c r="N993" s="116">
        <f t="shared" si="153"/>
        <v>48.426481666450712</v>
      </c>
      <c r="O993" s="117">
        <f t="shared" si="154"/>
        <v>48.401481666450707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48.426981666450708</v>
      </c>
      <c r="L994" s="115">
        <f t="shared" si="159"/>
        <v>48.475981666450707</v>
      </c>
      <c r="M994" s="98">
        <f t="shared" si="152"/>
        <v>48.426481666450705</v>
      </c>
      <c r="N994" s="116">
        <f t="shared" si="153"/>
        <v>48.476481666450709</v>
      </c>
      <c r="O994" s="117">
        <f t="shared" si="154"/>
        <v>48.451481666450704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48.476981666450705</v>
      </c>
      <c r="L995" s="115">
        <f t="shared" si="159"/>
        <v>48.525981666450704</v>
      </c>
      <c r="M995" s="98">
        <f t="shared" si="152"/>
        <v>48.476481666450702</v>
      </c>
      <c r="N995" s="116">
        <f t="shared" si="153"/>
        <v>48.526481666450707</v>
      </c>
      <c r="O995" s="117">
        <f t="shared" si="154"/>
        <v>48.501481666450701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48.526981666450702</v>
      </c>
      <c r="L996" s="115">
        <f t="shared" si="159"/>
        <v>48.575981666450701</v>
      </c>
      <c r="M996" s="98">
        <f t="shared" si="152"/>
        <v>48.526481666450699</v>
      </c>
      <c r="N996" s="116">
        <f t="shared" si="153"/>
        <v>48.576481666450704</v>
      </c>
      <c r="O996" s="117">
        <f t="shared" si="154"/>
        <v>48.551481666450698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48.576981666450699</v>
      </c>
      <c r="L997" s="115">
        <f t="shared" si="159"/>
        <v>48.625981666450699</v>
      </c>
      <c r="M997" s="98">
        <f t="shared" si="152"/>
        <v>48.576481666450697</v>
      </c>
      <c r="N997" s="116">
        <f t="shared" si="153"/>
        <v>48.626481666450701</v>
      </c>
      <c r="O997" s="117">
        <f t="shared" si="154"/>
        <v>48.601481666450695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48.626981666450696</v>
      </c>
      <c r="L998" s="115">
        <f t="shared" si="159"/>
        <v>48.675981666450696</v>
      </c>
      <c r="M998" s="98">
        <f t="shared" si="152"/>
        <v>48.626481666450694</v>
      </c>
      <c r="N998" s="116">
        <f t="shared" si="153"/>
        <v>48.676481666450698</v>
      </c>
      <c r="O998" s="117">
        <f t="shared" si="154"/>
        <v>48.651481666450692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48.676981666450693</v>
      </c>
      <c r="L999" s="115">
        <f t="shared" si="159"/>
        <v>48.725981666450693</v>
      </c>
      <c r="M999" s="98">
        <f t="shared" si="152"/>
        <v>48.676481666450691</v>
      </c>
      <c r="N999" s="116">
        <f t="shared" si="153"/>
        <v>48.726481666450695</v>
      </c>
      <c r="O999" s="117">
        <f t="shared" si="154"/>
        <v>48.70148166645069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48.726981666450691</v>
      </c>
      <c r="L1000" s="115">
        <f t="shared" si="159"/>
        <v>48.77598166645069</v>
      </c>
      <c r="M1000" s="98">
        <f t="shared" si="152"/>
        <v>48.726481666450688</v>
      </c>
      <c r="N1000" s="116">
        <f t="shared" si="153"/>
        <v>48.776481666450692</v>
      </c>
      <c r="O1000" s="117">
        <f t="shared" si="154"/>
        <v>48.751481666450687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48.776981666450688</v>
      </c>
      <c r="L1001" s="115">
        <f t="shared" si="159"/>
        <v>48.825981666450687</v>
      </c>
      <c r="M1001" s="98">
        <f t="shared" si="152"/>
        <v>48.776481666450685</v>
      </c>
      <c r="N1001" s="116">
        <f t="shared" si="153"/>
        <v>48.82648166645069</v>
      </c>
      <c r="O1001" s="117">
        <f t="shared" si="154"/>
        <v>48.801481666450684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34" priority="7" operator="greaterThan">
      <formula>$I$1</formula>
    </cfRule>
  </conditionalFormatting>
  <conditionalFormatting sqref="O1 O4:O40 O1002:O1048576">
    <cfRule type="cellIs" dxfId="33" priority="6" operator="greaterThan">
      <formula>$I$1</formula>
    </cfRule>
  </conditionalFormatting>
  <conditionalFormatting sqref="P1">
    <cfRule type="cellIs" dxfId="32" priority="5" operator="greaterThan">
      <formula>$I$1</formula>
    </cfRule>
  </conditionalFormatting>
  <conditionalFormatting sqref="L606:L1001">
    <cfRule type="cellIs" dxfId="31" priority="4" operator="greaterThan">
      <formula>$I$1</formula>
    </cfRule>
  </conditionalFormatting>
  <conditionalFormatting sqref="O606:O1001">
    <cfRule type="cellIs" dxfId="30" priority="3" operator="greaterThan">
      <formula>$I$1</formula>
    </cfRule>
  </conditionalFormatting>
  <conditionalFormatting sqref="L41:L605">
    <cfRule type="cellIs" dxfId="29" priority="2" operator="greaterThan">
      <formula>$I$1</formula>
    </cfRule>
  </conditionalFormatting>
  <conditionalFormatting sqref="O41:O605">
    <cfRule type="cellIs" dxfId="28" priority="1" operator="greaterThan">
      <formula>$I$1</formula>
    </cfRule>
  </conditionalFormatting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sheetPr codeName="Hoja14"/>
  <dimension ref="A1:BD233"/>
  <sheetViews>
    <sheetView topLeftCell="AQ7" workbookViewId="0">
      <selection activeCell="Y14" sqref="Y14:BD17"/>
    </sheetView>
  </sheetViews>
  <sheetFormatPr baseColWidth="10" defaultRowHeight="15"/>
  <cols>
    <col min="9" max="9" width="5.42578125" customWidth="1"/>
    <col min="10" max="19" width="12" bestFit="1" customWidth="1"/>
    <col min="20" max="20" width="11" bestFit="1" customWidth="1"/>
    <col min="21" max="21" width="12.7109375" customWidth="1"/>
    <col min="22" max="22" width="4.7109375" customWidth="1"/>
    <col min="23" max="23" width="6.28515625" customWidth="1"/>
    <col min="25" max="25" width="12.140625" customWidth="1"/>
    <col min="26" max="26" width="12.42578125" customWidth="1"/>
    <col min="28" max="28" width="12" bestFit="1" customWidth="1"/>
    <col min="29" max="29" width="12.28515625" customWidth="1"/>
    <col min="30" max="41" width="12" customWidth="1"/>
    <col min="42" max="42" width="9.28515625" customWidth="1"/>
    <col min="46" max="46" width="13.5703125" customWidth="1"/>
    <col min="47" max="47" width="12" bestFit="1" customWidth="1"/>
    <col min="48" max="51" width="12" customWidth="1"/>
    <col min="53" max="53" width="13.5703125" customWidth="1"/>
    <col min="54" max="54" width="15.85546875" customWidth="1"/>
    <col min="55" max="55" width="12.7109375" bestFit="1" customWidth="1"/>
    <col min="56" max="56" width="12" bestFit="1" customWidth="1"/>
  </cols>
  <sheetData>
    <row r="1" spans="1:56" ht="26.25">
      <c r="A1" s="135" t="s">
        <v>67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  <c r="AX1" s="135"/>
      <c r="AY1" s="135"/>
      <c r="AZ1" s="135"/>
      <c r="BA1" s="135"/>
      <c r="BB1" s="135"/>
      <c r="BC1" s="135"/>
      <c r="BD1" s="135"/>
    </row>
    <row r="2" spans="1:56" ht="15.75">
      <c r="M2" s="23"/>
      <c r="P2" s="80">
        <f>BB5/BA5</f>
        <v>0.79462590053522997</v>
      </c>
      <c r="X2" s="8">
        <f>COUNT('INGRESO DE DATOS'!A4:A10000)</f>
        <v>11</v>
      </c>
      <c r="Z2" s="8">
        <f>AVERAGE(AP7:AP18)</f>
        <v>8.8181818181818183</v>
      </c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spans="1:56" ht="15.75">
      <c r="Z3" s="8">
        <f>AVERAGE(AZ7:AZ18)</f>
        <v>8.8181817732031718</v>
      </c>
    </row>
    <row r="4" spans="1:56" ht="15.75" thickBot="1"/>
    <row r="5" spans="1:56">
      <c r="X5" s="65">
        <f>SUM(X7:X997)</f>
        <v>685</v>
      </c>
      <c r="Y5" s="65">
        <f t="shared" ref="Y5:BD5" si="0">SUM(Y7:Y997)</f>
        <v>43515</v>
      </c>
      <c r="Z5" s="65">
        <f t="shared" si="0"/>
        <v>2820151</v>
      </c>
      <c r="AA5" s="65">
        <f>SUM(AA7:AA997)</f>
        <v>186368535</v>
      </c>
      <c r="AB5" s="65">
        <f t="shared" si="0"/>
        <v>12545691535</v>
      </c>
      <c r="AC5" s="65">
        <f t="shared" si="0"/>
        <v>859047860295</v>
      </c>
      <c r="AD5" s="65">
        <f t="shared" si="0"/>
        <v>59732129675791</v>
      </c>
      <c r="AE5" s="65">
        <f t="shared" si="0"/>
        <v>4210038387792135</v>
      </c>
      <c r="AF5" s="65">
        <f>SUM(AF7:AF997)</f>
        <v>3.0024635741202643E+17</v>
      </c>
      <c r="AG5" s="65">
        <f t="shared" si="0"/>
        <v>2.162994034885931E+19</v>
      </c>
      <c r="AH5" s="65">
        <f t="shared" si="0"/>
        <v>1.5716684413122047E+21</v>
      </c>
      <c r="AI5" s="65">
        <f t="shared" si="0"/>
        <v>1.1503166289706361E+23</v>
      </c>
      <c r="AJ5" s="65">
        <f t="shared" si="0"/>
        <v>8.4708966672821023E+24</v>
      </c>
      <c r="AK5" s="65">
        <f t="shared" si="0"/>
        <v>6.2701584820619147E+26</v>
      </c>
      <c r="AL5" s="65">
        <f t="shared" si="0"/>
        <v>4.6613881837492098E+28</v>
      </c>
      <c r="AM5" s="65">
        <f t="shared" si="0"/>
        <v>3.4781605591867382E+30</v>
      </c>
      <c r="AN5" s="65">
        <f t="shared" si="0"/>
        <v>2.6034054115613975E+32</v>
      </c>
      <c r="AO5" s="65">
        <f t="shared" si="0"/>
        <v>1.9538613311576207E+34</v>
      </c>
      <c r="AP5" s="65">
        <f t="shared" si="0"/>
        <v>97</v>
      </c>
      <c r="AQ5" s="65">
        <f t="shared" si="0"/>
        <v>6184</v>
      </c>
      <c r="AR5" s="65">
        <f t="shared" si="0"/>
        <v>401968</v>
      </c>
      <c r="AS5" s="65">
        <f t="shared" si="0"/>
        <v>26626546</v>
      </c>
      <c r="AT5" s="65">
        <f t="shared" si="0"/>
        <v>1795576924</v>
      </c>
      <c r="AU5" s="65">
        <f>SUM(AU7:AU997)</f>
        <v>123100393474</v>
      </c>
      <c r="AV5" s="65">
        <f>SUM(AV7:AV997)</f>
        <v>8565991486948</v>
      </c>
      <c r="AW5" s="65">
        <f>SUM(AW7:AW997)</f>
        <v>603964096749226</v>
      </c>
      <c r="AX5" s="65">
        <f>SUM(AX7:AX997)</f>
        <v>4.3074374358992288E+16</v>
      </c>
      <c r="AY5" s="65">
        <f>SUM(AY7:AY997)</f>
        <v>3.1024417127888937E+18</v>
      </c>
      <c r="AZ5" s="65">
        <f t="shared" si="0"/>
        <v>96.999999505234882</v>
      </c>
      <c r="BA5" s="65">
        <f t="shared" si="0"/>
        <v>39.636363636363633</v>
      </c>
      <c r="BB5" s="65">
        <f t="shared" si="0"/>
        <v>31.496081148487296</v>
      </c>
      <c r="BC5" s="65">
        <f t="shared" si="0"/>
        <v>4.9476511776447296E-7</v>
      </c>
      <c r="BD5" s="65">
        <f t="shared" si="0"/>
        <v>3.5461321545524913</v>
      </c>
    </row>
    <row r="6" spans="1:56" ht="15.75" thickBot="1"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</row>
    <row r="7" spans="1:56">
      <c r="J7" s="63">
        <f>$AY$5</f>
        <v>3.1024417127888937E+18</v>
      </c>
      <c r="K7" s="39">
        <f>$AN$5</f>
        <v>2.6034054115613975E+32</v>
      </c>
      <c r="L7" s="39">
        <f>$AM$5</f>
        <v>3.4781605591867382E+30</v>
      </c>
      <c r="M7" s="39">
        <f>$AL$5</f>
        <v>4.6613881837492098E+28</v>
      </c>
      <c r="N7" s="39">
        <f>$AK$5</f>
        <v>6.2701584820619147E+26</v>
      </c>
      <c r="O7" s="39">
        <f>$AJ$5</f>
        <v>8.4708966672821023E+24</v>
      </c>
      <c r="P7" s="39">
        <f>$AI$5</f>
        <v>1.1503166289706361E+23</v>
      </c>
      <c r="Q7" s="39">
        <f>$AH$5</f>
        <v>1.5716684413122047E+21</v>
      </c>
      <c r="R7" s="39">
        <f>$AG$5</f>
        <v>2.162994034885931E+19</v>
      </c>
      <c r="S7" s="39">
        <f>$AF$5</f>
        <v>3.0024635741202643E+17</v>
      </c>
      <c r="X7">
        <f>'INGRESO DE DATOS'!A4</f>
        <v>64</v>
      </c>
      <c r="Y7">
        <f>POWER(X7,2)</f>
        <v>4096</v>
      </c>
      <c r="Z7">
        <f>POWER(X7,3)</f>
        <v>262144</v>
      </c>
      <c r="AA7">
        <f>POWER(X7,4)</f>
        <v>16777216</v>
      </c>
      <c r="AB7">
        <f>POWER(X7,5)</f>
        <v>1073741824</v>
      </c>
      <c r="AC7">
        <f>POWER(X7,6)</f>
        <v>68719476736</v>
      </c>
      <c r="AD7">
        <f>POWER(X7,7)</f>
        <v>4398046511104</v>
      </c>
      <c r="AE7">
        <f>POWER(X7,8)</f>
        <v>281474976710656</v>
      </c>
      <c r="AF7">
        <f>POWER(X7,9)</f>
        <v>1.8014398509481984E+16</v>
      </c>
      <c r="AG7">
        <f>POWER(X7,10)</f>
        <v>1.152921504606847E+18</v>
      </c>
      <c r="AH7">
        <f>POWER(X7,11)</f>
        <v>7.3786976294838206E+19</v>
      </c>
      <c r="AI7">
        <f>POWER(X7,12)</f>
        <v>4.7223664828696452E+21</v>
      </c>
      <c r="AJ7">
        <f>POWER(X7,13)</f>
        <v>3.0223145490365729E+23</v>
      </c>
      <c r="AK7">
        <f>POWER(X7,14)</f>
        <v>1.9342813113834067E+25</v>
      </c>
      <c r="AL7">
        <f>POWER(X7,15)</f>
        <v>1.2379400392853803E+27</v>
      </c>
      <c r="AM7">
        <f>POWER(X7,16)</f>
        <v>7.9228162514264338E+28</v>
      </c>
      <c r="AN7">
        <f>POWER(X7,17)</f>
        <v>5.0706024009129176E+30</v>
      </c>
      <c r="AO7">
        <f>POWER(X7,18)</f>
        <v>3.2451855365842673E+32</v>
      </c>
      <c r="AP7">
        <f>'INGRESO DE DATOS'!B4</f>
        <v>8</v>
      </c>
      <c r="AQ7">
        <f t="shared" ref="AQ7:AQ17" si="1">X7*AP7</f>
        <v>512</v>
      </c>
      <c r="AR7">
        <f>Y7*AP7</f>
        <v>32768</v>
      </c>
      <c r="AS7">
        <f>Z7*AP7</f>
        <v>2097152</v>
      </c>
      <c r="AT7">
        <f>AA7*AP7</f>
        <v>134217728</v>
      </c>
      <c r="AU7">
        <f>AB7*AP7</f>
        <v>8589934592</v>
      </c>
      <c r="AV7">
        <f>AC7*AP7</f>
        <v>549755813888</v>
      </c>
      <c r="AW7">
        <f>AD7*AP7</f>
        <v>35184372088832</v>
      </c>
      <c r="AX7">
        <f>AE7*AP7</f>
        <v>2251799813685248</v>
      </c>
      <c r="AY7">
        <f>AF7*AP7</f>
        <v>1.4411518807585587E+17</v>
      </c>
      <c r="AZ7">
        <f>($T$16*AF7)+($T$39*AE7)+($T$62*AD7)+($T$85*AC7)+($T$108*AB7)+($T$131*AA7)+($T$154*Z7)+($T$177*Y7)+($T$200*X7)+$T$223</f>
        <v>8.2033080013934523</v>
      </c>
      <c r="BA7">
        <f>POWER((AP7-$Z$2),2)</f>
        <v>0.669421487603306</v>
      </c>
      <c r="BB7">
        <f t="shared" ref="BB7:BB14" si="2">POWER(AZ7-$Z$3,2)</f>
        <v>0.37806975525951098</v>
      </c>
      <c r="BC7">
        <f>AP7-AZ7</f>
        <v>-0.20330800139345229</v>
      </c>
      <c r="BD7">
        <f>POWER(BC7,2)</f>
        <v>4.1334143430599997E-2</v>
      </c>
    </row>
    <row r="8" spans="1:56">
      <c r="J8" s="63">
        <f>$AX$5</f>
        <v>4.3074374358992288E+16</v>
      </c>
      <c r="K8" s="39">
        <f>$AM$5</f>
        <v>3.4781605591867382E+30</v>
      </c>
      <c r="L8" s="39">
        <f>$AL$5</f>
        <v>4.6613881837492098E+28</v>
      </c>
      <c r="M8" s="39">
        <f>$AK$5</f>
        <v>6.2701584820619147E+26</v>
      </c>
      <c r="N8" s="39">
        <f>$AJ$5</f>
        <v>8.4708966672821023E+24</v>
      </c>
      <c r="O8" s="39">
        <f>$AI$5</f>
        <v>1.1503166289706361E+23</v>
      </c>
      <c r="P8" s="39">
        <f>$AH$5</f>
        <v>1.5716684413122047E+21</v>
      </c>
      <c r="Q8" s="39">
        <f>$AG$5</f>
        <v>2.162994034885931E+19</v>
      </c>
      <c r="R8" s="39">
        <f>$AF$5</f>
        <v>3.0024635741202643E+17</v>
      </c>
      <c r="S8" s="39">
        <f>$AE$5</f>
        <v>4210038387792135</v>
      </c>
      <c r="X8">
        <f>'INGRESO DE DATOS'!A5</f>
        <v>71</v>
      </c>
      <c r="Y8">
        <f t="shared" ref="Y8:Y13" si="3">POWER(X8,2)</f>
        <v>5041</v>
      </c>
      <c r="Z8">
        <f t="shared" ref="Z8:Z13" si="4">POWER(X8,3)</f>
        <v>357911</v>
      </c>
      <c r="AA8">
        <f t="shared" ref="AA8:AA13" si="5">POWER(X8,4)</f>
        <v>25411681</v>
      </c>
      <c r="AB8">
        <f t="shared" ref="AB8:AB13" si="6">POWER(X8,5)</f>
        <v>1804229351</v>
      </c>
      <c r="AC8">
        <f t="shared" ref="AC8:AC13" si="7">POWER(X8,6)</f>
        <v>128100283921</v>
      </c>
      <c r="AD8">
        <f t="shared" ref="AD8:AD13" si="8">POWER(X8,7)</f>
        <v>9095120158391</v>
      </c>
      <c r="AE8">
        <f t="shared" ref="AE8:AE13" si="9">POWER(X8,8)</f>
        <v>645753531245761</v>
      </c>
      <c r="AF8">
        <f t="shared" ref="AF8:AF13" si="10">POWER(X8,9)</f>
        <v>4.5848500718449032E+16</v>
      </c>
      <c r="AG8">
        <f t="shared" ref="AG8:AG13" si="11">POWER(X8,10)</f>
        <v>3.2552435510098811E+18</v>
      </c>
      <c r="AH8">
        <f t="shared" ref="AH8:AH13" si="12">POWER(X8,11)</f>
        <v>2.3112229212170158E+20</v>
      </c>
      <c r="AI8">
        <f t="shared" ref="AI8:AI13" si="13">POWER(X8,12)</f>
        <v>1.6409682740640811E+22</v>
      </c>
      <c r="AJ8">
        <f t="shared" ref="AJ8:AJ13" si="14">POWER(X8,13)</f>
        <v>1.1650874745854976E+24</v>
      </c>
      <c r="AK8">
        <f t="shared" ref="AK8:AK13" si="15">POWER(X8,14)</f>
        <v>8.2721210695570328E+25</v>
      </c>
      <c r="AL8">
        <f t="shared" ref="AL8:AL13" si="16">POWER(X8,15)</f>
        <v>5.8732059593854932E+27</v>
      </c>
      <c r="AM8">
        <f t="shared" ref="AM8:AM13" si="17">POWER(X8,16)</f>
        <v>4.1699762311637002E+29</v>
      </c>
      <c r="AN8">
        <f t="shared" ref="AN8:AN13" si="18">POWER(X8,17)</f>
        <v>2.960683124126227E+31</v>
      </c>
      <c r="AO8">
        <f t="shared" ref="AO8:AO13" si="19">POWER(X8,18)</f>
        <v>2.1020850181296212E+33</v>
      </c>
      <c r="AP8">
        <f>'INGRESO DE DATOS'!B5</f>
        <v>10</v>
      </c>
      <c r="AQ8">
        <f t="shared" si="1"/>
        <v>710</v>
      </c>
      <c r="AR8">
        <f t="shared" ref="AR8:AR13" si="20">Y8*AP8</f>
        <v>50410</v>
      </c>
      <c r="AS8">
        <f t="shared" ref="AS8:AS13" si="21">Z8*AP8</f>
        <v>3579110</v>
      </c>
      <c r="AT8">
        <f t="shared" ref="AT8:AT13" si="22">AA8*AP8</f>
        <v>254116810</v>
      </c>
      <c r="AU8">
        <f t="shared" ref="AU8:AU13" si="23">AB8*AP8</f>
        <v>18042293510</v>
      </c>
      <c r="AV8">
        <f t="shared" ref="AV8:AV13" si="24">AC8*AP8</f>
        <v>1281002839210</v>
      </c>
      <c r="AW8">
        <f t="shared" ref="AW8:AW13" si="25">AD8*AP8</f>
        <v>90951201583910</v>
      </c>
      <c r="AX8">
        <f t="shared" ref="AX8:AX13" si="26">AE8*AP8</f>
        <v>6457535312457610</v>
      </c>
      <c r="AY8">
        <f t="shared" ref="AY8:AY13" si="27">AF8*AP8</f>
        <v>4.584850071844903E+17</v>
      </c>
      <c r="AZ8">
        <f t="shared" ref="AZ8:AZ14" si="28">($T$16*AF8)+($T$39*AE8)+($T$62*AD8)+($T$85*AC8)+($T$108*AB8)+($T$131*AA8)+($T$154*Z8)+($T$177*Y8)+($T$200*X8)+$T$223</f>
        <v>10.327379940310493</v>
      </c>
      <c r="BA8">
        <f t="shared" ref="BA8:BA13" si="29">POWER((AP8-$Z$2),2)</f>
        <v>1.3966942148760326</v>
      </c>
      <c r="BB8">
        <f t="shared" si="2"/>
        <v>2.2776791076000982</v>
      </c>
      <c r="BC8">
        <f t="shared" ref="BC8:BC14" si="30">AP8-AZ8</f>
        <v>-0.32737994031049311</v>
      </c>
      <c r="BD8">
        <f t="shared" ref="BD8:BD14" si="31">POWER(BC8,2)</f>
        <v>0.10717762531770203</v>
      </c>
    </row>
    <row r="9" spans="1:56" ht="15" customHeight="1">
      <c r="J9" s="63">
        <f>$AW$5</f>
        <v>603964096749226</v>
      </c>
      <c r="K9" s="39">
        <f>$AL$5</f>
        <v>4.6613881837492098E+28</v>
      </c>
      <c r="L9" s="39">
        <f>$AK$5</f>
        <v>6.2701584820619147E+26</v>
      </c>
      <c r="M9" s="39">
        <f>$AJ$5</f>
        <v>8.4708966672821023E+24</v>
      </c>
      <c r="N9" s="39">
        <f>$AI$5</f>
        <v>1.1503166289706361E+23</v>
      </c>
      <c r="O9" s="39">
        <f>$AH$5</f>
        <v>1.5716684413122047E+21</v>
      </c>
      <c r="P9" s="39">
        <f>$AG$5</f>
        <v>2.162994034885931E+19</v>
      </c>
      <c r="Q9" s="39">
        <f>$AF$5</f>
        <v>3.0024635741202643E+17</v>
      </c>
      <c r="R9" s="39">
        <f>$AE$5</f>
        <v>4210038387792135</v>
      </c>
      <c r="S9" s="39">
        <f>$AD$5</f>
        <v>59732129675791</v>
      </c>
      <c r="X9">
        <f>'INGRESO DE DATOS'!A6</f>
        <v>53</v>
      </c>
      <c r="Y9">
        <f t="shared" si="3"/>
        <v>2809</v>
      </c>
      <c r="Z9">
        <f t="shared" si="4"/>
        <v>148877</v>
      </c>
      <c r="AA9">
        <f t="shared" si="5"/>
        <v>7890481</v>
      </c>
      <c r="AB9">
        <f t="shared" si="6"/>
        <v>418195493</v>
      </c>
      <c r="AC9">
        <f t="shared" si="7"/>
        <v>22164361129</v>
      </c>
      <c r="AD9">
        <f t="shared" si="8"/>
        <v>1174711139837</v>
      </c>
      <c r="AE9">
        <f t="shared" si="9"/>
        <v>62259690411361</v>
      </c>
      <c r="AF9">
        <f t="shared" si="10"/>
        <v>3299763591802133</v>
      </c>
      <c r="AG9">
        <f t="shared" si="11"/>
        <v>1.7488747036551306E+17</v>
      </c>
      <c r="AH9">
        <f t="shared" si="12"/>
        <v>9.2690359293721907E+18</v>
      </c>
      <c r="AI9">
        <f t="shared" si="13"/>
        <v>4.9125890425672617E+20</v>
      </c>
      <c r="AJ9">
        <f t="shared" si="14"/>
        <v>2.6036721925606487E+22</v>
      </c>
      <c r="AK9">
        <f t="shared" si="15"/>
        <v>1.3799462620571438E+24</v>
      </c>
      <c r="AL9">
        <f t="shared" si="16"/>
        <v>7.3137151889028617E+25</v>
      </c>
      <c r="AM9">
        <f t="shared" si="17"/>
        <v>3.8762690501185171E+27</v>
      </c>
      <c r="AN9">
        <f t="shared" si="18"/>
        <v>2.0544225965628141E+29</v>
      </c>
      <c r="AO9">
        <f t="shared" si="19"/>
        <v>1.0888439761782913E+31</v>
      </c>
      <c r="AP9">
        <f>'INGRESO DE DATOS'!B6</f>
        <v>6</v>
      </c>
      <c r="AQ9">
        <f t="shared" si="1"/>
        <v>318</v>
      </c>
      <c r="AR9">
        <f t="shared" si="20"/>
        <v>16854</v>
      </c>
      <c r="AS9">
        <f t="shared" si="21"/>
        <v>893262</v>
      </c>
      <c r="AT9">
        <f t="shared" si="22"/>
        <v>47342886</v>
      </c>
      <c r="AU9">
        <f t="shared" si="23"/>
        <v>2509172958</v>
      </c>
      <c r="AV9">
        <f t="shared" si="24"/>
        <v>132986166774</v>
      </c>
      <c r="AW9">
        <f t="shared" si="25"/>
        <v>7048266839022</v>
      </c>
      <c r="AX9">
        <f t="shared" si="26"/>
        <v>373558142468166</v>
      </c>
      <c r="AY9">
        <f t="shared" si="27"/>
        <v>1.97985815508128E+16</v>
      </c>
      <c r="AZ9">
        <f t="shared" si="28"/>
        <v>6.3993219735566527</v>
      </c>
      <c r="BA9">
        <f t="shared" si="29"/>
        <v>7.9421487603305794</v>
      </c>
      <c r="BB9">
        <f t="shared" si="2"/>
        <v>5.8508827303459983</v>
      </c>
      <c r="BC9">
        <f t="shared" si="30"/>
        <v>-0.39932197355665267</v>
      </c>
      <c r="BD9">
        <f t="shared" si="31"/>
        <v>0.15945803856518001</v>
      </c>
    </row>
    <row r="10" spans="1:56">
      <c r="J10" s="63">
        <f>$AV$5</f>
        <v>8565991486948</v>
      </c>
      <c r="K10" s="39">
        <f>$AK$5</f>
        <v>6.2701584820619147E+26</v>
      </c>
      <c r="L10" s="39">
        <f>$AJ$5</f>
        <v>8.4708966672821023E+24</v>
      </c>
      <c r="M10" s="39">
        <f>$AI$5</f>
        <v>1.1503166289706361E+23</v>
      </c>
      <c r="N10" s="39">
        <f>$AH$5</f>
        <v>1.5716684413122047E+21</v>
      </c>
      <c r="O10" s="39">
        <f>$AG$5</f>
        <v>2.162994034885931E+19</v>
      </c>
      <c r="P10" s="39">
        <f>$AF$5</f>
        <v>3.0024635741202643E+17</v>
      </c>
      <c r="Q10" s="39">
        <f>$AE$5</f>
        <v>4210038387792135</v>
      </c>
      <c r="R10" s="39">
        <f>$AD$5</f>
        <v>59732129675791</v>
      </c>
      <c r="S10" s="39">
        <f>$AC$5</f>
        <v>859047860295</v>
      </c>
      <c r="U10" s="16"/>
      <c r="X10">
        <f>'INGRESO DE DATOS'!A7</f>
        <v>67</v>
      </c>
      <c r="Y10">
        <f t="shared" si="3"/>
        <v>4489</v>
      </c>
      <c r="Z10">
        <f t="shared" si="4"/>
        <v>300763</v>
      </c>
      <c r="AA10">
        <f t="shared" si="5"/>
        <v>20151121</v>
      </c>
      <c r="AB10">
        <f t="shared" si="6"/>
        <v>1350125107</v>
      </c>
      <c r="AC10">
        <f t="shared" si="7"/>
        <v>90458382169</v>
      </c>
      <c r="AD10">
        <f t="shared" si="8"/>
        <v>6060711605323</v>
      </c>
      <c r="AE10">
        <f t="shared" si="9"/>
        <v>406067677556641</v>
      </c>
      <c r="AF10">
        <f t="shared" si="10"/>
        <v>2.7206534396294948E+16</v>
      </c>
      <c r="AG10">
        <f t="shared" si="11"/>
        <v>1.8228378045517614E+18</v>
      </c>
      <c r="AH10">
        <f t="shared" si="12"/>
        <v>1.2213013290496801E+20</v>
      </c>
      <c r="AI10">
        <f t="shared" si="13"/>
        <v>8.1827189046328573E+21</v>
      </c>
      <c r="AJ10">
        <f t="shared" si="14"/>
        <v>5.4824216661040143E+23</v>
      </c>
      <c r="AK10">
        <f t="shared" si="15"/>
        <v>3.6732225162896894E+25</v>
      </c>
      <c r="AL10">
        <f t="shared" si="16"/>
        <v>2.461059085914092E+27</v>
      </c>
      <c r="AM10">
        <f t="shared" si="17"/>
        <v>1.6489095875624416E+29</v>
      </c>
      <c r="AN10">
        <f t="shared" si="18"/>
        <v>1.1047694236668359E+31</v>
      </c>
      <c r="AO10">
        <f t="shared" si="19"/>
        <v>7.4019551385677998E+32</v>
      </c>
      <c r="AP10">
        <f>'INGRESO DE DATOS'!B7</f>
        <v>11</v>
      </c>
      <c r="AQ10">
        <f t="shared" si="1"/>
        <v>737</v>
      </c>
      <c r="AR10">
        <f t="shared" si="20"/>
        <v>49379</v>
      </c>
      <c r="AS10">
        <f t="shared" si="21"/>
        <v>3308393</v>
      </c>
      <c r="AT10">
        <f t="shared" si="22"/>
        <v>221662331</v>
      </c>
      <c r="AU10">
        <f t="shared" si="23"/>
        <v>14851376177</v>
      </c>
      <c r="AV10">
        <f t="shared" si="24"/>
        <v>995042203859</v>
      </c>
      <c r="AW10">
        <f t="shared" si="25"/>
        <v>66667827658553</v>
      </c>
      <c r="AX10">
        <f t="shared" si="26"/>
        <v>4466744453123051</v>
      </c>
      <c r="AY10">
        <f t="shared" si="27"/>
        <v>2.9927187835924442E+17</v>
      </c>
      <c r="AZ10">
        <f t="shared" si="28"/>
        <v>10.521993354195729</v>
      </c>
      <c r="BA10">
        <f t="shared" si="29"/>
        <v>4.7603305785123959</v>
      </c>
      <c r="BB10">
        <f t="shared" si="2"/>
        <v>2.9029739035243569</v>
      </c>
      <c r="BC10">
        <f t="shared" si="30"/>
        <v>0.4780066458042711</v>
      </c>
      <c r="BD10">
        <f t="shared" si="31"/>
        <v>0.22849035343304988</v>
      </c>
    </row>
    <row r="11" spans="1:56">
      <c r="J11" s="63">
        <f>$AU$5</f>
        <v>123100393474</v>
      </c>
      <c r="K11" s="39">
        <f>$AJ$5</f>
        <v>8.4708966672821023E+24</v>
      </c>
      <c r="L11" s="39">
        <f>$AI$5</f>
        <v>1.1503166289706361E+23</v>
      </c>
      <c r="M11" s="39">
        <f>$AH$5</f>
        <v>1.5716684413122047E+21</v>
      </c>
      <c r="N11" s="39">
        <f>$AG$5</f>
        <v>2.162994034885931E+19</v>
      </c>
      <c r="O11" s="39">
        <f>$AF$5</f>
        <v>3.0024635741202643E+17</v>
      </c>
      <c r="P11" s="39">
        <f>$AE$5</f>
        <v>4210038387792135</v>
      </c>
      <c r="Q11" s="39">
        <f>$AD$5</f>
        <v>59732129675791</v>
      </c>
      <c r="R11" s="39">
        <f>$AC$5</f>
        <v>859047860295</v>
      </c>
      <c r="S11" s="39">
        <f>$AB$5</f>
        <v>12545691535</v>
      </c>
      <c r="U11" s="22"/>
      <c r="X11">
        <f>'INGRESO DE DATOS'!A8</f>
        <v>55</v>
      </c>
      <c r="Y11">
        <f t="shared" si="3"/>
        <v>3025</v>
      </c>
      <c r="Z11">
        <f t="shared" si="4"/>
        <v>166375</v>
      </c>
      <c r="AA11">
        <f t="shared" si="5"/>
        <v>9150625</v>
      </c>
      <c r="AB11">
        <f t="shared" si="6"/>
        <v>503284375</v>
      </c>
      <c r="AC11">
        <f t="shared" si="7"/>
        <v>27680640625</v>
      </c>
      <c r="AD11">
        <f t="shared" si="8"/>
        <v>1522435234375</v>
      </c>
      <c r="AE11">
        <f t="shared" si="9"/>
        <v>83733937890625</v>
      </c>
      <c r="AF11">
        <f t="shared" si="10"/>
        <v>4605366583984375</v>
      </c>
      <c r="AG11">
        <f t="shared" si="11"/>
        <v>2.5329516211914064E+17</v>
      </c>
      <c r="AH11">
        <f t="shared" si="12"/>
        <v>1.3931233916552735E+19</v>
      </c>
      <c r="AI11">
        <f t="shared" si="13"/>
        <v>7.6621786541040035E+20</v>
      </c>
      <c r="AJ11">
        <f t="shared" si="14"/>
        <v>4.2141982597572024E+22</v>
      </c>
      <c r="AK11">
        <f t="shared" si="15"/>
        <v>2.3178090428664613E+24</v>
      </c>
      <c r="AL11">
        <f t="shared" si="16"/>
        <v>1.2747949735765537E+26</v>
      </c>
      <c r="AM11">
        <f t="shared" si="17"/>
        <v>7.0113723546710453E+27</v>
      </c>
      <c r="AN11">
        <f t="shared" si="18"/>
        <v>3.8562547950690749E+29</v>
      </c>
      <c r="AO11">
        <f t="shared" si="19"/>
        <v>2.1209401372879913E+31</v>
      </c>
      <c r="AP11">
        <f>'INGRESO DE DATOS'!B8</f>
        <v>8</v>
      </c>
      <c r="AQ11">
        <f t="shared" si="1"/>
        <v>440</v>
      </c>
      <c r="AR11">
        <f t="shared" si="20"/>
        <v>24200</v>
      </c>
      <c r="AS11">
        <f t="shared" si="21"/>
        <v>1331000</v>
      </c>
      <c r="AT11">
        <f t="shared" si="22"/>
        <v>73205000</v>
      </c>
      <c r="AU11">
        <f t="shared" si="23"/>
        <v>4026275000</v>
      </c>
      <c r="AV11">
        <f t="shared" si="24"/>
        <v>221445125000</v>
      </c>
      <c r="AW11">
        <f t="shared" si="25"/>
        <v>12179481875000</v>
      </c>
      <c r="AX11">
        <f t="shared" si="26"/>
        <v>669871503125000</v>
      </c>
      <c r="AY11">
        <f t="shared" si="27"/>
        <v>3.6842932671875E+16</v>
      </c>
      <c r="AZ11">
        <f t="shared" si="28"/>
        <v>8.5080433713737875</v>
      </c>
      <c r="BA11">
        <f t="shared" si="29"/>
        <v>0.669421487603306</v>
      </c>
      <c r="BB11">
        <f t="shared" si="2"/>
        <v>9.6185828289284597E-2</v>
      </c>
      <c r="BC11">
        <f t="shared" si="30"/>
        <v>-0.50804337137378752</v>
      </c>
      <c r="BD11">
        <f t="shared" si="31"/>
        <v>0.2581080671968442</v>
      </c>
    </row>
    <row r="12" spans="1:56">
      <c r="J12" s="63">
        <f>$AT$5</f>
        <v>1795576924</v>
      </c>
      <c r="K12" s="39">
        <f>$AI$5</f>
        <v>1.1503166289706361E+23</v>
      </c>
      <c r="L12" s="39">
        <f>$AH$5</f>
        <v>1.5716684413122047E+21</v>
      </c>
      <c r="M12" s="39">
        <f>$AG$5</f>
        <v>2.162994034885931E+19</v>
      </c>
      <c r="N12" s="39">
        <f>$AF$5</f>
        <v>3.0024635741202643E+17</v>
      </c>
      <c r="O12" s="39">
        <f>$AE$5</f>
        <v>4210038387792135</v>
      </c>
      <c r="P12" s="39">
        <f>$AD$5</f>
        <v>59732129675791</v>
      </c>
      <c r="Q12" s="39">
        <f>$AC$5</f>
        <v>859047860295</v>
      </c>
      <c r="R12" s="39">
        <f>$AB$5</f>
        <v>12545691535</v>
      </c>
      <c r="S12" s="39">
        <f>$AA$5</f>
        <v>186368535</v>
      </c>
      <c r="X12">
        <f>'INGRESO DE DATOS'!A9</f>
        <v>58</v>
      </c>
      <c r="Y12">
        <f t="shared" si="3"/>
        <v>3364</v>
      </c>
      <c r="Z12">
        <f t="shared" si="4"/>
        <v>195112</v>
      </c>
      <c r="AA12">
        <f t="shared" si="5"/>
        <v>11316496</v>
      </c>
      <c r="AB12">
        <f t="shared" si="6"/>
        <v>656356768</v>
      </c>
      <c r="AC12">
        <f t="shared" si="7"/>
        <v>38068692544</v>
      </c>
      <c r="AD12">
        <f t="shared" si="8"/>
        <v>2207984167552</v>
      </c>
      <c r="AE12">
        <f t="shared" si="9"/>
        <v>128063081718016</v>
      </c>
      <c r="AF12">
        <f t="shared" si="10"/>
        <v>7427658739644928</v>
      </c>
      <c r="AG12">
        <f t="shared" si="11"/>
        <v>4.3080420689940582E+17</v>
      </c>
      <c r="AH12">
        <f t="shared" si="12"/>
        <v>2.4986644000165536E+19</v>
      </c>
      <c r="AI12">
        <f t="shared" si="13"/>
        <v>1.4492253520096013E+21</v>
      </c>
      <c r="AJ12">
        <f t="shared" si="14"/>
        <v>8.4055070416556861E+22</v>
      </c>
      <c r="AK12">
        <f t="shared" si="15"/>
        <v>4.8751940841602985E+24</v>
      </c>
      <c r="AL12">
        <f t="shared" si="16"/>
        <v>2.827612568812973E+26</v>
      </c>
      <c r="AM12">
        <f t="shared" si="17"/>
        <v>1.6400152899115245E+28</v>
      </c>
      <c r="AN12">
        <f t="shared" si="18"/>
        <v>9.5120886814868421E+29</v>
      </c>
      <c r="AO12">
        <f t="shared" si="19"/>
        <v>5.5170114352623687E+31</v>
      </c>
      <c r="AP12">
        <f>'INGRESO DE DATOS'!B9</f>
        <v>7</v>
      </c>
      <c r="AQ12">
        <f t="shared" si="1"/>
        <v>406</v>
      </c>
      <c r="AR12">
        <f t="shared" si="20"/>
        <v>23548</v>
      </c>
      <c r="AS12">
        <f t="shared" si="21"/>
        <v>1365784</v>
      </c>
      <c r="AT12">
        <f t="shared" si="22"/>
        <v>79215472</v>
      </c>
      <c r="AU12">
        <f t="shared" si="23"/>
        <v>4594497376</v>
      </c>
      <c r="AV12">
        <f t="shared" si="24"/>
        <v>266480847808</v>
      </c>
      <c r="AW12">
        <f t="shared" si="25"/>
        <v>15455889172864</v>
      </c>
      <c r="AX12">
        <f t="shared" si="26"/>
        <v>896441572026112</v>
      </c>
      <c r="AY12">
        <f t="shared" si="27"/>
        <v>5.1993611177514496E+16</v>
      </c>
      <c r="AZ12">
        <f t="shared" si="28"/>
        <v>7.9708865529391915</v>
      </c>
      <c r="BA12">
        <f t="shared" si="29"/>
        <v>3.3057851239669427</v>
      </c>
      <c r="BB12">
        <f t="shared" si="2"/>
        <v>0.71790919028218692</v>
      </c>
      <c r="BC12">
        <f t="shared" si="30"/>
        <v>-0.97088655293919146</v>
      </c>
      <c r="BD12">
        <f t="shared" si="31"/>
        <v>0.94262069867814546</v>
      </c>
    </row>
    <row r="13" spans="1:56">
      <c r="J13" s="63">
        <f>$AS$5</f>
        <v>26626546</v>
      </c>
      <c r="K13" s="39">
        <f>$AH$5</f>
        <v>1.5716684413122047E+21</v>
      </c>
      <c r="L13" s="39">
        <f>$AG$5</f>
        <v>2.162994034885931E+19</v>
      </c>
      <c r="M13" s="39">
        <f>$AF$5</f>
        <v>3.0024635741202643E+17</v>
      </c>
      <c r="N13" s="39">
        <f>$AE$5</f>
        <v>4210038387792135</v>
      </c>
      <c r="O13" s="39">
        <f>$AD$5</f>
        <v>59732129675791</v>
      </c>
      <c r="P13" s="39">
        <f>$AC$5</f>
        <v>859047860295</v>
      </c>
      <c r="Q13" s="39">
        <f>$AB$5</f>
        <v>12545691535</v>
      </c>
      <c r="R13" s="39">
        <f>$AA$5</f>
        <v>186368535</v>
      </c>
      <c r="S13" s="39">
        <f>$Z$5</f>
        <v>2820151</v>
      </c>
      <c r="X13">
        <f>'INGRESO DE DATOS'!A10</f>
        <v>77</v>
      </c>
      <c r="Y13">
        <f t="shared" si="3"/>
        <v>5929</v>
      </c>
      <c r="Z13">
        <f t="shared" si="4"/>
        <v>456533</v>
      </c>
      <c r="AA13">
        <f t="shared" si="5"/>
        <v>35153041</v>
      </c>
      <c r="AB13">
        <f t="shared" si="6"/>
        <v>2706784157</v>
      </c>
      <c r="AC13">
        <f t="shared" si="7"/>
        <v>208422380089</v>
      </c>
      <c r="AD13">
        <f t="shared" si="8"/>
        <v>16048523266853</v>
      </c>
      <c r="AE13">
        <f t="shared" si="9"/>
        <v>1235736291547681</v>
      </c>
      <c r="AF13">
        <f t="shared" si="10"/>
        <v>9.515169444917144E+16</v>
      </c>
      <c r="AG13">
        <f t="shared" si="11"/>
        <v>7.3266804725862011E+18</v>
      </c>
      <c r="AH13">
        <f t="shared" si="12"/>
        <v>5.6415439638913745E+20</v>
      </c>
      <c r="AI13">
        <f t="shared" si="13"/>
        <v>4.3439888521963585E+22</v>
      </c>
      <c r="AJ13">
        <f t="shared" si="14"/>
        <v>3.3448714161911961E+24</v>
      </c>
      <c r="AK13">
        <f t="shared" si="15"/>
        <v>2.5755509904672209E+26</v>
      </c>
      <c r="AL13">
        <f t="shared" si="16"/>
        <v>1.9831742626597599E+28</v>
      </c>
      <c r="AM13">
        <f t="shared" si="17"/>
        <v>1.5270441822480153E+30</v>
      </c>
      <c r="AN13">
        <f t="shared" si="18"/>
        <v>1.1758240203309717E+32</v>
      </c>
      <c r="AO13">
        <f t="shared" si="19"/>
        <v>9.0538449565484828E+33</v>
      </c>
      <c r="AP13">
        <f>'INGRESO DE DATOS'!B10</f>
        <v>10</v>
      </c>
      <c r="AQ13">
        <f t="shared" si="1"/>
        <v>770</v>
      </c>
      <c r="AR13">
        <f t="shared" si="20"/>
        <v>59290</v>
      </c>
      <c r="AS13">
        <f t="shared" si="21"/>
        <v>4565330</v>
      </c>
      <c r="AT13">
        <f t="shared" si="22"/>
        <v>351530410</v>
      </c>
      <c r="AU13">
        <f t="shared" si="23"/>
        <v>27067841570</v>
      </c>
      <c r="AV13">
        <f t="shared" si="24"/>
        <v>2084223800890</v>
      </c>
      <c r="AW13">
        <f t="shared" si="25"/>
        <v>160485232668530</v>
      </c>
      <c r="AX13">
        <f t="shared" si="26"/>
        <v>1.235736291547681E+16</v>
      </c>
      <c r="AY13">
        <f t="shared" si="27"/>
        <v>9.5151694449171443E+17</v>
      </c>
      <c r="AZ13">
        <f t="shared" si="28"/>
        <v>10.148971216985956</v>
      </c>
      <c r="BA13">
        <f t="shared" si="29"/>
        <v>1.3966942148760326</v>
      </c>
      <c r="BB13">
        <f t="shared" si="2"/>
        <v>1.7710005436836918</v>
      </c>
      <c r="BC13">
        <f t="shared" si="30"/>
        <v>-0.14897121698595583</v>
      </c>
      <c r="BD13">
        <f t="shared" si="31"/>
        <v>2.2192423490276735E-2</v>
      </c>
    </row>
    <row r="14" spans="1:56">
      <c r="J14" s="63">
        <f>$AR$5</f>
        <v>401968</v>
      </c>
      <c r="K14" s="39">
        <f>$AG$5</f>
        <v>2.162994034885931E+19</v>
      </c>
      <c r="L14" s="39">
        <f>$AF$5</f>
        <v>3.0024635741202643E+17</v>
      </c>
      <c r="M14" s="39">
        <f>$AE$5</f>
        <v>4210038387792135</v>
      </c>
      <c r="N14" s="39">
        <f>$AD$5</f>
        <v>59732129675791</v>
      </c>
      <c r="O14" s="39">
        <f>$AC$5</f>
        <v>859047860295</v>
      </c>
      <c r="P14" s="39">
        <f>$AB$5</f>
        <v>12545691535</v>
      </c>
      <c r="Q14" s="39">
        <f>$AA$5</f>
        <v>186368535</v>
      </c>
      <c r="R14" s="39">
        <f>$Z$5</f>
        <v>2820151</v>
      </c>
      <c r="S14" s="39">
        <f>$Y$5</f>
        <v>43515</v>
      </c>
      <c r="X14">
        <f>'INGRESO DE DATOS'!A11</f>
        <v>57</v>
      </c>
      <c r="Y14">
        <f>POWER(X14,2)</f>
        <v>3249</v>
      </c>
      <c r="Z14">
        <f>POWER(X14,3)</f>
        <v>185193</v>
      </c>
      <c r="AA14">
        <f>POWER(X14,4)</f>
        <v>10556001</v>
      </c>
      <c r="AB14">
        <f>POWER(X14,5)</f>
        <v>601692057</v>
      </c>
      <c r="AC14">
        <f>POWER(X14,6)</f>
        <v>34296447249</v>
      </c>
      <c r="AD14">
        <f>POWER(X14,7)</f>
        <v>1954897493193</v>
      </c>
      <c r="AE14">
        <f>POWER(X14,8)</f>
        <v>111429157112001</v>
      </c>
      <c r="AF14">
        <f>POWER(X14,9)</f>
        <v>6351461955384057</v>
      </c>
      <c r="AG14">
        <f>POWER(X14,10)</f>
        <v>3.6203333145689126E+17</v>
      </c>
      <c r="AH14">
        <f>POWER(X14,11)</f>
        <v>2.0635899893042803E+19</v>
      </c>
      <c r="AI14">
        <f>POWER(X14,12)</f>
        <v>1.1762462939034397E+21</v>
      </c>
      <c r="AJ14">
        <f>POWER(X14,13)</f>
        <v>6.7046038752496057E+22</v>
      </c>
      <c r="AK14">
        <f>POWER(X14,14)</f>
        <v>3.8216242088922757E+24</v>
      </c>
      <c r="AL14">
        <f>POWER(X14,15)</f>
        <v>2.1783257990685972E+26</v>
      </c>
      <c r="AM14">
        <f>POWER(X14,16)</f>
        <v>1.2416457054691002E+28</v>
      </c>
      <c r="AN14">
        <f>POWER(X14,17)</f>
        <v>7.0773805211738711E+29</v>
      </c>
      <c r="AO14">
        <f>POWER(X14,18)</f>
        <v>4.0341068970691065E+31</v>
      </c>
      <c r="AP14">
        <f>'INGRESO DE DATOS'!B11</f>
        <v>9</v>
      </c>
      <c r="AQ14">
        <f t="shared" si="1"/>
        <v>513</v>
      </c>
      <c r="AR14">
        <f>Y14*AP14</f>
        <v>29241</v>
      </c>
      <c r="AS14">
        <f>Z14*AP14</f>
        <v>1666737</v>
      </c>
      <c r="AT14">
        <f>AA14*AP14</f>
        <v>95004009</v>
      </c>
      <c r="AU14">
        <f>AB14*AP14</f>
        <v>5415228513</v>
      </c>
      <c r="AV14">
        <f>AC14*AP14</f>
        <v>308668025241</v>
      </c>
      <c r="AW14">
        <f>AD14*AP14</f>
        <v>17594077438737</v>
      </c>
      <c r="AX14">
        <f>AE14*AP14</f>
        <v>1002862414008009</v>
      </c>
      <c r="AY14">
        <f>AF14*AP14</f>
        <v>5.7163157598456512E+16</v>
      </c>
      <c r="AZ14">
        <f t="shared" si="28"/>
        <v>8.5333528316114098</v>
      </c>
      <c r="BA14">
        <f>POWER((AP14-$Z$2),2)</f>
        <v>3.305785123966936E-2</v>
      </c>
      <c r="BB14">
        <f t="shared" si="2"/>
        <v>8.1127525968283348E-2</v>
      </c>
      <c r="BC14">
        <f t="shared" si="30"/>
        <v>0.46664716838859022</v>
      </c>
      <c r="BD14">
        <f t="shared" si="31"/>
        <v>0.21775957976508928</v>
      </c>
    </row>
    <row r="15" spans="1:56">
      <c r="J15" s="63">
        <f>$AQ$5</f>
        <v>6184</v>
      </c>
      <c r="K15" s="39">
        <f>$AF$5</f>
        <v>3.0024635741202643E+17</v>
      </c>
      <c r="L15" s="39">
        <f>$AE$5</f>
        <v>4210038387792135</v>
      </c>
      <c r="M15" s="39">
        <f>$AD$5</f>
        <v>59732129675791</v>
      </c>
      <c r="N15" s="39">
        <f>$AC$5</f>
        <v>859047860295</v>
      </c>
      <c r="O15" s="39">
        <f>$AB$5</f>
        <v>12545691535</v>
      </c>
      <c r="P15" s="39">
        <f>$AA$5</f>
        <v>186368535</v>
      </c>
      <c r="Q15" s="39">
        <f>$Z$5</f>
        <v>2820151</v>
      </c>
      <c r="R15" s="39">
        <f>$Y$5</f>
        <v>43515</v>
      </c>
      <c r="S15" s="39">
        <f>$X$5</f>
        <v>685</v>
      </c>
      <c r="X15">
        <f>'INGRESO DE DATOS'!A12</f>
        <v>56</v>
      </c>
      <c r="Y15">
        <f>POWER(X15,2)</f>
        <v>3136</v>
      </c>
      <c r="Z15">
        <f>POWER(X15,3)</f>
        <v>175616</v>
      </c>
      <c r="AA15">
        <f>POWER(X15,4)</f>
        <v>9834496</v>
      </c>
      <c r="AB15">
        <f>POWER(X15,5)</f>
        <v>550731776</v>
      </c>
      <c r="AC15">
        <f>POWER(X15,6)</f>
        <v>30840979456</v>
      </c>
      <c r="AD15">
        <f>POWER(X15,7)</f>
        <v>1727094849536</v>
      </c>
      <c r="AE15">
        <f>POWER(X15,8)</f>
        <v>96717311574016</v>
      </c>
      <c r="AF15">
        <f>POWER(X15,9)</f>
        <v>5416169448144896</v>
      </c>
      <c r="AG15">
        <f>POWER(X15,10)</f>
        <v>3.0330548909611418E+17</v>
      </c>
      <c r="AH15">
        <f>POWER(X15,11)</f>
        <v>1.6985107389382394E+19</v>
      </c>
      <c r="AI15">
        <f>POWER(X15,12)</f>
        <v>9.5116601380541406E+20</v>
      </c>
      <c r="AJ15">
        <f>POWER(X15,13)</f>
        <v>5.3265296773103187E+22</v>
      </c>
      <c r="AK15">
        <f>POWER(X15,14)</f>
        <v>2.9828566192937785E+24</v>
      </c>
      <c r="AL15">
        <f>POWER(X15,15)</f>
        <v>1.6703997068045159E+26</v>
      </c>
      <c r="AM15">
        <f>POWER(X15,16)</f>
        <v>9.3542383581052893E+27</v>
      </c>
      <c r="AN15">
        <f>POWER(X15,17)</f>
        <v>5.238373480538962E+29</v>
      </c>
      <c r="AO15">
        <f>POWER(X15,18)</f>
        <v>2.9334891491018187E+31</v>
      </c>
      <c r="AP15">
        <f>'INGRESO DE DATOS'!B12</f>
        <v>10</v>
      </c>
      <c r="AQ15">
        <f t="shared" si="1"/>
        <v>560</v>
      </c>
      <c r="AR15">
        <f>Y15*AP15</f>
        <v>31360</v>
      </c>
      <c r="AS15">
        <f>Z15*AP15</f>
        <v>1756160</v>
      </c>
      <c r="AT15">
        <f>AA15*AP15</f>
        <v>98344960</v>
      </c>
      <c r="AU15">
        <f>AB15*AP15</f>
        <v>5507317760</v>
      </c>
      <c r="AV15">
        <f>AC15*AP15</f>
        <v>308409794560</v>
      </c>
      <c r="AW15">
        <f>AD15*AP15</f>
        <v>17270948495360</v>
      </c>
      <c r="AX15">
        <f>AE15*AP15</f>
        <v>967173115740160</v>
      </c>
      <c r="AY15">
        <f>AF15*AP15</f>
        <v>5.416169448144896E+16</v>
      </c>
      <c r="AZ15">
        <f>($T$16*AF15)+($T$39*AE15)+($T$62*AD15)+($T$85*AC15)+($T$108*AB15)+($T$131*AA15)+($T$154*Z15)+($T$177*Y15)+($T$200*X15)+$T$223</f>
        <v>8.7807382906321436</v>
      </c>
      <c r="BA15">
        <f>POWER((AP15-$Z$2),2)</f>
        <v>1.3966942148760326</v>
      </c>
      <c r="BB15">
        <f>POWER(AZ15-$Z$3,2)</f>
        <v>1.4020143870468883E-3</v>
      </c>
      <c r="BC15">
        <f>AP15-AZ15</f>
        <v>1.2192617093678564</v>
      </c>
      <c r="BD15">
        <f>POWER(BC15,2)</f>
        <v>1.4865991159306271</v>
      </c>
    </row>
    <row r="16" spans="1:56" ht="15.75" thickBot="1">
      <c r="J16" s="71">
        <f>$AP$5</f>
        <v>97</v>
      </c>
      <c r="K16" s="70">
        <f>$AE$5</f>
        <v>4210038387792135</v>
      </c>
      <c r="L16" s="70">
        <f>$AD$5</f>
        <v>59732129675791</v>
      </c>
      <c r="M16" s="70">
        <f>$AC$5</f>
        <v>859047860295</v>
      </c>
      <c r="N16" s="70">
        <f>$AB$5</f>
        <v>12545691535</v>
      </c>
      <c r="O16" s="70">
        <f>$AA$5</f>
        <v>186368535</v>
      </c>
      <c r="P16" s="70">
        <f>$Z$5</f>
        <v>2820151</v>
      </c>
      <c r="Q16" s="70">
        <f>$Y$5</f>
        <v>43515</v>
      </c>
      <c r="R16" s="70">
        <f>$X$5</f>
        <v>685</v>
      </c>
      <c r="S16" s="70">
        <f>$X$2</f>
        <v>11</v>
      </c>
      <c r="T16" s="16" t="str">
        <f>[1]!xDiv([1]!xMatDet(J7:S16),[1]!xMatDet(J17:S26))</f>
        <v>5.84212484906075221230062551114E-12</v>
      </c>
      <c r="X16">
        <f>'INGRESO DE DATOS'!A13</f>
        <v>51</v>
      </c>
      <c r="Y16">
        <f>POWER(X16,2)</f>
        <v>2601</v>
      </c>
      <c r="Z16">
        <f>POWER(X16,3)</f>
        <v>132651</v>
      </c>
      <c r="AA16">
        <f>POWER(X16,4)</f>
        <v>6765201</v>
      </c>
      <c r="AB16">
        <f>POWER(X16,5)</f>
        <v>345025251</v>
      </c>
      <c r="AC16">
        <f>POWER(X16,6)</f>
        <v>17596287801</v>
      </c>
      <c r="AD16">
        <f>POWER(X16,7)</f>
        <v>897410677851</v>
      </c>
      <c r="AE16">
        <f>POWER(X16,8)</f>
        <v>45767944570401</v>
      </c>
      <c r="AF16">
        <f>POWER(X16,9)</f>
        <v>2334165173090451</v>
      </c>
      <c r="AG16">
        <f>POWER(X16,10)</f>
        <v>1.1904242382761301E+17</v>
      </c>
      <c r="AH16">
        <f>POWER(X16,11)</f>
        <v>6.0711636152082627E+18</v>
      </c>
      <c r="AI16">
        <f>POWER(X16,12)</f>
        <v>3.0962934437562142E+20</v>
      </c>
      <c r="AJ16">
        <f>POWER(X16,13)</f>
        <v>1.5791096563156692E+22</v>
      </c>
      <c r="AK16">
        <f>POWER(X16,14)</f>
        <v>8.0534592472099134E+23</v>
      </c>
      <c r="AL16">
        <f>POWER(X16,15)</f>
        <v>4.1072642160770559E+25</v>
      </c>
      <c r="AM16">
        <f>POWER(X16,16)</f>
        <v>2.0947047501992984E+27</v>
      </c>
      <c r="AN16">
        <f>POWER(X16,17)</f>
        <v>1.0682994226016422E+29</v>
      </c>
      <c r="AO16">
        <f>POWER(X16,18)</f>
        <v>5.4483270552683748E+30</v>
      </c>
      <c r="AP16">
        <f>'INGRESO DE DATOS'!B13</f>
        <v>6</v>
      </c>
      <c r="AQ16">
        <f t="shared" si="1"/>
        <v>306</v>
      </c>
      <c r="AR16">
        <f>Y16*AP16</f>
        <v>15606</v>
      </c>
      <c r="AS16">
        <f>Z16*AP16</f>
        <v>795906</v>
      </c>
      <c r="AT16">
        <f>AA16*AP16</f>
        <v>40591206</v>
      </c>
      <c r="AU16">
        <f>AB16*AP16</f>
        <v>2070151506</v>
      </c>
      <c r="AV16">
        <f>AC16*AP16</f>
        <v>105577726806</v>
      </c>
      <c r="AW16">
        <f>AD16*AP16</f>
        <v>5384464067106</v>
      </c>
      <c r="AX16">
        <f>AE16*AP16</f>
        <v>274607667422406</v>
      </c>
      <c r="AY16">
        <f>AF16*AP16</f>
        <v>1.4004991038542706E+16</v>
      </c>
      <c r="AZ16">
        <f>($T$16*AF16)+($T$39*AE16)+($T$62*AD16)+($T$85*AC16)+($T$108*AB16)+($T$131*AA16)+($T$154*Z16)+($T$177*Y16)+($T$200*X16)+$T$223</f>
        <v>5.8518674841616303</v>
      </c>
      <c r="BA16">
        <f>POWER((AP16-$Z$2),2)</f>
        <v>7.9421487603305794</v>
      </c>
      <c r="BB16">
        <f>POWER(AZ16-$Z$3,2)</f>
        <v>8.7990204613720255</v>
      </c>
      <c r="BC16">
        <f>AP16-AZ16</f>
        <v>0.14813251583836973</v>
      </c>
      <c r="BD16">
        <f>POWER(BC16,2)</f>
        <v>2.1943242248604857E-2</v>
      </c>
    </row>
    <row r="17" spans="10:56">
      <c r="J17" s="39">
        <f>$AO$5</f>
        <v>1.9538613311576207E+34</v>
      </c>
      <c r="K17" s="39">
        <f>$AN$5</f>
        <v>2.6034054115613975E+32</v>
      </c>
      <c r="L17" s="39">
        <f>$AM$5</f>
        <v>3.4781605591867382E+30</v>
      </c>
      <c r="M17" s="39">
        <f>$AL$5</f>
        <v>4.6613881837492098E+28</v>
      </c>
      <c r="N17" s="39">
        <f>$AK$5</f>
        <v>6.2701584820619147E+26</v>
      </c>
      <c r="O17" s="39">
        <f>$AJ$5</f>
        <v>8.4708966672821023E+24</v>
      </c>
      <c r="P17" s="39">
        <f>$AI$5</f>
        <v>1.1503166289706361E+23</v>
      </c>
      <c r="Q17" s="39">
        <f>$AH$5</f>
        <v>1.5716684413122047E+21</v>
      </c>
      <c r="R17" s="39">
        <f>$AG$5</f>
        <v>2.162994034885931E+19</v>
      </c>
      <c r="S17" s="39">
        <f>$AF$5</f>
        <v>3.0024635741202643E+17</v>
      </c>
      <c r="X17">
        <f>'INGRESO DE DATOS'!A14</f>
        <v>76</v>
      </c>
      <c r="Y17">
        <f>POWER(X17,2)</f>
        <v>5776</v>
      </c>
      <c r="Z17">
        <f>POWER(X17,3)</f>
        <v>438976</v>
      </c>
      <c r="AA17">
        <f>POWER(X17,4)</f>
        <v>33362176</v>
      </c>
      <c r="AB17">
        <f>POWER(X17,5)</f>
        <v>2535525376</v>
      </c>
      <c r="AC17">
        <f>POWER(X17,6)</f>
        <v>192699928576</v>
      </c>
      <c r="AD17">
        <f>POWER(X17,7)</f>
        <v>14645194571776</v>
      </c>
      <c r="AE17">
        <f>POWER(X17,8)</f>
        <v>1113034787454976</v>
      </c>
      <c r="AF17">
        <f>POWER(X17,9)</f>
        <v>8.4590643846578176E+16</v>
      </c>
      <c r="AG17">
        <f>POWER(X17,10)</f>
        <v>6.4288889323399414E+18</v>
      </c>
      <c r="AH17">
        <f>POWER(X17,11)</f>
        <v>4.8859555885783554E+20</v>
      </c>
      <c r="AI17">
        <f>POWER(X17,12)</f>
        <v>3.7133262473195501E+22</v>
      </c>
      <c r="AJ17">
        <f>POWER(X17,13)</f>
        <v>2.8221279479628579E+24</v>
      </c>
      <c r="AK17">
        <f>POWER(X17,14)</f>
        <v>2.1448172404517721E+26</v>
      </c>
      <c r="AL17">
        <f>POWER(X17,15)</f>
        <v>1.6300611027433469E+28</v>
      </c>
      <c r="AM17">
        <f>POWER(X17,16)</f>
        <v>1.2388464380849436E+30</v>
      </c>
      <c r="AN17">
        <f>POWER(X17,17)</f>
        <v>9.415232929445572E+31</v>
      </c>
      <c r="AO17">
        <f>POWER(X17,18)</f>
        <v>7.1555770263786346E+33</v>
      </c>
      <c r="AP17">
        <f>'INGRESO DE DATOS'!B14</f>
        <v>12</v>
      </c>
      <c r="AQ17">
        <f t="shared" si="1"/>
        <v>912</v>
      </c>
      <c r="AR17">
        <f>Y17*AP17</f>
        <v>69312</v>
      </c>
      <c r="AS17">
        <f>Z17*AP17</f>
        <v>5267712</v>
      </c>
      <c r="AT17">
        <f>AA17*AP17</f>
        <v>400346112</v>
      </c>
      <c r="AU17">
        <f>AB17*AP17</f>
        <v>30426304512</v>
      </c>
      <c r="AV17">
        <f>AC17*AP17</f>
        <v>2312399142912</v>
      </c>
      <c r="AW17">
        <f>AD17*AP17</f>
        <v>175742334861312</v>
      </c>
      <c r="AX17">
        <f>AE17*AP17</f>
        <v>1.3356417449459712E+16</v>
      </c>
      <c r="AY17">
        <f>AF17*AP17</f>
        <v>1.0150877261589381E+18</v>
      </c>
      <c r="AZ17">
        <f>($T$16*AF17)+($T$39*AE17)+($T$62*AD17)+($T$85*AC17)+($T$108*AB17)+($T$131*AA17)+($T$154*Z17)+($T$177*Y17)+($T$200*X17)+$T$223</f>
        <v>11.754136488074437</v>
      </c>
      <c r="BA17">
        <f>POWER((AP17-$Z$2),2)</f>
        <v>10.12396694214876</v>
      </c>
      <c r="BB17">
        <f>POWER(AZ17-$Z$3,2)</f>
        <v>8.6198300877748117</v>
      </c>
      <c r="BC17">
        <f>AP17-AZ17</f>
        <v>0.24586351192556322</v>
      </c>
      <c r="BD17">
        <f>POWER(BC17,2)</f>
        <v>6.0448866496371566E-2</v>
      </c>
    </row>
    <row r="18" spans="10:56">
      <c r="J18" s="39">
        <f>$AN$5</f>
        <v>2.6034054115613975E+32</v>
      </c>
      <c r="K18" s="39">
        <f>$AM$5</f>
        <v>3.4781605591867382E+30</v>
      </c>
      <c r="L18" s="39">
        <f>$AL$5</f>
        <v>4.6613881837492098E+28</v>
      </c>
      <c r="M18" s="39">
        <f>$AK$5</f>
        <v>6.2701584820619147E+26</v>
      </c>
      <c r="N18" s="39">
        <f>$AJ$5</f>
        <v>8.4708966672821023E+24</v>
      </c>
      <c r="O18" s="39">
        <f>$AI$5</f>
        <v>1.1503166289706361E+23</v>
      </c>
      <c r="P18" s="39">
        <f>$AH$5</f>
        <v>1.5716684413122047E+21</v>
      </c>
      <c r="Q18" s="39">
        <f>$AG$5</f>
        <v>2.162994034885931E+19</v>
      </c>
      <c r="R18" s="39">
        <f>$AF$5</f>
        <v>3.0024635741202643E+17</v>
      </c>
      <c r="S18" s="39">
        <f>$AE$5</f>
        <v>4210038387792135</v>
      </c>
    </row>
    <row r="19" spans="10:56">
      <c r="J19" s="39">
        <f>$AM$5</f>
        <v>3.4781605591867382E+30</v>
      </c>
      <c r="K19" s="39">
        <f>$AL$5</f>
        <v>4.6613881837492098E+28</v>
      </c>
      <c r="L19" s="39">
        <f>$AK$5</f>
        <v>6.2701584820619147E+26</v>
      </c>
      <c r="M19" s="39">
        <f>$AJ$5</f>
        <v>8.4708966672821023E+24</v>
      </c>
      <c r="N19" s="39">
        <f>$AI$5</f>
        <v>1.1503166289706361E+23</v>
      </c>
      <c r="O19" s="39">
        <f>$AH$5</f>
        <v>1.5716684413122047E+21</v>
      </c>
      <c r="P19" s="39">
        <f>$AG$5</f>
        <v>2.162994034885931E+19</v>
      </c>
      <c r="Q19" s="39">
        <f>$AF$5</f>
        <v>3.0024635741202643E+17</v>
      </c>
      <c r="R19" s="39">
        <f>$AE$5</f>
        <v>4210038387792135</v>
      </c>
      <c r="S19" s="39">
        <f>$AD$5</f>
        <v>59732129675791</v>
      </c>
    </row>
    <row r="20" spans="10:56">
      <c r="J20" s="39">
        <f>$AL$5</f>
        <v>4.6613881837492098E+28</v>
      </c>
      <c r="K20" s="39">
        <f>$AK$5</f>
        <v>6.2701584820619147E+26</v>
      </c>
      <c r="L20" s="39">
        <f>$AJ$5</f>
        <v>8.4708966672821023E+24</v>
      </c>
      <c r="M20" s="39">
        <f>$AI$5</f>
        <v>1.1503166289706361E+23</v>
      </c>
      <c r="N20" s="39">
        <f>$AH$5</f>
        <v>1.5716684413122047E+21</v>
      </c>
      <c r="O20" s="39">
        <f>$AG$5</f>
        <v>2.162994034885931E+19</v>
      </c>
      <c r="P20" s="39">
        <f>$AF$5</f>
        <v>3.0024635741202643E+17</v>
      </c>
      <c r="Q20" s="39">
        <f>$AE$5</f>
        <v>4210038387792135</v>
      </c>
      <c r="R20" s="39">
        <f>$AD$5</f>
        <v>59732129675791</v>
      </c>
      <c r="S20" s="39">
        <f>$AC$5</f>
        <v>859047860295</v>
      </c>
      <c r="U20" s="22"/>
    </row>
    <row r="21" spans="10:56">
      <c r="J21" s="39">
        <f>$AK$5</f>
        <v>6.2701584820619147E+26</v>
      </c>
      <c r="K21" s="39">
        <f>$AJ$5</f>
        <v>8.4708966672821023E+24</v>
      </c>
      <c r="L21" s="39">
        <f>$AI$5</f>
        <v>1.1503166289706361E+23</v>
      </c>
      <c r="M21" s="39">
        <f>$AH$5</f>
        <v>1.5716684413122047E+21</v>
      </c>
      <c r="N21" s="39">
        <f>$AG$5</f>
        <v>2.162994034885931E+19</v>
      </c>
      <c r="O21" s="39">
        <f>$AF$5</f>
        <v>3.0024635741202643E+17</v>
      </c>
      <c r="P21" s="39">
        <f>$AE$5</f>
        <v>4210038387792135</v>
      </c>
      <c r="Q21" s="39">
        <f>$AD$5</f>
        <v>59732129675791</v>
      </c>
      <c r="R21" s="39">
        <f>$AC$5</f>
        <v>859047860295</v>
      </c>
      <c r="S21" s="39">
        <f>$AB$5</f>
        <v>12545691535</v>
      </c>
    </row>
    <row r="22" spans="10:56">
      <c r="J22" s="39">
        <f>$AJ$5</f>
        <v>8.4708966672821023E+24</v>
      </c>
      <c r="K22" s="39">
        <f>$AI$5</f>
        <v>1.1503166289706361E+23</v>
      </c>
      <c r="L22" s="39">
        <f>$AH$5</f>
        <v>1.5716684413122047E+21</v>
      </c>
      <c r="M22" s="39">
        <f>$AG$5</f>
        <v>2.162994034885931E+19</v>
      </c>
      <c r="N22" s="39">
        <f>$AF$5</f>
        <v>3.0024635741202643E+17</v>
      </c>
      <c r="O22" s="39">
        <f>$AE$5</f>
        <v>4210038387792135</v>
      </c>
      <c r="P22" s="39">
        <f>$AD$5</f>
        <v>59732129675791</v>
      </c>
      <c r="Q22" s="39">
        <f>$AC$5</f>
        <v>859047860295</v>
      </c>
      <c r="R22" s="39">
        <f>$AB$5</f>
        <v>12545691535</v>
      </c>
      <c r="S22" s="39">
        <f>$AA$5</f>
        <v>186368535</v>
      </c>
    </row>
    <row r="23" spans="10:56">
      <c r="J23" s="39">
        <f>$AI$5</f>
        <v>1.1503166289706361E+23</v>
      </c>
      <c r="K23" s="39">
        <f>$AH$5</f>
        <v>1.5716684413122047E+21</v>
      </c>
      <c r="L23" s="39">
        <f>$AG$5</f>
        <v>2.162994034885931E+19</v>
      </c>
      <c r="M23" s="39">
        <f>$AF$5</f>
        <v>3.0024635741202643E+17</v>
      </c>
      <c r="N23" s="39">
        <f>$AE$5</f>
        <v>4210038387792135</v>
      </c>
      <c r="O23" s="39">
        <f>$AD$5</f>
        <v>59732129675791</v>
      </c>
      <c r="P23" s="39">
        <f>$AC$5</f>
        <v>859047860295</v>
      </c>
      <c r="Q23" s="39">
        <f>$AB$5</f>
        <v>12545691535</v>
      </c>
      <c r="R23" s="39">
        <f>$AA$5</f>
        <v>186368535</v>
      </c>
      <c r="S23" s="39">
        <f>$Z$5</f>
        <v>2820151</v>
      </c>
    </row>
    <row r="24" spans="10:56">
      <c r="J24" s="39">
        <f>$AH$5</f>
        <v>1.5716684413122047E+21</v>
      </c>
      <c r="K24" s="39">
        <f>$AG$5</f>
        <v>2.162994034885931E+19</v>
      </c>
      <c r="L24" s="39">
        <f>$AF$5</f>
        <v>3.0024635741202643E+17</v>
      </c>
      <c r="M24" s="39">
        <f>$AE$5</f>
        <v>4210038387792135</v>
      </c>
      <c r="N24" s="39">
        <f>$AD$5</f>
        <v>59732129675791</v>
      </c>
      <c r="O24" s="39">
        <f>$AC$5</f>
        <v>859047860295</v>
      </c>
      <c r="P24" s="39">
        <f>$AB$5</f>
        <v>12545691535</v>
      </c>
      <c r="Q24" s="39">
        <f>$AA$5</f>
        <v>186368535</v>
      </c>
      <c r="R24" s="39">
        <f>$Z$5</f>
        <v>2820151</v>
      </c>
      <c r="S24" s="39">
        <f>$Y$5</f>
        <v>43515</v>
      </c>
    </row>
    <row r="25" spans="10:56">
      <c r="J25" s="39">
        <f>$AG$5</f>
        <v>2.162994034885931E+19</v>
      </c>
      <c r="K25" s="39">
        <f>$AF$5</f>
        <v>3.0024635741202643E+17</v>
      </c>
      <c r="L25" s="39">
        <f>$AE$5</f>
        <v>4210038387792135</v>
      </c>
      <c r="M25" s="39">
        <f>$AD$5</f>
        <v>59732129675791</v>
      </c>
      <c r="N25" s="39">
        <f>$AC$5</f>
        <v>859047860295</v>
      </c>
      <c r="O25" s="39">
        <f>$AB$5</f>
        <v>12545691535</v>
      </c>
      <c r="P25" s="39">
        <f>$AA$5</f>
        <v>186368535</v>
      </c>
      <c r="Q25" s="39">
        <f>$Z$5</f>
        <v>2820151</v>
      </c>
      <c r="R25" s="39">
        <f>$Y$5</f>
        <v>43515</v>
      </c>
      <c r="S25" s="39">
        <f>$X$5</f>
        <v>685</v>
      </c>
      <c r="U25" s="22"/>
    </row>
    <row r="26" spans="10:56">
      <c r="J26" s="39">
        <f>$AF$5</f>
        <v>3.0024635741202643E+17</v>
      </c>
      <c r="K26" s="39">
        <f>$AE$5</f>
        <v>4210038387792135</v>
      </c>
      <c r="L26" s="39">
        <f>$AD$5</f>
        <v>59732129675791</v>
      </c>
      <c r="M26" s="39">
        <f>$AC$5</f>
        <v>859047860295</v>
      </c>
      <c r="N26" s="39">
        <f>$AB$5</f>
        <v>12545691535</v>
      </c>
      <c r="O26" s="39">
        <f>$AA$5</f>
        <v>186368535</v>
      </c>
      <c r="P26" s="39">
        <f>$Z$5</f>
        <v>2820151</v>
      </c>
      <c r="Q26" s="39">
        <f>$Y$5</f>
        <v>43515</v>
      </c>
      <c r="R26" s="39">
        <f>$X$5</f>
        <v>685</v>
      </c>
      <c r="S26" s="39">
        <f>$X$2</f>
        <v>11</v>
      </c>
    </row>
    <row r="28" spans="10:56">
      <c r="J28" s="39"/>
      <c r="K28" s="39"/>
      <c r="L28" s="39"/>
      <c r="M28" s="39"/>
      <c r="N28" s="39"/>
      <c r="O28" s="39"/>
      <c r="P28" s="39"/>
      <c r="Q28" s="39"/>
      <c r="R28" s="39"/>
      <c r="S28" s="39"/>
    </row>
    <row r="29" spans="10:56">
      <c r="J29" s="39"/>
      <c r="K29" s="39"/>
      <c r="L29" s="39"/>
      <c r="M29" s="39"/>
      <c r="N29" s="39"/>
      <c r="O29" s="39"/>
      <c r="P29" s="39"/>
      <c r="Q29" s="39"/>
      <c r="R29" s="39"/>
      <c r="S29" s="39"/>
    </row>
    <row r="30" spans="10:56">
      <c r="J30" s="39">
        <f>$AO$5</f>
        <v>1.9538613311576207E+34</v>
      </c>
      <c r="K30" s="63">
        <f>$AY$5</f>
        <v>3.1024417127888937E+18</v>
      </c>
      <c r="L30" s="39">
        <f>$AM$5</f>
        <v>3.4781605591867382E+30</v>
      </c>
      <c r="M30" s="39">
        <f>$AL$5</f>
        <v>4.6613881837492098E+28</v>
      </c>
      <c r="N30" s="39">
        <f>$AK$5</f>
        <v>6.2701584820619147E+26</v>
      </c>
      <c r="O30" s="39">
        <f>$AJ$5</f>
        <v>8.4708966672821023E+24</v>
      </c>
      <c r="P30" s="39">
        <f>$AI$5</f>
        <v>1.1503166289706361E+23</v>
      </c>
      <c r="Q30" s="39">
        <f>$AH$5</f>
        <v>1.5716684413122047E+21</v>
      </c>
      <c r="R30" s="39">
        <f>$AG$5</f>
        <v>2.162994034885931E+19</v>
      </c>
      <c r="S30" s="39">
        <f>$AF$5</f>
        <v>3.0024635741202643E+17</v>
      </c>
    </row>
    <row r="31" spans="10:56">
      <c r="J31" s="39">
        <f>$AN$5</f>
        <v>2.6034054115613975E+32</v>
      </c>
      <c r="K31" s="63">
        <f>$AX$5</f>
        <v>4.3074374358992288E+16</v>
      </c>
      <c r="L31" s="39">
        <f>$AL$5</f>
        <v>4.6613881837492098E+28</v>
      </c>
      <c r="M31" s="39">
        <f>$AK$5</f>
        <v>6.2701584820619147E+26</v>
      </c>
      <c r="N31" s="39">
        <f>$AJ$5</f>
        <v>8.4708966672821023E+24</v>
      </c>
      <c r="O31" s="39">
        <f>$AI$5</f>
        <v>1.1503166289706361E+23</v>
      </c>
      <c r="P31" s="39">
        <f>$AH$5</f>
        <v>1.5716684413122047E+21</v>
      </c>
      <c r="Q31" s="39">
        <f>$AG$5</f>
        <v>2.162994034885931E+19</v>
      </c>
      <c r="R31" s="39">
        <f>$AF$5</f>
        <v>3.0024635741202643E+17</v>
      </c>
      <c r="S31" s="39">
        <f>$AE$5</f>
        <v>4210038387792135</v>
      </c>
      <c r="U31" s="16"/>
    </row>
    <row r="32" spans="10:56">
      <c r="J32" s="39">
        <f>$AM$5</f>
        <v>3.4781605591867382E+30</v>
      </c>
      <c r="K32" s="63">
        <f>$AW$5</f>
        <v>603964096749226</v>
      </c>
      <c r="L32" s="39">
        <f>$AK$5</f>
        <v>6.2701584820619147E+26</v>
      </c>
      <c r="M32" s="39">
        <f>$AJ$5</f>
        <v>8.4708966672821023E+24</v>
      </c>
      <c r="N32" s="39">
        <f>$AI$5</f>
        <v>1.1503166289706361E+23</v>
      </c>
      <c r="O32" s="39">
        <f>$AH$5</f>
        <v>1.5716684413122047E+21</v>
      </c>
      <c r="P32" s="39">
        <f>$AG$5</f>
        <v>2.162994034885931E+19</v>
      </c>
      <c r="Q32" s="39">
        <f>$AF$5</f>
        <v>3.0024635741202643E+17</v>
      </c>
      <c r="R32" s="39">
        <f>$AE$5</f>
        <v>4210038387792135</v>
      </c>
      <c r="S32" s="39">
        <f>$AD$5</f>
        <v>59732129675791</v>
      </c>
      <c r="U32" s="24"/>
    </row>
    <row r="33" spans="10:20">
      <c r="J33" s="39">
        <f>$AL$5</f>
        <v>4.6613881837492098E+28</v>
      </c>
      <c r="K33" s="63">
        <f>$AV$5</f>
        <v>8565991486948</v>
      </c>
      <c r="L33" s="39">
        <f>$AJ$5</f>
        <v>8.4708966672821023E+24</v>
      </c>
      <c r="M33" s="39">
        <f>$AI$5</f>
        <v>1.1503166289706361E+23</v>
      </c>
      <c r="N33" s="39">
        <f>$AH$5</f>
        <v>1.5716684413122047E+21</v>
      </c>
      <c r="O33" s="39">
        <f>$AG$5</f>
        <v>2.162994034885931E+19</v>
      </c>
      <c r="P33" s="39">
        <f>$AF$5</f>
        <v>3.0024635741202643E+17</v>
      </c>
      <c r="Q33" s="39">
        <f>$AE$5</f>
        <v>4210038387792135</v>
      </c>
      <c r="R33" s="39">
        <f>$AD$5</f>
        <v>59732129675791</v>
      </c>
      <c r="S33" s="39">
        <f>$AC$5</f>
        <v>859047860295</v>
      </c>
    </row>
    <row r="34" spans="10:20">
      <c r="J34" s="39">
        <f>$AK$5</f>
        <v>6.2701584820619147E+26</v>
      </c>
      <c r="K34" s="63">
        <f>$AU$5</f>
        <v>123100393474</v>
      </c>
      <c r="L34" s="39">
        <f>$AI$5</f>
        <v>1.1503166289706361E+23</v>
      </c>
      <c r="M34" s="39">
        <f>$AH$5</f>
        <v>1.5716684413122047E+21</v>
      </c>
      <c r="N34" s="39">
        <f>$AG$5</f>
        <v>2.162994034885931E+19</v>
      </c>
      <c r="O34" s="39">
        <f>$AF$5</f>
        <v>3.0024635741202643E+17</v>
      </c>
      <c r="P34" s="39">
        <f>$AE$5</f>
        <v>4210038387792135</v>
      </c>
      <c r="Q34" s="39">
        <f>$AD$5</f>
        <v>59732129675791</v>
      </c>
      <c r="R34" s="39">
        <f>$AC$5</f>
        <v>859047860295</v>
      </c>
      <c r="S34" s="39">
        <f>$AB$5</f>
        <v>12545691535</v>
      </c>
    </row>
    <row r="35" spans="10:20">
      <c r="J35" s="39">
        <f>$AJ$5</f>
        <v>8.4708966672821023E+24</v>
      </c>
      <c r="K35" s="63">
        <f>$AT$5</f>
        <v>1795576924</v>
      </c>
      <c r="L35" s="39">
        <f>$AH$5</f>
        <v>1.5716684413122047E+21</v>
      </c>
      <c r="M35" s="39">
        <f>$AG$5</f>
        <v>2.162994034885931E+19</v>
      </c>
      <c r="N35" s="39">
        <f>$AF$5</f>
        <v>3.0024635741202643E+17</v>
      </c>
      <c r="O35" s="39">
        <f>$AE$5</f>
        <v>4210038387792135</v>
      </c>
      <c r="P35" s="39">
        <f>$AD$5</f>
        <v>59732129675791</v>
      </c>
      <c r="Q35" s="39">
        <f>$AC$5</f>
        <v>859047860295</v>
      </c>
      <c r="R35" s="39">
        <f>$AB$5</f>
        <v>12545691535</v>
      </c>
      <c r="S35" s="39">
        <f>$AA$5</f>
        <v>186368535</v>
      </c>
    </row>
    <row r="36" spans="10:20">
      <c r="J36" s="39">
        <f>$AI$5</f>
        <v>1.1503166289706361E+23</v>
      </c>
      <c r="K36" s="63">
        <f>$AS$5</f>
        <v>26626546</v>
      </c>
      <c r="L36" s="39">
        <f>$AG$5</f>
        <v>2.162994034885931E+19</v>
      </c>
      <c r="M36" s="39">
        <f>$AF$5</f>
        <v>3.0024635741202643E+17</v>
      </c>
      <c r="N36" s="39">
        <f>$AE$5</f>
        <v>4210038387792135</v>
      </c>
      <c r="O36" s="39">
        <f>$AD$5</f>
        <v>59732129675791</v>
      </c>
      <c r="P36" s="39">
        <f>$AC$5</f>
        <v>859047860295</v>
      </c>
      <c r="Q36" s="39">
        <f>$AB$5</f>
        <v>12545691535</v>
      </c>
      <c r="R36" s="39">
        <f>$AA$5</f>
        <v>186368535</v>
      </c>
      <c r="S36" s="39">
        <f>$Z$5</f>
        <v>2820151</v>
      </c>
    </row>
    <row r="37" spans="10:20">
      <c r="J37" s="39">
        <f>$AH$5</f>
        <v>1.5716684413122047E+21</v>
      </c>
      <c r="K37" s="63">
        <f>$AR$5</f>
        <v>401968</v>
      </c>
      <c r="L37" s="39">
        <f>$AF$5</f>
        <v>3.0024635741202643E+17</v>
      </c>
      <c r="M37" s="39">
        <f>$AE$5</f>
        <v>4210038387792135</v>
      </c>
      <c r="N37" s="39">
        <f>$AD$5</f>
        <v>59732129675791</v>
      </c>
      <c r="O37" s="39">
        <f>$AC$5</f>
        <v>859047860295</v>
      </c>
      <c r="P37" s="39">
        <f>$AB$5</f>
        <v>12545691535</v>
      </c>
      <c r="Q37" s="39">
        <f>$AA$5</f>
        <v>186368535</v>
      </c>
      <c r="R37" s="39">
        <f>$Z$5</f>
        <v>2820151</v>
      </c>
      <c r="S37" s="39">
        <f>$Y$5</f>
        <v>43515</v>
      </c>
    </row>
    <row r="38" spans="10:20">
      <c r="J38" s="39">
        <f>$AG$5</f>
        <v>2.162994034885931E+19</v>
      </c>
      <c r="K38" s="63">
        <f>$AQ$5</f>
        <v>6184</v>
      </c>
      <c r="L38" s="39">
        <f>$AE$5</f>
        <v>4210038387792135</v>
      </c>
      <c r="M38" s="39">
        <f>$AD$5</f>
        <v>59732129675791</v>
      </c>
      <c r="N38" s="39">
        <f>$AC$5</f>
        <v>859047860295</v>
      </c>
      <c r="O38" s="39">
        <f>$AB$5</f>
        <v>12545691535</v>
      </c>
      <c r="P38" s="39">
        <f>$AA$5</f>
        <v>186368535</v>
      </c>
      <c r="Q38" s="39">
        <f>$Z$5</f>
        <v>2820151</v>
      </c>
      <c r="R38" s="39">
        <f>$Y$5</f>
        <v>43515</v>
      </c>
      <c r="S38" s="39">
        <f>$X$5</f>
        <v>685</v>
      </c>
    </row>
    <row r="39" spans="10:20" ht="15.75" thickBot="1">
      <c r="J39" s="70">
        <f>$AF$5</f>
        <v>3.0024635741202643E+17</v>
      </c>
      <c r="K39" s="71">
        <f>$AP$5</f>
        <v>97</v>
      </c>
      <c r="L39" s="70">
        <f>$AD$5</f>
        <v>59732129675791</v>
      </c>
      <c r="M39" s="70">
        <f>$AC$5</f>
        <v>859047860295</v>
      </c>
      <c r="N39" s="70">
        <f>$AB$5</f>
        <v>12545691535</v>
      </c>
      <c r="O39" s="70">
        <f>$AA$5</f>
        <v>186368535</v>
      </c>
      <c r="P39" s="70">
        <f>$Z$5</f>
        <v>2820151</v>
      </c>
      <c r="Q39" s="70">
        <f>$Y$5</f>
        <v>43515</v>
      </c>
      <c r="R39" s="70">
        <f>$X$5</f>
        <v>685</v>
      </c>
      <c r="S39" s="70">
        <f>$X$2</f>
        <v>11</v>
      </c>
      <c r="T39" s="16" t="str">
        <f>[1]!xDiv([1]!xMatDet(J30:S39),[1]!xMatDet(J40:S49))</f>
        <v>-1.04639194820902591822062705416E-8</v>
      </c>
    </row>
    <row r="40" spans="10:20">
      <c r="J40" s="39">
        <f>$AO$5</f>
        <v>1.9538613311576207E+34</v>
      </c>
      <c r="K40" s="39">
        <f>$AN$5</f>
        <v>2.6034054115613975E+32</v>
      </c>
      <c r="L40" s="39">
        <f>$AM$5</f>
        <v>3.4781605591867382E+30</v>
      </c>
      <c r="M40" s="39">
        <f>$AL$5</f>
        <v>4.6613881837492098E+28</v>
      </c>
      <c r="N40" s="39">
        <f>$AK$5</f>
        <v>6.2701584820619147E+26</v>
      </c>
      <c r="O40" s="39">
        <f>$AJ$5</f>
        <v>8.4708966672821023E+24</v>
      </c>
      <c r="P40" s="39">
        <f>$AI$5</f>
        <v>1.1503166289706361E+23</v>
      </c>
      <c r="Q40" s="39">
        <f>$AH$5</f>
        <v>1.5716684413122047E+21</v>
      </c>
      <c r="R40" s="39">
        <f>$AG$5</f>
        <v>2.162994034885931E+19</v>
      </c>
      <c r="S40" s="39">
        <f>$AF$5</f>
        <v>3.0024635741202643E+17</v>
      </c>
    </row>
    <row r="41" spans="10:20">
      <c r="J41" s="39">
        <f>$AN$5</f>
        <v>2.6034054115613975E+32</v>
      </c>
      <c r="K41" s="39">
        <f>$AM$5</f>
        <v>3.4781605591867382E+30</v>
      </c>
      <c r="L41" s="39">
        <f>$AL$5</f>
        <v>4.6613881837492098E+28</v>
      </c>
      <c r="M41" s="39">
        <f>$AK$5</f>
        <v>6.2701584820619147E+26</v>
      </c>
      <c r="N41" s="39">
        <f>$AJ$5</f>
        <v>8.4708966672821023E+24</v>
      </c>
      <c r="O41" s="39">
        <f>$AI$5</f>
        <v>1.1503166289706361E+23</v>
      </c>
      <c r="P41" s="39">
        <f>$AH$5</f>
        <v>1.5716684413122047E+21</v>
      </c>
      <c r="Q41" s="39">
        <f>$AG$5</f>
        <v>2.162994034885931E+19</v>
      </c>
      <c r="R41" s="39">
        <f>$AF$5</f>
        <v>3.0024635741202643E+17</v>
      </c>
      <c r="S41" s="39">
        <f>$AE$5</f>
        <v>4210038387792135</v>
      </c>
    </row>
    <row r="42" spans="10:20">
      <c r="J42" s="39">
        <f>$AM$5</f>
        <v>3.4781605591867382E+30</v>
      </c>
      <c r="K42" s="39">
        <f>$AL$5</f>
        <v>4.6613881837492098E+28</v>
      </c>
      <c r="L42" s="39">
        <f>$AK$5</f>
        <v>6.2701584820619147E+26</v>
      </c>
      <c r="M42" s="39">
        <f>$AJ$5</f>
        <v>8.4708966672821023E+24</v>
      </c>
      <c r="N42" s="39">
        <f>$AI$5</f>
        <v>1.1503166289706361E+23</v>
      </c>
      <c r="O42" s="39">
        <f>$AH$5</f>
        <v>1.5716684413122047E+21</v>
      </c>
      <c r="P42" s="39">
        <f>$AG$5</f>
        <v>2.162994034885931E+19</v>
      </c>
      <c r="Q42" s="39">
        <f>$AF$5</f>
        <v>3.0024635741202643E+17</v>
      </c>
      <c r="R42" s="39">
        <f>$AE$5</f>
        <v>4210038387792135</v>
      </c>
      <c r="S42" s="39">
        <f>$AD$5</f>
        <v>59732129675791</v>
      </c>
    </row>
    <row r="43" spans="10:20">
      <c r="J43" s="39">
        <f>$AL$5</f>
        <v>4.6613881837492098E+28</v>
      </c>
      <c r="K43" s="39">
        <f>$AK$5</f>
        <v>6.2701584820619147E+26</v>
      </c>
      <c r="L43" s="39">
        <f>$AJ$5</f>
        <v>8.4708966672821023E+24</v>
      </c>
      <c r="M43" s="39">
        <f>$AI$5</f>
        <v>1.1503166289706361E+23</v>
      </c>
      <c r="N43" s="39">
        <f>$AH$5</f>
        <v>1.5716684413122047E+21</v>
      </c>
      <c r="O43" s="39">
        <f>$AG$5</f>
        <v>2.162994034885931E+19</v>
      </c>
      <c r="P43" s="39">
        <f>$AF$5</f>
        <v>3.0024635741202643E+17</v>
      </c>
      <c r="Q43" s="39">
        <f>$AE$5</f>
        <v>4210038387792135</v>
      </c>
      <c r="R43" s="39">
        <f>$AD$5</f>
        <v>59732129675791</v>
      </c>
      <c r="S43" s="39">
        <f>$AC$5</f>
        <v>859047860295</v>
      </c>
    </row>
    <row r="44" spans="10:20">
      <c r="J44" s="39">
        <f>$AK$5</f>
        <v>6.2701584820619147E+26</v>
      </c>
      <c r="K44" s="39">
        <f>$AJ$5</f>
        <v>8.4708966672821023E+24</v>
      </c>
      <c r="L44" s="39">
        <f>$AI$5</f>
        <v>1.1503166289706361E+23</v>
      </c>
      <c r="M44" s="39">
        <f>$AH$5</f>
        <v>1.5716684413122047E+21</v>
      </c>
      <c r="N44" s="39">
        <f>$AG$5</f>
        <v>2.162994034885931E+19</v>
      </c>
      <c r="O44" s="39">
        <f>$AF$5</f>
        <v>3.0024635741202643E+17</v>
      </c>
      <c r="P44" s="39">
        <f>$AE$5</f>
        <v>4210038387792135</v>
      </c>
      <c r="Q44" s="39">
        <f>$AD$5</f>
        <v>59732129675791</v>
      </c>
      <c r="R44" s="39">
        <f>$AC$5</f>
        <v>859047860295</v>
      </c>
      <c r="S44" s="39">
        <f>$AB$5</f>
        <v>12545691535</v>
      </c>
    </row>
    <row r="45" spans="10:20">
      <c r="J45" s="39">
        <f>$AJ$5</f>
        <v>8.4708966672821023E+24</v>
      </c>
      <c r="K45" s="39">
        <f>$AI$5</f>
        <v>1.1503166289706361E+23</v>
      </c>
      <c r="L45" s="39">
        <f>$AH$5</f>
        <v>1.5716684413122047E+21</v>
      </c>
      <c r="M45" s="39">
        <f>$AG$5</f>
        <v>2.162994034885931E+19</v>
      </c>
      <c r="N45" s="39">
        <f>$AF$5</f>
        <v>3.0024635741202643E+17</v>
      </c>
      <c r="O45" s="39">
        <f>$AE$5</f>
        <v>4210038387792135</v>
      </c>
      <c r="P45" s="39">
        <f>$AD$5</f>
        <v>59732129675791</v>
      </c>
      <c r="Q45" s="39">
        <f>$AC$5</f>
        <v>859047860295</v>
      </c>
      <c r="R45" s="39">
        <f>$AB$5</f>
        <v>12545691535</v>
      </c>
      <c r="S45" s="39">
        <f>$AA$5</f>
        <v>186368535</v>
      </c>
    </row>
    <row r="46" spans="10:20">
      <c r="J46" s="39">
        <f>$AI$5</f>
        <v>1.1503166289706361E+23</v>
      </c>
      <c r="K46" s="39">
        <f>$AH$5</f>
        <v>1.5716684413122047E+21</v>
      </c>
      <c r="L46" s="39">
        <f>$AG$5</f>
        <v>2.162994034885931E+19</v>
      </c>
      <c r="M46" s="39">
        <f>$AF$5</f>
        <v>3.0024635741202643E+17</v>
      </c>
      <c r="N46" s="39">
        <f>$AE$5</f>
        <v>4210038387792135</v>
      </c>
      <c r="O46" s="39">
        <f>$AD$5</f>
        <v>59732129675791</v>
      </c>
      <c r="P46" s="39">
        <f>$AC$5</f>
        <v>859047860295</v>
      </c>
      <c r="Q46" s="39">
        <f>$AB$5</f>
        <v>12545691535</v>
      </c>
      <c r="R46" s="39">
        <f>$AA$5</f>
        <v>186368535</v>
      </c>
      <c r="S46" s="39">
        <f>$Z$5</f>
        <v>2820151</v>
      </c>
    </row>
    <row r="47" spans="10:20">
      <c r="J47" s="39">
        <f>$AH$5</f>
        <v>1.5716684413122047E+21</v>
      </c>
      <c r="K47" s="39">
        <f>$AG$5</f>
        <v>2.162994034885931E+19</v>
      </c>
      <c r="L47" s="39">
        <f>$AF$5</f>
        <v>3.0024635741202643E+17</v>
      </c>
      <c r="M47" s="39">
        <f>$AE$5</f>
        <v>4210038387792135</v>
      </c>
      <c r="N47" s="39">
        <f>$AD$5</f>
        <v>59732129675791</v>
      </c>
      <c r="O47" s="39">
        <f>$AC$5</f>
        <v>859047860295</v>
      </c>
      <c r="P47" s="39">
        <f>$AB$5</f>
        <v>12545691535</v>
      </c>
      <c r="Q47" s="39">
        <f>$AA$5</f>
        <v>186368535</v>
      </c>
      <c r="R47" s="39">
        <f>$Z$5</f>
        <v>2820151</v>
      </c>
      <c r="S47" s="39">
        <f>$Y$5</f>
        <v>43515</v>
      </c>
    </row>
    <row r="48" spans="10:20">
      <c r="J48" s="39">
        <f>$AG$5</f>
        <v>2.162994034885931E+19</v>
      </c>
      <c r="K48" s="39">
        <f>$AF$5</f>
        <v>3.0024635741202643E+17</v>
      </c>
      <c r="L48" s="39">
        <f>$AE$5</f>
        <v>4210038387792135</v>
      </c>
      <c r="M48" s="39">
        <f>$AD$5</f>
        <v>59732129675791</v>
      </c>
      <c r="N48" s="39">
        <f>$AC$5</f>
        <v>859047860295</v>
      </c>
      <c r="O48" s="39">
        <f>$AB$5</f>
        <v>12545691535</v>
      </c>
      <c r="P48" s="39">
        <f>$AA$5</f>
        <v>186368535</v>
      </c>
      <c r="Q48" s="39">
        <f>$Z$5</f>
        <v>2820151</v>
      </c>
      <c r="R48" s="39">
        <f>$Y$5</f>
        <v>43515</v>
      </c>
      <c r="S48" s="39">
        <f>$X$5</f>
        <v>685</v>
      </c>
    </row>
    <row r="49" spans="10:21">
      <c r="J49" s="39">
        <f>$AF$5</f>
        <v>3.0024635741202643E+17</v>
      </c>
      <c r="K49" s="39">
        <f>$AE$5</f>
        <v>4210038387792135</v>
      </c>
      <c r="L49" s="39">
        <f>$AD$5</f>
        <v>59732129675791</v>
      </c>
      <c r="M49" s="39">
        <f>$AC$5</f>
        <v>859047860295</v>
      </c>
      <c r="N49" s="39">
        <f>$AB$5</f>
        <v>12545691535</v>
      </c>
      <c r="O49" s="39">
        <f>$AA$5</f>
        <v>186368535</v>
      </c>
      <c r="P49" s="39">
        <f>$Z$5</f>
        <v>2820151</v>
      </c>
      <c r="Q49" s="39">
        <f>$Y$5</f>
        <v>43515</v>
      </c>
      <c r="R49" s="39">
        <f>$X$5</f>
        <v>685</v>
      </c>
      <c r="S49" s="39">
        <f>$X$2</f>
        <v>11</v>
      </c>
    </row>
    <row r="51" spans="10:21">
      <c r="J51" s="39"/>
      <c r="K51" s="39"/>
      <c r="L51" s="39"/>
      <c r="M51" s="39"/>
      <c r="N51" s="39"/>
      <c r="O51" s="39"/>
      <c r="P51" s="39"/>
      <c r="Q51" s="39"/>
      <c r="R51" s="39"/>
      <c r="S51" s="39"/>
      <c r="U51" s="16"/>
    </row>
    <row r="52" spans="10:21">
      <c r="J52" s="39"/>
      <c r="K52" s="39"/>
      <c r="L52" s="39"/>
      <c r="M52" s="39"/>
      <c r="N52" s="39"/>
      <c r="O52" s="39"/>
      <c r="P52" s="39"/>
      <c r="Q52" s="39"/>
      <c r="R52" s="39"/>
      <c r="S52" s="39"/>
      <c r="U52" s="24"/>
    </row>
    <row r="53" spans="10:21">
      <c r="J53" s="39">
        <f>$AO$5</f>
        <v>1.9538613311576207E+34</v>
      </c>
      <c r="K53" s="39">
        <f>$AN$5</f>
        <v>2.6034054115613975E+32</v>
      </c>
      <c r="L53" s="63">
        <f>$AY$5</f>
        <v>3.1024417127888937E+18</v>
      </c>
      <c r="M53" s="39">
        <f>$AL$5</f>
        <v>4.6613881837492098E+28</v>
      </c>
      <c r="N53" s="39">
        <f>$AK$5</f>
        <v>6.2701584820619147E+26</v>
      </c>
      <c r="O53" s="39">
        <f>$AJ$5</f>
        <v>8.4708966672821023E+24</v>
      </c>
      <c r="P53" s="39">
        <f>$AI$5</f>
        <v>1.1503166289706361E+23</v>
      </c>
      <c r="Q53" s="39">
        <f>$AH$5</f>
        <v>1.5716684413122047E+21</v>
      </c>
      <c r="R53" s="39">
        <f>$AG$5</f>
        <v>2.162994034885931E+19</v>
      </c>
      <c r="S53" s="39">
        <f>$AF$5</f>
        <v>3.0024635741202643E+17</v>
      </c>
    </row>
    <row r="54" spans="10:21">
      <c r="J54" s="39">
        <f>$AN$5</f>
        <v>2.6034054115613975E+32</v>
      </c>
      <c r="K54" s="39">
        <f>$AM$5</f>
        <v>3.4781605591867382E+30</v>
      </c>
      <c r="L54" s="63">
        <f>$AX$5</f>
        <v>4.3074374358992288E+16</v>
      </c>
      <c r="M54" s="39">
        <f>$AK$5</f>
        <v>6.2701584820619147E+26</v>
      </c>
      <c r="N54" s="39">
        <f>$AJ$5</f>
        <v>8.4708966672821023E+24</v>
      </c>
      <c r="O54" s="39">
        <f>$AI$5</f>
        <v>1.1503166289706361E+23</v>
      </c>
      <c r="P54" s="39">
        <f>$AH$5</f>
        <v>1.5716684413122047E+21</v>
      </c>
      <c r="Q54" s="39">
        <f>$AG$5</f>
        <v>2.162994034885931E+19</v>
      </c>
      <c r="R54" s="39">
        <f>$AF$5</f>
        <v>3.0024635741202643E+17</v>
      </c>
      <c r="S54" s="39">
        <f>$AE$5</f>
        <v>4210038387792135</v>
      </c>
      <c r="U54" s="16"/>
    </row>
    <row r="55" spans="10:21">
      <c r="J55" s="39">
        <f>$AM$5</f>
        <v>3.4781605591867382E+30</v>
      </c>
      <c r="K55" s="39">
        <f>$AL$5</f>
        <v>4.6613881837492098E+28</v>
      </c>
      <c r="L55" s="63">
        <f>$AW$5</f>
        <v>603964096749226</v>
      </c>
      <c r="M55" s="39">
        <f>$AJ$5</f>
        <v>8.4708966672821023E+24</v>
      </c>
      <c r="N55" s="39">
        <f>$AI$5</f>
        <v>1.1503166289706361E+23</v>
      </c>
      <c r="O55" s="39">
        <f>$AH$5</f>
        <v>1.5716684413122047E+21</v>
      </c>
      <c r="P55" s="39">
        <f>$AG$5</f>
        <v>2.162994034885931E+19</v>
      </c>
      <c r="Q55" s="39">
        <f>$AF$5</f>
        <v>3.0024635741202643E+17</v>
      </c>
      <c r="R55" s="39">
        <f>$AE$5</f>
        <v>4210038387792135</v>
      </c>
      <c r="S55" s="39">
        <f>$AD$5</f>
        <v>59732129675791</v>
      </c>
      <c r="U55" s="22"/>
    </row>
    <row r="56" spans="10:21">
      <c r="J56" s="39">
        <f>$AL$5</f>
        <v>4.6613881837492098E+28</v>
      </c>
      <c r="K56" s="39">
        <f>$AK$5</f>
        <v>6.2701584820619147E+26</v>
      </c>
      <c r="L56" s="63">
        <f>$AV$5</f>
        <v>8565991486948</v>
      </c>
      <c r="M56" s="39">
        <f>$AI$5</f>
        <v>1.1503166289706361E+23</v>
      </c>
      <c r="N56" s="39">
        <f>$AH$5</f>
        <v>1.5716684413122047E+21</v>
      </c>
      <c r="O56" s="39">
        <f>$AG$5</f>
        <v>2.162994034885931E+19</v>
      </c>
      <c r="P56" s="39">
        <f>$AF$5</f>
        <v>3.0024635741202643E+17</v>
      </c>
      <c r="Q56" s="39">
        <f>$AE$5</f>
        <v>4210038387792135</v>
      </c>
      <c r="R56" s="39">
        <f>$AD$5</f>
        <v>59732129675791</v>
      </c>
      <c r="S56" s="39">
        <f>$AC$5</f>
        <v>859047860295</v>
      </c>
    </row>
    <row r="57" spans="10:21">
      <c r="J57" s="39">
        <f>$AK$5</f>
        <v>6.2701584820619147E+26</v>
      </c>
      <c r="K57" s="39">
        <f>$AJ$5</f>
        <v>8.4708966672821023E+24</v>
      </c>
      <c r="L57" s="63">
        <f>$AU$5</f>
        <v>123100393474</v>
      </c>
      <c r="M57" s="39">
        <f>$AH$5</f>
        <v>1.5716684413122047E+21</v>
      </c>
      <c r="N57" s="39">
        <f>$AG$5</f>
        <v>2.162994034885931E+19</v>
      </c>
      <c r="O57" s="39">
        <f>$AF$5</f>
        <v>3.0024635741202643E+17</v>
      </c>
      <c r="P57" s="39">
        <f>$AE$5</f>
        <v>4210038387792135</v>
      </c>
      <c r="Q57" s="39">
        <f>$AD$5</f>
        <v>59732129675791</v>
      </c>
      <c r="R57" s="39">
        <f>$AC$5</f>
        <v>859047860295</v>
      </c>
      <c r="S57" s="39">
        <f>$AB$5</f>
        <v>12545691535</v>
      </c>
    </row>
    <row r="58" spans="10:21">
      <c r="J58" s="39">
        <f>$AJ$5</f>
        <v>8.4708966672821023E+24</v>
      </c>
      <c r="K58" s="39">
        <f>$AI$5</f>
        <v>1.1503166289706361E+23</v>
      </c>
      <c r="L58" s="63">
        <f>$AT$5</f>
        <v>1795576924</v>
      </c>
      <c r="M58" s="39">
        <f>$AG$5</f>
        <v>2.162994034885931E+19</v>
      </c>
      <c r="N58" s="39">
        <f>$AF$5</f>
        <v>3.0024635741202643E+17</v>
      </c>
      <c r="O58" s="39">
        <f>$AE$5</f>
        <v>4210038387792135</v>
      </c>
      <c r="P58" s="39">
        <f>$AD$5</f>
        <v>59732129675791</v>
      </c>
      <c r="Q58" s="39">
        <f>$AC$5</f>
        <v>859047860295</v>
      </c>
      <c r="R58" s="39">
        <f>$AB$5</f>
        <v>12545691535</v>
      </c>
      <c r="S58" s="39">
        <f>$AA$5</f>
        <v>186368535</v>
      </c>
    </row>
    <row r="59" spans="10:21">
      <c r="J59" s="39">
        <f>$AI$5</f>
        <v>1.1503166289706361E+23</v>
      </c>
      <c r="K59" s="39">
        <f>$AH$5</f>
        <v>1.5716684413122047E+21</v>
      </c>
      <c r="L59" s="63">
        <f>$AS$5</f>
        <v>26626546</v>
      </c>
      <c r="M59" s="39">
        <f>$AF$5</f>
        <v>3.0024635741202643E+17</v>
      </c>
      <c r="N59" s="39">
        <f>$AE$5</f>
        <v>4210038387792135</v>
      </c>
      <c r="O59" s="39">
        <f>$AD$5</f>
        <v>59732129675791</v>
      </c>
      <c r="P59" s="39">
        <f>$AC$5</f>
        <v>859047860295</v>
      </c>
      <c r="Q59" s="39">
        <f>$AB$5</f>
        <v>12545691535</v>
      </c>
      <c r="R59" s="39">
        <f>$AA$5</f>
        <v>186368535</v>
      </c>
      <c r="S59" s="39">
        <f>$Z$5</f>
        <v>2820151</v>
      </c>
    </row>
    <row r="60" spans="10:21">
      <c r="J60" s="39">
        <f>$AH$5</f>
        <v>1.5716684413122047E+21</v>
      </c>
      <c r="K60" s="39">
        <f>$AG$5</f>
        <v>2.162994034885931E+19</v>
      </c>
      <c r="L60" s="63">
        <f>$AR$5</f>
        <v>401968</v>
      </c>
      <c r="M60" s="39">
        <f>$AE$5</f>
        <v>4210038387792135</v>
      </c>
      <c r="N60" s="39">
        <f>$AD$5</f>
        <v>59732129675791</v>
      </c>
      <c r="O60" s="39">
        <f>$AC$5</f>
        <v>859047860295</v>
      </c>
      <c r="P60" s="39">
        <f>$AB$5</f>
        <v>12545691535</v>
      </c>
      <c r="Q60" s="39">
        <f>$AA$5</f>
        <v>186368535</v>
      </c>
      <c r="R60" s="39">
        <f>$Z$5</f>
        <v>2820151</v>
      </c>
      <c r="S60" s="39">
        <f>$Y$5</f>
        <v>43515</v>
      </c>
    </row>
    <row r="61" spans="10:21">
      <c r="J61" s="39">
        <f>$AG$5</f>
        <v>2.162994034885931E+19</v>
      </c>
      <c r="K61" s="39">
        <f>$AF$5</f>
        <v>3.0024635741202643E+17</v>
      </c>
      <c r="L61" s="63">
        <f>$AQ$5</f>
        <v>6184</v>
      </c>
      <c r="M61" s="39">
        <f>$AD$5</f>
        <v>59732129675791</v>
      </c>
      <c r="N61" s="39">
        <f>$AC$5</f>
        <v>859047860295</v>
      </c>
      <c r="O61" s="39">
        <f>$AB$5</f>
        <v>12545691535</v>
      </c>
      <c r="P61" s="39">
        <f>$AA$5</f>
        <v>186368535</v>
      </c>
      <c r="Q61" s="39">
        <f>$Z$5</f>
        <v>2820151</v>
      </c>
      <c r="R61" s="39">
        <f>$Y$5</f>
        <v>43515</v>
      </c>
      <c r="S61" s="39">
        <f>$X$5</f>
        <v>685</v>
      </c>
    </row>
    <row r="62" spans="10:21" ht="15.75" thickBot="1">
      <c r="J62" s="70">
        <f>$AF$5</f>
        <v>3.0024635741202643E+17</v>
      </c>
      <c r="K62" s="70">
        <f>$AE$5</f>
        <v>4210038387792135</v>
      </c>
      <c r="L62" s="71">
        <f>$AP$5</f>
        <v>97</v>
      </c>
      <c r="M62" s="70">
        <f>$AC$5</f>
        <v>859047860295</v>
      </c>
      <c r="N62" s="70">
        <f>$AB$5</f>
        <v>12545691535</v>
      </c>
      <c r="O62" s="70">
        <f>$AA$5</f>
        <v>186368535</v>
      </c>
      <c r="P62" s="70">
        <f>$Z$5</f>
        <v>2820151</v>
      </c>
      <c r="Q62" s="70">
        <f>$Y$5</f>
        <v>43515</v>
      </c>
      <c r="R62" s="70">
        <f>$X$5</f>
        <v>685</v>
      </c>
      <c r="S62" s="70">
        <f>$X$2</f>
        <v>11</v>
      </c>
      <c r="T62" s="16" t="str">
        <f>[1]!xDiv([1]!xMatDet(J53:S62),[1]!xMatDet(J63:S72))</f>
        <v>3.55176986198800422010505948477E-6</v>
      </c>
    </row>
    <row r="63" spans="10:21">
      <c r="J63" s="39">
        <f>$AO$5</f>
        <v>1.9538613311576207E+34</v>
      </c>
      <c r="K63" s="39">
        <f>$AN$5</f>
        <v>2.6034054115613975E+32</v>
      </c>
      <c r="L63" s="39">
        <f>$AM$5</f>
        <v>3.4781605591867382E+30</v>
      </c>
      <c r="M63" s="39">
        <f>$AL$5</f>
        <v>4.6613881837492098E+28</v>
      </c>
      <c r="N63" s="39">
        <f>$AK$5</f>
        <v>6.2701584820619147E+26</v>
      </c>
      <c r="O63" s="39">
        <f>$AJ$5</f>
        <v>8.4708966672821023E+24</v>
      </c>
      <c r="P63" s="39">
        <f>$AI$5</f>
        <v>1.1503166289706361E+23</v>
      </c>
      <c r="Q63" s="39">
        <f>$AH$5</f>
        <v>1.5716684413122047E+21</v>
      </c>
      <c r="R63" s="39">
        <f>$AG$5</f>
        <v>2.162994034885931E+19</v>
      </c>
      <c r="S63" s="39">
        <f>$AF$5</f>
        <v>3.0024635741202643E+17</v>
      </c>
    </row>
    <row r="64" spans="10:21">
      <c r="J64" s="39">
        <f>$AN$5</f>
        <v>2.6034054115613975E+32</v>
      </c>
      <c r="K64" s="39">
        <f>$AM$5</f>
        <v>3.4781605591867382E+30</v>
      </c>
      <c r="L64" s="39">
        <f>$AL$5</f>
        <v>4.6613881837492098E+28</v>
      </c>
      <c r="M64" s="39">
        <f>$AK$5</f>
        <v>6.2701584820619147E+26</v>
      </c>
      <c r="N64" s="39">
        <f>$AJ$5</f>
        <v>8.4708966672821023E+24</v>
      </c>
      <c r="O64" s="39">
        <f>$AI$5</f>
        <v>1.1503166289706361E+23</v>
      </c>
      <c r="P64" s="39">
        <f>$AH$5</f>
        <v>1.5716684413122047E+21</v>
      </c>
      <c r="Q64" s="39">
        <f>$AG$5</f>
        <v>2.162994034885931E+19</v>
      </c>
      <c r="R64" s="39">
        <f>$AF$5</f>
        <v>3.0024635741202643E+17</v>
      </c>
      <c r="S64" s="39">
        <f>$AE$5</f>
        <v>4210038387792135</v>
      </c>
    </row>
    <row r="65" spans="10:21">
      <c r="J65" s="39">
        <f>$AM$5</f>
        <v>3.4781605591867382E+30</v>
      </c>
      <c r="K65" s="39">
        <f>$AL$5</f>
        <v>4.6613881837492098E+28</v>
      </c>
      <c r="L65" s="39">
        <f>$AK$5</f>
        <v>6.2701584820619147E+26</v>
      </c>
      <c r="M65" s="39">
        <f>$AJ$5</f>
        <v>8.4708966672821023E+24</v>
      </c>
      <c r="N65" s="39">
        <f>$AI$5</f>
        <v>1.1503166289706361E+23</v>
      </c>
      <c r="O65" s="39">
        <f>$AH$5</f>
        <v>1.5716684413122047E+21</v>
      </c>
      <c r="P65" s="39">
        <f>$AG$5</f>
        <v>2.162994034885931E+19</v>
      </c>
      <c r="Q65" s="39">
        <f>$AF$5</f>
        <v>3.0024635741202643E+17</v>
      </c>
      <c r="R65" s="39">
        <f>$AE$5</f>
        <v>4210038387792135</v>
      </c>
      <c r="S65" s="39">
        <f>$AD$5</f>
        <v>59732129675791</v>
      </c>
    </row>
    <row r="66" spans="10:21">
      <c r="J66" s="39">
        <f>$AL$5</f>
        <v>4.6613881837492098E+28</v>
      </c>
      <c r="K66" s="39">
        <f>$AK$5</f>
        <v>6.2701584820619147E+26</v>
      </c>
      <c r="L66" s="39">
        <f>$AJ$5</f>
        <v>8.4708966672821023E+24</v>
      </c>
      <c r="M66" s="39">
        <f>$AI$5</f>
        <v>1.1503166289706361E+23</v>
      </c>
      <c r="N66" s="39">
        <f>$AH$5</f>
        <v>1.5716684413122047E+21</v>
      </c>
      <c r="O66" s="39">
        <f>$AG$5</f>
        <v>2.162994034885931E+19</v>
      </c>
      <c r="P66" s="39">
        <f>$AF$5</f>
        <v>3.0024635741202643E+17</v>
      </c>
      <c r="Q66" s="39">
        <f>$AE$5</f>
        <v>4210038387792135</v>
      </c>
      <c r="R66" s="39">
        <f>$AD$5</f>
        <v>59732129675791</v>
      </c>
      <c r="S66" s="39">
        <f>$AC$5</f>
        <v>859047860295</v>
      </c>
    </row>
    <row r="67" spans="10:21">
      <c r="J67" s="39">
        <f>$AK$5</f>
        <v>6.2701584820619147E+26</v>
      </c>
      <c r="K67" s="39">
        <f>$AJ$5</f>
        <v>8.4708966672821023E+24</v>
      </c>
      <c r="L67" s="39">
        <f>$AI$5</f>
        <v>1.1503166289706361E+23</v>
      </c>
      <c r="M67" s="39">
        <f>$AH$5</f>
        <v>1.5716684413122047E+21</v>
      </c>
      <c r="N67" s="39">
        <f>$AG$5</f>
        <v>2.162994034885931E+19</v>
      </c>
      <c r="O67" s="39">
        <f>$AF$5</f>
        <v>3.0024635741202643E+17</v>
      </c>
      <c r="P67" s="39">
        <f>$AE$5</f>
        <v>4210038387792135</v>
      </c>
      <c r="Q67" s="39">
        <f>$AD$5</f>
        <v>59732129675791</v>
      </c>
      <c r="R67" s="39">
        <f>$AC$5</f>
        <v>859047860295</v>
      </c>
      <c r="S67" s="39">
        <f>$AB$5</f>
        <v>12545691535</v>
      </c>
    </row>
    <row r="68" spans="10:21">
      <c r="J68" s="39">
        <f>$AJ$5</f>
        <v>8.4708966672821023E+24</v>
      </c>
      <c r="K68" s="39">
        <f>$AI$5</f>
        <v>1.1503166289706361E+23</v>
      </c>
      <c r="L68" s="39">
        <f>$AH$5</f>
        <v>1.5716684413122047E+21</v>
      </c>
      <c r="M68" s="39">
        <f>$AG$5</f>
        <v>2.162994034885931E+19</v>
      </c>
      <c r="N68" s="39">
        <f>$AF$5</f>
        <v>3.0024635741202643E+17</v>
      </c>
      <c r="O68" s="39">
        <f>$AE$5</f>
        <v>4210038387792135</v>
      </c>
      <c r="P68" s="39">
        <f>$AD$5</f>
        <v>59732129675791</v>
      </c>
      <c r="Q68" s="39">
        <f>$AC$5</f>
        <v>859047860295</v>
      </c>
      <c r="R68" s="39">
        <f>$AB$5</f>
        <v>12545691535</v>
      </c>
      <c r="S68" s="39">
        <f>$AA$5</f>
        <v>186368535</v>
      </c>
    </row>
    <row r="69" spans="10:21">
      <c r="J69" s="39">
        <f>$AI$5</f>
        <v>1.1503166289706361E+23</v>
      </c>
      <c r="K69" s="39">
        <f>$AH$5</f>
        <v>1.5716684413122047E+21</v>
      </c>
      <c r="L69" s="39">
        <f>$AG$5</f>
        <v>2.162994034885931E+19</v>
      </c>
      <c r="M69" s="39">
        <f>$AF$5</f>
        <v>3.0024635741202643E+17</v>
      </c>
      <c r="N69" s="39">
        <f>$AE$5</f>
        <v>4210038387792135</v>
      </c>
      <c r="O69" s="39">
        <f>$AD$5</f>
        <v>59732129675791</v>
      </c>
      <c r="P69" s="39">
        <f>$AC$5</f>
        <v>859047860295</v>
      </c>
      <c r="Q69" s="39">
        <f>$AB$5</f>
        <v>12545691535</v>
      </c>
      <c r="R69" s="39">
        <f>$AA$5</f>
        <v>186368535</v>
      </c>
      <c r="S69" s="39">
        <f>$Z$5</f>
        <v>2820151</v>
      </c>
    </row>
    <row r="70" spans="10:21">
      <c r="J70" s="39">
        <f>$AH$5</f>
        <v>1.5716684413122047E+21</v>
      </c>
      <c r="K70" s="39">
        <f>$AG$5</f>
        <v>2.162994034885931E+19</v>
      </c>
      <c r="L70" s="39">
        <f>$AF$5</f>
        <v>3.0024635741202643E+17</v>
      </c>
      <c r="M70" s="39">
        <f>$AE$5</f>
        <v>4210038387792135</v>
      </c>
      <c r="N70" s="39">
        <f>$AD$5</f>
        <v>59732129675791</v>
      </c>
      <c r="O70" s="39">
        <f>$AC$5</f>
        <v>859047860295</v>
      </c>
      <c r="P70" s="39">
        <f>$AB$5</f>
        <v>12545691535</v>
      </c>
      <c r="Q70" s="39">
        <f>$AA$5</f>
        <v>186368535</v>
      </c>
      <c r="R70" s="39">
        <f>$Z$5</f>
        <v>2820151</v>
      </c>
      <c r="S70" s="39">
        <f>$Y$5</f>
        <v>43515</v>
      </c>
    </row>
    <row r="71" spans="10:21">
      <c r="J71" s="39">
        <f>$AG$5</f>
        <v>2.162994034885931E+19</v>
      </c>
      <c r="K71" s="39">
        <f>$AF$5</f>
        <v>3.0024635741202643E+17</v>
      </c>
      <c r="L71" s="39">
        <f>$AE$5</f>
        <v>4210038387792135</v>
      </c>
      <c r="M71" s="39">
        <f>$AD$5</f>
        <v>59732129675791</v>
      </c>
      <c r="N71" s="39">
        <f>$AC$5</f>
        <v>859047860295</v>
      </c>
      <c r="O71" s="39">
        <f>$AB$5</f>
        <v>12545691535</v>
      </c>
      <c r="P71" s="39">
        <f>$AA$5</f>
        <v>186368535</v>
      </c>
      <c r="Q71" s="39">
        <f>$Z$5</f>
        <v>2820151</v>
      </c>
      <c r="R71" s="39">
        <f>$Y$5</f>
        <v>43515</v>
      </c>
      <c r="S71" s="39">
        <f>$X$5</f>
        <v>685</v>
      </c>
    </row>
    <row r="72" spans="10:21">
      <c r="J72" s="39">
        <f>$AF$5</f>
        <v>3.0024635741202643E+17</v>
      </c>
      <c r="K72" s="39">
        <f>$AE$5</f>
        <v>4210038387792135</v>
      </c>
      <c r="L72" s="39">
        <f>$AD$5</f>
        <v>59732129675791</v>
      </c>
      <c r="M72" s="39">
        <f>$AC$5</f>
        <v>859047860295</v>
      </c>
      <c r="N72" s="39">
        <f>$AB$5</f>
        <v>12545691535</v>
      </c>
      <c r="O72" s="39">
        <f>$AA$5</f>
        <v>186368535</v>
      </c>
      <c r="P72" s="39">
        <f>$Z$5</f>
        <v>2820151</v>
      </c>
      <c r="Q72" s="39">
        <f>$Y$5</f>
        <v>43515</v>
      </c>
      <c r="R72" s="39">
        <f>$X$5</f>
        <v>685</v>
      </c>
      <c r="S72" s="39">
        <f>$X$2</f>
        <v>11</v>
      </c>
    </row>
    <row r="74" spans="10:21">
      <c r="J74" s="39"/>
      <c r="K74" s="39"/>
      <c r="L74" s="39"/>
      <c r="M74" s="39"/>
      <c r="N74" s="39"/>
      <c r="O74" s="39"/>
      <c r="P74" s="39"/>
      <c r="Q74" s="39"/>
      <c r="R74" s="39"/>
      <c r="S74" s="39"/>
    </row>
    <row r="75" spans="10:21">
      <c r="J75" s="39"/>
      <c r="K75" s="39"/>
      <c r="L75" s="39"/>
      <c r="M75" s="39"/>
      <c r="N75" s="39"/>
      <c r="O75" s="39"/>
      <c r="P75" s="39"/>
      <c r="Q75" s="39"/>
      <c r="R75" s="39"/>
      <c r="S75" s="39"/>
    </row>
    <row r="76" spans="10:21">
      <c r="J76" s="39">
        <f>$AO$5</f>
        <v>1.9538613311576207E+34</v>
      </c>
      <c r="K76" s="39">
        <f>$AN$5</f>
        <v>2.6034054115613975E+32</v>
      </c>
      <c r="L76" s="39">
        <f>$AM$5</f>
        <v>3.4781605591867382E+30</v>
      </c>
      <c r="M76" s="63">
        <f>$AY$5</f>
        <v>3.1024417127888937E+18</v>
      </c>
      <c r="N76" s="39">
        <f>$AK$5</f>
        <v>6.2701584820619147E+26</v>
      </c>
      <c r="O76" s="39">
        <f>$AJ$5</f>
        <v>8.4708966672821023E+24</v>
      </c>
      <c r="P76" s="39">
        <f>$AI$5</f>
        <v>1.1503166289706361E+23</v>
      </c>
      <c r="Q76" s="39">
        <f>$AH$5</f>
        <v>1.5716684413122047E+21</v>
      </c>
      <c r="R76" s="39">
        <f>$AG$5</f>
        <v>2.162994034885931E+19</v>
      </c>
      <c r="S76" s="39">
        <f>$AF$5</f>
        <v>3.0024635741202643E+17</v>
      </c>
    </row>
    <row r="77" spans="10:21">
      <c r="J77" s="39">
        <f>$AN$5</f>
        <v>2.6034054115613975E+32</v>
      </c>
      <c r="K77" s="39">
        <f>$AM$5</f>
        <v>3.4781605591867382E+30</v>
      </c>
      <c r="L77" s="39">
        <f>$AL$5</f>
        <v>4.6613881837492098E+28</v>
      </c>
      <c r="M77" s="63">
        <f>$AX$5</f>
        <v>4.3074374358992288E+16</v>
      </c>
      <c r="N77" s="39">
        <f>$AJ$5</f>
        <v>8.4708966672821023E+24</v>
      </c>
      <c r="O77" s="39">
        <f>$AI$5</f>
        <v>1.1503166289706361E+23</v>
      </c>
      <c r="P77" s="39">
        <f>$AH$5</f>
        <v>1.5716684413122047E+21</v>
      </c>
      <c r="Q77" s="39">
        <f>$AG$5</f>
        <v>2.162994034885931E+19</v>
      </c>
      <c r="R77" s="39">
        <f>$AF$5</f>
        <v>3.0024635741202643E+17</v>
      </c>
      <c r="S77" s="39">
        <f>$AE$5</f>
        <v>4210038387792135</v>
      </c>
      <c r="U77" s="16"/>
    </row>
    <row r="78" spans="10:21">
      <c r="J78" s="39">
        <f>$AM$5</f>
        <v>3.4781605591867382E+30</v>
      </c>
      <c r="K78" s="39">
        <f>$AL$5</f>
        <v>4.6613881837492098E+28</v>
      </c>
      <c r="L78" s="39">
        <f>$AK$5</f>
        <v>6.2701584820619147E+26</v>
      </c>
      <c r="M78" s="63">
        <f>$AW$5</f>
        <v>603964096749226</v>
      </c>
      <c r="N78" s="39">
        <f>$AI$5</f>
        <v>1.1503166289706361E+23</v>
      </c>
      <c r="O78" s="39">
        <f>$AH$5</f>
        <v>1.5716684413122047E+21</v>
      </c>
      <c r="P78" s="39">
        <f>$AG$5</f>
        <v>2.162994034885931E+19</v>
      </c>
      <c r="Q78" s="39">
        <f>$AF$5</f>
        <v>3.0024635741202643E+17</v>
      </c>
      <c r="R78" s="39">
        <f>$AE$5</f>
        <v>4210038387792135</v>
      </c>
      <c r="S78" s="39">
        <f>$AD$5</f>
        <v>59732129675791</v>
      </c>
      <c r="U78" s="22"/>
    </row>
    <row r="79" spans="10:21">
      <c r="J79" s="39">
        <f>$AL$5</f>
        <v>4.6613881837492098E+28</v>
      </c>
      <c r="K79" s="39">
        <f>$AK$5</f>
        <v>6.2701584820619147E+26</v>
      </c>
      <c r="L79" s="39">
        <f>$AJ$5</f>
        <v>8.4708966672821023E+24</v>
      </c>
      <c r="M79" s="63">
        <f>$AV$5</f>
        <v>8565991486948</v>
      </c>
      <c r="N79" s="39">
        <f>$AH$5</f>
        <v>1.5716684413122047E+21</v>
      </c>
      <c r="O79" s="39">
        <f>$AG$5</f>
        <v>2.162994034885931E+19</v>
      </c>
      <c r="P79" s="39">
        <f>$AF$5</f>
        <v>3.0024635741202643E+17</v>
      </c>
      <c r="Q79" s="39">
        <f>$AE$5</f>
        <v>4210038387792135</v>
      </c>
      <c r="R79" s="39">
        <f>$AD$5</f>
        <v>59732129675791</v>
      </c>
      <c r="S79" s="39">
        <f>$AC$5</f>
        <v>859047860295</v>
      </c>
    </row>
    <row r="80" spans="10:21">
      <c r="J80" s="39">
        <f>$AK$5</f>
        <v>6.2701584820619147E+26</v>
      </c>
      <c r="K80" s="39">
        <f>$AJ$5</f>
        <v>8.4708966672821023E+24</v>
      </c>
      <c r="L80" s="39">
        <f>$AI$5</f>
        <v>1.1503166289706361E+23</v>
      </c>
      <c r="M80" s="63">
        <f>$AU$5</f>
        <v>123100393474</v>
      </c>
      <c r="N80" s="39">
        <f>$AG$5</f>
        <v>2.162994034885931E+19</v>
      </c>
      <c r="O80" s="39">
        <f>$AF$5</f>
        <v>3.0024635741202643E+17</v>
      </c>
      <c r="P80" s="39">
        <f>$AE$5</f>
        <v>4210038387792135</v>
      </c>
      <c r="Q80" s="39">
        <f>$AD$5</f>
        <v>59732129675791</v>
      </c>
      <c r="R80" s="39">
        <f>$AC$5</f>
        <v>859047860295</v>
      </c>
      <c r="S80" s="39">
        <f>$AB$5</f>
        <v>12545691535</v>
      </c>
    </row>
    <row r="81" spans="10:20">
      <c r="J81" s="39">
        <f>$AJ$5</f>
        <v>8.4708966672821023E+24</v>
      </c>
      <c r="K81" s="39">
        <f>$AI$5</f>
        <v>1.1503166289706361E+23</v>
      </c>
      <c r="L81" s="39">
        <f>$AH$5</f>
        <v>1.5716684413122047E+21</v>
      </c>
      <c r="M81" s="63">
        <f>$AT$5</f>
        <v>1795576924</v>
      </c>
      <c r="N81" s="39">
        <f>$AF$5</f>
        <v>3.0024635741202643E+17</v>
      </c>
      <c r="O81" s="39">
        <f>$AE$5</f>
        <v>4210038387792135</v>
      </c>
      <c r="P81" s="39">
        <f>$AD$5</f>
        <v>59732129675791</v>
      </c>
      <c r="Q81" s="39">
        <f>$AC$5</f>
        <v>859047860295</v>
      </c>
      <c r="R81" s="39">
        <f>$AB$5</f>
        <v>12545691535</v>
      </c>
      <c r="S81" s="39">
        <f>$AA$5</f>
        <v>186368535</v>
      </c>
    </row>
    <row r="82" spans="10:20">
      <c r="J82" s="39">
        <f>$AI$5</f>
        <v>1.1503166289706361E+23</v>
      </c>
      <c r="K82" s="39">
        <f>$AH$5</f>
        <v>1.5716684413122047E+21</v>
      </c>
      <c r="L82" s="39">
        <f>$AG$5</f>
        <v>2.162994034885931E+19</v>
      </c>
      <c r="M82" s="63">
        <f>$AS$5</f>
        <v>26626546</v>
      </c>
      <c r="N82" s="39">
        <f>$AE$5</f>
        <v>4210038387792135</v>
      </c>
      <c r="O82" s="39">
        <f>$AD$5</f>
        <v>59732129675791</v>
      </c>
      <c r="P82" s="39">
        <f>$AC$5</f>
        <v>859047860295</v>
      </c>
      <c r="Q82" s="39">
        <f>$AB$5</f>
        <v>12545691535</v>
      </c>
      <c r="R82" s="39">
        <f>$AA$5</f>
        <v>186368535</v>
      </c>
      <c r="S82" s="39">
        <f>$Z$5</f>
        <v>2820151</v>
      </c>
    </row>
    <row r="83" spans="10:20">
      <c r="J83" s="39">
        <f>$AH$5</f>
        <v>1.5716684413122047E+21</v>
      </c>
      <c r="K83" s="39">
        <f>$AG$5</f>
        <v>2.162994034885931E+19</v>
      </c>
      <c r="L83" s="39">
        <f>$AF$5</f>
        <v>3.0024635741202643E+17</v>
      </c>
      <c r="M83" s="63">
        <f>$AR$5</f>
        <v>401968</v>
      </c>
      <c r="N83" s="39">
        <f>$AD$5</f>
        <v>59732129675791</v>
      </c>
      <c r="O83" s="39">
        <f>$AC$5</f>
        <v>859047860295</v>
      </c>
      <c r="P83" s="39">
        <f>$AB$5</f>
        <v>12545691535</v>
      </c>
      <c r="Q83" s="39">
        <f>$AA$5</f>
        <v>186368535</v>
      </c>
      <c r="R83" s="39">
        <f>$Z$5</f>
        <v>2820151</v>
      </c>
      <c r="S83" s="39">
        <f>$Y$5</f>
        <v>43515</v>
      </c>
    </row>
    <row r="84" spans="10:20">
      <c r="J84" s="39">
        <f>$AG$5</f>
        <v>2.162994034885931E+19</v>
      </c>
      <c r="K84" s="39">
        <f>$AF$5</f>
        <v>3.0024635741202643E+17</v>
      </c>
      <c r="L84" s="39">
        <f>$AE$5</f>
        <v>4210038387792135</v>
      </c>
      <c r="M84" s="63">
        <f>$AQ$5</f>
        <v>6184</v>
      </c>
      <c r="N84" s="39">
        <f>$AC$5</f>
        <v>859047860295</v>
      </c>
      <c r="O84" s="39">
        <f>$AB$5</f>
        <v>12545691535</v>
      </c>
      <c r="P84" s="39">
        <f>$AA$5</f>
        <v>186368535</v>
      </c>
      <c r="Q84" s="39">
        <f>$Z$5</f>
        <v>2820151</v>
      </c>
      <c r="R84" s="39">
        <f>$Y$5</f>
        <v>43515</v>
      </c>
      <c r="S84" s="39">
        <f>$X$5</f>
        <v>685</v>
      </c>
    </row>
    <row r="85" spans="10:20" ht="15.75" thickBot="1">
      <c r="J85" s="70">
        <f>$AF$5</f>
        <v>3.0024635741202643E+17</v>
      </c>
      <c r="K85" s="70">
        <f>$AE$5</f>
        <v>4210038387792135</v>
      </c>
      <c r="L85" s="70">
        <f>$AD$5</f>
        <v>59732129675791</v>
      </c>
      <c r="M85" s="71">
        <f>$AP$5</f>
        <v>97</v>
      </c>
      <c r="N85" s="70">
        <f>$AB$5</f>
        <v>12545691535</v>
      </c>
      <c r="O85" s="70">
        <f>$AA$5</f>
        <v>186368535</v>
      </c>
      <c r="P85" s="70">
        <f>$Z$5</f>
        <v>2820151</v>
      </c>
      <c r="Q85" s="70">
        <f>$Y$5</f>
        <v>43515</v>
      </c>
      <c r="R85" s="70">
        <f>$X$5</f>
        <v>685</v>
      </c>
      <c r="S85" s="70">
        <f>$X$2</f>
        <v>11</v>
      </c>
      <c r="T85" s="16" t="str">
        <f>[1]!xDiv([1]!xMatDet(J76:S85),[1]!xMatDet(J86:S95))</f>
        <v>-5.1645625204355534253630579962E-4</v>
      </c>
    </row>
    <row r="86" spans="10:20">
      <c r="J86" s="39">
        <f>$AO$5</f>
        <v>1.9538613311576207E+34</v>
      </c>
      <c r="K86" s="39">
        <f>$AN$5</f>
        <v>2.6034054115613975E+32</v>
      </c>
      <c r="L86" s="39">
        <f>$AM$5</f>
        <v>3.4781605591867382E+30</v>
      </c>
      <c r="M86" s="39">
        <f>$AL$5</f>
        <v>4.6613881837492098E+28</v>
      </c>
      <c r="N86" s="39">
        <f>$AK$5</f>
        <v>6.2701584820619147E+26</v>
      </c>
      <c r="O86" s="39">
        <f>$AJ$5</f>
        <v>8.4708966672821023E+24</v>
      </c>
      <c r="P86" s="39">
        <f>$AI$5</f>
        <v>1.1503166289706361E+23</v>
      </c>
      <c r="Q86" s="39">
        <f>$AH$5</f>
        <v>1.5716684413122047E+21</v>
      </c>
      <c r="R86" s="39">
        <f>$AG$5</f>
        <v>2.162994034885931E+19</v>
      </c>
      <c r="S86" s="39">
        <f>$AF$5</f>
        <v>3.0024635741202643E+17</v>
      </c>
    </row>
    <row r="87" spans="10:20">
      <c r="J87" s="39">
        <f>$AN$5</f>
        <v>2.6034054115613975E+32</v>
      </c>
      <c r="K87" s="39">
        <f>$AM$5</f>
        <v>3.4781605591867382E+30</v>
      </c>
      <c r="L87" s="39">
        <f>$AL$5</f>
        <v>4.6613881837492098E+28</v>
      </c>
      <c r="M87" s="39">
        <f>$AK$5</f>
        <v>6.2701584820619147E+26</v>
      </c>
      <c r="N87" s="39">
        <f>$AJ$5</f>
        <v>8.4708966672821023E+24</v>
      </c>
      <c r="O87" s="39">
        <f>$AI$5</f>
        <v>1.1503166289706361E+23</v>
      </c>
      <c r="P87" s="39">
        <f>$AH$5</f>
        <v>1.5716684413122047E+21</v>
      </c>
      <c r="Q87" s="39">
        <f>$AG$5</f>
        <v>2.162994034885931E+19</v>
      </c>
      <c r="R87" s="39">
        <f>$AF$5</f>
        <v>3.0024635741202643E+17</v>
      </c>
      <c r="S87" s="39">
        <f>$AE$5</f>
        <v>4210038387792135</v>
      </c>
    </row>
    <row r="88" spans="10:20">
      <c r="J88" s="39">
        <f>$AM$5</f>
        <v>3.4781605591867382E+30</v>
      </c>
      <c r="K88" s="39">
        <f>$AL$5</f>
        <v>4.6613881837492098E+28</v>
      </c>
      <c r="L88" s="39">
        <f>$AK$5</f>
        <v>6.2701584820619147E+26</v>
      </c>
      <c r="M88" s="39">
        <f>$AJ$5</f>
        <v>8.4708966672821023E+24</v>
      </c>
      <c r="N88" s="39">
        <f>$AI$5</f>
        <v>1.1503166289706361E+23</v>
      </c>
      <c r="O88" s="39">
        <f>$AH$5</f>
        <v>1.5716684413122047E+21</v>
      </c>
      <c r="P88" s="39">
        <f>$AG$5</f>
        <v>2.162994034885931E+19</v>
      </c>
      <c r="Q88" s="39">
        <f>$AF$5</f>
        <v>3.0024635741202643E+17</v>
      </c>
      <c r="R88" s="39">
        <f>$AE$5</f>
        <v>4210038387792135</v>
      </c>
      <c r="S88" s="39">
        <f>$AD$5</f>
        <v>59732129675791</v>
      </c>
    </row>
    <row r="89" spans="10:20">
      <c r="J89" s="39">
        <f>$AL$5</f>
        <v>4.6613881837492098E+28</v>
      </c>
      <c r="K89" s="39">
        <f>$AK$5</f>
        <v>6.2701584820619147E+26</v>
      </c>
      <c r="L89" s="39">
        <f>$AJ$5</f>
        <v>8.4708966672821023E+24</v>
      </c>
      <c r="M89" s="39">
        <f>$AI$5</f>
        <v>1.1503166289706361E+23</v>
      </c>
      <c r="N89" s="39">
        <f>$AH$5</f>
        <v>1.5716684413122047E+21</v>
      </c>
      <c r="O89" s="39">
        <f>$AG$5</f>
        <v>2.162994034885931E+19</v>
      </c>
      <c r="P89" s="39">
        <f>$AF$5</f>
        <v>3.0024635741202643E+17</v>
      </c>
      <c r="Q89" s="39">
        <f>$AE$5</f>
        <v>4210038387792135</v>
      </c>
      <c r="R89" s="39">
        <f>$AD$5</f>
        <v>59732129675791</v>
      </c>
      <c r="S89" s="39">
        <f>$AC$5</f>
        <v>859047860295</v>
      </c>
    </row>
    <row r="90" spans="10:20">
      <c r="J90" s="39">
        <f>$AK$5</f>
        <v>6.2701584820619147E+26</v>
      </c>
      <c r="K90" s="39">
        <f>$AJ$5</f>
        <v>8.4708966672821023E+24</v>
      </c>
      <c r="L90" s="39">
        <f>$AI$5</f>
        <v>1.1503166289706361E+23</v>
      </c>
      <c r="M90" s="39">
        <f>$AH$5</f>
        <v>1.5716684413122047E+21</v>
      </c>
      <c r="N90" s="39">
        <f>$AG$5</f>
        <v>2.162994034885931E+19</v>
      </c>
      <c r="O90" s="39">
        <f>$AF$5</f>
        <v>3.0024635741202643E+17</v>
      </c>
      <c r="P90" s="39">
        <f>$AE$5</f>
        <v>4210038387792135</v>
      </c>
      <c r="Q90" s="39">
        <f>$AD$5</f>
        <v>59732129675791</v>
      </c>
      <c r="R90" s="39">
        <f>$AC$5</f>
        <v>859047860295</v>
      </c>
      <c r="S90" s="39">
        <f>$AB$5</f>
        <v>12545691535</v>
      </c>
    </row>
    <row r="91" spans="10:20">
      <c r="J91" s="39">
        <f>$AJ$5</f>
        <v>8.4708966672821023E+24</v>
      </c>
      <c r="K91" s="39">
        <f>$AI$5</f>
        <v>1.1503166289706361E+23</v>
      </c>
      <c r="L91" s="39">
        <f>$AH$5</f>
        <v>1.5716684413122047E+21</v>
      </c>
      <c r="M91" s="39">
        <f>$AG$5</f>
        <v>2.162994034885931E+19</v>
      </c>
      <c r="N91" s="39">
        <f>$AF$5</f>
        <v>3.0024635741202643E+17</v>
      </c>
      <c r="O91" s="39">
        <f>$AE$5</f>
        <v>4210038387792135</v>
      </c>
      <c r="P91" s="39">
        <f>$AD$5</f>
        <v>59732129675791</v>
      </c>
      <c r="Q91" s="39">
        <f>$AC$5</f>
        <v>859047860295</v>
      </c>
      <c r="R91" s="39">
        <f>$AB$5</f>
        <v>12545691535</v>
      </c>
      <c r="S91" s="39">
        <f>$AA$5</f>
        <v>186368535</v>
      </c>
    </row>
    <row r="92" spans="10:20">
      <c r="J92" s="39">
        <f>$AI$5</f>
        <v>1.1503166289706361E+23</v>
      </c>
      <c r="K92" s="39">
        <f>$AH$5</f>
        <v>1.5716684413122047E+21</v>
      </c>
      <c r="L92" s="39">
        <f>$AG$5</f>
        <v>2.162994034885931E+19</v>
      </c>
      <c r="M92" s="39">
        <f>$AF$5</f>
        <v>3.0024635741202643E+17</v>
      </c>
      <c r="N92" s="39">
        <f>$AE$5</f>
        <v>4210038387792135</v>
      </c>
      <c r="O92" s="39">
        <f>$AD$5</f>
        <v>59732129675791</v>
      </c>
      <c r="P92" s="39">
        <f>$AC$5</f>
        <v>859047860295</v>
      </c>
      <c r="Q92" s="39">
        <f>$AB$5</f>
        <v>12545691535</v>
      </c>
      <c r="R92" s="39">
        <f>$AA$5</f>
        <v>186368535</v>
      </c>
      <c r="S92" s="39">
        <f>$Z$5</f>
        <v>2820151</v>
      </c>
    </row>
    <row r="93" spans="10:20">
      <c r="J93" s="39">
        <f>$AH$5</f>
        <v>1.5716684413122047E+21</v>
      </c>
      <c r="K93" s="39">
        <f>$AG$5</f>
        <v>2.162994034885931E+19</v>
      </c>
      <c r="L93" s="39">
        <f>$AF$5</f>
        <v>3.0024635741202643E+17</v>
      </c>
      <c r="M93" s="39">
        <f>$AE$5</f>
        <v>4210038387792135</v>
      </c>
      <c r="N93" s="39">
        <f>$AD$5</f>
        <v>59732129675791</v>
      </c>
      <c r="O93" s="39">
        <f>$AC$5</f>
        <v>859047860295</v>
      </c>
      <c r="P93" s="39">
        <f>$AB$5</f>
        <v>12545691535</v>
      </c>
      <c r="Q93" s="39">
        <f>$AA$5</f>
        <v>186368535</v>
      </c>
      <c r="R93" s="39">
        <f>$Z$5</f>
        <v>2820151</v>
      </c>
      <c r="S93" s="39">
        <f>$Y$5</f>
        <v>43515</v>
      </c>
    </row>
    <row r="94" spans="10:20">
      <c r="J94" s="39">
        <f>$AG$5</f>
        <v>2.162994034885931E+19</v>
      </c>
      <c r="K94" s="39">
        <f>$AF$5</f>
        <v>3.0024635741202643E+17</v>
      </c>
      <c r="L94" s="39">
        <f>$AE$5</f>
        <v>4210038387792135</v>
      </c>
      <c r="M94" s="39">
        <f>$AD$5</f>
        <v>59732129675791</v>
      </c>
      <c r="N94" s="39">
        <f>$AC$5</f>
        <v>859047860295</v>
      </c>
      <c r="O94" s="39">
        <f>$AB$5</f>
        <v>12545691535</v>
      </c>
      <c r="P94" s="39">
        <f>$AA$5</f>
        <v>186368535</v>
      </c>
      <c r="Q94" s="39">
        <f>$Z$5</f>
        <v>2820151</v>
      </c>
      <c r="R94" s="39">
        <f>$Y$5</f>
        <v>43515</v>
      </c>
      <c r="S94" s="39">
        <f>$X$5</f>
        <v>685</v>
      </c>
    </row>
    <row r="95" spans="10:20">
      <c r="J95" s="39">
        <f>$AF$5</f>
        <v>3.0024635741202643E+17</v>
      </c>
      <c r="K95" s="39">
        <f>$AE$5</f>
        <v>4210038387792135</v>
      </c>
      <c r="L95" s="39">
        <f>$AD$5</f>
        <v>59732129675791</v>
      </c>
      <c r="M95" s="39">
        <f>$AC$5</f>
        <v>859047860295</v>
      </c>
      <c r="N95" s="39">
        <f>$AB$5</f>
        <v>12545691535</v>
      </c>
      <c r="O95" s="39">
        <f>$AA$5</f>
        <v>186368535</v>
      </c>
      <c r="P95" s="39">
        <f>$Z$5</f>
        <v>2820151</v>
      </c>
      <c r="Q95" s="39">
        <f>$Y$5</f>
        <v>43515</v>
      </c>
      <c r="R95" s="39">
        <f>$X$5</f>
        <v>685</v>
      </c>
      <c r="S95" s="39">
        <f>$X$2</f>
        <v>11</v>
      </c>
    </row>
    <row r="97" spans="10:21">
      <c r="J97" s="39"/>
      <c r="K97" s="39"/>
      <c r="L97" s="39"/>
      <c r="M97" s="39"/>
      <c r="N97" s="39"/>
      <c r="O97" s="39"/>
      <c r="P97" s="39"/>
      <c r="Q97" s="39"/>
      <c r="R97" s="39"/>
      <c r="S97" s="39"/>
    </row>
    <row r="98" spans="10:21">
      <c r="J98" s="39"/>
      <c r="K98" s="39"/>
      <c r="L98" s="39"/>
      <c r="M98" s="39"/>
      <c r="N98" s="39"/>
      <c r="O98" s="39"/>
      <c r="P98" s="39"/>
      <c r="Q98" s="39"/>
      <c r="R98" s="39"/>
      <c r="S98" s="39"/>
    </row>
    <row r="99" spans="10:21">
      <c r="J99" s="39">
        <f>$AO$5</f>
        <v>1.9538613311576207E+34</v>
      </c>
      <c r="K99" s="39">
        <f>$AN$5</f>
        <v>2.6034054115613975E+32</v>
      </c>
      <c r="L99" s="39">
        <f>$AM$5</f>
        <v>3.4781605591867382E+30</v>
      </c>
      <c r="M99" s="39">
        <f>$AL$5</f>
        <v>4.6613881837492098E+28</v>
      </c>
      <c r="N99" s="63">
        <f>$AY$5</f>
        <v>3.1024417127888937E+18</v>
      </c>
      <c r="O99" s="39">
        <f>$AJ$5</f>
        <v>8.4708966672821023E+24</v>
      </c>
      <c r="P99" s="39">
        <f>$AI$5</f>
        <v>1.1503166289706361E+23</v>
      </c>
      <c r="Q99" s="39">
        <f>$AH$5</f>
        <v>1.5716684413122047E+21</v>
      </c>
      <c r="R99" s="39">
        <f>$AG$5</f>
        <v>2.162994034885931E+19</v>
      </c>
      <c r="S99" s="39">
        <f>$AF$5</f>
        <v>3.0024635741202643E+17</v>
      </c>
    </row>
    <row r="100" spans="10:21">
      <c r="J100" s="39">
        <f>$AN$5</f>
        <v>2.6034054115613975E+32</v>
      </c>
      <c r="K100" s="39">
        <f>$AM$5</f>
        <v>3.4781605591867382E+30</v>
      </c>
      <c r="L100" s="39">
        <f>$AL$5</f>
        <v>4.6613881837492098E+28</v>
      </c>
      <c r="M100" s="39">
        <f>$AK$5</f>
        <v>6.2701584820619147E+26</v>
      </c>
      <c r="N100" s="63">
        <f>$AX$5</f>
        <v>4.3074374358992288E+16</v>
      </c>
      <c r="O100" s="39">
        <f>$AI$5</f>
        <v>1.1503166289706361E+23</v>
      </c>
      <c r="P100" s="39">
        <f>$AH$5</f>
        <v>1.5716684413122047E+21</v>
      </c>
      <c r="Q100" s="39">
        <f>$AG$5</f>
        <v>2.162994034885931E+19</v>
      </c>
      <c r="R100" s="39">
        <f>$AF$5</f>
        <v>3.0024635741202643E+17</v>
      </c>
      <c r="S100" s="39">
        <f>$AE$5</f>
        <v>4210038387792135</v>
      </c>
      <c r="U100" s="16"/>
    </row>
    <row r="101" spans="10:21">
      <c r="J101" s="39">
        <f>$AM$5</f>
        <v>3.4781605591867382E+30</v>
      </c>
      <c r="K101" s="39">
        <f>$AL$5</f>
        <v>4.6613881837492098E+28</v>
      </c>
      <c r="L101" s="39">
        <f>$AK$5</f>
        <v>6.2701584820619147E+26</v>
      </c>
      <c r="M101" s="39">
        <f>$AJ$5</f>
        <v>8.4708966672821023E+24</v>
      </c>
      <c r="N101" s="63">
        <f>$AW$5</f>
        <v>603964096749226</v>
      </c>
      <c r="O101" s="39">
        <f>$AH$5</f>
        <v>1.5716684413122047E+21</v>
      </c>
      <c r="P101" s="39">
        <f>$AG$5</f>
        <v>2.162994034885931E+19</v>
      </c>
      <c r="Q101" s="39">
        <f>$AF$5</f>
        <v>3.0024635741202643E+17</v>
      </c>
      <c r="R101" s="39">
        <f>$AE$5</f>
        <v>4210038387792135</v>
      </c>
      <c r="S101" s="39">
        <f>$AD$5</f>
        <v>59732129675791</v>
      </c>
      <c r="U101" s="24"/>
    </row>
    <row r="102" spans="10:21">
      <c r="J102" s="39">
        <f>$AL$5</f>
        <v>4.6613881837492098E+28</v>
      </c>
      <c r="K102" s="39">
        <f>$AK$5</f>
        <v>6.2701584820619147E+26</v>
      </c>
      <c r="L102" s="39">
        <f>$AJ$5</f>
        <v>8.4708966672821023E+24</v>
      </c>
      <c r="M102" s="39">
        <f>$AI$5</f>
        <v>1.1503166289706361E+23</v>
      </c>
      <c r="N102" s="63">
        <f>$AV$5</f>
        <v>8565991486948</v>
      </c>
      <c r="O102" s="39">
        <f>$AG$5</f>
        <v>2.162994034885931E+19</v>
      </c>
      <c r="P102" s="39">
        <f>$AF$5</f>
        <v>3.0024635741202643E+17</v>
      </c>
      <c r="Q102" s="39">
        <f>$AE$5</f>
        <v>4210038387792135</v>
      </c>
      <c r="R102" s="39">
        <f>$AD$5</f>
        <v>59732129675791</v>
      </c>
      <c r="S102" s="39">
        <f>$AC$5</f>
        <v>859047860295</v>
      </c>
    </row>
    <row r="103" spans="10:21">
      <c r="J103" s="39">
        <f>$AK$5</f>
        <v>6.2701584820619147E+26</v>
      </c>
      <c r="K103" s="39">
        <f>$AJ$5</f>
        <v>8.4708966672821023E+24</v>
      </c>
      <c r="L103" s="39">
        <f>$AI$5</f>
        <v>1.1503166289706361E+23</v>
      </c>
      <c r="M103" s="39">
        <f>$AH$5</f>
        <v>1.5716684413122047E+21</v>
      </c>
      <c r="N103" s="63">
        <f>$AU$5</f>
        <v>123100393474</v>
      </c>
      <c r="O103" s="39">
        <f>$AF$5</f>
        <v>3.0024635741202643E+17</v>
      </c>
      <c r="P103" s="39">
        <f>$AE$5</f>
        <v>4210038387792135</v>
      </c>
      <c r="Q103" s="39">
        <f>$AD$5</f>
        <v>59732129675791</v>
      </c>
      <c r="R103" s="39">
        <f>$AC$5</f>
        <v>859047860295</v>
      </c>
      <c r="S103" s="39">
        <f>$AB$5</f>
        <v>12545691535</v>
      </c>
    </row>
    <row r="104" spans="10:21">
      <c r="J104" s="39">
        <f>$AJ$5</f>
        <v>8.4708966672821023E+24</v>
      </c>
      <c r="K104" s="39">
        <f>$AI$5</f>
        <v>1.1503166289706361E+23</v>
      </c>
      <c r="L104" s="39">
        <f>$AH$5</f>
        <v>1.5716684413122047E+21</v>
      </c>
      <c r="M104" s="39">
        <f>$AG$5</f>
        <v>2.162994034885931E+19</v>
      </c>
      <c r="N104" s="63">
        <f>$AT$5</f>
        <v>1795576924</v>
      </c>
      <c r="O104" s="39">
        <f>$AE$5</f>
        <v>4210038387792135</v>
      </c>
      <c r="P104" s="39">
        <f>$AD$5</f>
        <v>59732129675791</v>
      </c>
      <c r="Q104" s="39">
        <f>$AC$5</f>
        <v>859047860295</v>
      </c>
      <c r="R104" s="39">
        <f>$AB$5</f>
        <v>12545691535</v>
      </c>
      <c r="S104" s="39">
        <f>$AA$5</f>
        <v>186368535</v>
      </c>
    </row>
    <row r="105" spans="10:21">
      <c r="J105" s="39">
        <f>$AI$5</f>
        <v>1.1503166289706361E+23</v>
      </c>
      <c r="K105" s="39">
        <f>$AH$5</f>
        <v>1.5716684413122047E+21</v>
      </c>
      <c r="L105" s="39">
        <f>$AG$5</f>
        <v>2.162994034885931E+19</v>
      </c>
      <c r="M105" s="39">
        <f>$AF$5</f>
        <v>3.0024635741202643E+17</v>
      </c>
      <c r="N105" s="63">
        <f>$AS$5</f>
        <v>26626546</v>
      </c>
      <c r="O105" s="39">
        <f>$AD$5</f>
        <v>59732129675791</v>
      </c>
      <c r="P105" s="39">
        <f>$AC$5</f>
        <v>859047860295</v>
      </c>
      <c r="Q105" s="39">
        <f>$AB$5</f>
        <v>12545691535</v>
      </c>
      <c r="R105" s="39">
        <f>$AA$5</f>
        <v>186368535</v>
      </c>
      <c r="S105" s="39">
        <f>$Z$5</f>
        <v>2820151</v>
      </c>
    </row>
    <row r="106" spans="10:21">
      <c r="J106" s="39">
        <f>$AH$5</f>
        <v>1.5716684413122047E+21</v>
      </c>
      <c r="K106" s="39">
        <f>$AG$5</f>
        <v>2.162994034885931E+19</v>
      </c>
      <c r="L106" s="39">
        <f>$AF$5</f>
        <v>3.0024635741202643E+17</v>
      </c>
      <c r="M106" s="39">
        <f>$AE$5</f>
        <v>4210038387792135</v>
      </c>
      <c r="N106" s="63">
        <f>$AR$5</f>
        <v>401968</v>
      </c>
      <c r="O106" s="39">
        <f>$AC$5</f>
        <v>859047860295</v>
      </c>
      <c r="P106" s="39">
        <f>$AB$5</f>
        <v>12545691535</v>
      </c>
      <c r="Q106" s="39">
        <f>$AA$5</f>
        <v>186368535</v>
      </c>
      <c r="R106" s="39">
        <f>$Z$5</f>
        <v>2820151</v>
      </c>
      <c r="S106" s="39">
        <f>$Y$5</f>
        <v>43515</v>
      </c>
    </row>
    <row r="107" spans="10:21">
      <c r="J107" s="39">
        <f>$AG$5</f>
        <v>2.162994034885931E+19</v>
      </c>
      <c r="K107" s="39">
        <f>$AF$5</f>
        <v>3.0024635741202643E+17</v>
      </c>
      <c r="L107" s="39">
        <f>$AE$5</f>
        <v>4210038387792135</v>
      </c>
      <c r="M107" s="39">
        <f>$AD$5</f>
        <v>59732129675791</v>
      </c>
      <c r="N107" s="63">
        <f>$AQ$5</f>
        <v>6184</v>
      </c>
      <c r="O107" s="39">
        <f>$AB$5</f>
        <v>12545691535</v>
      </c>
      <c r="P107" s="39">
        <f>$AA$5</f>
        <v>186368535</v>
      </c>
      <c r="Q107" s="39">
        <f>$Z$5</f>
        <v>2820151</v>
      </c>
      <c r="R107" s="39">
        <f>$Y$5</f>
        <v>43515</v>
      </c>
      <c r="S107" s="39">
        <f>$X$5</f>
        <v>685</v>
      </c>
    </row>
    <row r="108" spans="10:21" ht="15.75" thickBot="1">
      <c r="J108" s="70">
        <f>$AF$5</f>
        <v>3.0024635741202643E+17</v>
      </c>
      <c r="K108" s="70">
        <f>$AE$5</f>
        <v>4210038387792135</v>
      </c>
      <c r="L108" s="70">
        <f>$AD$5</f>
        <v>59732129675791</v>
      </c>
      <c r="M108" s="70">
        <f>$AC$5</f>
        <v>859047860295</v>
      </c>
      <c r="N108" s="71">
        <f>$AP$5</f>
        <v>97</v>
      </c>
      <c r="O108" s="70">
        <f>$AA$5</f>
        <v>186368535</v>
      </c>
      <c r="P108" s="70">
        <f>$Z$5</f>
        <v>2820151</v>
      </c>
      <c r="Q108" s="70">
        <f>$Y$5</f>
        <v>43515</v>
      </c>
      <c r="R108" s="70">
        <f>$X$5</f>
        <v>685</v>
      </c>
      <c r="S108" s="70">
        <f>$X$2</f>
        <v>11</v>
      </c>
      <c r="T108" s="16" t="str">
        <f>[1]!xDiv([1]!xMatDet(J99:S108),[1]!xMatDet(J109:S118))</f>
        <v>3.43672357474375751376899097913E-2</v>
      </c>
    </row>
    <row r="109" spans="10:21">
      <c r="J109" s="39">
        <f>$AO$5</f>
        <v>1.9538613311576207E+34</v>
      </c>
      <c r="K109" s="39">
        <f>$AN$5</f>
        <v>2.6034054115613975E+32</v>
      </c>
      <c r="L109" s="39">
        <f>$AM$5</f>
        <v>3.4781605591867382E+30</v>
      </c>
      <c r="M109" s="39">
        <f>$AL$5</f>
        <v>4.6613881837492098E+28</v>
      </c>
      <c r="N109" s="39">
        <f>$AK$5</f>
        <v>6.2701584820619147E+26</v>
      </c>
      <c r="O109" s="39">
        <f>$AJ$5</f>
        <v>8.4708966672821023E+24</v>
      </c>
      <c r="P109" s="39">
        <f>$AI$5</f>
        <v>1.1503166289706361E+23</v>
      </c>
      <c r="Q109" s="39">
        <f>$AH$5</f>
        <v>1.5716684413122047E+21</v>
      </c>
      <c r="R109" s="39">
        <f>$AG$5</f>
        <v>2.162994034885931E+19</v>
      </c>
      <c r="S109" s="39">
        <f>$AF$5</f>
        <v>3.0024635741202643E+17</v>
      </c>
    </row>
    <row r="110" spans="10:21">
      <c r="J110" s="39">
        <f>$AN$5</f>
        <v>2.6034054115613975E+32</v>
      </c>
      <c r="K110" s="39">
        <f>$AM$5</f>
        <v>3.4781605591867382E+30</v>
      </c>
      <c r="L110" s="39">
        <f>$AL$5</f>
        <v>4.6613881837492098E+28</v>
      </c>
      <c r="M110" s="39">
        <f>$AK$5</f>
        <v>6.2701584820619147E+26</v>
      </c>
      <c r="N110" s="39">
        <f>$AJ$5</f>
        <v>8.4708966672821023E+24</v>
      </c>
      <c r="O110" s="39">
        <f>$AI$5</f>
        <v>1.1503166289706361E+23</v>
      </c>
      <c r="P110" s="39">
        <f>$AH$5</f>
        <v>1.5716684413122047E+21</v>
      </c>
      <c r="Q110" s="39">
        <f>$AG$5</f>
        <v>2.162994034885931E+19</v>
      </c>
      <c r="R110" s="39">
        <f>$AF$5</f>
        <v>3.0024635741202643E+17</v>
      </c>
      <c r="S110" s="39">
        <f>$AE$5</f>
        <v>4210038387792135</v>
      </c>
    </row>
    <row r="111" spans="10:21">
      <c r="J111" s="39">
        <f>$AM$5</f>
        <v>3.4781605591867382E+30</v>
      </c>
      <c r="K111" s="39">
        <f>$AL$5</f>
        <v>4.6613881837492098E+28</v>
      </c>
      <c r="L111" s="39">
        <f>$AK$5</f>
        <v>6.2701584820619147E+26</v>
      </c>
      <c r="M111" s="39">
        <f>$AJ$5</f>
        <v>8.4708966672821023E+24</v>
      </c>
      <c r="N111" s="39">
        <f>$AI$5</f>
        <v>1.1503166289706361E+23</v>
      </c>
      <c r="O111" s="39">
        <f>$AH$5</f>
        <v>1.5716684413122047E+21</v>
      </c>
      <c r="P111" s="39">
        <f>$AG$5</f>
        <v>2.162994034885931E+19</v>
      </c>
      <c r="Q111" s="39">
        <f>$AF$5</f>
        <v>3.0024635741202643E+17</v>
      </c>
      <c r="R111" s="39">
        <f>$AE$5</f>
        <v>4210038387792135</v>
      </c>
      <c r="S111" s="39">
        <f>$AD$5</f>
        <v>59732129675791</v>
      </c>
    </row>
    <row r="112" spans="10:21">
      <c r="J112" s="39">
        <f>$AL$5</f>
        <v>4.6613881837492098E+28</v>
      </c>
      <c r="K112" s="39">
        <f>$AK$5</f>
        <v>6.2701584820619147E+26</v>
      </c>
      <c r="L112" s="39">
        <f>$AJ$5</f>
        <v>8.4708966672821023E+24</v>
      </c>
      <c r="M112" s="39">
        <f>$AI$5</f>
        <v>1.1503166289706361E+23</v>
      </c>
      <c r="N112" s="39">
        <f>$AH$5</f>
        <v>1.5716684413122047E+21</v>
      </c>
      <c r="O112" s="39">
        <f>$AG$5</f>
        <v>2.162994034885931E+19</v>
      </c>
      <c r="P112" s="39">
        <f>$AF$5</f>
        <v>3.0024635741202643E+17</v>
      </c>
      <c r="Q112" s="39">
        <f>$AE$5</f>
        <v>4210038387792135</v>
      </c>
      <c r="R112" s="39">
        <f>$AD$5</f>
        <v>59732129675791</v>
      </c>
      <c r="S112" s="39">
        <f>$AC$5</f>
        <v>859047860295</v>
      </c>
    </row>
    <row r="113" spans="10:21">
      <c r="J113" s="39">
        <f>$AK$5</f>
        <v>6.2701584820619147E+26</v>
      </c>
      <c r="K113" s="39">
        <f>$AJ$5</f>
        <v>8.4708966672821023E+24</v>
      </c>
      <c r="L113" s="39">
        <f>$AI$5</f>
        <v>1.1503166289706361E+23</v>
      </c>
      <c r="M113" s="39">
        <f>$AH$5</f>
        <v>1.5716684413122047E+21</v>
      </c>
      <c r="N113" s="39">
        <f>$AG$5</f>
        <v>2.162994034885931E+19</v>
      </c>
      <c r="O113" s="39">
        <f>$AF$5</f>
        <v>3.0024635741202643E+17</v>
      </c>
      <c r="P113" s="39">
        <f>$AE$5</f>
        <v>4210038387792135</v>
      </c>
      <c r="Q113" s="39">
        <f>$AD$5</f>
        <v>59732129675791</v>
      </c>
      <c r="R113" s="39">
        <f>$AC$5</f>
        <v>859047860295</v>
      </c>
      <c r="S113" s="39">
        <f>$AB$5</f>
        <v>12545691535</v>
      </c>
    </row>
    <row r="114" spans="10:21">
      <c r="J114" s="39">
        <f>$AJ$5</f>
        <v>8.4708966672821023E+24</v>
      </c>
      <c r="K114" s="39">
        <f>$AI$5</f>
        <v>1.1503166289706361E+23</v>
      </c>
      <c r="L114" s="39">
        <f>$AH$5</f>
        <v>1.5716684413122047E+21</v>
      </c>
      <c r="M114" s="39">
        <f>$AG$5</f>
        <v>2.162994034885931E+19</v>
      </c>
      <c r="N114" s="39">
        <f>$AF$5</f>
        <v>3.0024635741202643E+17</v>
      </c>
      <c r="O114" s="39">
        <f>$AE$5</f>
        <v>4210038387792135</v>
      </c>
      <c r="P114" s="39">
        <f>$AD$5</f>
        <v>59732129675791</v>
      </c>
      <c r="Q114" s="39">
        <f>$AC$5</f>
        <v>859047860295</v>
      </c>
      <c r="R114" s="39">
        <f>$AB$5</f>
        <v>12545691535</v>
      </c>
      <c r="S114" s="39">
        <f>$AA$5</f>
        <v>186368535</v>
      </c>
    </row>
    <row r="115" spans="10:21">
      <c r="J115" s="39">
        <f>$AI$5</f>
        <v>1.1503166289706361E+23</v>
      </c>
      <c r="K115" s="39">
        <f>$AH$5</f>
        <v>1.5716684413122047E+21</v>
      </c>
      <c r="L115" s="39">
        <f>$AG$5</f>
        <v>2.162994034885931E+19</v>
      </c>
      <c r="M115" s="39">
        <f>$AF$5</f>
        <v>3.0024635741202643E+17</v>
      </c>
      <c r="N115" s="39">
        <f>$AE$5</f>
        <v>4210038387792135</v>
      </c>
      <c r="O115" s="39">
        <f>$AD$5</f>
        <v>59732129675791</v>
      </c>
      <c r="P115" s="39">
        <f>$AC$5</f>
        <v>859047860295</v>
      </c>
      <c r="Q115" s="39">
        <f>$AB$5</f>
        <v>12545691535</v>
      </c>
      <c r="R115" s="39">
        <f>$AA$5</f>
        <v>186368535</v>
      </c>
      <c r="S115" s="39">
        <f>$Z$5</f>
        <v>2820151</v>
      </c>
    </row>
    <row r="116" spans="10:21">
      <c r="J116" s="39">
        <f>$AH$5</f>
        <v>1.5716684413122047E+21</v>
      </c>
      <c r="K116" s="39">
        <f>$AG$5</f>
        <v>2.162994034885931E+19</v>
      </c>
      <c r="L116" s="39">
        <f>$AF$5</f>
        <v>3.0024635741202643E+17</v>
      </c>
      <c r="M116" s="39">
        <f>$AE$5</f>
        <v>4210038387792135</v>
      </c>
      <c r="N116" s="39">
        <f>$AD$5</f>
        <v>59732129675791</v>
      </c>
      <c r="O116" s="39">
        <f>$AC$5</f>
        <v>859047860295</v>
      </c>
      <c r="P116" s="39">
        <f>$AB$5</f>
        <v>12545691535</v>
      </c>
      <c r="Q116" s="39">
        <f>$AA$5</f>
        <v>186368535</v>
      </c>
      <c r="R116" s="39">
        <f>$Z$5</f>
        <v>2820151</v>
      </c>
      <c r="S116" s="39">
        <f>$Y$5</f>
        <v>43515</v>
      </c>
    </row>
    <row r="117" spans="10:21">
      <c r="J117" s="39">
        <f>$AG$5</f>
        <v>2.162994034885931E+19</v>
      </c>
      <c r="K117" s="39">
        <f>$AF$5</f>
        <v>3.0024635741202643E+17</v>
      </c>
      <c r="L117" s="39">
        <f>$AE$5</f>
        <v>4210038387792135</v>
      </c>
      <c r="M117" s="39">
        <f>$AD$5</f>
        <v>59732129675791</v>
      </c>
      <c r="N117" s="39">
        <f>$AC$5</f>
        <v>859047860295</v>
      </c>
      <c r="O117" s="39">
        <f>$AB$5</f>
        <v>12545691535</v>
      </c>
      <c r="P117" s="39">
        <f>$AA$5</f>
        <v>186368535</v>
      </c>
      <c r="Q117" s="39">
        <f>$Z$5</f>
        <v>2820151</v>
      </c>
      <c r="R117" s="39">
        <f>$Y$5</f>
        <v>43515</v>
      </c>
      <c r="S117" s="39">
        <f>$X$5</f>
        <v>685</v>
      </c>
    </row>
    <row r="118" spans="10:21">
      <c r="J118" s="39">
        <f>$AF$5</f>
        <v>3.0024635741202643E+17</v>
      </c>
      <c r="K118" s="39">
        <f>$AE$5</f>
        <v>4210038387792135</v>
      </c>
      <c r="L118" s="39">
        <f>$AD$5</f>
        <v>59732129675791</v>
      </c>
      <c r="M118" s="39">
        <f>$AC$5</f>
        <v>859047860295</v>
      </c>
      <c r="N118" s="39">
        <f>$AB$5</f>
        <v>12545691535</v>
      </c>
      <c r="O118" s="39">
        <f>$AA$5</f>
        <v>186368535</v>
      </c>
      <c r="P118" s="39">
        <f>$Z$5</f>
        <v>2820151</v>
      </c>
      <c r="Q118" s="39">
        <f>$Y$5</f>
        <v>43515</v>
      </c>
      <c r="R118" s="39">
        <f>$X$5</f>
        <v>685</v>
      </c>
      <c r="S118" s="39">
        <f>$X$2</f>
        <v>11</v>
      </c>
    </row>
    <row r="120" spans="10:21">
      <c r="J120" s="39"/>
      <c r="K120" s="39"/>
      <c r="L120" s="39"/>
      <c r="M120" s="39"/>
      <c r="N120" s="39"/>
      <c r="O120" s="39"/>
      <c r="P120" s="39"/>
      <c r="Q120" s="39"/>
      <c r="R120" s="39"/>
      <c r="S120" s="39"/>
    </row>
    <row r="121" spans="10:21">
      <c r="J121" s="39"/>
      <c r="K121" s="39"/>
      <c r="L121" s="39"/>
      <c r="M121" s="39"/>
      <c r="N121" s="39"/>
      <c r="O121" s="39"/>
      <c r="P121" s="39"/>
      <c r="Q121" s="39"/>
      <c r="R121" s="39"/>
      <c r="S121" s="39"/>
    </row>
    <row r="122" spans="10:21">
      <c r="J122" s="39">
        <f>$AO$5</f>
        <v>1.9538613311576207E+34</v>
      </c>
      <c r="K122" s="39">
        <f>$AN$5</f>
        <v>2.6034054115613975E+32</v>
      </c>
      <c r="L122" s="39">
        <f>$AM$5</f>
        <v>3.4781605591867382E+30</v>
      </c>
      <c r="M122" s="39">
        <f>$AL$5</f>
        <v>4.6613881837492098E+28</v>
      </c>
      <c r="N122" s="39">
        <f>$AK$5</f>
        <v>6.2701584820619147E+26</v>
      </c>
      <c r="O122" s="63">
        <f>$AY$5</f>
        <v>3.1024417127888937E+18</v>
      </c>
      <c r="P122" s="39">
        <f>$AI$5</f>
        <v>1.1503166289706361E+23</v>
      </c>
      <c r="Q122" s="39">
        <f>$AH$5</f>
        <v>1.5716684413122047E+21</v>
      </c>
      <c r="R122" s="39">
        <f>$AG$5</f>
        <v>2.162994034885931E+19</v>
      </c>
      <c r="S122" s="39">
        <f>$AF$5</f>
        <v>3.0024635741202643E+17</v>
      </c>
    </row>
    <row r="123" spans="10:21">
      <c r="J123" s="39">
        <f>$AN$5</f>
        <v>2.6034054115613975E+32</v>
      </c>
      <c r="K123" s="39">
        <f>$AM$5</f>
        <v>3.4781605591867382E+30</v>
      </c>
      <c r="L123" s="39">
        <f>$AL$5</f>
        <v>4.6613881837492098E+28</v>
      </c>
      <c r="M123" s="39">
        <f>$AK$5</f>
        <v>6.2701584820619147E+26</v>
      </c>
      <c r="N123" s="39">
        <f>$AJ$5</f>
        <v>8.4708966672821023E+24</v>
      </c>
      <c r="O123" s="63">
        <f>$AX$5</f>
        <v>4.3074374358992288E+16</v>
      </c>
      <c r="P123" s="39">
        <f>$AH$5</f>
        <v>1.5716684413122047E+21</v>
      </c>
      <c r="Q123" s="39">
        <f>$AG$5</f>
        <v>2.162994034885931E+19</v>
      </c>
      <c r="R123" s="39">
        <f>$AF$5</f>
        <v>3.0024635741202643E+17</v>
      </c>
      <c r="S123" s="39">
        <f>$AE$5</f>
        <v>4210038387792135</v>
      </c>
      <c r="U123" s="16"/>
    </row>
    <row r="124" spans="10:21">
      <c r="J124" s="39">
        <f>$AM$5</f>
        <v>3.4781605591867382E+30</v>
      </c>
      <c r="K124" s="39">
        <f>$AL$5</f>
        <v>4.6613881837492098E+28</v>
      </c>
      <c r="L124" s="39">
        <f>$AK$5</f>
        <v>6.2701584820619147E+26</v>
      </c>
      <c r="M124" s="39">
        <f>$AJ$5</f>
        <v>8.4708966672821023E+24</v>
      </c>
      <c r="N124" s="39">
        <f>$AI$5</f>
        <v>1.1503166289706361E+23</v>
      </c>
      <c r="O124" s="63">
        <f>$AW$5</f>
        <v>603964096749226</v>
      </c>
      <c r="P124" s="39">
        <f>$AG$5</f>
        <v>2.162994034885931E+19</v>
      </c>
      <c r="Q124" s="39">
        <f>$AF$5</f>
        <v>3.0024635741202643E+17</v>
      </c>
      <c r="R124" s="39">
        <f>$AE$5</f>
        <v>4210038387792135</v>
      </c>
      <c r="S124" s="39">
        <f>$AD$5</f>
        <v>59732129675791</v>
      </c>
      <c r="U124" s="24"/>
    </row>
    <row r="125" spans="10:21">
      <c r="J125" s="39">
        <f>$AL$5</f>
        <v>4.6613881837492098E+28</v>
      </c>
      <c r="K125" s="39">
        <f>$AK$5</f>
        <v>6.2701584820619147E+26</v>
      </c>
      <c r="L125" s="39">
        <f>$AJ$5</f>
        <v>8.4708966672821023E+24</v>
      </c>
      <c r="M125" s="39">
        <f>$AI$5</f>
        <v>1.1503166289706361E+23</v>
      </c>
      <c r="N125" s="39">
        <f>$AH$5</f>
        <v>1.5716684413122047E+21</v>
      </c>
      <c r="O125" s="63">
        <f>$AV$5</f>
        <v>8565991486948</v>
      </c>
      <c r="P125" s="39">
        <f>$AF$5</f>
        <v>3.0024635741202643E+17</v>
      </c>
      <c r="Q125" s="39">
        <f>$AE$5</f>
        <v>4210038387792135</v>
      </c>
      <c r="R125" s="39">
        <f>$AD$5</f>
        <v>59732129675791</v>
      </c>
      <c r="S125" s="39">
        <f>$AC$5</f>
        <v>859047860295</v>
      </c>
    </row>
    <row r="126" spans="10:21">
      <c r="J126" s="39">
        <f>$AK$5</f>
        <v>6.2701584820619147E+26</v>
      </c>
      <c r="K126" s="39">
        <f>$AJ$5</f>
        <v>8.4708966672821023E+24</v>
      </c>
      <c r="L126" s="39">
        <f>$AI$5</f>
        <v>1.1503166289706361E+23</v>
      </c>
      <c r="M126" s="39">
        <f>$AH$5</f>
        <v>1.5716684413122047E+21</v>
      </c>
      <c r="N126" s="39">
        <f>$AG$5</f>
        <v>2.162994034885931E+19</v>
      </c>
      <c r="O126" s="63">
        <f>$AU$5</f>
        <v>123100393474</v>
      </c>
      <c r="P126" s="39">
        <f>$AE$5</f>
        <v>4210038387792135</v>
      </c>
      <c r="Q126" s="39">
        <f>$AD$5</f>
        <v>59732129675791</v>
      </c>
      <c r="R126" s="39">
        <f>$AC$5</f>
        <v>859047860295</v>
      </c>
      <c r="S126" s="39">
        <f>$AB$5</f>
        <v>12545691535</v>
      </c>
    </row>
    <row r="127" spans="10:21">
      <c r="J127" s="39">
        <f>$AJ$5</f>
        <v>8.4708966672821023E+24</v>
      </c>
      <c r="K127" s="39">
        <f>$AI$5</f>
        <v>1.1503166289706361E+23</v>
      </c>
      <c r="L127" s="39">
        <f>$AH$5</f>
        <v>1.5716684413122047E+21</v>
      </c>
      <c r="M127" s="39">
        <f>$AG$5</f>
        <v>2.162994034885931E+19</v>
      </c>
      <c r="N127" s="39">
        <f>$AF$5</f>
        <v>3.0024635741202643E+17</v>
      </c>
      <c r="O127" s="63">
        <f>$AT$5</f>
        <v>1795576924</v>
      </c>
      <c r="P127" s="39">
        <f>$AD$5</f>
        <v>59732129675791</v>
      </c>
      <c r="Q127" s="39">
        <f>$AC$5</f>
        <v>859047860295</v>
      </c>
      <c r="R127" s="39">
        <f>$AB$5</f>
        <v>12545691535</v>
      </c>
      <c r="S127" s="39">
        <f>$AA$5</f>
        <v>186368535</v>
      </c>
    </row>
    <row r="128" spans="10:21">
      <c r="J128" s="39">
        <f>$AI$5</f>
        <v>1.1503166289706361E+23</v>
      </c>
      <c r="K128" s="39">
        <f>$AH$5</f>
        <v>1.5716684413122047E+21</v>
      </c>
      <c r="L128" s="39">
        <f>$AG$5</f>
        <v>2.162994034885931E+19</v>
      </c>
      <c r="M128" s="39">
        <f>$AF$5</f>
        <v>3.0024635741202643E+17</v>
      </c>
      <c r="N128" s="39">
        <f>$AE$5</f>
        <v>4210038387792135</v>
      </c>
      <c r="O128" s="63">
        <f>$AS$5</f>
        <v>26626546</v>
      </c>
      <c r="P128" s="39">
        <f>$AC$5</f>
        <v>859047860295</v>
      </c>
      <c r="Q128" s="39">
        <f>$AB$5</f>
        <v>12545691535</v>
      </c>
      <c r="R128" s="39">
        <f>$AA$5</f>
        <v>186368535</v>
      </c>
      <c r="S128" s="39">
        <f>$Z$5</f>
        <v>2820151</v>
      </c>
    </row>
    <row r="129" spans="10:20">
      <c r="J129" s="39">
        <f>$AH$5</f>
        <v>1.5716684413122047E+21</v>
      </c>
      <c r="K129" s="39">
        <f>$AG$5</f>
        <v>2.162994034885931E+19</v>
      </c>
      <c r="L129" s="39">
        <f>$AF$5</f>
        <v>3.0024635741202643E+17</v>
      </c>
      <c r="M129" s="39">
        <f>$AE$5</f>
        <v>4210038387792135</v>
      </c>
      <c r="N129" s="39">
        <f>$AD$5</f>
        <v>59732129675791</v>
      </c>
      <c r="O129" s="63">
        <f>$AR$5</f>
        <v>401968</v>
      </c>
      <c r="P129" s="39">
        <f>$AB$5</f>
        <v>12545691535</v>
      </c>
      <c r="Q129" s="39">
        <f>$AA$5</f>
        <v>186368535</v>
      </c>
      <c r="R129" s="39">
        <f>$Z$5</f>
        <v>2820151</v>
      </c>
      <c r="S129" s="39">
        <f>$Y$5</f>
        <v>43515</v>
      </c>
    </row>
    <row r="130" spans="10:20">
      <c r="J130" s="39">
        <f>$AG$5</f>
        <v>2.162994034885931E+19</v>
      </c>
      <c r="K130" s="39">
        <f>$AF$5</f>
        <v>3.0024635741202643E+17</v>
      </c>
      <c r="L130" s="39">
        <f>$AE$5</f>
        <v>4210038387792135</v>
      </c>
      <c r="M130" s="39">
        <f>$AD$5</f>
        <v>59732129675791</v>
      </c>
      <c r="N130" s="39">
        <f>$AC$5</f>
        <v>859047860295</v>
      </c>
      <c r="O130" s="63">
        <f>$AQ$5</f>
        <v>6184</v>
      </c>
      <c r="P130" s="39">
        <f>$AA$5</f>
        <v>186368535</v>
      </c>
      <c r="Q130" s="39">
        <f>$Z$5</f>
        <v>2820151</v>
      </c>
      <c r="R130" s="39">
        <f>$Y$5</f>
        <v>43515</v>
      </c>
      <c r="S130" s="39">
        <f>$X$5</f>
        <v>685</v>
      </c>
    </row>
    <row r="131" spans="10:20" ht="15.75" thickBot="1">
      <c r="J131" s="70">
        <f>$AF$5</f>
        <v>3.0024635741202643E+17</v>
      </c>
      <c r="K131" s="70">
        <f>$AE$5</f>
        <v>4210038387792135</v>
      </c>
      <c r="L131" s="70">
        <f>$AD$5</f>
        <v>59732129675791</v>
      </c>
      <c r="M131" s="70">
        <f>$AC$5</f>
        <v>859047860295</v>
      </c>
      <c r="N131" s="70">
        <f>$AB$5</f>
        <v>12545691535</v>
      </c>
      <c r="O131" s="71">
        <f>$AP$5</f>
        <v>97</v>
      </c>
      <c r="P131" s="70">
        <f>$Z$5</f>
        <v>2820151</v>
      </c>
      <c r="Q131" s="70">
        <f>$Y$5</f>
        <v>43515</v>
      </c>
      <c r="R131" s="70">
        <f>$X$5</f>
        <v>685</v>
      </c>
      <c r="S131" s="70">
        <f>$X$2</f>
        <v>11</v>
      </c>
      <c r="T131" s="16" t="str">
        <f>[1]!xDiv([1]!xMatDet(J122:S131),[1]!xMatDet(J132:S141))</f>
        <v>-0.356241284321041546176358060183</v>
      </c>
    </row>
    <row r="132" spans="10:20">
      <c r="J132" s="39">
        <f>$AO$5</f>
        <v>1.9538613311576207E+34</v>
      </c>
      <c r="K132" s="39">
        <f>$AN$5</f>
        <v>2.6034054115613975E+32</v>
      </c>
      <c r="L132" s="39">
        <f>$AM$5</f>
        <v>3.4781605591867382E+30</v>
      </c>
      <c r="M132" s="39">
        <f>$AL$5</f>
        <v>4.6613881837492098E+28</v>
      </c>
      <c r="N132" s="39">
        <f>$AK$5</f>
        <v>6.2701584820619147E+26</v>
      </c>
      <c r="O132" s="39">
        <f>$AJ$5</f>
        <v>8.4708966672821023E+24</v>
      </c>
      <c r="P132" s="39">
        <f>$AI$5</f>
        <v>1.1503166289706361E+23</v>
      </c>
      <c r="Q132" s="39">
        <f>$AH$5</f>
        <v>1.5716684413122047E+21</v>
      </c>
      <c r="R132" s="39">
        <f>$AG$5</f>
        <v>2.162994034885931E+19</v>
      </c>
      <c r="S132" s="39">
        <f>$AF$5</f>
        <v>3.0024635741202643E+17</v>
      </c>
    </row>
    <row r="133" spans="10:20">
      <c r="J133" s="39">
        <f>$AN$5</f>
        <v>2.6034054115613975E+32</v>
      </c>
      <c r="K133" s="39">
        <f>$AM$5</f>
        <v>3.4781605591867382E+30</v>
      </c>
      <c r="L133" s="39">
        <f>$AL$5</f>
        <v>4.6613881837492098E+28</v>
      </c>
      <c r="M133" s="39">
        <f>$AK$5</f>
        <v>6.2701584820619147E+26</v>
      </c>
      <c r="N133" s="39">
        <f>$AJ$5</f>
        <v>8.4708966672821023E+24</v>
      </c>
      <c r="O133" s="39">
        <f>$AI$5</f>
        <v>1.1503166289706361E+23</v>
      </c>
      <c r="P133" s="39">
        <f>$AH$5</f>
        <v>1.5716684413122047E+21</v>
      </c>
      <c r="Q133" s="39">
        <f>$AG$5</f>
        <v>2.162994034885931E+19</v>
      </c>
      <c r="R133" s="39">
        <f>$AF$5</f>
        <v>3.0024635741202643E+17</v>
      </c>
      <c r="S133" s="39">
        <f>$AE$5</f>
        <v>4210038387792135</v>
      </c>
    </row>
    <row r="134" spans="10:20">
      <c r="J134" s="39">
        <f>$AM$5</f>
        <v>3.4781605591867382E+30</v>
      </c>
      <c r="K134" s="39">
        <f>$AL$5</f>
        <v>4.6613881837492098E+28</v>
      </c>
      <c r="L134" s="39">
        <f>$AK$5</f>
        <v>6.2701584820619147E+26</v>
      </c>
      <c r="M134" s="39">
        <f>$AJ$5</f>
        <v>8.4708966672821023E+24</v>
      </c>
      <c r="N134" s="39">
        <f>$AI$5</f>
        <v>1.1503166289706361E+23</v>
      </c>
      <c r="O134" s="39">
        <f>$AH$5</f>
        <v>1.5716684413122047E+21</v>
      </c>
      <c r="P134" s="39">
        <f>$AG$5</f>
        <v>2.162994034885931E+19</v>
      </c>
      <c r="Q134" s="39">
        <f>$AF$5</f>
        <v>3.0024635741202643E+17</v>
      </c>
      <c r="R134" s="39">
        <f>$AE$5</f>
        <v>4210038387792135</v>
      </c>
      <c r="S134" s="39">
        <f>$AD$5</f>
        <v>59732129675791</v>
      </c>
    </row>
    <row r="135" spans="10:20">
      <c r="J135" s="39">
        <f>$AL$5</f>
        <v>4.6613881837492098E+28</v>
      </c>
      <c r="K135" s="39">
        <f>$AK$5</f>
        <v>6.2701584820619147E+26</v>
      </c>
      <c r="L135" s="39">
        <f>$AJ$5</f>
        <v>8.4708966672821023E+24</v>
      </c>
      <c r="M135" s="39">
        <f>$AI$5</f>
        <v>1.1503166289706361E+23</v>
      </c>
      <c r="N135" s="39">
        <f>$AH$5</f>
        <v>1.5716684413122047E+21</v>
      </c>
      <c r="O135" s="39">
        <f>$AG$5</f>
        <v>2.162994034885931E+19</v>
      </c>
      <c r="P135" s="39">
        <f>$AF$5</f>
        <v>3.0024635741202643E+17</v>
      </c>
      <c r="Q135" s="39">
        <f>$AE$5</f>
        <v>4210038387792135</v>
      </c>
      <c r="R135" s="39">
        <f>$AD$5</f>
        <v>59732129675791</v>
      </c>
      <c r="S135" s="39">
        <f>$AC$5</f>
        <v>859047860295</v>
      </c>
    </row>
    <row r="136" spans="10:20">
      <c r="J136" s="39">
        <f>$AK$5</f>
        <v>6.2701584820619147E+26</v>
      </c>
      <c r="K136" s="39">
        <f>$AJ$5</f>
        <v>8.4708966672821023E+24</v>
      </c>
      <c r="L136" s="39">
        <f>$AI$5</f>
        <v>1.1503166289706361E+23</v>
      </c>
      <c r="M136" s="39">
        <f>$AH$5</f>
        <v>1.5716684413122047E+21</v>
      </c>
      <c r="N136" s="39">
        <f>$AG$5</f>
        <v>2.162994034885931E+19</v>
      </c>
      <c r="O136" s="39">
        <f>$AF$5</f>
        <v>3.0024635741202643E+17</v>
      </c>
      <c r="P136" s="39">
        <f>$AE$5</f>
        <v>4210038387792135</v>
      </c>
      <c r="Q136" s="39">
        <f>$AD$5</f>
        <v>59732129675791</v>
      </c>
      <c r="R136" s="39">
        <f>$AC$5</f>
        <v>859047860295</v>
      </c>
      <c r="S136" s="39">
        <f>$AB$5</f>
        <v>12545691535</v>
      </c>
    </row>
    <row r="137" spans="10:20">
      <c r="J137" s="39">
        <f>$AJ$5</f>
        <v>8.4708966672821023E+24</v>
      </c>
      <c r="K137" s="39">
        <f>$AI$5</f>
        <v>1.1503166289706361E+23</v>
      </c>
      <c r="L137" s="39">
        <f>$AH$5</f>
        <v>1.5716684413122047E+21</v>
      </c>
      <c r="M137" s="39">
        <f>$AG$5</f>
        <v>2.162994034885931E+19</v>
      </c>
      <c r="N137" s="39">
        <f>$AF$5</f>
        <v>3.0024635741202643E+17</v>
      </c>
      <c r="O137" s="39">
        <f>$AE$5</f>
        <v>4210038387792135</v>
      </c>
      <c r="P137" s="39">
        <f>$AD$5</f>
        <v>59732129675791</v>
      </c>
      <c r="Q137" s="39">
        <f>$AC$5</f>
        <v>859047860295</v>
      </c>
      <c r="R137" s="39">
        <f>$AB$5</f>
        <v>12545691535</v>
      </c>
      <c r="S137" s="39">
        <f>$AA$5</f>
        <v>186368535</v>
      </c>
    </row>
    <row r="138" spans="10:20">
      <c r="J138" s="39">
        <f>$AI$5</f>
        <v>1.1503166289706361E+23</v>
      </c>
      <c r="K138" s="39">
        <f>$AH$5</f>
        <v>1.5716684413122047E+21</v>
      </c>
      <c r="L138" s="39">
        <f>$AG$5</f>
        <v>2.162994034885931E+19</v>
      </c>
      <c r="M138" s="39">
        <f>$AF$5</f>
        <v>3.0024635741202643E+17</v>
      </c>
      <c r="N138" s="39">
        <f>$AE$5</f>
        <v>4210038387792135</v>
      </c>
      <c r="O138" s="39">
        <f>$AD$5</f>
        <v>59732129675791</v>
      </c>
      <c r="P138" s="39">
        <f>$AC$5</f>
        <v>859047860295</v>
      </c>
      <c r="Q138" s="39">
        <f>$AB$5</f>
        <v>12545691535</v>
      </c>
      <c r="R138" s="39">
        <f>$AA$5</f>
        <v>186368535</v>
      </c>
      <c r="S138" s="39">
        <f>$Z$5</f>
        <v>2820151</v>
      </c>
    </row>
    <row r="139" spans="10:20">
      <c r="J139" s="39">
        <f>$AH$5</f>
        <v>1.5716684413122047E+21</v>
      </c>
      <c r="K139" s="39">
        <f>$AG$5</f>
        <v>2.162994034885931E+19</v>
      </c>
      <c r="L139" s="39">
        <f>$AF$5</f>
        <v>3.0024635741202643E+17</v>
      </c>
      <c r="M139" s="39">
        <f>$AE$5</f>
        <v>4210038387792135</v>
      </c>
      <c r="N139" s="39">
        <f>$AD$5</f>
        <v>59732129675791</v>
      </c>
      <c r="O139" s="39">
        <f>$AC$5</f>
        <v>859047860295</v>
      </c>
      <c r="P139" s="39">
        <f>$AB$5</f>
        <v>12545691535</v>
      </c>
      <c r="Q139" s="39">
        <f>$AA$5</f>
        <v>186368535</v>
      </c>
      <c r="R139" s="39">
        <f>$Z$5</f>
        <v>2820151</v>
      </c>
      <c r="S139" s="39">
        <f>$Y$5</f>
        <v>43515</v>
      </c>
    </row>
    <row r="140" spans="10:20">
      <c r="J140" s="39">
        <f>$AG$5</f>
        <v>2.162994034885931E+19</v>
      </c>
      <c r="K140" s="39">
        <f>$AF$5</f>
        <v>3.0024635741202643E+17</v>
      </c>
      <c r="L140" s="39">
        <f>$AE$5</f>
        <v>4210038387792135</v>
      </c>
      <c r="M140" s="39">
        <f>$AD$5</f>
        <v>59732129675791</v>
      </c>
      <c r="N140" s="39">
        <f>$AC$5</f>
        <v>859047860295</v>
      </c>
      <c r="O140" s="39">
        <f>$AB$5</f>
        <v>12545691535</v>
      </c>
      <c r="P140" s="39">
        <f>$AA$5</f>
        <v>186368535</v>
      </c>
      <c r="Q140" s="39">
        <f>$Z$5</f>
        <v>2820151</v>
      </c>
      <c r="R140" s="39">
        <f>$Y$5</f>
        <v>43515</v>
      </c>
      <c r="S140" s="39">
        <f>$X$5</f>
        <v>685</v>
      </c>
    </row>
    <row r="141" spans="10:20">
      <c r="J141" s="39">
        <f>$AF$5</f>
        <v>3.0024635741202643E+17</v>
      </c>
      <c r="K141" s="39">
        <f>$AE$5</f>
        <v>4210038387792135</v>
      </c>
      <c r="L141" s="39">
        <f>$AD$5</f>
        <v>59732129675791</v>
      </c>
      <c r="M141" s="39">
        <f>$AC$5</f>
        <v>859047860295</v>
      </c>
      <c r="N141" s="39">
        <f>$AB$5</f>
        <v>12545691535</v>
      </c>
      <c r="O141" s="39">
        <f>$AA$5</f>
        <v>186368535</v>
      </c>
      <c r="P141" s="39">
        <f>$Z$5</f>
        <v>2820151</v>
      </c>
      <c r="Q141" s="39">
        <f>$Y$5</f>
        <v>43515</v>
      </c>
      <c r="R141" s="39">
        <f>$X$5</f>
        <v>685</v>
      </c>
      <c r="S141" s="39">
        <f>$X$2</f>
        <v>11</v>
      </c>
    </row>
    <row r="143" spans="10:20">
      <c r="J143" s="39"/>
      <c r="K143" s="39"/>
      <c r="L143" s="39"/>
      <c r="M143" s="39"/>
      <c r="N143" s="39"/>
      <c r="O143" s="39"/>
      <c r="P143" s="39"/>
      <c r="Q143" s="39"/>
      <c r="R143" s="39"/>
      <c r="S143" s="39"/>
    </row>
    <row r="144" spans="10:20">
      <c r="J144" s="39"/>
      <c r="K144" s="39"/>
      <c r="L144" s="39"/>
      <c r="M144" s="39"/>
      <c r="N144" s="39"/>
      <c r="O144" s="39"/>
      <c r="P144" s="39"/>
      <c r="Q144" s="39"/>
      <c r="R144" s="39"/>
      <c r="S144" s="39"/>
    </row>
    <row r="145" spans="10:21">
      <c r="J145" s="39">
        <f>$AO$5</f>
        <v>1.9538613311576207E+34</v>
      </c>
      <c r="K145" s="39">
        <f>$AN$5</f>
        <v>2.6034054115613975E+32</v>
      </c>
      <c r="L145" s="39">
        <f>$AM$5</f>
        <v>3.4781605591867382E+30</v>
      </c>
      <c r="M145" s="39">
        <f>$AL$5</f>
        <v>4.6613881837492098E+28</v>
      </c>
      <c r="N145" s="39">
        <f>$AK$5</f>
        <v>6.2701584820619147E+26</v>
      </c>
      <c r="O145" s="39">
        <f>$AJ$5</f>
        <v>8.4708966672821023E+24</v>
      </c>
      <c r="P145" s="63">
        <f>$AY$5</f>
        <v>3.1024417127888937E+18</v>
      </c>
      <c r="Q145" s="39">
        <f>$AH$5</f>
        <v>1.5716684413122047E+21</v>
      </c>
      <c r="R145" s="39">
        <f>$AG$5</f>
        <v>2.162994034885931E+19</v>
      </c>
      <c r="S145" s="39">
        <f>$AF$5</f>
        <v>3.0024635741202643E+17</v>
      </c>
    </row>
    <row r="146" spans="10:21">
      <c r="J146" s="39">
        <f>$AN$5</f>
        <v>2.6034054115613975E+32</v>
      </c>
      <c r="K146" s="39">
        <f>$AM$5</f>
        <v>3.4781605591867382E+30</v>
      </c>
      <c r="L146" s="39">
        <f>$AL$5</f>
        <v>4.6613881837492098E+28</v>
      </c>
      <c r="M146" s="39">
        <f>$AK$5</f>
        <v>6.2701584820619147E+26</v>
      </c>
      <c r="N146" s="39">
        <f>$AJ$5</f>
        <v>8.4708966672821023E+24</v>
      </c>
      <c r="O146" s="39">
        <f>$AI$5</f>
        <v>1.1503166289706361E+23</v>
      </c>
      <c r="P146" s="63">
        <f>$AX$5</f>
        <v>4.3074374358992288E+16</v>
      </c>
      <c r="Q146" s="39">
        <f>$AG$5</f>
        <v>2.162994034885931E+19</v>
      </c>
      <c r="R146" s="39">
        <f>$AF$5</f>
        <v>3.0024635741202643E+17</v>
      </c>
      <c r="S146" s="39">
        <f>$AE$5</f>
        <v>4210038387792135</v>
      </c>
      <c r="U146" s="16"/>
    </row>
    <row r="147" spans="10:21">
      <c r="J147" s="39">
        <f>$AM$5</f>
        <v>3.4781605591867382E+30</v>
      </c>
      <c r="K147" s="39">
        <f>$AL$5</f>
        <v>4.6613881837492098E+28</v>
      </c>
      <c r="L147" s="39">
        <f>$AK$5</f>
        <v>6.2701584820619147E+26</v>
      </c>
      <c r="M147" s="39">
        <f>$AJ$5</f>
        <v>8.4708966672821023E+24</v>
      </c>
      <c r="N147" s="39">
        <f>$AI$5</f>
        <v>1.1503166289706361E+23</v>
      </c>
      <c r="O147" s="39">
        <f>$AH$5</f>
        <v>1.5716684413122047E+21</v>
      </c>
      <c r="P147" s="63">
        <f>$AW$5</f>
        <v>603964096749226</v>
      </c>
      <c r="Q147" s="39">
        <f>$AF$5</f>
        <v>3.0024635741202643E+17</v>
      </c>
      <c r="R147" s="39">
        <f>$AE$5</f>
        <v>4210038387792135</v>
      </c>
      <c r="S147" s="39">
        <f>$AD$5</f>
        <v>59732129675791</v>
      </c>
      <c r="U147" s="24"/>
    </row>
    <row r="148" spans="10:21">
      <c r="J148" s="39">
        <f>$AL$5</f>
        <v>4.6613881837492098E+28</v>
      </c>
      <c r="K148" s="39">
        <f>$AK$5</f>
        <v>6.2701584820619147E+26</v>
      </c>
      <c r="L148" s="39">
        <f>$AJ$5</f>
        <v>8.4708966672821023E+24</v>
      </c>
      <c r="M148" s="39">
        <f>$AI$5</f>
        <v>1.1503166289706361E+23</v>
      </c>
      <c r="N148" s="39">
        <f>$AH$5</f>
        <v>1.5716684413122047E+21</v>
      </c>
      <c r="O148" s="39">
        <f>$AG$5</f>
        <v>2.162994034885931E+19</v>
      </c>
      <c r="P148" s="63">
        <f>$AV$5</f>
        <v>8565991486948</v>
      </c>
      <c r="Q148" s="39">
        <f>$AE$5</f>
        <v>4210038387792135</v>
      </c>
      <c r="R148" s="39">
        <f>$AD$5</f>
        <v>59732129675791</v>
      </c>
      <c r="S148" s="39">
        <f>$AC$5</f>
        <v>859047860295</v>
      </c>
    </row>
    <row r="149" spans="10:21">
      <c r="J149" s="39">
        <f>$AK$5</f>
        <v>6.2701584820619147E+26</v>
      </c>
      <c r="K149" s="39">
        <f>$AJ$5</f>
        <v>8.4708966672821023E+24</v>
      </c>
      <c r="L149" s="39">
        <f>$AI$5</f>
        <v>1.1503166289706361E+23</v>
      </c>
      <c r="M149" s="39">
        <f>$AH$5</f>
        <v>1.5716684413122047E+21</v>
      </c>
      <c r="N149" s="39">
        <f>$AG$5</f>
        <v>2.162994034885931E+19</v>
      </c>
      <c r="O149" s="39">
        <f>$AF$5</f>
        <v>3.0024635741202643E+17</v>
      </c>
      <c r="P149" s="63">
        <f>$AU$5</f>
        <v>123100393474</v>
      </c>
      <c r="Q149" s="39">
        <f>$AD$5</f>
        <v>59732129675791</v>
      </c>
      <c r="R149" s="39">
        <f>$AC$5</f>
        <v>859047860295</v>
      </c>
      <c r="S149" s="39">
        <f>$AB$5</f>
        <v>12545691535</v>
      </c>
    </row>
    <row r="150" spans="10:21">
      <c r="J150" s="39">
        <f>$AJ$5</f>
        <v>8.4708966672821023E+24</v>
      </c>
      <c r="K150" s="39">
        <f>$AI$5</f>
        <v>1.1503166289706361E+23</v>
      </c>
      <c r="L150" s="39">
        <f>$AH$5</f>
        <v>1.5716684413122047E+21</v>
      </c>
      <c r="M150" s="39">
        <f>$AG$5</f>
        <v>2.162994034885931E+19</v>
      </c>
      <c r="N150" s="39">
        <f>$AF$5</f>
        <v>3.0024635741202643E+17</v>
      </c>
      <c r="O150" s="39">
        <f>$AE$5</f>
        <v>4210038387792135</v>
      </c>
      <c r="P150" s="63">
        <f>$AT$5</f>
        <v>1795576924</v>
      </c>
      <c r="Q150" s="39">
        <f>$AC$5</f>
        <v>859047860295</v>
      </c>
      <c r="R150" s="39">
        <f>$AB$5</f>
        <v>12545691535</v>
      </c>
      <c r="S150" s="39">
        <f>$AA$5</f>
        <v>186368535</v>
      </c>
    </row>
    <row r="151" spans="10:21">
      <c r="J151" s="39">
        <f>$AI$5</f>
        <v>1.1503166289706361E+23</v>
      </c>
      <c r="K151" s="39">
        <f>$AH$5</f>
        <v>1.5716684413122047E+21</v>
      </c>
      <c r="L151" s="39">
        <f>$AG$5</f>
        <v>2.162994034885931E+19</v>
      </c>
      <c r="M151" s="39">
        <f>$AF$5</f>
        <v>3.0024635741202643E+17</v>
      </c>
      <c r="N151" s="39">
        <f>$AE$5</f>
        <v>4210038387792135</v>
      </c>
      <c r="O151" s="39">
        <f>$AD$5</f>
        <v>59732129675791</v>
      </c>
      <c r="P151" s="63">
        <f>$AS$5</f>
        <v>26626546</v>
      </c>
      <c r="Q151" s="39">
        <f>$AB$5</f>
        <v>12545691535</v>
      </c>
      <c r="R151" s="39">
        <f>$AA$5</f>
        <v>186368535</v>
      </c>
      <c r="S151" s="39">
        <f>$Z$5</f>
        <v>2820151</v>
      </c>
    </row>
    <row r="152" spans="10:21">
      <c r="J152" s="39">
        <f>$AH$5</f>
        <v>1.5716684413122047E+21</v>
      </c>
      <c r="K152" s="39">
        <f>$AG$5</f>
        <v>2.162994034885931E+19</v>
      </c>
      <c r="L152" s="39">
        <f>$AF$5</f>
        <v>3.0024635741202643E+17</v>
      </c>
      <c r="M152" s="39">
        <f>$AE$5</f>
        <v>4210038387792135</v>
      </c>
      <c r="N152" s="39">
        <f>$AD$5</f>
        <v>59732129675791</v>
      </c>
      <c r="O152" s="39">
        <f>$AC$5</f>
        <v>859047860295</v>
      </c>
      <c r="P152" s="63">
        <f>$AR$5</f>
        <v>401968</v>
      </c>
      <c r="Q152" s="39">
        <f>$AA$5</f>
        <v>186368535</v>
      </c>
      <c r="R152" s="39">
        <f>$Z$5</f>
        <v>2820151</v>
      </c>
      <c r="S152" s="39">
        <f>$Y$5</f>
        <v>43515</v>
      </c>
    </row>
    <row r="153" spans="10:21">
      <c r="J153" s="39">
        <f>$AG$5</f>
        <v>2.162994034885931E+19</v>
      </c>
      <c r="K153" s="39">
        <f>$AF$5</f>
        <v>3.0024635741202643E+17</v>
      </c>
      <c r="L153" s="39">
        <f>$AE$5</f>
        <v>4210038387792135</v>
      </c>
      <c r="M153" s="39">
        <f>$AD$5</f>
        <v>59732129675791</v>
      </c>
      <c r="N153" s="39">
        <f>$AC$5</f>
        <v>859047860295</v>
      </c>
      <c r="O153" s="39">
        <f>$AB$5</f>
        <v>12545691535</v>
      </c>
      <c r="P153" s="63">
        <f>$AQ$5</f>
        <v>6184</v>
      </c>
      <c r="Q153" s="39">
        <f>$Z$5</f>
        <v>2820151</v>
      </c>
      <c r="R153" s="39">
        <f>$Y$5</f>
        <v>43515</v>
      </c>
      <c r="S153" s="39">
        <f>$X$5</f>
        <v>685</v>
      </c>
    </row>
    <row r="154" spans="10:21" ht="15.75" thickBot="1">
      <c r="J154" s="70">
        <f>$AF$5</f>
        <v>3.0024635741202643E+17</v>
      </c>
      <c r="K154" s="70">
        <f>$AE$5</f>
        <v>4210038387792135</v>
      </c>
      <c r="L154" s="70">
        <f>$AD$5</f>
        <v>59732129675791</v>
      </c>
      <c r="M154" s="70">
        <f>$AC$5</f>
        <v>859047860295</v>
      </c>
      <c r="N154" s="70">
        <f>$AB$5</f>
        <v>12545691535</v>
      </c>
      <c r="O154" s="70">
        <f>$AA$5</f>
        <v>186368535</v>
      </c>
      <c r="P154" s="71">
        <f>$AP$5</f>
        <v>97</v>
      </c>
      <c r="Q154" s="70">
        <f>$Y$5</f>
        <v>43515</v>
      </c>
      <c r="R154" s="70">
        <f>$X$5</f>
        <v>685</v>
      </c>
      <c r="S154" s="70">
        <f>$X$2</f>
        <v>11</v>
      </c>
      <c r="T154" s="16" t="str">
        <f>[1]!xDiv([1]!xMatDet(J145:S154),[1]!xMatDet(J155:S164))</f>
        <v>-98.9341922840588803511250624084</v>
      </c>
    </row>
    <row r="155" spans="10:21">
      <c r="J155" s="39">
        <f>$AO$5</f>
        <v>1.9538613311576207E+34</v>
      </c>
      <c r="K155" s="39">
        <f>$AN$5</f>
        <v>2.6034054115613975E+32</v>
      </c>
      <c r="L155" s="39">
        <f>$AM$5</f>
        <v>3.4781605591867382E+30</v>
      </c>
      <c r="M155" s="39">
        <f>$AL$5</f>
        <v>4.6613881837492098E+28</v>
      </c>
      <c r="N155" s="39">
        <f>$AK$5</f>
        <v>6.2701584820619147E+26</v>
      </c>
      <c r="O155" s="39">
        <f>$AJ$5</f>
        <v>8.4708966672821023E+24</v>
      </c>
      <c r="P155" s="39">
        <f>$AI$5</f>
        <v>1.1503166289706361E+23</v>
      </c>
      <c r="Q155" s="39">
        <f>$AH$5</f>
        <v>1.5716684413122047E+21</v>
      </c>
      <c r="R155" s="39">
        <f>$AG$5</f>
        <v>2.162994034885931E+19</v>
      </c>
      <c r="S155" s="39">
        <f>$AF$5</f>
        <v>3.0024635741202643E+17</v>
      </c>
    </row>
    <row r="156" spans="10:21">
      <c r="J156" s="39">
        <f>$AN$5</f>
        <v>2.6034054115613975E+32</v>
      </c>
      <c r="K156" s="39">
        <f>$AM$5</f>
        <v>3.4781605591867382E+30</v>
      </c>
      <c r="L156" s="39">
        <f>$AL$5</f>
        <v>4.6613881837492098E+28</v>
      </c>
      <c r="M156" s="39">
        <f>$AK$5</f>
        <v>6.2701584820619147E+26</v>
      </c>
      <c r="N156" s="39">
        <f>$AJ$5</f>
        <v>8.4708966672821023E+24</v>
      </c>
      <c r="O156" s="39">
        <f>$AI$5</f>
        <v>1.1503166289706361E+23</v>
      </c>
      <c r="P156" s="39">
        <f>$AH$5</f>
        <v>1.5716684413122047E+21</v>
      </c>
      <c r="Q156" s="39">
        <f>$AG$5</f>
        <v>2.162994034885931E+19</v>
      </c>
      <c r="R156" s="39">
        <f>$AF$5</f>
        <v>3.0024635741202643E+17</v>
      </c>
      <c r="S156" s="39">
        <f>$AE$5</f>
        <v>4210038387792135</v>
      </c>
    </row>
    <row r="157" spans="10:21">
      <c r="J157" s="39">
        <f>$AM$5</f>
        <v>3.4781605591867382E+30</v>
      </c>
      <c r="K157" s="39">
        <f>$AL$5</f>
        <v>4.6613881837492098E+28</v>
      </c>
      <c r="L157" s="39">
        <f>$AK$5</f>
        <v>6.2701584820619147E+26</v>
      </c>
      <c r="M157" s="39">
        <f>$AJ$5</f>
        <v>8.4708966672821023E+24</v>
      </c>
      <c r="N157" s="39">
        <f>$AI$5</f>
        <v>1.1503166289706361E+23</v>
      </c>
      <c r="O157" s="39">
        <f>$AH$5</f>
        <v>1.5716684413122047E+21</v>
      </c>
      <c r="P157" s="39">
        <f>$AG$5</f>
        <v>2.162994034885931E+19</v>
      </c>
      <c r="Q157" s="39">
        <f>$AF$5</f>
        <v>3.0024635741202643E+17</v>
      </c>
      <c r="R157" s="39">
        <f>$AE$5</f>
        <v>4210038387792135</v>
      </c>
      <c r="S157" s="39">
        <f>$AD$5</f>
        <v>59732129675791</v>
      </c>
    </row>
    <row r="158" spans="10:21">
      <c r="J158" s="39">
        <f>$AL$5</f>
        <v>4.6613881837492098E+28</v>
      </c>
      <c r="K158" s="39">
        <f>$AK$5</f>
        <v>6.2701584820619147E+26</v>
      </c>
      <c r="L158" s="39">
        <f>$AJ$5</f>
        <v>8.4708966672821023E+24</v>
      </c>
      <c r="M158" s="39">
        <f>$AI$5</f>
        <v>1.1503166289706361E+23</v>
      </c>
      <c r="N158" s="39">
        <f>$AH$5</f>
        <v>1.5716684413122047E+21</v>
      </c>
      <c r="O158" s="39">
        <f>$AG$5</f>
        <v>2.162994034885931E+19</v>
      </c>
      <c r="P158" s="39">
        <f>$AF$5</f>
        <v>3.0024635741202643E+17</v>
      </c>
      <c r="Q158" s="39">
        <f>$AE$5</f>
        <v>4210038387792135</v>
      </c>
      <c r="R158" s="39">
        <f>$AD$5</f>
        <v>59732129675791</v>
      </c>
      <c r="S158" s="39">
        <f>$AC$5</f>
        <v>859047860295</v>
      </c>
    </row>
    <row r="159" spans="10:21">
      <c r="J159" s="39">
        <f>$AK$5</f>
        <v>6.2701584820619147E+26</v>
      </c>
      <c r="K159" s="39">
        <f>$AJ$5</f>
        <v>8.4708966672821023E+24</v>
      </c>
      <c r="L159" s="39">
        <f>$AI$5</f>
        <v>1.1503166289706361E+23</v>
      </c>
      <c r="M159" s="39">
        <f>$AH$5</f>
        <v>1.5716684413122047E+21</v>
      </c>
      <c r="N159" s="39">
        <f>$AG$5</f>
        <v>2.162994034885931E+19</v>
      </c>
      <c r="O159" s="39">
        <f>$AF$5</f>
        <v>3.0024635741202643E+17</v>
      </c>
      <c r="P159" s="39">
        <f>$AE$5</f>
        <v>4210038387792135</v>
      </c>
      <c r="Q159" s="39">
        <f>$AD$5</f>
        <v>59732129675791</v>
      </c>
      <c r="R159" s="39">
        <f>$AC$5</f>
        <v>859047860295</v>
      </c>
      <c r="S159" s="39">
        <f>$AB$5</f>
        <v>12545691535</v>
      </c>
    </row>
    <row r="160" spans="10:21">
      <c r="J160" s="39">
        <f>$AJ$5</f>
        <v>8.4708966672821023E+24</v>
      </c>
      <c r="K160" s="39">
        <f>$AI$5</f>
        <v>1.1503166289706361E+23</v>
      </c>
      <c r="L160" s="39">
        <f>$AH$5</f>
        <v>1.5716684413122047E+21</v>
      </c>
      <c r="M160" s="39">
        <f>$AG$5</f>
        <v>2.162994034885931E+19</v>
      </c>
      <c r="N160" s="39">
        <f>$AF$5</f>
        <v>3.0024635741202643E+17</v>
      </c>
      <c r="O160" s="39">
        <f>$AE$5</f>
        <v>4210038387792135</v>
      </c>
      <c r="P160" s="39">
        <f>$AD$5</f>
        <v>59732129675791</v>
      </c>
      <c r="Q160" s="39">
        <f>$AC$5</f>
        <v>859047860295</v>
      </c>
      <c r="R160" s="39">
        <f>$AB$5</f>
        <v>12545691535</v>
      </c>
      <c r="S160" s="39">
        <f>$AA$5</f>
        <v>186368535</v>
      </c>
    </row>
    <row r="161" spans="10:21">
      <c r="J161" s="39">
        <f>$AI$5</f>
        <v>1.1503166289706361E+23</v>
      </c>
      <c r="K161" s="39">
        <f>$AH$5</f>
        <v>1.5716684413122047E+21</v>
      </c>
      <c r="L161" s="39">
        <f>$AG$5</f>
        <v>2.162994034885931E+19</v>
      </c>
      <c r="M161" s="39">
        <f>$AF$5</f>
        <v>3.0024635741202643E+17</v>
      </c>
      <c r="N161" s="39">
        <f>$AE$5</f>
        <v>4210038387792135</v>
      </c>
      <c r="O161" s="39">
        <f>$AD$5</f>
        <v>59732129675791</v>
      </c>
      <c r="P161" s="39">
        <f>$AC$5</f>
        <v>859047860295</v>
      </c>
      <c r="Q161" s="39">
        <f>$AB$5</f>
        <v>12545691535</v>
      </c>
      <c r="R161" s="39">
        <f>$AA$5</f>
        <v>186368535</v>
      </c>
      <c r="S161" s="39">
        <f>$Z$5</f>
        <v>2820151</v>
      </c>
    </row>
    <row r="162" spans="10:21">
      <c r="J162" s="39">
        <f>$AH$5</f>
        <v>1.5716684413122047E+21</v>
      </c>
      <c r="K162" s="39">
        <f>$AG$5</f>
        <v>2.162994034885931E+19</v>
      </c>
      <c r="L162" s="39">
        <f>$AF$5</f>
        <v>3.0024635741202643E+17</v>
      </c>
      <c r="M162" s="39">
        <f>$AE$5</f>
        <v>4210038387792135</v>
      </c>
      <c r="N162" s="39">
        <f>$AD$5</f>
        <v>59732129675791</v>
      </c>
      <c r="O162" s="39">
        <f>$AC$5</f>
        <v>859047860295</v>
      </c>
      <c r="P162" s="39">
        <f>$AB$5</f>
        <v>12545691535</v>
      </c>
      <c r="Q162" s="39">
        <f>$AA$5</f>
        <v>186368535</v>
      </c>
      <c r="R162" s="39">
        <f>$Z$5</f>
        <v>2820151</v>
      </c>
      <c r="S162" s="39">
        <f>$Y$5</f>
        <v>43515</v>
      </c>
    </row>
    <row r="163" spans="10:21">
      <c r="J163" s="39">
        <f>$AG$5</f>
        <v>2.162994034885931E+19</v>
      </c>
      <c r="K163" s="39">
        <f>$AF$5</f>
        <v>3.0024635741202643E+17</v>
      </c>
      <c r="L163" s="39">
        <f>$AE$5</f>
        <v>4210038387792135</v>
      </c>
      <c r="M163" s="39">
        <f>$AD$5</f>
        <v>59732129675791</v>
      </c>
      <c r="N163" s="39">
        <f>$AC$5</f>
        <v>859047860295</v>
      </c>
      <c r="O163" s="39">
        <f>$AB$5</f>
        <v>12545691535</v>
      </c>
      <c r="P163" s="39">
        <f>$AA$5</f>
        <v>186368535</v>
      </c>
      <c r="Q163" s="39">
        <f>$Z$5</f>
        <v>2820151</v>
      </c>
      <c r="R163" s="39">
        <f>$Y$5</f>
        <v>43515</v>
      </c>
      <c r="S163" s="39">
        <f>$X$5</f>
        <v>685</v>
      </c>
    </row>
    <row r="164" spans="10:21">
      <c r="J164" s="39">
        <f>$AF$5</f>
        <v>3.0024635741202643E+17</v>
      </c>
      <c r="K164" s="39">
        <f>$AE$5</f>
        <v>4210038387792135</v>
      </c>
      <c r="L164" s="39">
        <f>$AD$5</f>
        <v>59732129675791</v>
      </c>
      <c r="M164" s="39">
        <f>$AC$5</f>
        <v>859047860295</v>
      </c>
      <c r="N164" s="39">
        <f>$AB$5</f>
        <v>12545691535</v>
      </c>
      <c r="O164" s="39">
        <f>$AA$5</f>
        <v>186368535</v>
      </c>
      <c r="P164" s="39">
        <f>$Z$5</f>
        <v>2820151</v>
      </c>
      <c r="Q164" s="39">
        <f>$Y$5</f>
        <v>43515</v>
      </c>
      <c r="R164" s="39">
        <f>$X$5</f>
        <v>685</v>
      </c>
      <c r="S164" s="39">
        <f>$X$2</f>
        <v>11</v>
      </c>
    </row>
    <row r="166" spans="10:21">
      <c r="J166" s="39"/>
      <c r="K166" s="39"/>
      <c r="L166" s="39"/>
      <c r="M166" s="39"/>
      <c r="N166" s="39"/>
      <c r="O166" s="39"/>
      <c r="P166" s="39"/>
      <c r="Q166" s="39"/>
      <c r="R166" s="39"/>
      <c r="S166" s="39"/>
    </row>
    <row r="167" spans="10:21">
      <c r="J167" s="39"/>
      <c r="K167" s="39"/>
      <c r="L167" s="39"/>
      <c r="M167" s="39"/>
      <c r="N167" s="39"/>
      <c r="O167" s="39"/>
      <c r="P167" s="39"/>
      <c r="Q167" s="39"/>
      <c r="R167" s="39"/>
      <c r="S167" s="39"/>
    </row>
    <row r="168" spans="10:21">
      <c r="J168" s="39">
        <f>$AO$5</f>
        <v>1.9538613311576207E+34</v>
      </c>
      <c r="K168" s="39">
        <f>$AN$5</f>
        <v>2.6034054115613975E+32</v>
      </c>
      <c r="L168" s="39">
        <f>$AM$5</f>
        <v>3.4781605591867382E+30</v>
      </c>
      <c r="M168" s="39">
        <f>$AL$5</f>
        <v>4.6613881837492098E+28</v>
      </c>
      <c r="N168" s="39">
        <f>$AK$5</f>
        <v>6.2701584820619147E+26</v>
      </c>
      <c r="O168" s="39">
        <f>$AJ$5</f>
        <v>8.4708966672821023E+24</v>
      </c>
      <c r="P168" s="39">
        <f>$AI$5</f>
        <v>1.1503166289706361E+23</v>
      </c>
      <c r="Q168" s="63">
        <f>$AY$5</f>
        <v>3.1024417127888937E+18</v>
      </c>
      <c r="R168" s="39">
        <f>$AG$5</f>
        <v>2.162994034885931E+19</v>
      </c>
      <c r="S168" s="39">
        <f>$AF$5</f>
        <v>3.0024635741202643E+17</v>
      </c>
    </row>
    <row r="169" spans="10:21">
      <c r="J169" s="39">
        <f>$AN$5</f>
        <v>2.6034054115613975E+32</v>
      </c>
      <c r="K169" s="39">
        <f>$AM$5</f>
        <v>3.4781605591867382E+30</v>
      </c>
      <c r="L169" s="39">
        <f>$AL$5</f>
        <v>4.6613881837492098E+28</v>
      </c>
      <c r="M169" s="39">
        <f>$AK$5</f>
        <v>6.2701584820619147E+26</v>
      </c>
      <c r="N169" s="39">
        <f>$AJ$5</f>
        <v>8.4708966672821023E+24</v>
      </c>
      <c r="O169" s="39">
        <f>$AI$5</f>
        <v>1.1503166289706361E+23</v>
      </c>
      <c r="P169" s="39">
        <f>$AH$5</f>
        <v>1.5716684413122047E+21</v>
      </c>
      <c r="Q169" s="63">
        <f>$AX$5</f>
        <v>4.3074374358992288E+16</v>
      </c>
      <c r="R169" s="39">
        <f>$AF$5</f>
        <v>3.0024635741202643E+17</v>
      </c>
      <c r="S169" s="39">
        <f>$AE$5</f>
        <v>4210038387792135</v>
      </c>
    </row>
    <row r="170" spans="10:21">
      <c r="J170" s="39">
        <f>$AM$5</f>
        <v>3.4781605591867382E+30</v>
      </c>
      <c r="K170" s="39">
        <f>$AL$5</f>
        <v>4.6613881837492098E+28</v>
      </c>
      <c r="L170" s="39">
        <f>$AK$5</f>
        <v>6.2701584820619147E+26</v>
      </c>
      <c r="M170" s="39">
        <f>$AJ$5</f>
        <v>8.4708966672821023E+24</v>
      </c>
      <c r="N170" s="39">
        <f>$AI$5</f>
        <v>1.1503166289706361E+23</v>
      </c>
      <c r="O170" s="39">
        <f>$AH$5</f>
        <v>1.5716684413122047E+21</v>
      </c>
      <c r="P170" s="39">
        <f>$AG$5</f>
        <v>2.162994034885931E+19</v>
      </c>
      <c r="Q170" s="63">
        <f>$AW$5</f>
        <v>603964096749226</v>
      </c>
      <c r="R170" s="39">
        <f>$AE$5</f>
        <v>4210038387792135</v>
      </c>
      <c r="S170" s="39">
        <f>$AD$5</f>
        <v>59732129675791</v>
      </c>
      <c r="U170" s="16"/>
    </row>
    <row r="171" spans="10:21">
      <c r="J171" s="39">
        <f>$AL$5</f>
        <v>4.6613881837492098E+28</v>
      </c>
      <c r="K171" s="39">
        <f>$AK$5</f>
        <v>6.2701584820619147E+26</v>
      </c>
      <c r="L171" s="39">
        <f>$AJ$5</f>
        <v>8.4708966672821023E+24</v>
      </c>
      <c r="M171" s="39">
        <f>$AI$5</f>
        <v>1.1503166289706361E+23</v>
      </c>
      <c r="N171" s="39">
        <f>$AH$5</f>
        <v>1.5716684413122047E+21</v>
      </c>
      <c r="O171" s="39">
        <f>$AG$5</f>
        <v>2.162994034885931E+19</v>
      </c>
      <c r="P171" s="39">
        <f>$AF$5</f>
        <v>3.0024635741202643E+17</v>
      </c>
      <c r="Q171" s="63">
        <f>$AV$5</f>
        <v>8565991486948</v>
      </c>
      <c r="R171" s="39">
        <f>$AD$5</f>
        <v>59732129675791</v>
      </c>
      <c r="S171" s="39">
        <f>$AC$5</f>
        <v>859047860295</v>
      </c>
      <c r="U171" s="24"/>
    </row>
    <row r="172" spans="10:21">
      <c r="J172" s="39">
        <f>$AK$5</f>
        <v>6.2701584820619147E+26</v>
      </c>
      <c r="K172" s="39">
        <f>$AJ$5</f>
        <v>8.4708966672821023E+24</v>
      </c>
      <c r="L172" s="39">
        <f>$AI$5</f>
        <v>1.1503166289706361E+23</v>
      </c>
      <c r="M172" s="39">
        <f>$AH$5</f>
        <v>1.5716684413122047E+21</v>
      </c>
      <c r="N172" s="39">
        <f>$AG$5</f>
        <v>2.162994034885931E+19</v>
      </c>
      <c r="O172" s="39">
        <f>$AF$5</f>
        <v>3.0024635741202643E+17</v>
      </c>
      <c r="P172" s="39">
        <f>$AE$5</f>
        <v>4210038387792135</v>
      </c>
      <c r="Q172" s="63">
        <f>$AU$5</f>
        <v>123100393474</v>
      </c>
      <c r="R172" s="39">
        <f>$AC$5</f>
        <v>859047860295</v>
      </c>
      <c r="S172" s="39">
        <f>$AB$5</f>
        <v>12545691535</v>
      </c>
    </row>
    <row r="173" spans="10:21">
      <c r="J173" s="39">
        <f>$AJ$5</f>
        <v>8.4708966672821023E+24</v>
      </c>
      <c r="K173" s="39">
        <f>$AI$5</f>
        <v>1.1503166289706361E+23</v>
      </c>
      <c r="L173" s="39">
        <f>$AH$5</f>
        <v>1.5716684413122047E+21</v>
      </c>
      <c r="M173" s="39">
        <f>$AG$5</f>
        <v>2.162994034885931E+19</v>
      </c>
      <c r="N173" s="39">
        <f>$AF$5</f>
        <v>3.0024635741202643E+17</v>
      </c>
      <c r="O173" s="39">
        <f>$AE$5</f>
        <v>4210038387792135</v>
      </c>
      <c r="P173" s="39">
        <f>$AD$5</f>
        <v>59732129675791</v>
      </c>
      <c r="Q173" s="63">
        <f>$AT$5</f>
        <v>1795576924</v>
      </c>
      <c r="R173" s="39">
        <f>$AB$5</f>
        <v>12545691535</v>
      </c>
      <c r="S173" s="39">
        <f>$AA$5</f>
        <v>186368535</v>
      </c>
    </row>
    <row r="174" spans="10:21">
      <c r="J174" s="39">
        <f>$AI$5</f>
        <v>1.1503166289706361E+23</v>
      </c>
      <c r="K174" s="39">
        <f>$AH$5</f>
        <v>1.5716684413122047E+21</v>
      </c>
      <c r="L174" s="39">
        <f>$AG$5</f>
        <v>2.162994034885931E+19</v>
      </c>
      <c r="M174" s="39">
        <f>$AF$5</f>
        <v>3.0024635741202643E+17</v>
      </c>
      <c r="N174" s="39">
        <f>$AE$5</f>
        <v>4210038387792135</v>
      </c>
      <c r="O174" s="39">
        <f>$AD$5</f>
        <v>59732129675791</v>
      </c>
      <c r="P174" s="39">
        <f>$AC$5</f>
        <v>859047860295</v>
      </c>
      <c r="Q174" s="63">
        <f>$AS$5</f>
        <v>26626546</v>
      </c>
      <c r="R174" s="39">
        <f>$AA$5</f>
        <v>186368535</v>
      </c>
      <c r="S174" s="39">
        <f>$Z$5</f>
        <v>2820151</v>
      </c>
    </row>
    <row r="175" spans="10:21">
      <c r="J175" s="39">
        <f>$AH$5</f>
        <v>1.5716684413122047E+21</v>
      </c>
      <c r="K175" s="39">
        <f>$AG$5</f>
        <v>2.162994034885931E+19</v>
      </c>
      <c r="L175" s="39">
        <f>$AF$5</f>
        <v>3.0024635741202643E+17</v>
      </c>
      <c r="M175" s="39">
        <f>$AE$5</f>
        <v>4210038387792135</v>
      </c>
      <c r="N175" s="39">
        <f>$AD$5</f>
        <v>59732129675791</v>
      </c>
      <c r="O175" s="39">
        <f>$AC$5</f>
        <v>859047860295</v>
      </c>
      <c r="P175" s="39">
        <f>$AB$5</f>
        <v>12545691535</v>
      </c>
      <c r="Q175" s="63">
        <f>$AR$5</f>
        <v>401968</v>
      </c>
      <c r="R175" s="39">
        <f>$Z$5</f>
        <v>2820151</v>
      </c>
      <c r="S175" s="39">
        <f>$Y$5</f>
        <v>43515</v>
      </c>
    </row>
    <row r="176" spans="10:21">
      <c r="J176" s="39">
        <f>$AG$5</f>
        <v>2.162994034885931E+19</v>
      </c>
      <c r="K176" s="39">
        <f>$AF$5</f>
        <v>3.0024635741202643E+17</v>
      </c>
      <c r="L176" s="39">
        <f>$AE$5</f>
        <v>4210038387792135</v>
      </c>
      <c r="M176" s="39">
        <f>$AD$5</f>
        <v>59732129675791</v>
      </c>
      <c r="N176" s="39">
        <f>$AC$5</f>
        <v>859047860295</v>
      </c>
      <c r="O176" s="39">
        <f>$AB$5</f>
        <v>12545691535</v>
      </c>
      <c r="P176" s="39">
        <f>$AA$5</f>
        <v>186368535</v>
      </c>
      <c r="Q176" s="63">
        <f>$AQ$5</f>
        <v>6184</v>
      </c>
      <c r="R176" s="39">
        <f>$Y$5</f>
        <v>43515</v>
      </c>
      <c r="S176" s="39">
        <f>$X$5</f>
        <v>685</v>
      </c>
    </row>
    <row r="177" spans="10:21" ht="15.75" thickBot="1">
      <c r="J177" s="70">
        <f>$AF$5</f>
        <v>3.0024635741202643E+17</v>
      </c>
      <c r="K177" s="70">
        <f>$AE$5</f>
        <v>4210038387792135</v>
      </c>
      <c r="L177" s="70">
        <f>$AD$5</f>
        <v>59732129675791</v>
      </c>
      <c r="M177" s="70">
        <f>$AC$5</f>
        <v>859047860295</v>
      </c>
      <c r="N177" s="70">
        <f>$AB$5</f>
        <v>12545691535</v>
      </c>
      <c r="O177" s="70">
        <f>$AA$5</f>
        <v>186368535</v>
      </c>
      <c r="P177" s="70">
        <f>$Z$5</f>
        <v>2820151</v>
      </c>
      <c r="Q177" s="71">
        <f>$AP$5</f>
        <v>97</v>
      </c>
      <c r="R177" s="70">
        <f>$X$5</f>
        <v>685</v>
      </c>
      <c r="S177" s="70">
        <f>$X$2</f>
        <v>11</v>
      </c>
      <c r="T177" s="16" t="str">
        <f>[1]!xDiv([1]!xMatDet(J168:S177),[1]!xMatDet(J178:S187))</f>
        <v>6750.98532089223622050382873759</v>
      </c>
    </row>
    <row r="178" spans="10:21">
      <c r="J178" s="39">
        <f>$AO$5</f>
        <v>1.9538613311576207E+34</v>
      </c>
      <c r="K178" s="39">
        <f>$AN$5</f>
        <v>2.6034054115613975E+32</v>
      </c>
      <c r="L178" s="39">
        <f>$AM$5</f>
        <v>3.4781605591867382E+30</v>
      </c>
      <c r="M178" s="39">
        <f>$AL$5</f>
        <v>4.6613881837492098E+28</v>
      </c>
      <c r="N178" s="39">
        <f>$AK$5</f>
        <v>6.2701584820619147E+26</v>
      </c>
      <c r="O178" s="39">
        <f>$AJ$5</f>
        <v>8.4708966672821023E+24</v>
      </c>
      <c r="P178" s="39">
        <f>$AI$5</f>
        <v>1.1503166289706361E+23</v>
      </c>
      <c r="Q178" s="39">
        <f>$AH$5</f>
        <v>1.5716684413122047E+21</v>
      </c>
      <c r="R178" s="39">
        <f>$AG$5</f>
        <v>2.162994034885931E+19</v>
      </c>
      <c r="S178" s="39">
        <f>$AF$5</f>
        <v>3.0024635741202643E+17</v>
      </c>
    </row>
    <row r="179" spans="10:21">
      <c r="J179" s="39">
        <f>$AN$5</f>
        <v>2.6034054115613975E+32</v>
      </c>
      <c r="K179" s="39">
        <f>$AM$5</f>
        <v>3.4781605591867382E+30</v>
      </c>
      <c r="L179" s="39">
        <f>$AL$5</f>
        <v>4.6613881837492098E+28</v>
      </c>
      <c r="M179" s="39">
        <f>$AK$5</f>
        <v>6.2701584820619147E+26</v>
      </c>
      <c r="N179" s="39">
        <f>$AJ$5</f>
        <v>8.4708966672821023E+24</v>
      </c>
      <c r="O179" s="39">
        <f>$AI$5</f>
        <v>1.1503166289706361E+23</v>
      </c>
      <c r="P179" s="39">
        <f>$AH$5</f>
        <v>1.5716684413122047E+21</v>
      </c>
      <c r="Q179" s="39">
        <f>$AG$5</f>
        <v>2.162994034885931E+19</v>
      </c>
      <c r="R179" s="39">
        <f>$AF$5</f>
        <v>3.0024635741202643E+17</v>
      </c>
      <c r="S179" s="39">
        <f>$AE$5</f>
        <v>4210038387792135</v>
      </c>
    </row>
    <row r="180" spans="10:21">
      <c r="J180" s="39">
        <f>$AM$5</f>
        <v>3.4781605591867382E+30</v>
      </c>
      <c r="K180" s="39">
        <f>$AL$5</f>
        <v>4.6613881837492098E+28</v>
      </c>
      <c r="L180" s="39">
        <f>$AK$5</f>
        <v>6.2701584820619147E+26</v>
      </c>
      <c r="M180" s="39">
        <f>$AJ$5</f>
        <v>8.4708966672821023E+24</v>
      </c>
      <c r="N180" s="39">
        <f>$AI$5</f>
        <v>1.1503166289706361E+23</v>
      </c>
      <c r="O180" s="39">
        <f>$AH$5</f>
        <v>1.5716684413122047E+21</v>
      </c>
      <c r="P180" s="39">
        <f>$AG$5</f>
        <v>2.162994034885931E+19</v>
      </c>
      <c r="Q180" s="39">
        <f>$AF$5</f>
        <v>3.0024635741202643E+17</v>
      </c>
      <c r="R180" s="39">
        <f>$AE$5</f>
        <v>4210038387792135</v>
      </c>
      <c r="S180" s="39">
        <f>$AD$5</f>
        <v>59732129675791</v>
      </c>
    </row>
    <row r="181" spans="10:21">
      <c r="J181" s="39">
        <f>$AL$5</f>
        <v>4.6613881837492098E+28</v>
      </c>
      <c r="K181" s="39">
        <f>$AK$5</f>
        <v>6.2701584820619147E+26</v>
      </c>
      <c r="L181" s="39">
        <f>$AJ$5</f>
        <v>8.4708966672821023E+24</v>
      </c>
      <c r="M181" s="39">
        <f>$AI$5</f>
        <v>1.1503166289706361E+23</v>
      </c>
      <c r="N181" s="39">
        <f>$AH$5</f>
        <v>1.5716684413122047E+21</v>
      </c>
      <c r="O181" s="39">
        <f>$AG$5</f>
        <v>2.162994034885931E+19</v>
      </c>
      <c r="P181" s="39">
        <f>$AF$5</f>
        <v>3.0024635741202643E+17</v>
      </c>
      <c r="Q181" s="39">
        <f>$AE$5</f>
        <v>4210038387792135</v>
      </c>
      <c r="R181" s="39">
        <f>$AD$5</f>
        <v>59732129675791</v>
      </c>
      <c r="S181" s="39">
        <f>$AC$5</f>
        <v>859047860295</v>
      </c>
    </row>
    <row r="182" spans="10:21">
      <c r="J182" s="39">
        <f>$AK$5</f>
        <v>6.2701584820619147E+26</v>
      </c>
      <c r="K182" s="39">
        <f>$AJ$5</f>
        <v>8.4708966672821023E+24</v>
      </c>
      <c r="L182" s="39">
        <f>$AI$5</f>
        <v>1.1503166289706361E+23</v>
      </c>
      <c r="M182" s="39">
        <f>$AH$5</f>
        <v>1.5716684413122047E+21</v>
      </c>
      <c r="N182" s="39">
        <f>$AG$5</f>
        <v>2.162994034885931E+19</v>
      </c>
      <c r="O182" s="39">
        <f>$AF$5</f>
        <v>3.0024635741202643E+17</v>
      </c>
      <c r="P182" s="39">
        <f>$AE$5</f>
        <v>4210038387792135</v>
      </c>
      <c r="Q182" s="39">
        <f>$AD$5</f>
        <v>59732129675791</v>
      </c>
      <c r="R182" s="39">
        <f>$AC$5</f>
        <v>859047860295</v>
      </c>
      <c r="S182" s="39">
        <f>$AB$5</f>
        <v>12545691535</v>
      </c>
    </row>
    <row r="183" spans="10:21">
      <c r="J183" s="39">
        <f>$AJ$5</f>
        <v>8.4708966672821023E+24</v>
      </c>
      <c r="K183" s="39">
        <f>$AI$5</f>
        <v>1.1503166289706361E+23</v>
      </c>
      <c r="L183" s="39">
        <f>$AH$5</f>
        <v>1.5716684413122047E+21</v>
      </c>
      <c r="M183" s="39">
        <f>$AG$5</f>
        <v>2.162994034885931E+19</v>
      </c>
      <c r="N183" s="39">
        <f>$AF$5</f>
        <v>3.0024635741202643E+17</v>
      </c>
      <c r="O183" s="39">
        <f>$AE$5</f>
        <v>4210038387792135</v>
      </c>
      <c r="P183" s="39">
        <f>$AD$5</f>
        <v>59732129675791</v>
      </c>
      <c r="Q183" s="39">
        <f>$AC$5</f>
        <v>859047860295</v>
      </c>
      <c r="R183" s="39">
        <f>$AB$5</f>
        <v>12545691535</v>
      </c>
      <c r="S183" s="39">
        <f>$AA$5</f>
        <v>186368535</v>
      </c>
    </row>
    <row r="184" spans="10:21">
      <c r="J184" s="39">
        <f>$AI$5</f>
        <v>1.1503166289706361E+23</v>
      </c>
      <c r="K184" s="39">
        <f>$AH$5</f>
        <v>1.5716684413122047E+21</v>
      </c>
      <c r="L184" s="39">
        <f>$AG$5</f>
        <v>2.162994034885931E+19</v>
      </c>
      <c r="M184" s="39">
        <f>$AF$5</f>
        <v>3.0024635741202643E+17</v>
      </c>
      <c r="N184" s="39">
        <f>$AE$5</f>
        <v>4210038387792135</v>
      </c>
      <c r="O184" s="39">
        <f>$AD$5</f>
        <v>59732129675791</v>
      </c>
      <c r="P184" s="39">
        <f>$AC$5</f>
        <v>859047860295</v>
      </c>
      <c r="Q184" s="39">
        <f>$AB$5</f>
        <v>12545691535</v>
      </c>
      <c r="R184" s="39">
        <f>$AA$5</f>
        <v>186368535</v>
      </c>
      <c r="S184" s="39">
        <f>$Z$5</f>
        <v>2820151</v>
      </c>
    </row>
    <row r="185" spans="10:21">
      <c r="J185" s="39">
        <f>$AH$5</f>
        <v>1.5716684413122047E+21</v>
      </c>
      <c r="K185" s="39">
        <f>$AG$5</f>
        <v>2.162994034885931E+19</v>
      </c>
      <c r="L185" s="39">
        <f>$AF$5</f>
        <v>3.0024635741202643E+17</v>
      </c>
      <c r="M185" s="39">
        <f>$AE$5</f>
        <v>4210038387792135</v>
      </c>
      <c r="N185" s="39">
        <f>$AD$5</f>
        <v>59732129675791</v>
      </c>
      <c r="O185" s="39">
        <f>$AC$5</f>
        <v>859047860295</v>
      </c>
      <c r="P185" s="39">
        <f>$AB$5</f>
        <v>12545691535</v>
      </c>
      <c r="Q185" s="39">
        <f>$AA$5</f>
        <v>186368535</v>
      </c>
      <c r="R185" s="39">
        <f>$Z$5</f>
        <v>2820151</v>
      </c>
      <c r="S185" s="39">
        <f>$Y$5</f>
        <v>43515</v>
      </c>
    </row>
    <row r="186" spans="10:21">
      <c r="J186" s="39">
        <f>$AG$5</f>
        <v>2.162994034885931E+19</v>
      </c>
      <c r="K186" s="39">
        <f>$AF$5</f>
        <v>3.0024635741202643E+17</v>
      </c>
      <c r="L186" s="39">
        <f>$AE$5</f>
        <v>4210038387792135</v>
      </c>
      <c r="M186" s="39">
        <f>$AD$5</f>
        <v>59732129675791</v>
      </c>
      <c r="N186" s="39">
        <f>$AC$5</f>
        <v>859047860295</v>
      </c>
      <c r="O186" s="39">
        <f>$AB$5</f>
        <v>12545691535</v>
      </c>
      <c r="P186" s="39">
        <f>$AA$5</f>
        <v>186368535</v>
      </c>
      <c r="Q186" s="39">
        <f>$Z$5</f>
        <v>2820151</v>
      </c>
      <c r="R186" s="39">
        <f>$Y$5</f>
        <v>43515</v>
      </c>
      <c r="S186" s="39">
        <f>$X$5</f>
        <v>685</v>
      </c>
    </row>
    <row r="187" spans="10:21">
      <c r="J187" s="39">
        <f>$AF$5</f>
        <v>3.0024635741202643E+17</v>
      </c>
      <c r="K187" s="39">
        <f>$AE$5</f>
        <v>4210038387792135</v>
      </c>
      <c r="L187" s="39">
        <f>$AD$5</f>
        <v>59732129675791</v>
      </c>
      <c r="M187" s="39">
        <f>$AC$5</f>
        <v>859047860295</v>
      </c>
      <c r="N187" s="39">
        <f>$AB$5</f>
        <v>12545691535</v>
      </c>
      <c r="O187" s="39">
        <f>$AA$5</f>
        <v>186368535</v>
      </c>
      <c r="P187" s="39">
        <f>$Z$5</f>
        <v>2820151</v>
      </c>
      <c r="Q187" s="39">
        <f>$Y$5</f>
        <v>43515</v>
      </c>
      <c r="R187" s="39">
        <f>$X$5</f>
        <v>685</v>
      </c>
      <c r="S187" s="39">
        <f>$X$2</f>
        <v>11</v>
      </c>
    </row>
    <row r="189" spans="10:21">
      <c r="J189" s="39"/>
      <c r="K189" s="39"/>
      <c r="L189" s="39"/>
      <c r="M189" s="39"/>
      <c r="N189" s="39"/>
      <c r="O189" s="39"/>
      <c r="P189" s="39"/>
      <c r="Q189" s="39"/>
      <c r="R189" s="39"/>
      <c r="S189" s="39"/>
    </row>
    <row r="190" spans="10:21">
      <c r="J190" s="39"/>
      <c r="K190" s="39"/>
      <c r="L190" s="39"/>
      <c r="M190" s="39"/>
      <c r="N190" s="39"/>
      <c r="O190" s="39"/>
      <c r="P190" s="39"/>
      <c r="Q190" s="39"/>
      <c r="R190" s="39"/>
      <c r="S190" s="39"/>
    </row>
    <row r="191" spans="10:21">
      <c r="J191" s="39">
        <f>$AO$5</f>
        <v>1.9538613311576207E+34</v>
      </c>
      <c r="K191" s="39">
        <f>$AN$5</f>
        <v>2.6034054115613975E+32</v>
      </c>
      <c r="L191" s="39">
        <f>$AM$5</f>
        <v>3.4781605591867382E+30</v>
      </c>
      <c r="M191" s="39">
        <f>$AL$5</f>
        <v>4.6613881837492098E+28</v>
      </c>
      <c r="N191" s="39">
        <f>$AK$5</f>
        <v>6.2701584820619147E+26</v>
      </c>
      <c r="O191" s="39">
        <f>$AJ$5</f>
        <v>8.4708966672821023E+24</v>
      </c>
      <c r="P191" s="39">
        <f>$AI$5</f>
        <v>1.1503166289706361E+23</v>
      </c>
      <c r="Q191" s="39">
        <f>$AH$5</f>
        <v>1.5716684413122047E+21</v>
      </c>
      <c r="R191" s="63">
        <f>$AY$5</f>
        <v>3.1024417127888937E+18</v>
      </c>
      <c r="S191" s="39">
        <f>$AF$5</f>
        <v>3.0024635741202643E+17</v>
      </c>
    </row>
    <row r="192" spans="10:21">
      <c r="J192" s="39">
        <f>$AN$5</f>
        <v>2.6034054115613975E+32</v>
      </c>
      <c r="K192" s="39">
        <f>$AM$5</f>
        <v>3.4781605591867382E+30</v>
      </c>
      <c r="L192" s="39">
        <f>$AL$5</f>
        <v>4.6613881837492098E+28</v>
      </c>
      <c r="M192" s="39">
        <f>$AK$5</f>
        <v>6.2701584820619147E+26</v>
      </c>
      <c r="N192" s="39">
        <f>$AJ$5</f>
        <v>8.4708966672821023E+24</v>
      </c>
      <c r="O192" s="39">
        <f>$AI$5</f>
        <v>1.1503166289706361E+23</v>
      </c>
      <c r="P192" s="39">
        <f>$AH$5</f>
        <v>1.5716684413122047E+21</v>
      </c>
      <c r="Q192" s="39">
        <f>$AG$5</f>
        <v>2.162994034885931E+19</v>
      </c>
      <c r="R192" s="63">
        <f>$AX$5</f>
        <v>4.3074374358992288E+16</v>
      </c>
      <c r="S192" s="39">
        <f>$AE$5</f>
        <v>4210038387792135</v>
      </c>
      <c r="U192" s="16"/>
    </row>
    <row r="193" spans="10:21">
      <c r="J193" s="39">
        <f>$AM$5</f>
        <v>3.4781605591867382E+30</v>
      </c>
      <c r="K193" s="39">
        <f>$AL$5</f>
        <v>4.6613881837492098E+28</v>
      </c>
      <c r="L193" s="39">
        <f>$AK$5</f>
        <v>6.2701584820619147E+26</v>
      </c>
      <c r="M193" s="39">
        <f>$AJ$5</f>
        <v>8.4708966672821023E+24</v>
      </c>
      <c r="N193" s="39">
        <f>$AI$5</f>
        <v>1.1503166289706361E+23</v>
      </c>
      <c r="O193" s="39">
        <f>$AH$5</f>
        <v>1.5716684413122047E+21</v>
      </c>
      <c r="P193" s="39">
        <f>$AG$5</f>
        <v>2.162994034885931E+19</v>
      </c>
      <c r="Q193" s="39">
        <f>$AF$5</f>
        <v>3.0024635741202643E+17</v>
      </c>
      <c r="R193" s="63">
        <f>$AW$5</f>
        <v>603964096749226</v>
      </c>
      <c r="S193" s="39">
        <f>$AD$5</f>
        <v>59732129675791</v>
      </c>
      <c r="U193" s="24"/>
    </row>
    <row r="194" spans="10:21">
      <c r="J194" s="39">
        <f>$AL$5</f>
        <v>4.6613881837492098E+28</v>
      </c>
      <c r="K194" s="39">
        <f>$AK$5</f>
        <v>6.2701584820619147E+26</v>
      </c>
      <c r="L194" s="39">
        <f>$AJ$5</f>
        <v>8.4708966672821023E+24</v>
      </c>
      <c r="M194" s="39">
        <f>$AI$5</f>
        <v>1.1503166289706361E+23</v>
      </c>
      <c r="N194" s="39">
        <f>$AH$5</f>
        <v>1.5716684413122047E+21</v>
      </c>
      <c r="O194" s="39">
        <f>$AG$5</f>
        <v>2.162994034885931E+19</v>
      </c>
      <c r="P194" s="39">
        <f>$AF$5</f>
        <v>3.0024635741202643E+17</v>
      </c>
      <c r="Q194" s="39">
        <f>$AE$5</f>
        <v>4210038387792135</v>
      </c>
      <c r="R194" s="63">
        <f>$AV$5</f>
        <v>8565991486948</v>
      </c>
      <c r="S194" s="39">
        <f>$AC$5</f>
        <v>859047860295</v>
      </c>
    </row>
    <row r="195" spans="10:21">
      <c r="J195" s="39">
        <f>$AK$5</f>
        <v>6.2701584820619147E+26</v>
      </c>
      <c r="K195" s="39">
        <f>$AJ$5</f>
        <v>8.4708966672821023E+24</v>
      </c>
      <c r="L195" s="39">
        <f>$AI$5</f>
        <v>1.1503166289706361E+23</v>
      </c>
      <c r="M195" s="39">
        <f>$AH$5</f>
        <v>1.5716684413122047E+21</v>
      </c>
      <c r="N195" s="39">
        <f>$AG$5</f>
        <v>2.162994034885931E+19</v>
      </c>
      <c r="O195" s="39">
        <f>$AF$5</f>
        <v>3.0024635741202643E+17</v>
      </c>
      <c r="P195" s="39">
        <f>$AE$5</f>
        <v>4210038387792135</v>
      </c>
      <c r="Q195" s="39">
        <f>$AD$5</f>
        <v>59732129675791</v>
      </c>
      <c r="R195" s="63">
        <f>$AU$5</f>
        <v>123100393474</v>
      </c>
      <c r="S195" s="39">
        <f>$AB$5</f>
        <v>12545691535</v>
      </c>
    </row>
    <row r="196" spans="10:21">
      <c r="J196" s="39">
        <f>$AJ$5</f>
        <v>8.4708966672821023E+24</v>
      </c>
      <c r="K196" s="39">
        <f>$AI$5</f>
        <v>1.1503166289706361E+23</v>
      </c>
      <c r="L196" s="39">
        <f>$AH$5</f>
        <v>1.5716684413122047E+21</v>
      </c>
      <c r="M196" s="39">
        <f>$AG$5</f>
        <v>2.162994034885931E+19</v>
      </c>
      <c r="N196" s="39">
        <f>$AF$5</f>
        <v>3.0024635741202643E+17</v>
      </c>
      <c r="O196" s="39">
        <f>$AE$5</f>
        <v>4210038387792135</v>
      </c>
      <c r="P196" s="39">
        <f>$AD$5</f>
        <v>59732129675791</v>
      </c>
      <c r="Q196" s="39">
        <f>$AC$5</f>
        <v>859047860295</v>
      </c>
      <c r="R196" s="63">
        <f>$AT$5</f>
        <v>1795576924</v>
      </c>
      <c r="S196" s="39">
        <f>$AA$5</f>
        <v>186368535</v>
      </c>
    </row>
    <row r="197" spans="10:21">
      <c r="J197" s="39">
        <f>$AI$5</f>
        <v>1.1503166289706361E+23</v>
      </c>
      <c r="K197" s="39">
        <f>$AH$5</f>
        <v>1.5716684413122047E+21</v>
      </c>
      <c r="L197" s="39">
        <f>$AG$5</f>
        <v>2.162994034885931E+19</v>
      </c>
      <c r="M197" s="39">
        <f>$AF$5</f>
        <v>3.0024635741202643E+17</v>
      </c>
      <c r="N197" s="39">
        <f>$AE$5</f>
        <v>4210038387792135</v>
      </c>
      <c r="O197" s="39">
        <f>$AD$5</f>
        <v>59732129675791</v>
      </c>
      <c r="P197" s="39">
        <f>$AC$5</f>
        <v>859047860295</v>
      </c>
      <c r="Q197" s="39">
        <f>$AB$5</f>
        <v>12545691535</v>
      </c>
      <c r="R197" s="63">
        <f>$AS$5</f>
        <v>26626546</v>
      </c>
      <c r="S197" s="39">
        <f>$Z$5</f>
        <v>2820151</v>
      </c>
    </row>
    <row r="198" spans="10:21">
      <c r="J198" s="39">
        <f>$AH$5</f>
        <v>1.5716684413122047E+21</v>
      </c>
      <c r="K198" s="39">
        <f>$AG$5</f>
        <v>2.162994034885931E+19</v>
      </c>
      <c r="L198" s="39">
        <f>$AF$5</f>
        <v>3.0024635741202643E+17</v>
      </c>
      <c r="M198" s="39">
        <f>$AE$5</f>
        <v>4210038387792135</v>
      </c>
      <c r="N198" s="39">
        <f>$AD$5</f>
        <v>59732129675791</v>
      </c>
      <c r="O198" s="39">
        <f>$AC$5</f>
        <v>859047860295</v>
      </c>
      <c r="P198" s="39">
        <f>$AB$5</f>
        <v>12545691535</v>
      </c>
      <c r="Q198" s="39">
        <f>$AA$5</f>
        <v>186368535</v>
      </c>
      <c r="R198" s="63">
        <f>$AR$5</f>
        <v>401968</v>
      </c>
      <c r="S198" s="39">
        <f>$Y$5</f>
        <v>43515</v>
      </c>
    </row>
    <row r="199" spans="10:21">
      <c r="J199" s="39">
        <f>$AG$5</f>
        <v>2.162994034885931E+19</v>
      </c>
      <c r="K199" s="39">
        <f>$AF$5</f>
        <v>3.0024635741202643E+17</v>
      </c>
      <c r="L199" s="39">
        <f>$AE$5</f>
        <v>4210038387792135</v>
      </c>
      <c r="M199" s="39">
        <f>$AD$5</f>
        <v>59732129675791</v>
      </c>
      <c r="N199" s="39">
        <f>$AC$5</f>
        <v>859047860295</v>
      </c>
      <c r="O199" s="39">
        <f>$AB$5</f>
        <v>12545691535</v>
      </c>
      <c r="P199" s="39">
        <f>$AA$5</f>
        <v>186368535</v>
      </c>
      <c r="Q199" s="39">
        <f>$Z$5</f>
        <v>2820151</v>
      </c>
      <c r="R199" s="63">
        <f>$AQ$5</f>
        <v>6184</v>
      </c>
      <c r="S199" s="39">
        <f>$X$5</f>
        <v>685</v>
      </c>
    </row>
    <row r="200" spans="10:21" ht="15.75" thickBot="1">
      <c r="J200" s="70">
        <f>$AF$5</f>
        <v>3.0024635741202643E+17</v>
      </c>
      <c r="K200" s="70">
        <f>$AE$5</f>
        <v>4210038387792135</v>
      </c>
      <c r="L200" s="70">
        <f>$AD$5</f>
        <v>59732129675791</v>
      </c>
      <c r="M200" s="70">
        <f>$AC$5</f>
        <v>859047860295</v>
      </c>
      <c r="N200" s="70">
        <f>$AB$5</f>
        <v>12545691535</v>
      </c>
      <c r="O200" s="70">
        <f>$AA$5</f>
        <v>186368535</v>
      </c>
      <c r="P200" s="70">
        <f>$Z$5</f>
        <v>2820151</v>
      </c>
      <c r="Q200" s="70">
        <f>$Y$5</f>
        <v>43515</v>
      </c>
      <c r="R200" s="71">
        <f>$AP$5</f>
        <v>97</v>
      </c>
      <c r="S200" s="70">
        <f>$X$2</f>
        <v>11</v>
      </c>
      <c r="T200" s="16" t="str">
        <f>[1]!xDiv([1]!xMatDet(J191:S200),[1]!xMatDet(J201:S210))</f>
        <v>-185728.099427854182155416179059</v>
      </c>
    </row>
    <row r="201" spans="10:21">
      <c r="J201" s="39">
        <f>$AO$5</f>
        <v>1.9538613311576207E+34</v>
      </c>
      <c r="K201" s="39">
        <f>$AN$5</f>
        <v>2.6034054115613975E+32</v>
      </c>
      <c r="L201" s="39">
        <f>$AM$5</f>
        <v>3.4781605591867382E+30</v>
      </c>
      <c r="M201" s="39">
        <f>$AL$5</f>
        <v>4.6613881837492098E+28</v>
      </c>
      <c r="N201" s="39">
        <f>$AK$5</f>
        <v>6.2701584820619147E+26</v>
      </c>
      <c r="O201" s="39">
        <f>$AJ$5</f>
        <v>8.4708966672821023E+24</v>
      </c>
      <c r="P201" s="39">
        <f>$AI$5</f>
        <v>1.1503166289706361E+23</v>
      </c>
      <c r="Q201" s="39">
        <f>$AH$5</f>
        <v>1.5716684413122047E+21</v>
      </c>
      <c r="R201" s="39">
        <f>$AG$5</f>
        <v>2.162994034885931E+19</v>
      </c>
      <c r="S201" s="39">
        <f>$AF$5</f>
        <v>3.0024635741202643E+17</v>
      </c>
    </row>
    <row r="202" spans="10:21">
      <c r="J202" s="39">
        <f>$AN$5</f>
        <v>2.6034054115613975E+32</v>
      </c>
      <c r="K202" s="39">
        <f>$AM$5</f>
        <v>3.4781605591867382E+30</v>
      </c>
      <c r="L202" s="39">
        <f>$AL$5</f>
        <v>4.6613881837492098E+28</v>
      </c>
      <c r="M202" s="39">
        <f>$AK$5</f>
        <v>6.2701584820619147E+26</v>
      </c>
      <c r="N202" s="39">
        <f>$AJ$5</f>
        <v>8.4708966672821023E+24</v>
      </c>
      <c r="O202" s="39">
        <f>$AI$5</f>
        <v>1.1503166289706361E+23</v>
      </c>
      <c r="P202" s="39">
        <f>$AH$5</f>
        <v>1.5716684413122047E+21</v>
      </c>
      <c r="Q202" s="39">
        <f>$AG$5</f>
        <v>2.162994034885931E+19</v>
      </c>
      <c r="R202" s="39">
        <f>$AF$5</f>
        <v>3.0024635741202643E+17</v>
      </c>
      <c r="S202" s="39">
        <f>$AE$5</f>
        <v>4210038387792135</v>
      </c>
    </row>
    <row r="203" spans="10:21">
      <c r="J203" s="39">
        <f>$AM$5</f>
        <v>3.4781605591867382E+30</v>
      </c>
      <c r="K203" s="39">
        <f>$AL$5</f>
        <v>4.6613881837492098E+28</v>
      </c>
      <c r="L203" s="39">
        <f>$AK$5</f>
        <v>6.2701584820619147E+26</v>
      </c>
      <c r="M203" s="39">
        <f>$AJ$5</f>
        <v>8.4708966672821023E+24</v>
      </c>
      <c r="N203" s="39">
        <f>$AI$5</f>
        <v>1.1503166289706361E+23</v>
      </c>
      <c r="O203" s="39">
        <f>$AH$5</f>
        <v>1.5716684413122047E+21</v>
      </c>
      <c r="P203" s="39">
        <f>$AG$5</f>
        <v>2.162994034885931E+19</v>
      </c>
      <c r="Q203" s="39">
        <f>$AF$5</f>
        <v>3.0024635741202643E+17</v>
      </c>
      <c r="R203" s="39">
        <f>$AE$5</f>
        <v>4210038387792135</v>
      </c>
      <c r="S203" s="39">
        <f>$AD$5</f>
        <v>59732129675791</v>
      </c>
    </row>
    <row r="204" spans="10:21">
      <c r="J204" s="39">
        <f>$AL$5</f>
        <v>4.6613881837492098E+28</v>
      </c>
      <c r="K204" s="39">
        <f>$AK$5</f>
        <v>6.2701584820619147E+26</v>
      </c>
      <c r="L204" s="39">
        <f>$AJ$5</f>
        <v>8.4708966672821023E+24</v>
      </c>
      <c r="M204" s="39">
        <f>$AI$5</f>
        <v>1.1503166289706361E+23</v>
      </c>
      <c r="N204" s="39">
        <f>$AH$5</f>
        <v>1.5716684413122047E+21</v>
      </c>
      <c r="O204" s="39">
        <f>$AG$5</f>
        <v>2.162994034885931E+19</v>
      </c>
      <c r="P204" s="39">
        <f>$AF$5</f>
        <v>3.0024635741202643E+17</v>
      </c>
      <c r="Q204" s="39">
        <f>$AE$5</f>
        <v>4210038387792135</v>
      </c>
      <c r="R204" s="39">
        <f>$AD$5</f>
        <v>59732129675791</v>
      </c>
      <c r="S204" s="39">
        <f>$AC$5</f>
        <v>859047860295</v>
      </c>
    </row>
    <row r="205" spans="10:21">
      <c r="J205" s="39">
        <f>$AK$5</f>
        <v>6.2701584820619147E+26</v>
      </c>
      <c r="K205" s="39">
        <f>$AJ$5</f>
        <v>8.4708966672821023E+24</v>
      </c>
      <c r="L205" s="39">
        <f>$AI$5</f>
        <v>1.1503166289706361E+23</v>
      </c>
      <c r="M205" s="39">
        <f>$AH$5</f>
        <v>1.5716684413122047E+21</v>
      </c>
      <c r="N205" s="39">
        <f>$AG$5</f>
        <v>2.162994034885931E+19</v>
      </c>
      <c r="O205" s="39">
        <f>$AF$5</f>
        <v>3.0024635741202643E+17</v>
      </c>
      <c r="P205" s="39">
        <f>$AE$5</f>
        <v>4210038387792135</v>
      </c>
      <c r="Q205" s="39">
        <f>$AD$5</f>
        <v>59732129675791</v>
      </c>
      <c r="R205" s="39">
        <f>$AC$5</f>
        <v>859047860295</v>
      </c>
      <c r="S205" s="39">
        <f>$AB$5</f>
        <v>12545691535</v>
      </c>
    </row>
    <row r="206" spans="10:21">
      <c r="J206" s="39">
        <f>$AJ$5</f>
        <v>8.4708966672821023E+24</v>
      </c>
      <c r="K206" s="39">
        <f>$AI$5</f>
        <v>1.1503166289706361E+23</v>
      </c>
      <c r="L206" s="39">
        <f>$AH$5</f>
        <v>1.5716684413122047E+21</v>
      </c>
      <c r="M206" s="39">
        <f>$AG$5</f>
        <v>2.162994034885931E+19</v>
      </c>
      <c r="N206" s="39">
        <f>$AF$5</f>
        <v>3.0024635741202643E+17</v>
      </c>
      <c r="O206" s="39">
        <f>$AE$5</f>
        <v>4210038387792135</v>
      </c>
      <c r="P206" s="39">
        <f>$AD$5</f>
        <v>59732129675791</v>
      </c>
      <c r="Q206" s="39">
        <f>$AC$5</f>
        <v>859047860295</v>
      </c>
      <c r="R206" s="39">
        <f>$AB$5</f>
        <v>12545691535</v>
      </c>
      <c r="S206" s="39">
        <f>$AA$5</f>
        <v>186368535</v>
      </c>
    </row>
    <row r="207" spans="10:21">
      <c r="J207" s="39">
        <f>$AI$5</f>
        <v>1.1503166289706361E+23</v>
      </c>
      <c r="K207" s="39">
        <f>$AH$5</f>
        <v>1.5716684413122047E+21</v>
      </c>
      <c r="L207" s="39">
        <f>$AG$5</f>
        <v>2.162994034885931E+19</v>
      </c>
      <c r="M207" s="39">
        <f>$AF$5</f>
        <v>3.0024635741202643E+17</v>
      </c>
      <c r="N207" s="39">
        <f>$AE$5</f>
        <v>4210038387792135</v>
      </c>
      <c r="O207" s="39">
        <f>$AD$5</f>
        <v>59732129675791</v>
      </c>
      <c r="P207" s="39">
        <f>$AC$5</f>
        <v>859047860295</v>
      </c>
      <c r="Q207" s="39">
        <f>$AB$5</f>
        <v>12545691535</v>
      </c>
      <c r="R207" s="39">
        <f>$AA$5</f>
        <v>186368535</v>
      </c>
      <c r="S207" s="39">
        <f>$Z$5</f>
        <v>2820151</v>
      </c>
    </row>
    <row r="208" spans="10:21">
      <c r="J208" s="39">
        <f>$AH$5</f>
        <v>1.5716684413122047E+21</v>
      </c>
      <c r="K208" s="39">
        <f>$AG$5</f>
        <v>2.162994034885931E+19</v>
      </c>
      <c r="L208" s="39">
        <f>$AF$5</f>
        <v>3.0024635741202643E+17</v>
      </c>
      <c r="M208" s="39">
        <f>$AE$5</f>
        <v>4210038387792135</v>
      </c>
      <c r="N208" s="39">
        <f>$AD$5</f>
        <v>59732129675791</v>
      </c>
      <c r="O208" s="39">
        <f>$AC$5</f>
        <v>859047860295</v>
      </c>
      <c r="P208" s="39">
        <f>$AB$5</f>
        <v>12545691535</v>
      </c>
      <c r="Q208" s="39">
        <f>$AA$5</f>
        <v>186368535</v>
      </c>
      <c r="R208" s="39">
        <f>$Z$5</f>
        <v>2820151</v>
      </c>
      <c r="S208" s="39">
        <f>$Y$5</f>
        <v>43515</v>
      </c>
    </row>
    <row r="209" spans="10:21">
      <c r="J209" s="39">
        <f>$AG$5</f>
        <v>2.162994034885931E+19</v>
      </c>
      <c r="K209" s="39">
        <f>$AF$5</f>
        <v>3.0024635741202643E+17</v>
      </c>
      <c r="L209" s="39">
        <f>$AE$5</f>
        <v>4210038387792135</v>
      </c>
      <c r="M209" s="39">
        <f>$AD$5</f>
        <v>59732129675791</v>
      </c>
      <c r="N209" s="39">
        <f>$AC$5</f>
        <v>859047860295</v>
      </c>
      <c r="O209" s="39">
        <f>$AB$5</f>
        <v>12545691535</v>
      </c>
      <c r="P209" s="39">
        <f>$AA$5</f>
        <v>186368535</v>
      </c>
      <c r="Q209" s="39">
        <f>$Z$5</f>
        <v>2820151</v>
      </c>
      <c r="R209" s="39">
        <f>$Y$5</f>
        <v>43515</v>
      </c>
      <c r="S209" s="39">
        <f>$X$5</f>
        <v>685</v>
      </c>
    </row>
    <row r="210" spans="10:21">
      <c r="J210" s="39">
        <f>$AF$5</f>
        <v>3.0024635741202643E+17</v>
      </c>
      <c r="K210" s="39">
        <f>$AE$5</f>
        <v>4210038387792135</v>
      </c>
      <c r="L210" s="39">
        <f>$AD$5</f>
        <v>59732129675791</v>
      </c>
      <c r="M210" s="39">
        <f>$AC$5</f>
        <v>859047860295</v>
      </c>
      <c r="N210" s="39">
        <f>$AB$5</f>
        <v>12545691535</v>
      </c>
      <c r="O210" s="39">
        <f>$AA$5</f>
        <v>186368535</v>
      </c>
      <c r="P210" s="39">
        <f>$Z$5</f>
        <v>2820151</v>
      </c>
      <c r="Q210" s="39">
        <f>$Y$5</f>
        <v>43515</v>
      </c>
      <c r="R210" s="39">
        <f>$X$5</f>
        <v>685</v>
      </c>
      <c r="S210" s="39">
        <f>$X$2</f>
        <v>11</v>
      </c>
    </row>
    <row r="212" spans="10:21">
      <c r="J212" s="39"/>
      <c r="K212" s="39"/>
      <c r="L212" s="39"/>
      <c r="M212" s="39"/>
      <c r="N212" s="39"/>
      <c r="O212" s="39"/>
      <c r="P212" s="39"/>
      <c r="Q212" s="39"/>
      <c r="R212" s="39"/>
      <c r="S212" s="39"/>
    </row>
    <row r="213" spans="10:21">
      <c r="J213" s="39"/>
      <c r="K213" s="39"/>
      <c r="L213" s="39"/>
      <c r="M213" s="39"/>
      <c r="N213" s="39"/>
      <c r="O213" s="39"/>
      <c r="P213" s="39"/>
      <c r="Q213" s="39"/>
      <c r="R213" s="39"/>
      <c r="S213" s="39"/>
    </row>
    <row r="214" spans="10:21">
      <c r="J214" s="39">
        <f>$AO$5</f>
        <v>1.9538613311576207E+34</v>
      </c>
      <c r="K214" s="39">
        <f>$AN$5</f>
        <v>2.6034054115613975E+32</v>
      </c>
      <c r="L214" s="39">
        <f>$AM$5</f>
        <v>3.4781605591867382E+30</v>
      </c>
      <c r="M214" s="39">
        <f>$AL$5</f>
        <v>4.6613881837492098E+28</v>
      </c>
      <c r="N214" s="39">
        <f>$AK$5</f>
        <v>6.2701584820619147E+26</v>
      </c>
      <c r="O214" s="39">
        <f>$AJ$5</f>
        <v>8.4708966672821023E+24</v>
      </c>
      <c r="P214" s="39">
        <f>$AI$5</f>
        <v>1.1503166289706361E+23</v>
      </c>
      <c r="Q214" s="39">
        <f>$AH$5</f>
        <v>1.5716684413122047E+21</v>
      </c>
      <c r="R214" s="39">
        <f>$AG$5</f>
        <v>2.162994034885931E+19</v>
      </c>
      <c r="S214" s="63">
        <f>$AY$5</f>
        <v>3.1024417127888937E+18</v>
      </c>
    </row>
    <row r="215" spans="10:21">
      <c r="J215" s="39">
        <f>$AN$5</f>
        <v>2.6034054115613975E+32</v>
      </c>
      <c r="K215" s="39">
        <f>$AM$5</f>
        <v>3.4781605591867382E+30</v>
      </c>
      <c r="L215" s="39">
        <f>$AL$5</f>
        <v>4.6613881837492098E+28</v>
      </c>
      <c r="M215" s="39">
        <f>$AK$5</f>
        <v>6.2701584820619147E+26</v>
      </c>
      <c r="N215" s="39">
        <f>$AJ$5</f>
        <v>8.4708966672821023E+24</v>
      </c>
      <c r="O215" s="39">
        <f>$AI$5</f>
        <v>1.1503166289706361E+23</v>
      </c>
      <c r="P215" s="39">
        <f>$AH$5</f>
        <v>1.5716684413122047E+21</v>
      </c>
      <c r="Q215" s="39">
        <f>$AG$5</f>
        <v>2.162994034885931E+19</v>
      </c>
      <c r="R215" s="39">
        <f>$AF$5</f>
        <v>3.0024635741202643E+17</v>
      </c>
      <c r="S215" s="63">
        <f>$AX$5</f>
        <v>4.3074374358992288E+16</v>
      </c>
      <c r="U215" s="16"/>
    </row>
    <row r="216" spans="10:21">
      <c r="J216" s="39">
        <f>$AM$5</f>
        <v>3.4781605591867382E+30</v>
      </c>
      <c r="K216" s="39">
        <f>$AL$5</f>
        <v>4.6613881837492098E+28</v>
      </c>
      <c r="L216" s="39">
        <f>$AK$5</f>
        <v>6.2701584820619147E+26</v>
      </c>
      <c r="M216" s="39">
        <f>$AJ$5</f>
        <v>8.4708966672821023E+24</v>
      </c>
      <c r="N216" s="39">
        <f>$AI$5</f>
        <v>1.1503166289706361E+23</v>
      </c>
      <c r="O216" s="39">
        <f>$AH$5</f>
        <v>1.5716684413122047E+21</v>
      </c>
      <c r="P216" s="39">
        <f>$AG$5</f>
        <v>2.162994034885931E+19</v>
      </c>
      <c r="Q216" s="39">
        <f>$AF$5</f>
        <v>3.0024635741202643E+17</v>
      </c>
      <c r="R216" s="39">
        <f>$AE$5</f>
        <v>4210038387792135</v>
      </c>
      <c r="S216" s="63">
        <f>$AW$5</f>
        <v>603964096749226</v>
      </c>
      <c r="U216" s="22"/>
    </row>
    <row r="217" spans="10:21">
      <c r="J217" s="39">
        <f>$AL$5</f>
        <v>4.6613881837492098E+28</v>
      </c>
      <c r="K217" s="39">
        <f>$AK$5</f>
        <v>6.2701584820619147E+26</v>
      </c>
      <c r="L217" s="39">
        <f>$AJ$5</f>
        <v>8.4708966672821023E+24</v>
      </c>
      <c r="M217" s="39">
        <f>$AI$5</f>
        <v>1.1503166289706361E+23</v>
      </c>
      <c r="N217" s="39">
        <f>$AH$5</f>
        <v>1.5716684413122047E+21</v>
      </c>
      <c r="O217" s="39">
        <f>$AG$5</f>
        <v>2.162994034885931E+19</v>
      </c>
      <c r="P217" s="39">
        <f>$AF$5</f>
        <v>3.0024635741202643E+17</v>
      </c>
      <c r="Q217" s="39">
        <f>$AE$5</f>
        <v>4210038387792135</v>
      </c>
      <c r="R217" s="39">
        <f>$AD$5</f>
        <v>59732129675791</v>
      </c>
      <c r="S217" s="63">
        <f>$AV$5</f>
        <v>8565991486948</v>
      </c>
    </row>
    <row r="218" spans="10:21">
      <c r="J218" s="39">
        <f>$AK$5</f>
        <v>6.2701584820619147E+26</v>
      </c>
      <c r="K218" s="39">
        <f>$AJ$5</f>
        <v>8.4708966672821023E+24</v>
      </c>
      <c r="L218" s="39">
        <f>$AI$5</f>
        <v>1.1503166289706361E+23</v>
      </c>
      <c r="M218" s="39">
        <f>$AH$5</f>
        <v>1.5716684413122047E+21</v>
      </c>
      <c r="N218" s="39">
        <f>$AG$5</f>
        <v>2.162994034885931E+19</v>
      </c>
      <c r="O218" s="39">
        <f>$AF$5</f>
        <v>3.0024635741202643E+17</v>
      </c>
      <c r="P218" s="39">
        <f>$AE$5</f>
        <v>4210038387792135</v>
      </c>
      <c r="Q218" s="39">
        <f>$AD$5</f>
        <v>59732129675791</v>
      </c>
      <c r="R218" s="39">
        <f>$AC$5</f>
        <v>859047860295</v>
      </c>
      <c r="S218" s="63">
        <f>$AU$5</f>
        <v>123100393474</v>
      </c>
    </row>
    <row r="219" spans="10:21">
      <c r="J219" s="39">
        <f>$AJ$5</f>
        <v>8.4708966672821023E+24</v>
      </c>
      <c r="K219" s="39">
        <f>$AI$5</f>
        <v>1.1503166289706361E+23</v>
      </c>
      <c r="L219" s="39">
        <f>$AH$5</f>
        <v>1.5716684413122047E+21</v>
      </c>
      <c r="M219" s="39">
        <f>$AG$5</f>
        <v>2.162994034885931E+19</v>
      </c>
      <c r="N219" s="39">
        <f>$AF$5</f>
        <v>3.0024635741202643E+17</v>
      </c>
      <c r="O219" s="39">
        <f>$AE$5</f>
        <v>4210038387792135</v>
      </c>
      <c r="P219" s="39">
        <f>$AD$5</f>
        <v>59732129675791</v>
      </c>
      <c r="Q219" s="39">
        <f>$AC$5</f>
        <v>859047860295</v>
      </c>
      <c r="R219" s="39">
        <f>$AB$5</f>
        <v>12545691535</v>
      </c>
      <c r="S219" s="63">
        <f>$AT$5</f>
        <v>1795576924</v>
      </c>
    </row>
    <row r="220" spans="10:21">
      <c r="J220" s="39">
        <f>$AI$5</f>
        <v>1.1503166289706361E+23</v>
      </c>
      <c r="K220" s="39">
        <f>$AH$5</f>
        <v>1.5716684413122047E+21</v>
      </c>
      <c r="L220" s="39">
        <f>$AG$5</f>
        <v>2.162994034885931E+19</v>
      </c>
      <c r="M220" s="39">
        <f>$AF$5</f>
        <v>3.0024635741202643E+17</v>
      </c>
      <c r="N220" s="39">
        <f>$AE$5</f>
        <v>4210038387792135</v>
      </c>
      <c r="O220" s="39">
        <f>$AD$5</f>
        <v>59732129675791</v>
      </c>
      <c r="P220" s="39">
        <f>$AC$5</f>
        <v>859047860295</v>
      </c>
      <c r="Q220" s="39">
        <f>$AB$5</f>
        <v>12545691535</v>
      </c>
      <c r="R220" s="39">
        <f>$AA$5</f>
        <v>186368535</v>
      </c>
      <c r="S220" s="63">
        <f>$AS$5</f>
        <v>26626546</v>
      </c>
    </row>
    <row r="221" spans="10:21">
      <c r="J221" s="39">
        <f>$AH$5</f>
        <v>1.5716684413122047E+21</v>
      </c>
      <c r="K221" s="39">
        <f>$AG$5</f>
        <v>2.162994034885931E+19</v>
      </c>
      <c r="L221" s="39">
        <f>$AF$5</f>
        <v>3.0024635741202643E+17</v>
      </c>
      <c r="M221" s="39">
        <f>$AE$5</f>
        <v>4210038387792135</v>
      </c>
      <c r="N221" s="39">
        <f>$AD$5</f>
        <v>59732129675791</v>
      </c>
      <c r="O221" s="39">
        <f>$AC$5</f>
        <v>859047860295</v>
      </c>
      <c r="P221" s="39">
        <f>$AB$5</f>
        <v>12545691535</v>
      </c>
      <c r="Q221" s="39">
        <f>$AA$5</f>
        <v>186368535</v>
      </c>
      <c r="R221" s="39">
        <f>$Z$5</f>
        <v>2820151</v>
      </c>
      <c r="S221" s="63">
        <f>$AR$5</f>
        <v>401968</v>
      </c>
    </row>
    <row r="222" spans="10:21">
      <c r="J222" s="39">
        <f>$AG$5</f>
        <v>2.162994034885931E+19</v>
      </c>
      <c r="K222" s="39">
        <f>$AF$5</f>
        <v>3.0024635741202643E+17</v>
      </c>
      <c r="L222" s="39">
        <f>$AE$5</f>
        <v>4210038387792135</v>
      </c>
      <c r="M222" s="39">
        <f>$AD$5</f>
        <v>59732129675791</v>
      </c>
      <c r="N222" s="39">
        <f>$AC$5</f>
        <v>859047860295</v>
      </c>
      <c r="O222" s="39">
        <f>$AB$5</f>
        <v>12545691535</v>
      </c>
      <c r="P222" s="39">
        <f>$AA$5</f>
        <v>186368535</v>
      </c>
      <c r="Q222" s="39">
        <f>$Z$5</f>
        <v>2820151</v>
      </c>
      <c r="R222" s="39">
        <f>$Y$5</f>
        <v>43515</v>
      </c>
      <c r="S222" s="63">
        <f>$AQ$5</f>
        <v>6184</v>
      </c>
    </row>
    <row r="223" spans="10:21" ht="15.75" thickBot="1">
      <c r="J223" s="70">
        <f>$AF$5</f>
        <v>3.0024635741202643E+17</v>
      </c>
      <c r="K223" s="70">
        <f>$AE$5</f>
        <v>4210038387792135</v>
      </c>
      <c r="L223" s="70">
        <f>$AD$5</f>
        <v>59732129675791</v>
      </c>
      <c r="M223" s="70">
        <f>$AC$5</f>
        <v>859047860295</v>
      </c>
      <c r="N223" s="70">
        <f>$AB$5</f>
        <v>12545691535</v>
      </c>
      <c r="O223" s="70">
        <f>$AA$5</f>
        <v>186368535</v>
      </c>
      <c r="P223" s="70">
        <f>$Z$5</f>
        <v>2820151</v>
      </c>
      <c r="Q223" s="70">
        <f>$Y$5</f>
        <v>43515</v>
      </c>
      <c r="R223" s="70">
        <f>$X$5</f>
        <v>685</v>
      </c>
      <c r="S223" s="71">
        <f>$AP$5</f>
        <v>97</v>
      </c>
      <c r="T223" s="16" t="str">
        <f>[1]!xDiv([1]!xMatDet(J214:S223),[1]!xMatDet(J224:S233))</f>
        <v>1954617.64736693342415354004136</v>
      </c>
    </row>
    <row r="224" spans="10:21">
      <c r="J224" s="39">
        <f>$AO$5</f>
        <v>1.9538613311576207E+34</v>
      </c>
      <c r="K224" s="39">
        <f>$AN$5</f>
        <v>2.6034054115613975E+32</v>
      </c>
      <c r="L224" s="39">
        <f>$AM$5</f>
        <v>3.4781605591867382E+30</v>
      </c>
      <c r="M224" s="39">
        <f>$AL$5</f>
        <v>4.6613881837492098E+28</v>
      </c>
      <c r="N224" s="39">
        <f>$AK$5</f>
        <v>6.2701584820619147E+26</v>
      </c>
      <c r="O224" s="39">
        <f>$AJ$5</f>
        <v>8.4708966672821023E+24</v>
      </c>
      <c r="P224" s="39">
        <f>$AI$5</f>
        <v>1.1503166289706361E+23</v>
      </c>
      <c r="Q224" s="39">
        <f>$AH$5</f>
        <v>1.5716684413122047E+21</v>
      </c>
      <c r="R224" s="39">
        <f>$AG$5</f>
        <v>2.162994034885931E+19</v>
      </c>
      <c r="S224" s="39">
        <f>$AF$5</f>
        <v>3.0024635741202643E+17</v>
      </c>
    </row>
    <row r="225" spans="10:19">
      <c r="J225" s="39">
        <f>$AN$5</f>
        <v>2.6034054115613975E+32</v>
      </c>
      <c r="K225" s="39">
        <f>$AM$5</f>
        <v>3.4781605591867382E+30</v>
      </c>
      <c r="L225" s="39">
        <f>$AL$5</f>
        <v>4.6613881837492098E+28</v>
      </c>
      <c r="M225" s="39">
        <f>$AK$5</f>
        <v>6.2701584820619147E+26</v>
      </c>
      <c r="N225" s="39">
        <f>$AJ$5</f>
        <v>8.4708966672821023E+24</v>
      </c>
      <c r="O225" s="39">
        <f>$AI$5</f>
        <v>1.1503166289706361E+23</v>
      </c>
      <c r="P225" s="39">
        <f>$AH$5</f>
        <v>1.5716684413122047E+21</v>
      </c>
      <c r="Q225" s="39">
        <f>$AG$5</f>
        <v>2.162994034885931E+19</v>
      </c>
      <c r="R225" s="39">
        <f>$AF$5</f>
        <v>3.0024635741202643E+17</v>
      </c>
      <c r="S225" s="39">
        <f>$AE$5</f>
        <v>4210038387792135</v>
      </c>
    </row>
    <row r="226" spans="10:19">
      <c r="J226" s="39">
        <f>$AM$5</f>
        <v>3.4781605591867382E+30</v>
      </c>
      <c r="K226" s="39">
        <f>$AL$5</f>
        <v>4.6613881837492098E+28</v>
      </c>
      <c r="L226" s="39">
        <f>$AK$5</f>
        <v>6.2701584820619147E+26</v>
      </c>
      <c r="M226" s="39">
        <f>$AJ$5</f>
        <v>8.4708966672821023E+24</v>
      </c>
      <c r="N226" s="39">
        <f>$AI$5</f>
        <v>1.1503166289706361E+23</v>
      </c>
      <c r="O226" s="39">
        <f>$AH$5</f>
        <v>1.5716684413122047E+21</v>
      </c>
      <c r="P226" s="39">
        <f>$AG$5</f>
        <v>2.162994034885931E+19</v>
      </c>
      <c r="Q226" s="39">
        <f>$AF$5</f>
        <v>3.0024635741202643E+17</v>
      </c>
      <c r="R226" s="39">
        <f>$AE$5</f>
        <v>4210038387792135</v>
      </c>
      <c r="S226" s="39">
        <f>$AD$5</f>
        <v>59732129675791</v>
      </c>
    </row>
    <row r="227" spans="10:19">
      <c r="J227" s="39">
        <f>$AL$5</f>
        <v>4.6613881837492098E+28</v>
      </c>
      <c r="K227" s="39">
        <f>$AK$5</f>
        <v>6.2701584820619147E+26</v>
      </c>
      <c r="L227" s="39">
        <f>$AJ$5</f>
        <v>8.4708966672821023E+24</v>
      </c>
      <c r="M227" s="39">
        <f>$AI$5</f>
        <v>1.1503166289706361E+23</v>
      </c>
      <c r="N227" s="39">
        <f>$AH$5</f>
        <v>1.5716684413122047E+21</v>
      </c>
      <c r="O227" s="39">
        <f>$AG$5</f>
        <v>2.162994034885931E+19</v>
      </c>
      <c r="P227" s="39">
        <f>$AF$5</f>
        <v>3.0024635741202643E+17</v>
      </c>
      <c r="Q227" s="39">
        <f>$AE$5</f>
        <v>4210038387792135</v>
      </c>
      <c r="R227" s="39">
        <f>$AD$5</f>
        <v>59732129675791</v>
      </c>
      <c r="S227" s="39">
        <f>$AC$5</f>
        <v>859047860295</v>
      </c>
    </row>
    <row r="228" spans="10:19">
      <c r="J228" s="39">
        <f>$AK$5</f>
        <v>6.2701584820619147E+26</v>
      </c>
      <c r="K228" s="39">
        <f>$AJ$5</f>
        <v>8.4708966672821023E+24</v>
      </c>
      <c r="L228" s="39">
        <f>$AI$5</f>
        <v>1.1503166289706361E+23</v>
      </c>
      <c r="M228" s="39">
        <f>$AH$5</f>
        <v>1.5716684413122047E+21</v>
      </c>
      <c r="N228" s="39">
        <f>$AG$5</f>
        <v>2.162994034885931E+19</v>
      </c>
      <c r="O228" s="39">
        <f>$AF$5</f>
        <v>3.0024635741202643E+17</v>
      </c>
      <c r="P228" s="39">
        <f>$AE$5</f>
        <v>4210038387792135</v>
      </c>
      <c r="Q228" s="39">
        <f>$AD$5</f>
        <v>59732129675791</v>
      </c>
      <c r="R228" s="39">
        <f>$AC$5</f>
        <v>859047860295</v>
      </c>
      <c r="S228" s="39">
        <f>$AB$5</f>
        <v>12545691535</v>
      </c>
    </row>
    <row r="229" spans="10:19">
      <c r="J229" s="39">
        <f>$AJ$5</f>
        <v>8.4708966672821023E+24</v>
      </c>
      <c r="K229" s="39">
        <f>$AI$5</f>
        <v>1.1503166289706361E+23</v>
      </c>
      <c r="L229" s="39">
        <f>$AH$5</f>
        <v>1.5716684413122047E+21</v>
      </c>
      <c r="M229" s="39">
        <f>$AG$5</f>
        <v>2.162994034885931E+19</v>
      </c>
      <c r="N229" s="39">
        <f>$AF$5</f>
        <v>3.0024635741202643E+17</v>
      </c>
      <c r="O229" s="39">
        <f>$AE$5</f>
        <v>4210038387792135</v>
      </c>
      <c r="P229" s="39">
        <f>$AD$5</f>
        <v>59732129675791</v>
      </c>
      <c r="Q229" s="39">
        <f>$AC$5</f>
        <v>859047860295</v>
      </c>
      <c r="R229" s="39">
        <f>$AB$5</f>
        <v>12545691535</v>
      </c>
      <c r="S229" s="39">
        <f>$AA$5</f>
        <v>186368535</v>
      </c>
    </row>
    <row r="230" spans="10:19">
      <c r="J230" s="39">
        <f>$AI$5</f>
        <v>1.1503166289706361E+23</v>
      </c>
      <c r="K230" s="39">
        <f>$AH$5</f>
        <v>1.5716684413122047E+21</v>
      </c>
      <c r="L230" s="39">
        <f>$AG$5</f>
        <v>2.162994034885931E+19</v>
      </c>
      <c r="M230" s="39">
        <f>$AF$5</f>
        <v>3.0024635741202643E+17</v>
      </c>
      <c r="N230" s="39">
        <f>$AE$5</f>
        <v>4210038387792135</v>
      </c>
      <c r="O230" s="39">
        <f>$AD$5</f>
        <v>59732129675791</v>
      </c>
      <c r="P230" s="39">
        <f>$AC$5</f>
        <v>859047860295</v>
      </c>
      <c r="Q230" s="39">
        <f>$AB$5</f>
        <v>12545691535</v>
      </c>
      <c r="R230" s="39">
        <f>$AA$5</f>
        <v>186368535</v>
      </c>
      <c r="S230" s="39">
        <f>$Z$5</f>
        <v>2820151</v>
      </c>
    </row>
    <row r="231" spans="10:19">
      <c r="J231" s="39">
        <f>$AH$5</f>
        <v>1.5716684413122047E+21</v>
      </c>
      <c r="K231" s="39">
        <f>$AG$5</f>
        <v>2.162994034885931E+19</v>
      </c>
      <c r="L231" s="39">
        <f>$AF$5</f>
        <v>3.0024635741202643E+17</v>
      </c>
      <c r="M231" s="39">
        <f>$AE$5</f>
        <v>4210038387792135</v>
      </c>
      <c r="N231" s="39">
        <f>$AD$5</f>
        <v>59732129675791</v>
      </c>
      <c r="O231" s="39">
        <f>$AC$5</f>
        <v>859047860295</v>
      </c>
      <c r="P231" s="39">
        <f>$AB$5</f>
        <v>12545691535</v>
      </c>
      <c r="Q231" s="39">
        <f>$AA$5</f>
        <v>186368535</v>
      </c>
      <c r="R231" s="39">
        <f>$Z$5</f>
        <v>2820151</v>
      </c>
      <c r="S231" s="39">
        <f>$Y$5</f>
        <v>43515</v>
      </c>
    </row>
    <row r="232" spans="10:19">
      <c r="J232" s="39">
        <f>$AG$5</f>
        <v>2.162994034885931E+19</v>
      </c>
      <c r="K232" s="39">
        <f>$AF$5</f>
        <v>3.0024635741202643E+17</v>
      </c>
      <c r="L232" s="39">
        <f>$AE$5</f>
        <v>4210038387792135</v>
      </c>
      <c r="M232" s="39">
        <f>$AD$5</f>
        <v>59732129675791</v>
      </c>
      <c r="N232" s="39">
        <f>$AC$5</f>
        <v>859047860295</v>
      </c>
      <c r="O232" s="39">
        <f>$AB$5</f>
        <v>12545691535</v>
      </c>
      <c r="P232" s="39">
        <f>$AA$5</f>
        <v>186368535</v>
      </c>
      <c r="Q232" s="39">
        <f>$Z$5</f>
        <v>2820151</v>
      </c>
      <c r="R232" s="39">
        <f>$Y$5</f>
        <v>43515</v>
      </c>
      <c r="S232" s="39">
        <f>$X$5</f>
        <v>685</v>
      </c>
    </row>
    <row r="233" spans="10:19">
      <c r="J233" s="39">
        <f>$AF$5</f>
        <v>3.0024635741202643E+17</v>
      </c>
      <c r="K233" s="39">
        <f>$AE$5</f>
        <v>4210038387792135</v>
      </c>
      <c r="L233" s="39">
        <f>$AD$5</f>
        <v>59732129675791</v>
      </c>
      <c r="M233" s="39">
        <f>$AC$5</f>
        <v>859047860295</v>
      </c>
      <c r="N233" s="39">
        <f>$AB$5</f>
        <v>12545691535</v>
      </c>
      <c r="O233" s="39">
        <f>$AA$5</f>
        <v>186368535</v>
      </c>
      <c r="P233" s="39">
        <f>$Z$5</f>
        <v>2820151</v>
      </c>
      <c r="Q233" s="39">
        <f>$Y$5</f>
        <v>43515</v>
      </c>
      <c r="R233" s="39">
        <f>$X$5</f>
        <v>685</v>
      </c>
      <c r="S233" s="39">
        <f>$X$2</f>
        <v>11</v>
      </c>
    </row>
  </sheetData>
  <mergeCells count="1">
    <mergeCell ref="A1:BD1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sheetPr codeName="Hoja36"/>
  <dimension ref="A1:AO1001"/>
  <sheetViews>
    <sheetView topLeftCell="AB1" workbookViewId="0">
      <selection activeCell="AO10" sqref="AO10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1.2192617093678564</v>
      </c>
      <c r="O1" s="85" t="s">
        <v>86</v>
      </c>
      <c r="P1" s="86">
        <f>SUM(P4:P5000)</f>
        <v>11</v>
      </c>
      <c r="Q1" s="87">
        <f>SUM(Q4:Q5000)</f>
        <v>1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9'!BC7</f>
        <v>-0.20330800139345229</v>
      </c>
      <c r="C2" s="89" t="s">
        <v>88</v>
      </c>
      <c r="D2" s="90">
        <v>3</v>
      </c>
      <c r="E2" s="91">
        <v>1</v>
      </c>
      <c r="F2" s="86">
        <f>SMALL(A$2:A$5000,E2)</f>
        <v>-0.97088655293919146</v>
      </c>
      <c r="H2" s="92" t="s">
        <v>89</v>
      </c>
      <c r="I2" s="93">
        <f>SMALL(A1:A5000,E2)</f>
        <v>-0.97088655293919146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9'!BC8</f>
        <v>-0.32737994031049311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-0.50804337137378752</v>
      </c>
      <c r="H3" s="100"/>
      <c r="I3" s="93">
        <f>+I1-I2</f>
        <v>2.1901482623070478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0.51206446739526768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9'!BC9</f>
        <v>-0.39932197355665267</v>
      </c>
      <c r="E4" s="98">
        <f t="shared" ref="E4:E67" si="1">E3+1</f>
        <v>3</v>
      </c>
      <c r="F4" s="99">
        <f t="shared" si="0"/>
        <v>-0.39932197355665267</v>
      </c>
      <c r="H4" s="106"/>
      <c r="I4" s="107">
        <v>0.05</v>
      </c>
      <c r="K4" s="108">
        <f>$I$2-POWER(10,-$D$2)</f>
        <v>-0.97188655293919146</v>
      </c>
      <c r="L4" s="109">
        <f>K4+$I$4-POWER(10,-$D$3)</f>
        <v>-1.0218865529391914</v>
      </c>
      <c r="M4" s="91">
        <f>K4-5*10^-(D$2+1)</f>
        <v>-0.97238655293919141</v>
      </c>
      <c r="N4" s="110">
        <f>L4+5*10^-(D$2+1)</f>
        <v>-1.0213865529391914</v>
      </c>
      <c r="O4" s="111">
        <f>AVERAGE(K4,L4)</f>
        <v>-0.99688655293919148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4.4978647069497543E-8</v>
      </c>
      <c r="AF4" s="92" t="s">
        <v>108</v>
      </c>
      <c r="AG4" s="105">
        <f>KURT(A2:A5000)</f>
        <v>0.65612097987263418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9'!BC10</f>
        <v>0.4780066458042711</v>
      </c>
      <c r="E5" s="98">
        <f t="shared" si="1"/>
        <v>4</v>
      </c>
      <c r="F5" s="99">
        <f t="shared" si="0"/>
        <v>-0.32737994031049311</v>
      </c>
      <c r="K5" s="114">
        <f>L4+10^(-$D$2)</f>
        <v>-1.0208865529391915</v>
      </c>
      <c r="L5" s="115">
        <f>K5+$I$4-POWER(10,-$D$2)</f>
        <v>-0.97188655293919146</v>
      </c>
      <c r="M5" s="98">
        <f t="shared" ref="M5:M68" si="2">K5-5*10^-(D$2+1)</f>
        <v>-1.0213865529391914</v>
      </c>
      <c r="N5" s="116">
        <f t="shared" ref="N5:N68" si="3">L5+5*10^-(D$2+1)</f>
        <v>-0.97138655293919152</v>
      </c>
      <c r="O5" s="117">
        <f t="shared" ref="O5:O68" si="4">AVERAGE(K5,L5)</f>
        <v>-0.99638655293919154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-0.14897121698595583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9'!BC11</f>
        <v>-0.50804337137378752</v>
      </c>
      <c r="E6" s="98">
        <f t="shared" si="1"/>
        <v>5</v>
      </c>
      <c r="F6" s="99">
        <f t="shared" si="0"/>
        <v>-0.20330800139345229</v>
      </c>
      <c r="H6" s="139" t="s">
        <v>110</v>
      </c>
      <c r="I6" s="140"/>
      <c r="K6" s="114">
        <f t="shared" ref="K6:K69" si="8">L5+10^(-$D$2)</f>
        <v>-0.97088655293919146</v>
      </c>
      <c r="L6" s="115">
        <f t="shared" ref="L6:L69" si="9">K6+$I$4-POWER(10,-$D$2)</f>
        <v>-0.92188655293919142</v>
      </c>
      <c r="M6" s="98">
        <f t="shared" si="2"/>
        <v>-0.97138655293919141</v>
      </c>
      <c r="N6" s="116">
        <f t="shared" si="3"/>
        <v>-0.92138655293919147</v>
      </c>
      <c r="O6" s="117">
        <f t="shared" si="4"/>
        <v>-0.94638655293919149</v>
      </c>
      <c r="P6" s="98">
        <f t="shared" si="5"/>
        <v>1</v>
      </c>
      <c r="Q6" s="118">
        <f t="shared" si="6"/>
        <v>9.0909090909090912E-2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9'!BC12</f>
        <v>-0.97088655293919146</v>
      </c>
      <c r="E7" s="98">
        <f t="shared" si="1"/>
        <v>6</v>
      </c>
      <c r="F7" s="99">
        <f t="shared" si="0"/>
        <v>-0.14897121698595583</v>
      </c>
      <c r="H7" s="141">
        <f>+N7-M7</f>
        <v>4.9999999999999933E-2</v>
      </c>
      <c r="I7" s="142"/>
      <c r="K7" s="114">
        <f t="shared" si="8"/>
        <v>-0.92088655293919142</v>
      </c>
      <c r="L7" s="115">
        <f t="shared" si="9"/>
        <v>-0.87188655293919137</v>
      </c>
      <c r="M7" s="98">
        <f t="shared" si="2"/>
        <v>-0.92138655293919136</v>
      </c>
      <c r="N7" s="116">
        <f t="shared" si="3"/>
        <v>-0.87138655293919143</v>
      </c>
      <c r="O7" s="117">
        <f t="shared" si="4"/>
        <v>-0.89638655293919145</v>
      </c>
      <c r="P7" s="98">
        <f t="shared" si="5"/>
        <v>0</v>
      </c>
      <c r="Q7" s="118">
        <f t="shared" si="6"/>
        <v>0</v>
      </c>
      <c r="R7" s="98">
        <f t="shared" si="10"/>
        <v>1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2.9986957623646915</v>
      </c>
      <c r="AL7" s="39"/>
      <c r="AM7" s="39"/>
      <c r="AN7" s="39"/>
      <c r="AO7" s="104"/>
    </row>
    <row r="8" spans="1:41">
      <c r="A8" s="119">
        <f>+'MODELO 9'!BC13</f>
        <v>-0.14897121698595583</v>
      </c>
      <c r="E8" s="98">
        <f t="shared" si="1"/>
        <v>7</v>
      </c>
      <c r="F8" s="99">
        <f t="shared" si="0"/>
        <v>0.14813251583836973</v>
      </c>
      <c r="K8" s="114">
        <f t="shared" si="8"/>
        <v>-0.87088655293919137</v>
      </c>
      <c r="L8" s="115">
        <f t="shared" si="9"/>
        <v>-0.82188655293919133</v>
      </c>
      <c r="M8" s="98">
        <f t="shared" si="2"/>
        <v>-0.87138655293919132</v>
      </c>
      <c r="N8" s="116">
        <f t="shared" si="3"/>
        <v>-0.82138655293919138</v>
      </c>
      <c r="O8" s="117">
        <f t="shared" si="4"/>
        <v>-0.84638655293919141</v>
      </c>
      <c r="P8" s="98">
        <f t="shared" si="5"/>
        <v>0</v>
      </c>
      <c r="Q8" s="118">
        <f t="shared" si="6"/>
        <v>0</v>
      </c>
      <c r="R8" s="98">
        <f t="shared" si="10"/>
        <v>1</v>
      </c>
      <c r="S8" s="119">
        <f t="shared" si="7"/>
        <v>1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9'!BC14</f>
        <v>0.46664716838859022</v>
      </c>
      <c r="E9" s="98">
        <f t="shared" si="1"/>
        <v>8</v>
      </c>
      <c r="F9" s="99">
        <f t="shared" si="0"/>
        <v>0.24586351192556322</v>
      </c>
      <c r="K9" s="114">
        <f t="shared" si="8"/>
        <v>-0.82088655293919133</v>
      </c>
      <c r="L9" s="115">
        <f t="shared" si="9"/>
        <v>-0.77188655293919128</v>
      </c>
      <c r="M9" s="98">
        <f t="shared" si="2"/>
        <v>-0.82138655293919127</v>
      </c>
      <c r="N9" s="116">
        <f t="shared" si="3"/>
        <v>-0.77138655293919134</v>
      </c>
      <c r="O9" s="117">
        <f t="shared" si="4"/>
        <v>-0.79638655293919136</v>
      </c>
      <c r="P9" s="98">
        <f t="shared" si="5"/>
        <v>0</v>
      </c>
      <c r="Q9" s="118">
        <f t="shared" si="6"/>
        <v>0</v>
      </c>
      <c r="R9" s="98">
        <f t="shared" si="10"/>
        <v>1</v>
      </c>
      <c r="S9" s="119">
        <f t="shared" si="7"/>
        <v>1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9'!BC15</f>
        <v>1.2192617093678564</v>
      </c>
      <c r="E10" s="98">
        <f t="shared" si="1"/>
        <v>9</v>
      </c>
      <c r="F10" s="99">
        <f t="shared" si="0"/>
        <v>0.46664716838859022</v>
      </c>
      <c r="K10" s="114">
        <f t="shared" si="8"/>
        <v>-0.77088655293919128</v>
      </c>
      <c r="L10" s="115">
        <f t="shared" si="9"/>
        <v>-0.72188655293919124</v>
      </c>
      <c r="M10" s="98">
        <f t="shared" si="2"/>
        <v>-0.77138655293919123</v>
      </c>
      <c r="N10" s="116">
        <f t="shared" si="3"/>
        <v>-0.72138655293919129</v>
      </c>
      <c r="O10" s="117">
        <f t="shared" si="4"/>
        <v>-0.74638655293919132</v>
      </c>
      <c r="P10" s="98">
        <f t="shared" si="5"/>
        <v>0</v>
      </c>
      <c r="Q10" s="118">
        <f t="shared" si="6"/>
        <v>0</v>
      </c>
      <c r="R10" s="98">
        <f t="shared" si="10"/>
        <v>1</v>
      </c>
      <c r="S10" s="119">
        <f t="shared" si="7"/>
        <v>1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9'!BC16</f>
        <v>0.14813251583836973</v>
      </c>
      <c r="E11" s="98">
        <f t="shared" si="1"/>
        <v>10</v>
      </c>
      <c r="F11" s="99">
        <f t="shared" si="0"/>
        <v>0.4780066458042711</v>
      </c>
      <c r="K11" s="114">
        <f t="shared" si="8"/>
        <v>-0.72088655293919124</v>
      </c>
      <c r="L11" s="115">
        <f t="shared" si="9"/>
        <v>-0.6718865529391912</v>
      </c>
      <c r="M11" s="98">
        <f t="shared" si="2"/>
        <v>-0.72138655293919118</v>
      </c>
      <c r="N11" s="116">
        <f t="shared" si="3"/>
        <v>-0.67138655293919125</v>
      </c>
      <c r="O11" s="117">
        <f t="shared" si="4"/>
        <v>-0.69638655293919127</v>
      </c>
      <c r="P11" s="98">
        <f t="shared" si="5"/>
        <v>0</v>
      </c>
      <c r="Q11" s="118">
        <f t="shared" si="6"/>
        <v>0</v>
      </c>
      <c r="R11" s="98">
        <f t="shared" si="10"/>
        <v>1</v>
      </c>
      <c r="S11" s="119">
        <f t="shared" si="7"/>
        <v>1</v>
      </c>
      <c r="AJ11" s="120"/>
      <c r="AK11" s="39"/>
      <c r="AL11" s="39"/>
      <c r="AM11" s="39"/>
      <c r="AN11" s="39"/>
      <c r="AO11" s="104"/>
    </row>
    <row r="12" spans="1:41">
      <c r="A12" s="119">
        <f>+'MODELO 9'!BC17</f>
        <v>0.24586351192556322</v>
      </c>
      <c r="E12" s="98">
        <f t="shared" si="1"/>
        <v>11</v>
      </c>
      <c r="F12" s="99">
        <f t="shared" si="0"/>
        <v>1.2192617093678564</v>
      </c>
      <c r="K12" s="114">
        <f t="shared" si="8"/>
        <v>-0.67088655293919119</v>
      </c>
      <c r="L12" s="115">
        <f t="shared" si="9"/>
        <v>-0.62188655293919115</v>
      </c>
      <c r="M12" s="98">
        <f t="shared" si="2"/>
        <v>-0.67138655293919114</v>
      </c>
      <c r="N12" s="116">
        <f t="shared" si="3"/>
        <v>-0.62138655293919121</v>
      </c>
      <c r="O12" s="117">
        <f t="shared" si="4"/>
        <v>-0.64638655293919123</v>
      </c>
      <c r="P12" s="98">
        <f t="shared" si="5"/>
        <v>0</v>
      </c>
      <c r="Q12" s="118">
        <f t="shared" si="6"/>
        <v>0</v>
      </c>
      <c r="R12" s="98">
        <f t="shared" si="10"/>
        <v>1</v>
      </c>
      <c r="S12" s="119">
        <f t="shared" si="7"/>
        <v>1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-0.62088655293919115</v>
      </c>
      <c r="L13" s="115">
        <f t="shared" si="9"/>
        <v>-0.57188655293919111</v>
      </c>
      <c r="M13" s="98">
        <f t="shared" si="2"/>
        <v>-0.62138655293919109</v>
      </c>
      <c r="N13" s="116">
        <f t="shared" si="3"/>
        <v>-0.57138655293919116</v>
      </c>
      <c r="O13" s="117">
        <f t="shared" si="4"/>
        <v>-0.59638655293919118</v>
      </c>
      <c r="P13" s="98">
        <f t="shared" si="5"/>
        <v>0</v>
      </c>
      <c r="Q13" s="118">
        <f t="shared" si="6"/>
        <v>0</v>
      </c>
      <c r="R13" s="98">
        <f t="shared" si="10"/>
        <v>1</v>
      </c>
      <c r="S13" s="119">
        <f t="shared" si="7"/>
        <v>1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-0.57088655293919111</v>
      </c>
      <c r="L14" s="115">
        <f t="shared" si="9"/>
        <v>-0.52188655293919106</v>
      </c>
      <c r="M14" s="98">
        <f t="shared" si="2"/>
        <v>-0.57138655293919105</v>
      </c>
      <c r="N14" s="116">
        <f t="shared" si="3"/>
        <v>-0.52138655293919112</v>
      </c>
      <c r="O14" s="117">
        <f t="shared" si="4"/>
        <v>-0.54638655293919114</v>
      </c>
      <c r="P14" s="98">
        <f t="shared" si="5"/>
        <v>0</v>
      </c>
      <c r="Q14" s="118">
        <f t="shared" si="6"/>
        <v>0</v>
      </c>
      <c r="R14" s="98">
        <f t="shared" si="10"/>
        <v>1</v>
      </c>
      <c r="S14" s="119">
        <f t="shared" si="7"/>
        <v>1</v>
      </c>
    </row>
    <row r="15" spans="1:41">
      <c r="A15" s="119"/>
      <c r="E15" s="98">
        <f t="shared" si="1"/>
        <v>14</v>
      </c>
      <c r="F15" s="99"/>
      <c r="K15" s="114">
        <f t="shared" si="8"/>
        <v>-0.52088655293919106</v>
      </c>
      <c r="L15" s="115">
        <f t="shared" si="9"/>
        <v>-0.47188655293919107</v>
      </c>
      <c r="M15" s="98">
        <f t="shared" si="2"/>
        <v>-0.52138655293919101</v>
      </c>
      <c r="N15" s="116">
        <f t="shared" si="3"/>
        <v>-0.47138655293919107</v>
      </c>
      <c r="O15" s="117">
        <f t="shared" si="4"/>
        <v>-0.49638655293919109</v>
      </c>
      <c r="P15" s="98">
        <f t="shared" si="5"/>
        <v>1</v>
      </c>
      <c r="Q15" s="118">
        <f t="shared" si="6"/>
        <v>9.0909090909090912E-2</v>
      </c>
      <c r="R15" s="98">
        <f t="shared" si="10"/>
        <v>2</v>
      </c>
      <c r="S15" s="119">
        <f t="shared" si="7"/>
        <v>1</v>
      </c>
    </row>
    <row r="16" spans="1:41">
      <c r="A16" s="119"/>
      <c r="E16" s="98">
        <f t="shared" si="1"/>
        <v>15</v>
      </c>
      <c r="F16" s="99"/>
      <c r="K16" s="114">
        <f t="shared" si="8"/>
        <v>-0.47088655293919107</v>
      </c>
      <c r="L16" s="115">
        <f t="shared" si="9"/>
        <v>-0.42188655293919108</v>
      </c>
      <c r="M16" s="98">
        <f t="shared" si="2"/>
        <v>-0.47138655293919107</v>
      </c>
      <c r="N16" s="116">
        <f t="shared" si="3"/>
        <v>-0.42138655293919108</v>
      </c>
      <c r="O16" s="117">
        <f t="shared" si="4"/>
        <v>-0.44638655293919105</v>
      </c>
      <c r="P16" s="98">
        <f t="shared" si="5"/>
        <v>0</v>
      </c>
      <c r="Q16" s="118">
        <f t="shared" si="6"/>
        <v>0</v>
      </c>
      <c r="R16" s="98">
        <f t="shared" si="10"/>
        <v>2</v>
      </c>
      <c r="S16" s="119">
        <f t="shared" si="7"/>
        <v>2</v>
      </c>
    </row>
    <row r="17" spans="1:19">
      <c r="A17" s="119"/>
      <c r="E17" s="98">
        <f t="shared" si="1"/>
        <v>16</v>
      </c>
      <c r="F17" s="99"/>
      <c r="K17" s="114">
        <f t="shared" si="8"/>
        <v>-0.42088655293919108</v>
      </c>
      <c r="L17" s="115">
        <f t="shared" si="9"/>
        <v>-0.3718865529391911</v>
      </c>
      <c r="M17" s="98">
        <f t="shared" si="2"/>
        <v>-0.42138655293919108</v>
      </c>
      <c r="N17" s="116">
        <f t="shared" si="3"/>
        <v>-0.37138655293919109</v>
      </c>
      <c r="O17" s="117">
        <f t="shared" si="4"/>
        <v>-0.39638655293919112</v>
      </c>
      <c r="P17" s="98">
        <f t="shared" si="5"/>
        <v>1</v>
      </c>
      <c r="Q17" s="118">
        <f t="shared" si="6"/>
        <v>9.0909090909090912E-2</v>
      </c>
      <c r="R17" s="98">
        <f t="shared" si="10"/>
        <v>3</v>
      </c>
      <c r="S17" s="119">
        <f t="shared" si="7"/>
        <v>2</v>
      </c>
    </row>
    <row r="18" spans="1:19">
      <c r="A18" s="119"/>
      <c r="E18" s="98">
        <f t="shared" si="1"/>
        <v>17</v>
      </c>
      <c r="F18" s="99"/>
      <c r="K18" s="114">
        <f t="shared" si="8"/>
        <v>-0.37088655293919109</v>
      </c>
      <c r="L18" s="115">
        <f t="shared" si="9"/>
        <v>-0.32188655293919111</v>
      </c>
      <c r="M18" s="98">
        <f t="shared" si="2"/>
        <v>-0.37138655293919109</v>
      </c>
      <c r="N18" s="116">
        <f t="shared" si="3"/>
        <v>-0.32138655293919111</v>
      </c>
      <c r="O18" s="117">
        <f t="shared" si="4"/>
        <v>-0.34638655293919107</v>
      </c>
      <c r="P18" s="98">
        <f t="shared" si="5"/>
        <v>1</v>
      </c>
      <c r="Q18" s="118">
        <f t="shared" si="6"/>
        <v>9.0909090909090912E-2</v>
      </c>
      <c r="R18" s="98">
        <f t="shared" si="10"/>
        <v>4</v>
      </c>
      <c r="S18" s="119">
        <f t="shared" si="7"/>
        <v>3</v>
      </c>
    </row>
    <row r="19" spans="1:19">
      <c r="A19" s="119"/>
      <c r="E19" s="98">
        <f t="shared" si="1"/>
        <v>18</v>
      </c>
      <c r="F19" s="99"/>
      <c r="K19" s="114">
        <f t="shared" si="8"/>
        <v>-0.32088655293919111</v>
      </c>
      <c r="L19" s="115">
        <f t="shared" si="9"/>
        <v>-0.27188655293919112</v>
      </c>
      <c r="M19" s="98">
        <f t="shared" si="2"/>
        <v>-0.32138655293919111</v>
      </c>
      <c r="N19" s="116">
        <f t="shared" si="3"/>
        <v>-0.27138655293919112</v>
      </c>
      <c r="O19" s="117">
        <f t="shared" si="4"/>
        <v>-0.29638655293919114</v>
      </c>
      <c r="P19" s="98">
        <f t="shared" si="5"/>
        <v>0</v>
      </c>
      <c r="Q19" s="118">
        <f t="shared" si="6"/>
        <v>0</v>
      </c>
      <c r="R19" s="98">
        <f t="shared" si="10"/>
        <v>4</v>
      </c>
      <c r="S19" s="119">
        <f t="shared" si="7"/>
        <v>4</v>
      </c>
    </row>
    <row r="20" spans="1:19">
      <c r="A20" s="119"/>
      <c r="E20" s="98">
        <f t="shared" si="1"/>
        <v>19</v>
      </c>
      <c r="F20" s="99"/>
      <c r="K20" s="114">
        <f t="shared" si="8"/>
        <v>-0.27088655293919112</v>
      </c>
      <c r="L20" s="115">
        <f t="shared" si="9"/>
        <v>-0.22188655293919113</v>
      </c>
      <c r="M20" s="98">
        <f t="shared" si="2"/>
        <v>-0.27138655293919112</v>
      </c>
      <c r="N20" s="116">
        <f t="shared" si="3"/>
        <v>-0.22138655293919113</v>
      </c>
      <c r="O20" s="117">
        <f t="shared" si="4"/>
        <v>-0.24638655293919112</v>
      </c>
      <c r="P20" s="98">
        <f t="shared" si="5"/>
        <v>0</v>
      </c>
      <c r="Q20" s="118">
        <f t="shared" si="6"/>
        <v>0</v>
      </c>
      <c r="R20" s="98">
        <f t="shared" si="10"/>
        <v>4</v>
      </c>
      <c r="S20" s="119">
        <f t="shared" si="7"/>
        <v>4</v>
      </c>
    </row>
    <row r="21" spans="1:19">
      <c r="A21" s="119"/>
      <c r="E21" s="98">
        <f t="shared" si="1"/>
        <v>20</v>
      </c>
      <c r="F21" s="99"/>
      <c r="K21" s="114">
        <f t="shared" si="8"/>
        <v>-0.22088655293919113</v>
      </c>
      <c r="L21" s="115">
        <f t="shared" si="9"/>
        <v>-0.17188655293919114</v>
      </c>
      <c r="M21" s="98">
        <f t="shared" si="2"/>
        <v>-0.22138655293919113</v>
      </c>
      <c r="N21" s="116">
        <f t="shared" si="3"/>
        <v>-0.17138655293919114</v>
      </c>
      <c r="O21" s="117">
        <f t="shared" si="4"/>
        <v>-0.19638655293919113</v>
      </c>
      <c r="P21" s="98">
        <f t="shared" si="5"/>
        <v>1</v>
      </c>
      <c r="Q21" s="118">
        <f t="shared" si="6"/>
        <v>9.0909090909090912E-2</v>
      </c>
      <c r="R21" s="98">
        <f t="shared" si="10"/>
        <v>5</v>
      </c>
      <c r="S21" s="119">
        <f t="shared" si="7"/>
        <v>4</v>
      </c>
    </row>
    <row r="22" spans="1:19">
      <c r="A22" s="119"/>
      <c r="E22" s="98">
        <f t="shared" si="1"/>
        <v>21</v>
      </c>
      <c r="F22" s="99"/>
      <c r="K22" s="114">
        <f t="shared" si="8"/>
        <v>-0.17088655293919114</v>
      </c>
      <c r="L22" s="115">
        <f t="shared" si="9"/>
        <v>-0.12188655293919114</v>
      </c>
      <c r="M22" s="98">
        <f t="shared" si="2"/>
        <v>-0.17138655293919114</v>
      </c>
      <c r="N22" s="116">
        <f t="shared" si="3"/>
        <v>-0.12138655293919114</v>
      </c>
      <c r="O22" s="117">
        <f t="shared" si="4"/>
        <v>-0.14638655293919114</v>
      </c>
      <c r="P22" s="98">
        <f t="shared" si="5"/>
        <v>1</v>
      </c>
      <c r="Q22" s="118">
        <f t="shared" si="6"/>
        <v>9.0909090909090912E-2</v>
      </c>
      <c r="R22" s="98">
        <f t="shared" si="10"/>
        <v>6</v>
      </c>
      <c r="S22" s="119">
        <f t="shared" si="7"/>
        <v>5</v>
      </c>
    </row>
    <row r="23" spans="1:19">
      <c r="A23" s="119"/>
      <c r="E23" s="98">
        <f t="shared" si="1"/>
        <v>22</v>
      </c>
      <c r="F23" s="99"/>
      <c r="K23" s="114">
        <f t="shared" si="8"/>
        <v>-0.12088655293919114</v>
      </c>
      <c r="L23" s="115">
        <f t="shared" si="9"/>
        <v>-7.1886552939191134E-2</v>
      </c>
      <c r="M23" s="98">
        <f t="shared" si="2"/>
        <v>-0.12138655293919114</v>
      </c>
      <c r="N23" s="116">
        <f t="shared" si="3"/>
        <v>-7.1386552939191134E-2</v>
      </c>
      <c r="O23" s="117">
        <f t="shared" si="4"/>
        <v>-9.6386552939191128E-2</v>
      </c>
      <c r="P23" s="98">
        <f t="shared" si="5"/>
        <v>0</v>
      </c>
      <c r="Q23" s="118">
        <f t="shared" si="6"/>
        <v>0</v>
      </c>
      <c r="R23" s="98">
        <f t="shared" si="10"/>
        <v>6</v>
      </c>
      <c r="S23" s="119">
        <f t="shared" si="7"/>
        <v>6</v>
      </c>
    </row>
    <row r="24" spans="1:19">
      <c r="A24" s="119"/>
      <c r="E24" s="98">
        <f t="shared" si="1"/>
        <v>23</v>
      </c>
      <c r="F24" s="99"/>
      <c r="K24" s="114">
        <f t="shared" si="8"/>
        <v>-7.0886552939191133E-2</v>
      </c>
      <c r="L24" s="115">
        <f t="shared" si="9"/>
        <v>-2.1886552939191131E-2</v>
      </c>
      <c r="M24" s="98">
        <f t="shared" si="2"/>
        <v>-7.1386552939191134E-2</v>
      </c>
      <c r="N24" s="116">
        <f t="shared" si="3"/>
        <v>-2.1386552939191131E-2</v>
      </c>
      <c r="O24" s="117">
        <f t="shared" si="4"/>
        <v>-4.6386552939191132E-2</v>
      </c>
      <c r="P24" s="98">
        <f t="shared" si="5"/>
        <v>0</v>
      </c>
      <c r="Q24" s="118">
        <f t="shared" si="6"/>
        <v>0</v>
      </c>
      <c r="R24" s="98">
        <f t="shared" si="10"/>
        <v>6</v>
      </c>
      <c r="S24" s="119">
        <f t="shared" si="7"/>
        <v>6</v>
      </c>
    </row>
    <row r="25" spans="1:19">
      <c r="A25" s="119"/>
      <c r="E25" s="98">
        <f t="shared" si="1"/>
        <v>24</v>
      </c>
      <c r="F25" s="99"/>
      <c r="K25" s="114">
        <f t="shared" si="8"/>
        <v>-2.088655293919113E-2</v>
      </c>
      <c r="L25" s="115">
        <f t="shared" si="9"/>
        <v>2.8113447060808872E-2</v>
      </c>
      <c r="M25" s="98">
        <f t="shared" si="2"/>
        <v>-2.1386552939191131E-2</v>
      </c>
      <c r="N25" s="116">
        <f t="shared" si="3"/>
        <v>2.8613447060808872E-2</v>
      </c>
      <c r="O25" s="117">
        <f t="shared" si="4"/>
        <v>3.6134470608088706E-3</v>
      </c>
      <c r="P25" s="98">
        <f t="shared" si="5"/>
        <v>0</v>
      </c>
      <c r="Q25" s="118">
        <f t="shared" si="6"/>
        <v>0</v>
      </c>
      <c r="R25" s="98">
        <f t="shared" si="10"/>
        <v>6</v>
      </c>
      <c r="S25" s="119">
        <f t="shared" si="7"/>
        <v>6</v>
      </c>
    </row>
    <row r="26" spans="1:19">
      <c r="A26" s="119"/>
      <c r="E26" s="98">
        <f t="shared" si="1"/>
        <v>25</v>
      </c>
      <c r="F26" s="99"/>
      <c r="K26" s="114">
        <f t="shared" si="8"/>
        <v>2.9113447060808872E-2</v>
      </c>
      <c r="L26" s="115">
        <f t="shared" si="9"/>
        <v>7.8113447060808874E-2</v>
      </c>
      <c r="M26" s="98">
        <f t="shared" si="2"/>
        <v>2.8613447060808872E-2</v>
      </c>
      <c r="N26" s="116">
        <f t="shared" si="3"/>
        <v>7.8613447060808875E-2</v>
      </c>
      <c r="O26" s="117">
        <f t="shared" si="4"/>
        <v>5.3613447060808873E-2</v>
      </c>
      <c r="P26" s="98">
        <f t="shared" si="5"/>
        <v>0</v>
      </c>
      <c r="Q26" s="118">
        <f t="shared" si="6"/>
        <v>0</v>
      </c>
      <c r="R26" s="98">
        <f t="shared" si="10"/>
        <v>6</v>
      </c>
      <c r="S26" s="119">
        <f t="shared" si="7"/>
        <v>6</v>
      </c>
    </row>
    <row r="27" spans="1:19">
      <c r="A27" s="119"/>
      <c r="E27" s="98">
        <f t="shared" si="1"/>
        <v>26</v>
      </c>
      <c r="F27" s="99"/>
      <c r="K27" s="114">
        <f t="shared" si="8"/>
        <v>7.9113447060808875E-2</v>
      </c>
      <c r="L27" s="115">
        <f t="shared" si="9"/>
        <v>0.12811344706080888</v>
      </c>
      <c r="M27" s="98">
        <f t="shared" si="2"/>
        <v>7.8613447060808875E-2</v>
      </c>
      <c r="N27" s="116">
        <f t="shared" si="3"/>
        <v>0.12861344706080888</v>
      </c>
      <c r="O27" s="117">
        <f t="shared" si="4"/>
        <v>0.10361344706080888</v>
      </c>
      <c r="P27" s="98">
        <f t="shared" si="5"/>
        <v>0</v>
      </c>
      <c r="Q27" s="118">
        <f t="shared" si="6"/>
        <v>0</v>
      </c>
      <c r="R27" s="98">
        <f t="shared" si="10"/>
        <v>6</v>
      </c>
      <c r="S27" s="119">
        <f t="shared" si="7"/>
        <v>6</v>
      </c>
    </row>
    <row r="28" spans="1:19">
      <c r="A28" s="119"/>
      <c r="E28" s="98">
        <f t="shared" si="1"/>
        <v>27</v>
      </c>
      <c r="F28" s="99"/>
      <c r="K28" s="114">
        <f t="shared" si="8"/>
        <v>0.12911344706080888</v>
      </c>
      <c r="L28" s="115">
        <f t="shared" si="9"/>
        <v>0.17811344706080889</v>
      </c>
      <c r="M28" s="98">
        <f t="shared" si="2"/>
        <v>0.12861344706080888</v>
      </c>
      <c r="N28" s="116">
        <f t="shared" si="3"/>
        <v>0.17861344706080889</v>
      </c>
      <c r="O28" s="117">
        <f t="shared" si="4"/>
        <v>0.15361344706080887</v>
      </c>
      <c r="P28" s="98">
        <f t="shared" si="5"/>
        <v>1</v>
      </c>
      <c r="Q28" s="118">
        <f t="shared" si="6"/>
        <v>9.0909090909090912E-2</v>
      </c>
      <c r="R28" s="98">
        <f t="shared" si="10"/>
        <v>7</v>
      </c>
      <c r="S28" s="119">
        <f t="shared" si="7"/>
        <v>6</v>
      </c>
    </row>
    <row r="29" spans="1:19">
      <c r="A29" s="119"/>
      <c r="E29" s="98">
        <f t="shared" si="1"/>
        <v>28</v>
      </c>
      <c r="F29" s="99"/>
      <c r="K29" s="114">
        <f t="shared" si="8"/>
        <v>0.17911344706080889</v>
      </c>
      <c r="L29" s="115">
        <f t="shared" si="9"/>
        <v>0.22811344706080888</v>
      </c>
      <c r="M29" s="98">
        <f t="shared" si="2"/>
        <v>0.17861344706080889</v>
      </c>
      <c r="N29" s="116">
        <f t="shared" si="3"/>
        <v>0.22861344706080888</v>
      </c>
      <c r="O29" s="117">
        <f t="shared" si="4"/>
        <v>0.20361344706080889</v>
      </c>
      <c r="P29" s="98">
        <f t="shared" si="5"/>
        <v>0</v>
      </c>
      <c r="Q29" s="118">
        <f t="shared" si="6"/>
        <v>0</v>
      </c>
      <c r="R29" s="98">
        <f t="shared" si="10"/>
        <v>7</v>
      </c>
      <c r="S29" s="119">
        <f t="shared" si="7"/>
        <v>7</v>
      </c>
    </row>
    <row r="30" spans="1:19">
      <c r="A30" s="119"/>
      <c r="E30" s="98">
        <f t="shared" si="1"/>
        <v>29</v>
      </c>
      <c r="F30" s="99"/>
      <c r="K30" s="114">
        <f t="shared" si="8"/>
        <v>0.22911344706080888</v>
      </c>
      <c r="L30" s="115">
        <f t="shared" si="9"/>
        <v>0.27811344706080887</v>
      </c>
      <c r="M30" s="98">
        <f t="shared" si="2"/>
        <v>0.22861344706080888</v>
      </c>
      <c r="N30" s="116">
        <f t="shared" si="3"/>
        <v>0.27861344706080887</v>
      </c>
      <c r="O30" s="117">
        <f t="shared" si="4"/>
        <v>0.25361344706080891</v>
      </c>
      <c r="P30" s="98">
        <f t="shared" si="5"/>
        <v>1</v>
      </c>
      <c r="Q30" s="118">
        <f t="shared" si="6"/>
        <v>9.0909090909090912E-2</v>
      </c>
      <c r="R30" s="98">
        <f t="shared" si="10"/>
        <v>8</v>
      </c>
      <c r="S30" s="119">
        <f t="shared" si="7"/>
        <v>7</v>
      </c>
    </row>
    <row r="31" spans="1:19">
      <c r="A31" s="119"/>
      <c r="E31" s="98">
        <f t="shared" si="1"/>
        <v>30</v>
      </c>
      <c r="F31" s="99"/>
      <c r="K31" s="114">
        <f t="shared" si="8"/>
        <v>0.27911344706080887</v>
      </c>
      <c r="L31" s="115">
        <f t="shared" si="9"/>
        <v>0.32811344706080886</v>
      </c>
      <c r="M31" s="98">
        <f t="shared" si="2"/>
        <v>0.27861344706080887</v>
      </c>
      <c r="N31" s="116">
        <f t="shared" si="3"/>
        <v>0.32861344706080886</v>
      </c>
      <c r="O31" s="117">
        <f t="shared" si="4"/>
        <v>0.30361344706080884</v>
      </c>
      <c r="P31" s="98">
        <f t="shared" si="5"/>
        <v>0</v>
      </c>
      <c r="Q31" s="118">
        <f t="shared" si="6"/>
        <v>0</v>
      </c>
      <c r="R31" s="98">
        <f t="shared" si="10"/>
        <v>8</v>
      </c>
      <c r="S31" s="119">
        <f t="shared" si="7"/>
        <v>8</v>
      </c>
    </row>
    <row r="32" spans="1:19">
      <c r="A32" s="119"/>
      <c r="E32" s="98">
        <f t="shared" si="1"/>
        <v>31</v>
      </c>
      <c r="F32" s="99"/>
      <c r="K32" s="114">
        <f t="shared" si="8"/>
        <v>0.32911344706080886</v>
      </c>
      <c r="L32" s="115">
        <f t="shared" si="9"/>
        <v>0.37811344706080885</v>
      </c>
      <c r="M32" s="98">
        <f t="shared" si="2"/>
        <v>0.32861344706080886</v>
      </c>
      <c r="N32" s="116">
        <f t="shared" si="3"/>
        <v>0.37861344706080885</v>
      </c>
      <c r="O32" s="117">
        <f t="shared" si="4"/>
        <v>0.35361344706080888</v>
      </c>
      <c r="P32" s="98">
        <f t="shared" si="5"/>
        <v>0</v>
      </c>
      <c r="Q32" s="118">
        <f t="shared" si="6"/>
        <v>0</v>
      </c>
      <c r="R32" s="98">
        <f t="shared" si="10"/>
        <v>8</v>
      </c>
      <c r="S32" s="119">
        <f t="shared" si="7"/>
        <v>8</v>
      </c>
    </row>
    <row r="33" spans="1:19">
      <c r="A33" s="119"/>
      <c r="E33" s="98">
        <f t="shared" si="1"/>
        <v>32</v>
      </c>
      <c r="F33" s="99"/>
      <c r="K33" s="114">
        <f t="shared" si="8"/>
        <v>0.37911344706080885</v>
      </c>
      <c r="L33" s="115">
        <f t="shared" si="9"/>
        <v>0.42811344706080884</v>
      </c>
      <c r="M33" s="98">
        <f t="shared" si="2"/>
        <v>0.37861344706080885</v>
      </c>
      <c r="N33" s="116">
        <f t="shared" si="3"/>
        <v>0.42861344706080884</v>
      </c>
      <c r="O33" s="117">
        <f t="shared" si="4"/>
        <v>0.40361344706080882</v>
      </c>
      <c r="P33" s="98">
        <f t="shared" si="5"/>
        <v>0</v>
      </c>
      <c r="Q33" s="118">
        <f t="shared" si="6"/>
        <v>0</v>
      </c>
      <c r="R33" s="98">
        <f t="shared" si="10"/>
        <v>8</v>
      </c>
      <c r="S33" s="119">
        <f t="shared" si="7"/>
        <v>8</v>
      </c>
    </row>
    <row r="34" spans="1:19">
      <c r="A34" s="119"/>
      <c r="E34" s="98">
        <f t="shared" si="1"/>
        <v>33</v>
      </c>
      <c r="F34" s="99"/>
      <c r="K34" s="114">
        <f t="shared" si="8"/>
        <v>0.42911344706080884</v>
      </c>
      <c r="L34" s="115">
        <f t="shared" si="9"/>
        <v>0.47811344706080883</v>
      </c>
      <c r="M34" s="98">
        <f t="shared" si="2"/>
        <v>0.42861344706080884</v>
      </c>
      <c r="N34" s="116">
        <f t="shared" si="3"/>
        <v>0.47861344706080883</v>
      </c>
      <c r="O34" s="117">
        <f t="shared" si="4"/>
        <v>0.45361344706080886</v>
      </c>
      <c r="P34" s="98">
        <f t="shared" si="5"/>
        <v>2</v>
      </c>
      <c r="Q34" s="118">
        <f t="shared" si="6"/>
        <v>0.18181818181818182</v>
      </c>
      <c r="R34" s="98">
        <f t="shared" si="10"/>
        <v>10</v>
      </c>
      <c r="S34" s="119">
        <f t="shared" si="7"/>
        <v>8</v>
      </c>
    </row>
    <row r="35" spans="1:19">
      <c r="A35" s="119"/>
      <c r="E35" s="98">
        <f t="shared" si="1"/>
        <v>34</v>
      </c>
      <c r="F35" s="99"/>
      <c r="K35" s="114">
        <f t="shared" si="8"/>
        <v>0.47911344706080883</v>
      </c>
      <c r="L35" s="115">
        <f t="shared" si="9"/>
        <v>0.52811344706080887</v>
      </c>
      <c r="M35" s="98">
        <f t="shared" si="2"/>
        <v>0.47861344706080883</v>
      </c>
      <c r="N35" s="116">
        <f t="shared" si="3"/>
        <v>0.52861344706080882</v>
      </c>
      <c r="O35" s="117">
        <f t="shared" si="4"/>
        <v>0.50361344706080891</v>
      </c>
      <c r="P35" s="98">
        <f t="shared" si="5"/>
        <v>0</v>
      </c>
      <c r="Q35" s="118">
        <f t="shared" si="6"/>
        <v>0</v>
      </c>
      <c r="R35" s="98">
        <f t="shared" si="10"/>
        <v>10</v>
      </c>
      <c r="S35" s="119">
        <f t="shared" si="7"/>
        <v>10</v>
      </c>
    </row>
    <row r="36" spans="1:19">
      <c r="A36" s="119"/>
      <c r="E36" s="98">
        <f t="shared" si="1"/>
        <v>35</v>
      </c>
      <c r="F36" s="99"/>
      <c r="K36" s="114">
        <f t="shared" si="8"/>
        <v>0.52911344706080887</v>
      </c>
      <c r="L36" s="115">
        <f t="shared" si="9"/>
        <v>0.57811344706080892</v>
      </c>
      <c r="M36" s="98">
        <f t="shared" si="2"/>
        <v>0.52861344706080893</v>
      </c>
      <c r="N36" s="116">
        <f t="shared" si="3"/>
        <v>0.57861344706080886</v>
      </c>
      <c r="O36" s="117">
        <f t="shared" si="4"/>
        <v>0.55361344706080895</v>
      </c>
      <c r="P36" s="98">
        <f t="shared" si="5"/>
        <v>0</v>
      </c>
      <c r="Q36" s="118">
        <f t="shared" si="6"/>
        <v>0</v>
      </c>
      <c r="R36" s="98">
        <f t="shared" si="10"/>
        <v>10</v>
      </c>
      <c r="S36" s="119">
        <f t="shared" si="7"/>
        <v>10</v>
      </c>
    </row>
    <row r="37" spans="1:19">
      <c r="A37" s="119"/>
      <c r="E37" s="98">
        <f t="shared" si="1"/>
        <v>36</v>
      </c>
      <c r="F37" s="99"/>
      <c r="K37" s="114">
        <f t="shared" si="8"/>
        <v>0.57911344706080892</v>
      </c>
      <c r="L37" s="115">
        <f t="shared" si="9"/>
        <v>0.62811344706080896</v>
      </c>
      <c r="M37" s="98">
        <f t="shared" si="2"/>
        <v>0.57861344706080897</v>
      </c>
      <c r="N37" s="116">
        <f t="shared" si="3"/>
        <v>0.62861344706080891</v>
      </c>
      <c r="O37" s="117">
        <f t="shared" si="4"/>
        <v>0.60361344706080899</v>
      </c>
      <c r="P37" s="98">
        <f t="shared" si="5"/>
        <v>0</v>
      </c>
      <c r="Q37" s="118">
        <f t="shared" si="6"/>
        <v>0</v>
      </c>
      <c r="R37" s="98">
        <f t="shared" si="10"/>
        <v>10</v>
      </c>
      <c r="S37" s="119">
        <f t="shared" si="7"/>
        <v>10</v>
      </c>
    </row>
    <row r="38" spans="1:19">
      <c r="A38" s="119"/>
      <c r="E38" s="98">
        <f t="shared" si="1"/>
        <v>37</v>
      </c>
      <c r="F38" s="99"/>
      <c r="K38" s="114">
        <f t="shared" si="8"/>
        <v>0.62911344706080896</v>
      </c>
      <c r="L38" s="115">
        <f t="shared" si="9"/>
        <v>0.678113447060809</v>
      </c>
      <c r="M38" s="98">
        <f t="shared" si="2"/>
        <v>0.62861344706080902</v>
      </c>
      <c r="N38" s="116">
        <f t="shared" si="3"/>
        <v>0.67861344706080895</v>
      </c>
      <c r="O38" s="117">
        <f t="shared" si="4"/>
        <v>0.65361344706080904</v>
      </c>
      <c r="P38" s="98">
        <f t="shared" si="5"/>
        <v>0</v>
      </c>
      <c r="Q38" s="118">
        <f t="shared" si="6"/>
        <v>0</v>
      </c>
      <c r="R38" s="98">
        <f t="shared" si="10"/>
        <v>10</v>
      </c>
      <c r="S38" s="119">
        <f t="shared" si="7"/>
        <v>10</v>
      </c>
    </row>
    <row r="39" spans="1:19">
      <c r="A39" s="119"/>
      <c r="E39" s="98">
        <f t="shared" si="1"/>
        <v>38</v>
      </c>
      <c r="F39" s="99"/>
      <c r="K39" s="114">
        <f t="shared" si="8"/>
        <v>0.67911344706080901</v>
      </c>
      <c r="L39" s="115">
        <f t="shared" si="9"/>
        <v>0.72811344706080905</v>
      </c>
      <c r="M39" s="98">
        <f t="shared" si="2"/>
        <v>0.67861344706080906</v>
      </c>
      <c r="N39" s="116">
        <f t="shared" si="3"/>
        <v>0.72861344706080899</v>
      </c>
      <c r="O39" s="117">
        <f t="shared" si="4"/>
        <v>0.70361344706080908</v>
      </c>
      <c r="P39" s="98">
        <f t="shared" si="5"/>
        <v>0</v>
      </c>
      <c r="Q39" s="118">
        <f t="shared" si="6"/>
        <v>0</v>
      </c>
      <c r="R39" s="98">
        <f t="shared" si="10"/>
        <v>10</v>
      </c>
      <c r="S39" s="119">
        <f t="shared" si="7"/>
        <v>10</v>
      </c>
    </row>
    <row r="40" spans="1:19">
      <c r="A40" s="119"/>
      <c r="E40" s="98">
        <f t="shared" si="1"/>
        <v>39</v>
      </c>
      <c r="F40" s="99"/>
      <c r="K40" s="114">
        <f t="shared" si="8"/>
        <v>0.72911344706080905</v>
      </c>
      <c r="L40" s="115">
        <f t="shared" si="9"/>
        <v>0.77811344706080909</v>
      </c>
      <c r="M40" s="98">
        <f t="shared" si="2"/>
        <v>0.72861344706080911</v>
      </c>
      <c r="N40" s="116">
        <f t="shared" si="3"/>
        <v>0.77861344706080904</v>
      </c>
      <c r="O40" s="117">
        <f t="shared" si="4"/>
        <v>0.75361344706080913</v>
      </c>
      <c r="P40" s="98">
        <f t="shared" si="5"/>
        <v>0</v>
      </c>
      <c r="Q40" s="118">
        <f t="shared" si="6"/>
        <v>0</v>
      </c>
      <c r="R40" s="98">
        <f t="shared" si="10"/>
        <v>10</v>
      </c>
      <c r="S40" s="119">
        <f t="shared" si="7"/>
        <v>10</v>
      </c>
    </row>
    <row r="41" spans="1:19">
      <c r="A41" s="119"/>
      <c r="E41" s="98">
        <f t="shared" si="1"/>
        <v>40</v>
      </c>
      <c r="F41" s="99"/>
      <c r="K41" s="114">
        <f t="shared" si="8"/>
        <v>0.77911344706080909</v>
      </c>
      <c r="L41" s="115">
        <f t="shared" si="9"/>
        <v>0.82811344706080914</v>
      </c>
      <c r="M41" s="98">
        <f t="shared" si="2"/>
        <v>0.77861344706080915</v>
      </c>
      <c r="N41" s="116">
        <f t="shared" si="3"/>
        <v>0.82861344706080908</v>
      </c>
      <c r="O41" s="117">
        <f t="shared" si="4"/>
        <v>0.80361344706080917</v>
      </c>
      <c r="P41" s="98">
        <f t="shared" si="5"/>
        <v>0</v>
      </c>
      <c r="Q41" s="118">
        <f t="shared" si="6"/>
        <v>0</v>
      </c>
      <c r="R41" s="98">
        <f t="shared" si="10"/>
        <v>10</v>
      </c>
      <c r="S41" s="119">
        <f t="shared" si="7"/>
        <v>10</v>
      </c>
    </row>
    <row r="42" spans="1:19">
      <c r="A42" s="119"/>
      <c r="E42" s="98">
        <f t="shared" si="1"/>
        <v>41</v>
      </c>
      <c r="F42" s="99"/>
      <c r="K42" s="114">
        <f t="shared" si="8"/>
        <v>0.82911344706080914</v>
      </c>
      <c r="L42" s="115">
        <f t="shared" si="9"/>
        <v>0.87811344706080918</v>
      </c>
      <c r="M42" s="98">
        <f t="shared" si="2"/>
        <v>0.82861344706080919</v>
      </c>
      <c r="N42" s="116">
        <f t="shared" si="3"/>
        <v>0.87861344706080913</v>
      </c>
      <c r="O42" s="117">
        <f t="shared" si="4"/>
        <v>0.85361344706080922</v>
      </c>
      <c r="P42" s="98">
        <f t="shared" si="5"/>
        <v>0</v>
      </c>
      <c r="Q42" s="118">
        <f t="shared" si="6"/>
        <v>0</v>
      </c>
      <c r="R42" s="98">
        <f t="shared" si="10"/>
        <v>10</v>
      </c>
      <c r="S42" s="119">
        <f t="shared" si="7"/>
        <v>10</v>
      </c>
    </row>
    <row r="43" spans="1:19">
      <c r="A43" s="119"/>
      <c r="E43" s="98">
        <f t="shared" si="1"/>
        <v>42</v>
      </c>
      <c r="F43" s="99"/>
      <c r="K43" s="114">
        <f t="shared" si="8"/>
        <v>0.87911344706080918</v>
      </c>
      <c r="L43" s="115">
        <f t="shared" si="9"/>
        <v>0.92811344706080923</v>
      </c>
      <c r="M43" s="98">
        <f t="shared" si="2"/>
        <v>0.87861344706080924</v>
      </c>
      <c r="N43" s="116">
        <f t="shared" si="3"/>
        <v>0.92861344706080917</v>
      </c>
      <c r="O43" s="117">
        <f t="shared" si="4"/>
        <v>0.90361344706080926</v>
      </c>
      <c r="P43" s="98">
        <f t="shared" si="5"/>
        <v>0</v>
      </c>
      <c r="Q43" s="118">
        <f t="shared" si="6"/>
        <v>0</v>
      </c>
      <c r="R43" s="98">
        <f t="shared" si="10"/>
        <v>10</v>
      </c>
      <c r="S43" s="119">
        <f t="shared" si="7"/>
        <v>10</v>
      </c>
    </row>
    <row r="44" spans="1:19">
      <c r="A44" s="119"/>
      <c r="E44" s="98">
        <f t="shared" si="1"/>
        <v>43</v>
      </c>
      <c r="F44" s="99"/>
      <c r="K44" s="114">
        <f t="shared" si="8"/>
        <v>0.92911344706080923</v>
      </c>
      <c r="L44" s="115">
        <f t="shared" si="9"/>
        <v>0.97811344706080927</v>
      </c>
      <c r="M44" s="98">
        <f t="shared" si="2"/>
        <v>0.92861344706080928</v>
      </c>
      <c r="N44" s="116">
        <f t="shared" si="3"/>
        <v>0.97861344706080922</v>
      </c>
      <c r="O44" s="117">
        <f t="shared" si="4"/>
        <v>0.95361344706080931</v>
      </c>
      <c r="P44" s="98">
        <f t="shared" si="5"/>
        <v>0</v>
      </c>
      <c r="Q44" s="118">
        <f t="shared" si="6"/>
        <v>0</v>
      </c>
      <c r="R44" s="98">
        <f t="shared" si="10"/>
        <v>10</v>
      </c>
      <c r="S44" s="119">
        <f t="shared" si="7"/>
        <v>10</v>
      </c>
    </row>
    <row r="45" spans="1:19">
      <c r="A45" s="119"/>
      <c r="E45" s="98">
        <f t="shared" si="1"/>
        <v>44</v>
      </c>
      <c r="F45" s="99"/>
      <c r="K45" s="114">
        <f t="shared" si="8"/>
        <v>0.97911344706080927</v>
      </c>
      <c r="L45" s="115">
        <f t="shared" si="9"/>
        <v>1.0281134470608093</v>
      </c>
      <c r="M45" s="98">
        <f t="shared" si="2"/>
        <v>0.97861344706080933</v>
      </c>
      <c r="N45" s="116">
        <f t="shared" si="3"/>
        <v>1.0286134470608093</v>
      </c>
      <c r="O45" s="117">
        <f t="shared" si="4"/>
        <v>1.0036134470608093</v>
      </c>
      <c r="P45" s="98">
        <f t="shared" si="5"/>
        <v>0</v>
      </c>
      <c r="Q45" s="118">
        <f t="shared" si="6"/>
        <v>0</v>
      </c>
      <c r="R45" s="98">
        <f t="shared" si="10"/>
        <v>10</v>
      </c>
      <c r="S45" s="119">
        <f t="shared" si="7"/>
        <v>10</v>
      </c>
    </row>
    <row r="46" spans="1:19">
      <c r="A46" s="119"/>
      <c r="E46" s="98">
        <f t="shared" si="1"/>
        <v>45</v>
      </c>
      <c r="F46" s="99"/>
      <c r="K46" s="114">
        <f t="shared" si="8"/>
        <v>1.0291134470608092</v>
      </c>
      <c r="L46" s="115">
        <f t="shared" si="9"/>
        <v>1.0781134470608094</v>
      </c>
      <c r="M46" s="98">
        <f t="shared" si="2"/>
        <v>1.0286134470608093</v>
      </c>
      <c r="N46" s="116">
        <f t="shared" si="3"/>
        <v>1.0786134470608093</v>
      </c>
      <c r="O46" s="117">
        <f t="shared" si="4"/>
        <v>1.0536134470608092</v>
      </c>
      <c r="P46" s="98">
        <f t="shared" si="5"/>
        <v>0</v>
      </c>
      <c r="Q46" s="118">
        <f t="shared" si="6"/>
        <v>0</v>
      </c>
      <c r="R46" s="98">
        <f t="shared" si="10"/>
        <v>10</v>
      </c>
      <c r="S46" s="119">
        <f t="shared" si="7"/>
        <v>10</v>
      </c>
    </row>
    <row r="47" spans="1:19">
      <c r="A47" s="119"/>
      <c r="E47" s="98">
        <f t="shared" si="1"/>
        <v>46</v>
      </c>
      <c r="F47" s="99"/>
      <c r="K47" s="114">
        <f t="shared" si="8"/>
        <v>1.0791134470608092</v>
      </c>
      <c r="L47" s="115">
        <f t="shared" si="9"/>
        <v>1.1281134470608094</v>
      </c>
      <c r="M47" s="98">
        <f t="shared" si="2"/>
        <v>1.0786134470608093</v>
      </c>
      <c r="N47" s="116">
        <f t="shared" si="3"/>
        <v>1.1286134470608093</v>
      </c>
      <c r="O47" s="117">
        <f t="shared" si="4"/>
        <v>1.1036134470608094</v>
      </c>
      <c r="P47" s="98">
        <f t="shared" si="5"/>
        <v>0</v>
      </c>
      <c r="Q47" s="118">
        <f t="shared" si="6"/>
        <v>0</v>
      </c>
      <c r="R47" s="98">
        <f t="shared" si="10"/>
        <v>10</v>
      </c>
      <c r="S47" s="119">
        <f t="shared" si="7"/>
        <v>10</v>
      </c>
    </row>
    <row r="48" spans="1:19">
      <c r="A48" s="119"/>
      <c r="E48" s="98">
        <f t="shared" si="1"/>
        <v>47</v>
      </c>
      <c r="F48" s="99"/>
      <c r="K48" s="114">
        <f t="shared" si="8"/>
        <v>1.1291134470608093</v>
      </c>
      <c r="L48" s="115">
        <f t="shared" si="9"/>
        <v>1.1781134470608094</v>
      </c>
      <c r="M48" s="98">
        <f t="shared" si="2"/>
        <v>1.1286134470608093</v>
      </c>
      <c r="N48" s="116">
        <f t="shared" si="3"/>
        <v>1.1786134470608094</v>
      </c>
      <c r="O48" s="117">
        <f t="shared" si="4"/>
        <v>1.1536134470608093</v>
      </c>
      <c r="P48" s="98">
        <f t="shared" si="5"/>
        <v>0</v>
      </c>
      <c r="Q48" s="118">
        <f t="shared" si="6"/>
        <v>0</v>
      </c>
      <c r="R48" s="98">
        <f t="shared" si="10"/>
        <v>10</v>
      </c>
      <c r="S48" s="119">
        <f t="shared" si="7"/>
        <v>10</v>
      </c>
    </row>
    <row r="49" spans="1:19">
      <c r="A49" s="119"/>
      <c r="E49" s="98">
        <f t="shared" si="1"/>
        <v>48</v>
      </c>
      <c r="F49" s="99"/>
      <c r="K49" s="114">
        <f t="shared" si="8"/>
        <v>1.1791134470608093</v>
      </c>
      <c r="L49" s="115">
        <f t="shared" si="9"/>
        <v>1.2281134470608095</v>
      </c>
      <c r="M49" s="98">
        <f t="shared" si="2"/>
        <v>1.1786134470608094</v>
      </c>
      <c r="N49" s="116">
        <f t="shared" si="3"/>
        <v>1.2286134470608094</v>
      </c>
      <c r="O49" s="117">
        <f t="shared" si="4"/>
        <v>1.2036134470608095</v>
      </c>
      <c r="P49" s="98">
        <f t="shared" si="5"/>
        <v>1</v>
      </c>
      <c r="Q49" s="118">
        <f t="shared" si="6"/>
        <v>9.0909090909090912E-2</v>
      </c>
      <c r="R49" s="98">
        <f t="shared" si="10"/>
        <v>11</v>
      </c>
      <c r="S49" s="119">
        <f t="shared" si="7"/>
        <v>10</v>
      </c>
    </row>
    <row r="50" spans="1:19">
      <c r="A50" s="119"/>
      <c r="E50" s="98">
        <f t="shared" si="1"/>
        <v>49</v>
      </c>
      <c r="F50" s="99"/>
      <c r="K50" s="114">
        <f t="shared" si="8"/>
        <v>1.2291134470608094</v>
      </c>
      <c r="L50" s="115">
        <f t="shared" si="9"/>
        <v>1.2781134470608095</v>
      </c>
      <c r="M50" s="98">
        <f t="shared" si="2"/>
        <v>1.2286134470608094</v>
      </c>
      <c r="N50" s="116">
        <f t="shared" si="3"/>
        <v>1.2786134470608095</v>
      </c>
      <c r="O50" s="117">
        <f t="shared" si="4"/>
        <v>1.2536134470608093</v>
      </c>
      <c r="P50" s="98">
        <f t="shared" si="5"/>
        <v>0</v>
      </c>
      <c r="Q50" s="118">
        <f t="shared" si="6"/>
        <v>0</v>
      </c>
      <c r="R50" s="98">
        <f t="shared" si="10"/>
        <v>11</v>
      </c>
      <c r="S50" s="119">
        <f t="shared" si="7"/>
        <v>11</v>
      </c>
    </row>
    <row r="51" spans="1:19">
      <c r="A51" s="119"/>
      <c r="E51" s="98">
        <f t="shared" si="1"/>
        <v>50</v>
      </c>
      <c r="F51" s="99"/>
      <c r="K51" s="114">
        <f t="shared" si="8"/>
        <v>1.2791134470608094</v>
      </c>
      <c r="L51" s="115">
        <f t="shared" si="9"/>
        <v>1.3281134470608096</v>
      </c>
      <c r="M51" s="98">
        <f t="shared" si="2"/>
        <v>1.2786134470608095</v>
      </c>
      <c r="N51" s="116">
        <f t="shared" si="3"/>
        <v>1.3286134470608095</v>
      </c>
      <c r="O51" s="117">
        <f t="shared" si="4"/>
        <v>1.3036134470608096</v>
      </c>
      <c r="P51" s="98">
        <f t="shared" si="5"/>
        <v>0</v>
      </c>
      <c r="Q51" s="118">
        <f t="shared" si="6"/>
        <v>0</v>
      </c>
      <c r="R51" s="98">
        <f t="shared" si="10"/>
        <v>11</v>
      </c>
      <c r="S51" s="119">
        <f t="shared" si="7"/>
        <v>11</v>
      </c>
    </row>
    <row r="52" spans="1:19">
      <c r="A52" s="119"/>
      <c r="E52" s="98">
        <f t="shared" si="1"/>
        <v>51</v>
      </c>
      <c r="F52" s="99"/>
      <c r="K52" s="114">
        <f t="shared" si="8"/>
        <v>1.3291134470608095</v>
      </c>
      <c r="L52" s="115">
        <f t="shared" si="9"/>
        <v>1.3781134470608096</v>
      </c>
      <c r="M52" s="98">
        <f t="shared" si="2"/>
        <v>1.3286134470608095</v>
      </c>
      <c r="N52" s="116">
        <f t="shared" si="3"/>
        <v>1.3786134470608096</v>
      </c>
      <c r="O52" s="117">
        <f t="shared" si="4"/>
        <v>1.3536134470608094</v>
      </c>
      <c r="P52" s="98">
        <f t="shared" si="5"/>
        <v>0</v>
      </c>
      <c r="Q52" s="118">
        <f t="shared" si="6"/>
        <v>0</v>
      </c>
      <c r="R52" s="98">
        <f t="shared" si="10"/>
        <v>11</v>
      </c>
      <c r="S52" s="119">
        <f t="shared" si="7"/>
        <v>11</v>
      </c>
    </row>
    <row r="53" spans="1:19">
      <c r="A53" s="119"/>
      <c r="E53" s="98">
        <f t="shared" si="1"/>
        <v>52</v>
      </c>
      <c r="F53" s="99"/>
      <c r="K53" s="114">
        <f t="shared" si="8"/>
        <v>1.3791134470608095</v>
      </c>
      <c r="L53" s="115">
        <f t="shared" si="9"/>
        <v>1.4281134470608097</v>
      </c>
      <c r="M53" s="98">
        <f t="shared" si="2"/>
        <v>1.3786134470608096</v>
      </c>
      <c r="N53" s="116">
        <f t="shared" si="3"/>
        <v>1.4286134470608096</v>
      </c>
      <c r="O53" s="117">
        <f t="shared" si="4"/>
        <v>1.4036134470608097</v>
      </c>
      <c r="P53" s="98">
        <f t="shared" si="5"/>
        <v>0</v>
      </c>
      <c r="Q53" s="118">
        <f t="shared" si="6"/>
        <v>0</v>
      </c>
      <c r="R53" s="98">
        <f t="shared" si="10"/>
        <v>11</v>
      </c>
      <c r="S53" s="119">
        <f t="shared" si="7"/>
        <v>11</v>
      </c>
    </row>
    <row r="54" spans="1:19">
      <c r="A54" s="119"/>
      <c r="E54" s="98">
        <f t="shared" si="1"/>
        <v>53</v>
      </c>
      <c r="F54" s="99"/>
      <c r="K54" s="114">
        <f t="shared" si="8"/>
        <v>1.4291134470608096</v>
      </c>
      <c r="L54" s="115">
        <f t="shared" si="9"/>
        <v>1.4781134470608097</v>
      </c>
      <c r="M54" s="98">
        <f t="shared" si="2"/>
        <v>1.4286134470608096</v>
      </c>
      <c r="N54" s="116">
        <f t="shared" si="3"/>
        <v>1.4786134470608097</v>
      </c>
      <c r="O54" s="117">
        <f t="shared" si="4"/>
        <v>1.4536134470608095</v>
      </c>
      <c r="P54" s="98">
        <f t="shared" si="5"/>
        <v>0</v>
      </c>
      <c r="Q54" s="118">
        <f t="shared" si="6"/>
        <v>0</v>
      </c>
      <c r="R54" s="98">
        <f t="shared" si="10"/>
        <v>11</v>
      </c>
      <c r="S54" s="119">
        <f t="shared" si="7"/>
        <v>11</v>
      </c>
    </row>
    <row r="55" spans="1:19">
      <c r="A55" s="119"/>
      <c r="E55" s="98">
        <f t="shared" si="1"/>
        <v>54</v>
      </c>
      <c r="F55" s="99"/>
      <c r="K55" s="114">
        <f t="shared" si="8"/>
        <v>1.4791134470608096</v>
      </c>
      <c r="L55" s="115">
        <f t="shared" si="9"/>
        <v>1.5281134470608098</v>
      </c>
      <c r="M55" s="98">
        <f t="shared" si="2"/>
        <v>1.4786134470608097</v>
      </c>
      <c r="N55" s="116">
        <f t="shared" si="3"/>
        <v>1.5286134470608097</v>
      </c>
      <c r="O55" s="117">
        <f t="shared" si="4"/>
        <v>1.5036134470608098</v>
      </c>
      <c r="P55" s="98">
        <f t="shared" si="5"/>
        <v>0</v>
      </c>
      <c r="Q55" s="118">
        <f t="shared" si="6"/>
        <v>0</v>
      </c>
      <c r="R55" s="98">
        <f t="shared" si="10"/>
        <v>11</v>
      </c>
      <c r="S55" s="119">
        <f t="shared" si="7"/>
        <v>11</v>
      </c>
    </row>
    <row r="56" spans="1:19">
      <c r="A56" s="119"/>
      <c r="E56" s="98">
        <f t="shared" si="1"/>
        <v>55</v>
      </c>
      <c r="F56" s="99"/>
      <c r="K56" s="114">
        <f t="shared" si="8"/>
        <v>1.5291134470608096</v>
      </c>
      <c r="L56" s="115">
        <f t="shared" si="9"/>
        <v>1.5781134470608098</v>
      </c>
      <c r="M56" s="98">
        <f t="shared" si="2"/>
        <v>1.5286134470608097</v>
      </c>
      <c r="N56" s="116">
        <f t="shared" si="3"/>
        <v>1.5786134470608097</v>
      </c>
      <c r="O56" s="117">
        <f t="shared" si="4"/>
        <v>1.5536134470608096</v>
      </c>
      <c r="P56" s="98">
        <f t="shared" si="5"/>
        <v>0</v>
      </c>
      <c r="Q56" s="118">
        <f t="shared" si="6"/>
        <v>0</v>
      </c>
      <c r="R56" s="98">
        <f t="shared" si="10"/>
        <v>11</v>
      </c>
      <c r="S56" s="119">
        <f t="shared" si="7"/>
        <v>11</v>
      </c>
    </row>
    <row r="57" spans="1:19">
      <c r="A57" s="119"/>
      <c r="E57" s="98">
        <f t="shared" si="1"/>
        <v>56</v>
      </c>
      <c r="F57" s="99"/>
      <c r="K57" s="114">
        <f t="shared" si="8"/>
        <v>1.5791134470608097</v>
      </c>
      <c r="L57" s="115">
        <f t="shared" si="9"/>
        <v>1.6281134470608098</v>
      </c>
      <c r="M57" s="98">
        <f t="shared" si="2"/>
        <v>1.5786134470608097</v>
      </c>
      <c r="N57" s="116">
        <f t="shared" si="3"/>
        <v>1.6286134470608098</v>
      </c>
      <c r="O57" s="117">
        <f t="shared" si="4"/>
        <v>1.6036134470608099</v>
      </c>
      <c r="P57" s="98">
        <f t="shared" si="5"/>
        <v>0</v>
      </c>
      <c r="Q57" s="118">
        <f t="shared" si="6"/>
        <v>0</v>
      </c>
      <c r="R57" s="98">
        <f t="shared" si="10"/>
        <v>11</v>
      </c>
      <c r="S57" s="119">
        <f t="shared" si="7"/>
        <v>11</v>
      </c>
    </row>
    <row r="58" spans="1:19">
      <c r="A58" s="119"/>
      <c r="E58" s="98">
        <f t="shared" si="1"/>
        <v>57</v>
      </c>
      <c r="F58" s="99"/>
      <c r="K58" s="114">
        <f t="shared" si="8"/>
        <v>1.6291134470608097</v>
      </c>
      <c r="L58" s="115">
        <f t="shared" si="9"/>
        <v>1.6781134470608099</v>
      </c>
      <c r="M58" s="98">
        <f t="shared" si="2"/>
        <v>1.6286134470608098</v>
      </c>
      <c r="N58" s="116">
        <f t="shared" si="3"/>
        <v>1.6786134470608098</v>
      </c>
      <c r="O58" s="117">
        <f t="shared" si="4"/>
        <v>1.6536134470608097</v>
      </c>
      <c r="P58" s="98">
        <f t="shared" si="5"/>
        <v>0</v>
      </c>
      <c r="Q58" s="118">
        <f t="shared" si="6"/>
        <v>0</v>
      </c>
      <c r="R58" s="98">
        <f t="shared" si="10"/>
        <v>11</v>
      </c>
      <c r="S58" s="119">
        <f t="shared" si="7"/>
        <v>11</v>
      </c>
    </row>
    <row r="59" spans="1:19">
      <c r="A59" s="119"/>
      <c r="E59" s="98">
        <f t="shared" si="1"/>
        <v>58</v>
      </c>
      <c r="F59" s="99"/>
      <c r="K59" s="114">
        <f t="shared" si="8"/>
        <v>1.6791134470608098</v>
      </c>
      <c r="L59" s="115">
        <f t="shared" si="9"/>
        <v>1.7281134470608099</v>
      </c>
      <c r="M59" s="98">
        <f t="shared" si="2"/>
        <v>1.6786134470608098</v>
      </c>
      <c r="N59" s="116">
        <f t="shared" si="3"/>
        <v>1.7286134470608099</v>
      </c>
      <c r="O59" s="117">
        <f t="shared" si="4"/>
        <v>1.70361344706081</v>
      </c>
      <c r="P59" s="98">
        <f t="shared" si="5"/>
        <v>0</v>
      </c>
      <c r="Q59" s="118">
        <f t="shared" si="6"/>
        <v>0</v>
      </c>
      <c r="R59" s="98">
        <f t="shared" si="10"/>
        <v>11</v>
      </c>
      <c r="S59" s="119">
        <f t="shared" si="7"/>
        <v>11</v>
      </c>
    </row>
    <row r="60" spans="1:19">
      <c r="A60" s="119"/>
      <c r="E60" s="98">
        <f t="shared" si="1"/>
        <v>59</v>
      </c>
      <c r="F60" s="99"/>
      <c r="K60" s="114">
        <f t="shared" si="8"/>
        <v>1.7291134470608098</v>
      </c>
      <c r="L60" s="115">
        <f t="shared" si="9"/>
        <v>1.77811344706081</v>
      </c>
      <c r="M60" s="98">
        <f t="shared" si="2"/>
        <v>1.7286134470608099</v>
      </c>
      <c r="N60" s="116">
        <f t="shared" si="3"/>
        <v>1.7786134470608099</v>
      </c>
      <c r="O60" s="117">
        <f t="shared" si="4"/>
        <v>1.7536134470608098</v>
      </c>
      <c r="P60" s="98">
        <f t="shared" si="5"/>
        <v>0</v>
      </c>
      <c r="Q60" s="118">
        <f t="shared" si="6"/>
        <v>0</v>
      </c>
      <c r="R60" s="98">
        <f t="shared" si="10"/>
        <v>11</v>
      </c>
      <c r="S60" s="119">
        <f t="shared" si="7"/>
        <v>11</v>
      </c>
    </row>
    <row r="61" spans="1:19">
      <c r="A61" s="119"/>
      <c r="E61" s="98">
        <f t="shared" si="1"/>
        <v>60</v>
      </c>
      <c r="F61" s="99"/>
      <c r="K61" s="114">
        <f t="shared" si="8"/>
        <v>1.7791134470608099</v>
      </c>
      <c r="L61" s="115">
        <f t="shared" si="9"/>
        <v>1.82811344706081</v>
      </c>
      <c r="M61" s="98">
        <f t="shared" si="2"/>
        <v>1.7786134470608099</v>
      </c>
      <c r="N61" s="116">
        <f t="shared" si="3"/>
        <v>1.82861344706081</v>
      </c>
      <c r="O61" s="117">
        <f t="shared" si="4"/>
        <v>1.8036134470608101</v>
      </c>
      <c r="P61" s="98">
        <f t="shared" si="5"/>
        <v>0</v>
      </c>
      <c r="Q61" s="118">
        <f t="shared" si="6"/>
        <v>0</v>
      </c>
      <c r="R61" s="98">
        <f t="shared" si="10"/>
        <v>11</v>
      </c>
      <c r="S61" s="119">
        <f t="shared" si="7"/>
        <v>11</v>
      </c>
    </row>
    <row r="62" spans="1:19">
      <c r="A62" s="119"/>
      <c r="E62" s="98">
        <f t="shared" si="1"/>
        <v>61</v>
      </c>
      <c r="F62" s="99"/>
      <c r="K62" s="114">
        <f t="shared" si="8"/>
        <v>1.8291134470608099</v>
      </c>
      <c r="L62" s="115">
        <f t="shared" si="9"/>
        <v>1.8781134470608101</v>
      </c>
      <c r="M62" s="98">
        <f t="shared" si="2"/>
        <v>1.82861344706081</v>
      </c>
      <c r="N62" s="116">
        <f t="shared" si="3"/>
        <v>1.87861344706081</v>
      </c>
      <c r="O62" s="117">
        <f t="shared" si="4"/>
        <v>1.8536134470608099</v>
      </c>
      <c r="P62" s="98">
        <f t="shared" si="5"/>
        <v>0</v>
      </c>
      <c r="Q62" s="118">
        <f t="shared" si="6"/>
        <v>0</v>
      </c>
      <c r="R62" s="98">
        <f t="shared" si="10"/>
        <v>11</v>
      </c>
      <c r="S62" s="119">
        <f t="shared" si="7"/>
        <v>11</v>
      </c>
    </row>
    <row r="63" spans="1:19">
      <c r="A63" s="119"/>
      <c r="E63" s="98">
        <f t="shared" si="1"/>
        <v>62</v>
      </c>
      <c r="F63" s="99"/>
      <c r="K63" s="114">
        <f t="shared" si="8"/>
        <v>1.87911344706081</v>
      </c>
      <c r="L63" s="115">
        <f t="shared" si="9"/>
        <v>1.9281134470608101</v>
      </c>
      <c r="M63" s="98">
        <f t="shared" si="2"/>
        <v>1.87861344706081</v>
      </c>
      <c r="N63" s="116">
        <f t="shared" si="3"/>
        <v>1.9286134470608101</v>
      </c>
      <c r="O63" s="117">
        <f t="shared" si="4"/>
        <v>1.9036134470608101</v>
      </c>
      <c r="P63" s="98">
        <f t="shared" si="5"/>
        <v>0</v>
      </c>
      <c r="Q63" s="118">
        <f t="shared" si="6"/>
        <v>0</v>
      </c>
      <c r="R63" s="98">
        <f t="shared" si="10"/>
        <v>11</v>
      </c>
      <c r="S63" s="119">
        <f t="shared" si="7"/>
        <v>11</v>
      </c>
    </row>
    <row r="64" spans="1:19">
      <c r="A64" s="119"/>
      <c r="E64" s="98">
        <f t="shared" si="1"/>
        <v>63</v>
      </c>
      <c r="F64" s="99"/>
      <c r="K64" s="114">
        <f t="shared" si="8"/>
        <v>1.92911344706081</v>
      </c>
      <c r="L64" s="115">
        <f t="shared" si="9"/>
        <v>1.9781134470608102</v>
      </c>
      <c r="M64" s="98">
        <f t="shared" si="2"/>
        <v>1.9286134470608101</v>
      </c>
      <c r="N64" s="116">
        <f t="shared" si="3"/>
        <v>1.9786134470608101</v>
      </c>
      <c r="O64" s="117">
        <f t="shared" si="4"/>
        <v>1.95361344706081</v>
      </c>
      <c r="P64" s="98">
        <f t="shared" si="5"/>
        <v>0</v>
      </c>
      <c r="Q64" s="118">
        <f t="shared" si="6"/>
        <v>0</v>
      </c>
      <c r="R64" s="98">
        <f t="shared" si="10"/>
        <v>11</v>
      </c>
      <c r="S64" s="119">
        <f t="shared" si="7"/>
        <v>11</v>
      </c>
    </row>
    <row r="65" spans="1:19">
      <c r="A65" s="119"/>
      <c r="E65" s="98">
        <f t="shared" si="1"/>
        <v>64</v>
      </c>
      <c r="F65" s="99"/>
      <c r="K65" s="114">
        <f t="shared" si="8"/>
        <v>1.97911344706081</v>
      </c>
      <c r="L65" s="115">
        <f t="shared" si="9"/>
        <v>2.02811344706081</v>
      </c>
      <c r="M65" s="98">
        <f t="shared" si="2"/>
        <v>1.9786134470608101</v>
      </c>
      <c r="N65" s="116">
        <f t="shared" si="3"/>
        <v>2.0286134470608101</v>
      </c>
      <c r="O65" s="117">
        <f t="shared" si="4"/>
        <v>2.0036134470608102</v>
      </c>
      <c r="P65" s="98">
        <f t="shared" si="5"/>
        <v>0</v>
      </c>
      <c r="Q65" s="118">
        <f t="shared" si="6"/>
        <v>0</v>
      </c>
      <c r="R65" s="98">
        <f t="shared" si="10"/>
        <v>11</v>
      </c>
      <c r="S65" s="119">
        <f t="shared" si="7"/>
        <v>11</v>
      </c>
    </row>
    <row r="66" spans="1:19">
      <c r="A66" s="119"/>
      <c r="E66" s="98">
        <f t="shared" si="1"/>
        <v>65</v>
      </c>
      <c r="F66" s="99"/>
      <c r="K66" s="114">
        <f t="shared" si="8"/>
        <v>2.0291134470608099</v>
      </c>
      <c r="L66" s="115">
        <f t="shared" si="9"/>
        <v>2.0781134470608098</v>
      </c>
      <c r="M66" s="98">
        <f t="shared" si="2"/>
        <v>2.0286134470608097</v>
      </c>
      <c r="N66" s="116">
        <f t="shared" si="3"/>
        <v>2.07861344706081</v>
      </c>
      <c r="O66" s="117">
        <f t="shared" si="4"/>
        <v>2.0536134470608101</v>
      </c>
      <c r="P66" s="98">
        <f t="shared" si="5"/>
        <v>0</v>
      </c>
      <c r="Q66" s="118">
        <f t="shared" si="6"/>
        <v>0</v>
      </c>
      <c r="R66" s="98">
        <f t="shared" si="10"/>
        <v>11</v>
      </c>
      <c r="S66" s="119">
        <f t="shared" si="7"/>
        <v>11</v>
      </c>
    </row>
    <row r="67" spans="1:19">
      <c r="A67" s="119"/>
      <c r="E67" s="98">
        <f t="shared" si="1"/>
        <v>66</v>
      </c>
      <c r="F67" s="99"/>
      <c r="K67" s="114">
        <f t="shared" si="8"/>
        <v>2.0791134470608097</v>
      </c>
      <c r="L67" s="115">
        <f t="shared" si="9"/>
        <v>2.1281134470608096</v>
      </c>
      <c r="M67" s="98">
        <f t="shared" si="2"/>
        <v>2.0786134470608095</v>
      </c>
      <c r="N67" s="116">
        <f t="shared" si="3"/>
        <v>2.1286134470608098</v>
      </c>
      <c r="O67" s="117">
        <f t="shared" si="4"/>
        <v>2.1036134470608099</v>
      </c>
      <c r="P67" s="98">
        <f t="shared" si="5"/>
        <v>0</v>
      </c>
      <c r="Q67" s="118">
        <f t="shared" si="6"/>
        <v>0</v>
      </c>
      <c r="R67" s="98">
        <f t="shared" si="10"/>
        <v>11</v>
      </c>
      <c r="S67" s="119">
        <f t="shared" si="7"/>
        <v>11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2.1291134470608095</v>
      </c>
      <c r="L68" s="115">
        <f t="shared" si="9"/>
        <v>2.1781134470608094</v>
      </c>
      <c r="M68" s="98">
        <f t="shared" si="2"/>
        <v>2.1286134470608093</v>
      </c>
      <c r="N68" s="116">
        <f t="shared" si="3"/>
        <v>2.1786134470608096</v>
      </c>
      <c r="O68" s="117">
        <f t="shared" si="4"/>
        <v>2.1536134470608097</v>
      </c>
      <c r="P68" s="98">
        <f t="shared" si="5"/>
        <v>0</v>
      </c>
      <c r="Q68" s="118">
        <f t="shared" si="6"/>
        <v>0</v>
      </c>
      <c r="R68" s="98">
        <f t="shared" si="10"/>
        <v>11</v>
      </c>
      <c r="S68" s="119">
        <f t="shared" si="7"/>
        <v>11</v>
      </c>
    </row>
    <row r="69" spans="1:19">
      <c r="A69" s="119"/>
      <c r="E69" s="98">
        <f t="shared" si="11"/>
        <v>68</v>
      </c>
      <c r="F69" s="99"/>
      <c r="K69" s="114">
        <f t="shared" si="8"/>
        <v>2.1791134470608093</v>
      </c>
      <c r="L69" s="115">
        <f t="shared" si="9"/>
        <v>2.2281134470608093</v>
      </c>
      <c r="M69" s="98">
        <f t="shared" ref="M69:M132" si="12">K69-5*10^-(D$2+1)</f>
        <v>2.1786134470608092</v>
      </c>
      <c r="N69" s="116">
        <f t="shared" ref="N69:N132" si="13">L69+5*10^-(D$2+1)</f>
        <v>2.2286134470608094</v>
      </c>
      <c r="O69" s="117">
        <f t="shared" ref="O69:O132" si="14">AVERAGE(K69,L69)</f>
        <v>2.2036134470608095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11</v>
      </c>
      <c r="S69" s="119">
        <f t="shared" ref="S69:S132" si="17">COUNTIF(F$2:F$5000,"&lt;="&amp;M69)</f>
        <v>11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2.2291134470608092</v>
      </c>
      <c r="L70" s="115">
        <f t="shared" ref="L70:L133" si="19">K70+$I$4-POWER(10,-$D$2)</f>
        <v>2.2781134470608091</v>
      </c>
      <c r="M70" s="98">
        <f t="shared" si="12"/>
        <v>2.228613447060809</v>
      </c>
      <c r="N70" s="116">
        <f t="shared" si="13"/>
        <v>2.2786134470608093</v>
      </c>
      <c r="O70" s="117">
        <f t="shared" si="14"/>
        <v>2.2536134470608093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11</v>
      </c>
      <c r="S70" s="119">
        <f t="shared" si="17"/>
        <v>11</v>
      </c>
    </row>
    <row r="71" spans="1:19">
      <c r="A71" s="119"/>
      <c r="E71" s="98">
        <f t="shared" si="11"/>
        <v>70</v>
      </c>
      <c r="F71" s="99"/>
      <c r="K71" s="114">
        <f t="shared" si="18"/>
        <v>2.279113447060809</v>
      </c>
      <c r="L71" s="115">
        <f t="shared" si="19"/>
        <v>2.3281134470608089</v>
      </c>
      <c r="M71" s="98">
        <f t="shared" si="12"/>
        <v>2.2786134470608088</v>
      </c>
      <c r="N71" s="116">
        <f t="shared" si="13"/>
        <v>2.3286134470608091</v>
      </c>
      <c r="O71" s="117">
        <f t="shared" si="14"/>
        <v>2.3036134470608092</v>
      </c>
      <c r="P71" s="98">
        <f t="shared" si="15"/>
        <v>0</v>
      </c>
      <c r="Q71" s="118">
        <f t="shared" si="16"/>
        <v>0</v>
      </c>
      <c r="R71" s="98">
        <f t="shared" si="20"/>
        <v>11</v>
      </c>
      <c r="S71" s="119">
        <f t="shared" si="17"/>
        <v>11</v>
      </c>
    </row>
    <row r="72" spans="1:19">
      <c r="A72" s="119"/>
      <c r="E72" s="98">
        <f t="shared" si="11"/>
        <v>71</v>
      </c>
      <c r="F72" s="99"/>
      <c r="K72" s="114">
        <f t="shared" si="18"/>
        <v>2.3291134470608088</v>
      </c>
      <c r="L72" s="115">
        <f t="shared" si="19"/>
        <v>2.3781134470608087</v>
      </c>
      <c r="M72" s="98">
        <f t="shared" si="12"/>
        <v>2.3286134470608086</v>
      </c>
      <c r="N72" s="116">
        <f t="shared" si="13"/>
        <v>2.3786134470608089</v>
      </c>
      <c r="O72" s="117">
        <f t="shared" si="14"/>
        <v>2.353613447060809</v>
      </c>
      <c r="P72" s="98">
        <f t="shared" si="15"/>
        <v>0</v>
      </c>
      <c r="Q72" s="118">
        <f t="shared" si="16"/>
        <v>0</v>
      </c>
      <c r="R72" s="98">
        <f t="shared" si="20"/>
        <v>11</v>
      </c>
      <c r="S72" s="119">
        <f t="shared" si="17"/>
        <v>11</v>
      </c>
    </row>
    <row r="73" spans="1:19">
      <c r="A73" s="119"/>
      <c r="E73" s="98">
        <f t="shared" si="11"/>
        <v>72</v>
      </c>
      <c r="F73" s="99"/>
      <c r="K73" s="114">
        <f t="shared" si="18"/>
        <v>2.3791134470608086</v>
      </c>
      <c r="L73" s="115">
        <f t="shared" si="19"/>
        <v>2.4281134470608086</v>
      </c>
      <c r="M73" s="98">
        <f t="shared" si="12"/>
        <v>2.3786134470608085</v>
      </c>
      <c r="N73" s="116">
        <f t="shared" si="13"/>
        <v>2.4286134470608087</v>
      </c>
      <c r="O73" s="117">
        <f t="shared" si="14"/>
        <v>2.4036134470608088</v>
      </c>
      <c r="P73" s="98">
        <f t="shared" si="15"/>
        <v>0</v>
      </c>
      <c r="Q73" s="118">
        <f t="shared" si="16"/>
        <v>0</v>
      </c>
      <c r="R73" s="98">
        <f t="shared" si="20"/>
        <v>11</v>
      </c>
      <c r="S73" s="119">
        <f t="shared" si="17"/>
        <v>11</v>
      </c>
    </row>
    <row r="74" spans="1:19">
      <c r="A74" s="119"/>
      <c r="E74" s="98">
        <f t="shared" si="11"/>
        <v>73</v>
      </c>
      <c r="F74" s="99"/>
      <c r="K74" s="114">
        <f t="shared" si="18"/>
        <v>2.4291134470608085</v>
      </c>
      <c r="L74" s="115">
        <f t="shared" si="19"/>
        <v>2.4781134470608084</v>
      </c>
      <c r="M74" s="98">
        <f t="shared" si="12"/>
        <v>2.4286134470608083</v>
      </c>
      <c r="N74" s="116">
        <f t="shared" si="13"/>
        <v>2.4786134470608086</v>
      </c>
      <c r="O74" s="117">
        <f t="shared" si="14"/>
        <v>2.4536134470608086</v>
      </c>
      <c r="P74" s="98">
        <f t="shared" si="15"/>
        <v>0</v>
      </c>
      <c r="Q74" s="118">
        <f t="shared" si="16"/>
        <v>0</v>
      </c>
      <c r="R74" s="98">
        <f t="shared" si="20"/>
        <v>11</v>
      </c>
      <c r="S74" s="119">
        <f t="shared" si="17"/>
        <v>11</v>
      </c>
    </row>
    <row r="75" spans="1:19">
      <c r="A75" s="119"/>
      <c r="E75" s="98">
        <f t="shared" si="11"/>
        <v>74</v>
      </c>
      <c r="F75" s="99"/>
      <c r="K75" s="114">
        <f t="shared" si="18"/>
        <v>2.4791134470608083</v>
      </c>
      <c r="L75" s="115">
        <f t="shared" si="19"/>
        <v>2.5281134470608082</v>
      </c>
      <c r="M75" s="98">
        <f t="shared" si="12"/>
        <v>2.4786134470608081</v>
      </c>
      <c r="N75" s="116">
        <f t="shared" si="13"/>
        <v>2.5286134470608084</v>
      </c>
      <c r="O75" s="117">
        <f t="shared" si="14"/>
        <v>2.5036134470608085</v>
      </c>
      <c r="P75" s="98">
        <f t="shared" si="15"/>
        <v>0</v>
      </c>
      <c r="Q75" s="118">
        <f t="shared" si="16"/>
        <v>0</v>
      </c>
      <c r="R75" s="98">
        <f t="shared" si="20"/>
        <v>11</v>
      </c>
      <c r="S75" s="119">
        <f t="shared" si="17"/>
        <v>11</v>
      </c>
    </row>
    <row r="76" spans="1:19">
      <c r="A76" s="119"/>
      <c r="E76" s="98">
        <f t="shared" si="11"/>
        <v>75</v>
      </c>
      <c r="F76" s="99"/>
      <c r="K76" s="114">
        <f t="shared" si="18"/>
        <v>2.5291134470608081</v>
      </c>
      <c r="L76" s="115">
        <f t="shared" si="19"/>
        <v>2.578113447060808</v>
      </c>
      <c r="M76" s="98">
        <f t="shared" si="12"/>
        <v>2.5286134470608079</v>
      </c>
      <c r="N76" s="116">
        <f t="shared" si="13"/>
        <v>2.5786134470608082</v>
      </c>
      <c r="O76" s="117">
        <f t="shared" si="14"/>
        <v>2.5536134470608083</v>
      </c>
      <c r="P76" s="98">
        <f t="shared" si="15"/>
        <v>0</v>
      </c>
      <c r="Q76" s="118">
        <f t="shared" si="16"/>
        <v>0</v>
      </c>
      <c r="R76" s="98">
        <f t="shared" si="20"/>
        <v>11</v>
      </c>
      <c r="S76" s="119">
        <f t="shared" si="17"/>
        <v>11</v>
      </c>
    </row>
    <row r="77" spans="1:19">
      <c r="A77" s="119"/>
      <c r="E77" s="98">
        <f t="shared" si="11"/>
        <v>76</v>
      </c>
      <c r="F77" s="99"/>
      <c r="K77" s="114">
        <f t="shared" si="18"/>
        <v>2.5791134470608079</v>
      </c>
      <c r="L77" s="115">
        <f t="shared" si="19"/>
        <v>2.6281134470608079</v>
      </c>
      <c r="M77" s="98">
        <f t="shared" si="12"/>
        <v>2.5786134470608078</v>
      </c>
      <c r="N77" s="116">
        <f t="shared" si="13"/>
        <v>2.628613447060808</v>
      </c>
      <c r="O77" s="117">
        <f t="shared" si="14"/>
        <v>2.6036134470608081</v>
      </c>
      <c r="P77" s="98">
        <f t="shared" si="15"/>
        <v>0</v>
      </c>
      <c r="Q77" s="118">
        <f t="shared" si="16"/>
        <v>0</v>
      </c>
      <c r="R77" s="98">
        <f t="shared" si="20"/>
        <v>11</v>
      </c>
      <c r="S77" s="119">
        <f t="shared" si="17"/>
        <v>11</v>
      </c>
    </row>
    <row r="78" spans="1:19">
      <c r="A78" s="119"/>
      <c r="E78" s="98">
        <f t="shared" si="11"/>
        <v>77</v>
      </c>
      <c r="F78" s="99"/>
      <c r="K78" s="114">
        <f t="shared" si="18"/>
        <v>2.6291134470608077</v>
      </c>
      <c r="L78" s="115">
        <f t="shared" si="19"/>
        <v>2.6781134470608077</v>
      </c>
      <c r="M78" s="98">
        <f t="shared" si="12"/>
        <v>2.6286134470608076</v>
      </c>
      <c r="N78" s="116">
        <f t="shared" si="13"/>
        <v>2.6786134470608078</v>
      </c>
      <c r="O78" s="117">
        <f t="shared" si="14"/>
        <v>2.6536134470608079</v>
      </c>
      <c r="P78" s="98">
        <f t="shared" si="15"/>
        <v>0</v>
      </c>
      <c r="Q78" s="118">
        <f t="shared" si="16"/>
        <v>0</v>
      </c>
      <c r="R78" s="98">
        <f t="shared" si="20"/>
        <v>11</v>
      </c>
      <c r="S78" s="119">
        <f t="shared" si="17"/>
        <v>11</v>
      </c>
    </row>
    <row r="79" spans="1:19">
      <c r="A79" s="119"/>
      <c r="E79" s="98">
        <f t="shared" si="11"/>
        <v>78</v>
      </c>
      <c r="F79" s="99"/>
      <c r="K79" s="114">
        <f t="shared" si="18"/>
        <v>2.6791134470608076</v>
      </c>
      <c r="L79" s="115">
        <f t="shared" si="19"/>
        <v>2.7281134470608075</v>
      </c>
      <c r="M79" s="98">
        <f t="shared" si="12"/>
        <v>2.6786134470608074</v>
      </c>
      <c r="N79" s="116">
        <f t="shared" si="13"/>
        <v>2.7286134470608077</v>
      </c>
      <c r="O79" s="117">
        <f t="shared" si="14"/>
        <v>2.7036134470608078</v>
      </c>
      <c r="P79" s="98">
        <f t="shared" si="15"/>
        <v>0</v>
      </c>
      <c r="Q79" s="118">
        <f t="shared" si="16"/>
        <v>0</v>
      </c>
      <c r="R79" s="98">
        <f t="shared" si="20"/>
        <v>11</v>
      </c>
      <c r="S79" s="119">
        <f t="shared" si="17"/>
        <v>11</v>
      </c>
    </row>
    <row r="80" spans="1:19">
      <c r="A80" s="119"/>
      <c r="E80" s="98">
        <f t="shared" si="11"/>
        <v>79</v>
      </c>
      <c r="F80" s="99"/>
      <c r="K80" s="114">
        <f t="shared" si="18"/>
        <v>2.7291134470608074</v>
      </c>
      <c r="L80" s="115">
        <f t="shared" si="19"/>
        <v>2.7781134470608073</v>
      </c>
      <c r="M80" s="98">
        <f t="shared" si="12"/>
        <v>2.7286134470608072</v>
      </c>
      <c r="N80" s="116">
        <f t="shared" si="13"/>
        <v>2.7786134470608075</v>
      </c>
      <c r="O80" s="117">
        <f t="shared" si="14"/>
        <v>2.7536134470608076</v>
      </c>
      <c r="P80" s="98">
        <f t="shared" si="15"/>
        <v>0</v>
      </c>
      <c r="Q80" s="118">
        <f t="shared" si="16"/>
        <v>0</v>
      </c>
      <c r="R80" s="98">
        <f t="shared" si="20"/>
        <v>11</v>
      </c>
      <c r="S80" s="119">
        <f t="shared" si="17"/>
        <v>11</v>
      </c>
    </row>
    <row r="81" spans="1:19">
      <c r="A81" s="119"/>
      <c r="E81" s="98">
        <f t="shared" si="11"/>
        <v>80</v>
      </c>
      <c r="F81" s="99"/>
      <c r="K81" s="114">
        <f t="shared" si="18"/>
        <v>2.7791134470608072</v>
      </c>
      <c r="L81" s="115">
        <f t="shared" si="19"/>
        <v>2.8281134470608071</v>
      </c>
      <c r="M81" s="98">
        <f t="shared" si="12"/>
        <v>2.778613447060807</v>
      </c>
      <c r="N81" s="116">
        <f t="shared" si="13"/>
        <v>2.8286134470608073</v>
      </c>
      <c r="O81" s="117">
        <f t="shared" si="14"/>
        <v>2.8036134470608074</v>
      </c>
      <c r="P81" s="98">
        <f t="shared" si="15"/>
        <v>0</v>
      </c>
      <c r="Q81" s="118">
        <f t="shared" si="16"/>
        <v>0</v>
      </c>
      <c r="R81" s="98">
        <f t="shared" si="20"/>
        <v>11</v>
      </c>
      <c r="S81" s="119">
        <f t="shared" si="17"/>
        <v>11</v>
      </c>
    </row>
    <row r="82" spans="1:19">
      <c r="A82" s="119"/>
      <c r="E82" s="98">
        <f t="shared" si="11"/>
        <v>81</v>
      </c>
      <c r="F82" s="99"/>
      <c r="K82" s="114">
        <f t="shared" si="18"/>
        <v>2.829113447060807</v>
      </c>
      <c r="L82" s="115">
        <f t="shared" si="19"/>
        <v>2.878113447060807</v>
      </c>
      <c r="M82" s="98">
        <f t="shared" si="12"/>
        <v>2.8286134470608069</v>
      </c>
      <c r="N82" s="116">
        <f t="shared" si="13"/>
        <v>2.8786134470608071</v>
      </c>
      <c r="O82" s="117">
        <f t="shared" si="14"/>
        <v>2.8536134470608072</v>
      </c>
      <c r="P82" s="98">
        <f t="shared" si="15"/>
        <v>0</v>
      </c>
      <c r="Q82" s="118">
        <f t="shared" si="16"/>
        <v>0</v>
      </c>
      <c r="R82" s="98">
        <f t="shared" si="20"/>
        <v>11</v>
      </c>
      <c r="S82" s="119">
        <f t="shared" si="17"/>
        <v>11</v>
      </c>
    </row>
    <row r="83" spans="1:19">
      <c r="A83" s="119"/>
      <c r="E83" s="98">
        <f t="shared" si="11"/>
        <v>82</v>
      </c>
      <c r="F83" s="99"/>
      <c r="K83" s="114">
        <f t="shared" si="18"/>
        <v>2.8791134470608069</v>
      </c>
      <c r="L83" s="115">
        <f t="shared" si="19"/>
        <v>2.9281134470608068</v>
      </c>
      <c r="M83" s="98">
        <f t="shared" si="12"/>
        <v>2.8786134470608067</v>
      </c>
      <c r="N83" s="116">
        <f t="shared" si="13"/>
        <v>2.928613447060807</v>
      </c>
      <c r="O83" s="117">
        <f t="shared" si="14"/>
        <v>2.903613447060807</v>
      </c>
      <c r="P83" s="98">
        <f t="shared" si="15"/>
        <v>0</v>
      </c>
      <c r="Q83" s="118">
        <f t="shared" si="16"/>
        <v>0</v>
      </c>
      <c r="R83" s="98">
        <f t="shared" si="20"/>
        <v>11</v>
      </c>
      <c r="S83" s="119">
        <f t="shared" si="17"/>
        <v>11</v>
      </c>
    </row>
    <row r="84" spans="1:19">
      <c r="A84" s="119"/>
      <c r="E84" s="98">
        <f t="shared" si="11"/>
        <v>83</v>
      </c>
      <c r="F84" s="99"/>
      <c r="K84" s="114">
        <f t="shared" si="18"/>
        <v>2.9291134470608067</v>
      </c>
      <c r="L84" s="115">
        <f t="shared" si="19"/>
        <v>2.9781134470608066</v>
      </c>
      <c r="M84" s="98">
        <f t="shared" si="12"/>
        <v>2.9286134470608065</v>
      </c>
      <c r="N84" s="116">
        <f t="shared" si="13"/>
        <v>2.9786134470608068</v>
      </c>
      <c r="O84" s="117">
        <f t="shared" si="14"/>
        <v>2.9536134470608069</v>
      </c>
      <c r="P84" s="98">
        <f t="shared" si="15"/>
        <v>0</v>
      </c>
      <c r="Q84" s="118">
        <f t="shared" si="16"/>
        <v>0</v>
      </c>
      <c r="R84" s="98">
        <f t="shared" si="20"/>
        <v>11</v>
      </c>
      <c r="S84" s="119">
        <f t="shared" si="17"/>
        <v>11</v>
      </c>
    </row>
    <row r="85" spans="1:19">
      <c r="A85" s="119"/>
      <c r="E85" s="98">
        <f t="shared" si="11"/>
        <v>84</v>
      </c>
      <c r="F85" s="99"/>
      <c r="K85" s="114">
        <f t="shared" si="18"/>
        <v>2.9791134470608065</v>
      </c>
      <c r="L85" s="115">
        <f t="shared" si="19"/>
        <v>3.0281134470608064</v>
      </c>
      <c r="M85" s="98">
        <f t="shared" si="12"/>
        <v>2.9786134470608063</v>
      </c>
      <c r="N85" s="116">
        <f t="shared" si="13"/>
        <v>3.0286134470608066</v>
      </c>
      <c r="O85" s="117">
        <f t="shared" si="14"/>
        <v>3.0036134470608067</v>
      </c>
      <c r="P85" s="98">
        <f t="shared" si="15"/>
        <v>0</v>
      </c>
      <c r="Q85" s="118">
        <f t="shared" si="16"/>
        <v>0</v>
      </c>
      <c r="R85" s="98">
        <f t="shared" si="20"/>
        <v>11</v>
      </c>
      <c r="S85" s="119">
        <f t="shared" si="17"/>
        <v>11</v>
      </c>
    </row>
    <row r="86" spans="1:19">
      <c r="A86" s="119"/>
      <c r="E86" s="98">
        <f t="shared" si="11"/>
        <v>85</v>
      </c>
      <c r="F86" s="99"/>
      <c r="K86" s="114">
        <f t="shared" si="18"/>
        <v>3.0291134470608063</v>
      </c>
      <c r="L86" s="115">
        <f t="shared" si="19"/>
        <v>3.0781134470608063</v>
      </c>
      <c r="M86" s="98">
        <f t="shared" si="12"/>
        <v>3.0286134470608062</v>
      </c>
      <c r="N86" s="116">
        <f t="shared" si="13"/>
        <v>3.0786134470608064</v>
      </c>
      <c r="O86" s="117">
        <f t="shared" si="14"/>
        <v>3.0536134470608065</v>
      </c>
      <c r="P86" s="98">
        <f t="shared" si="15"/>
        <v>0</v>
      </c>
      <c r="Q86" s="118">
        <f t="shared" si="16"/>
        <v>0</v>
      </c>
      <c r="R86" s="98">
        <f t="shared" si="20"/>
        <v>11</v>
      </c>
      <c r="S86" s="119">
        <f t="shared" si="17"/>
        <v>11</v>
      </c>
    </row>
    <row r="87" spans="1:19">
      <c r="A87" s="119"/>
      <c r="E87" s="98">
        <f t="shared" si="11"/>
        <v>86</v>
      </c>
      <c r="F87" s="99"/>
      <c r="K87" s="114">
        <f t="shared" si="18"/>
        <v>3.0791134470608061</v>
      </c>
      <c r="L87" s="115">
        <f t="shared" si="19"/>
        <v>3.1281134470608061</v>
      </c>
      <c r="M87" s="98">
        <f t="shared" si="12"/>
        <v>3.078613447060806</v>
      </c>
      <c r="N87" s="116">
        <f t="shared" si="13"/>
        <v>3.1286134470608062</v>
      </c>
      <c r="O87" s="117">
        <f t="shared" si="14"/>
        <v>3.1036134470608063</v>
      </c>
      <c r="P87" s="98">
        <f t="shared" si="15"/>
        <v>0</v>
      </c>
      <c r="Q87" s="118">
        <f t="shared" si="16"/>
        <v>0</v>
      </c>
      <c r="R87" s="98">
        <f t="shared" si="20"/>
        <v>11</v>
      </c>
      <c r="S87" s="119">
        <f t="shared" si="17"/>
        <v>11</v>
      </c>
    </row>
    <row r="88" spans="1:19">
      <c r="A88" s="119"/>
      <c r="E88" s="98">
        <f t="shared" si="11"/>
        <v>87</v>
      </c>
      <c r="F88" s="99"/>
      <c r="K88" s="114">
        <f t="shared" si="18"/>
        <v>3.129113447060806</v>
      </c>
      <c r="L88" s="115">
        <f t="shared" si="19"/>
        <v>3.1781134470608059</v>
      </c>
      <c r="M88" s="98">
        <f t="shared" si="12"/>
        <v>3.1286134470608058</v>
      </c>
      <c r="N88" s="116">
        <f t="shared" si="13"/>
        <v>3.1786134470608061</v>
      </c>
      <c r="O88" s="117">
        <f t="shared" si="14"/>
        <v>3.1536134470608062</v>
      </c>
      <c r="P88" s="98">
        <f t="shared" si="15"/>
        <v>0</v>
      </c>
      <c r="Q88" s="118">
        <f t="shared" si="16"/>
        <v>0</v>
      </c>
      <c r="R88" s="98">
        <f t="shared" si="20"/>
        <v>11</v>
      </c>
      <c r="S88" s="119">
        <f t="shared" si="17"/>
        <v>11</v>
      </c>
    </row>
    <row r="89" spans="1:19">
      <c r="A89" s="119"/>
      <c r="E89" s="98">
        <f t="shared" si="11"/>
        <v>88</v>
      </c>
      <c r="F89" s="99"/>
      <c r="K89" s="114">
        <f t="shared" si="18"/>
        <v>3.1791134470608058</v>
      </c>
      <c r="L89" s="115">
        <f t="shared" si="19"/>
        <v>3.2281134470608057</v>
      </c>
      <c r="M89" s="98">
        <f t="shared" si="12"/>
        <v>3.1786134470608056</v>
      </c>
      <c r="N89" s="116">
        <f t="shared" si="13"/>
        <v>3.2286134470608059</v>
      </c>
      <c r="O89" s="117">
        <f t="shared" si="14"/>
        <v>3.203613447060806</v>
      </c>
      <c r="P89" s="98">
        <f t="shared" si="15"/>
        <v>0</v>
      </c>
      <c r="Q89" s="118">
        <f t="shared" si="16"/>
        <v>0</v>
      </c>
      <c r="R89" s="98">
        <f t="shared" si="20"/>
        <v>11</v>
      </c>
      <c r="S89" s="119">
        <f t="shared" si="17"/>
        <v>11</v>
      </c>
    </row>
    <row r="90" spans="1:19">
      <c r="A90" s="119"/>
      <c r="E90" s="98">
        <f t="shared" si="11"/>
        <v>89</v>
      </c>
      <c r="F90" s="99"/>
      <c r="K90" s="114">
        <f t="shared" si="18"/>
        <v>3.2291134470608056</v>
      </c>
      <c r="L90" s="115">
        <f t="shared" si="19"/>
        <v>3.2781134470608055</v>
      </c>
      <c r="M90" s="98">
        <f t="shared" si="12"/>
        <v>3.2286134470608054</v>
      </c>
      <c r="N90" s="116">
        <f t="shared" si="13"/>
        <v>3.2786134470608057</v>
      </c>
      <c r="O90" s="117">
        <f t="shared" si="14"/>
        <v>3.2536134470608058</v>
      </c>
      <c r="P90" s="98">
        <f t="shared" si="15"/>
        <v>0</v>
      </c>
      <c r="Q90" s="118">
        <f t="shared" si="16"/>
        <v>0</v>
      </c>
      <c r="R90" s="98">
        <f t="shared" si="20"/>
        <v>11</v>
      </c>
      <c r="S90" s="119">
        <f t="shared" si="17"/>
        <v>11</v>
      </c>
    </row>
    <row r="91" spans="1:19">
      <c r="A91" s="119"/>
      <c r="E91" s="98">
        <f t="shared" si="11"/>
        <v>90</v>
      </c>
      <c r="F91" s="99"/>
      <c r="K91" s="114">
        <f t="shared" si="18"/>
        <v>3.2791134470608054</v>
      </c>
      <c r="L91" s="115">
        <f t="shared" si="19"/>
        <v>3.3281134470608054</v>
      </c>
      <c r="M91" s="98">
        <f t="shared" si="12"/>
        <v>3.2786134470608053</v>
      </c>
      <c r="N91" s="116">
        <f t="shared" si="13"/>
        <v>3.3286134470608055</v>
      </c>
      <c r="O91" s="117">
        <f t="shared" si="14"/>
        <v>3.3036134470608056</v>
      </c>
      <c r="P91" s="98">
        <f t="shared" si="15"/>
        <v>0</v>
      </c>
      <c r="Q91" s="118">
        <f t="shared" si="16"/>
        <v>0</v>
      </c>
      <c r="R91" s="98">
        <f t="shared" si="20"/>
        <v>11</v>
      </c>
      <c r="S91" s="119">
        <f t="shared" si="17"/>
        <v>11</v>
      </c>
    </row>
    <row r="92" spans="1:19">
      <c r="A92" s="119"/>
      <c r="E92" s="98">
        <f t="shared" si="11"/>
        <v>91</v>
      </c>
      <c r="F92" s="99"/>
      <c r="K92" s="114">
        <f t="shared" si="18"/>
        <v>3.3291134470608053</v>
      </c>
      <c r="L92" s="115">
        <f t="shared" si="19"/>
        <v>3.3781134470608052</v>
      </c>
      <c r="M92" s="98">
        <f t="shared" si="12"/>
        <v>3.3286134470608051</v>
      </c>
      <c r="N92" s="116">
        <f t="shared" si="13"/>
        <v>3.3786134470608054</v>
      </c>
      <c r="O92" s="117">
        <f t="shared" si="14"/>
        <v>3.3536134470608054</v>
      </c>
      <c r="P92" s="98">
        <f t="shared" si="15"/>
        <v>0</v>
      </c>
      <c r="Q92" s="118">
        <f t="shared" si="16"/>
        <v>0</v>
      </c>
      <c r="R92" s="98">
        <f t="shared" si="20"/>
        <v>11</v>
      </c>
      <c r="S92" s="119">
        <f t="shared" si="17"/>
        <v>11</v>
      </c>
    </row>
    <row r="93" spans="1:19">
      <c r="A93" s="119"/>
      <c r="E93" s="98">
        <f t="shared" si="11"/>
        <v>92</v>
      </c>
      <c r="F93" s="99"/>
      <c r="K93" s="114">
        <f t="shared" si="18"/>
        <v>3.3791134470608051</v>
      </c>
      <c r="L93" s="115">
        <f t="shared" si="19"/>
        <v>3.428113447060805</v>
      </c>
      <c r="M93" s="98">
        <f t="shared" si="12"/>
        <v>3.3786134470608049</v>
      </c>
      <c r="N93" s="116">
        <f t="shared" si="13"/>
        <v>3.4286134470608052</v>
      </c>
      <c r="O93" s="117">
        <f t="shared" si="14"/>
        <v>3.4036134470608053</v>
      </c>
      <c r="P93" s="98">
        <f t="shared" si="15"/>
        <v>0</v>
      </c>
      <c r="Q93" s="118">
        <f t="shared" si="16"/>
        <v>0</v>
      </c>
      <c r="R93" s="98">
        <f t="shared" si="20"/>
        <v>11</v>
      </c>
      <c r="S93" s="119">
        <f t="shared" si="17"/>
        <v>11</v>
      </c>
    </row>
    <row r="94" spans="1:19">
      <c r="A94" s="119"/>
      <c r="E94" s="98">
        <f t="shared" si="11"/>
        <v>93</v>
      </c>
      <c r="F94" s="99"/>
      <c r="K94" s="114">
        <f t="shared" si="18"/>
        <v>3.4291134470608049</v>
      </c>
      <c r="L94" s="115">
        <f t="shared" si="19"/>
        <v>3.4781134470608048</v>
      </c>
      <c r="M94" s="98">
        <f t="shared" si="12"/>
        <v>3.4286134470608047</v>
      </c>
      <c r="N94" s="116">
        <f t="shared" si="13"/>
        <v>3.478613447060805</v>
      </c>
      <c r="O94" s="117">
        <f t="shared" si="14"/>
        <v>3.4536134470608051</v>
      </c>
      <c r="P94" s="98">
        <f t="shared" si="15"/>
        <v>0</v>
      </c>
      <c r="Q94" s="118">
        <f t="shared" si="16"/>
        <v>0</v>
      </c>
      <c r="R94" s="98">
        <f t="shared" si="20"/>
        <v>11</v>
      </c>
      <c r="S94" s="119">
        <f t="shared" si="17"/>
        <v>11</v>
      </c>
    </row>
    <row r="95" spans="1:19">
      <c r="A95" s="119"/>
      <c r="E95" s="98">
        <f t="shared" si="11"/>
        <v>94</v>
      </c>
      <c r="F95" s="99"/>
      <c r="K95" s="114">
        <f t="shared" si="18"/>
        <v>3.4791134470608047</v>
      </c>
      <c r="L95" s="115">
        <f t="shared" si="19"/>
        <v>3.5281134470608047</v>
      </c>
      <c r="M95" s="98">
        <f t="shared" si="12"/>
        <v>3.4786134470608046</v>
      </c>
      <c r="N95" s="116">
        <f t="shared" si="13"/>
        <v>3.5286134470608048</v>
      </c>
      <c r="O95" s="117">
        <f t="shared" si="14"/>
        <v>3.5036134470608049</v>
      </c>
      <c r="P95" s="98">
        <f t="shared" si="15"/>
        <v>0</v>
      </c>
      <c r="Q95" s="118">
        <f t="shared" si="16"/>
        <v>0</v>
      </c>
      <c r="R95" s="98">
        <f t="shared" si="20"/>
        <v>11</v>
      </c>
      <c r="S95" s="119">
        <f t="shared" si="17"/>
        <v>11</v>
      </c>
    </row>
    <row r="96" spans="1:19">
      <c r="A96" s="119"/>
      <c r="E96" s="98">
        <f t="shared" si="11"/>
        <v>95</v>
      </c>
      <c r="F96" s="99"/>
      <c r="K96" s="114">
        <f t="shared" si="18"/>
        <v>3.5291134470608045</v>
      </c>
      <c r="L96" s="115">
        <f t="shared" si="19"/>
        <v>3.5781134470608045</v>
      </c>
      <c r="M96" s="98">
        <f t="shared" si="12"/>
        <v>3.5286134470608044</v>
      </c>
      <c r="N96" s="116">
        <f t="shared" si="13"/>
        <v>3.5786134470608046</v>
      </c>
      <c r="O96" s="117">
        <f t="shared" si="14"/>
        <v>3.5536134470608047</v>
      </c>
      <c r="P96" s="98">
        <f t="shared" si="15"/>
        <v>0</v>
      </c>
      <c r="Q96" s="118">
        <f t="shared" si="16"/>
        <v>0</v>
      </c>
      <c r="R96" s="98">
        <f t="shared" si="20"/>
        <v>11</v>
      </c>
      <c r="S96" s="119">
        <f t="shared" si="17"/>
        <v>11</v>
      </c>
    </row>
    <row r="97" spans="1:19">
      <c r="A97" s="119"/>
      <c r="E97" s="98">
        <f t="shared" si="11"/>
        <v>96</v>
      </c>
      <c r="F97" s="99"/>
      <c r="K97" s="114">
        <f t="shared" si="18"/>
        <v>3.5791134470608044</v>
      </c>
      <c r="L97" s="115">
        <f t="shared" si="19"/>
        <v>3.6281134470608043</v>
      </c>
      <c r="M97" s="98">
        <f t="shared" si="12"/>
        <v>3.5786134470608042</v>
      </c>
      <c r="N97" s="116">
        <f t="shared" si="13"/>
        <v>3.6286134470608045</v>
      </c>
      <c r="O97" s="117">
        <f t="shared" si="14"/>
        <v>3.6036134470608046</v>
      </c>
      <c r="P97" s="98">
        <f t="shared" si="15"/>
        <v>0</v>
      </c>
      <c r="Q97" s="118">
        <f t="shared" si="16"/>
        <v>0</v>
      </c>
      <c r="R97" s="98">
        <f t="shared" si="20"/>
        <v>11</v>
      </c>
      <c r="S97" s="119">
        <f t="shared" si="17"/>
        <v>11</v>
      </c>
    </row>
    <row r="98" spans="1:19">
      <c r="A98" s="119"/>
      <c r="E98" s="98">
        <f t="shared" si="11"/>
        <v>97</v>
      </c>
      <c r="F98" s="99"/>
      <c r="K98" s="114">
        <f t="shared" si="18"/>
        <v>3.6291134470608042</v>
      </c>
      <c r="L98" s="115">
        <f t="shared" si="19"/>
        <v>3.6781134470608041</v>
      </c>
      <c r="M98" s="98">
        <f t="shared" si="12"/>
        <v>3.628613447060804</v>
      </c>
      <c r="N98" s="116">
        <f t="shared" si="13"/>
        <v>3.6786134470608043</v>
      </c>
      <c r="O98" s="117">
        <f t="shared" si="14"/>
        <v>3.6536134470608044</v>
      </c>
      <c r="P98" s="98">
        <f t="shared" si="15"/>
        <v>0</v>
      </c>
      <c r="Q98" s="118">
        <f t="shared" si="16"/>
        <v>0</v>
      </c>
      <c r="R98" s="98">
        <f t="shared" si="20"/>
        <v>11</v>
      </c>
      <c r="S98" s="119">
        <f t="shared" si="17"/>
        <v>11</v>
      </c>
    </row>
    <row r="99" spans="1:19">
      <c r="A99" s="119"/>
      <c r="E99" s="98">
        <f t="shared" si="11"/>
        <v>98</v>
      </c>
      <c r="F99" s="99"/>
      <c r="K99" s="114">
        <f t="shared" si="18"/>
        <v>3.679113447060804</v>
      </c>
      <c r="L99" s="115">
        <f t="shared" si="19"/>
        <v>3.7281134470608039</v>
      </c>
      <c r="M99" s="98">
        <f t="shared" si="12"/>
        <v>3.6786134470608038</v>
      </c>
      <c r="N99" s="116">
        <f t="shared" si="13"/>
        <v>3.7286134470608041</v>
      </c>
      <c r="O99" s="117">
        <f t="shared" si="14"/>
        <v>3.7036134470608042</v>
      </c>
      <c r="P99" s="98">
        <f t="shared" si="15"/>
        <v>0</v>
      </c>
      <c r="Q99" s="118">
        <f t="shared" si="16"/>
        <v>0</v>
      </c>
      <c r="R99" s="98">
        <f t="shared" si="20"/>
        <v>11</v>
      </c>
      <c r="S99" s="119">
        <f t="shared" si="17"/>
        <v>11</v>
      </c>
    </row>
    <row r="100" spans="1:19">
      <c r="A100" s="119"/>
      <c r="E100" s="98">
        <f t="shared" si="11"/>
        <v>99</v>
      </c>
      <c r="F100" s="99"/>
      <c r="K100" s="114">
        <f t="shared" si="18"/>
        <v>3.7291134470608038</v>
      </c>
      <c r="L100" s="115">
        <f t="shared" si="19"/>
        <v>3.7781134470608038</v>
      </c>
      <c r="M100" s="98">
        <f t="shared" si="12"/>
        <v>3.7286134470608037</v>
      </c>
      <c r="N100" s="116">
        <f t="shared" si="13"/>
        <v>3.7786134470608039</v>
      </c>
      <c r="O100" s="117">
        <f t="shared" si="14"/>
        <v>3.753613447060804</v>
      </c>
      <c r="P100" s="98">
        <f t="shared" si="15"/>
        <v>0</v>
      </c>
      <c r="Q100" s="118">
        <f t="shared" si="16"/>
        <v>0</v>
      </c>
      <c r="R100" s="98">
        <f t="shared" si="20"/>
        <v>11</v>
      </c>
      <c r="S100" s="119">
        <f t="shared" si="17"/>
        <v>11</v>
      </c>
    </row>
    <row r="101" spans="1:19">
      <c r="A101" s="119"/>
      <c r="E101" s="98">
        <f t="shared" si="11"/>
        <v>100</v>
      </c>
      <c r="F101" s="99"/>
      <c r="K101" s="114">
        <f t="shared" si="18"/>
        <v>3.7791134470608037</v>
      </c>
      <c r="L101" s="115">
        <f t="shared" si="19"/>
        <v>3.8281134470608036</v>
      </c>
      <c r="M101" s="98">
        <f t="shared" si="12"/>
        <v>3.7786134470608035</v>
      </c>
      <c r="N101" s="116">
        <f t="shared" si="13"/>
        <v>3.8286134470608038</v>
      </c>
      <c r="O101" s="117">
        <f t="shared" si="14"/>
        <v>3.8036134470608038</v>
      </c>
      <c r="P101" s="98">
        <f t="shared" si="15"/>
        <v>0</v>
      </c>
      <c r="Q101" s="118">
        <f t="shared" si="16"/>
        <v>0</v>
      </c>
      <c r="R101" s="98">
        <f t="shared" si="20"/>
        <v>11</v>
      </c>
      <c r="S101" s="119">
        <f t="shared" si="17"/>
        <v>11</v>
      </c>
    </row>
    <row r="102" spans="1:19">
      <c r="A102" s="119"/>
      <c r="E102" s="98">
        <f t="shared" si="11"/>
        <v>101</v>
      </c>
      <c r="F102" s="99"/>
      <c r="K102" s="114">
        <f t="shared" si="18"/>
        <v>3.8291134470608035</v>
      </c>
      <c r="L102" s="115">
        <f t="shared" si="19"/>
        <v>3.8781134470608034</v>
      </c>
      <c r="M102" s="98">
        <f t="shared" si="12"/>
        <v>3.8286134470608033</v>
      </c>
      <c r="N102" s="116">
        <f t="shared" si="13"/>
        <v>3.8786134470608036</v>
      </c>
      <c r="O102" s="117">
        <f t="shared" si="14"/>
        <v>3.8536134470608037</v>
      </c>
      <c r="P102" s="98">
        <f t="shared" si="15"/>
        <v>0</v>
      </c>
      <c r="Q102" s="118">
        <f t="shared" si="16"/>
        <v>0</v>
      </c>
      <c r="R102" s="98">
        <f t="shared" si="20"/>
        <v>11</v>
      </c>
      <c r="S102" s="119">
        <f t="shared" si="17"/>
        <v>11</v>
      </c>
    </row>
    <row r="103" spans="1:19">
      <c r="A103" s="119"/>
      <c r="E103" s="98">
        <f t="shared" si="11"/>
        <v>102</v>
      </c>
      <c r="F103" s="99"/>
      <c r="K103" s="114">
        <f t="shared" si="18"/>
        <v>3.8791134470608033</v>
      </c>
      <c r="L103" s="115">
        <f t="shared" si="19"/>
        <v>3.9281134470608032</v>
      </c>
      <c r="M103" s="98">
        <f t="shared" si="12"/>
        <v>3.8786134470608031</v>
      </c>
      <c r="N103" s="116">
        <f t="shared" si="13"/>
        <v>3.9286134470608034</v>
      </c>
      <c r="O103" s="117">
        <f t="shared" si="14"/>
        <v>3.9036134470608035</v>
      </c>
      <c r="P103" s="98">
        <f t="shared" si="15"/>
        <v>0</v>
      </c>
      <c r="Q103" s="118">
        <f t="shared" si="16"/>
        <v>0</v>
      </c>
      <c r="R103" s="98">
        <f t="shared" si="20"/>
        <v>11</v>
      </c>
      <c r="S103" s="119">
        <f t="shared" si="17"/>
        <v>11</v>
      </c>
    </row>
    <row r="104" spans="1:19">
      <c r="A104" s="119"/>
      <c r="E104" s="98">
        <f t="shared" si="11"/>
        <v>103</v>
      </c>
      <c r="F104" s="99"/>
      <c r="K104" s="114">
        <f t="shared" si="18"/>
        <v>3.9291134470608031</v>
      </c>
      <c r="L104" s="115">
        <f t="shared" si="19"/>
        <v>3.9781134470608031</v>
      </c>
      <c r="M104" s="98">
        <f t="shared" si="12"/>
        <v>3.928613447060803</v>
      </c>
      <c r="N104" s="116">
        <f t="shared" si="13"/>
        <v>3.9786134470608032</v>
      </c>
      <c r="O104" s="117">
        <f t="shared" si="14"/>
        <v>3.9536134470608033</v>
      </c>
      <c r="P104" s="98">
        <f t="shared" si="15"/>
        <v>0</v>
      </c>
      <c r="Q104" s="118">
        <f t="shared" si="16"/>
        <v>0</v>
      </c>
      <c r="R104" s="98">
        <f t="shared" si="20"/>
        <v>11</v>
      </c>
      <c r="S104" s="119">
        <f t="shared" si="17"/>
        <v>11</v>
      </c>
    </row>
    <row r="105" spans="1:19">
      <c r="A105" s="119"/>
      <c r="E105" s="98">
        <f t="shared" si="11"/>
        <v>104</v>
      </c>
      <c r="F105" s="99"/>
      <c r="K105" s="114">
        <f t="shared" si="18"/>
        <v>3.9791134470608029</v>
      </c>
      <c r="L105" s="115">
        <f t="shared" si="19"/>
        <v>4.0281134470608029</v>
      </c>
      <c r="M105" s="98">
        <f t="shared" si="12"/>
        <v>3.9786134470608028</v>
      </c>
      <c r="N105" s="116">
        <f t="shared" si="13"/>
        <v>4.0286134470608026</v>
      </c>
      <c r="O105" s="117">
        <f t="shared" si="14"/>
        <v>4.0036134470608031</v>
      </c>
      <c r="P105" s="98">
        <f t="shared" si="15"/>
        <v>0</v>
      </c>
      <c r="Q105" s="118">
        <f t="shared" si="16"/>
        <v>0</v>
      </c>
      <c r="R105" s="98">
        <f t="shared" si="20"/>
        <v>11</v>
      </c>
      <c r="S105" s="119">
        <f t="shared" si="17"/>
        <v>11</v>
      </c>
    </row>
    <row r="106" spans="1:19">
      <c r="A106" s="119"/>
      <c r="E106" s="98">
        <f t="shared" si="11"/>
        <v>105</v>
      </c>
      <c r="F106" s="99"/>
      <c r="K106" s="114">
        <f t="shared" si="18"/>
        <v>4.0291134470608032</v>
      </c>
      <c r="L106" s="115">
        <f t="shared" si="19"/>
        <v>4.0781134470608027</v>
      </c>
      <c r="M106" s="98">
        <f t="shared" si="12"/>
        <v>4.0286134470608035</v>
      </c>
      <c r="N106" s="116">
        <f t="shared" si="13"/>
        <v>4.0786134470608024</v>
      </c>
      <c r="O106" s="117">
        <f t="shared" si="14"/>
        <v>4.053613447060803</v>
      </c>
      <c r="P106" s="98">
        <f t="shared" si="15"/>
        <v>0</v>
      </c>
      <c r="Q106" s="118">
        <f t="shared" si="16"/>
        <v>0</v>
      </c>
      <c r="R106" s="98">
        <f t="shared" si="20"/>
        <v>11</v>
      </c>
      <c r="S106" s="119">
        <f t="shared" si="17"/>
        <v>11</v>
      </c>
    </row>
    <row r="107" spans="1:19">
      <c r="A107" s="119"/>
      <c r="E107" s="98">
        <f t="shared" si="11"/>
        <v>106</v>
      </c>
      <c r="F107" s="99"/>
      <c r="K107" s="114">
        <f t="shared" si="18"/>
        <v>4.079113447060803</v>
      </c>
      <c r="L107" s="115">
        <f t="shared" si="19"/>
        <v>4.1281134470608025</v>
      </c>
      <c r="M107" s="98">
        <f t="shared" si="12"/>
        <v>4.0786134470608033</v>
      </c>
      <c r="N107" s="116">
        <f t="shared" si="13"/>
        <v>4.1286134470608022</v>
      </c>
      <c r="O107" s="117">
        <f t="shared" si="14"/>
        <v>4.1036134470608028</v>
      </c>
      <c r="P107" s="98">
        <f t="shared" si="15"/>
        <v>0</v>
      </c>
      <c r="Q107" s="118">
        <f t="shared" si="16"/>
        <v>0</v>
      </c>
      <c r="R107" s="98">
        <f t="shared" si="20"/>
        <v>11</v>
      </c>
      <c r="S107" s="119">
        <f t="shared" si="17"/>
        <v>11</v>
      </c>
    </row>
    <row r="108" spans="1:19">
      <c r="A108" s="119"/>
      <c r="E108" s="98">
        <f t="shared" si="11"/>
        <v>107</v>
      </c>
      <c r="F108" s="99"/>
      <c r="K108" s="114">
        <f t="shared" si="18"/>
        <v>4.1291134470608029</v>
      </c>
      <c r="L108" s="115">
        <f t="shared" si="19"/>
        <v>4.1781134470608023</v>
      </c>
      <c r="M108" s="98">
        <f t="shared" si="12"/>
        <v>4.1286134470608031</v>
      </c>
      <c r="N108" s="116">
        <f t="shared" si="13"/>
        <v>4.1786134470608021</v>
      </c>
      <c r="O108" s="117">
        <f t="shared" si="14"/>
        <v>4.1536134470608026</v>
      </c>
      <c r="P108" s="98">
        <f t="shared" si="15"/>
        <v>0</v>
      </c>
      <c r="Q108" s="118">
        <f t="shared" si="16"/>
        <v>0</v>
      </c>
      <c r="R108" s="98">
        <f t="shared" si="20"/>
        <v>11</v>
      </c>
      <c r="S108" s="119">
        <f t="shared" si="17"/>
        <v>11</v>
      </c>
    </row>
    <row r="109" spans="1:19">
      <c r="A109" s="119"/>
      <c r="E109" s="98">
        <f t="shared" si="11"/>
        <v>108</v>
      </c>
      <c r="F109" s="99"/>
      <c r="K109" s="114">
        <f t="shared" si="18"/>
        <v>4.1791134470608027</v>
      </c>
      <c r="L109" s="115">
        <f t="shared" si="19"/>
        <v>4.2281134470608022</v>
      </c>
      <c r="M109" s="98">
        <f t="shared" si="12"/>
        <v>4.178613447060803</v>
      </c>
      <c r="N109" s="116">
        <f t="shared" si="13"/>
        <v>4.2286134470608019</v>
      </c>
      <c r="O109" s="117">
        <f t="shared" si="14"/>
        <v>4.2036134470608024</v>
      </c>
      <c r="P109" s="98">
        <f t="shared" si="15"/>
        <v>0</v>
      </c>
      <c r="Q109" s="118">
        <f t="shared" si="16"/>
        <v>0</v>
      </c>
      <c r="R109" s="98">
        <f t="shared" si="20"/>
        <v>11</v>
      </c>
      <c r="S109" s="119">
        <f t="shared" si="17"/>
        <v>11</v>
      </c>
    </row>
    <row r="110" spans="1:19">
      <c r="A110" s="119"/>
      <c r="E110" s="98">
        <f t="shared" si="11"/>
        <v>109</v>
      </c>
      <c r="F110" s="99"/>
      <c r="K110" s="114">
        <f t="shared" si="18"/>
        <v>4.2291134470608025</v>
      </c>
      <c r="L110" s="115">
        <f t="shared" si="19"/>
        <v>4.278113447060802</v>
      </c>
      <c r="M110" s="98">
        <f t="shared" si="12"/>
        <v>4.2286134470608028</v>
      </c>
      <c r="N110" s="116">
        <f t="shared" si="13"/>
        <v>4.2786134470608017</v>
      </c>
      <c r="O110" s="117">
        <f t="shared" si="14"/>
        <v>4.2536134470608022</v>
      </c>
      <c r="P110" s="98">
        <f t="shared" si="15"/>
        <v>0</v>
      </c>
      <c r="Q110" s="118">
        <f t="shared" si="16"/>
        <v>0</v>
      </c>
      <c r="R110" s="98">
        <f t="shared" si="20"/>
        <v>11</v>
      </c>
      <c r="S110" s="119">
        <f t="shared" si="17"/>
        <v>11</v>
      </c>
    </row>
    <row r="111" spans="1:19">
      <c r="A111" s="119"/>
      <c r="E111" s="98">
        <f t="shared" si="11"/>
        <v>110</v>
      </c>
      <c r="F111" s="99"/>
      <c r="K111" s="114">
        <f t="shared" si="18"/>
        <v>4.2791134470608023</v>
      </c>
      <c r="L111" s="115">
        <f t="shared" si="19"/>
        <v>4.3281134470608018</v>
      </c>
      <c r="M111" s="98">
        <f t="shared" si="12"/>
        <v>4.2786134470608026</v>
      </c>
      <c r="N111" s="116">
        <f t="shared" si="13"/>
        <v>4.3286134470608015</v>
      </c>
      <c r="O111" s="117">
        <f t="shared" si="14"/>
        <v>4.3036134470608021</v>
      </c>
      <c r="P111" s="98">
        <f t="shared" si="15"/>
        <v>0</v>
      </c>
      <c r="Q111" s="118">
        <f t="shared" si="16"/>
        <v>0</v>
      </c>
      <c r="R111" s="98">
        <f t="shared" si="20"/>
        <v>11</v>
      </c>
      <c r="S111" s="119">
        <f t="shared" si="17"/>
        <v>11</v>
      </c>
    </row>
    <row r="112" spans="1:19">
      <c r="A112" s="119"/>
      <c r="E112" s="98">
        <f t="shared" si="11"/>
        <v>111</v>
      </c>
      <c r="F112" s="99"/>
      <c r="K112" s="114">
        <f t="shared" si="18"/>
        <v>4.3291134470608021</v>
      </c>
      <c r="L112" s="115">
        <f t="shared" si="19"/>
        <v>4.3781134470608016</v>
      </c>
      <c r="M112" s="98">
        <f t="shared" si="12"/>
        <v>4.3286134470608024</v>
      </c>
      <c r="N112" s="116">
        <f t="shared" si="13"/>
        <v>4.3786134470608014</v>
      </c>
      <c r="O112" s="117">
        <f t="shared" si="14"/>
        <v>4.3536134470608019</v>
      </c>
      <c r="P112" s="98">
        <f t="shared" si="15"/>
        <v>0</v>
      </c>
      <c r="Q112" s="118">
        <f t="shared" si="16"/>
        <v>0</v>
      </c>
      <c r="R112" s="98">
        <f t="shared" si="20"/>
        <v>11</v>
      </c>
      <c r="S112" s="119">
        <f t="shared" si="17"/>
        <v>11</v>
      </c>
    </row>
    <row r="113" spans="1:19">
      <c r="A113" s="119"/>
      <c r="E113" s="98">
        <f t="shared" si="11"/>
        <v>112</v>
      </c>
      <c r="F113" s="99"/>
      <c r="K113" s="114">
        <f t="shared" si="18"/>
        <v>4.379113447060802</v>
      </c>
      <c r="L113" s="115">
        <f t="shared" si="19"/>
        <v>4.4281134470608015</v>
      </c>
      <c r="M113" s="98">
        <f t="shared" si="12"/>
        <v>4.3786134470608022</v>
      </c>
      <c r="N113" s="116">
        <f t="shared" si="13"/>
        <v>4.4286134470608012</v>
      </c>
      <c r="O113" s="117">
        <f t="shared" si="14"/>
        <v>4.4036134470608017</v>
      </c>
      <c r="P113" s="98">
        <f t="shared" si="15"/>
        <v>0</v>
      </c>
      <c r="Q113" s="118">
        <f t="shared" si="16"/>
        <v>0</v>
      </c>
      <c r="R113" s="98">
        <f t="shared" si="20"/>
        <v>11</v>
      </c>
      <c r="S113" s="119">
        <f t="shared" si="17"/>
        <v>11</v>
      </c>
    </row>
    <row r="114" spans="1:19">
      <c r="A114" s="119"/>
      <c r="E114" s="98">
        <f t="shared" si="11"/>
        <v>113</v>
      </c>
      <c r="F114" s="99"/>
      <c r="K114" s="114">
        <f t="shared" si="18"/>
        <v>4.4291134470608018</v>
      </c>
      <c r="L114" s="115">
        <f t="shared" si="19"/>
        <v>4.4781134470608013</v>
      </c>
      <c r="M114" s="98">
        <f t="shared" si="12"/>
        <v>4.4286134470608021</v>
      </c>
      <c r="N114" s="116">
        <f t="shared" si="13"/>
        <v>4.478613447060801</v>
      </c>
      <c r="O114" s="117">
        <f t="shared" si="14"/>
        <v>4.4536134470608015</v>
      </c>
      <c r="P114" s="98">
        <f t="shared" si="15"/>
        <v>0</v>
      </c>
      <c r="Q114" s="118">
        <f t="shared" si="16"/>
        <v>0</v>
      </c>
      <c r="R114" s="98">
        <f t="shared" si="20"/>
        <v>11</v>
      </c>
      <c r="S114" s="119">
        <f t="shared" si="17"/>
        <v>11</v>
      </c>
    </row>
    <row r="115" spans="1:19">
      <c r="A115" s="119"/>
      <c r="E115" s="98">
        <f t="shared" si="11"/>
        <v>114</v>
      </c>
      <c r="F115" s="99"/>
      <c r="K115" s="114">
        <f t="shared" si="18"/>
        <v>4.4791134470608016</v>
      </c>
      <c r="L115" s="115">
        <f t="shared" si="19"/>
        <v>4.5281134470608011</v>
      </c>
      <c r="M115" s="98">
        <f t="shared" si="12"/>
        <v>4.4786134470608019</v>
      </c>
      <c r="N115" s="116">
        <f t="shared" si="13"/>
        <v>4.5286134470608008</v>
      </c>
      <c r="O115" s="117">
        <f t="shared" si="14"/>
        <v>4.5036134470608014</v>
      </c>
      <c r="P115" s="98">
        <f t="shared" si="15"/>
        <v>0</v>
      </c>
      <c r="Q115" s="118">
        <f t="shared" si="16"/>
        <v>0</v>
      </c>
      <c r="R115" s="98">
        <f t="shared" si="20"/>
        <v>11</v>
      </c>
      <c r="S115" s="119">
        <f t="shared" si="17"/>
        <v>11</v>
      </c>
    </row>
    <row r="116" spans="1:19">
      <c r="A116" s="119"/>
      <c r="E116" s="98">
        <f t="shared" si="11"/>
        <v>115</v>
      </c>
      <c r="F116" s="99"/>
      <c r="K116" s="114">
        <f t="shared" si="18"/>
        <v>4.5291134470608014</v>
      </c>
      <c r="L116" s="115">
        <f t="shared" si="19"/>
        <v>4.5781134470608009</v>
      </c>
      <c r="M116" s="98">
        <f t="shared" si="12"/>
        <v>4.5286134470608017</v>
      </c>
      <c r="N116" s="116">
        <f t="shared" si="13"/>
        <v>4.5786134470608006</v>
      </c>
      <c r="O116" s="117">
        <f t="shared" si="14"/>
        <v>4.5536134470608012</v>
      </c>
      <c r="P116" s="98">
        <f t="shared" si="15"/>
        <v>0</v>
      </c>
      <c r="Q116" s="118">
        <f t="shared" si="16"/>
        <v>0</v>
      </c>
      <c r="R116" s="98">
        <f t="shared" si="20"/>
        <v>11</v>
      </c>
      <c r="S116" s="119">
        <f t="shared" si="17"/>
        <v>11</v>
      </c>
    </row>
    <row r="117" spans="1:19">
      <c r="A117" s="119"/>
      <c r="E117" s="98">
        <f t="shared" si="11"/>
        <v>116</v>
      </c>
      <c r="F117" s="99"/>
      <c r="K117" s="114">
        <f t="shared" si="18"/>
        <v>4.5791134470608013</v>
      </c>
      <c r="L117" s="115">
        <f t="shared" si="19"/>
        <v>4.6281134470608007</v>
      </c>
      <c r="M117" s="98">
        <f t="shared" si="12"/>
        <v>4.5786134470608015</v>
      </c>
      <c r="N117" s="116">
        <f t="shared" si="13"/>
        <v>4.6286134470608005</v>
      </c>
      <c r="O117" s="117">
        <f t="shared" si="14"/>
        <v>4.603613447060801</v>
      </c>
      <c r="P117" s="98">
        <f t="shared" si="15"/>
        <v>0</v>
      </c>
      <c r="Q117" s="118">
        <f t="shared" si="16"/>
        <v>0</v>
      </c>
      <c r="R117" s="98">
        <f t="shared" si="20"/>
        <v>11</v>
      </c>
      <c r="S117" s="119">
        <f t="shared" si="17"/>
        <v>11</v>
      </c>
    </row>
    <row r="118" spans="1:19">
      <c r="A118" s="119"/>
      <c r="E118" s="98">
        <f t="shared" si="11"/>
        <v>117</v>
      </c>
      <c r="F118" s="99"/>
      <c r="K118" s="114">
        <f t="shared" si="18"/>
        <v>4.6291134470608011</v>
      </c>
      <c r="L118" s="115">
        <f t="shared" si="19"/>
        <v>4.6781134470608006</v>
      </c>
      <c r="M118" s="98">
        <f t="shared" si="12"/>
        <v>4.6286134470608014</v>
      </c>
      <c r="N118" s="116">
        <f t="shared" si="13"/>
        <v>4.6786134470608003</v>
      </c>
      <c r="O118" s="117">
        <f t="shared" si="14"/>
        <v>4.6536134470608008</v>
      </c>
      <c r="P118" s="98">
        <f t="shared" si="15"/>
        <v>0</v>
      </c>
      <c r="Q118" s="118">
        <f t="shared" si="16"/>
        <v>0</v>
      </c>
      <c r="R118" s="98">
        <f t="shared" si="20"/>
        <v>11</v>
      </c>
      <c r="S118" s="119">
        <f t="shared" si="17"/>
        <v>11</v>
      </c>
    </row>
    <row r="119" spans="1:19">
      <c r="A119" s="119"/>
      <c r="E119" s="98">
        <f t="shared" si="11"/>
        <v>118</v>
      </c>
      <c r="F119" s="99"/>
      <c r="K119" s="114">
        <f t="shared" si="18"/>
        <v>4.6791134470608009</v>
      </c>
      <c r="L119" s="115">
        <f t="shared" si="19"/>
        <v>4.7281134470608004</v>
      </c>
      <c r="M119" s="98">
        <f t="shared" si="12"/>
        <v>4.6786134470608012</v>
      </c>
      <c r="N119" s="116">
        <f t="shared" si="13"/>
        <v>4.7286134470608001</v>
      </c>
      <c r="O119" s="117">
        <f t="shared" si="14"/>
        <v>4.7036134470608006</v>
      </c>
      <c r="P119" s="98">
        <f t="shared" si="15"/>
        <v>0</v>
      </c>
      <c r="Q119" s="118">
        <f t="shared" si="16"/>
        <v>0</v>
      </c>
      <c r="R119" s="98">
        <f t="shared" si="20"/>
        <v>11</v>
      </c>
      <c r="S119" s="119">
        <f t="shared" si="17"/>
        <v>11</v>
      </c>
    </row>
    <row r="120" spans="1:19">
      <c r="A120" s="119"/>
      <c r="E120" s="98">
        <f t="shared" si="11"/>
        <v>119</v>
      </c>
      <c r="F120" s="99"/>
      <c r="K120" s="114">
        <f t="shared" si="18"/>
        <v>4.7291134470608007</v>
      </c>
      <c r="L120" s="115">
        <f t="shared" si="19"/>
        <v>4.7781134470608002</v>
      </c>
      <c r="M120" s="98">
        <f t="shared" si="12"/>
        <v>4.728613447060801</v>
      </c>
      <c r="N120" s="116">
        <f t="shared" si="13"/>
        <v>4.7786134470607999</v>
      </c>
      <c r="O120" s="117">
        <f t="shared" si="14"/>
        <v>4.7536134470608005</v>
      </c>
      <c r="P120" s="98">
        <f t="shared" si="15"/>
        <v>0</v>
      </c>
      <c r="Q120" s="118">
        <f t="shared" si="16"/>
        <v>0</v>
      </c>
      <c r="R120" s="98">
        <f t="shared" si="20"/>
        <v>11</v>
      </c>
      <c r="S120" s="119">
        <f t="shared" si="17"/>
        <v>11</v>
      </c>
    </row>
    <row r="121" spans="1:19">
      <c r="A121" s="119"/>
      <c r="E121" s="98">
        <f t="shared" si="11"/>
        <v>120</v>
      </c>
      <c r="F121" s="99"/>
      <c r="K121" s="114">
        <f t="shared" si="18"/>
        <v>4.7791134470608005</v>
      </c>
      <c r="L121" s="115">
        <f t="shared" si="19"/>
        <v>4.8281134470608</v>
      </c>
      <c r="M121" s="98">
        <f t="shared" si="12"/>
        <v>4.7786134470608008</v>
      </c>
      <c r="N121" s="116">
        <f t="shared" si="13"/>
        <v>4.8286134470607998</v>
      </c>
      <c r="O121" s="117">
        <f t="shared" si="14"/>
        <v>4.8036134470608003</v>
      </c>
      <c r="P121" s="98">
        <f t="shared" si="15"/>
        <v>0</v>
      </c>
      <c r="Q121" s="118">
        <f t="shared" si="16"/>
        <v>0</v>
      </c>
      <c r="R121" s="98">
        <f t="shared" si="20"/>
        <v>11</v>
      </c>
      <c r="S121" s="119">
        <f t="shared" si="17"/>
        <v>11</v>
      </c>
    </row>
    <row r="122" spans="1:19">
      <c r="A122" s="119"/>
      <c r="E122" s="98">
        <f t="shared" si="11"/>
        <v>121</v>
      </c>
      <c r="F122" s="99"/>
      <c r="K122" s="114">
        <f t="shared" si="18"/>
        <v>4.8291134470608004</v>
      </c>
      <c r="L122" s="115">
        <f t="shared" si="19"/>
        <v>4.8781134470607999</v>
      </c>
      <c r="M122" s="98">
        <f t="shared" si="12"/>
        <v>4.8286134470608006</v>
      </c>
      <c r="N122" s="116">
        <f t="shared" si="13"/>
        <v>4.8786134470607996</v>
      </c>
      <c r="O122" s="117">
        <f t="shared" si="14"/>
        <v>4.8536134470608001</v>
      </c>
      <c r="P122" s="98">
        <f t="shared" si="15"/>
        <v>0</v>
      </c>
      <c r="Q122" s="118">
        <f t="shared" si="16"/>
        <v>0</v>
      </c>
      <c r="R122" s="98">
        <f t="shared" si="20"/>
        <v>11</v>
      </c>
      <c r="S122" s="119">
        <f t="shared" si="17"/>
        <v>11</v>
      </c>
    </row>
    <row r="123" spans="1:19">
      <c r="A123" s="119"/>
      <c r="E123" s="98">
        <f t="shared" si="11"/>
        <v>122</v>
      </c>
      <c r="F123" s="99"/>
      <c r="K123" s="114">
        <f t="shared" si="18"/>
        <v>4.8791134470608002</v>
      </c>
      <c r="L123" s="115">
        <f t="shared" si="19"/>
        <v>4.9281134470607997</v>
      </c>
      <c r="M123" s="98">
        <f t="shared" si="12"/>
        <v>4.8786134470608005</v>
      </c>
      <c r="N123" s="116">
        <f t="shared" si="13"/>
        <v>4.9286134470607994</v>
      </c>
      <c r="O123" s="117">
        <f t="shared" si="14"/>
        <v>4.9036134470607999</v>
      </c>
      <c r="P123" s="98">
        <f t="shared" si="15"/>
        <v>0</v>
      </c>
      <c r="Q123" s="118">
        <f t="shared" si="16"/>
        <v>0</v>
      </c>
      <c r="R123" s="98">
        <f t="shared" si="20"/>
        <v>11</v>
      </c>
      <c r="S123" s="119">
        <f t="shared" si="17"/>
        <v>11</v>
      </c>
    </row>
    <row r="124" spans="1:19">
      <c r="A124" s="119"/>
      <c r="E124" s="98">
        <f t="shared" si="11"/>
        <v>123</v>
      </c>
      <c r="F124" s="99"/>
      <c r="K124" s="114">
        <f t="shared" si="18"/>
        <v>4.9291134470608</v>
      </c>
      <c r="L124" s="115">
        <f t="shared" si="19"/>
        <v>4.9781134470607995</v>
      </c>
      <c r="M124" s="98">
        <f t="shared" si="12"/>
        <v>4.9286134470608003</v>
      </c>
      <c r="N124" s="116">
        <f t="shared" si="13"/>
        <v>4.9786134470607992</v>
      </c>
      <c r="O124" s="117">
        <f t="shared" si="14"/>
        <v>4.9536134470607998</v>
      </c>
      <c r="P124" s="98">
        <f t="shared" si="15"/>
        <v>0</v>
      </c>
      <c r="Q124" s="118">
        <f t="shared" si="16"/>
        <v>0</v>
      </c>
      <c r="R124" s="98">
        <f t="shared" si="20"/>
        <v>11</v>
      </c>
      <c r="S124" s="119">
        <f t="shared" si="17"/>
        <v>11</v>
      </c>
    </row>
    <row r="125" spans="1:19">
      <c r="A125" s="119"/>
      <c r="E125" s="98">
        <f t="shared" si="11"/>
        <v>124</v>
      </c>
      <c r="F125" s="99"/>
      <c r="K125" s="114">
        <f t="shared" si="18"/>
        <v>4.9791134470607998</v>
      </c>
      <c r="L125" s="115">
        <f t="shared" si="19"/>
        <v>5.0281134470607993</v>
      </c>
      <c r="M125" s="98">
        <f t="shared" si="12"/>
        <v>4.9786134470608001</v>
      </c>
      <c r="N125" s="116">
        <f t="shared" si="13"/>
        <v>5.028613447060799</v>
      </c>
      <c r="O125" s="117">
        <f t="shared" si="14"/>
        <v>5.0036134470607996</v>
      </c>
      <c r="P125" s="98">
        <f t="shared" si="15"/>
        <v>0</v>
      </c>
      <c r="Q125" s="118">
        <f t="shared" si="16"/>
        <v>0</v>
      </c>
      <c r="R125" s="98">
        <f t="shared" si="20"/>
        <v>11</v>
      </c>
      <c r="S125" s="119">
        <f t="shared" si="17"/>
        <v>11</v>
      </c>
    </row>
    <row r="126" spans="1:19">
      <c r="A126" s="119"/>
      <c r="E126" s="98">
        <f t="shared" si="11"/>
        <v>125</v>
      </c>
      <c r="F126" s="99"/>
      <c r="K126" s="114">
        <f t="shared" si="18"/>
        <v>5.0291134470607997</v>
      </c>
      <c r="L126" s="115">
        <f t="shared" si="19"/>
        <v>5.0781134470607991</v>
      </c>
      <c r="M126" s="98">
        <f t="shared" si="12"/>
        <v>5.0286134470607999</v>
      </c>
      <c r="N126" s="116">
        <f t="shared" si="13"/>
        <v>5.0786134470607989</v>
      </c>
      <c r="O126" s="117">
        <f t="shared" si="14"/>
        <v>5.0536134470607994</v>
      </c>
      <c r="P126" s="98">
        <f t="shared" si="15"/>
        <v>0</v>
      </c>
      <c r="Q126" s="118">
        <f t="shared" si="16"/>
        <v>0</v>
      </c>
      <c r="R126" s="98">
        <f t="shared" si="20"/>
        <v>11</v>
      </c>
      <c r="S126" s="119">
        <f t="shared" si="17"/>
        <v>11</v>
      </c>
    </row>
    <row r="127" spans="1:19">
      <c r="A127" s="119"/>
      <c r="E127" s="98">
        <f t="shared" si="11"/>
        <v>126</v>
      </c>
      <c r="F127" s="99"/>
      <c r="K127" s="114">
        <f t="shared" si="18"/>
        <v>5.0791134470607995</v>
      </c>
      <c r="L127" s="115">
        <f t="shared" si="19"/>
        <v>5.128113447060799</v>
      </c>
      <c r="M127" s="98">
        <f t="shared" si="12"/>
        <v>5.0786134470607998</v>
      </c>
      <c r="N127" s="116">
        <f t="shared" si="13"/>
        <v>5.1286134470607987</v>
      </c>
      <c r="O127" s="117">
        <f t="shared" si="14"/>
        <v>5.1036134470607992</v>
      </c>
      <c r="P127" s="98">
        <f t="shared" si="15"/>
        <v>0</v>
      </c>
      <c r="Q127" s="118">
        <f t="shared" si="16"/>
        <v>0</v>
      </c>
      <c r="R127" s="98">
        <f t="shared" si="20"/>
        <v>11</v>
      </c>
      <c r="S127" s="119">
        <f t="shared" si="17"/>
        <v>11</v>
      </c>
    </row>
    <row r="128" spans="1:19">
      <c r="A128" s="119"/>
      <c r="E128" s="98">
        <f t="shared" si="11"/>
        <v>127</v>
      </c>
      <c r="F128" s="99"/>
      <c r="K128" s="114">
        <f t="shared" si="18"/>
        <v>5.1291134470607993</v>
      </c>
      <c r="L128" s="115">
        <f t="shared" si="19"/>
        <v>5.1781134470607988</v>
      </c>
      <c r="M128" s="98">
        <f t="shared" si="12"/>
        <v>5.1286134470607996</v>
      </c>
      <c r="N128" s="116">
        <f t="shared" si="13"/>
        <v>5.1786134470607985</v>
      </c>
      <c r="O128" s="117">
        <f t="shared" si="14"/>
        <v>5.153613447060799</v>
      </c>
      <c r="P128" s="98">
        <f t="shared" si="15"/>
        <v>0</v>
      </c>
      <c r="Q128" s="118">
        <f t="shared" si="16"/>
        <v>0</v>
      </c>
      <c r="R128" s="98">
        <f t="shared" si="20"/>
        <v>11</v>
      </c>
      <c r="S128" s="119">
        <f t="shared" si="17"/>
        <v>11</v>
      </c>
    </row>
    <row r="129" spans="1:19">
      <c r="A129" s="119"/>
      <c r="E129" s="98">
        <f t="shared" si="11"/>
        <v>128</v>
      </c>
      <c r="F129" s="99"/>
      <c r="K129" s="114">
        <f t="shared" si="18"/>
        <v>5.1791134470607991</v>
      </c>
      <c r="L129" s="115">
        <f t="shared" si="19"/>
        <v>5.2281134470607986</v>
      </c>
      <c r="M129" s="98">
        <f t="shared" si="12"/>
        <v>5.1786134470607994</v>
      </c>
      <c r="N129" s="116">
        <f t="shared" si="13"/>
        <v>5.2286134470607983</v>
      </c>
      <c r="O129" s="117">
        <f t="shared" si="14"/>
        <v>5.2036134470607989</v>
      </c>
      <c r="P129" s="98">
        <f t="shared" si="15"/>
        <v>0</v>
      </c>
      <c r="Q129" s="118">
        <f t="shared" si="16"/>
        <v>0</v>
      </c>
      <c r="R129" s="98">
        <f t="shared" si="20"/>
        <v>11</v>
      </c>
      <c r="S129" s="119">
        <f t="shared" si="17"/>
        <v>11</v>
      </c>
    </row>
    <row r="130" spans="1:19">
      <c r="A130" s="119"/>
      <c r="E130" s="98">
        <f t="shared" si="11"/>
        <v>129</v>
      </c>
      <c r="F130" s="99"/>
      <c r="K130" s="114">
        <f t="shared" si="18"/>
        <v>5.2291134470607989</v>
      </c>
      <c r="L130" s="115">
        <f t="shared" si="19"/>
        <v>5.2781134470607984</v>
      </c>
      <c r="M130" s="98">
        <f t="shared" si="12"/>
        <v>5.2286134470607992</v>
      </c>
      <c r="N130" s="116">
        <f t="shared" si="13"/>
        <v>5.2786134470607982</v>
      </c>
      <c r="O130" s="117">
        <f t="shared" si="14"/>
        <v>5.2536134470607987</v>
      </c>
      <c r="P130" s="98">
        <f t="shared" si="15"/>
        <v>0</v>
      </c>
      <c r="Q130" s="118">
        <f t="shared" si="16"/>
        <v>0</v>
      </c>
      <c r="R130" s="98">
        <f t="shared" si="20"/>
        <v>11</v>
      </c>
      <c r="S130" s="119">
        <f t="shared" si="17"/>
        <v>11</v>
      </c>
    </row>
    <row r="131" spans="1:19">
      <c r="A131" s="119"/>
      <c r="E131" s="98">
        <f t="shared" si="11"/>
        <v>130</v>
      </c>
      <c r="F131" s="99"/>
      <c r="K131" s="114">
        <f t="shared" si="18"/>
        <v>5.2791134470607988</v>
      </c>
      <c r="L131" s="115">
        <f t="shared" si="19"/>
        <v>5.3281134470607983</v>
      </c>
      <c r="M131" s="98">
        <f t="shared" si="12"/>
        <v>5.278613447060799</v>
      </c>
      <c r="N131" s="116">
        <f t="shared" si="13"/>
        <v>5.328613447060798</v>
      </c>
      <c r="O131" s="117">
        <f t="shared" si="14"/>
        <v>5.3036134470607985</v>
      </c>
      <c r="P131" s="98">
        <f t="shared" si="15"/>
        <v>0</v>
      </c>
      <c r="Q131" s="118">
        <f t="shared" si="16"/>
        <v>0</v>
      </c>
      <c r="R131" s="98">
        <f t="shared" si="20"/>
        <v>11</v>
      </c>
      <c r="S131" s="119">
        <f t="shared" si="17"/>
        <v>11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5.3291134470607986</v>
      </c>
      <c r="L132" s="115">
        <f t="shared" si="19"/>
        <v>5.3781134470607981</v>
      </c>
      <c r="M132" s="98">
        <f t="shared" si="12"/>
        <v>5.3286134470607989</v>
      </c>
      <c r="N132" s="116">
        <f t="shared" si="13"/>
        <v>5.3786134470607978</v>
      </c>
      <c r="O132" s="117">
        <f t="shared" si="14"/>
        <v>5.3536134470607983</v>
      </c>
      <c r="P132" s="98">
        <f t="shared" si="15"/>
        <v>0</v>
      </c>
      <c r="Q132" s="118">
        <f t="shared" si="16"/>
        <v>0</v>
      </c>
      <c r="R132" s="98">
        <f t="shared" si="20"/>
        <v>11</v>
      </c>
      <c r="S132" s="119">
        <f t="shared" si="17"/>
        <v>11</v>
      </c>
    </row>
    <row r="133" spans="1:19">
      <c r="A133" s="119"/>
      <c r="E133" s="98">
        <f t="shared" si="21"/>
        <v>132</v>
      </c>
      <c r="F133" s="99"/>
      <c r="K133" s="114">
        <f t="shared" si="18"/>
        <v>5.3791134470607984</v>
      </c>
      <c r="L133" s="115">
        <f t="shared" si="19"/>
        <v>5.4281134470607979</v>
      </c>
      <c r="M133" s="98">
        <f t="shared" ref="M133:M196" si="22">K133-5*10^-(D$2+1)</f>
        <v>5.3786134470607987</v>
      </c>
      <c r="N133" s="116">
        <f t="shared" ref="N133:N196" si="23">L133+5*10^-(D$2+1)</f>
        <v>5.4286134470607976</v>
      </c>
      <c r="O133" s="117">
        <f t="shared" ref="O133:O196" si="24">AVERAGE(K133,L133)</f>
        <v>5.4036134470607982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11</v>
      </c>
      <c r="S133" s="119">
        <f t="shared" ref="S133:S196" si="27">COUNTIF(F$2:F$5000,"&lt;="&amp;M133)</f>
        <v>11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5.4291134470607982</v>
      </c>
      <c r="L134" s="115">
        <f t="shared" ref="L134:L197" si="29">K134+$I$4-POWER(10,-$D$2)</f>
        <v>5.4781134470607977</v>
      </c>
      <c r="M134" s="98">
        <f t="shared" si="22"/>
        <v>5.4286134470607985</v>
      </c>
      <c r="N134" s="116">
        <f t="shared" si="23"/>
        <v>5.4786134470607974</v>
      </c>
      <c r="O134" s="117">
        <f t="shared" si="24"/>
        <v>5.453613447060798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11</v>
      </c>
      <c r="S134" s="119">
        <f t="shared" si="27"/>
        <v>11</v>
      </c>
    </row>
    <row r="135" spans="1:19">
      <c r="A135" s="119"/>
      <c r="E135" s="98">
        <f t="shared" si="21"/>
        <v>134</v>
      </c>
      <c r="F135" s="99"/>
      <c r="K135" s="114">
        <f t="shared" si="28"/>
        <v>5.4791134470607981</v>
      </c>
      <c r="L135" s="115">
        <f t="shared" si="29"/>
        <v>5.5281134470607975</v>
      </c>
      <c r="M135" s="98">
        <f t="shared" si="22"/>
        <v>5.4786134470607983</v>
      </c>
      <c r="N135" s="116">
        <f t="shared" si="23"/>
        <v>5.5286134470607973</v>
      </c>
      <c r="O135" s="117">
        <f t="shared" si="24"/>
        <v>5.5036134470607978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5.5291134470607979</v>
      </c>
      <c r="L136" s="115">
        <f t="shared" si="29"/>
        <v>5.5781134470607974</v>
      </c>
      <c r="M136" s="98">
        <f t="shared" si="22"/>
        <v>5.5286134470607982</v>
      </c>
      <c r="N136" s="116">
        <f t="shared" si="23"/>
        <v>5.5786134470607971</v>
      </c>
      <c r="O136" s="117">
        <f t="shared" si="24"/>
        <v>5.5536134470607976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5.5791134470607977</v>
      </c>
      <c r="L137" s="115">
        <f t="shared" si="29"/>
        <v>5.6281134470607972</v>
      </c>
      <c r="M137" s="98">
        <f t="shared" si="22"/>
        <v>5.578613447060798</v>
      </c>
      <c r="N137" s="116">
        <f t="shared" si="23"/>
        <v>5.6286134470607969</v>
      </c>
      <c r="O137" s="117">
        <f t="shared" si="24"/>
        <v>5.6036134470607974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5.6291134470607975</v>
      </c>
      <c r="L138" s="115">
        <f t="shared" si="29"/>
        <v>5.678113447060797</v>
      </c>
      <c r="M138" s="98">
        <f t="shared" si="22"/>
        <v>5.6286134470607978</v>
      </c>
      <c r="N138" s="116">
        <f t="shared" si="23"/>
        <v>5.6786134470607967</v>
      </c>
      <c r="O138" s="117">
        <f t="shared" si="24"/>
        <v>5.6536134470607973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5.6791134470607973</v>
      </c>
      <c r="L139" s="115">
        <f t="shared" si="29"/>
        <v>5.7281134470607968</v>
      </c>
      <c r="M139" s="98">
        <f t="shared" si="22"/>
        <v>5.6786134470607976</v>
      </c>
      <c r="N139" s="116">
        <f t="shared" si="23"/>
        <v>5.7286134470607966</v>
      </c>
      <c r="O139" s="117">
        <f t="shared" si="24"/>
        <v>5.7036134470607971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5.7291134470607972</v>
      </c>
      <c r="L140" s="115">
        <f t="shared" si="29"/>
        <v>5.7781134470607967</v>
      </c>
      <c r="M140" s="98">
        <f t="shared" si="22"/>
        <v>5.7286134470607974</v>
      </c>
      <c r="N140" s="116">
        <f t="shared" si="23"/>
        <v>5.7786134470607964</v>
      </c>
      <c r="O140" s="117">
        <f t="shared" si="24"/>
        <v>5.7536134470607969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5.779113447060797</v>
      </c>
      <c r="L141" s="115">
        <f t="shared" si="29"/>
        <v>5.8281134470607965</v>
      </c>
      <c r="M141" s="98">
        <f t="shared" si="22"/>
        <v>5.7786134470607973</v>
      </c>
      <c r="N141" s="116">
        <f t="shared" si="23"/>
        <v>5.8286134470607962</v>
      </c>
      <c r="O141" s="117">
        <f t="shared" si="24"/>
        <v>5.8036134470607967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5.8291134470607968</v>
      </c>
      <c r="L142" s="115">
        <f t="shared" si="29"/>
        <v>5.8781134470607963</v>
      </c>
      <c r="M142" s="98">
        <f t="shared" si="22"/>
        <v>5.8286134470607971</v>
      </c>
      <c r="N142" s="116">
        <f t="shared" si="23"/>
        <v>5.878613447060796</v>
      </c>
      <c r="O142" s="117">
        <f t="shared" si="24"/>
        <v>5.8536134470607966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5.8791134470607966</v>
      </c>
      <c r="L143" s="115">
        <f t="shared" si="29"/>
        <v>5.9281134470607961</v>
      </c>
      <c r="M143" s="98">
        <f t="shared" si="22"/>
        <v>5.8786134470607969</v>
      </c>
      <c r="N143" s="116">
        <f t="shared" si="23"/>
        <v>5.9286134470607958</v>
      </c>
      <c r="O143" s="117">
        <f t="shared" si="24"/>
        <v>5.9036134470607964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5.9291134470607965</v>
      </c>
      <c r="L144" s="115">
        <f t="shared" si="29"/>
        <v>5.9781134470607959</v>
      </c>
      <c r="M144" s="98">
        <f t="shared" si="22"/>
        <v>5.9286134470607967</v>
      </c>
      <c r="N144" s="116">
        <f t="shared" si="23"/>
        <v>5.9786134470607957</v>
      </c>
      <c r="O144" s="117">
        <f t="shared" si="24"/>
        <v>5.9536134470607962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5.9791134470607963</v>
      </c>
      <c r="L145" s="115">
        <f t="shared" si="29"/>
        <v>6.0281134470607958</v>
      </c>
      <c r="M145" s="98">
        <f t="shared" si="22"/>
        <v>5.9786134470607966</v>
      </c>
      <c r="N145" s="116">
        <f t="shared" si="23"/>
        <v>6.0286134470607955</v>
      </c>
      <c r="O145" s="117">
        <f t="shared" si="24"/>
        <v>6.003613447060796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6.0291134470607961</v>
      </c>
      <c r="L146" s="115">
        <f t="shared" si="29"/>
        <v>6.0781134470607956</v>
      </c>
      <c r="M146" s="98">
        <f t="shared" si="22"/>
        <v>6.0286134470607964</v>
      </c>
      <c r="N146" s="116">
        <f t="shared" si="23"/>
        <v>6.0786134470607953</v>
      </c>
      <c r="O146" s="117">
        <f t="shared" si="24"/>
        <v>6.0536134470607958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6.0791134470607959</v>
      </c>
      <c r="L147" s="115">
        <f t="shared" si="29"/>
        <v>6.1281134470607954</v>
      </c>
      <c r="M147" s="98">
        <f t="shared" si="22"/>
        <v>6.0786134470607962</v>
      </c>
      <c r="N147" s="116">
        <f t="shared" si="23"/>
        <v>6.1286134470607951</v>
      </c>
      <c r="O147" s="117">
        <f t="shared" si="24"/>
        <v>6.1036134470607957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6.1291134470607957</v>
      </c>
      <c r="L148" s="115">
        <f t="shared" si="29"/>
        <v>6.1781134470607952</v>
      </c>
      <c r="M148" s="98">
        <f t="shared" si="22"/>
        <v>6.128613447060796</v>
      </c>
      <c r="N148" s="116">
        <f t="shared" si="23"/>
        <v>6.178613447060795</v>
      </c>
      <c r="O148" s="117">
        <f t="shared" si="24"/>
        <v>6.1536134470607955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6.1791134470607956</v>
      </c>
      <c r="L149" s="115">
        <f t="shared" si="29"/>
        <v>6.2281134470607951</v>
      </c>
      <c r="M149" s="98">
        <f t="shared" si="22"/>
        <v>6.1786134470607958</v>
      </c>
      <c r="N149" s="116">
        <f t="shared" si="23"/>
        <v>6.2286134470607948</v>
      </c>
      <c r="O149" s="117">
        <f t="shared" si="24"/>
        <v>6.2036134470607953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6.2291134470607954</v>
      </c>
      <c r="L150" s="115">
        <f t="shared" si="29"/>
        <v>6.2781134470607949</v>
      </c>
      <c r="M150" s="98">
        <f t="shared" si="22"/>
        <v>6.2286134470607957</v>
      </c>
      <c r="N150" s="116">
        <f t="shared" si="23"/>
        <v>6.2786134470607946</v>
      </c>
      <c r="O150" s="117">
        <f t="shared" si="24"/>
        <v>6.2536134470607951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6.2791134470607952</v>
      </c>
      <c r="L151" s="115">
        <f t="shared" si="29"/>
        <v>6.3281134470607947</v>
      </c>
      <c r="M151" s="98">
        <f t="shared" si="22"/>
        <v>6.2786134470607955</v>
      </c>
      <c r="N151" s="116">
        <f t="shared" si="23"/>
        <v>6.3286134470607944</v>
      </c>
      <c r="O151" s="117">
        <f t="shared" si="24"/>
        <v>6.303613447060795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6.329113447060795</v>
      </c>
      <c r="L152" s="115">
        <f t="shared" si="29"/>
        <v>6.3781134470607945</v>
      </c>
      <c r="M152" s="98">
        <f t="shared" si="22"/>
        <v>6.3286134470607953</v>
      </c>
      <c r="N152" s="116">
        <f t="shared" si="23"/>
        <v>6.3786134470607943</v>
      </c>
      <c r="O152" s="117">
        <f t="shared" si="24"/>
        <v>6.3536134470607948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6.3791134470607949</v>
      </c>
      <c r="L153" s="115">
        <f t="shared" si="29"/>
        <v>6.4281134470607943</v>
      </c>
      <c r="M153" s="98">
        <f t="shared" si="22"/>
        <v>6.3786134470607951</v>
      </c>
      <c r="N153" s="116">
        <f t="shared" si="23"/>
        <v>6.4286134470607941</v>
      </c>
      <c r="O153" s="117">
        <f t="shared" si="24"/>
        <v>6.4036134470607946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6.4291134470607947</v>
      </c>
      <c r="L154" s="115">
        <f t="shared" si="29"/>
        <v>6.4781134470607942</v>
      </c>
      <c r="M154" s="98">
        <f t="shared" si="22"/>
        <v>6.428613447060795</v>
      </c>
      <c r="N154" s="116">
        <f t="shared" si="23"/>
        <v>6.4786134470607939</v>
      </c>
      <c r="O154" s="117">
        <f t="shared" si="24"/>
        <v>6.4536134470607944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6.4791134470607945</v>
      </c>
      <c r="L155" s="115">
        <f t="shared" si="29"/>
        <v>6.528113447060794</v>
      </c>
      <c r="M155" s="98">
        <f t="shared" si="22"/>
        <v>6.4786134470607948</v>
      </c>
      <c r="N155" s="116">
        <f t="shared" si="23"/>
        <v>6.5286134470607937</v>
      </c>
      <c r="O155" s="117">
        <f t="shared" si="24"/>
        <v>6.5036134470607943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6.5291134470607943</v>
      </c>
      <c r="L156" s="115">
        <f t="shared" si="29"/>
        <v>6.5781134470607938</v>
      </c>
      <c r="M156" s="98">
        <f t="shared" si="22"/>
        <v>6.5286134470607946</v>
      </c>
      <c r="N156" s="116">
        <f t="shared" si="23"/>
        <v>6.5786134470607935</v>
      </c>
      <c r="O156" s="117">
        <f t="shared" si="24"/>
        <v>6.5536134470607941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6.5791134470607942</v>
      </c>
      <c r="L157" s="115">
        <f t="shared" si="29"/>
        <v>6.6281134470607936</v>
      </c>
      <c r="M157" s="98">
        <f t="shared" si="22"/>
        <v>6.5786134470607944</v>
      </c>
      <c r="N157" s="116">
        <f t="shared" si="23"/>
        <v>6.6286134470607934</v>
      </c>
      <c r="O157" s="117">
        <f t="shared" si="24"/>
        <v>6.6036134470607939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6.629113447060794</v>
      </c>
      <c r="L158" s="115">
        <f t="shared" si="29"/>
        <v>6.6781134470607935</v>
      </c>
      <c r="M158" s="98">
        <f t="shared" si="22"/>
        <v>6.6286134470607943</v>
      </c>
      <c r="N158" s="116">
        <f t="shared" si="23"/>
        <v>6.6786134470607932</v>
      </c>
      <c r="O158" s="117">
        <f t="shared" si="24"/>
        <v>6.6536134470607937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6.6791134470607938</v>
      </c>
      <c r="L159" s="115">
        <f t="shared" si="29"/>
        <v>6.7281134470607933</v>
      </c>
      <c r="M159" s="98">
        <f t="shared" si="22"/>
        <v>6.6786134470607941</v>
      </c>
      <c r="N159" s="116">
        <f t="shared" si="23"/>
        <v>6.728613447060793</v>
      </c>
      <c r="O159" s="117">
        <f t="shared" si="24"/>
        <v>6.7036134470607935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6.7291134470607936</v>
      </c>
      <c r="L160" s="115">
        <f t="shared" si="29"/>
        <v>6.7781134470607931</v>
      </c>
      <c r="M160" s="98">
        <f t="shared" si="22"/>
        <v>6.7286134470607939</v>
      </c>
      <c r="N160" s="116">
        <f t="shared" si="23"/>
        <v>6.7786134470607928</v>
      </c>
      <c r="O160" s="117">
        <f t="shared" si="24"/>
        <v>6.7536134470607934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6.7791134470607934</v>
      </c>
      <c r="L161" s="115">
        <f t="shared" si="29"/>
        <v>6.8281134470607929</v>
      </c>
      <c r="M161" s="98">
        <f t="shared" si="22"/>
        <v>6.7786134470607937</v>
      </c>
      <c r="N161" s="116">
        <f t="shared" si="23"/>
        <v>6.8286134470607927</v>
      </c>
      <c r="O161" s="117">
        <f t="shared" si="24"/>
        <v>6.8036134470607932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6.8291134470607933</v>
      </c>
      <c r="L162" s="115">
        <f t="shared" si="29"/>
        <v>6.8781134470607928</v>
      </c>
      <c r="M162" s="98">
        <f t="shared" si="22"/>
        <v>6.8286134470607935</v>
      </c>
      <c r="N162" s="116">
        <f t="shared" si="23"/>
        <v>6.8786134470607925</v>
      </c>
      <c r="O162" s="117">
        <f t="shared" si="24"/>
        <v>6.853613447060793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6.8791134470607931</v>
      </c>
      <c r="L163" s="115">
        <f t="shared" si="29"/>
        <v>6.9281134470607926</v>
      </c>
      <c r="M163" s="98">
        <f t="shared" si="22"/>
        <v>6.8786134470607934</v>
      </c>
      <c r="N163" s="116">
        <f t="shared" si="23"/>
        <v>6.9286134470607923</v>
      </c>
      <c r="O163" s="117">
        <f t="shared" si="24"/>
        <v>6.9036134470607928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6.9291134470607929</v>
      </c>
      <c r="L164" s="115">
        <f t="shared" si="29"/>
        <v>6.9781134470607924</v>
      </c>
      <c r="M164" s="98">
        <f t="shared" si="22"/>
        <v>6.9286134470607932</v>
      </c>
      <c r="N164" s="116">
        <f t="shared" si="23"/>
        <v>6.9786134470607921</v>
      </c>
      <c r="O164" s="117">
        <f t="shared" si="24"/>
        <v>6.9536134470607927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6.9791134470607927</v>
      </c>
      <c r="L165" s="115">
        <f t="shared" si="29"/>
        <v>7.0281134470607922</v>
      </c>
      <c r="M165" s="98">
        <f t="shared" si="22"/>
        <v>6.978613447060793</v>
      </c>
      <c r="N165" s="116">
        <f t="shared" si="23"/>
        <v>7.0286134470607919</v>
      </c>
      <c r="O165" s="117">
        <f t="shared" si="24"/>
        <v>7.0036134470607925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7.0291134470607926</v>
      </c>
      <c r="L166" s="115">
        <f t="shared" si="29"/>
        <v>7.078113447060792</v>
      </c>
      <c r="M166" s="98">
        <f t="shared" si="22"/>
        <v>7.0286134470607928</v>
      </c>
      <c r="N166" s="116">
        <f t="shared" si="23"/>
        <v>7.0786134470607918</v>
      </c>
      <c r="O166" s="117">
        <f t="shared" si="24"/>
        <v>7.0536134470607923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7.0791134470607924</v>
      </c>
      <c r="L167" s="115">
        <f t="shared" si="29"/>
        <v>7.1281134470607919</v>
      </c>
      <c r="M167" s="98">
        <f t="shared" si="22"/>
        <v>7.0786134470607927</v>
      </c>
      <c r="N167" s="116">
        <f t="shared" si="23"/>
        <v>7.1286134470607916</v>
      </c>
      <c r="O167" s="117">
        <f t="shared" si="24"/>
        <v>7.1036134470607921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7.1291134470607922</v>
      </c>
      <c r="L168" s="115">
        <f t="shared" si="29"/>
        <v>7.1781134470607917</v>
      </c>
      <c r="M168" s="98">
        <f t="shared" si="22"/>
        <v>7.1286134470607925</v>
      </c>
      <c r="N168" s="116">
        <f t="shared" si="23"/>
        <v>7.1786134470607914</v>
      </c>
      <c r="O168" s="117">
        <f t="shared" si="24"/>
        <v>7.1536134470607919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7.179113447060792</v>
      </c>
      <c r="L169" s="115">
        <f t="shared" si="29"/>
        <v>7.2281134470607915</v>
      </c>
      <c r="M169" s="98">
        <f t="shared" si="22"/>
        <v>7.1786134470607923</v>
      </c>
      <c r="N169" s="116">
        <f t="shared" si="23"/>
        <v>7.2286134470607912</v>
      </c>
      <c r="O169" s="117">
        <f t="shared" si="24"/>
        <v>7.2036134470607918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7.2291134470607918</v>
      </c>
      <c r="L170" s="115">
        <f t="shared" si="29"/>
        <v>7.2781134470607913</v>
      </c>
      <c r="M170" s="98">
        <f t="shared" si="22"/>
        <v>7.2286134470607921</v>
      </c>
      <c r="N170" s="116">
        <f t="shared" si="23"/>
        <v>7.2786134470607911</v>
      </c>
      <c r="O170" s="117">
        <f t="shared" si="24"/>
        <v>7.2536134470607916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7.2791134470607917</v>
      </c>
      <c r="L171" s="115">
        <f t="shared" si="29"/>
        <v>7.3281134470607912</v>
      </c>
      <c r="M171" s="98">
        <f t="shared" si="22"/>
        <v>7.2786134470607919</v>
      </c>
      <c r="N171" s="116">
        <f t="shared" si="23"/>
        <v>7.3286134470607909</v>
      </c>
      <c r="O171" s="117">
        <f t="shared" si="24"/>
        <v>7.3036134470607914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7.3291134470607915</v>
      </c>
      <c r="L172" s="115">
        <f t="shared" si="29"/>
        <v>7.378113447060791</v>
      </c>
      <c r="M172" s="98">
        <f t="shared" si="22"/>
        <v>7.3286134470607918</v>
      </c>
      <c r="N172" s="116">
        <f t="shared" si="23"/>
        <v>7.3786134470607907</v>
      </c>
      <c r="O172" s="117">
        <f t="shared" si="24"/>
        <v>7.3536134470607912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7.3791134470607913</v>
      </c>
      <c r="L173" s="115">
        <f t="shared" si="29"/>
        <v>7.4281134470607908</v>
      </c>
      <c r="M173" s="98">
        <f t="shared" si="22"/>
        <v>7.3786134470607916</v>
      </c>
      <c r="N173" s="116">
        <f t="shared" si="23"/>
        <v>7.4286134470607905</v>
      </c>
      <c r="O173" s="117">
        <f t="shared" si="24"/>
        <v>7.4036134470607911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7.4291134470607911</v>
      </c>
      <c r="L174" s="115">
        <f t="shared" si="29"/>
        <v>7.4781134470607906</v>
      </c>
      <c r="M174" s="98">
        <f t="shared" si="22"/>
        <v>7.4286134470607914</v>
      </c>
      <c r="N174" s="116">
        <f t="shared" si="23"/>
        <v>7.4786134470607903</v>
      </c>
      <c r="O174" s="117">
        <f t="shared" si="24"/>
        <v>7.4536134470607909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7.479113447060791</v>
      </c>
      <c r="L175" s="115">
        <f t="shared" si="29"/>
        <v>7.5281134470607904</v>
      </c>
      <c r="M175" s="98">
        <f t="shared" si="22"/>
        <v>7.4786134470607912</v>
      </c>
      <c r="N175" s="116">
        <f t="shared" si="23"/>
        <v>7.5286134470607902</v>
      </c>
      <c r="O175" s="117">
        <f t="shared" si="24"/>
        <v>7.5036134470607907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7.5291134470607908</v>
      </c>
      <c r="L176" s="115">
        <f t="shared" si="29"/>
        <v>7.5781134470607903</v>
      </c>
      <c r="M176" s="98">
        <f t="shared" si="22"/>
        <v>7.5286134470607911</v>
      </c>
      <c r="N176" s="116">
        <f t="shared" si="23"/>
        <v>7.57861344706079</v>
      </c>
      <c r="O176" s="117">
        <f t="shared" si="24"/>
        <v>7.5536134470607905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7.5791134470607906</v>
      </c>
      <c r="L177" s="115">
        <f t="shared" si="29"/>
        <v>7.6281134470607901</v>
      </c>
      <c r="M177" s="98">
        <f t="shared" si="22"/>
        <v>7.5786134470607909</v>
      </c>
      <c r="N177" s="116">
        <f t="shared" si="23"/>
        <v>7.6286134470607898</v>
      </c>
      <c r="O177" s="117">
        <f t="shared" si="24"/>
        <v>7.6036134470607903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7.6291134470607904</v>
      </c>
      <c r="L178" s="115">
        <f t="shared" si="29"/>
        <v>7.6781134470607899</v>
      </c>
      <c r="M178" s="98">
        <f t="shared" si="22"/>
        <v>7.6286134470607907</v>
      </c>
      <c r="N178" s="116">
        <f t="shared" si="23"/>
        <v>7.6786134470607896</v>
      </c>
      <c r="O178" s="117">
        <f t="shared" si="24"/>
        <v>7.6536134470607902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7.6791134470607902</v>
      </c>
      <c r="L179" s="115">
        <f t="shared" si="29"/>
        <v>7.7281134470607897</v>
      </c>
      <c r="M179" s="98">
        <f t="shared" si="22"/>
        <v>7.6786134470607905</v>
      </c>
      <c r="N179" s="116">
        <f t="shared" si="23"/>
        <v>7.7286134470607895</v>
      </c>
      <c r="O179" s="117">
        <f t="shared" si="24"/>
        <v>7.70361344706079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7.7291134470607901</v>
      </c>
      <c r="L180" s="115">
        <f t="shared" si="29"/>
        <v>7.7781134470607896</v>
      </c>
      <c r="M180" s="98">
        <f t="shared" si="22"/>
        <v>7.7286134470607903</v>
      </c>
      <c r="N180" s="116">
        <f t="shared" si="23"/>
        <v>7.7786134470607893</v>
      </c>
      <c r="O180" s="117">
        <f t="shared" si="24"/>
        <v>7.7536134470607898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7.7791134470607899</v>
      </c>
      <c r="L181" s="115">
        <f t="shared" si="29"/>
        <v>7.8281134470607894</v>
      </c>
      <c r="M181" s="98">
        <f t="shared" si="22"/>
        <v>7.7786134470607902</v>
      </c>
      <c r="N181" s="116">
        <f t="shared" si="23"/>
        <v>7.8286134470607891</v>
      </c>
      <c r="O181" s="117">
        <f t="shared" si="24"/>
        <v>7.8036134470607896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7.8291134470607897</v>
      </c>
      <c r="L182" s="115">
        <f t="shared" si="29"/>
        <v>7.8781134470607892</v>
      </c>
      <c r="M182" s="98">
        <f t="shared" si="22"/>
        <v>7.82861344706079</v>
      </c>
      <c r="N182" s="116">
        <f t="shared" si="23"/>
        <v>7.8786134470607889</v>
      </c>
      <c r="O182" s="117">
        <f t="shared" si="24"/>
        <v>7.8536134470607895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7.8791134470607895</v>
      </c>
      <c r="L183" s="115">
        <f t="shared" si="29"/>
        <v>7.928113447060789</v>
      </c>
      <c r="M183" s="98">
        <f t="shared" si="22"/>
        <v>7.8786134470607898</v>
      </c>
      <c r="N183" s="116">
        <f t="shared" si="23"/>
        <v>7.9286134470607887</v>
      </c>
      <c r="O183" s="117">
        <f t="shared" si="24"/>
        <v>7.9036134470607893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7.9291134470607894</v>
      </c>
      <c r="L184" s="115">
        <f t="shared" si="29"/>
        <v>7.9781134470607888</v>
      </c>
      <c r="M184" s="98">
        <f t="shared" si="22"/>
        <v>7.9286134470607896</v>
      </c>
      <c r="N184" s="116">
        <f t="shared" si="23"/>
        <v>7.9786134470607886</v>
      </c>
      <c r="O184" s="117">
        <f t="shared" si="24"/>
        <v>7.9536134470607891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7.9791134470607892</v>
      </c>
      <c r="L185" s="115">
        <f t="shared" si="29"/>
        <v>8.0281134470607896</v>
      </c>
      <c r="M185" s="98">
        <f t="shared" si="22"/>
        <v>7.9786134470607895</v>
      </c>
      <c r="N185" s="116">
        <f t="shared" si="23"/>
        <v>8.0286134470607902</v>
      </c>
      <c r="O185" s="117">
        <f t="shared" si="24"/>
        <v>8.0036134470607898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8.029113447060789</v>
      </c>
      <c r="L186" s="115">
        <f t="shared" si="29"/>
        <v>8.0781134470607903</v>
      </c>
      <c r="M186" s="98">
        <f t="shared" si="22"/>
        <v>8.0286134470607884</v>
      </c>
      <c r="N186" s="116">
        <f t="shared" si="23"/>
        <v>8.0786134470607909</v>
      </c>
      <c r="O186" s="117">
        <f t="shared" si="24"/>
        <v>8.0536134470607905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8.0791134470607897</v>
      </c>
      <c r="L187" s="115">
        <f t="shared" si="29"/>
        <v>8.128113447060791</v>
      </c>
      <c r="M187" s="98">
        <f t="shared" si="22"/>
        <v>8.0786134470607891</v>
      </c>
      <c r="N187" s="116">
        <f t="shared" si="23"/>
        <v>8.1286134470607916</v>
      </c>
      <c r="O187" s="117">
        <f t="shared" si="24"/>
        <v>8.1036134470607912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8.1291134470607904</v>
      </c>
      <c r="L188" s="115">
        <f t="shared" si="29"/>
        <v>8.1781134470607917</v>
      </c>
      <c r="M188" s="98">
        <f t="shared" si="22"/>
        <v>8.1286134470607898</v>
      </c>
      <c r="N188" s="116">
        <f t="shared" si="23"/>
        <v>8.1786134470607923</v>
      </c>
      <c r="O188" s="117">
        <f t="shared" si="24"/>
        <v>8.1536134470607919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8.1791134470607911</v>
      </c>
      <c r="L189" s="115">
        <f t="shared" si="29"/>
        <v>8.2281134470607924</v>
      </c>
      <c r="M189" s="98">
        <f t="shared" si="22"/>
        <v>8.1786134470607905</v>
      </c>
      <c r="N189" s="116">
        <f t="shared" si="23"/>
        <v>8.228613447060793</v>
      </c>
      <c r="O189" s="117">
        <f t="shared" si="24"/>
        <v>8.2036134470607927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8.2291134470607918</v>
      </c>
      <c r="L190" s="115">
        <f t="shared" si="29"/>
        <v>8.2781134470607931</v>
      </c>
      <c r="M190" s="98">
        <f t="shared" si="22"/>
        <v>8.2286134470607912</v>
      </c>
      <c r="N190" s="116">
        <f t="shared" si="23"/>
        <v>8.2786134470607937</v>
      </c>
      <c r="O190" s="117">
        <f t="shared" si="24"/>
        <v>8.2536134470607934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8.2791134470607926</v>
      </c>
      <c r="L191" s="115">
        <f t="shared" si="29"/>
        <v>8.3281134470607938</v>
      </c>
      <c r="M191" s="98">
        <f t="shared" si="22"/>
        <v>8.2786134470607919</v>
      </c>
      <c r="N191" s="116">
        <f t="shared" si="23"/>
        <v>8.3286134470607944</v>
      </c>
      <c r="O191" s="117">
        <f t="shared" si="24"/>
        <v>8.3036134470607941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8.3291134470607933</v>
      </c>
      <c r="L192" s="115">
        <f t="shared" si="29"/>
        <v>8.3781134470607945</v>
      </c>
      <c r="M192" s="98">
        <f t="shared" si="22"/>
        <v>8.3286134470607927</v>
      </c>
      <c r="N192" s="116">
        <f t="shared" si="23"/>
        <v>8.3786134470607951</v>
      </c>
      <c r="O192" s="117">
        <f t="shared" si="24"/>
        <v>8.3536134470607948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8.379113447060794</v>
      </c>
      <c r="L193" s="115">
        <f t="shared" si="29"/>
        <v>8.4281134470607952</v>
      </c>
      <c r="M193" s="98">
        <f t="shared" si="22"/>
        <v>8.3786134470607934</v>
      </c>
      <c r="N193" s="116">
        <f t="shared" si="23"/>
        <v>8.4286134470607958</v>
      </c>
      <c r="O193" s="117">
        <f t="shared" si="24"/>
        <v>8.4036134470607955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8.4291134470607947</v>
      </c>
      <c r="L194" s="115">
        <f t="shared" si="29"/>
        <v>8.4781134470607959</v>
      </c>
      <c r="M194" s="98">
        <f t="shared" si="22"/>
        <v>8.4286134470607941</v>
      </c>
      <c r="N194" s="116">
        <f t="shared" si="23"/>
        <v>8.4786134470607966</v>
      </c>
      <c r="O194" s="117">
        <f t="shared" si="24"/>
        <v>8.4536134470607962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8.4791134470607954</v>
      </c>
      <c r="L195" s="115">
        <f t="shared" si="29"/>
        <v>8.5281134470607967</v>
      </c>
      <c r="M195" s="98">
        <f t="shared" si="22"/>
        <v>8.4786134470607948</v>
      </c>
      <c r="N195" s="116">
        <f t="shared" si="23"/>
        <v>8.5286134470607973</v>
      </c>
      <c r="O195" s="117">
        <f t="shared" si="24"/>
        <v>8.5036134470607969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8.5291134470607961</v>
      </c>
      <c r="L196" s="115">
        <f t="shared" si="29"/>
        <v>8.5781134470607974</v>
      </c>
      <c r="M196" s="98">
        <f t="shared" si="22"/>
        <v>8.5286134470607955</v>
      </c>
      <c r="N196" s="116">
        <f t="shared" si="23"/>
        <v>8.578613447060798</v>
      </c>
      <c r="O196" s="117">
        <f t="shared" si="24"/>
        <v>8.5536134470607976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8.5791134470607968</v>
      </c>
      <c r="L197" s="115">
        <f t="shared" si="29"/>
        <v>8.6281134470607981</v>
      </c>
      <c r="M197" s="98">
        <f t="shared" ref="M197:M260" si="32">K197-5*10^-(D$2+1)</f>
        <v>8.5786134470607962</v>
      </c>
      <c r="N197" s="116">
        <f t="shared" ref="N197:N260" si="33">L197+5*10^-(D$2+1)</f>
        <v>8.6286134470607987</v>
      </c>
      <c r="O197" s="117">
        <f t="shared" ref="O197:O260" si="34">AVERAGE(K197,L197)</f>
        <v>8.6036134470607983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8.6291134470607975</v>
      </c>
      <c r="L198" s="115">
        <f t="shared" ref="L198:L261" si="39">K198+$I$4-POWER(10,-$D$2)</f>
        <v>8.6781134470607988</v>
      </c>
      <c r="M198" s="98">
        <f t="shared" si="32"/>
        <v>8.6286134470607969</v>
      </c>
      <c r="N198" s="116">
        <f t="shared" si="33"/>
        <v>8.6786134470607994</v>
      </c>
      <c r="O198" s="117">
        <f t="shared" si="34"/>
        <v>8.653613447060799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8.6791134470607982</v>
      </c>
      <c r="L199" s="115">
        <f t="shared" si="39"/>
        <v>8.7281134470607995</v>
      </c>
      <c r="M199" s="98">
        <f t="shared" si="32"/>
        <v>8.6786134470607976</v>
      </c>
      <c r="N199" s="116">
        <f t="shared" si="33"/>
        <v>8.7286134470608001</v>
      </c>
      <c r="O199" s="117">
        <f t="shared" si="34"/>
        <v>8.7036134470607998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8.7291134470607989</v>
      </c>
      <c r="L200" s="115">
        <f t="shared" si="39"/>
        <v>8.7781134470608002</v>
      </c>
      <c r="M200" s="98">
        <f t="shared" si="32"/>
        <v>8.7286134470607983</v>
      </c>
      <c r="N200" s="116">
        <f t="shared" si="33"/>
        <v>8.7786134470608008</v>
      </c>
      <c r="O200" s="117">
        <f t="shared" si="34"/>
        <v>8.7536134470608005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8.7791134470607997</v>
      </c>
      <c r="L201" s="115">
        <f t="shared" si="39"/>
        <v>8.8281134470608009</v>
      </c>
      <c r="M201" s="98">
        <f t="shared" si="32"/>
        <v>8.778613447060799</v>
      </c>
      <c r="N201" s="116">
        <f t="shared" si="33"/>
        <v>8.8286134470608015</v>
      </c>
      <c r="O201" s="117">
        <f t="shared" si="34"/>
        <v>8.8036134470608012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8.8291134470608004</v>
      </c>
      <c r="L202" s="115">
        <f t="shared" si="39"/>
        <v>8.8781134470608016</v>
      </c>
      <c r="M202" s="98">
        <f t="shared" si="32"/>
        <v>8.8286134470607998</v>
      </c>
      <c r="N202" s="116">
        <f t="shared" si="33"/>
        <v>8.8786134470608022</v>
      </c>
      <c r="O202" s="117">
        <f t="shared" si="34"/>
        <v>8.8536134470608019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8.8791134470608011</v>
      </c>
      <c r="L203" s="115">
        <f t="shared" si="39"/>
        <v>8.9281134470608023</v>
      </c>
      <c r="M203" s="98">
        <f t="shared" si="32"/>
        <v>8.8786134470608005</v>
      </c>
      <c r="N203" s="116">
        <f t="shared" si="33"/>
        <v>8.928613447060803</v>
      </c>
      <c r="O203" s="117">
        <f t="shared" si="34"/>
        <v>8.9036134470608026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8.9291134470608018</v>
      </c>
      <c r="L204" s="115">
        <f t="shared" si="39"/>
        <v>8.9781134470608031</v>
      </c>
      <c r="M204" s="98">
        <f t="shared" si="32"/>
        <v>8.9286134470608012</v>
      </c>
      <c r="N204" s="116">
        <f t="shared" si="33"/>
        <v>8.9786134470608037</v>
      </c>
      <c r="O204" s="117">
        <f t="shared" si="34"/>
        <v>8.9536134470608033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8.9791134470608025</v>
      </c>
      <c r="L205" s="115">
        <f t="shared" si="39"/>
        <v>9.0281134470608038</v>
      </c>
      <c r="M205" s="98">
        <f t="shared" si="32"/>
        <v>8.9786134470608019</v>
      </c>
      <c r="N205" s="116">
        <f t="shared" si="33"/>
        <v>9.0286134470608044</v>
      </c>
      <c r="O205" s="117">
        <f t="shared" si="34"/>
        <v>9.003613447060804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9.0291134470608032</v>
      </c>
      <c r="L206" s="115">
        <f t="shared" si="39"/>
        <v>9.0781134470608045</v>
      </c>
      <c r="M206" s="98">
        <f t="shared" si="32"/>
        <v>9.0286134470608026</v>
      </c>
      <c r="N206" s="116">
        <f t="shared" si="33"/>
        <v>9.0786134470608051</v>
      </c>
      <c r="O206" s="117">
        <f t="shared" si="34"/>
        <v>9.0536134470608047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9.0791134470608039</v>
      </c>
      <c r="L207" s="115">
        <f t="shared" si="39"/>
        <v>9.1281134470608052</v>
      </c>
      <c r="M207" s="98">
        <f t="shared" si="32"/>
        <v>9.0786134470608033</v>
      </c>
      <c r="N207" s="116">
        <f t="shared" si="33"/>
        <v>9.1286134470608058</v>
      </c>
      <c r="O207" s="117">
        <f t="shared" si="34"/>
        <v>9.1036134470608054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9.1291134470608046</v>
      </c>
      <c r="L208" s="115">
        <f t="shared" si="39"/>
        <v>9.1781134470608059</v>
      </c>
      <c r="M208" s="98">
        <f t="shared" si="32"/>
        <v>9.128613447060804</v>
      </c>
      <c r="N208" s="116">
        <f t="shared" si="33"/>
        <v>9.1786134470608065</v>
      </c>
      <c r="O208" s="117">
        <f t="shared" si="34"/>
        <v>9.1536134470608062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9.1791134470608053</v>
      </c>
      <c r="L209" s="115">
        <f t="shared" si="39"/>
        <v>9.2281134470608066</v>
      </c>
      <c r="M209" s="98">
        <f t="shared" si="32"/>
        <v>9.1786134470608047</v>
      </c>
      <c r="N209" s="116">
        <f t="shared" si="33"/>
        <v>9.2286134470608072</v>
      </c>
      <c r="O209" s="117">
        <f t="shared" si="34"/>
        <v>9.2036134470608069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9.2291134470608061</v>
      </c>
      <c r="L210" s="115">
        <f t="shared" si="39"/>
        <v>9.2781134470608073</v>
      </c>
      <c r="M210" s="98">
        <f t="shared" si="32"/>
        <v>9.2286134470608054</v>
      </c>
      <c r="N210" s="116">
        <f t="shared" si="33"/>
        <v>9.2786134470608079</v>
      </c>
      <c r="O210" s="117">
        <f t="shared" si="34"/>
        <v>9.2536134470608076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9.2791134470608068</v>
      </c>
      <c r="L211" s="115">
        <f t="shared" si="39"/>
        <v>9.328113447060808</v>
      </c>
      <c r="M211" s="98">
        <f t="shared" si="32"/>
        <v>9.2786134470608062</v>
      </c>
      <c r="N211" s="116">
        <f t="shared" si="33"/>
        <v>9.3286134470608086</v>
      </c>
      <c r="O211" s="117">
        <f t="shared" si="34"/>
        <v>9.3036134470608083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9.3291134470608075</v>
      </c>
      <c r="L212" s="115">
        <f t="shared" si="39"/>
        <v>9.3781134470608087</v>
      </c>
      <c r="M212" s="98">
        <f t="shared" si="32"/>
        <v>9.3286134470608069</v>
      </c>
      <c r="N212" s="116">
        <f t="shared" si="33"/>
        <v>9.3786134470608093</v>
      </c>
      <c r="O212" s="117">
        <f t="shared" si="34"/>
        <v>9.353613447060809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9.3791134470608082</v>
      </c>
      <c r="L213" s="115">
        <f t="shared" si="39"/>
        <v>9.4281134470608094</v>
      </c>
      <c r="M213" s="98">
        <f t="shared" si="32"/>
        <v>9.3786134470608076</v>
      </c>
      <c r="N213" s="116">
        <f t="shared" si="33"/>
        <v>9.4286134470608101</v>
      </c>
      <c r="O213" s="117">
        <f t="shared" si="34"/>
        <v>9.4036134470608097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9.4291134470608089</v>
      </c>
      <c r="L214" s="115">
        <f t="shared" si="39"/>
        <v>9.4781134470608102</v>
      </c>
      <c r="M214" s="98">
        <f t="shared" si="32"/>
        <v>9.4286134470608083</v>
      </c>
      <c r="N214" s="116">
        <f t="shared" si="33"/>
        <v>9.4786134470608108</v>
      </c>
      <c r="O214" s="117">
        <f t="shared" si="34"/>
        <v>9.4536134470608104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9.4791134470608096</v>
      </c>
      <c r="L215" s="115">
        <f t="shared" si="39"/>
        <v>9.5281134470608109</v>
      </c>
      <c r="M215" s="98">
        <f t="shared" si="32"/>
        <v>9.478613447060809</v>
      </c>
      <c r="N215" s="116">
        <f t="shared" si="33"/>
        <v>9.5286134470608115</v>
      </c>
      <c r="O215" s="117">
        <f t="shared" si="34"/>
        <v>9.5036134470608111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9.5291134470608103</v>
      </c>
      <c r="L216" s="115">
        <f t="shared" si="39"/>
        <v>9.5781134470608116</v>
      </c>
      <c r="M216" s="98">
        <f t="shared" si="32"/>
        <v>9.5286134470608097</v>
      </c>
      <c r="N216" s="116">
        <f t="shared" si="33"/>
        <v>9.5786134470608122</v>
      </c>
      <c r="O216" s="117">
        <f t="shared" si="34"/>
        <v>9.5536134470608118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9.579113447060811</v>
      </c>
      <c r="L217" s="115">
        <f t="shared" si="39"/>
        <v>9.6281134470608123</v>
      </c>
      <c r="M217" s="98">
        <f t="shared" si="32"/>
        <v>9.5786134470608104</v>
      </c>
      <c r="N217" s="116">
        <f t="shared" si="33"/>
        <v>9.6286134470608129</v>
      </c>
      <c r="O217" s="117">
        <f t="shared" si="34"/>
        <v>9.6036134470608125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9.6291134470608117</v>
      </c>
      <c r="L218" s="115">
        <f t="shared" si="39"/>
        <v>9.678113447060813</v>
      </c>
      <c r="M218" s="98">
        <f t="shared" si="32"/>
        <v>9.6286134470608111</v>
      </c>
      <c r="N218" s="116">
        <f t="shared" si="33"/>
        <v>9.6786134470608136</v>
      </c>
      <c r="O218" s="117">
        <f t="shared" si="34"/>
        <v>9.6536134470608133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9.6791134470608124</v>
      </c>
      <c r="L219" s="115">
        <f t="shared" si="39"/>
        <v>9.7281134470608137</v>
      </c>
      <c r="M219" s="98">
        <f t="shared" si="32"/>
        <v>9.6786134470608118</v>
      </c>
      <c r="N219" s="116">
        <f t="shared" si="33"/>
        <v>9.7286134470608143</v>
      </c>
      <c r="O219" s="117">
        <f t="shared" si="34"/>
        <v>9.703613447060814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9.7291134470608132</v>
      </c>
      <c r="L220" s="115">
        <f t="shared" si="39"/>
        <v>9.7781134470608144</v>
      </c>
      <c r="M220" s="98">
        <f t="shared" si="32"/>
        <v>9.7286134470608125</v>
      </c>
      <c r="N220" s="116">
        <f t="shared" si="33"/>
        <v>9.778613447060815</v>
      </c>
      <c r="O220" s="117">
        <f t="shared" si="34"/>
        <v>9.7536134470608147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9.7791134470608139</v>
      </c>
      <c r="L221" s="115">
        <f t="shared" si="39"/>
        <v>9.8281134470608151</v>
      </c>
      <c r="M221" s="98">
        <f t="shared" si="32"/>
        <v>9.7786134470608133</v>
      </c>
      <c r="N221" s="116">
        <f t="shared" si="33"/>
        <v>9.8286134470608157</v>
      </c>
      <c r="O221" s="117">
        <f t="shared" si="34"/>
        <v>9.8036134470608154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9.8291134470608146</v>
      </c>
      <c r="L222" s="115">
        <f t="shared" si="39"/>
        <v>9.8781134470608158</v>
      </c>
      <c r="M222" s="98">
        <f t="shared" si="32"/>
        <v>9.828613447060814</v>
      </c>
      <c r="N222" s="116">
        <f t="shared" si="33"/>
        <v>9.8786134470608165</v>
      </c>
      <c r="O222" s="117">
        <f t="shared" si="34"/>
        <v>9.8536134470608161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9.8791134470608153</v>
      </c>
      <c r="L223" s="115">
        <f t="shared" si="39"/>
        <v>9.9281134470608166</v>
      </c>
      <c r="M223" s="98">
        <f t="shared" si="32"/>
        <v>9.8786134470608147</v>
      </c>
      <c r="N223" s="116">
        <f t="shared" si="33"/>
        <v>9.9286134470608172</v>
      </c>
      <c r="O223" s="117">
        <f t="shared" si="34"/>
        <v>9.9036134470608168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9.929113447060816</v>
      </c>
      <c r="L224" s="115">
        <f t="shared" si="39"/>
        <v>9.9781134470608173</v>
      </c>
      <c r="M224" s="98">
        <f t="shared" si="32"/>
        <v>9.9286134470608154</v>
      </c>
      <c r="N224" s="116">
        <f t="shared" si="33"/>
        <v>9.9786134470608179</v>
      </c>
      <c r="O224" s="117">
        <f t="shared" si="34"/>
        <v>9.9536134470608175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9.9791134470608167</v>
      </c>
      <c r="L225" s="115">
        <f t="shared" si="39"/>
        <v>10.028113447060818</v>
      </c>
      <c r="M225" s="98">
        <f t="shared" si="32"/>
        <v>9.9786134470608161</v>
      </c>
      <c r="N225" s="116">
        <f t="shared" si="33"/>
        <v>10.028613447060819</v>
      </c>
      <c r="O225" s="117">
        <f t="shared" si="34"/>
        <v>10.003613447060818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10.029113447060817</v>
      </c>
      <c r="L226" s="115">
        <f t="shared" si="39"/>
        <v>10.078113447060819</v>
      </c>
      <c r="M226" s="98">
        <f t="shared" si="32"/>
        <v>10.028613447060817</v>
      </c>
      <c r="N226" s="116">
        <f t="shared" si="33"/>
        <v>10.078613447060819</v>
      </c>
      <c r="O226" s="117">
        <f t="shared" si="34"/>
        <v>10.053613447060819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10.079113447060818</v>
      </c>
      <c r="L227" s="115">
        <f t="shared" si="39"/>
        <v>10.128113447060819</v>
      </c>
      <c r="M227" s="98">
        <f t="shared" si="32"/>
        <v>10.078613447060818</v>
      </c>
      <c r="N227" s="116">
        <f t="shared" si="33"/>
        <v>10.12861344706082</v>
      </c>
      <c r="O227" s="117">
        <f t="shared" si="34"/>
        <v>10.10361344706082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10.129113447060819</v>
      </c>
      <c r="L228" s="115">
        <f t="shared" si="39"/>
        <v>10.17811344706082</v>
      </c>
      <c r="M228" s="98">
        <f t="shared" si="32"/>
        <v>10.128613447060818</v>
      </c>
      <c r="N228" s="116">
        <f t="shared" si="33"/>
        <v>10.178613447060821</v>
      </c>
      <c r="O228" s="117">
        <f t="shared" si="34"/>
        <v>10.15361344706082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10.17911344706082</v>
      </c>
      <c r="L229" s="115">
        <f t="shared" si="39"/>
        <v>10.228113447060821</v>
      </c>
      <c r="M229" s="98">
        <f t="shared" si="32"/>
        <v>10.178613447060819</v>
      </c>
      <c r="N229" s="116">
        <f t="shared" si="33"/>
        <v>10.228613447060821</v>
      </c>
      <c r="O229" s="117">
        <f t="shared" si="34"/>
        <v>10.203613447060821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10.22911344706082</v>
      </c>
      <c r="L230" s="115">
        <f t="shared" si="39"/>
        <v>10.278113447060822</v>
      </c>
      <c r="M230" s="98">
        <f t="shared" si="32"/>
        <v>10.22861344706082</v>
      </c>
      <c r="N230" s="116">
        <f t="shared" si="33"/>
        <v>10.278613447060822</v>
      </c>
      <c r="O230" s="117">
        <f t="shared" si="34"/>
        <v>10.253613447060822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10.279113447060821</v>
      </c>
      <c r="L231" s="115">
        <f t="shared" si="39"/>
        <v>10.328113447060822</v>
      </c>
      <c r="M231" s="98">
        <f t="shared" si="32"/>
        <v>10.27861344706082</v>
      </c>
      <c r="N231" s="116">
        <f t="shared" si="33"/>
        <v>10.328613447060823</v>
      </c>
      <c r="O231" s="117">
        <f t="shared" si="34"/>
        <v>10.303613447060822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10.329113447060822</v>
      </c>
      <c r="L232" s="115">
        <f t="shared" si="39"/>
        <v>10.378113447060823</v>
      </c>
      <c r="M232" s="98">
        <f t="shared" si="32"/>
        <v>10.328613447060821</v>
      </c>
      <c r="N232" s="116">
        <f t="shared" si="33"/>
        <v>10.378613447060824</v>
      </c>
      <c r="O232" s="117">
        <f t="shared" si="34"/>
        <v>10.353613447060823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10.379113447060822</v>
      </c>
      <c r="L233" s="115">
        <f t="shared" si="39"/>
        <v>10.428113447060824</v>
      </c>
      <c r="M233" s="98">
        <f t="shared" si="32"/>
        <v>10.378613447060822</v>
      </c>
      <c r="N233" s="116">
        <f t="shared" si="33"/>
        <v>10.428613447060824</v>
      </c>
      <c r="O233" s="117">
        <f t="shared" si="34"/>
        <v>10.403613447060824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10.429113447060823</v>
      </c>
      <c r="L234" s="115">
        <f t="shared" si="39"/>
        <v>10.478113447060824</v>
      </c>
      <c r="M234" s="98">
        <f t="shared" si="32"/>
        <v>10.428613447060822</v>
      </c>
      <c r="N234" s="116">
        <f t="shared" si="33"/>
        <v>10.478613447060825</v>
      </c>
      <c r="O234" s="117">
        <f t="shared" si="34"/>
        <v>10.453613447060825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10.479113447060824</v>
      </c>
      <c r="L235" s="115">
        <f t="shared" si="39"/>
        <v>10.528113447060825</v>
      </c>
      <c r="M235" s="98">
        <f t="shared" si="32"/>
        <v>10.478613447060823</v>
      </c>
      <c r="N235" s="116">
        <f t="shared" si="33"/>
        <v>10.528613447060826</v>
      </c>
      <c r="O235" s="117">
        <f t="shared" si="34"/>
        <v>10.503613447060825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10.529113447060825</v>
      </c>
      <c r="L236" s="115">
        <f t="shared" si="39"/>
        <v>10.578113447060826</v>
      </c>
      <c r="M236" s="98">
        <f t="shared" si="32"/>
        <v>10.528613447060824</v>
      </c>
      <c r="N236" s="116">
        <f t="shared" si="33"/>
        <v>10.578613447060826</v>
      </c>
      <c r="O236" s="117">
        <f t="shared" si="34"/>
        <v>10.553613447060826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10.579113447060825</v>
      </c>
      <c r="L237" s="115">
        <f t="shared" si="39"/>
        <v>10.628113447060827</v>
      </c>
      <c r="M237" s="98">
        <f t="shared" si="32"/>
        <v>10.578613447060825</v>
      </c>
      <c r="N237" s="116">
        <f t="shared" si="33"/>
        <v>10.628613447060827</v>
      </c>
      <c r="O237" s="117">
        <f t="shared" si="34"/>
        <v>10.603613447060827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10.629113447060826</v>
      </c>
      <c r="L238" s="115">
        <f t="shared" si="39"/>
        <v>10.678113447060827</v>
      </c>
      <c r="M238" s="98">
        <f t="shared" si="32"/>
        <v>10.628613447060825</v>
      </c>
      <c r="N238" s="116">
        <f t="shared" si="33"/>
        <v>10.678613447060828</v>
      </c>
      <c r="O238" s="117">
        <f t="shared" si="34"/>
        <v>10.653613447060827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10.679113447060827</v>
      </c>
      <c r="L239" s="115">
        <f t="shared" si="39"/>
        <v>10.728113447060828</v>
      </c>
      <c r="M239" s="98">
        <f t="shared" si="32"/>
        <v>10.678613447060826</v>
      </c>
      <c r="N239" s="116">
        <f t="shared" si="33"/>
        <v>10.728613447060829</v>
      </c>
      <c r="O239" s="117">
        <f t="shared" si="34"/>
        <v>10.703613447060828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10.729113447060827</v>
      </c>
      <c r="L240" s="115">
        <f t="shared" si="39"/>
        <v>10.778113447060829</v>
      </c>
      <c r="M240" s="98">
        <f t="shared" si="32"/>
        <v>10.728613447060827</v>
      </c>
      <c r="N240" s="116">
        <f t="shared" si="33"/>
        <v>10.778613447060829</v>
      </c>
      <c r="O240" s="117">
        <f t="shared" si="34"/>
        <v>10.753613447060829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10.779113447060828</v>
      </c>
      <c r="L241" s="115">
        <f t="shared" si="39"/>
        <v>10.828113447060829</v>
      </c>
      <c r="M241" s="98">
        <f t="shared" si="32"/>
        <v>10.778613447060827</v>
      </c>
      <c r="N241" s="116">
        <f t="shared" si="33"/>
        <v>10.82861344706083</v>
      </c>
      <c r="O241" s="117">
        <f t="shared" si="34"/>
        <v>10.80361344706083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10.829113447060829</v>
      </c>
      <c r="L242" s="115">
        <f t="shared" si="39"/>
        <v>10.87811344706083</v>
      </c>
      <c r="M242" s="98">
        <f t="shared" si="32"/>
        <v>10.828613447060828</v>
      </c>
      <c r="N242" s="116">
        <f t="shared" si="33"/>
        <v>10.878613447060831</v>
      </c>
      <c r="O242" s="117">
        <f t="shared" si="34"/>
        <v>10.85361344706083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10.87911344706083</v>
      </c>
      <c r="L243" s="115">
        <f t="shared" si="39"/>
        <v>10.928113447060831</v>
      </c>
      <c r="M243" s="98">
        <f t="shared" si="32"/>
        <v>10.878613447060829</v>
      </c>
      <c r="N243" s="116">
        <f t="shared" si="33"/>
        <v>10.928613447060831</v>
      </c>
      <c r="O243" s="117">
        <f t="shared" si="34"/>
        <v>10.903613447060831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10.92911344706083</v>
      </c>
      <c r="L244" s="115">
        <f t="shared" si="39"/>
        <v>10.978113447060831</v>
      </c>
      <c r="M244" s="98">
        <f t="shared" si="32"/>
        <v>10.92861344706083</v>
      </c>
      <c r="N244" s="116">
        <f t="shared" si="33"/>
        <v>10.978613447060832</v>
      </c>
      <c r="O244" s="117">
        <f t="shared" si="34"/>
        <v>10.953613447060832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10.979113447060831</v>
      </c>
      <c r="L245" s="115">
        <f t="shared" si="39"/>
        <v>11.028113447060832</v>
      </c>
      <c r="M245" s="98">
        <f t="shared" si="32"/>
        <v>10.97861344706083</v>
      </c>
      <c r="N245" s="116">
        <f t="shared" si="33"/>
        <v>11.028613447060833</v>
      </c>
      <c r="O245" s="117">
        <f t="shared" si="34"/>
        <v>11.003613447060832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11.029113447060832</v>
      </c>
      <c r="L246" s="115">
        <f t="shared" si="39"/>
        <v>11.078113447060833</v>
      </c>
      <c r="M246" s="98">
        <f t="shared" si="32"/>
        <v>11.028613447060831</v>
      </c>
      <c r="N246" s="116">
        <f t="shared" si="33"/>
        <v>11.078613447060834</v>
      </c>
      <c r="O246" s="117">
        <f t="shared" si="34"/>
        <v>11.053613447060833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11.079113447060832</v>
      </c>
      <c r="L247" s="115">
        <f t="shared" si="39"/>
        <v>11.128113447060834</v>
      </c>
      <c r="M247" s="98">
        <f t="shared" si="32"/>
        <v>11.078613447060832</v>
      </c>
      <c r="N247" s="116">
        <f t="shared" si="33"/>
        <v>11.128613447060834</v>
      </c>
      <c r="O247" s="117">
        <f t="shared" si="34"/>
        <v>11.103613447060834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11.129113447060833</v>
      </c>
      <c r="L248" s="115">
        <f t="shared" si="39"/>
        <v>11.178113447060834</v>
      </c>
      <c r="M248" s="98">
        <f t="shared" si="32"/>
        <v>11.128613447060832</v>
      </c>
      <c r="N248" s="116">
        <f t="shared" si="33"/>
        <v>11.178613447060835</v>
      </c>
      <c r="O248" s="117">
        <f t="shared" si="34"/>
        <v>11.153613447060835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11.179113447060834</v>
      </c>
      <c r="L249" s="115">
        <f t="shared" si="39"/>
        <v>11.228113447060835</v>
      </c>
      <c r="M249" s="98">
        <f t="shared" si="32"/>
        <v>11.178613447060833</v>
      </c>
      <c r="N249" s="116">
        <f t="shared" si="33"/>
        <v>11.228613447060836</v>
      </c>
      <c r="O249" s="117">
        <f t="shared" si="34"/>
        <v>11.203613447060835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11.229113447060834</v>
      </c>
      <c r="L250" s="115">
        <f t="shared" si="39"/>
        <v>11.278113447060836</v>
      </c>
      <c r="M250" s="98">
        <f t="shared" si="32"/>
        <v>11.228613447060834</v>
      </c>
      <c r="N250" s="116">
        <f t="shared" si="33"/>
        <v>11.278613447060836</v>
      </c>
      <c r="O250" s="117">
        <f t="shared" si="34"/>
        <v>11.253613447060836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11.279113447060835</v>
      </c>
      <c r="L251" s="115">
        <f t="shared" si="39"/>
        <v>11.328113447060836</v>
      </c>
      <c r="M251" s="98">
        <f t="shared" si="32"/>
        <v>11.278613447060835</v>
      </c>
      <c r="N251" s="116">
        <f t="shared" si="33"/>
        <v>11.328613447060837</v>
      </c>
      <c r="O251" s="117">
        <f t="shared" si="34"/>
        <v>11.303613447060837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11.329113447060836</v>
      </c>
      <c r="L252" s="115">
        <f t="shared" si="39"/>
        <v>11.378113447060837</v>
      </c>
      <c r="M252" s="98">
        <f t="shared" si="32"/>
        <v>11.328613447060835</v>
      </c>
      <c r="N252" s="116">
        <f t="shared" si="33"/>
        <v>11.378613447060838</v>
      </c>
      <c r="O252" s="117">
        <f t="shared" si="34"/>
        <v>11.353613447060837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11.379113447060837</v>
      </c>
      <c r="L253" s="115">
        <f t="shared" si="39"/>
        <v>11.428113447060838</v>
      </c>
      <c r="M253" s="98">
        <f t="shared" si="32"/>
        <v>11.378613447060836</v>
      </c>
      <c r="N253" s="116">
        <f t="shared" si="33"/>
        <v>11.428613447060838</v>
      </c>
      <c r="O253" s="117">
        <f t="shared" si="34"/>
        <v>11.403613447060838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11.429113447060837</v>
      </c>
      <c r="L254" s="115">
        <f t="shared" si="39"/>
        <v>11.478113447060839</v>
      </c>
      <c r="M254" s="98">
        <f t="shared" si="32"/>
        <v>11.428613447060837</v>
      </c>
      <c r="N254" s="116">
        <f t="shared" si="33"/>
        <v>11.478613447060839</v>
      </c>
      <c r="O254" s="117">
        <f t="shared" si="34"/>
        <v>11.453613447060839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11.479113447060838</v>
      </c>
      <c r="L255" s="115">
        <f t="shared" si="39"/>
        <v>11.528113447060839</v>
      </c>
      <c r="M255" s="98">
        <f t="shared" si="32"/>
        <v>11.478613447060837</v>
      </c>
      <c r="N255" s="116">
        <f t="shared" si="33"/>
        <v>11.52861344706084</v>
      </c>
      <c r="O255" s="117">
        <f t="shared" si="34"/>
        <v>11.50361344706084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11.529113447060839</v>
      </c>
      <c r="L256" s="115">
        <f t="shared" si="39"/>
        <v>11.57811344706084</v>
      </c>
      <c r="M256" s="98">
        <f t="shared" si="32"/>
        <v>11.528613447060838</v>
      </c>
      <c r="N256" s="116">
        <f t="shared" si="33"/>
        <v>11.578613447060841</v>
      </c>
      <c r="O256" s="117">
        <f t="shared" si="34"/>
        <v>11.55361344706084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11.579113447060839</v>
      </c>
      <c r="L257" s="115">
        <f t="shared" si="39"/>
        <v>11.628113447060841</v>
      </c>
      <c r="M257" s="98">
        <f t="shared" si="32"/>
        <v>11.578613447060839</v>
      </c>
      <c r="N257" s="116">
        <f t="shared" si="33"/>
        <v>11.628613447060841</v>
      </c>
      <c r="O257" s="117">
        <f t="shared" si="34"/>
        <v>11.603613447060841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11.62911344706084</v>
      </c>
      <c r="L258" s="115">
        <f t="shared" si="39"/>
        <v>11.678113447060841</v>
      </c>
      <c r="M258" s="98">
        <f t="shared" si="32"/>
        <v>11.62861344706084</v>
      </c>
      <c r="N258" s="116">
        <f t="shared" si="33"/>
        <v>11.678613447060842</v>
      </c>
      <c r="O258" s="117">
        <f t="shared" si="34"/>
        <v>11.653613447060842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11.679113447060841</v>
      </c>
      <c r="L259" s="115">
        <f t="shared" si="39"/>
        <v>11.728113447060842</v>
      </c>
      <c r="M259" s="98">
        <f t="shared" si="32"/>
        <v>11.67861344706084</v>
      </c>
      <c r="N259" s="116">
        <f t="shared" si="33"/>
        <v>11.728613447060843</v>
      </c>
      <c r="O259" s="117">
        <f t="shared" si="34"/>
        <v>11.703613447060842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11.729113447060842</v>
      </c>
      <c r="L260" s="115">
        <f t="shared" si="39"/>
        <v>11.778113447060843</v>
      </c>
      <c r="M260" s="98">
        <f t="shared" si="32"/>
        <v>11.728613447060841</v>
      </c>
      <c r="N260" s="116">
        <f t="shared" si="33"/>
        <v>11.778613447060843</v>
      </c>
      <c r="O260" s="117">
        <f t="shared" si="34"/>
        <v>11.753613447060843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11.779113447060842</v>
      </c>
      <c r="L261" s="115">
        <f t="shared" si="39"/>
        <v>11.828113447060844</v>
      </c>
      <c r="M261" s="98">
        <f t="shared" ref="M261:M324" si="42">K261-5*10^-(D$2+1)</f>
        <v>11.778613447060842</v>
      </c>
      <c r="N261" s="116">
        <f t="shared" ref="N261:N324" si="43">L261+5*10^-(D$2+1)</f>
        <v>11.828613447060844</v>
      </c>
      <c r="O261" s="117">
        <f t="shared" ref="O261:O324" si="44">AVERAGE(K261,L261)</f>
        <v>11.803613447060844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11.829113447060843</v>
      </c>
      <c r="L262" s="115">
        <f t="shared" ref="L262:L325" si="49">K262+$I$4-POWER(10,-$D$2)</f>
        <v>11.878113447060844</v>
      </c>
      <c r="M262" s="98">
        <f t="shared" si="42"/>
        <v>11.828613447060842</v>
      </c>
      <c r="N262" s="116">
        <f t="shared" si="43"/>
        <v>11.878613447060845</v>
      </c>
      <c r="O262" s="117">
        <f t="shared" si="44"/>
        <v>11.853613447060845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11.879113447060844</v>
      </c>
      <c r="L263" s="115">
        <f t="shared" si="49"/>
        <v>11.928113447060845</v>
      </c>
      <c r="M263" s="98">
        <f t="shared" si="42"/>
        <v>11.878613447060843</v>
      </c>
      <c r="N263" s="116">
        <f t="shared" si="43"/>
        <v>11.928613447060846</v>
      </c>
      <c r="O263" s="117">
        <f t="shared" si="44"/>
        <v>11.903613447060845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11.929113447060844</v>
      </c>
      <c r="L264" s="115">
        <f t="shared" si="49"/>
        <v>11.978113447060846</v>
      </c>
      <c r="M264" s="98">
        <f t="shared" si="42"/>
        <v>11.928613447060844</v>
      </c>
      <c r="N264" s="116">
        <f t="shared" si="43"/>
        <v>11.978613447060846</v>
      </c>
      <c r="O264" s="117">
        <f t="shared" si="44"/>
        <v>11.953613447060846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11.979113447060845</v>
      </c>
      <c r="L265" s="115">
        <f t="shared" si="49"/>
        <v>12.028113447060846</v>
      </c>
      <c r="M265" s="98">
        <f t="shared" si="42"/>
        <v>11.978613447060845</v>
      </c>
      <c r="N265" s="116">
        <f t="shared" si="43"/>
        <v>12.028613447060847</v>
      </c>
      <c r="O265" s="117">
        <f t="shared" si="44"/>
        <v>12.003613447060847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12.029113447060846</v>
      </c>
      <c r="L266" s="115">
        <f t="shared" si="49"/>
        <v>12.078113447060847</v>
      </c>
      <c r="M266" s="98">
        <f t="shared" si="42"/>
        <v>12.028613447060845</v>
      </c>
      <c r="N266" s="116">
        <f t="shared" si="43"/>
        <v>12.078613447060848</v>
      </c>
      <c r="O266" s="117">
        <f t="shared" si="44"/>
        <v>12.053613447060847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12.079113447060847</v>
      </c>
      <c r="L267" s="115">
        <f t="shared" si="49"/>
        <v>12.128113447060848</v>
      </c>
      <c r="M267" s="98">
        <f t="shared" si="42"/>
        <v>12.078613447060846</v>
      </c>
      <c r="N267" s="116">
        <f t="shared" si="43"/>
        <v>12.128613447060848</v>
      </c>
      <c r="O267" s="117">
        <f t="shared" si="44"/>
        <v>12.103613447060848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12.129113447060847</v>
      </c>
      <c r="L268" s="115">
        <f t="shared" si="49"/>
        <v>12.178113447060849</v>
      </c>
      <c r="M268" s="98">
        <f t="shared" si="42"/>
        <v>12.128613447060847</v>
      </c>
      <c r="N268" s="116">
        <f t="shared" si="43"/>
        <v>12.178613447060849</v>
      </c>
      <c r="O268" s="117">
        <f t="shared" si="44"/>
        <v>12.153613447060849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12.179113447060848</v>
      </c>
      <c r="L269" s="115">
        <f t="shared" si="49"/>
        <v>12.228113447060849</v>
      </c>
      <c r="M269" s="98">
        <f t="shared" si="42"/>
        <v>12.178613447060847</v>
      </c>
      <c r="N269" s="116">
        <f t="shared" si="43"/>
        <v>12.22861344706085</v>
      </c>
      <c r="O269" s="117">
        <f t="shared" si="44"/>
        <v>12.203613447060849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12.229113447060849</v>
      </c>
      <c r="L270" s="115">
        <f t="shared" si="49"/>
        <v>12.27811344706085</v>
      </c>
      <c r="M270" s="98">
        <f t="shared" si="42"/>
        <v>12.228613447060848</v>
      </c>
      <c r="N270" s="116">
        <f t="shared" si="43"/>
        <v>12.278613447060851</v>
      </c>
      <c r="O270" s="117">
        <f t="shared" si="44"/>
        <v>12.25361344706085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12.279113447060849</v>
      </c>
      <c r="L271" s="115">
        <f t="shared" si="49"/>
        <v>12.328113447060851</v>
      </c>
      <c r="M271" s="98">
        <f t="shared" si="42"/>
        <v>12.278613447060849</v>
      </c>
      <c r="N271" s="116">
        <f t="shared" si="43"/>
        <v>12.328613447060851</v>
      </c>
      <c r="O271" s="117">
        <f t="shared" si="44"/>
        <v>12.303613447060851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12.32911344706085</v>
      </c>
      <c r="L272" s="115">
        <f t="shared" si="49"/>
        <v>12.378113447060851</v>
      </c>
      <c r="M272" s="98">
        <f t="shared" si="42"/>
        <v>12.328613447060849</v>
      </c>
      <c r="N272" s="116">
        <f t="shared" si="43"/>
        <v>12.378613447060852</v>
      </c>
      <c r="O272" s="117">
        <f t="shared" si="44"/>
        <v>12.353613447060852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12.379113447060851</v>
      </c>
      <c r="L273" s="115">
        <f t="shared" si="49"/>
        <v>12.428113447060852</v>
      </c>
      <c r="M273" s="98">
        <f t="shared" si="42"/>
        <v>12.37861344706085</v>
      </c>
      <c r="N273" s="116">
        <f t="shared" si="43"/>
        <v>12.428613447060853</v>
      </c>
      <c r="O273" s="117">
        <f t="shared" si="44"/>
        <v>12.403613447060852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12.429113447060852</v>
      </c>
      <c r="L274" s="115">
        <f t="shared" si="49"/>
        <v>12.478113447060853</v>
      </c>
      <c r="M274" s="98">
        <f t="shared" si="42"/>
        <v>12.428613447060851</v>
      </c>
      <c r="N274" s="116">
        <f t="shared" si="43"/>
        <v>12.478613447060853</v>
      </c>
      <c r="O274" s="117">
        <f t="shared" si="44"/>
        <v>12.453613447060853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12.479113447060852</v>
      </c>
      <c r="L275" s="115">
        <f t="shared" si="49"/>
        <v>12.528113447060854</v>
      </c>
      <c r="M275" s="98">
        <f t="shared" si="42"/>
        <v>12.478613447060852</v>
      </c>
      <c r="N275" s="116">
        <f t="shared" si="43"/>
        <v>12.528613447060854</v>
      </c>
      <c r="O275" s="117">
        <f t="shared" si="44"/>
        <v>12.503613447060854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12.529113447060853</v>
      </c>
      <c r="L276" s="115">
        <f t="shared" si="49"/>
        <v>12.578113447060854</v>
      </c>
      <c r="M276" s="98">
        <f t="shared" si="42"/>
        <v>12.528613447060852</v>
      </c>
      <c r="N276" s="116">
        <f t="shared" si="43"/>
        <v>12.578613447060855</v>
      </c>
      <c r="O276" s="117">
        <f t="shared" si="44"/>
        <v>12.553613447060854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12.579113447060854</v>
      </c>
      <c r="L277" s="115">
        <f t="shared" si="49"/>
        <v>12.628113447060855</v>
      </c>
      <c r="M277" s="98">
        <f t="shared" si="42"/>
        <v>12.578613447060853</v>
      </c>
      <c r="N277" s="116">
        <f t="shared" si="43"/>
        <v>12.628613447060856</v>
      </c>
      <c r="O277" s="117">
        <f t="shared" si="44"/>
        <v>12.603613447060855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12.629113447060854</v>
      </c>
      <c r="L278" s="115">
        <f t="shared" si="49"/>
        <v>12.678113447060856</v>
      </c>
      <c r="M278" s="98">
        <f t="shared" si="42"/>
        <v>12.628613447060854</v>
      </c>
      <c r="N278" s="116">
        <f t="shared" si="43"/>
        <v>12.678613447060856</v>
      </c>
      <c r="O278" s="117">
        <f t="shared" si="44"/>
        <v>12.653613447060856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12.679113447060855</v>
      </c>
      <c r="L279" s="115">
        <f t="shared" si="49"/>
        <v>12.728113447060856</v>
      </c>
      <c r="M279" s="98">
        <f t="shared" si="42"/>
        <v>12.678613447060854</v>
      </c>
      <c r="N279" s="116">
        <f t="shared" si="43"/>
        <v>12.728613447060857</v>
      </c>
      <c r="O279" s="117">
        <f t="shared" si="44"/>
        <v>12.703613447060857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12.729113447060856</v>
      </c>
      <c r="L280" s="115">
        <f t="shared" si="49"/>
        <v>12.778113447060857</v>
      </c>
      <c r="M280" s="98">
        <f t="shared" si="42"/>
        <v>12.728613447060855</v>
      </c>
      <c r="N280" s="116">
        <f t="shared" si="43"/>
        <v>12.778613447060858</v>
      </c>
      <c r="O280" s="117">
        <f t="shared" si="44"/>
        <v>12.753613447060857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12.779113447060857</v>
      </c>
      <c r="L281" s="115">
        <f t="shared" si="49"/>
        <v>12.828113447060858</v>
      </c>
      <c r="M281" s="98">
        <f t="shared" si="42"/>
        <v>12.778613447060856</v>
      </c>
      <c r="N281" s="116">
        <f t="shared" si="43"/>
        <v>12.828613447060858</v>
      </c>
      <c r="O281" s="117">
        <f t="shared" si="44"/>
        <v>12.803613447060858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12.829113447060857</v>
      </c>
      <c r="L282" s="115">
        <f t="shared" si="49"/>
        <v>12.878113447060858</v>
      </c>
      <c r="M282" s="98">
        <f t="shared" si="42"/>
        <v>12.828613447060857</v>
      </c>
      <c r="N282" s="116">
        <f t="shared" si="43"/>
        <v>12.878613447060859</v>
      </c>
      <c r="O282" s="117">
        <f t="shared" si="44"/>
        <v>12.853613447060859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12.879113447060858</v>
      </c>
      <c r="L283" s="115">
        <f t="shared" si="49"/>
        <v>12.928113447060859</v>
      </c>
      <c r="M283" s="98">
        <f t="shared" si="42"/>
        <v>12.878613447060857</v>
      </c>
      <c r="N283" s="116">
        <f t="shared" si="43"/>
        <v>12.92861344706086</v>
      </c>
      <c r="O283" s="117">
        <f t="shared" si="44"/>
        <v>12.903613447060859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12.929113447060859</v>
      </c>
      <c r="L284" s="115">
        <f t="shared" si="49"/>
        <v>12.97811344706086</v>
      </c>
      <c r="M284" s="98">
        <f t="shared" si="42"/>
        <v>12.928613447060858</v>
      </c>
      <c r="N284" s="116">
        <f t="shared" si="43"/>
        <v>12.978613447060861</v>
      </c>
      <c r="O284" s="117">
        <f t="shared" si="44"/>
        <v>12.95361344706086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12.979113447060859</v>
      </c>
      <c r="L285" s="115">
        <f t="shared" si="49"/>
        <v>13.028113447060861</v>
      </c>
      <c r="M285" s="98">
        <f t="shared" si="42"/>
        <v>12.978613447060859</v>
      </c>
      <c r="N285" s="116">
        <f t="shared" si="43"/>
        <v>13.028613447060861</v>
      </c>
      <c r="O285" s="117">
        <f t="shared" si="44"/>
        <v>13.003613447060861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13.02911344706086</v>
      </c>
      <c r="L286" s="115">
        <f t="shared" si="49"/>
        <v>13.078113447060861</v>
      </c>
      <c r="M286" s="98">
        <f t="shared" si="42"/>
        <v>13.028613447060859</v>
      </c>
      <c r="N286" s="116">
        <f t="shared" si="43"/>
        <v>13.078613447060862</v>
      </c>
      <c r="O286" s="117">
        <f t="shared" si="44"/>
        <v>13.053613447060862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13.079113447060861</v>
      </c>
      <c r="L287" s="115">
        <f t="shared" si="49"/>
        <v>13.128113447060862</v>
      </c>
      <c r="M287" s="98">
        <f t="shared" si="42"/>
        <v>13.07861344706086</v>
      </c>
      <c r="N287" s="116">
        <f t="shared" si="43"/>
        <v>13.128613447060863</v>
      </c>
      <c r="O287" s="117">
        <f t="shared" si="44"/>
        <v>13.103613447060862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13.129113447060861</v>
      </c>
      <c r="L288" s="115">
        <f t="shared" si="49"/>
        <v>13.178113447060863</v>
      </c>
      <c r="M288" s="98">
        <f t="shared" si="42"/>
        <v>13.128613447060861</v>
      </c>
      <c r="N288" s="116">
        <f t="shared" si="43"/>
        <v>13.178613447060863</v>
      </c>
      <c r="O288" s="117">
        <f t="shared" si="44"/>
        <v>13.153613447060863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13.179113447060862</v>
      </c>
      <c r="L289" s="115">
        <f t="shared" si="49"/>
        <v>13.228113447060863</v>
      </c>
      <c r="M289" s="98">
        <f t="shared" si="42"/>
        <v>13.178613447060862</v>
      </c>
      <c r="N289" s="116">
        <f t="shared" si="43"/>
        <v>13.228613447060864</v>
      </c>
      <c r="O289" s="117">
        <f t="shared" si="44"/>
        <v>13.203613447060864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13.229113447060863</v>
      </c>
      <c r="L290" s="115">
        <f t="shared" si="49"/>
        <v>13.278113447060864</v>
      </c>
      <c r="M290" s="98">
        <f t="shared" si="42"/>
        <v>13.228613447060862</v>
      </c>
      <c r="N290" s="116">
        <f t="shared" si="43"/>
        <v>13.278613447060865</v>
      </c>
      <c r="O290" s="117">
        <f t="shared" si="44"/>
        <v>13.253613447060864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13.279113447060864</v>
      </c>
      <c r="L291" s="115">
        <f t="shared" si="49"/>
        <v>13.328113447060865</v>
      </c>
      <c r="M291" s="98">
        <f t="shared" si="42"/>
        <v>13.278613447060863</v>
      </c>
      <c r="N291" s="116">
        <f t="shared" si="43"/>
        <v>13.328613447060865</v>
      </c>
      <c r="O291" s="117">
        <f t="shared" si="44"/>
        <v>13.303613447060865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13.329113447060864</v>
      </c>
      <c r="L292" s="115">
        <f t="shared" si="49"/>
        <v>13.378113447060866</v>
      </c>
      <c r="M292" s="98">
        <f t="shared" si="42"/>
        <v>13.328613447060864</v>
      </c>
      <c r="N292" s="116">
        <f t="shared" si="43"/>
        <v>13.378613447060866</v>
      </c>
      <c r="O292" s="117">
        <f t="shared" si="44"/>
        <v>13.353613447060866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13.379113447060865</v>
      </c>
      <c r="L293" s="115">
        <f t="shared" si="49"/>
        <v>13.428113447060866</v>
      </c>
      <c r="M293" s="98">
        <f t="shared" si="42"/>
        <v>13.378613447060864</v>
      </c>
      <c r="N293" s="116">
        <f t="shared" si="43"/>
        <v>13.428613447060867</v>
      </c>
      <c r="O293" s="117">
        <f t="shared" si="44"/>
        <v>13.403613447060867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13.429113447060866</v>
      </c>
      <c r="L294" s="115">
        <f t="shared" si="49"/>
        <v>13.478113447060867</v>
      </c>
      <c r="M294" s="98">
        <f t="shared" si="42"/>
        <v>13.428613447060865</v>
      </c>
      <c r="N294" s="116">
        <f t="shared" si="43"/>
        <v>13.478613447060868</v>
      </c>
      <c r="O294" s="117">
        <f t="shared" si="44"/>
        <v>13.453613447060867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13.479113447060866</v>
      </c>
      <c r="L295" s="115">
        <f t="shared" si="49"/>
        <v>13.528113447060868</v>
      </c>
      <c r="M295" s="98">
        <f t="shared" si="42"/>
        <v>13.478613447060866</v>
      </c>
      <c r="N295" s="116">
        <f t="shared" si="43"/>
        <v>13.528613447060868</v>
      </c>
      <c r="O295" s="117">
        <f t="shared" si="44"/>
        <v>13.503613447060868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13.529113447060867</v>
      </c>
      <c r="L296" s="115">
        <f t="shared" si="49"/>
        <v>13.578113447060868</v>
      </c>
      <c r="M296" s="98">
        <f t="shared" si="42"/>
        <v>13.528613447060867</v>
      </c>
      <c r="N296" s="116">
        <f t="shared" si="43"/>
        <v>13.578613447060869</v>
      </c>
      <c r="O296" s="117">
        <f t="shared" si="44"/>
        <v>13.553613447060869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13.579113447060868</v>
      </c>
      <c r="L297" s="115">
        <f t="shared" si="49"/>
        <v>13.628113447060869</v>
      </c>
      <c r="M297" s="98">
        <f t="shared" si="42"/>
        <v>13.578613447060867</v>
      </c>
      <c r="N297" s="116">
        <f t="shared" si="43"/>
        <v>13.62861344706087</v>
      </c>
      <c r="O297" s="117">
        <f t="shared" si="44"/>
        <v>13.603613447060869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13.629113447060869</v>
      </c>
      <c r="L298" s="115">
        <f t="shared" si="49"/>
        <v>13.67811344706087</v>
      </c>
      <c r="M298" s="98">
        <f t="shared" si="42"/>
        <v>13.628613447060868</v>
      </c>
      <c r="N298" s="116">
        <f t="shared" si="43"/>
        <v>13.67861344706087</v>
      </c>
      <c r="O298" s="117">
        <f t="shared" si="44"/>
        <v>13.65361344706087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13.679113447060869</v>
      </c>
      <c r="L299" s="115">
        <f t="shared" si="49"/>
        <v>13.728113447060871</v>
      </c>
      <c r="M299" s="98">
        <f t="shared" si="42"/>
        <v>13.678613447060869</v>
      </c>
      <c r="N299" s="116">
        <f t="shared" si="43"/>
        <v>13.728613447060871</v>
      </c>
      <c r="O299" s="117">
        <f t="shared" si="44"/>
        <v>13.703613447060871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13.72911344706087</v>
      </c>
      <c r="L300" s="115">
        <f t="shared" si="49"/>
        <v>13.778113447060871</v>
      </c>
      <c r="M300" s="98">
        <f t="shared" si="42"/>
        <v>13.728613447060869</v>
      </c>
      <c r="N300" s="116">
        <f t="shared" si="43"/>
        <v>13.778613447060872</v>
      </c>
      <c r="O300" s="117">
        <f t="shared" si="44"/>
        <v>13.753613447060872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13.779113447060871</v>
      </c>
      <c r="L301" s="115">
        <f t="shared" si="49"/>
        <v>13.828113447060872</v>
      </c>
      <c r="M301" s="98">
        <f t="shared" si="42"/>
        <v>13.77861344706087</v>
      </c>
      <c r="N301" s="116">
        <f t="shared" si="43"/>
        <v>13.828613447060873</v>
      </c>
      <c r="O301" s="117">
        <f t="shared" si="44"/>
        <v>13.803613447060872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13.829113447060871</v>
      </c>
      <c r="L302" s="115">
        <f t="shared" si="49"/>
        <v>13.878113447060873</v>
      </c>
      <c r="M302" s="98">
        <f t="shared" si="42"/>
        <v>13.828613447060871</v>
      </c>
      <c r="N302" s="116">
        <f t="shared" si="43"/>
        <v>13.878613447060873</v>
      </c>
      <c r="O302" s="117">
        <f t="shared" si="44"/>
        <v>13.853613447060873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13.879113447060872</v>
      </c>
      <c r="L303" s="115">
        <f t="shared" si="49"/>
        <v>13.928113447060873</v>
      </c>
      <c r="M303" s="98">
        <f t="shared" si="42"/>
        <v>13.878613447060872</v>
      </c>
      <c r="N303" s="116">
        <f t="shared" si="43"/>
        <v>13.928613447060874</v>
      </c>
      <c r="O303" s="117">
        <f t="shared" si="44"/>
        <v>13.903613447060874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13.929113447060873</v>
      </c>
      <c r="L304" s="115">
        <f t="shared" si="49"/>
        <v>13.978113447060874</v>
      </c>
      <c r="M304" s="98">
        <f t="shared" si="42"/>
        <v>13.928613447060872</v>
      </c>
      <c r="N304" s="116">
        <f t="shared" si="43"/>
        <v>13.978613447060875</v>
      </c>
      <c r="O304" s="117">
        <f t="shared" si="44"/>
        <v>13.953613447060874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13.979113447060874</v>
      </c>
      <c r="L305" s="115">
        <f t="shared" si="49"/>
        <v>14.028113447060875</v>
      </c>
      <c r="M305" s="98">
        <f t="shared" si="42"/>
        <v>13.978613447060873</v>
      </c>
      <c r="N305" s="116">
        <f t="shared" si="43"/>
        <v>14.028613447060875</v>
      </c>
      <c r="O305" s="117">
        <f t="shared" si="44"/>
        <v>14.003613447060875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14.029113447060874</v>
      </c>
      <c r="L306" s="115">
        <f t="shared" si="49"/>
        <v>14.078113447060876</v>
      </c>
      <c r="M306" s="98">
        <f t="shared" si="42"/>
        <v>14.028613447060874</v>
      </c>
      <c r="N306" s="116">
        <f t="shared" si="43"/>
        <v>14.078613447060876</v>
      </c>
      <c r="O306" s="117">
        <f t="shared" si="44"/>
        <v>14.053613447060876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14.079113447060875</v>
      </c>
      <c r="L307" s="115">
        <f t="shared" si="49"/>
        <v>14.128113447060876</v>
      </c>
      <c r="M307" s="98">
        <f t="shared" si="42"/>
        <v>14.078613447060874</v>
      </c>
      <c r="N307" s="116">
        <f t="shared" si="43"/>
        <v>14.128613447060877</v>
      </c>
      <c r="O307" s="117">
        <f t="shared" si="44"/>
        <v>14.103613447060876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14.129113447060876</v>
      </c>
      <c r="L308" s="115">
        <f t="shared" si="49"/>
        <v>14.178113447060877</v>
      </c>
      <c r="M308" s="98">
        <f t="shared" si="42"/>
        <v>14.128613447060875</v>
      </c>
      <c r="N308" s="116">
        <f t="shared" si="43"/>
        <v>14.178613447060878</v>
      </c>
      <c r="O308" s="117">
        <f t="shared" si="44"/>
        <v>14.153613447060877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14.179113447060876</v>
      </c>
      <c r="L309" s="115">
        <f t="shared" si="49"/>
        <v>14.228113447060878</v>
      </c>
      <c r="M309" s="98">
        <f t="shared" si="42"/>
        <v>14.178613447060876</v>
      </c>
      <c r="N309" s="116">
        <f t="shared" si="43"/>
        <v>14.228613447060878</v>
      </c>
      <c r="O309" s="117">
        <f t="shared" si="44"/>
        <v>14.203613447060878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14.229113447060877</v>
      </c>
      <c r="L310" s="115">
        <f t="shared" si="49"/>
        <v>14.278113447060878</v>
      </c>
      <c r="M310" s="98">
        <f t="shared" si="42"/>
        <v>14.228613447060876</v>
      </c>
      <c r="N310" s="116">
        <f t="shared" si="43"/>
        <v>14.278613447060879</v>
      </c>
      <c r="O310" s="117">
        <f t="shared" si="44"/>
        <v>14.253613447060879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14.279113447060878</v>
      </c>
      <c r="L311" s="115">
        <f t="shared" si="49"/>
        <v>14.328113447060879</v>
      </c>
      <c r="M311" s="98">
        <f t="shared" si="42"/>
        <v>14.278613447060877</v>
      </c>
      <c r="N311" s="116">
        <f t="shared" si="43"/>
        <v>14.32861344706088</v>
      </c>
      <c r="O311" s="117">
        <f t="shared" si="44"/>
        <v>14.303613447060879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14.329113447060879</v>
      </c>
      <c r="L312" s="115">
        <f t="shared" si="49"/>
        <v>14.37811344706088</v>
      </c>
      <c r="M312" s="98">
        <f t="shared" si="42"/>
        <v>14.328613447060878</v>
      </c>
      <c r="N312" s="116">
        <f t="shared" si="43"/>
        <v>14.37861344706088</v>
      </c>
      <c r="O312" s="117">
        <f t="shared" si="44"/>
        <v>14.35361344706088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14.379113447060879</v>
      </c>
      <c r="L313" s="115">
        <f t="shared" si="49"/>
        <v>14.428113447060881</v>
      </c>
      <c r="M313" s="98">
        <f t="shared" si="42"/>
        <v>14.378613447060879</v>
      </c>
      <c r="N313" s="116">
        <f t="shared" si="43"/>
        <v>14.428613447060881</v>
      </c>
      <c r="O313" s="117">
        <f t="shared" si="44"/>
        <v>14.403613447060881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14.42911344706088</v>
      </c>
      <c r="L314" s="115">
        <f t="shared" si="49"/>
        <v>14.478113447060881</v>
      </c>
      <c r="M314" s="98">
        <f t="shared" si="42"/>
        <v>14.428613447060879</v>
      </c>
      <c r="N314" s="116">
        <f t="shared" si="43"/>
        <v>14.478613447060882</v>
      </c>
      <c r="O314" s="117">
        <f t="shared" si="44"/>
        <v>14.453613447060881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14.479113447060881</v>
      </c>
      <c r="L315" s="115">
        <f t="shared" si="49"/>
        <v>14.528113447060882</v>
      </c>
      <c r="M315" s="98">
        <f t="shared" si="42"/>
        <v>14.47861344706088</v>
      </c>
      <c r="N315" s="116">
        <f t="shared" si="43"/>
        <v>14.528613447060883</v>
      </c>
      <c r="O315" s="117">
        <f t="shared" si="44"/>
        <v>14.503613447060882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14.529113447060881</v>
      </c>
      <c r="L316" s="115">
        <f t="shared" si="49"/>
        <v>14.578113447060883</v>
      </c>
      <c r="M316" s="98">
        <f t="shared" si="42"/>
        <v>14.528613447060881</v>
      </c>
      <c r="N316" s="116">
        <f t="shared" si="43"/>
        <v>14.578613447060883</v>
      </c>
      <c r="O316" s="117">
        <f t="shared" si="44"/>
        <v>14.553613447060883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14.579113447060882</v>
      </c>
      <c r="L317" s="115">
        <f t="shared" si="49"/>
        <v>14.628113447060883</v>
      </c>
      <c r="M317" s="98">
        <f t="shared" si="42"/>
        <v>14.578613447060881</v>
      </c>
      <c r="N317" s="116">
        <f t="shared" si="43"/>
        <v>14.628613447060884</v>
      </c>
      <c r="O317" s="117">
        <f t="shared" si="44"/>
        <v>14.603613447060884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14.629113447060883</v>
      </c>
      <c r="L318" s="115">
        <f t="shared" si="49"/>
        <v>14.678113447060884</v>
      </c>
      <c r="M318" s="98">
        <f t="shared" si="42"/>
        <v>14.628613447060882</v>
      </c>
      <c r="N318" s="116">
        <f t="shared" si="43"/>
        <v>14.678613447060885</v>
      </c>
      <c r="O318" s="117">
        <f t="shared" si="44"/>
        <v>14.653613447060884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14.679113447060884</v>
      </c>
      <c r="L319" s="115">
        <f t="shared" si="49"/>
        <v>14.728113447060885</v>
      </c>
      <c r="M319" s="98">
        <f t="shared" si="42"/>
        <v>14.678613447060883</v>
      </c>
      <c r="N319" s="116">
        <f t="shared" si="43"/>
        <v>14.728613447060885</v>
      </c>
      <c r="O319" s="117">
        <f t="shared" si="44"/>
        <v>14.703613447060885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14.729113447060884</v>
      </c>
      <c r="L320" s="115">
        <f t="shared" si="49"/>
        <v>14.778113447060885</v>
      </c>
      <c r="M320" s="98">
        <f t="shared" si="42"/>
        <v>14.728613447060884</v>
      </c>
      <c r="N320" s="116">
        <f t="shared" si="43"/>
        <v>14.778613447060886</v>
      </c>
      <c r="O320" s="117">
        <f t="shared" si="44"/>
        <v>14.753613447060886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14.779113447060885</v>
      </c>
      <c r="L321" s="115">
        <f t="shared" si="49"/>
        <v>14.828113447060886</v>
      </c>
      <c r="M321" s="98">
        <f t="shared" si="42"/>
        <v>14.778613447060884</v>
      </c>
      <c r="N321" s="116">
        <f t="shared" si="43"/>
        <v>14.828613447060887</v>
      </c>
      <c r="O321" s="117">
        <f t="shared" si="44"/>
        <v>14.803613447060886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14.829113447060886</v>
      </c>
      <c r="L322" s="115">
        <f t="shared" si="49"/>
        <v>14.878113447060887</v>
      </c>
      <c r="M322" s="98">
        <f t="shared" si="42"/>
        <v>14.828613447060885</v>
      </c>
      <c r="N322" s="116">
        <f t="shared" si="43"/>
        <v>14.878613447060888</v>
      </c>
      <c r="O322" s="117">
        <f t="shared" si="44"/>
        <v>14.853613447060887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14.879113447060886</v>
      </c>
      <c r="L323" s="115">
        <f t="shared" si="49"/>
        <v>14.928113447060888</v>
      </c>
      <c r="M323" s="98">
        <f t="shared" si="42"/>
        <v>14.878613447060886</v>
      </c>
      <c r="N323" s="116">
        <f t="shared" si="43"/>
        <v>14.928613447060888</v>
      </c>
      <c r="O323" s="117">
        <f t="shared" si="44"/>
        <v>14.903613447060888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14.929113447060887</v>
      </c>
      <c r="L324" s="115">
        <f t="shared" si="49"/>
        <v>14.978113447060888</v>
      </c>
      <c r="M324" s="98">
        <f t="shared" si="42"/>
        <v>14.928613447060886</v>
      </c>
      <c r="N324" s="116">
        <f t="shared" si="43"/>
        <v>14.978613447060889</v>
      </c>
      <c r="O324" s="117">
        <f t="shared" si="44"/>
        <v>14.953613447060889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14.979113447060888</v>
      </c>
      <c r="L325" s="115">
        <f t="shared" si="49"/>
        <v>15.028113447060889</v>
      </c>
      <c r="M325" s="98">
        <f t="shared" ref="M325:M388" si="52">K325-5*10^-(D$2+1)</f>
        <v>14.978613447060887</v>
      </c>
      <c r="N325" s="116">
        <f t="shared" ref="N325:N388" si="53">L325+5*10^-(D$2+1)</f>
        <v>15.02861344706089</v>
      </c>
      <c r="O325" s="117">
        <f t="shared" ref="O325:O388" si="54">AVERAGE(K325,L325)</f>
        <v>15.003613447060889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15.029113447060888</v>
      </c>
      <c r="L326" s="115">
        <f t="shared" ref="L326:L389" si="59">K326+$I$4-POWER(10,-$D$2)</f>
        <v>15.07811344706089</v>
      </c>
      <c r="M326" s="98">
        <f t="shared" si="52"/>
        <v>15.028613447060888</v>
      </c>
      <c r="N326" s="116">
        <f t="shared" si="53"/>
        <v>15.07861344706089</v>
      </c>
      <c r="O326" s="117">
        <f t="shared" si="54"/>
        <v>15.05361344706089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15.079113447060889</v>
      </c>
      <c r="L327" s="115">
        <f t="shared" si="59"/>
        <v>15.12811344706089</v>
      </c>
      <c r="M327" s="98">
        <f t="shared" si="52"/>
        <v>15.078613447060889</v>
      </c>
      <c r="N327" s="116">
        <f t="shared" si="53"/>
        <v>15.128613447060891</v>
      </c>
      <c r="O327" s="117">
        <f t="shared" si="54"/>
        <v>15.103613447060891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15.12911344706089</v>
      </c>
      <c r="L328" s="115">
        <f t="shared" si="59"/>
        <v>15.178113447060891</v>
      </c>
      <c r="M328" s="98">
        <f t="shared" si="52"/>
        <v>15.128613447060889</v>
      </c>
      <c r="N328" s="116">
        <f t="shared" si="53"/>
        <v>15.178613447060892</v>
      </c>
      <c r="O328" s="117">
        <f t="shared" si="54"/>
        <v>15.153613447060891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15.179113447060891</v>
      </c>
      <c r="L329" s="115">
        <f t="shared" si="59"/>
        <v>15.228113447060892</v>
      </c>
      <c r="M329" s="98">
        <f t="shared" si="52"/>
        <v>15.17861344706089</v>
      </c>
      <c r="N329" s="116">
        <f t="shared" si="53"/>
        <v>15.228613447060892</v>
      </c>
      <c r="O329" s="117">
        <f t="shared" si="54"/>
        <v>15.203613447060892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15.229113447060891</v>
      </c>
      <c r="L330" s="115">
        <f t="shared" si="59"/>
        <v>15.278113447060893</v>
      </c>
      <c r="M330" s="98">
        <f t="shared" si="52"/>
        <v>15.228613447060891</v>
      </c>
      <c r="N330" s="116">
        <f t="shared" si="53"/>
        <v>15.278613447060893</v>
      </c>
      <c r="O330" s="117">
        <f t="shared" si="54"/>
        <v>15.253613447060893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15.279113447060892</v>
      </c>
      <c r="L331" s="115">
        <f t="shared" si="59"/>
        <v>15.328113447060893</v>
      </c>
      <c r="M331" s="98">
        <f t="shared" si="52"/>
        <v>15.278613447060891</v>
      </c>
      <c r="N331" s="116">
        <f t="shared" si="53"/>
        <v>15.328613447060894</v>
      </c>
      <c r="O331" s="117">
        <f t="shared" si="54"/>
        <v>15.303613447060894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15.329113447060893</v>
      </c>
      <c r="L332" s="115">
        <f t="shared" si="59"/>
        <v>15.378113447060894</v>
      </c>
      <c r="M332" s="98">
        <f t="shared" si="52"/>
        <v>15.328613447060892</v>
      </c>
      <c r="N332" s="116">
        <f t="shared" si="53"/>
        <v>15.378613447060895</v>
      </c>
      <c r="O332" s="117">
        <f t="shared" si="54"/>
        <v>15.353613447060894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15.379113447060893</v>
      </c>
      <c r="L333" s="115">
        <f t="shared" si="59"/>
        <v>15.428113447060895</v>
      </c>
      <c r="M333" s="98">
        <f t="shared" si="52"/>
        <v>15.378613447060893</v>
      </c>
      <c r="N333" s="116">
        <f t="shared" si="53"/>
        <v>15.428613447060895</v>
      </c>
      <c r="O333" s="117">
        <f t="shared" si="54"/>
        <v>15.403613447060895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15.429113447060894</v>
      </c>
      <c r="L334" s="115">
        <f t="shared" si="59"/>
        <v>15.478113447060895</v>
      </c>
      <c r="M334" s="98">
        <f t="shared" si="52"/>
        <v>15.428613447060894</v>
      </c>
      <c r="N334" s="116">
        <f t="shared" si="53"/>
        <v>15.478613447060896</v>
      </c>
      <c r="O334" s="117">
        <f t="shared" si="54"/>
        <v>15.453613447060896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15.479113447060895</v>
      </c>
      <c r="L335" s="115">
        <f t="shared" si="59"/>
        <v>15.528113447060896</v>
      </c>
      <c r="M335" s="98">
        <f t="shared" si="52"/>
        <v>15.478613447060894</v>
      </c>
      <c r="N335" s="116">
        <f t="shared" si="53"/>
        <v>15.528613447060897</v>
      </c>
      <c r="O335" s="117">
        <f t="shared" si="54"/>
        <v>15.503613447060896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15.529113447060896</v>
      </c>
      <c r="L336" s="115">
        <f t="shared" si="59"/>
        <v>15.578113447060897</v>
      </c>
      <c r="M336" s="98">
        <f t="shared" si="52"/>
        <v>15.528613447060895</v>
      </c>
      <c r="N336" s="116">
        <f t="shared" si="53"/>
        <v>15.578613447060897</v>
      </c>
      <c r="O336" s="117">
        <f t="shared" si="54"/>
        <v>15.553613447060897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15.579113447060896</v>
      </c>
      <c r="L337" s="115">
        <f t="shared" si="59"/>
        <v>15.628113447060898</v>
      </c>
      <c r="M337" s="98">
        <f t="shared" si="52"/>
        <v>15.578613447060896</v>
      </c>
      <c r="N337" s="116">
        <f t="shared" si="53"/>
        <v>15.628613447060898</v>
      </c>
      <c r="O337" s="117">
        <f t="shared" si="54"/>
        <v>15.603613447060898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15.629113447060897</v>
      </c>
      <c r="L338" s="115">
        <f t="shared" si="59"/>
        <v>15.678113447060898</v>
      </c>
      <c r="M338" s="98">
        <f t="shared" si="52"/>
        <v>15.628613447060896</v>
      </c>
      <c r="N338" s="116">
        <f t="shared" si="53"/>
        <v>15.678613447060899</v>
      </c>
      <c r="O338" s="117">
        <f t="shared" si="54"/>
        <v>15.653613447060899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15.679113447060898</v>
      </c>
      <c r="L339" s="115">
        <f t="shared" si="59"/>
        <v>15.728113447060899</v>
      </c>
      <c r="M339" s="98">
        <f t="shared" si="52"/>
        <v>15.678613447060897</v>
      </c>
      <c r="N339" s="116">
        <f t="shared" si="53"/>
        <v>15.7286134470609</v>
      </c>
      <c r="O339" s="117">
        <f t="shared" si="54"/>
        <v>15.703613447060899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15.729113447060898</v>
      </c>
      <c r="L340" s="115">
        <f t="shared" si="59"/>
        <v>15.7781134470609</v>
      </c>
      <c r="M340" s="98">
        <f t="shared" si="52"/>
        <v>15.728613447060898</v>
      </c>
      <c r="N340" s="116">
        <f t="shared" si="53"/>
        <v>15.7786134470609</v>
      </c>
      <c r="O340" s="117">
        <f t="shared" si="54"/>
        <v>15.7536134470609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15.779113447060899</v>
      </c>
      <c r="L341" s="115">
        <f t="shared" si="59"/>
        <v>15.8281134470609</v>
      </c>
      <c r="M341" s="98">
        <f t="shared" si="52"/>
        <v>15.778613447060899</v>
      </c>
      <c r="N341" s="116">
        <f t="shared" si="53"/>
        <v>15.828613447060901</v>
      </c>
      <c r="O341" s="117">
        <f t="shared" si="54"/>
        <v>15.803613447060901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15.8291134470609</v>
      </c>
      <c r="L342" s="115">
        <f t="shared" si="59"/>
        <v>15.878113447060901</v>
      </c>
      <c r="M342" s="98">
        <f t="shared" si="52"/>
        <v>15.828613447060899</v>
      </c>
      <c r="N342" s="116">
        <f t="shared" si="53"/>
        <v>15.878613447060902</v>
      </c>
      <c r="O342" s="117">
        <f t="shared" si="54"/>
        <v>15.853613447060901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15.879113447060901</v>
      </c>
      <c r="L343" s="115">
        <f t="shared" si="59"/>
        <v>15.928113447060902</v>
      </c>
      <c r="M343" s="98">
        <f t="shared" si="52"/>
        <v>15.8786134470609</v>
      </c>
      <c r="N343" s="116">
        <f t="shared" si="53"/>
        <v>15.928613447060902</v>
      </c>
      <c r="O343" s="117">
        <f t="shared" si="54"/>
        <v>15.903613447060902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15.929113447060901</v>
      </c>
      <c r="L344" s="115">
        <f t="shared" si="59"/>
        <v>15.978113447060903</v>
      </c>
      <c r="M344" s="98">
        <f t="shared" si="52"/>
        <v>15.928613447060901</v>
      </c>
      <c r="N344" s="116">
        <f t="shared" si="53"/>
        <v>15.978613447060903</v>
      </c>
      <c r="O344" s="117">
        <f t="shared" si="54"/>
        <v>15.953613447060903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15.979113447060902</v>
      </c>
      <c r="L345" s="115">
        <f t="shared" si="59"/>
        <v>16.0281134470609</v>
      </c>
      <c r="M345" s="98">
        <f t="shared" si="52"/>
        <v>15.978613447060901</v>
      </c>
      <c r="N345" s="116">
        <f t="shared" si="53"/>
        <v>16.028613447060899</v>
      </c>
      <c r="O345" s="117">
        <f t="shared" si="54"/>
        <v>16.0036134470609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16.029113447060901</v>
      </c>
      <c r="L346" s="115">
        <f t="shared" si="59"/>
        <v>16.0781134470609</v>
      </c>
      <c r="M346" s="98">
        <f t="shared" si="52"/>
        <v>16.028613447060902</v>
      </c>
      <c r="N346" s="116">
        <f t="shared" si="53"/>
        <v>16.078613447060899</v>
      </c>
      <c r="O346" s="117">
        <f t="shared" si="54"/>
        <v>16.053613447060901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16.079113447060902</v>
      </c>
      <c r="L347" s="115">
        <f t="shared" si="59"/>
        <v>16.128113447060901</v>
      </c>
      <c r="M347" s="98">
        <f t="shared" si="52"/>
        <v>16.078613447060903</v>
      </c>
      <c r="N347" s="116">
        <f t="shared" si="53"/>
        <v>16.1286134470609</v>
      </c>
      <c r="O347" s="117">
        <f t="shared" si="54"/>
        <v>16.103613447060901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16.129113447060902</v>
      </c>
      <c r="L348" s="115">
        <f t="shared" si="59"/>
        <v>16.178113447060902</v>
      </c>
      <c r="M348" s="98">
        <f t="shared" si="52"/>
        <v>16.128613447060903</v>
      </c>
      <c r="N348" s="116">
        <f t="shared" si="53"/>
        <v>16.178613447060901</v>
      </c>
      <c r="O348" s="117">
        <f t="shared" si="54"/>
        <v>16.153613447060902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16.179113447060903</v>
      </c>
      <c r="L349" s="115">
        <f t="shared" si="59"/>
        <v>16.228113447060903</v>
      </c>
      <c r="M349" s="98">
        <f t="shared" si="52"/>
        <v>16.178613447060904</v>
      </c>
      <c r="N349" s="116">
        <f t="shared" si="53"/>
        <v>16.228613447060901</v>
      </c>
      <c r="O349" s="117">
        <f t="shared" si="54"/>
        <v>16.203613447060903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16.229113447060904</v>
      </c>
      <c r="L350" s="115">
        <f t="shared" si="59"/>
        <v>16.278113447060903</v>
      </c>
      <c r="M350" s="98">
        <f t="shared" si="52"/>
        <v>16.228613447060905</v>
      </c>
      <c r="N350" s="116">
        <f t="shared" si="53"/>
        <v>16.278613447060902</v>
      </c>
      <c r="O350" s="117">
        <f t="shared" si="54"/>
        <v>16.253613447060903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16.279113447060904</v>
      </c>
      <c r="L351" s="115">
        <f t="shared" si="59"/>
        <v>16.328113447060904</v>
      </c>
      <c r="M351" s="98">
        <f t="shared" si="52"/>
        <v>16.278613447060906</v>
      </c>
      <c r="N351" s="116">
        <f t="shared" si="53"/>
        <v>16.328613447060903</v>
      </c>
      <c r="O351" s="117">
        <f t="shared" si="54"/>
        <v>16.303613447060904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16.329113447060905</v>
      </c>
      <c r="L352" s="115">
        <f t="shared" si="59"/>
        <v>16.378113447060905</v>
      </c>
      <c r="M352" s="98">
        <f t="shared" si="52"/>
        <v>16.328613447060906</v>
      </c>
      <c r="N352" s="116">
        <f t="shared" si="53"/>
        <v>16.378613447060903</v>
      </c>
      <c r="O352" s="117">
        <f t="shared" si="54"/>
        <v>16.353613447060905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16.379113447060906</v>
      </c>
      <c r="L353" s="115">
        <f t="shared" si="59"/>
        <v>16.428113447060905</v>
      </c>
      <c r="M353" s="98">
        <f t="shared" si="52"/>
        <v>16.378613447060907</v>
      </c>
      <c r="N353" s="116">
        <f t="shared" si="53"/>
        <v>16.428613447060904</v>
      </c>
      <c r="O353" s="117">
        <f t="shared" si="54"/>
        <v>16.403613447060906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16.429113447060907</v>
      </c>
      <c r="L354" s="115">
        <f t="shared" si="59"/>
        <v>16.478113447060906</v>
      </c>
      <c r="M354" s="98">
        <f t="shared" si="52"/>
        <v>16.428613447060908</v>
      </c>
      <c r="N354" s="116">
        <f t="shared" si="53"/>
        <v>16.478613447060905</v>
      </c>
      <c r="O354" s="117">
        <f t="shared" si="54"/>
        <v>16.453613447060906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16.479113447060907</v>
      </c>
      <c r="L355" s="115">
        <f t="shared" si="59"/>
        <v>16.528113447060907</v>
      </c>
      <c r="M355" s="98">
        <f t="shared" si="52"/>
        <v>16.478613447060908</v>
      </c>
      <c r="N355" s="116">
        <f t="shared" si="53"/>
        <v>16.528613447060906</v>
      </c>
      <c r="O355" s="117">
        <f t="shared" si="54"/>
        <v>16.503613447060907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16.529113447060908</v>
      </c>
      <c r="L356" s="115">
        <f t="shared" si="59"/>
        <v>16.578113447060908</v>
      </c>
      <c r="M356" s="98">
        <f t="shared" si="52"/>
        <v>16.528613447060909</v>
      </c>
      <c r="N356" s="116">
        <f t="shared" si="53"/>
        <v>16.578613447060906</v>
      </c>
      <c r="O356" s="117">
        <f t="shared" si="54"/>
        <v>16.553613447060908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16.579113447060909</v>
      </c>
      <c r="L357" s="115">
        <f t="shared" si="59"/>
        <v>16.628113447060908</v>
      </c>
      <c r="M357" s="98">
        <f t="shared" si="52"/>
        <v>16.57861344706091</v>
      </c>
      <c r="N357" s="116">
        <f t="shared" si="53"/>
        <v>16.628613447060907</v>
      </c>
      <c r="O357" s="117">
        <f t="shared" si="54"/>
        <v>16.603613447060908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16.629113447060909</v>
      </c>
      <c r="L358" s="115">
        <f t="shared" si="59"/>
        <v>16.678113447060909</v>
      </c>
      <c r="M358" s="98">
        <f t="shared" si="52"/>
        <v>16.628613447060911</v>
      </c>
      <c r="N358" s="116">
        <f t="shared" si="53"/>
        <v>16.678613447060908</v>
      </c>
      <c r="O358" s="117">
        <f t="shared" si="54"/>
        <v>16.653613447060909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16.67911344706091</v>
      </c>
      <c r="L359" s="115">
        <f t="shared" si="59"/>
        <v>16.72811344706091</v>
      </c>
      <c r="M359" s="98">
        <f t="shared" si="52"/>
        <v>16.678613447060911</v>
      </c>
      <c r="N359" s="116">
        <f t="shared" si="53"/>
        <v>16.728613447060908</v>
      </c>
      <c r="O359" s="117">
        <f t="shared" si="54"/>
        <v>16.70361344706091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16.729113447060911</v>
      </c>
      <c r="L360" s="115">
        <f t="shared" si="59"/>
        <v>16.77811344706091</v>
      </c>
      <c r="M360" s="98">
        <f t="shared" si="52"/>
        <v>16.728613447060912</v>
      </c>
      <c r="N360" s="116">
        <f t="shared" si="53"/>
        <v>16.778613447060909</v>
      </c>
      <c r="O360" s="117">
        <f t="shared" si="54"/>
        <v>16.753613447060911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16.779113447060912</v>
      </c>
      <c r="L361" s="115">
        <f t="shared" si="59"/>
        <v>16.828113447060911</v>
      </c>
      <c r="M361" s="98">
        <f t="shared" si="52"/>
        <v>16.778613447060913</v>
      </c>
      <c r="N361" s="116">
        <f t="shared" si="53"/>
        <v>16.82861344706091</v>
      </c>
      <c r="O361" s="117">
        <f t="shared" si="54"/>
        <v>16.803613447060911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16.829113447060912</v>
      </c>
      <c r="L362" s="115">
        <f t="shared" si="59"/>
        <v>16.878113447060912</v>
      </c>
      <c r="M362" s="98">
        <f t="shared" si="52"/>
        <v>16.828613447060913</v>
      </c>
      <c r="N362" s="116">
        <f t="shared" si="53"/>
        <v>16.878613447060911</v>
      </c>
      <c r="O362" s="117">
        <f t="shared" si="54"/>
        <v>16.853613447060912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16.879113447060913</v>
      </c>
      <c r="L363" s="115">
        <f t="shared" si="59"/>
        <v>16.928113447060912</v>
      </c>
      <c r="M363" s="98">
        <f t="shared" si="52"/>
        <v>16.878613447060914</v>
      </c>
      <c r="N363" s="116">
        <f t="shared" si="53"/>
        <v>16.928613447060911</v>
      </c>
      <c r="O363" s="117">
        <f t="shared" si="54"/>
        <v>16.903613447060913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16.929113447060914</v>
      </c>
      <c r="L364" s="115">
        <f t="shared" si="59"/>
        <v>16.978113447060913</v>
      </c>
      <c r="M364" s="98">
        <f t="shared" si="52"/>
        <v>16.928613447060915</v>
      </c>
      <c r="N364" s="116">
        <f t="shared" si="53"/>
        <v>16.978613447060912</v>
      </c>
      <c r="O364" s="117">
        <f t="shared" si="54"/>
        <v>16.953613447060913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16.979113447060914</v>
      </c>
      <c r="L365" s="115">
        <f t="shared" si="59"/>
        <v>17.028113447060914</v>
      </c>
      <c r="M365" s="98">
        <f t="shared" si="52"/>
        <v>16.978613447060916</v>
      </c>
      <c r="N365" s="116">
        <f t="shared" si="53"/>
        <v>17.028613447060913</v>
      </c>
      <c r="O365" s="117">
        <f t="shared" si="54"/>
        <v>17.003613447060914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17.029113447060915</v>
      </c>
      <c r="L366" s="115">
        <f t="shared" si="59"/>
        <v>17.078113447060915</v>
      </c>
      <c r="M366" s="98">
        <f t="shared" si="52"/>
        <v>17.028613447060916</v>
      </c>
      <c r="N366" s="116">
        <f t="shared" si="53"/>
        <v>17.078613447060913</v>
      </c>
      <c r="O366" s="117">
        <f t="shared" si="54"/>
        <v>17.053613447060915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17.079113447060916</v>
      </c>
      <c r="L367" s="115">
        <f t="shared" si="59"/>
        <v>17.128113447060915</v>
      </c>
      <c r="M367" s="98">
        <f t="shared" si="52"/>
        <v>17.078613447060917</v>
      </c>
      <c r="N367" s="116">
        <f t="shared" si="53"/>
        <v>17.128613447060914</v>
      </c>
      <c r="O367" s="117">
        <f t="shared" si="54"/>
        <v>17.103613447060916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17.129113447060917</v>
      </c>
      <c r="L368" s="115">
        <f t="shared" si="59"/>
        <v>17.178113447060916</v>
      </c>
      <c r="M368" s="98">
        <f t="shared" si="52"/>
        <v>17.128613447060918</v>
      </c>
      <c r="N368" s="116">
        <f t="shared" si="53"/>
        <v>17.178613447060915</v>
      </c>
      <c r="O368" s="117">
        <f t="shared" si="54"/>
        <v>17.153613447060916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17.179113447060917</v>
      </c>
      <c r="L369" s="115">
        <f t="shared" si="59"/>
        <v>17.228113447060917</v>
      </c>
      <c r="M369" s="98">
        <f t="shared" si="52"/>
        <v>17.178613447060918</v>
      </c>
      <c r="N369" s="116">
        <f t="shared" si="53"/>
        <v>17.228613447060916</v>
      </c>
      <c r="O369" s="117">
        <f t="shared" si="54"/>
        <v>17.203613447060917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17.229113447060918</v>
      </c>
      <c r="L370" s="115">
        <f t="shared" si="59"/>
        <v>17.278113447060917</v>
      </c>
      <c r="M370" s="98">
        <f t="shared" si="52"/>
        <v>17.228613447060919</v>
      </c>
      <c r="N370" s="116">
        <f t="shared" si="53"/>
        <v>17.278613447060916</v>
      </c>
      <c r="O370" s="117">
        <f t="shared" si="54"/>
        <v>17.253613447060918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17.279113447060919</v>
      </c>
      <c r="L371" s="115">
        <f t="shared" si="59"/>
        <v>17.328113447060918</v>
      </c>
      <c r="M371" s="98">
        <f t="shared" si="52"/>
        <v>17.27861344706092</v>
      </c>
      <c r="N371" s="116">
        <f t="shared" si="53"/>
        <v>17.328613447060917</v>
      </c>
      <c r="O371" s="117">
        <f t="shared" si="54"/>
        <v>17.303613447060918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17.329113447060919</v>
      </c>
      <c r="L372" s="115">
        <f t="shared" si="59"/>
        <v>17.378113447060919</v>
      </c>
      <c r="M372" s="98">
        <f t="shared" si="52"/>
        <v>17.328613447060921</v>
      </c>
      <c r="N372" s="116">
        <f t="shared" si="53"/>
        <v>17.378613447060918</v>
      </c>
      <c r="O372" s="117">
        <f t="shared" si="54"/>
        <v>17.353613447060919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17.37911344706092</v>
      </c>
      <c r="L373" s="115">
        <f t="shared" si="59"/>
        <v>17.42811344706092</v>
      </c>
      <c r="M373" s="98">
        <f t="shared" si="52"/>
        <v>17.378613447060921</v>
      </c>
      <c r="N373" s="116">
        <f t="shared" si="53"/>
        <v>17.428613447060918</v>
      </c>
      <c r="O373" s="117">
        <f t="shared" si="54"/>
        <v>17.40361344706092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17.429113447060921</v>
      </c>
      <c r="L374" s="115">
        <f t="shared" si="59"/>
        <v>17.47811344706092</v>
      </c>
      <c r="M374" s="98">
        <f t="shared" si="52"/>
        <v>17.428613447060922</v>
      </c>
      <c r="N374" s="116">
        <f t="shared" si="53"/>
        <v>17.478613447060919</v>
      </c>
      <c r="O374" s="117">
        <f t="shared" si="54"/>
        <v>17.453613447060921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17.479113447060922</v>
      </c>
      <c r="L375" s="115">
        <f t="shared" si="59"/>
        <v>17.528113447060921</v>
      </c>
      <c r="M375" s="98">
        <f t="shared" si="52"/>
        <v>17.478613447060923</v>
      </c>
      <c r="N375" s="116">
        <f t="shared" si="53"/>
        <v>17.52861344706092</v>
      </c>
      <c r="O375" s="117">
        <f t="shared" si="54"/>
        <v>17.503613447060921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17.529113447060922</v>
      </c>
      <c r="L376" s="115">
        <f t="shared" si="59"/>
        <v>17.578113447060922</v>
      </c>
      <c r="M376" s="98">
        <f t="shared" si="52"/>
        <v>17.528613447060923</v>
      </c>
      <c r="N376" s="116">
        <f t="shared" si="53"/>
        <v>17.578613447060921</v>
      </c>
      <c r="O376" s="117">
        <f t="shared" si="54"/>
        <v>17.553613447060922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17.579113447060923</v>
      </c>
      <c r="L377" s="115">
        <f t="shared" si="59"/>
        <v>17.628113447060922</v>
      </c>
      <c r="M377" s="98">
        <f t="shared" si="52"/>
        <v>17.578613447060924</v>
      </c>
      <c r="N377" s="116">
        <f t="shared" si="53"/>
        <v>17.628613447060921</v>
      </c>
      <c r="O377" s="117">
        <f t="shared" si="54"/>
        <v>17.603613447060923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17.629113447060924</v>
      </c>
      <c r="L378" s="115">
        <f t="shared" si="59"/>
        <v>17.678113447060923</v>
      </c>
      <c r="M378" s="98">
        <f t="shared" si="52"/>
        <v>17.628613447060925</v>
      </c>
      <c r="N378" s="116">
        <f t="shared" si="53"/>
        <v>17.678613447060922</v>
      </c>
      <c r="O378" s="117">
        <f t="shared" si="54"/>
        <v>17.653613447060923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17.679113447060924</v>
      </c>
      <c r="L379" s="115">
        <f t="shared" si="59"/>
        <v>17.728113447060924</v>
      </c>
      <c r="M379" s="98">
        <f t="shared" si="52"/>
        <v>17.678613447060926</v>
      </c>
      <c r="N379" s="116">
        <f t="shared" si="53"/>
        <v>17.728613447060923</v>
      </c>
      <c r="O379" s="117">
        <f t="shared" si="54"/>
        <v>17.703613447060924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17.729113447060925</v>
      </c>
      <c r="L380" s="115">
        <f t="shared" si="59"/>
        <v>17.778113447060925</v>
      </c>
      <c r="M380" s="98">
        <f t="shared" si="52"/>
        <v>17.728613447060926</v>
      </c>
      <c r="N380" s="116">
        <f t="shared" si="53"/>
        <v>17.778613447060923</v>
      </c>
      <c r="O380" s="117">
        <f t="shared" si="54"/>
        <v>17.753613447060925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17.779113447060926</v>
      </c>
      <c r="L381" s="115">
        <f t="shared" si="59"/>
        <v>17.828113447060925</v>
      </c>
      <c r="M381" s="98">
        <f t="shared" si="52"/>
        <v>17.778613447060927</v>
      </c>
      <c r="N381" s="116">
        <f t="shared" si="53"/>
        <v>17.828613447060924</v>
      </c>
      <c r="O381" s="117">
        <f t="shared" si="54"/>
        <v>17.803613447060926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17.829113447060926</v>
      </c>
      <c r="L382" s="115">
        <f t="shared" si="59"/>
        <v>17.878113447060926</v>
      </c>
      <c r="M382" s="98">
        <f t="shared" si="52"/>
        <v>17.828613447060928</v>
      </c>
      <c r="N382" s="116">
        <f t="shared" si="53"/>
        <v>17.878613447060925</v>
      </c>
      <c r="O382" s="117">
        <f t="shared" si="54"/>
        <v>17.853613447060926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17.879113447060927</v>
      </c>
      <c r="L383" s="115">
        <f t="shared" si="59"/>
        <v>17.928113447060927</v>
      </c>
      <c r="M383" s="98">
        <f t="shared" si="52"/>
        <v>17.878613447060928</v>
      </c>
      <c r="N383" s="116">
        <f t="shared" si="53"/>
        <v>17.928613447060926</v>
      </c>
      <c r="O383" s="117">
        <f t="shared" si="54"/>
        <v>17.903613447060927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17.929113447060928</v>
      </c>
      <c r="L384" s="115">
        <f t="shared" si="59"/>
        <v>17.978113447060927</v>
      </c>
      <c r="M384" s="98">
        <f t="shared" si="52"/>
        <v>17.928613447060929</v>
      </c>
      <c r="N384" s="116">
        <f t="shared" si="53"/>
        <v>17.978613447060926</v>
      </c>
      <c r="O384" s="117">
        <f t="shared" si="54"/>
        <v>17.953613447060928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17.979113447060929</v>
      </c>
      <c r="L385" s="115">
        <f t="shared" si="59"/>
        <v>18.028113447060928</v>
      </c>
      <c r="M385" s="98">
        <f t="shared" si="52"/>
        <v>17.97861344706093</v>
      </c>
      <c r="N385" s="116">
        <f t="shared" si="53"/>
        <v>18.028613447060927</v>
      </c>
      <c r="O385" s="117">
        <f t="shared" si="54"/>
        <v>18.003613447060928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18.029113447060929</v>
      </c>
      <c r="L386" s="115">
        <f t="shared" si="59"/>
        <v>18.078113447060929</v>
      </c>
      <c r="M386" s="98">
        <f t="shared" si="52"/>
        <v>18.02861344706093</v>
      </c>
      <c r="N386" s="116">
        <f t="shared" si="53"/>
        <v>18.078613447060928</v>
      </c>
      <c r="O386" s="117">
        <f t="shared" si="54"/>
        <v>18.053613447060929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18.07911344706093</v>
      </c>
      <c r="L387" s="115">
        <f t="shared" si="59"/>
        <v>18.12811344706093</v>
      </c>
      <c r="M387" s="98">
        <f t="shared" si="52"/>
        <v>18.078613447060931</v>
      </c>
      <c r="N387" s="116">
        <f t="shared" si="53"/>
        <v>18.128613447060928</v>
      </c>
      <c r="O387" s="117">
        <f t="shared" si="54"/>
        <v>18.10361344706093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18.129113447060931</v>
      </c>
      <c r="L388" s="115">
        <f t="shared" si="59"/>
        <v>18.17811344706093</v>
      </c>
      <c r="M388" s="98">
        <f t="shared" si="52"/>
        <v>18.128613447060932</v>
      </c>
      <c r="N388" s="116">
        <f t="shared" si="53"/>
        <v>18.178613447060929</v>
      </c>
      <c r="O388" s="117">
        <f t="shared" si="54"/>
        <v>18.15361344706093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18.179113447060931</v>
      </c>
      <c r="L389" s="115">
        <f t="shared" si="59"/>
        <v>18.228113447060931</v>
      </c>
      <c r="M389" s="98">
        <f t="shared" ref="M389:M452" si="62">K389-5*10^-(D$2+1)</f>
        <v>18.178613447060933</v>
      </c>
      <c r="N389" s="116">
        <f t="shared" ref="N389:N452" si="63">L389+5*10^-(D$2+1)</f>
        <v>18.22861344706093</v>
      </c>
      <c r="O389" s="117">
        <f t="shared" ref="O389:O452" si="64">AVERAGE(K389,L389)</f>
        <v>18.203613447060931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18.229113447060932</v>
      </c>
      <c r="L390" s="115">
        <f t="shared" ref="L390:L453" si="69">K390+$I$4-POWER(10,-$D$2)</f>
        <v>18.278113447060932</v>
      </c>
      <c r="M390" s="98">
        <f t="shared" si="62"/>
        <v>18.228613447060933</v>
      </c>
      <c r="N390" s="116">
        <f t="shared" si="63"/>
        <v>18.27861344706093</v>
      </c>
      <c r="O390" s="117">
        <f t="shared" si="64"/>
        <v>18.253613447060932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18.279113447060933</v>
      </c>
      <c r="L391" s="115">
        <f t="shared" si="69"/>
        <v>18.328113447060932</v>
      </c>
      <c r="M391" s="98">
        <f t="shared" si="62"/>
        <v>18.278613447060934</v>
      </c>
      <c r="N391" s="116">
        <f t="shared" si="63"/>
        <v>18.328613447060931</v>
      </c>
      <c r="O391" s="117">
        <f t="shared" si="64"/>
        <v>18.303613447060933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18.329113447060934</v>
      </c>
      <c r="L392" s="115">
        <f t="shared" si="69"/>
        <v>18.378113447060933</v>
      </c>
      <c r="M392" s="98">
        <f t="shared" si="62"/>
        <v>18.328613447060935</v>
      </c>
      <c r="N392" s="116">
        <f t="shared" si="63"/>
        <v>18.378613447060932</v>
      </c>
      <c r="O392" s="117">
        <f t="shared" si="64"/>
        <v>18.353613447060933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18.379113447060934</v>
      </c>
      <c r="L393" s="115">
        <f t="shared" si="69"/>
        <v>18.428113447060934</v>
      </c>
      <c r="M393" s="98">
        <f t="shared" si="62"/>
        <v>18.378613447060935</v>
      </c>
      <c r="N393" s="116">
        <f t="shared" si="63"/>
        <v>18.428613447060933</v>
      </c>
      <c r="O393" s="117">
        <f t="shared" si="64"/>
        <v>18.403613447060934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18.429113447060935</v>
      </c>
      <c r="L394" s="115">
        <f t="shared" si="69"/>
        <v>18.478113447060935</v>
      </c>
      <c r="M394" s="98">
        <f t="shared" si="62"/>
        <v>18.428613447060936</v>
      </c>
      <c r="N394" s="116">
        <f t="shared" si="63"/>
        <v>18.478613447060933</v>
      </c>
      <c r="O394" s="117">
        <f t="shared" si="64"/>
        <v>18.453613447060935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18.479113447060936</v>
      </c>
      <c r="L395" s="115">
        <f t="shared" si="69"/>
        <v>18.528113447060935</v>
      </c>
      <c r="M395" s="98">
        <f t="shared" si="62"/>
        <v>18.478613447060937</v>
      </c>
      <c r="N395" s="116">
        <f t="shared" si="63"/>
        <v>18.528613447060934</v>
      </c>
      <c r="O395" s="117">
        <f t="shared" si="64"/>
        <v>18.503613447060935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18.529113447060936</v>
      </c>
      <c r="L396" s="115">
        <f t="shared" si="69"/>
        <v>18.578113447060936</v>
      </c>
      <c r="M396" s="98">
        <f t="shared" si="62"/>
        <v>18.528613447060938</v>
      </c>
      <c r="N396" s="116">
        <f t="shared" si="63"/>
        <v>18.578613447060935</v>
      </c>
      <c r="O396" s="117">
        <f t="shared" si="64"/>
        <v>18.553613447060936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18.579113447060937</v>
      </c>
      <c r="L397" s="115">
        <f t="shared" si="69"/>
        <v>18.628113447060937</v>
      </c>
      <c r="M397" s="98">
        <f t="shared" si="62"/>
        <v>18.578613447060938</v>
      </c>
      <c r="N397" s="116">
        <f t="shared" si="63"/>
        <v>18.628613447060935</v>
      </c>
      <c r="O397" s="117">
        <f t="shared" si="64"/>
        <v>18.603613447060937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18.629113447060938</v>
      </c>
      <c r="L398" s="115">
        <f t="shared" si="69"/>
        <v>18.678113447060937</v>
      </c>
      <c r="M398" s="98">
        <f t="shared" si="62"/>
        <v>18.628613447060939</v>
      </c>
      <c r="N398" s="116">
        <f t="shared" si="63"/>
        <v>18.678613447060936</v>
      </c>
      <c r="O398" s="117">
        <f t="shared" si="64"/>
        <v>18.653613447060938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18.679113447060939</v>
      </c>
      <c r="L399" s="115">
        <f t="shared" si="69"/>
        <v>18.728113447060938</v>
      </c>
      <c r="M399" s="98">
        <f t="shared" si="62"/>
        <v>18.67861344706094</v>
      </c>
      <c r="N399" s="116">
        <f t="shared" si="63"/>
        <v>18.728613447060937</v>
      </c>
      <c r="O399" s="117">
        <f t="shared" si="64"/>
        <v>18.703613447060938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18.729113447060939</v>
      </c>
      <c r="L400" s="115">
        <f t="shared" si="69"/>
        <v>18.778113447060939</v>
      </c>
      <c r="M400" s="98">
        <f t="shared" si="62"/>
        <v>18.72861344706094</v>
      </c>
      <c r="N400" s="116">
        <f t="shared" si="63"/>
        <v>18.778613447060938</v>
      </c>
      <c r="O400" s="117">
        <f t="shared" si="64"/>
        <v>18.753613447060939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18.77911344706094</v>
      </c>
      <c r="L401" s="115">
        <f t="shared" si="69"/>
        <v>18.828113447060939</v>
      </c>
      <c r="M401" s="98">
        <f t="shared" si="62"/>
        <v>18.778613447060941</v>
      </c>
      <c r="N401" s="116">
        <f t="shared" si="63"/>
        <v>18.828613447060938</v>
      </c>
      <c r="O401" s="117">
        <f t="shared" si="64"/>
        <v>18.80361344706094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18.829113447060941</v>
      </c>
      <c r="L402" s="115">
        <f t="shared" si="69"/>
        <v>18.87811344706094</v>
      </c>
      <c r="M402" s="98">
        <f t="shared" si="62"/>
        <v>18.828613447060942</v>
      </c>
      <c r="N402" s="116">
        <f t="shared" si="63"/>
        <v>18.878613447060939</v>
      </c>
      <c r="O402" s="117">
        <f t="shared" si="64"/>
        <v>18.85361344706094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18.879113447060941</v>
      </c>
      <c r="L403" s="115">
        <f t="shared" si="69"/>
        <v>18.928113447060941</v>
      </c>
      <c r="M403" s="98">
        <f t="shared" si="62"/>
        <v>18.878613447060943</v>
      </c>
      <c r="N403" s="116">
        <f t="shared" si="63"/>
        <v>18.92861344706094</v>
      </c>
      <c r="O403" s="117">
        <f t="shared" si="64"/>
        <v>18.903613447060941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18.929113447060942</v>
      </c>
      <c r="L404" s="115">
        <f t="shared" si="69"/>
        <v>18.978113447060942</v>
      </c>
      <c r="M404" s="98">
        <f t="shared" si="62"/>
        <v>18.928613447060943</v>
      </c>
      <c r="N404" s="116">
        <f t="shared" si="63"/>
        <v>18.97861344706094</v>
      </c>
      <c r="O404" s="117">
        <f t="shared" si="64"/>
        <v>18.953613447060942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18.979113447060943</v>
      </c>
      <c r="L405" s="115">
        <f t="shared" si="69"/>
        <v>19.028113447060942</v>
      </c>
      <c r="M405" s="98">
        <f t="shared" si="62"/>
        <v>18.978613447060944</v>
      </c>
      <c r="N405" s="116">
        <f t="shared" si="63"/>
        <v>19.028613447060941</v>
      </c>
      <c r="O405" s="117">
        <f t="shared" si="64"/>
        <v>19.003613447060943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19.029113447060944</v>
      </c>
      <c r="L406" s="115">
        <f t="shared" si="69"/>
        <v>19.078113447060943</v>
      </c>
      <c r="M406" s="98">
        <f t="shared" si="62"/>
        <v>19.028613447060945</v>
      </c>
      <c r="N406" s="116">
        <f t="shared" si="63"/>
        <v>19.078613447060942</v>
      </c>
      <c r="O406" s="117">
        <f t="shared" si="64"/>
        <v>19.053613447060943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19.079113447060944</v>
      </c>
      <c r="L407" s="115">
        <f t="shared" si="69"/>
        <v>19.128113447060944</v>
      </c>
      <c r="M407" s="98">
        <f t="shared" si="62"/>
        <v>19.078613447060945</v>
      </c>
      <c r="N407" s="116">
        <f t="shared" si="63"/>
        <v>19.128613447060943</v>
      </c>
      <c r="O407" s="117">
        <f t="shared" si="64"/>
        <v>19.103613447060944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19.129113447060945</v>
      </c>
      <c r="L408" s="115">
        <f t="shared" si="69"/>
        <v>19.178113447060944</v>
      </c>
      <c r="M408" s="98">
        <f t="shared" si="62"/>
        <v>19.128613447060946</v>
      </c>
      <c r="N408" s="116">
        <f t="shared" si="63"/>
        <v>19.178613447060943</v>
      </c>
      <c r="O408" s="117">
        <f t="shared" si="64"/>
        <v>19.153613447060945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19.179113447060946</v>
      </c>
      <c r="L409" s="115">
        <f t="shared" si="69"/>
        <v>19.228113447060945</v>
      </c>
      <c r="M409" s="98">
        <f t="shared" si="62"/>
        <v>19.178613447060947</v>
      </c>
      <c r="N409" s="116">
        <f t="shared" si="63"/>
        <v>19.228613447060944</v>
      </c>
      <c r="O409" s="117">
        <f t="shared" si="64"/>
        <v>19.203613447060945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19.229113447060946</v>
      </c>
      <c r="L410" s="115">
        <f t="shared" si="69"/>
        <v>19.278113447060946</v>
      </c>
      <c r="M410" s="98">
        <f t="shared" si="62"/>
        <v>19.228613447060948</v>
      </c>
      <c r="N410" s="116">
        <f t="shared" si="63"/>
        <v>19.278613447060945</v>
      </c>
      <c r="O410" s="117">
        <f t="shared" si="64"/>
        <v>19.253613447060946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19.279113447060947</v>
      </c>
      <c r="L411" s="115">
        <f t="shared" si="69"/>
        <v>19.328113447060947</v>
      </c>
      <c r="M411" s="98">
        <f t="shared" si="62"/>
        <v>19.278613447060948</v>
      </c>
      <c r="N411" s="116">
        <f t="shared" si="63"/>
        <v>19.328613447060945</v>
      </c>
      <c r="O411" s="117">
        <f t="shared" si="64"/>
        <v>19.303613447060947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19.329113447060948</v>
      </c>
      <c r="L412" s="115">
        <f t="shared" si="69"/>
        <v>19.378113447060947</v>
      </c>
      <c r="M412" s="98">
        <f t="shared" si="62"/>
        <v>19.328613447060949</v>
      </c>
      <c r="N412" s="116">
        <f t="shared" si="63"/>
        <v>19.378613447060946</v>
      </c>
      <c r="O412" s="117">
        <f t="shared" si="64"/>
        <v>19.353613447060948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19.379113447060949</v>
      </c>
      <c r="L413" s="115">
        <f t="shared" si="69"/>
        <v>19.428113447060948</v>
      </c>
      <c r="M413" s="98">
        <f t="shared" si="62"/>
        <v>19.37861344706095</v>
      </c>
      <c r="N413" s="116">
        <f t="shared" si="63"/>
        <v>19.428613447060947</v>
      </c>
      <c r="O413" s="117">
        <f t="shared" si="64"/>
        <v>19.403613447060948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19.429113447060949</v>
      </c>
      <c r="L414" s="115">
        <f t="shared" si="69"/>
        <v>19.478113447060949</v>
      </c>
      <c r="M414" s="98">
        <f t="shared" si="62"/>
        <v>19.42861344706095</v>
      </c>
      <c r="N414" s="116">
        <f t="shared" si="63"/>
        <v>19.478613447060948</v>
      </c>
      <c r="O414" s="117">
        <f t="shared" si="64"/>
        <v>19.453613447060949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19.47911344706095</v>
      </c>
      <c r="L415" s="115">
        <f t="shared" si="69"/>
        <v>19.528113447060949</v>
      </c>
      <c r="M415" s="98">
        <f t="shared" si="62"/>
        <v>19.478613447060951</v>
      </c>
      <c r="N415" s="116">
        <f t="shared" si="63"/>
        <v>19.528613447060948</v>
      </c>
      <c r="O415" s="117">
        <f t="shared" si="64"/>
        <v>19.50361344706095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19.529113447060951</v>
      </c>
      <c r="L416" s="115">
        <f t="shared" si="69"/>
        <v>19.57811344706095</v>
      </c>
      <c r="M416" s="98">
        <f t="shared" si="62"/>
        <v>19.528613447060952</v>
      </c>
      <c r="N416" s="116">
        <f t="shared" si="63"/>
        <v>19.578613447060949</v>
      </c>
      <c r="O416" s="117">
        <f t="shared" si="64"/>
        <v>19.55361344706095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19.579113447060951</v>
      </c>
      <c r="L417" s="115">
        <f t="shared" si="69"/>
        <v>19.628113447060951</v>
      </c>
      <c r="M417" s="98">
        <f t="shared" si="62"/>
        <v>19.578613447060953</v>
      </c>
      <c r="N417" s="116">
        <f t="shared" si="63"/>
        <v>19.62861344706095</v>
      </c>
      <c r="O417" s="117">
        <f t="shared" si="64"/>
        <v>19.603613447060951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19.629113447060952</v>
      </c>
      <c r="L418" s="115">
        <f t="shared" si="69"/>
        <v>19.678113447060952</v>
      </c>
      <c r="M418" s="98">
        <f t="shared" si="62"/>
        <v>19.628613447060953</v>
      </c>
      <c r="N418" s="116">
        <f t="shared" si="63"/>
        <v>19.67861344706095</v>
      </c>
      <c r="O418" s="117">
        <f t="shared" si="64"/>
        <v>19.653613447060952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19.679113447060953</v>
      </c>
      <c r="L419" s="115">
        <f t="shared" si="69"/>
        <v>19.728113447060952</v>
      </c>
      <c r="M419" s="98">
        <f t="shared" si="62"/>
        <v>19.678613447060954</v>
      </c>
      <c r="N419" s="116">
        <f t="shared" si="63"/>
        <v>19.728613447060951</v>
      </c>
      <c r="O419" s="117">
        <f t="shared" si="64"/>
        <v>19.703613447060953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19.729113447060953</v>
      </c>
      <c r="L420" s="115">
        <f t="shared" si="69"/>
        <v>19.778113447060953</v>
      </c>
      <c r="M420" s="98">
        <f t="shared" si="62"/>
        <v>19.728613447060955</v>
      </c>
      <c r="N420" s="116">
        <f t="shared" si="63"/>
        <v>19.778613447060952</v>
      </c>
      <c r="O420" s="117">
        <f t="shared" si="64"/>
        <v>19.753613447060953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19.779113447060954</v>
      </c>
      <c r="L421" s="115">
        <f t="shared" si="69"/>
        <v>19.828113447060954</v>
      </c>
      <c r="M421" s="98">
        <f t="shared" si="62"/>
        <v>19.778613447060955</v>
      </c>
      <c r="N421" s="116">
        <f t="shared" si="63"/>
        <v>19.828613447060953</v>
      </c>
      <c r="O421" s="117">
        <f t="shared" si="64"/>
        <v>19.803613447060954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19.829113447060955</v>
      </c>
      <c r="L422" s="115">
        <f t="shared" si="69"/>
        <v>19.878113447060954</v>
      </c>
      <c r="M422" s="98">
        <f t="shared" si="62"/>
        <v>19.828613447060956</v>
      </c>
      <c r="N422" s="116">
        <f t="shared" si="63"/>
        <v>19.878613447060953</v>
      </c>
      <c r="O422" s="117">
        <f t="shared" si="64"/>
        <v>19.853613447060955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19.879113447060956</v>
      </c>
      <c r="L423" s="115">
        <f t="shared" si="69"/>
        <v>19.928113447060955</v>
      </c>
      <c r="M423" s="98">
        <f t="shared" si="62"/>
        <v>19.878613447060957</v>
      </c>
      <c r="N423" s="116">
        <f t="shared" si="63"/>
        <v>19.928613447060954</v>
      </c>
      <c r="O423" s="117">
        <f t="shared" si="64"/>
        <v>19.903613447060955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19.929113447060956</v>
      </c>
      <c r="L424" s="115">
        <f t="shared" si="69"/>
        <v>19.978113447060956</v>
      </c>
      <c r="M424" s="98">
        <f t="shared" si="62"/>
        <v>19.928613447060957</v>
      </c>
      <c r="N424" s="116">
        <f t="shared" si="63"/>
        <v>19.978613447060955</v>
      </c>
      <c r="O424" s="117">
        <f t="shared" si="64"/>
        <v>19.953613447060956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19.979113447060957</v>
      </c>
      <c r="L425" s="115">
        <f t="shared" si="69"/>
        <v>20.028113447060957</v>
      </c>
      <c r="M425" s="98">
        <f t="shared" si="62"/>
        <v>19.978613447060958</v>
      </c>
      <c r="N425" s="116">
        <f t="shared" si="63"/>
        <v>20.028613447060955</v>
      </c>
      <c r="O425" s="117">
        <f t="shared" si="64"/>
        <v>20.003613447060957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20.029113447060958</v>
      </c>
      <c r="L426" s="115">
        <f t="shared" si="69"/>
        <v>20.078113447060957</v>
      </c>
      <c r="M426" s="98">
        <f t="shared" si="62"/>
        <v>20.028613447060959</v>
      </c>
      <c r="N426" s="116">
        <f t="shared" si="63"/>
        <v>20.078613447060956</v>
      </c>
      <c r="O426" s="117">
        <f t="shared" si="64"/>
        <v>20.053613447060957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20.079113447060958</v>
      </c>
      <c r="L427" s="115">
        <f t="shared" si="69"/>
        <v>20.128113447060958</v>
      </c>
      <c r="M427" s="98">
        <f t="shared" si="62"/>
        <v>20.07861344706096</v>
      </c>
      <c r="N427" s="116">
        <f t="shared" si="63"/>
        <v>20.128613447060957</v>
      </c>
      <c r="O427" s="117">
        <f t="shared" si="64"/>
        <v>20.103613447060958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20.129113447060959</v>
      </c>
      <c r="L428" s="115">
        <f t="shared" si="69"/>
        <v>20.178113447060959</v>
      </c>
      <c r="M428" s="98">
        <f t="shared" si="62"/>
        <v>20.12861344706096</v>
      </c>
      <c r="N428" s="116">
        <f t="shared" si="63"/>
        <v>20.178613447060957</v>
      </c>
      <c r="O428" s="117">
        <f t="shared" si="64"/>
        <v>20.153613447060959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20.17911344706096</v>
      </c>
      <c r="L429" s="115">
        <f t="shared" si="69"/>
        <v>20.228113447060959</v>
      </c>
      <c r="M429" s="98">
        <f t="shared" si="62"/>
        <v>20.178613447060961</v>
      </c>
      <c r="N429" s="116">
        <f t="shared" si="63"/>
        <v>20.228613447060958</v>
      </c>
      <c r="O429" s="117">
        <f t="shared" si="64"/>
        <v>20.20361344706096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20.229113447060961</v>
      </c>
      <c r="L430" s="115">
        <f t="shared" si="69"/>
        <v>20.27811344706096</v>
      </c>
      <c r="M430" s="98">
        <f t="shared" si="62"/>
        <v>20.228613447060962</v>
      </c>
      <c r="N430" s="116">
        <f t="shared" si="63"/>
        <v>20.278613447060959</v>
      </c>
      <c r="O430" s="117">
        <f t="shared" si="64"/>
        <v>20.25361344706096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20.279113447060961</v>
      </c>
      <c r="L431" s="115">
        <f t="shared" si="69"/>
        <v>20.328113447060961</v>
      </c>
      <c r="M431" s="98">
        <f t="shared" si="62"/>
        <v>20.278613447060962</v>
      </c>
      <c r="N431" s="116">
        <f t="shared" si="63"/>
        <v>20.32861344706096</v>
      </c>
      <c r="O431" s="117">
        <f t="shared" si="64"/>
        <v>20.303613447060961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20.329113447060962</v>
      </c>
      <c r="L432" s="115">
        <f t="shared" si="69"/>
        <v>20.378113447060962</v>
      </c>
      <c r="M432" s="98">
        <f t="shared" si="62"/>
        <v>20.328613447060963</v>
      </c>
      <c r="N432" s="116">
        <f t="shared" si="63"/>
        <v>20.37861344706096</v>
      </c>
      <c r="O432" s="117">
        <f t="shared" si="64"/>
        <v>20.353613447060962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20.379113447060963</v>
      </c>
      <c r="L433" s="115">
        <f t="shared" si="69"/>
        <v>20.428113447060962</v>
      </c>
      <c r="M433" s="98">
        <f t="shared" si="62"/>
        <v>20.378613447060964</v>
      </c>
      <c r="N433" s="116">
        <f t="shared" si="63"/>
        <v>20.428613447060961</v>
      </c>
      <c r="O433" s="117">
        <f t="shared" si="64"/>
        <v>20.403613447060962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20.429113447060963</v>
      </c>
      <c r="L434" s="115">
        <f t="shared" si="69"/>
        <v>20.478113447060963</v>
      </c>
      <c r="M434" s="98">
        <f t="shared" si="62"/>
        <v>20.428613447060965</v>
      </c>
      <c r="N434" s="116">
        <f t="shared" si="63"/>
        <v>20.478613447060962</v>
      </c>
      <c r="O434" s="117">
        <f t="shared" si="64"/>
        <v>20.453613447060963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20.479113447060964</v>
      </c>
      <c r="L435" s="115">
        <f t="shared" si="69"/>
        <v>20.528113447060964</v>
      </c>
      <c r="M435" s="98">
        <f t="shared" si="62"/>
        <v>20.478613447060965</v>
      </c>
      <c r="N435" s="116">
        <f t="shared" si="63"/>
        <v>20.528613447060962</v>
      </c>
      <c r="O435" s="117">
        <f t="shared" si="64"/>
        <v>20.503613447060964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20.529113447060965</v>
      </c>
      <c r="L436" s="115">
        <f t="shared" si="69"/>
        <v>20.578113447060964</v>
      </c>
      <c r="M436" s="98">
        <f t="shared" si="62"/>
        <v>20.528613447060966</v>
      </c>
      <c r="N436" s="116">
        <f t="shared" si="63"/>
        <v>20.578613447060963</v>
      </c>
      <c r="O436" s="117">
        <f t="shared" si="64"/>
        <v>20.553613447060965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20.579113447060966</v>
      </c>
      <c r="L437" s="115">
        <f t="shared" si="69"/>
        <v>20.628113447060965</v>
      </c>
      <c r="M437" s="98">
        <f t="shared" si="62"/>
        <v>20.578613447060967</v>
      </c>
      <c r="N437" s="116">
        <f t="shared" si="63"/>
        <v>20.628613447060964</v>
      </c>
      <c r="O437" s="117">
        <f t="shared" si="64"/>
        <v>20.603613447060965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20.629113447060966</v>
      </c>
      <c r="L438" s="115">
        <f t="shared" si="69"/>
        <v>20.678113447060966</v>
      </c>
      <c r="M438" s="98">
        <f t="shared" si="62"/>
        <v>20.628613447060967</v>
      </c>
      <c r="N438" s="116">
        <f t="shared" si="63"/>
        <v>20.678613447060965</v>
      </c>
      <c r="O438" s="117">
        <f t="shared" si="64"/>
        <v>20.653613447060966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20.679113447060967</v>
      </c>
      <c r="L439" s="115">
        <f t="shared" si="69"/>
        <v>20.728113447060966</v>
      </c>
      <c r="M439" s="98">
        <f t="shared" si="62"/>
        <v>20.678613447060968</v>
      </c>
      <c r="N439" s="116">
        <f t="shared" si="63"/>
        <v>20.728613447060965</v>
      </c>
      <c r="O439" s="117">
        <f t="shared" si="64"/>
        <v>20.703613447060967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20.729113447060968</v>
      </c>
      <c r="L440" s="115">
        <f t="shared" si="69"/>
        <v>20.778113447060967</v>
      </c>
      <c r="M440" s="98">
        <f t="shared" si="62"/>
        <v>20.728613447060969</v>
      </c>
      <c r="N440" s="116">
        <f t="shared" si="63"/>
        <v>20.778613447060966</v>
      </c>
      <c r="O440" s="117">
        <f t="shared" si="64"/>
        <v>20.753613447060967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20.779113447060968</v>
      </c>
      <c r="L441" s="115">
        <f t="shared" si="69"/>
        <v>20.828113447060968</v>
      </c>
      <c r="M441" s="98">
        <f t="shared" si="62"/>
        <v>20.77861344706097</v>
      </c>
      <c r="N441" s="116">
        <f t="shared" si="63"/>
        <v>20.828613447060967</v>
      </c>
      <c r="O441" s="117">
        <f t="shared" si="64"/>
        <v>20.803613447060968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20.829113447060969</v>
      </c>
      <c r="L442" s="115">
        <f t="shared" si="69"/>
        <v>20.878113447060969</v>
      </c>
      <c r="M442" s="98">
        <f t="shared" si="62"/>
        <v>20.82861344706097</v>
      </c>
      <c r="N442" s="116">
        <f t="shared" si="63"/>
        <v>20.878613447060967</v>
      </c>
      <c r="O442" s="117">
        <f t="shared" si="64"/>
        <v>20.853613447060969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20.87911344706097</v>
      </c>
      <c r="L443" s="115">
        <f t="shared" si="69"/>
        <v>20.928113447060969</v>
      </c>
      <c r="M443" s="98">
        <f t="shared" si="62"/>
        <v>20.878613447060971</v>
      </c>
      <c r="N443" s="116">
        <f t="shared" si="63"/>
        <v>20.928613447060968</v>
      </c>
      <c r="O443" s="117">
        <f t="shared" si="64"/>
        <v>20.90361344706097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20.929113447060971</v>
      </c>
      <c r="L444" s="115">
        <f t="shared" si="69"/>
        <v>20.97811344706097</v>
      </c>
      <c r="M444" s="98">
        <f t="shared" si="62"/>
        <v>20.928613447060972</v>
      </c>
      <c r="N444" s="116">
        <f t="shared" si="63"/>
        <v>20.978613447060969</v>
      </c>
      <c r="O444" s="117">
        <f t="shared" si="64"/>
        <v>20.95361344706097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20.979113447060971</v>
      </c>
      <c r="L445" s="115">
        <f t="shared" si="69"/>
        <v>21.028113447060971</v>
      </c>
      <c r="M445" s="98">
        <f t="shared" si="62"/>
        <v>20.978613447060972</v>
      </c>
      <c r="N445" s="116">
        <f t="shared" si="63"/>
        <v>21.02861344706097</v>
      </c>
      <c r="O445" s="117">
        <f t="shared" si="64"/>
        <v>21.003613447060971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21.029113447060972</v>
      </c>
      <c r="L446" s="115">
        <f t="shared" si="69"/>
        <v>21.078113447060971</v>
      </c>
      <c r="M446" s="98">
        <f t="shared" si="62"/>
        <v>21.028613447060973</v>
      </c>
      <c r="N446" s="116">
        <f t="shared" si="63"/>
        <v>21.07861344706097</v>
      </c>
      <c r="O446" s="117">
        <f t="shared" si="64"/>
        <v>21.053613447060972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21.079113447060973</v>
      </c>
      <c r="L447" s="115">
        <f t="shared" si="69"/>
        <v>21.128113447060972</v>
      </c>
      <c r="M447" s="98">
        <f t="shared" si="62"/>
        <v>21.078613447060974</v>
      </c>
      <c r="N447" s="116">
        <f t="shared" si="63"/>
        <v>21.128613447060971</v>
      </c>
      <c r="O447" s="117">
        <f t="shared" si="64"/>
        <v>21.103613447060972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21.129113447060973</v>
      </c>
      <c r="L448" s="115">
        <f t="shared" si="69"/>
        <v>21.178113447060973</v>
      </c>
      <c r="M448" s="98">
        <f t="shared" si="62"/>
        <v>21.128613447060975</v>
      </c>
      <c r="N448" s="116">
        <f t="shared" si="63"/>
        <v>21.178613447060972</v>
      </c>
      <c r="O448" s="117">
        <f t="shared" si="64"/>
        <v>21.153613447060973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21.179113447060974</v>
      </c>
      <c r="L449" s="115">
        <f t="shared" si="69"/>
        <v>21.228113447060974</v>
      </c>
      <c r="M449" s="98">
        <f t="shared" si="62"/>
        <v>21.178613447060975</v>
      </c>
      <c r="N449" s="116">
        <f t="shared" si="63"/>
        <v>21.228613447060972</v>
      </c>
      <c r="O449" s="117">
        <f t="shared" si="64"/>
        <v>21.203613447060974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21.229113447060975</v>
      </c>
      <c r="L450" s="115">
        <f t="shared" si="69"/>
        <v>21.278113447060974</v>
      </c>
      <c r="M450" s="98">
        <f t="shared" si="62"/>
        <v>21.228613447060976</v>
      </c>
      <c r="N450" s="116">
        <f t="shared" si="63"/>
        <v>21.278613447060973</v>
      </c>
      <c r="O450" s="117">
        <f t="shared" si="64"/>
        <v>21.253613447060975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21.279113447060976</v>
      </c>
      <c r="L451" s="115">
        <f t="shared" si="69"/>
        <v>21.328113447060975</v>
      </c>
      <c r="M451" s="98">
        <f t="shared" si="62"/>
        <v>21.278613447060977</v>
      </c>
      <c r="N451" s="116">
        <f t="shared" si="63"/>
        <v>21.328613447060974</v>
      </c>
      <c r="O451" s="117">
        <f t="shared" si="64"/>
        <v>21.303613447060975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21.329113447060976</v>
      </c>
      <c r="L452" s="115">
        <f t="shared" si="69"/>
        <v>21.378113447060976</v>
      </c>
      <c r="M452" s="98">
        <f t="shared" si="62"/>
        <v>21.328613447060977</v>
      </c>
      <c r="N452" s="116">
        <f t="shared" si="63"/>
        <v>21.378613447060975</v>
      </c>
      <c r="O452" s="117">
        <f t="shared" si="64"/>
        <v>21.353613447060976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21.379113447060977</v>
      </c>
      <c r="L453" s="115">
        <f t="shared" si="69"/>
        <v>21.428113447060976</v>
      </c>
      <c r="M453" s="98">
        <f t="shared" ref="M453:M516" si="72">K453-5*10^-(D$2+1)</f>
        <v>21.378613447060978</v>
      </c>
      <c r="N453" s="116">
        <f t="shared" ref="N453:N516" si="73">L453+5*10^-(D$2+1)</f>
        <v>21.428613447060975</v>
      </c>
      <c r="O453" s="117">
        <f t="shared" ref="O453:O516" si="74">AVERAGE(K453,L453)</f>
        <v>21.403613447060977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21.429113447060978</v>
      </c>
      <c r="L454" s="115">
        <f t="shared" ref="L454:L517" si="79">K454+$I$4-POWER(10,-$D$2)</f>
        <v>21.478113447060977</v>
      </c>
      <c r="M454" s="98">
        <f t="shared" si="72"/>
        <v>21.428613447060979</v>
      </c>
      <c r="N454" s="116">
        <f t="shared" si="73"/>
        <v>21.478613447060976</v>
      </c>
      <c r="O454" s="117">
        <f t="shared" si="74"/>
        <v>21.453613447060977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21.479113447060978</v>
      </c>
      <c r="L455" s="115">
        <f t="shared" si="79"/>
        <v>21.528113447060978</v>
      </c>
      <c r="M455" s="98">
        <f t="shared" si="72"/>
        <v>21.47861344706098</v>
      </c>
      <c r="N455" s="116">
        <f t="shared" si="73"/>
        <v>21.528613447060977</v>
      </c>
      <c r="O455" s="117">
        <f t="shared" si="74"/>
        <v>21.503613447060978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21.529113447060979</v>
      </c>
      <c r="L456" s="115">
        <f t="shared" si="79"/>
        <v>21.578113447060979</v>
      </c>
      <c r="M456" s="98">
        <f t="shared" si="72"/>
        <v>21.52861344706098</v>
      </c>
      <c r="N456" s="116">
        <f t="shared" si="73"/>
        <v>21.578613447060977</v>
      </c>
      <c r="O456" s="117">
        <f t="shared" si="74"/>
        <v>21.553613447060979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21.57911344706098</v>
      </c>
      <c r="L457" s="115">
        <f t="shared" si="79"/>
        <v>21.628113447060979</v>
      </c>
      <c r="M457" s="98">
        <f t="shared" si="72"/>
        <v>21.578613447060981</v>
      </c>
      <c r="N457" s="116">
        <f t="shared" si="73"/>
        <v>21.628613447060978</v>
      </c>
      <c r="O457" s="117">
        <f t="shared" si="74"/>
        <v>21.60361344706098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21.62911344706098</v>
      </c>
      <c r="L458" s="115">
        <f t="shared" si="79"/>
        <v>21.67811344706098</v>
      </c>
      <c r="M458" s="98">
        <f t="shared" si="72"/>
        <v>21.628613447060982</v>
      </c>
      <c r="N458" s="116">
        <f t="shared" si="73"/>
        <v>21.678613447060979</v>
      </c>
      <c r="O458" s="117">
        <f t="shared" si="74"/>
        <v>21.65361344706098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21.679113447060981</v>
      </c>
      <c r="L459" s="115">
        <f t="shared" si="79"/>
        <v>21.728113447060981</v>
      </c>
      <c r="M459" s="98">
        <f t="shared" si="72"/>
        <v>21.678613447060982</v>
      </c>
      <c r="N459" s="116">
        <f t="shared" si="73"/>
        <v>21.72861344706098</v>
      </c>
      <c r="O459" s="117">
        <f t="shared" si="74"/>
        <v>21.703613447060981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21.729113447060982</v>
      </c>
      <c r="L460" s="115">
        <f t="shared" si="79"/>
        <v>21.778113447060981</v>
      </c>
      <c r="M460" s="98">
        <f t="shared" si="72"/>
        <v>21.728613447060983</v>
      </c>
      <c r="N460" s="116">
        <f t="shared" si="73"/>
        <v>21.77861344706098</v>
      </c>
      <c r="O460" s="117">
        <f t="shared" si="74"/>
        <v>21.753613447060982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21.779113447060983</v>
      </c>
      <c r="L461" s="115">
        <f t="shared" si="79"/>
        <v>21.828113447060982</v>
      </c>
      <c r="M461" s="98">
        <f t="shared" si="72"/>
        <v>21.778613447060984</v>
      </c>
      <c r="N461" s="116">
        <f t="shared" si="73"/>
        <v>21.828613447060981</v>
      </c>
      <c r="O461" s="117">
        <f t="shared" si="74"/>
        <v>21.803613447060982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21.829113447060983</v>
      </c>
      <c r="L462" s="115">
        <f t="shared" si="79"/>
        <v>21.878113447060983</v>
      </c>
      <c r="M462" s="98">
        <f t="shared" si="72"/>
        <v>21.828613447060984</v>
      </c>
      <c r="N462" s="116">
        <f t="shared" si="73"/>
        <v>21.878613447060982</v>
      </c>
      <c r="O462" s="117">
        <f t="shared" si="74"/>
        <v>21.853613447060983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21.879113447060984</v>
      </c>
      <c r="L463" s="115">
        <f t="shared" si="79"/>
        <v>21.928113447060984</v>
      </c>
      <c r="M463" s="98">
        <f t="shared" si="72"/>
        <v>21.878613447060985</v>
      </c>
      <c r="N463" s="116">
        <f t="shared" si="73"/>
        <v>21.928613447060982</v>
      </c>
      <c r="O463" s="117">
        <f t="shared" si="74"/>
        <v>21.903613447060984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21.929113447060985</v>
      </c>
      <c r="L464" s="115">
        <f t="shared" si="79"/>
        <v>21.978113447060984</v>
      </c>
      <c r="M464" s="98">
        <f t="shared" si="72"/>
        <v>21.928613447060986</v>
      </c>
      <c r="N464" s="116">
        <f t="shared" si="73"/>
        <v>21.978613447060983</v>
      </c>
      <c r="O464" s="117">
        <f t="shared" si="74"/>
        <v>21.953613447060984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21.979113447060985</v>
      </c>
      <c r="L465" s="115">
        <f t="shared" si="79"/>
        <v>22.028113447060985</v>
      </c>
      <c r="M465" s="98">
        <f t="shared" si="72"/>
        <v>21.978613447060987</v>
      </c>
      <c r="N465" s="116">
        <f t="shared" si="73"/>
        <v>22.028613447060984</v>
      </c>
      <c r="O465" s="117">
        <f t="shared" si="74"/>
        <v>22.003613447060985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22.029113447060986</v>
      </c>
      <c r="L466" s="115">
        <f t="shared" si="79"/>
        <v>22.078113447060986</v>
      </c>
      <c r="M466" s="98">
        <f t="shared" si="72"/>
        <v>22.028613447060987</v>
      </c>
      <c r="N466" s="116">
        <f t="shared" si="73"/>
        <v>22.078613447060984</v>
      </c>
      <c r="O466" s="117">
        <f t="shared" si="74"/>
        <v>22.053613447060986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22.079113447060987</v>
      </c>
      <c r="L467" s="115">
        <f t="shared" si="79"/>
        <v>22.128113447060986</v>
      </c>
      <c r="M467" s="98">
        <f t="shared" si="72"/>
        <v>22.078613447060988</v>
      </c>
      <c r="N467" s="116">
        <f t="shared" si="73"/>
        <v>22.128613447060985</v>
      </c>
      <c r="O467" s="117">
        <f t="shared" si="74"/>
        <v>22.103613447060987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22.129113447060988</v>
      </c>
      <c r="L468" s="115">
        <f t="shared" si="79"/>
        <v>22.178113447060987</v>
      </c>
      <c r="M468" s="98">
        <f t="shared" si="72"/>
        <v>22.128613447060989</v>
      </c>
      <c r="N468" s="116">
        <f t="shared" si="73"/>
        <v>22.178613447060986</v>
      </c>
      <c r="O468" s="117">
        <f t="shared" si="74"/>
        <v>22.153613447060987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22.179113447060988</v>
      </c>
      <c r="L469" s="115">
        <f t="shared" si="79"/>
        <v>22.228113447060988</v>
      </c>
      <c r="M469" s="98">
        <f t="shared" si="72"/>
        <v>22.178613447060989</v>
      </c>
      <c r="N469" s="116">
        <f t="shared" si="73"/>
        <v>22.228613447060987</v>
      </c>
      <c r="O469" s="117">
        <f t="shared" si="74"/>
        <v>22.203613447060988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22.229113447060989</v>
      </c>
      <c r="L470" s="115">
        <f t="shared" si="79"/>
        <v>22.278113447060989</v>
      </c>
      <c r="M470" s="98">
        <f t="shared" si="72"/>
        <v>22.22861344706099</v>
      </c>
      <c r="N470" s="116">
        <f t="shared" si="73"/>
        <v>22.278613447060987</v>
      </c>
      <c r="O470" s="117">
        <f t="shared" si="74"/>
        <v>22.253613447060989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22.27911344706099</v>
      </c>
      <c r="L471" s="115">
        <f t="shared" si="79"/>
        <v>22.328113447060989</v>
      </c>
      <c r="M471" s="98">
        <f t="shared" si="72"/>
        <v>22.278613447060991</v>
      </c>
      <c r="N471" s="116">
        <f t="shared" si="73"/>
        <v>22.328613447060988</v>
      </c>
      <c r="O471" s="117">
        <f t="shared" si="74"/>
        <v>22.303613447060989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22.32911344706099</v>
      </c>
      <c r="L472" s="115">
        <f t="shared" si="79"/>
        <v>22.37811344706099</v>
      </c>
      <c r="M472" s="98">
        <f t="shared" si="72"/>
        <v>22.328613447060992</v>
      </c>
      <c r="N472" s="116">
        <f t="shared" si="73"/>
        <v>22.378613447060989</v>
      </c>
      <c r="O472" s="117">
        <f t="shared" si="74"/>
        <v>22.35361344706099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22.379113447060991</v>
      </c>
      <c r="L473" s="115">
        <f t="shared" si="79"/>
        <v>22.428113447060991</v>
      </c>
      <c r="M473" s="98">
        <f t="shared" si="72"/>
        <v>22.378613447060992</v>
      </c>
      <c r="N473" s="116">
        <f t="shared" si="73"/>
        <v>22.428613447060989</v>
      </c>
      <c r="O473" s="117">
        <f t="shared" si="74"/>
        <v>22.403613447060991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22.429113447060992</v>
      </c>
      <c r="L474" s="115">
        <f t="shared" si="79"/>
        <v>22.478113447060991</v>
      </c>
      <c r="M474" s="98">
        <f t="shared" si="72"/>
        <v>22.428613447060993</v>
      </c>
      <c r="N474" s="116">
        <f t="shared" si="73"/>
        <v>22.47861344706099</v>
      </c>
      <c r="O474" s="117">
        <f t="shared" si="74"/>
        <v>22.453613447060992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22.479113447060993</v>
      </c>
      <c r="L475" s="115">
        <f t="shared" si="79"/>
        <v>22.528113447060992</v>
      </c>
      <c r="M475" s="98">
        <f t="shared" si="72"/>
        <v>22.478613447060994</v>
      </c>
      <c r="N475" s="116">
        <f t="shared" si="73"/>
        <v>22.528613447060991</v>
      </c>
      <c r="O475" s="117">
        <f t="shared" si="74"/>
        <v>22.503613447060992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22.529113447060993</v>
      </c>
      <c r="L476" s="115">
        <f t="shared" si="79"/>
        <v>22.578113447060993</v>
      </c>
      <c r="M476" s="98">
        <f t="shared" si="72"/>
        <v>22.528613447060994</v>
      </c>
      <c r="N476" s="116">
        <f t="shared" si="73"/>
        <v>22.578613447060992</v>
      </c>
      <c r="O476" s="117">
        <f t="shared" si="74"/>
        <v>22.553613447060993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22.579113447060994</v>
      </c>
      <c r="L477" s="115">
        <f t="shared" si="79"/>
        <v>22.628113447060993</v>
      </c>
      <c r="M477" s="98">
        <f t="shared" si="72"/>
        <v>22.578613447060995</v>
      </c>
      <c r="N477" s="116">
        <f t="shared" si="73"/>
        <v>22.628613447060992</v>
      </c>
      <c r="O477" s="117">
        <f t="shared" si="74"/>
        <v>22.603613447060994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22.629113447060995</v>
      </c>
      <c r="L478" s="115">
        <f t="shared" si="79"/>
        <v>22.678113447060994</v>
      </c>
      <c r="M478" s="98">
        <f t="shared" si="72"/>
        <v>22.628613447060996</v>
      </c>
      <c r="N478" s="116">
        <f t="shared" si="73"/>
        <v>22.678613447060993</v>
      </c>
      <c r="O478" s="117">
        <f t="shared" si="74"/>
        <v>22.653613447060994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22.679113447060995</v>
      </c>
      <c r="L479" s="115">
        <f t="shared" si="79"/>
        <v>22.728113447060995</v>
      </c>
      <c r="M479" s="98">
        <f t="shared" si="72"/>
        <v>22.678613447060997</v>
      </c>
      <c r="N479" s="116">
        <f t="shared" si="73"/>
        <v>22.728613447060994</v>
      </c>
      <c r="O479" s="117">
        <f t="shared" si="74"/>
        <v>22.703613447060995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22.729113447060996</v>
      </c>
      <c r="L480" s="115">
        <f t="shared" si="79"/>
        <v>22.778113447060996</v>
      </c>
      <c r="M480" s="98">
        <f t="shared" si="72"/>
        <v>22.728613447060997</v>
      </c>
      <c r="N480" s="116">
        <f t="shared" si="73"/>
        <v>22.778613447060994</v>
      </c>
      <c r="O480" s="117">
        <f t="shared" si="74"/>
        <v>22.753613447060996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22.779113447060997</v>
      </c>
      <c r="L481" s="115">
        <f t="shared" si="79"/>
        <v>22.828113447060996</v>
      </c>
      <c r="M481" s="98">
        <f t="shared" si="72"/>
        <v>22.778613447060998</v>
      </c>
      <c r="N481" s="116">
        <f t="shared" si="73"/>
        <v>22.828613447060995</v>
      </c>
      <c r="O481" s="117">
        <f t="shared" si="74"/>
        <v>22.803613447060997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22.829113447060998</v>
      </c>
      <c r="L482" s="115">
        <f t="shared" si="79"/>
        <v>22.878113447060997</v>
      </c>
      <c r="M482" s="98">
        <f t="shared" si="72"/>
        <v>22.828613447060999</v>
      </c>
      <c r="N482" s="116">
        <f t="shared" si="73"/>
        <v>22.878613447060996</v>
      </c>
      <c r="O482" s="117">
        <f t="shared" si="74"/>
        <v>22.853613447060997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22.879113447060998</v>
      </c>
      <c r="L483" s="115">
        <f t="shared" si="79"/>
        <v>22.928113447060998</v>
      </c>
      <c r="M483" s="98">
        <f t="shared" si="72"/>
        <v>22.878613447060999</v>
      </c>
      <c r="N483" s="116">
        <f t="shared" si="73"/>
        <v>22.928613447060997</v>
      </c>
      <c r="O483" s="117">
        <f t="shared" si="74"/>
        <v>22.903613447060998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22.929113447060999</v>
      </c>
      <c r="L484" s="115">
        <f t="shared" si="79"/>
        <v>22.978113447060998</v>
      </c>
      <c r="M484" s="98">
        <f t="shared" si="72"/>
        <v>22.928613447061</v>
      </c>
      <c r="N484" s="116">
        <f t="shared" si="73"/>
        <v>22.978613447060997</v>
      </c>
      <c r="O484" s="117">
        <f t="shared" si="74"/>
        <v>22.953613447060999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22.979113447061</v>
      </c>
      <c r="L485" s="115">
        <f t="shared" si="79"/>
        <v>23.028113447060999</v>
      </c>
      <c r="M485" s="98">
        <f t="shared" si="72"/>
        <v>22.978613447061001</v>
      </c>
      <c r="N485" s="116">
        <f t="shared" si="73"/>
        <v>23.028613447060998</v>
      </c>
      <c r="O485" s="117">
        <f t="shared" si="74"/>
        <v>23.003613447060999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23.029113447061</v>
      </c>
      <c r="L486" s="115">
        <f t="shared" si="79"/>
        <v>23.078113447061</v>
      </c>
      <c r="M486" s="98">
        <f t="shared" si="72"/>
        <v>23.028613447061002</v>
      </c>
      <c r="N486" s="116">
        <f t="shared" si="73"/>
        <v>23.078613447060999</v>
      </c>
      <c r="O486" s="117">
        <f t="shared" si="74"/>
        <v>23.053613447061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23.079113447061001</v>
      </c>
      <c r="L487" s="115">
        <f t="shared" si="79"/>
        <v>23.128113447061001</v>
      </c>
      <c r="M487" s="98">
        <f t="shared" si="72"/>
        <v>23.078613447061002</v>
      </c>
      <c r="N487" s="116">
        <f t="shared" si="73"/>
        <v>23.128613447060999</v>
      </c>
      <c r="O487" s="117">
        <f t="shared" si="74"/>
        <v>23.103613447061001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23.129113447061002</v>
      </c>
      <c r="L488" s="115">
        <f t="shared" si="79"/>
        <v>23.178113447061001</v>
      </c>
      <c r="M488" s="98">
        <f t="shared" si="72"/>
        <v>23.128613447061003</v>
      </c>
      <c r="N488" s="116">
        <f t="shared" si="73"/>
        <v>23.178613447061</v>
      </c>
      <c r="O488" s="117">
        <f t="shared" si="74"/>
        <v>23.153613447061002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23.179113447061003</v>
      </c>
      <c r="L489" s="115">
        <f t="shared" si="79"/>
        <v>23.228113447061002</v>
      </c>
      <c r="M489" s="98">
        <f t="shared" si="72"/>
        <v>23.178613447061004</v>
      </c>
      <c r="N489" s="116">
        <f t="shared" si="73"/>
        <v>23.228613447061001</v>
      </c>
      <c r="O489" s="117">
        <f t="shared" si="74"/>
        <v>23.203613447061002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23.229113447061003</v>
      </c>
      <c r="L490" s="115">
        <f t="shared" si="79"/>
        <v>23.278113447061003</v>
      </c>
      <c r="M490" s="98">
        <f t="shared" si="72"/>
        <v>23.228613447061004</v>
      </c>
      <c r="N490" s="116">
        <f t="shared" si="73"/>
        <v>23.278613447061002</v>
      </c>
      <c r="O490" s="117">
        <f t="shared" si="74"/>
        <v>23.253613447061003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23.279113447061004</v>
      </c>
      <c r="L491" s="115">
        <f t="shared" si="79"/>
        <v>23.328113447061003</v>
      </c>
      <c r="M491" s="98">
        <f t="shared" si="72"/>
        <v>23.278613447061005</v>
      </c>
      <c r="N491" s="116">
        <f t="shared" si="73"/>
        <v>23.328613447061002</v>
      </c>
      <c r="O491" s="117">
        <f t="shared" si="74"/>
        <v>23.303613447061004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23.329113447061005</v>
      </c>
      <c r="L492" s="115">
        <f t="shared" si="79"/>
        <v>23.378113447061004</v>
      </c>
      <c r="M492" s="98">
        <f t="shared" si="72"/>
        <v>23.328613447061006</v>
      </c>
      <c r="N492" s="116">
        <f t="shared" si="73"/>
        <v>23.378613447061003</v>
      </c>
      <c r="O492" s="117">
        <f t="shared" si="74"/>
        <v>23.353613447061004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23.379113447061005</v>
      </c>
      <c r="L493" s="115">
        <f t="shared" si="79"/>
        <v>23.428113447061005</v>
      </c>
      <c r="M493" s="98">
        <f t="shared" si="72"/>
        <v>23.378613447061007</v>
      </c>
      <c r="N493" s="116">
        <f t="shared" si="73"/>
        <v>23.428613447061004</v>
      </c>
      <c r="O493" s="117">
        <f t="shared" si="74"/>
        <v>23.403613447061005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23.429113447061006</v>
      </c>
      <c r="L494" s="115">
        <f t="shared" si="79"/>
        <v>23.478113447061006</v>
      </c>
      <c r="M494" s="98">
        <f t="shared" si="72"/>
        <v>23.428613447061007</v>
      </c>
      <c r="N494" s="116">
        <f t="shared" si="73"/>
        <v>23.478613447061004</v>
      </c>
      <c r="O494" s="117">
        <f t="shared" si="74"/>
        <v>23.453613447061006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23.479113447061007</v>
      </c>
      <c r="L495" s="115">
        <f t="shared" si="79"/>
        <v>23.528113447061006</v>
      </c>
      <c r="M495" s="98">
        <f t="shared" si="72"/>
        <v>23.478613447061008</v>
      </c>
      <c r="N495" s="116">
        <f t="shared" si="73"/>
        <v>23.528613447061005</v>
      </c>
      <c r="O495" s="117">
        <f t="shared" si="74"/>
        <v>23.503613447061007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23.529113447061007</v>
      </c>
      <c r="L496" s="115">
        <f t="shared" si="79"/>
        <v>23.578113447061007</v>
      </c>
      <c r="M496" s="98">
        <f t="shared" si="72"/>
        <v>23.528613447061009</v>
      </c>
      <c r="N496" s="116">
        <f t="shared" si="73"/>
        <v>23.578613447061006</v>
      </c>
      <c r="O496" s="117">
        <f t="shared" si="74"/>
        <v>23.553613447061007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23.579113447061008</v>
      </c>
      <c r="L497" s="115">
        <f t="shared" si="79"/>
        <v>23.628113447061008</v>
      </c>
      <c r="M497" s="98">
        <f t="shared" si="72"/>
        <v>23.578613447061009</v>
      </c>
      <c r="N497" s="116">
        <f t="shared" si="73"/>
        <v>23.628613447061007</v>
      </c>
      <c r="O497" s="117">
        <f t="shared" si="74"/>
        <v>23.603613447061008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23.629113447061009</v>
      </c>
      <c r="L498" s="115">
        <f t="shared" si="79"/>
        <v>23.678113447061008</v>
      </c>
      <c r="M498" s="98">
        <f t="shared" si="72"/>
        <v>23.62861344706101</v>
      </c>
      <c r="N498" s="116">
        <f t="shared" si="73"/>
        <v>23.678613447061007</v>
      </c>
      <c r="O498" s="117">
        <f t="shared" si="74"/>
        <v>23.653613447061009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23.67911344706101</v>
      </c>
      <c r="L499" s="115">
        <f t="shared" si="79"/>
        <v>23.728113447061009</v>
      </c>
      <c r="M499" s="98">
        <f t="shared" si="72"/>
        <v>23.678613447061011</v>
      </c>
      <c r="N499" s="116">
        <f t="shared" si="73"/>
        <v>23.728613447061008</v>
      </c>
      <c r="O499" s="117">
        <f t="shared" si="74"/>
        <v>23.703613447061009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23.72911344706101</v>
      </c>
      <c r="L500" s="115">
        <f t="shared" si="79"/>
        <v>23.77811344706101</v>
      </c>
      <c r="M500" s="98">
        <f t="shared" si="72"/>
        <v>23.728613447061011</v>
      </c>
      <c r="N500" s="116">
        <f t="shared" si="73"/>
        <v>23.778613447061009</v>
      </c>
      <c r="O500" s="117">
        <f t="shared" si="74"/>
        <v>23.75361344706101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23.779113447061011</v>
      </c>
      <c r="L501" s="115">
        <f t="shared" si="79"/>
        <v>23.828113447061011</v>
      </c>
      <c r="M501" s="98">
        <f t="shared" si="72"/>
        <v>23.778613447061012</v>
      </c>
      <c r="N501" s="116">
        <f t="shared" si="73"/>
        <v>23.828613447061009</v>
      </c>
      <c r="O501" s="117">
        <f t="shared" si="74"/>
        <v>23.803613447061011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23.829113447061012</v>
      </c>
      <c r="L502" s="115">
        <f t="shared" si="79"/>
        <v>23.878113447061011</v>
      </c>
      <c r="M502" s="98">
        <f t="shared" si="72"/>
        <v>23.828613447061013</v>
      </c>
      <c r="N502" s="116">
        <f t="shared" si="73"/>
        <v>23.87861344706101</v>
      </c>
      <c r="O502" s="117">
        <f t="shared" si="74"/>
        <v>23.853613447061011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23.879113447061012</v>
      </c>
      <c r="L503" s="115">
        <f t="shared" si="79"/>
        <v>23.928113447061012</v>
      </c>
      <c r="M503" s="98">
        <f t="shared" si="72"/>
        <v>23.878613447061014</v>
      </c>
      <c r="N503" s="116">
        <f t="shared" si="73"/>
        <v>23.928613447061011</v>
      </c>
      <c r="O503" s="117">
        <f t="shared" si="74"/>
        <v>23.903613447061012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23.929113447061013</v>
      </c>
      <c r="L504" s="115">
        <f t="shared" si="79"/>
        <v>23.978113447061013</v>
      </c>
      <c r="M504" s="98">
        <f t="shared" si="72"/>
        <v>23.928613447061014</v>
      </c>
      <c r="N504" s="116">
        <f t="shared" si="73"/>
        <v>23.978613447061011</v>
      </c>
      <c r="O504" s="117">
        <f t="shared" si="74"/>
        <v>23.953613447061013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23.979113447061014</v>
      </c>
      <c r="L505" s="115">
        <f t="shared" si="79"/>
        <v>24.028113447061013</v>
      </c>
      <c r="M505" s="98">
        <f t="shared" si="72"/>
        <v>23.978613447061015</v>
      </c>
      <c r="N505" s="116">
        <f t="shared" si="73"/>
        <v>24.028613447061012</v>
      </c>
      <c r="O505" s="117">
        <f t="shared" si="74"/>
        <v>24.003613447061014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24.029113447061015</v>
      </c>
      <c r="L506" s="115">
        <f t="shared" si="79"/>
        <v>24.078113447061014</v>
      </c>
      <c r="M506" s="98">
        <f t="shared" si="72"/>
        <v>24.028613447061016</v>
      </c>
      <c r="N506" s="116">
        <f t="shared" si="73"/>
        <v>24.078613447061013</v>
      </c>
      <c r="O506" s="117">
        <f t="shared" si="74"/>
        <v>24.053613447061014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24.079113447061015</v>
      </c>
      <c r="L507" s="115">
        <f t="shared" si="79"/>
        <v>24.128113447061015</v>
      </c>
      <c r="M507" s="98">
        <f t="shared" si="72"/>
        <v>24.078613447061016</v>
      </c>
      <c r="N507" s="116">
        <f t="shared" si="73"/>
        <v>24.128613447061014</v>
      </c>
      <c r="O507" s="117">
        <f t="shared" si="74"/>
        <v>24.103613447061015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24.129113447061016</v>
      </c>
      <c r="L508" s="115">
        <f t="shared" si="79"/>
        <v>24.178113447061016</v>
      </c>
      <c r="M508" s="98">
        <f t="shared" si="72"/>
        <v>24.128613447061017</v>
      </c>
      <c r="N508" s="116">
        <f t="shared" si="73"/>
        <v>24.178613447061014</v>
      </c>
      <c r="O508" s="117">
        <f t="shared" si="74"/>
        <v>24.153613447061016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24.179113447061017</v>
      </c>
      <c r="L509" s="115">
        <f t="shared" si="79"/>
        <v>24.228113447061016</v>
      </c>
      <c r="M509" s="98">
        <f t="shared" si="72"/>
        <v>24.178613447061018</v>
      </c>
      <c r="N509" s="116">
        <f t="shared" si="73"/>
        <v>24.228613447061015</v>
      </c>
      <c r="O509" s="117">
        <f t="shared" si="74"/>
        <v>24.203613447061016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24.229113447061017</v>
      </c>
      <c r="L510" s="115">
        <f t="shared" si="79"/>
        <v>24.278113447061017</v>
      </c>
      <c r="M510" s="98">
        <f t="shared" si="72"/>
        <v>24.228613447061019</v>
      </c>
      <c r="N510" s="116">
        <f t="shared" si="73"/>
        <v>24.278613447061016</v>
      </c>
      <c r="O510" s="117">
        <f t="shared" si="74"/>
        <v>24.253613447061017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24.279113447061018</v>
      </c>
      <c r="L511" s="115">
        <f t="shared" si="79"/>
        <v>24.328113447061018</v>
      </c>
      <c r="M511" s="98">
        <f t="shared" si="72"/>
        <v>24.278613447061019</v>
      </c>
      <c r="N511" s="116">
        <f t="shared" si="73"/>
        <v>24.328613447061016</v>
      </c>
      <c r="O511" s="117">
        <f t="shared" si="74"/>
        <v>24.303613447061018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24.329113447061019</v>
      </c>
      <c r="L512" s="115">
        <f t="shared" si="79"/>
        <v>24.378113447061018</v>
      </c>
      <c r="M512" s="98">
        <f t="shared" si="72"/>
        <v>24.32861344706102</v>
      </c>
      <c r="N512" s="116">
        <f t="shared" si="73"/>
        <v>24.378613447061017</v>
      </c>
      <c r="O512" s="117">
        <f t="shared" si="74"/>
        <v>24.353613447061019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24.37911344706102</v>
      </c>
      <c r="L513" s="115">
        <f t="shared" si="79"/>
        <v>24.428113447061019</v>
      </c>
      <c r="M513" s="98">
        <f t="shared" si="72"/>
        <v>24.378613447061021</v>
      </c>
      <c r="N513" s="116">
        <f t="shared" si="73"/>
        <v>24.428613447061018</v>
      </c>
      <c r="O513" s="117">
        <f t="shared" si="74"/>
        <v>24.403613447061019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24.42911344706102</v>
      </c>
      <c r="L514" s="115">
        <f t="shared" si="79"/>
        <v>24.47811344706102</v>
      </c>
      <c r="M514" s="98">
        <f t="shared" si="72"/>
        <v>24.428613447061021</v>
      </c>
      <c r="N514" s="116">
        <f t="shared" si="73"/>
        <v>24.478613447061019</v>
      </c>
      <c r="O514" s="117">
        <f t="shared" si="74"/>
        <v>24.45361344706102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24.479113447061021</v>
      </c>
      <c r="L515" s="115">
        <f t="shared" si="79"/>
        <v>24.52811344706102</v>
      </c>
      <c r="M515" s="98">
        <f t="shared" si="72"/>
        <v>24.478613447061022</v>
      </c>
      <c r="N515" s="116">
        <f t="shared" si="73"/>
        <v>24.528613447061019</v>
      </c>
      <c r="O515" s="117">
        <f t="shared" si="74"/>
        <v>24.503613447061021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24.529113447061022</v>
      </c>
      <c r="L516" s="115">
        <f t="shared" si="79"/>
        <v>24.578113447061021</v>
      </c>
      <c r="M516" s="98">
        <f t="shared" si="72"/>
        <v>24.528613447061023</v>
      </c>
      <c r="N516" s="116">
        <f t="shared" si="73"/>
        <v>24.57861344706102</v>
      </c>
      <c r="O516" s="117">
        <f t="shared" si="74"/>
        <v>24.553613447061021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24.579113447061022</v>
      </c>
      <c r="L517" s="115">
        <f t="shared" si="79"/>
        <v>24.628113447061022</v>
      </c>
      <c r="M517" s="98">
        <f t="shared" ref="M517:M580" si="82">K517-5*10^-(D$2+1)</f>
        <v>24.578613447061024</v>
      </c>
      <c r="N517" s="116">
        <f t="shared" ref="N517:N580" si="83">L517+5*10^-(D$2+1)</f>
        <v>24.628613447061021</v>
      </c>
      <c r="O517" s="117">
        <f t="shared" ref="O517:O580" si="84">AVERAGE(K517,L517)</f>
        <v>24.603613447061022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24.629113447061023</v>
      </c>
      <c r="L518" s="115">
        <f t="shared" ref="L518:L581" si="89">K518+$I$4-POWER(10,-$D$2)</f>
        <v>24.678113447061023</v>
      </c>
      <c r="M518" s="98">
        <f t="shared" si="82"/>
        <v>24.628613447061024</v>
      </c>
      <c r="N518" s="116">
        <f t="shared" si="83"/>
        <v>24.678613447061021</v>
      </c>
      <c r="O518" s="117">
        <f t="shared" si="84"/>
        <v>24.653613447061023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24.679113447061024</v>
      </c>
      <c r="L519" s="115">
        <f t="shared" si="89"/>
        <v>24.728113447061023</v>
      </c>
      <c r="M519" s="98">
        <f t="shared" si="82"/>
        <v>24.678613447061025</v>
      </c>
      <c r="N519" s="116">
        <f t="shared" si="83"/>
        <v>24.728613447061022</v>
      </c>
      <c r="O519" s="117">
        <f t="shared" si="84"/>
        <v>24.703613447061024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24.729113447061025</v>
      </c>
      <c r="L520" s="115">
        <f t="shared" si="89"/>
        <v>24.778113447061024</v>
      </c>
      <c r="M520" s="98">
        <f t="shared" si="82"/>
        <v>24.728613447061026</v>
      </c>
      <c r="N520" s="116">
        <f t="shared" si="83"/>
        <v>24.778613447061023</v>
      </c>
      <c r="O520" s="117">
        <f t="shared" si="84"/>
        <v>24.753613447061024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24.779113447061025</v>
      </c>
      <c r="L521" s="115">
        <f t="shared" si="89"/>
        <v>24.828113447061025</v>
      </c>
      <c r="M521" s="98">
        <f t="shared" si="82"/>
        <v>24.778613447061026</v>
      </c>
      <c r="N521" s="116">
        <f t="shared" si="83"/>
        <v>24.828613447061024</v>
      </c>
      <c r="O521" s="117">
        <f t="shared" si="84"/>
        <v>24.803613447061025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24.829113447061026</v>
      </c>
      <c r="L522" s="115">
        <f t="shared" si="89"/>
        <v>24.878113447061025</v>
      </c>
      <c r="M522" s="98">
        <f t="shared" si="82"/>
        <v>24.828613447061027</v>
      </c>
      <c r="N522" s="116">
        <f t="shared" si="83"/>
        <v>24.878613447061024</v>
      </c>
      <c r="O522" s="117">
        <f t="shared" si="84"/>
        <v>24.853613447061026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24.879113447061027</v>
      </c>
      <c r="L523" s="115">
        <f t="shared" si="89"/>
        <v>24.928113447061026</v>
      </c>
      <c r="M523" s="98">
        <f t="shared" si="82"/>
        <v>24.878613447061028</v>
      </c>
      <c r="N523" s="116">
        <f t="shared" si="83"/>
        <v>24.928613447061025</v>
      </c>
      <c r="O523" s="117">
        <f t="shared" si="84"/>
        <v>24.903613447061026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24.929113447061027</v>
      </c>
      <c r="L524" s="115">
        <f t="shared" si="89"/>
        <v>24.978113447061027</v>
      </c>
      <c r="M524" s="98">
        <f t="shared" si="82"/>
        <v>24.928613447061029</v>
      </c>
      <c r="N524" s="116">
        <f t="shared" si="83"/>
        <v>24.978613447061026</v>
      </c>
      <c r="O524" s="117">
        <f t="shared" si="84"/>
        <v>24.953613447061027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24.979113447061028</v>
      </c>
      <c r="L525" s="115">
        <f t="shared" si="89"/>
        <v>25.028113447061028</v>
      </c>
      <c r="M525" s="98">
        <f t="shared" si="82"/>
        <v>24.978613447061029</v>
      </c>
      <c r="N525" s="116">
        <f t="shared" si="83"/>
        <v>25.028613447061026</v>
      </c>
      <c r="O525" s="117">
        <f t="shared" si="84"/>
        <v>25.003613447061028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25.029113447061029</v>
      </c>
      <c r="L526" s="115">
        <f t="shared" si="89"/>
        <v>25.078113447061028</v>
      </c>
      <c r="M526" s="98">
        <f t="shared" si="82"/>
        <v>25.02861344706103</v>
      </c>
      <c r="N526" s="116">
        <f t="shared" si="83"/>
        <v>25.078613447061027</v>
      </c>
      <c r="O526" s="117">
        <f t="shared" si="84"/>
        <v>25.053613447061029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25.07911344706103</v>
      </c>
      <c r="L527" s="115">
        <f t="shared" si="89"/>
        <v>25.128113447061029</v>
      </c>
      <c r="M527" s="98">
        <f t="shared" si="82"/>
        <v>25.078613447061031</v>
      </c>
      <c r="N527" s="116">
        <f t="shared" si="83"/>
        <v>25.128613447061028</v>
      </c>
      <c r="O527" s="117">
        <f t="shared" si="84"/>
        <v>25.103613447061029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25.12911344706103</v>
      </c>
      <c r="L528" s="115">
        <f t="shared" si="89"/>
        <v>25.17811344706103</v>
      </c>
      <c r="M528" s="98">
        <f t="shared" si="82"/>
        <v>25.128613447061031</v>
      </c>
      <c r="N528" s="116">
        <f t="shared" si="83"/>
        <v>25.178613447061029</v>
      </c>
      <c r="O528" s="117">
        <f t="shared" si="84"/>
        <v>25.15361344706103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25.179113447061031</v>
      </c>
      <c r="L529" s="115">
        <f t="shared" si="89"/>
        <v>25.22811344706103</v>
      </c>
      <c r="M529" s="98">
        <f t="shared" si="82"/>
        <v>25.178613447061032</v>
      </c>
      <c r="N529" s="116">
        <f t="shared" si="83"/>
        <v>25.228613447061029</v>
      </c>
      <c r="O529" s="117">
        <f t="shared" si="84"/>
        <v>25.203613447061031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25.229113447061032</v>
      </c>
      <c r="L530" s="115">
        <f t="shared" si="89"/>
        <v>25.278113447061031</v>
      </c>
      <c r="M530" s="98">
        <f t="shared" si="82"/>
        <v>25.228613447061033</v>
      </c>
      <c r="N530" s="116">
        <f t="shared" si="83"/>
        <v>25.27861344706103</v>
      </c>
      <c r="O530" s="117">
        <f t="shared" si="84"/>
        <v>25.253613447061031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25.279113447061032</v>
      </c>
      <c r="L531" s="115">
        <f t="shared" si="89"/>
        <v>25.328113447061032</v>
      </c>
      <c r="M531" s="98">
        <f t="shared" si="82"/>
        <v>25.278613447061034</v>
      </c>
      <c r="N531" s="116">
        <f t="shared" si="83"/>
        <v>25.328613447061031</v>
      </c>
      <c r="O531" s="117">
        <f t="shared" si="84"/>
        <v>25.303613447061032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25.329113447061033</v>
      </c>
      <c r="L532" s="115">
        <f t="shared" si="89"/>
        <v>25.378113447061033</v>
      </c>
      <c r="M532" s="98">
        <f t="shared" si="82"/>
        <v>25.328613447061034</v>
      </c>
      <c r="N532" s="116">
        <f t="shared" si="83"/>
        <v>25.378613447061031</v>
      </c>
      <c r="O532" s="117">
        <f t="shared" si="84"/>
        <v>25.353613447061033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25.379113447061034</v>
      </c>
      <c r="L533" s="115">
        <f t="shared" si="89"/>
        <v>25.428113447061033</v>
      </c>
      <c r="M533" s="98">
        <f t="shared" si="82"/>
        <v>25.378613447061035</v>
      </c>
      <c r="N533" s="116">
        <f t="shared" si="83"/>
        <v>25.428613447061032</v>
      </c>
      <c r="O533" s="117">
        <f t="shared" si="84"/>
        <v>25.403613447061034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25.429113447061034</v>
      </c>
      <c r="L534" s="115">
        <f t="shared" si="89"/>
        <v>25.478113447061034</v>
      </c>
      <c r="M534" s="98">
        <f t="shared" si="82"/>
        <v>25.428613447061036</v>
      </c>
      <c r="N534" s="116">
        <f t="shared" si="83"/>
        <v>25.478613447061033</v>
      </c>
      <c r="O534" s="117">
        <f t="shared" si="84"/>
        <v>25.453613447061034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25.479113447061035</v>
      </c>
      <c r="L535" s="115">
        <f t="shared" si="89"/>
        <v>25.528113447061035</v>
      </c>
      <c r="M535" s="98">
        <f t="shared" si="82"/>
        <v>25.478613447061036</v>
      </c>
      <c r="N535" s="116">
        <f t="shared" si="83"/>
        <v>25.528613447061034</v>
      </c>
      <c r="O535" s="117">
        <f t="shared" si="84"/>
        <v>25.503613447061035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25.529113447061036</v>
      </c>
      <c r="L536" s="115">
        <f t="shared" si="89"/>
        <v>25.578113447061035</v>
      </c>
      <c r="M536" s="98">
        <f t="shared" si="82"/>
        <v>25.528613447061037</v>
      </c>
      <c r="N536" s="116">
        <f t="shared" si="83"/>
        <v>25.578613447061034</v>
      </c>
      <c r="O536" s="117">
        <f t="shared" si="84"/>
        <v>25.553613447061036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25.579113447061037</v>
      </c>
      <c r="L537" s="115">
        <f t="shared" si="89"/>
        <v>25.628113447061036</v>
      </c>
      <c r="M537" s="98">
        <f t="shared" si="82"/>
        <v>25.578613447061038</v>
      </c>
      <c r="N537" s="116">
        <f t="shared" si="83"/>
        <v>25.628613447061035</v>
      </c>
      <c r="O537" s="117">
        <f t="shared" si="84"/>
        <v>25.603613447061036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25.629113447061037</v>
      </c>
      <c r="L538" s="115">
        <f t="shared" si="89"/>
        <v>25.678113447061037</v>
      </c>
      <c r="M538" s="98">
        <f t="shared" si="82"/>
        <v>25.628613447061038</v>
      </c>
      <c r="N538" s="116">
        <f t="shared" si="83"/>
        <v>25.678613447061036</v>
      </c>
      <c r="O538" s="117">
        <f t="shared" si="84"/>
        <v>25.653613447061037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25.679113447061038</v>
      </c>
      <c r="L539" s="115">
        <f t="shared" si="89"/>
        <v>25.728113447061038</v>
      </c>
      <c r="M539" s="98">
        <f t="shared" si="82"/>
        <v>25.678613447061039</v>
      </c>
      <c r="N539" s="116">
        <f t="shared" si="83"/>
        <v>25.728613447061036</v>
      </c>
      <c r="O539" s="117">
        <f t="shared" si="84"/>
        <v>25.703613447061038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25.729113447061039</v>
      </c>
      <c r="L540" s="115">
        <f t="shared" si="89"/>
        <v>25.778113447061038</v>
      </c>
      <c r="M540" s="98">
        <f t="shared" si="82"/>
        <v>25.72861344706104</v>
      </c>
      <c r="N540" s="116">
        <f t="shared" si="83"/>
        <v>25.778613447061037</v>
      </c>
      <c r="O540" s="117">
        <f t="shared" si="84"/>
        <v>25.753613447061038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25.779113447061039</v>
      </c>
      <c r="L541" s="115">
        <f t="shared" si="89"/>
        <v>25.828113447061039</v>
      </c>
      <c r="M541" s="98">
        <f t="shared" si="82"/>
        <v>25.778613447061041</v>
      </c>
      <c r="N541" s="116">
        <f t="shared" si="83"/>
        <v>25.828613447061038</v>
      </c>
      <c r="O541" s="117">
        <f t="shared" si="84"/>
        <v>25.803613447061039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25.82911344706104</v>
      </c>
      <c r="L542" s="115">
        <f t="shared" si="89"/>
        <v>25.87811344706104</v>
      </c>
      <c r="M542" s="98">
        <f t="shared" si="82"/>
        <v>25.828613447061041</v>
      </c>
      <c r="N542" s="116">
        <f t="shared" si="83"/>
        <v>25.878613447061038</v>
      </c>
      <c r="O542" s="117">
        <f t="shared" si="84"/>
        <v>25.85361344706104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25.879113447061041</v>
      </c>
      <c r="L543" s="115">
        <f t="shared" si="89"/>
        <v>25.92811344706104</v>
      </c>
      <c r="M543" s="98">
        <f t="shared" si="82"/>
        <v>25.878613447061042</v>
      </c>
      <c r="N543" s="116">
        <f t="shared" si="83"/>
        <v>25.928613447061039</v>
      </c>
      <c r="O543" s="117">
        <f t="shared" si="84"/>
        <v>25.903613447061041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25.929113447061042</v>
      </c>
      <c r="L544" s="115">
        <f t="shared" si="89"/>
        <v>25.978113447061041</v>
      </c>
      <c r="M544" s="98">
        <f t="shared" si="82"/>
        <v>25.928613447061043</v>
      </c>
      <c r="N544" s="116">
        <f t="shared" si="83"/>
        <v>25.97861344706104</v>
      </c>
      <c r="O544" s="117">
        <f t="shared" si="84"/>
        <v>25.953613447061041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25.979113447061042</v>
      </c>
      <c r="L545" s="115">
        <f t="shared" si="89"/>
        <v>26.028113447061042</v>
      </c>
      <c r="M545" s="98">
        <f t="shared" si="82"/>
        <v>25.978613447061043</v>
      </c>
      <c r="N545" s="116">
        <f t="shared" si="83"/>
        <v>26.028613447061041</v>
      </c>
      <c r="O545" s="117">
        <f t="shared" si="84"/>
        <v>26.003613447061042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26.029113447061043</v>
      </c>
      <c r="L546" s="115">
        <f t="shared" si="89"/>
        <v>26.078113447061043</v>
      </c>
      <c r="M546" s="98">
        <f t="shared" si="82"/>
        <v>26.028613447061044</v>
      </c>
      <c r="N546" s="116">
        <f t="shared" si="83"/>
        <v>26.078613447061041</v>
      </c>
      <c r="O546" s="117">
        <f t="shared" si="84"/>
        <v>26.053613447061043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26.079113447061044</v>
      </c>
      <c r="L547" s="115">
        <f t="shared" si="89"/>
        <v>26.128113447061043</v>
      </c>
      <c r="M547" s="98">
        <f t="shared" si="82"/>
        <v>26.078613447061045</v>
      </c>
      <c r="N547" s="116">
        <f t="shared" si="83"/>
        <v>26.128613447061042</v>
      </c>
      <c r="O547" s="117">
        <f t="shared" si="84"/>
        <v>26.103613447061043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26.129113447061044</v>
      </c>
      <c r="L548" s="115">
        <f t="shared" si="89"/>
        <v>26.178113447061044</v>
      </c>
      <c r="M548" s="98">
        <f t="shared" si="82"/>
        <v>26.128613447061046</v>
      </c>
      <c r="N548" s="116">
        <f t="shared" si="83"/>
        <v>26.178613447061043</v>
      </c>
      <c r="O548" s="117">
        <f t="shared" si="84"/>
        <v>26.153613447061044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26.179113447061045</v>
      </c>
      <c r="L549" s="115">
        <f t="shared" si="89"/>
        <v>26.228113447061045</v>
      </c>
      <c r="M549" s="98">
        <f t="shared" si="82"/>
        <v>26.178613447061046</v>
      </c>
      <c r="N549" s="116">
        <f t="shared" si="83"/>
        <v>26.228613447061043</v>
      </c>
      <c r="O549" s="117">
        <f t="shared" si="84"/>
        <v>26.203613447061045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26.229113447061046</v>
      </c>
      <c r="L550" s="115">
        <f t="shared" si="89"/>
        <v>26.278113447061045</v>
      </c>
      <c r="M550" s="98">
        <f t="shared" si="82"/>
        <v>26.228613447061047</v>
      </c>
      <c r="N550" s="116">
        <f t="shared" si="83"/>
        <v>26.278613447061044</v>
      </c>
      <c r="O550" s="117">
        <f t="shared" si="84"/>
        <v>26.253613447061046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26.279113447061047</v>
      </c>
      <c r="L551" s="115">
        <f t="shared" si="89"/>
        <v>26.328113447061046</v>
      </c>
      <c r="M551" s="98">
        <f t="shared" si="82"/>
        <v>26.278613447061048</v>
      </c>
      <c r="N551" s="116">
        <f t="shared" si="83"/>
        <v>26.328613447061045</v>
      </c>
      <c r="O551" s="117">
        <f t="shared" si="84"/>
        <v>26.303613447061046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26.329113447061047</v>
      </c>
      <c r="L552" s="115">
        <f t="shared" si="89"/>
        <v>26.378113447061047</v>
      </c>
      <c r="M552" s="98">
        <f t="shared" si="82"/>
        <v>26.328613447061048</v>
      </c>
      <c r="N552" s="116">
        <f t="shared" si="83"/>
        <v>26.378613447061046</v>
      </c>
      <c r="O552" s="117">
        <f t="shared" si="84"/>
        <v>26.353613447061047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26.379113447061048</v>
      </c>
      <c r="L553" s="115">
        <f t="shared" si="89"/>
        <v>26.428113447061047</v>
      </c>
      <c r="M553" s="98">
        <f t="shared" si="82"/>
        <v>26.378613447061049</v>
      </c>
      <c r="N553" s="116">
        <f t="shared" si="83"/>
        <v>26.428613447061046</v>
      </c>
      <c r="O553" s="117">
        <f t="shared" si="84"/>
        <v>26.403613447061048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26.429113447061049</v>
      </c>
      <c r="L554" s="115">
        <f t="shared" si="89"/>
        <v>26.478113447061048</v>
      </c>
      <c r="M554" s="98">
        <f t="shared" si="82"/>
        <v>26.42861344706105</v>
      </c>
      <c r="N554" s="116">
        <f t="shared" si="83"/>
        <v>26.478613447061047</v>
      </c>
      <c r="O554" s="117">
        <f t="shared" si="84"/>
        <v>26.453613447061048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26.479113447061049</v>
      </c>
      <c r="L555" s="115">
        <f t="shared" si="89"/>
        <v>26.528113447061049</v>
      </c>
      <c r="M555" s="98">
        <f t="shared" si="82"/>
        <v>26.478613447061051</v>
      </c>
      <c r="N555" s="116">
        <f t="shared" si="83"/>
        <v>26.528613447061048</v>
      </c>
      <c r="O555" s="117">
        <f t="shared" si="84"/>
        <v>26.503613447061049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26.52911344706105</v>
      </c>
      <c r="L556" s="115">
        <f t="shared" si="89"/>
        <v>26.57811344706105</v>
      </c>
      <c r="M556" s="98">
        <f t="shared" si="82"/>
        <v>26.528613447061051</v>
      </c>
      <c r="N556" s="116">
        <f t="shared" si="83"/>
        <v>26.578613447061048</v>
      </c>
      <c r="O556" s="117">
        <f t="shared" si="84"/>
        <v>26.55361344706105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26.579113447061051</v>
      </c>
      <c r="L557" s="115">
        <f t="shared" si="89"/>
        <v>26.62811344706105</v>
      </c>
      <c r="M557" s="98">
        <f t="shared" si="82"/>
        <v>26.578613447061052</v>
      </c>
      <c r="N557" s="116">
        <f t="shared" si="83"/>
        <v>26.628613447061049</v>
      </c>
      <c r="O557" s="117">
        <f t="shared" si="84"/>
        <v>26.603613447061051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26.629113447061052</v>
      </c>
      <c r="L558" s="115">
        <f t="shared" si="89"/>
        <v>26.678113447061051</v>
      </c>
      <c r="M558" s="98">
        <f t="shared" si="82"/>
        <v>26.628613447061053</v>
      </c>
      <c r="N558" s="116">
        <f t="shared" si="83"/>
        <v>26.67861344706105</v>
      </c>
      <c r="O558" s="117">
        <f t="shared" si="84"/>
        <v>26.653613447061051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26.679113447061052</v>
      </c>
      <c r="L559" s="115">
        <f t="shared" si="89"/>
        <v>26.728113447061052</v>
      </c>
      <c r="M559" s="98">
        <f t="shared" si="82"/>
        <v>26.678613447061053</v>
      </c>
      <c r="N559" s="116">
        <f t="shared" si="83"/>
        <v>26.728613447061051</v>
      </c>
      <c r="O559" s="117">
        <f t="shared" si="84"/>
        <v>26.703613447061052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26.729113447061053</v>
      </c>
      <c r="L560" s="115">
        <f t="shared" si="89"/>
        <v>26.778113447061052</v>
      </c>
      <c r="M560" s="98">
        <f t="shared" si="82"/>
        <v>26.728613447061054</v>
      </c>
      <c r="N560" s="116">
        <f t="shared" si="83"/>
        <v>26.778613447061051</v>
      </c>
      <c r="O560" s="117">
        <f t="shared" si="84"/>
        <v>26.753613447061053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26.779113447061054</v>
      </c>
      <c r="L561" s="115">
        <f t="shared" si="89"/>
        <v>26.828113447061053</v>
      </c>
      <c r="M561" s="98">
        <f t="shared" si="82"/>
        <v>26.778613447061055</v>
      </c>
      <c r="N561" s="116">
        <f t="shared" si="83"/>
        <v>26.828613447061052</v>
      </c>
      <c r="O561" s="117">
        <f t="shared" si="84"/>
        <v>26.803613447061053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26.829113447061054</v>
      </c>
      <c r="L562" s="115">
        <f t="shared" si="89"/>
        <v>26.878113447061054</v>
      </c>
      <c r="M562" s="98">
        <f t="shared" si="82"/>
        <v>26.828613447061056</v>
      </c>
      <c r="N562" s="116">
        <f t="shared" si="83"/>
        <v>26.878613447061053</v>
      </c>
      <c r="O562" s="117">
        <f t="shared" si="84"/>
        <v>26.853613447061054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26.879113447061055</v>
      </c>
      <c r="L563" s="115">
        <f t="shared" si="89"/>
        <v>26.928113447061055</v>
      </c>
      <c r="M563" s="98">
        <f t="shared" si="82"/>
        <v>26.878613447061056</v>
      </c>
      <c r="N563" s="116">
        <f t="shared" si="83"/>
        <v>26.928613447061053</v>
      </c>
      <c r="O563" s="117">
        <f t="shared" si="84"/>
        <v>26.903613447061055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26.929113447061056</v>
      </c>
      <c r="L564" s="115">
        <f t="shared" si="89"/>
        <v>26.978113447061055</v>
      </c>
      <c r="M564" s="98">
        <f t="shared" si="82"/>
        <v>26.928613447061057</v>
      </c>
      <c r="N564" s="116">
        <f t="shared" si="83"/>
        <v>26.978613447061054</v>
      </c>
      <c r="O564" s="117">
        <f t="shared" si="84"/>
        <v>26.953613447061056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26.979113447061057</v>
      </c>
      <c r="L565" s="115">
        <f t="shared" si="89"/>
        <v>27.028113447061056</v>
      </c>
      <c r="M565" s="98">
        <f t="shared" si="82"/>
        <v>26.978613447061058</v>
      </c>
      <c r="N565" s="116">
        <f t="shared" si="83"/>
        <v>27.028613447061055</v>
      </c>
      <c r="O565" s="117">
        <f t="shared" si="84"/>
        <v>27.003613447061056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27.029113447061057</v>
      </c>
      <c r="L566" s="115">
        <f t="shared" si="89"/>
        <v>27.078113447061057</v>
      </c>
      <c r="M566" s="98">
        <f t="shared" si="82"/>
        <v>27.028613447061058</v>
      </c>
      <c r="N566" s="116">
        <f t="shared" si="83"/>
        <v>27.078613447061056</v>
      </c>
      <c r="O566" s="117">
        <f t="shared" si="84"/>
        <v>27.053613447061057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27.079113447061058</v>
      </c>
      <c r="L567" s="115">
        <f t="shared" si="89"/>
        <v>27.128113447061057</v>
      </c>
      <c r="M567" s="98">
        <f t="shared" si="82"/>
        <v>27.078613447061059</v>
      </c>
      <c r="N567" s="116">
        <f t="shared" si="83"/>
        <v>27.128613447061056</v>
      </c>
      <c r="O567" s="117">
        <f t="shared" si="84"/>
        <v>27.103613447061058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27.129113447061059</v>
      </c>
      <c r="L568" s="115">
        <f t="shared" si="89"/>
        <v>27.178113447061058</v>
      </c>
      <c r="M568" s="98">
        <f t="shared" si="82"/>
        <v>27.12861344706106</v>
      </c>
      <c r="N568" s="116">
        <f t="shared" si="83"/>
        <v>27.178613447061057</v>
      </c>
      <c r="O568" s="117">
        <f t="shared" si="84"/>
        <v>27.153613447061058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27.179113447061059</v>
      </c>
      <c r="L569" s="115">
        <f t="shared" si="89"/>
        <v>27.228113447061059</v>
      </c>
      <c r="M569" s="98">
        <f t="shared" si="82"/>
        <v>27.178613447061061</v>
      </c>
      <c r="N569" s="116">
        <f t="shared" si="83"/>
        <v>27.228613447061058</v>
      </c>
      <c r="O569" s="117">
        <f t="shared" si="84"/>
        <v>27.203613447061059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27.22911344706106</v>
      </c>
      <c r="L570" s="115">
        <f t="shared" si="89"/>
        <v>27.27811344706106</v>
      </c>
      <c r="M570" s="98">
        <f t="shared" si="82"/>
        <v>27.228613447061061</v>
      </c>
      <c r="N570" s="116">
        <f t="shared" si="83"/>
        <v>27.278613447061058</v>
      </c>
      <c r="O570" s="117">
        <f t="shared" si="84"/>
        <v>27.25361344706106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27.279113447061061</v>
      </c>
      <c r="L571" s="115">
        <f t="shared" si="89"/>
        <v>27.32811344706106</v>
      </c>
      <c r="M571" s="98">
        <f t="shared" si="82"/>
        <v>27.278613447061062</v>
      </c>
      <c r="N571" s="116">
        <f t="shared" si="83"/>
        <v>27.328613447061059</v>
      </c>
      <c r="O571" s="117">
        <f t="shared" si="84"/>
        <v>27.303613447061061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27.329113447061061</v>
      </c>
      <c r="L572" s="115">
        <f t="shared" si="89"/>
        <v>27.378113447061061</v>
      </c>
      <c r="M572" s="98">
        <f t="shared" si="82"/>
        <v>27.328613447061063</v>
      </c>
      <c r="N572" s="116">
        <f t="shared" si="83"/>
        <v>27.37861344706106</v>
      </c>
      <c r="O572" s="117">
        <f t="shared" si="84"/>
        <v>27.353613447061061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27.379113447061062</v>
      </c>
      <c r="L573" s="115">
        <f t="shared" si="89"/>
        <v>27.428113447061062</v>
      </c>
      <c r="M573" s="98">
        <f t="shared" si="82"/>
        <v>27.378613447061063</v>
      </c>
      <c r="N573" s="116">
        <f t="shared" si="83"/>
        <v>27.428613447061061</v>
      </c>
      <c r="O573" s="117">
        <f t="shared" si="84"/>
        <v>27.403613447061062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27.429113447061063</v>
      </c>
      <c r="L574" s="115">
        <f t="shared" si="89"/>
        <v>27.478113447061062</v>
      </c>
      <c r="M574" s="98">
        <f t="shared" si="82"/>
        <v>27.428613447061064</v>
      </c>
      <c r="N574" s="116">
        <f t="shared" si="83"/>
        <v>27.478613447061061</v>
      </c>
      <c r="O574" s="117">
        <f t="shared" si="84"/>
        <v>27.453613447061063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27.479113447061064</v>
      </c>
      <c r="L575" s="115">
        <f t="shared" si="89"/>
        <v>27.528113447061063</v>
      </c>
      <c r="M575" s="98">
        <f t="shared" si="82"/>
        <v>27.478613447061065</v>
      </c>
      <c r="N575" s="116">
        <f t="shared" si="83"/>
        <v>27.528613447061062</v>
      </c>
      <c r="O575" s="117">
        <f t="shared" si="84"/>
        <v>27.503613447061063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27.529113447061064</v>
      </c>
      <c r="L576" s="115">
        <f t="shared" si="89"/>
        <v>27.578113447061064</v>
      </c>
      <c r="M576" s="98">
        <f t="shared" si="82"/>
        <v>27.528613447061066</v>
      </c>
      <c r="N576" s="116">
        <f t="shared" si="83"/>
        <v>27.578613447061063</v>
      </c>
      <c r="O576" s="117">
        <f t="shared" si="84"/>
        <v>27.553613447061064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27.579113447061065</v>
      </c>
      <c r="L577" s="115">
        <f t="shared" si="89"/>
        <v>27.628113447061065</v>
      </c>
      <c r="M577" s="98">
        <f t="shared" si="82"/>
        <v>27.578613447061066</v>
      </c>
      <c r="N577" s="116">
        <f t="shared" si="83"/>
        <v>27.628613447061063</v>
      </c>
      <c r="O577" s="117">
        <f t="shared" si="84"/>
        <v>27.603613447061065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27.629113447061066</v>
      </c>
      <c r="L578" s="115">
        <f t="shared" si="89"/>
        <v>27.678113447061065</v>
      </c>
      <c r="M578" s="98">
        <f t="shared" si="82"/>
        <v>27.628613447061067</v>
      </c>
      <c r="N578" s="116">
        <f t="shared" si="83"/>
        <v>27.678613447061064</v>
      </c>
      <c r="O578" s="117">
        <f t="shared" si="84"/>
        <v>27.653613447061066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27.679113447061066</v>
      </c>
      <c r="L579" s="115">
        <f t="shared" si="89"/>
        <v>27.728113447061066</v>
      </c>
      <c r="M579" s="98">
        <f t="shared" si="82"/>
        <v>27.678613447061068</v>
      </c>
      <c r="N579" s="116">
        <f t="shared" si="83"/>
        <v>27.728613447061065</v>
      </c>
      <c r="O579" s="117">
        <f t="shared" si="84"/>
        <v>27.703613447061066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27.729113447061067</v>
      </c>
      <c r="L580" s="115">
        <f t="shared" si="89"/>
        <v>27.778113447061067</v>
      </c>
      <c r="M580" s="98">
        <f t="shared" si="82"/>
        <v>27.728613447061068</v>
      </c>
      <c r="N580" s="116">
        <f t="shared" si="83"/>
        <v>27.778613447061066</v>
      </c>
      <c r="O580" s="117">
        <f t="shared" si="84"/>
        <v>27.753613447061067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27.779113447061068</v>
      </c>
      <c r="L581" s="115">
        <f t="shared" si="89"/>
        <v>27.828113447061067</v>
      </c>
      <c r="M581" s="98">
        <f t="shared" ref="M581:M644" si="92">K581-5*10^-(D$2+1)</f>
        <v>27.778613447061069</v>
      </c>
      <c r="N581" s="116">
        <f t="shared" ref="N581:N644" si="93">L581+5*10^-(D$2+1)</f>
        <v>27.828613447061066</v>
      </c>
      <c r="O581" s="117">
        <f t="shared" ref="O581:O644" si="94">AVERAGE(K581,L581)</f>
        <v>27.803613447061068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27.829113447061069</v>
      </c>
      <c r="L582" s="115">
        <f t="shared" ref="L582:L645" si="99">K582+$I$4-POWER(10,-$D$2)</f>
        <v>27.878113447061068</v>
      </c>
      <c r="M582" s="98">
        <f t="shared" si="92"/>
        <v>27.82861344706107</v>
      </c>
      <c r="N582" s="116">
        <f t="shared" si="93"/>
        <v>27.878613447061067</v>
      </c>
      <c r="O582" s="117">
        <f t="shared" si="94"/>
        <v>27.853613447061068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27.879113447061069</v>
      </c>
      <c r="L583" s="115">
        <f t="shared" si="99"/>
        <v>27.928113447061069</v>
      </c>
      <c r="M583" s="98">
        <f t="shared" si="92"/>
        <v>27.87861344706107</v>
      </c>
      <c r="N583" s="116">
        <f t="shared" si="93"/>
        <v>27.928613447061068</v>
      </c>
      <c r="O583" s="117">
        <f t="shared" si="94"/>
        <v>27.903613447061069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27.92911344706107</v>
      </c>
      <c r="L584" s="115">
        <f t="shared" si="99"/>
        <v>27.97811344706107</v>
      </c>
      <c r="M584" s="98">
        <f t="shared" si="92"/>
        <v>27.928613447061071</v>
      </c>
      <c r="N584" s="116">
        <f t="shared" si="93"/>
        <v>27.978613447061068</v>
      </c>
      <c r="O584" s="117">
        <f t="shared" si="94"/>
        <v>27.95361344706107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27.979113447061071</v>
      </c>
      <c r="L585" s="115">
        <f t="shared" si="99"/>
        <v>28.02811344706107</v>
      </c>
      <c r="M585" s="98">
        <f t="shared" si="92"/>
        <v>27.978613447061072</v>
      </c>
      <c r="N585" s="116">
        <f t="shared" si="93"/>
        <v>28.028613447061069</v>
      </c>
      <c r="O585" s="117">
        <f t="shared" si="94"/>
        <v>28.00361344706107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28.029113447061071</v>
      </c>
      <c r="L586" s="115">
        <f t="shared" si="99"/>
        <v>28.078113447061071</v>
      </c>
      <c r="M586" s="98">
        <f t="shared" si="92"/>
        <v>28.028613447061073</v>
      </c>
      <c r="N586" s="116">
        <f t="shared" si="93"/>
        <v>28.07861344706107</v>
      </c>
      <c r="O586" s="117">
        <f t="shared" si="94"/>
        <v>28.053613447061071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28.079113447061072</v>
      </c>
      <c r="L587" s="115">
        <f t="shared" si="99"/>
        <v>28.128113447061072</v>
      </c>
      <c r="M587" s="98">
        <f t="shared" si="92"/>
        <v>28.078613447061073</v>
      </c>
      <c r="N587" s="116">
        <f t="shared" si="93"/>
        <v>28.12861344706107</v>
      </c>
      <c r="O587" s="117">
        <f t="shared" si="94"/>
        <v>28.103613447061072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28.129113447061073</v>
      </c>
      <c r="L588" s="115">
        <f t="shared" si="99"/>
        <v>28.178113447061072</v>
      </c>
      <c r="M588" s="98">
        <f t="shared" si="92"/>
        <v>28.128613447061074</v>
      </c>
      <c r="N588" s="116">
        <f t="shared" si="93"/>
        <v>28.178613447061071</v>
      </c>
      <c r="O588" s="117">
        <f t="shared" si="94"/>
        <v>28.153613447061073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28.179113447061074</v>
      </c>
      <c r="L589" s="115">
        <f t="shared" si="99"/>
        <v>28.228113447061073</v>
      </c>
      <c r="M589" s="98">
        <f t="shared" si="92"/>
        <v>28.178613447061075</v>
      </c>
      <c r="N589" s="116">
        <f t="shared" si="93"/>
        <v>28.228613447061072</v>
      </c>
      <c r="O589" s="117">
        <f t="shared" si="94"/>
        <v>28.203613447061073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28.229113447061074</v>
      </c>
      <c r="L590" s="115">
        <f t="shared" si="99"/>
        <v>28.278113447061074</v>
      </c>
      <c r="M590" s="98">
        <f t="shared" si="92"/>
        <v>28.228613447061075</v>
      </c>
      <c r="N590" s="116">
        <f t="shared" si="93"/>
        <v>28.278613447061073</v>
      </c>
      <c r="O590" s="117">
        <f t="shared" si="94"/>
        <v>28.253613447061074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28.279113447061075</v>
      </c>
      <c r="L591" s="115">
        <f t="shared" si="99"/>
        <v>28.328113447061074</v>
      </c>
      <c r="M591" s="98">
        <f t="shared" si="92"/>
        <v>28.278613447061076</v>
      </c>
      <c r="N591" s="116">
        <f t="shared" si="93"/>
        <v>28.328613447061073</v>
      </c>
      <c r="O591" s="117">
        <f t="shared" si="94"/>
        <v>28.303613447061075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28.329113447061076</v>
      </c>
      <c r="L592" s="115">
        <f t="shared" si="99"/>
        <v>28.378113447061075</v>
      </c>
      <c r="M592" s="98">
        <f t="shared" si="92"/>
        <v>28.328613447061077</v>
      </c>
      <c r="N592" s="116">
        <f t="shared" si="93"/>
        <v>28.378613447061074</v>
      </c>
      <c r="O592" s="117">
        <f t="shared" si="94"/>
        <v>28.353613447061075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28.379113447061076</v>
      </c>
      <c r="L593" s="115">
        <f t="shared" si="99"/>
        <v>28.428113447061076</v>
      </c>
      <c r="M593" s="98">
        <f t="shared" si="92"/>
        <v>28.378613447061078</v>
      </c>
      <c r="N593" s="116">
        <f t="shared" si="93"/>
        <v>28.428613447061075</v>
      </c>
      <c r="O593" s="117">
        <f t="shared" si="94"/>
        <v>28.403613447061076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28.429113447061077</v>
      </c>
      <c r="L594" s="115">
        <f t="shared" si="99"/>
        <v>28.478113447061077</v>
      </c>
      <c r="M594" s="98">
        <f t="shared" si="92"/>
        <v>28.428613447061078</v>
      </c>
      <c r="N594" s="116">
        <f t="shared" si="93"/>
        <v>28.478613447061075</v>
      </c>
      <c r="O594" s="117">
        <f t="shared" si="94"/>
        <v>28.453613447061077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28.479113447061078</v>
      </c>
      <c r="L595" s="115">
        <f t="shared" si="99"/>
        <v>28.528113447061077</v>
      </c>
      <c r="M595" s="98">
        <f t="shared" si="92"/>
        <v>28.478613447061079</v>
      </c>
      <c r="N595" s="116">
        <f t="shared" si="93"/>
        <v>28.528613447061076</v>
      </c>
      <c r="O595" s="117">
        <f t="shared" si="94"/>
        <v>28.503613447061078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28.529113447061079</v>
      </c>
      <c r="L596" s="115">
        <f t="shared" si="99"/>
        <v>28.578113447061078</v>
      </c>
      <c r="M596" s="98">
        <f t="shared" si="92"/>
        <v>28.52861344706108</v>
      </c>
      <c r="N596" s="116">
        <f t="shared" si="93"/>
        <v>28.578613447061077</v>
      </c>
      <c r="O596" s="117">
        <f t="shared" si="94"/>
        <v>28.553613447061078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28.579113447061079</v>
      </c>
      <c r="L597" s="115">
        <f t="shared" si="99"/>
        <v>28.628113447061079</v>
      </c>
      <c r="M597" s="98">
        <f t="shared" si="92"/>
        <v>28.57861344706108</v>
      </c>
      <c r="N597" s="116">
        <f t="shared" si="93"/>
        <v>28.628613447061078</v>
      </c>
      <c r="O597" s="117">
        <f t="shared" si="94"/>
        <v>28.603613447061079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28.62911344706108</v>
      </c>
      <c r="L598" s="115">
        <f t="shared" si="99"/>
        <v>28.678113447061079</v>
      </c>
      <c r="M598" s="98">
        <f t="shared" si="92"/>
        <v>28.628613447061081</v>
      </c>
      <c r="N598" s="116">
        <f t="shared" si="93"/>
        <v>28.678613447061078</v>
      </c>
      <c r="O598" s="117">
        <f t="shared" si="94"/>
        <v>28.65361344706108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28.679113447061081</v>
      </c>
      <c r="L599" s="115">
        <f t="shared" si="99"/>
        <v>28.72811344706108</v>
      </c>
      <c r="M599" s="98">
        <f t="shared" si="92"/>
        <v>28.678613447061082</v>
      </c>
      <c r="N599" s="116">
        <f t="shared" si="93"/>
        <v>28.728613447061079</v>
      </c>
      <c r="O599" s="117">
        <f t="shared" si="94"/>
        <v>28.70361344706108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28.729113447061081</v>
      </c>
      <c r="L600" s="115">
        <f t="shared" si="99"/>
        <v>28.778113447061081</v>
      </c>
      <c r="M600" s="98">
        <f t="shared" si="92"/>
        <v>28.728613447061083</v>
      </c>
      <c r="N600" s="116">
        <f t="shared" si="93"/>
        <v>28.77861344706108</v>
      </c>
      <c r="O600" s="117">
        <f t="shared" si="94"/>
        <v>28.753613447061081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28.779113447061082</v>
      </c>
      <c r="L601" s="115">
        <f t="shared" si="99"/>
        <v>28.828113447061082</v>
      </c>
      <c r="M601" s="98">
        <f t="shared" si="92"/>
        <v>28.778613447061083</v>
      </c>
      <c r="N601" s="116">
        <f t="shared" si="93"/>
        <v>28.82861344706108</v>
      </c>
      <c r="O601" s="117">
        <f t="shared" si="94"/>
        <v>28.803613447061082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28.829113447061083</v>
      </c>
      <c r="L602" s="115">
        <f t="shared" si="99"/>
        <v>28.878113447061082</v>
      </c>
      <c r="M602" s="98">
        <f t="shared" si="92"/>
        <v>28.828613447061084</v>
      </c>
      <c r="N602" s="116">
        <f t="shared" si="93"/>
        <v>28.878613447061081</v>
      </c>
      <c r="O602" s="117">
        <f t="shared" si="94"/>
        <v>28.853613447061083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28.879113447061084</v>
      </c>
      <c r="L603" s="115">
        <f t="shared" si="99"/>
        <v>28.928113447061083</v>
      </c>
      <c r="M603" s="98">
        <f t="shared" si="92"/>
        <v>28.878613447061085</v>
      </c>
      <c r="N603" s="116">
        <f t="shared" si="93"/>
        <v>28.928613447061082</v>
      </c>
      <c r="O603" s="117">
        <f t="shared" si="94"/>
        <v>28.903613447061083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28.929113447061084</v>
      </c>
      <c r="L604" s="115">
        <f t="shared" si="99"/>
        <v>28.978113447061084</v>
      </c>
      <c r="M604" s="98">
        <f t="shared" si="92"/>
        <v>28.928613447061085</v>
      </c>
      <c r="N604" s="116">
        <f t="shared" si="93"/>
        <v>28.978613447061083</v>
      </c>
      <c r="O604" s="117">
        <f t="shared" si="94"/>
        <v>28.953613447061084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28.979113447061085</v>
      </c>
      <c r="L605" s="115">
        <f t="shared" si="99"/>
        <v>29.028113447061084</v>
      </c>
      <c r="M605" s="98">
        <f t="shared" si="92"/>
        <v>28.978613447061086</v>
      </c>
      <c r="N605" s="116">
        <f t="shared" si="93"/>
        <v>29.028613447061083</v>
      </c>
      <c r="O605" s="117">
        <f t="shared" si="94"/>
        <v>29.003613447061085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29.029113447061086</v>
      </c>
      <c r="L606" s="115">
        <f t="shared" si="99"/>
        <v>29.078113447061085</v>
      </c>
      <c r="M606" s="98">
        <f t="shared" si="92"/>
        <v>29.028613447061087</v>
      </c>
      <c r="N606" s="116">
        <f t="shared" si="93"/>
        <v>29.078613447061084</v>
      </c>
      <c r="O606" s="117">
        <f t="shared" si="94"/>
        <v>29.053613447061085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29.079113447061086</v>
      </c>
      <c r="L607" s="115">
        <f t="shared" si="99"/>
        <v>29.128113447061086</v>
      </c>
      <c r="M607" s="98">
        <f t="shared" si="92"/>
        <v>29.078613447061088</v>
      </c>
      <c r="N607" s="116">
        <f t="shared" si="93"/>
        <v>29.128613447061085</v>
      </c>
      <c r="O607" s="117">
        <f t="shared" si="94"/>
        <v>29.103613447061086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29.129113447061087</v>
      </c>
      <c r="L608" s="115">
        <f t="shared" si="99"/>
        <v>29.178113447061087</v>
      </c>
      <c r="M608" s="98">
        <f t="shared" si="92"/>
        <v>29.128613447061088</v>
      </c>
      <c r="N608" s="116">
        <f t="shared" si="93"/>
        <v>29.178613447061085</v>
      </c>
      <c r="O608" s="117">
        <f t="shared" si="94"/>
        <v>29.153613447061087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29.179113447061088</v>
      </c>
      <c r="L609" s="115">
        <f t="shared" si="99"/>
        <v>29.228113447061087</v>
      </c>
      <c r="M609" s="98">
        <f t="shared" si="92"/>
        <v>29.178613447061089</v>
      </c>
      <c r="N609" s="116">
        <f t="shared" si="93"/>
        <v>29.228613447061086</v>
      </c>
      <c r="O609" s="117">
        <f t="shared" si="94"/>
        <v>29.203613447061088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29.229113447061088</v>
      </c>
      <c r="L610" s="115">
        <f t="shared" si="99"/>
        <v>29.278113447061088</v>
      </c>
      <c r="M610" s="98">
        <f t="shared" si="92"/>
        <v>29.22861344706109</v>
      </c>
      <c r="N610" s="116">
        <f t="shared" si="93"/>
        <v>29.278613447061087</v>
      </c>
      <c r="O610" s="117">
        <f t="shared" si="94"/>
        <v>29.253613447061088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29.279113447061089</v>
      </c>
      <c r="L611" s="115">
        <f t="shared" si="99"/>
        <v>29.328113447061089</v>
      </c>
      <c r="M611" s="98">
        <f t="shared" si="92"/>
        <v>29.27861344706109</v>
      </c>
      <c r="N611" s="116">
        <f t="shared" si="93"/>
        <v>29.328613447061088</v>
      </c>
      <c r="O611" s="117">
        <f t="shared" si="94"/>
        <v>29.303613447061089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29.32911344706109</v>
      </c>
      <c r="L612" s="115">
        <f t="shared" si="99"/>
        <v>29.378113447061089</v>
      </c>
      <c r="M612" s="98">
        <f t="shared" si="92"/>
        <v>29.328613447061091</v>
      </c>
      <c r="N612" s="116">
        <f t="shared" si="93"/>
        <v>29.378613447061088</v>
      </c>
      <c r="O612" s="117">
        <f t="shared" si="94"/>
        <v>29.35361344706109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29.379113447061091</v>
      </c>
      <c r="L613" s="115">
        <f t="shared" si="99"/>
        <v>29.42811344706109</v>
      </c>
      <c r="M613" s="98">
        <f t="shared" si="92"/>
        <v>29.378613447061092</v>
      </c>
      <c r="N613" s="116">
        <f t="shared" si="93"/>
        <v>29.428613447061089</v>
      </c>
      <c r="O613" s="117">
        <f t="shared" si="94"/>
        <v>29.40361344706109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29.429113447061091</v>
      </c>
      <c r="L614" s="115">
        <f t="shared" si="99"/>
        <v>29.478113447061091</v>
      </c>
      <c r="M614" s="98">
        <f t="shared" si="92"/>
        <v>29.428613447061093</v>
      </c>
      <c r="N614" s="116">
        <f t="shared" si="93"/>
        <v>29.47861344706109</v>
      </c>
      <c r="O614" s="117">
        <f t="shared" si="94"/>
        <v>29.453613447061091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29.479113447061092</v>
      </c>
      <c r="L615" s="115">
        <f t="shared" si="99"/>
        <v>29.528113447061092</v>
      </c>
      <c r="M615" s="98">
        <f t="shared" si="92"/>
        <v>29.478613447061093</v>
      </c>
      <c r="N615" s="116">
        <f t="shared" si="93"/>
        <v>29.52861344706109</v>
      </c>
      <c r="O615" s="117">
        <f t="shared" si="94"/>
        <v>29.503613447061092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29.529113447061093</v>
      </c>
      <c r="L616" s="115">
        <f t="shared" si="99"/>
        <v>29.578113447061092</v>
      </c>
      <c r="M616" s="98">
        <f t="shared" si="92"/>
        <v>29.528613447061094</v>
      </c>
      <c r="N616" s="116">
        <f t="shared" si="93"/>
        <v>29.578613447061091</v>
      </c>
      <c r="O616" s="117">
        <f t="shared" si="94"/>
        <v>29.553613447061093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29.579113447061093</v>
      </c>
      <c r="L617" s="115">
        <f t="shared" si="99"/>
        <v>29.628113447061093</v>
      </c>
      <c r="M617" s="98">
        <f t="shared" si="92"/>
        <v>29.578613447061095</v>
      </c>
      <c r="N617" s="116">
        <f t="shared" si="93"/>
        <v>29.628613447061092</v>
      </c>
      <c r="O617" s="117">
        <f t="shared" si="94"/>
        <v>29.603613447061093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29.629113447061094</v>
      </c>
      <c r="L618" s="115">
        <f t="shared" si="99"/>
        <v>29.678113447061094</v>
      </c>
      <c r="M618" s="98">
        <f t="shared" si="92"/>
        <v>29.628613447061095</v>
      </c>
      <c r="N618" s="116">
        <f t="shared" si="93"/>
        <v>29.678613447061093</v>
      </c>
      <c r="O618" s="117">
        <f t="shared" si="94"/>
        <v>29.653613447061094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29.679113447061095</v>
      </c>
      <c r="L619" s="115">
        <f t="shared" si="99"/>
        <v>29.728113447061094</v>
      </c>
      <c r="M619" s="98">
        <f t="shared" si="92"/>
        <v>29.678613447061096</v>
      </c>
      <c r="N619" s="116">
        <f t="shared" si="93"/>
        <v>29.728613447061093</v>
      </c>
      <c r="O619" s="117">
        <f t="shared" si="94"/>
        <v>29.703613447061095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29.729113447061096</v>
      </c>
      <c r="L620" s="115">
        <f t="shared" si="99"/>
        <v>29.778113447061095</v>
      </c>
      <c r="M620" s="98">
        <f t="shared" si="92"/>
        <v>29.728613447061097</v>
      </c>
      <c r="N620" s="116">
        <f t="shared" si="93"/>
        <v>29.778613447061094</v>
      </c>
      <c r="O620" s="117">
        <f t="shared" si="94"/>
        <v>29.753613447061095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29.779113447061096</v>
      </c>
      <c r="L621" s="115">
        <f t="shared" si="99"/>
        <v>29.828113447061096</v>
      </c>
      <c r="M621" s="98">
        <f t="shared" si="92"/>
        <v>29.778613447061097</v>
      </c>
      <c r="N621" s="116">
        <f t="shared" si="93"/>
        <v>29.828613447061095</v>
      </c>
      <c r="O621" s="117">
        <f t="shared" si="94"/>
        <v>29.803613447061096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29.829113447061097</v>
      </c>
      <c r="L622" s="115">
        <f t="shared" si="99"/>
        <v>29.878113447061097</v>
      </c>
      <c r="M622" s="98">
        <f t="shared" si="92"/>
        <v>29.828613447061098</v>
      </c>
      <c r="N622" s="116">
        <f t="shared" si="93"/>
        <v>29.878613447061095</v>
      </c>
      <c r="O622" s="117">
        <f t="shared" si="94"/>
        <v>29.853613447061097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29.879113447061098</v>
      </c>
      <c r="L623" s="115">
        <f t="shared" si="99"/>
        <v>29.928113447061097</v>
      </c>
      <c r="M623" s="98">
        <f t="shared" si="92"/>
        <v>29.878613447061099</v>
      </c>
      <c r="N623" s="116">
        <f t="shared" si="93"/>
        <v>29.928613447061096</v>
      </c>
      <c r="O623" s="117">
        <f t="shared" si="94"/>
        <v>29.903613447061097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29.929113447061098</v>
      </c>
      <c r="L624" s="115">
        <f t="shared" si="99"/>
        <v>29.978113447061098</v>
      </c>
      <c r="M624" s="98">
        <f t="shared" si="92"/>
        <v>29.9286134470611</v>
      </c>
      <c r="N624" s="116">
        <f t="shared" si="93"/>
        <v>29.978613447061097</v>
      </c>
      <c r="O624" s="117">
        <f t="shared" si="94"/>
        <v>29.953613447061098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29.979113447061099</v>
      </c>
      <c r="L625" s="115">
        <f t="shared" si="99"/>
        <v>30.028113447061099</v>
      </c>
      <c r="M625" s="98">
        <f t="shared" si="92"/>
        <v>29.9786134470611</v>
      </c>
      <c r="N625" s="116">
        <f t="shared" si="93"/>
        <v>30.028613447061097</v>
      </c>
      <c r="O625" s="117">
        <f t="shared" si="94"/>
        <v>30.003613447061099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30.0291134470611</v>
      </c>
      <c r="L626" s="115">
        <f t="shared" si="99"/>
        <v>30.078113447061099</v>
      </c>
      <c r="M626" s="98">
        <f t="shared" si="92"/>
        <v>30.028613447061101</v>
      </c>
      <c r="N626" s="116">
        <f t="shared" si="93"/>
        <v>30.078613447061098</v>
      </c>
      <c r="O626" s="117">
        <f t="shared" si="94"/>
        <v>30.0536134470611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30.079113447061101</v>
      </c>
      <c r="L627" s="115">
        <f t="shared" si="99"/>
        <v>30.1281134470611</v>
      </c>
      <c r="M627" s="98">
        <f t="shared" si="92"/>
        <v>30.078613447061102</v>
      </c>
      <c r="N627" s="116">
        <f t="shared" si="93"/>
        <v>30.128613447061099</v>
      </c>
      <c r="O627" s="117">
        <f t="shared" si="94"/>
        <v>30.1036134470611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30.129113447061101</v>
      </c>
      <c r="L628" s="115">
        <f t="shared" si="99"/>
        <v>30.178113447061101</v>
      </c>
      <c r="M628" s="98">
        <f t="shared" si="92"/>
        <v>30.128613447061102</v>
      </c>
      <c r="N628" s="116">
        <f t="shared" si="93"/>
        <v>30.1786134470611</v>
      </c>
      <c r="O628" s="117">
        <f t="shared" si="94"/>
        <v>30.153613447061101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30.179113447061102</v>
      </c>
      <c r="L629" s="115">
        <f t="shared" si="99"/>
        <v>30.228113447061101</v>
      </c>
      <c r="M629" s="98">
        <f t="shared" si="92"/>
        <v>30.178613447061103</v>
      </c>
      <c r="N629" s="116">
        <f t="shared" si="93"/>
        <v>30.2286134470611</v>
      </c>
      <c r="O629" s="117">
        <f t="shared" si="94"/>
        <v>30.203613447061102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30.229113447061103</v>
      </c>
      <c r="L630" s="115">
        <f t="shared" si="99"/>
        <v>30.278113447061102</v>
      </c>
      <c r="M630" s="98">
        <f t="shared" si="92"/>
        <v>30.228613447061104</v>
      </c>
      <c r="N630" s="116">
        <f t="shared" si="93"/>
        <v>30.278613447061101</v>
      </c>
      <c r="O630" s="117">
        <f t="shared" si="94"/>
        <v>30.253613447061102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30.279113447061103</v>
      </c>
      <c r="L631" s="115">
        <f t="shared" si="99"/>
        <v>30.328113447061103</v>
      </c>
      <c r="M631" s="98">
        <f t="shared" si="92"/>
        <v>30.278613447061105</v>
      </c>
      <c r="N631" s="116">
        <f t="shared" si="93"/>
        <v>30.328613447061102</v>
      </c>
      <c r="O631" s="117">
        <f t="shared" si="94"/>
        <v>30.303613447061103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30.329113447061104</v>
      </c>
      <c r="L632" s="115">
        <f t="shared" si="99"/>
        <v>30.378113447061104</v>
      </c>
      <c r="M632" s="98">
        <f t="shared" si="92"/>
        <v>30.328613447061105</v>
      </c>
      <c r="N632" s="116">
        <f t="shared" si="93"/>
        <v>30.378613447061102</v>
      </c>
      <c r="O632" s="117">
        <f t="shared" si="94"/>
        <v>30.353613447061104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30.379113447061105</v>
      </c>
      <c r="L633" s="115">
        <f t="shared" si="99"/>
        <v>30.428113447061104</v>
      </c>
      <c r="M633" s="98">
        <f t="shared" si="92"/>
        <v>30.378613447061106</v>
      </c>
      <c r="N633" s="116">
        <f t="shared" si="93"/>
        <v>30.428613447061103</v>
      </c>
      <c r="O633" s="117">
        <f t="shared" si="94"/>
        <v>30.403613447061105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30.429113447061106</v>
      </c>
      <c r="L634" s="115">
        <f t="shared" si="99"/>
        <v>30.478113447061105</v>
      </c>
      <c r="M634" s="98">
        <f t="shared" si="92"/>
        <v>30.428613447061107</v>
      </c>
      <c r="N634" s="116">
        <f t="shared" si="93"/>
        <v>30.478613447061104</v>
      </c>
      <c r="O634" s="117">
        <f t="shared" si="94"/>
        <v>30.453613447061105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30.479113447061106</v>
      </c>
      <c r="L635" s="115">
        <f t="shared" si="99"/>
        <v>30.528113447061106</v>
      </c>
      <c r="M635" s="98">
        <f t="shared" si="92"/>
        <v>30.478613447061107</v>
      </c>
      <c r="N635" s="116">
        <f t="shared" si="93"/>
        <v>30.528613447061105</v>
      </c>
      <c r="O635" s="117">
        <f t="shared" si="94"/>
        <v>30.503613447061106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30.529113447061107</v>
      </c>
      <c r="L636" s="115">
        <f t="shared" si="99"/>
        <v>30.578113447061106</v>
      </c>
      <c r="M636" s="98">
        <f t="shared" si="92"/>
        <v>30.528613447061108</v>
      </c>
      <c r="N636" s="116">
        <f t="shared" si="93"/>
        <v>30.578613447061105</v>
      </c>
      <c r="O636" s="117">
        <f t="shared" si="94"/>
        <v>30.553613447061107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30.579113447061108</v>
      </c>
      <c r="L637" s="115">
        <f t="shared" si="99"/>
        <v>30.628113447061107</v>
      </c>
      <c r="M637" s="98">
        <f t="shared" si="92"/>
        <v>30.578613447061109</v>
      </c>
      <c r="N637" s="116">
        <f t="shared" si="93"/>
        <v>30.628613447061106</v>
      </c>
      <c r="O637" s="117">
        <f t="shared" si="94"/>
        <v>30.603613447061107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30.629113447061108</v>
      </c>
      <c r="L638" s="115">
        <f t="shared" si="99"/>
        <v>30.678113447061108</v>
      </c>
      <c r="M638" s="98">
        <f t="shared" si="92"/>
        <v>30.62861344706111</v>
      </c>
      <c r="N638" s="116">
        <f t="shared" si="93"/>
        <v>30.678613447061107</v>
      </c>
      <c r="O638" s="117">
        <f t="shared" si="94"/>
        <v>30.653613447061108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30.679113447061109</v>
      </c>
      <c r="L639" s="115">
        <f t="shared" si="99"/>
        <v>30.728113447061109</v>
      </c>
      <c r="M639" s="98">
        <f t="shared" si="92"/>
        <v>30.67861344706111</v>
      </c>
      <c r="N639" s="116">
        <f t="shared" si="93"/>
        <v>30.728613447061107</v>
      </c>
      <c r="O639" s="117">
        <f t="shared" si="94"/>
        <v>30.703613447061109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30.72911344706111</v>
      </c>
      <c r="L640" s="115">
        <f t="shared" si="99"/>
        <v>30.778113447061109</v>
      </c>
      <c r="M640" s="98">
        <f t="shared" si="92"/>
        <v>30.728613447061111</v>
      </c>
      <c r="N640" s="116">
        <f t="shared" si="93"/>
        <v>30.778613447061108</v>
      </c>
      <c r="O640" s="117">
        <f t="shared" si="94"/>
        <v>30.75361344706111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30.779113447061111</v>
      </c>
      <c r="L641" s="115">
        <f t="shared" si="99"/>
        <v>30.82811344706111</v>
      </c>
      <c r="M641" s="98">
        <f t="shared" si="92"/>
        <v>30.778613447061112</v>
      </c>
      <c r="N641" s="116">
        <f t="shared" si="93"/>
        <v>30.828613447061109</v>
      </c>
      <c r="O641" s="117">
        <f t="shared" si="94"/>
        <v>30.80361344706111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30.829113447061111</v>
      </c>
      <c r="L642" s="115">
        <f t="shared" si="99"/>
        <v>30.878113447061111</v>
      </c>
      <c r="M642" s="98">
        <f t="shared" si="92"/>
        <v>30.828613447061112</v>
      </c>
      <c r="N642" s="116">
        <f t="shared" si="93"/>
        <v>30.87861344706111</v>
      </c>
      <c r="O642" s="117">
        <f t="shared" si="94"/>
        <v>30.853613447061111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30.879113447061112</v>
      </c>
      <c r="L643" s="115">
        <f t="shared" si="99"/>
        <v>30.928113447061111</v>
      </c>
      <c r="M643" s="98">
        <f t="shared" si="92"/>
        <v>30.878613447061113</v>
      </c>
      <c r="N643" s="116">
        <f t="shared" si="93"/>
        <v>30.92861344706111</v>
      </c>
      <c r="O643" s="117">
        <f t="shared" si="94"/>
        <v>30.903613447061112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30.929113447061113</v>
      </c>
      <c r="L644" s="115">
        <f t="shared" si="99"/>
        <v>30.978113447061112</v>
      </c>
      <c r="M644" s="98">
        <f t="shared" si="92"/>
        <v>30.928613447061114</v>
      </c>
      <c r="N644" s="116">
        <f t="shared" si="93"/>
        <v>30.978613447061111</v>
      </c>
      <c r="O644" s="117">
        <f t="shared" si="94"/>
        <v>30.953613447061112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30.979113447061113</v>
      </c>
      <c r="L645" s="115">
        <f t="shared" si="99"/>
        <v>31.028113447061113</v>
      </c>
      <c r="M645" s="98">
        <f t="shared" ref="M645:M708" si="102">K645-5*10^-(D$2+1)</f>
        <v>30.978613447061115</v>
      </c>
      <c r="N645" s="116">
        <f t="shared" ref="N645:N708" si="103">L645+5*10^-(D$2+1)</f>
        <v>31.028613447061112</v>
      </c>
      <c r="O645" s="117">
        <f t="shared" ref="O645:O708" si="104">AVERAGE(K645,L645)</f>
        <v>31.003613447061113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31.029113447061114</v>
      </c>
      <c r="L646" s="115">
        <f t="shared" ref="L646:L709" si="109">K646+$I$4-POWER(10,-$D$2)</f>
        <v>31.078113447061114</v>
      </c>
      <c r="M646" s="98">
        <f t="shared" si="102"/>
        <v>31.028613447061115</v>
      </c>
      <c r="N646" s="116">
        <f t="shared" si="103"/>
        <v>31.078613447061112</v>
      </c>
      <c r="O646" s="117">
        <f t="shared" si="104"/>
        <v>31.053613447061114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31.079113447061115</v>
      </c>
      <c r="L647" s="115">
        <f t="shared" si="109"/>
        <v>31.128113447061114</v>
      </c>
      <c r="M647" s="98">
        <f t="shared" si="102"/>
        <v>31.078613447061116</v>
      </c>
      <c r="N647" s="116">
        <f t="shared" si="103"/>
        <v>31.128613447061113</v>
      </c>
      <c r="O647" s="117">
        <f t="shared" si="104"/>
        <v>31.103613447061115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31.129113447061115</v>
      </c>
      <c r="L648" s="115">
        <f t="shared" si="109"/>
        <v>31.178113447061115</v>
      </c>
      <c r="M648" s="98">
        <f t="shared" si="102"/>
        <v>31.128613447061117</v>
      </c>
      <c r="N648" s="116">
        <f t="shared" si="103"/>
        <v>31.178613447061114</v>
      </c>
      <c r="O648" s="117">
        <f t="shared" si="104"/>
        <v>31.153613447061115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31.179113447061116</v>
      </c>
      <c r="L649" s="115">
        <f t="shared" si="109"/>
        <v>31.228113447061116</v>
      </c>
      <c r="M649" s="98">
        <f t="shared" si="102"/>
        <v>31.178613447061117</v>
      </c>
      <c r="N649" s="116">
        <f t="shared" si="103"/>
        <v>31.228613447061115</v>
      </c>
      <c r="O649" s="117">
        <f t="shared" si="104"/>
        <v>31.203613447061116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31.229113447061117</v>
      </c>
      <c r="L650" s="115">
        <f t="shared" si="109"/>
        <v>31.278113447061116</v>
      </c>
      <c r="M650" s="98">
        <f t="shared" si="102"/>
        <v>31.228613447061118</v>
      </c>
      <c r="N650" s="116">
        <f t="shared" si="103"/>
        <v>31.278613447061115</v>
      </c>
      <c r="O650" s="117">
        <f t="shared" si="104"/>
        <v>31.253613447061117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31.279113447061118</v>
      </c>
      <c r="L651" s="115">
        <f t="shared" si="109"/>
        <v>31.328113447061117</v>
      </c>
      <c r="M651" s="98">
        <f t="shared" si="102"/>
        <v>31.278613447061119</v>
      </c>
      <c r="N651" s="116">
        <f t="shared" si="103"/>
        <v>31.328613447061116</v>
      </c>
      <c r="O651" s="117">
        <f t="shared" si="104"/>
        <v>31.303613447061117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31.329113447061118</v>
      </c>
      <c r="L652" s="115">
        <f t="shared" si="109"/>
        <v>31.378113447061118</v>
      </c>
      <c r="M652" s="98">
        <f t="shared" si="102"/>
        <v>31.32861344706112</v>
      </c>
      <c r="N652" s="116">
        <f t="shared" si="103"/>
        <v>31.378613447061117</v>
      </c>
      <c r="O652" s="117">
        <f t="shared" si="104"/>
        <v>31.353613447061118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31.379113447061119</v>
      </c>
      <c r="L653" s="115">
        <f t="shared" si="109"/>
        <v>31.428113447061119</v>
      </c>
      <c r="M653" s="98">
        <f t="shared" si="102"/>
        <v>31.37861344706112</v>
      </c>
      <c r="N653" s="116">
        <f t="shared" si="103"/>
        <v>31.428613447061117</v>
      </c>
      <c r="O653" s="117">
        <f t="shared" si="104"/>
        <v>31.403613447061119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31.42911344706112</v>
      </c>
      <c r="L654" s="115">
        <f t="shared" si="109"/>
        <v>31.478113447061119</v>
      </c>
      <c r="M654" s="98">
        <f t="shared" si="102"/>
        <v>31.428613447061121</v>
      </c>
      <c r="N654" s="116">
        <f t="shared" si="103"/>
        <v>31.478613447061118</v>
      </c>
      <c r="O654" s="117">
        <f t="shared" si="104"/>
        <v>31.45361344706112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31.47911344706112</v>
      </c>
      <c r="L655" s="115">
        <f t="shared" si="109"/>
        <v>31.52811344706112</v>
      </c>
      <c r="M655" s="98">
        <f t="shared" si="102"/>
        <v>31.478613447061122</v>
      </c>
      <c r="N655" s="116">
        <f t="shared" si="103"/>
        <v>31.528613447061119</v>
      </c>
      <c r="O655" s="117">
        <f t="shared" si="104"/>
        <v>31.50361344706112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31.529113447061121</v>
      </c>
      <c r="L656" s="115">
        <f t="shared" si="109"/>
        <v>31.578113447061121</v>
      </c>
      <c r="M656" s="98">
        <f t="shared" si="102"/>
        <v>31.528613447061122</v>
      </c>
      <c r="N656" s="116">
        <f t="shared" si="103"/>
        <v>31.57861344706112</v>
      </c>
      <c r="O656" s="117">
        <f t="shared" si="104"/>
        <v>31.553613447061121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31.579113447061122</v>
      </c>
      <c r="L657" s="115">
        <f t="shared" si="109"/>
        <v>31.628113447061121</v>
      </c>
      <c r="M657" s="98">
        <f t="shared" si="102"/>
        <v>31.578613447061123</v>
      </c>
      <c r="N657" s="116">
        <f t="shared" si="103"/>
        <v>31.62861344706112</v>
      </c>
      <c r="O657" s="117">
        <f t="shared" si="104"/>
        <v>31.603613447061122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31.629113447061123</v>
      </c>
      <c r="L658" s="115">
        <f t="shared" si="109"/>
        <v>31.678113447061122</v>
      </c>
      <c r="M658" s="98">
        <f t="shared" si="102"/>
        <v>31.628613447061124</v>
      </c>
      <c r="N658" s="116">
        <f t="shared" si="103"/>
        <v>31.678613447061121</v>
      </c>
      <c r="O658" s="117">
        <f t="shared" si="104"/>
        <v>31.653613447061122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31.679113447061123</v>
      </c>
      <c r="L659" s="115">
        <f t="shared" si="109"/>
        <v>31.728113447061123</v>
      </c>
      <c r="M659" s="98">
        <f t="shared" si="102"/>
        <v>31.678613447061124</v>
      </c>
      <c r="N659" s="116">
        <f t="shared" si="103"/>
        <v>31.728613447061122</v>
      </c>
      <c r="O659" s="117">
        <f t="shared" si="104"/>
        <v>31.703613447061123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31.729113447061124</v>
      </c>
      <c r="L660" s="115">
        <f t="shared" si="109"/>
        <v>31.778113447061124</v>
      </c>
      <c r="M660" s="98">
        <f t="shared" si="102"/>
        <v>31.728613447061125</v>
      </c>
      <c r="N660" s="116">
        <f t="shared" si="103"/>
        <v>31.778613447061122</v>
      </c>
      <c r="O660" s="117">
        <f t="shared" si="104"/>
        <v>31.753613447061124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31.779113447061125</v>
      </c>
      <c r="L661" s="115">
        <f t="shared" si="109"/>
        <v>31.828113447061124</v>
      </c>
      <c r="M661" s="98">
        <f t="shared" si="102"/>
        <v>31.778613447061126</v>
      </c>
      <c r="N661" s="116">
        <f t="shared" si="103"/>
        <v>31.828613447061123</v>
      </c>
      <c r="O661" s="117">
        <f t="shared" si="104"/>
        <v>31.803613447061124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31.829113447061125</v>
      </c>
      <c r="L662" s="115">
        <f t="shared" si="109"/>
        <v>31.878113447061125</v>
      </c>
      <c r="M662" s="98">
        <f t="shared" si="102"/>
        <v>31.828613447061127</v>
      </c>
      <c r="N662" s="116">
        <f t="shared" si="103"/>
        <v>31.878613447061124</v>
      </c>
      <c r="O662" s="117">
        <f t="shared" si="104"/>
        <v>31.853613447061125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31.879113447061126</v>
      </c>
      <c r="L663" s="115">
        <f t="shared" si="109"/>
        <v>31.928113447061126</v>
      </c>
      <c r="M663" s="98">
        <f t="shared" si="102"/>
        <v>31.878613447061127</v>
      </c>
      <c r="N663" s="116">
        <f t="shared" si="103"/>
        <v>31.928613447061124</v>
      </c>
      <c r="O663" s="117">
        <f t="shared" si="104"/>
        <v>31.903613447061126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31.929113447061127</v>
      </c>
      <c r="L664" s="115">
        <f t="shared" si="109"/>
        <v>31.978113447061126</v>
      </c>
      <c r="M664" s="98">
        <f t="shared" si="102"/>
        <v>31.928613447061128</v>
      </c>
      <c r="N664" s="116">
        <f t="shared" si="103"/>
        <v>31.978613447061125</v>
      </c>
      <c r="O664" s="117">
        <f t="shared" si="104"/>
        <v>31.953613447061127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31.979113447061128</v>
      </c>
      <c r="L665" s="115">
        <f t="shared" si="109"/>
        <v>32.028113447061131</v>
      </c>
      <c r="M665" s="98">
        <f t="shared" si="102"/>
        <v>31.978613447061129</v>
      </c>
      <c r="N665" s="116">
        <f t="shared" si="103"/>
        <v>32.028613447061133</v>
      </c>
      <c r="O665" s="117">
        <f t="shared" si="104"/>
        <v>32.003613447061127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32.029113447061128</v>
      </c>
      <c r="L666" s="115">
        <f t="shared" si="109"/>
        <v>32.078113447061128</v>
      </c>
      <c r="M666" s="98">
        <f t="shared" si="102"/>
        <v>32.028613447061126</v>
      </c>
      <c r="N666" s="116">
        <f t="shared" si="103"/>
        <v>32.07861344706113</v>
      </c>
      <c r="O666" s="117">
        <f t="shared" si="104"/>
        <v>32.053613447061124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32.079113447061125</v>
      </c>
      <c r="L667" s="115">
        <f t="shared" si="109"/>
        <v>32.128113447061125</v>
      </c>
      <c r="M667" s="98">
        <f t="shared" si="102"/>
        <v>32.078613447061123</v>
      </c>
      <c r="N667" s="116">
        <f t="shared" si="103"/>
        <v>32.128613447061127</v>
      </c>
      <c r="O667" s="117">
        <f t="shared" si="104"/>
        <v>32.103613447061122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32.129113447061123</v>
      </c>
      <c r="L668" s="115">
        <f t="shared" si="109"/>
        <v>32.178113447061122</v>
      </c>
      <c r="M668" s="98">
        <f t="shared" si="102"/>
        <v>32.12861344706112</v>
      </c>
      <c r="N668" s="116">
        <f t="shared" si="103"/>
        <v>32.178613447061124</v>
      </c>
      <c r="O668" s="117">
        <f t="shared" si="104"/>
        <v>32.153613447061119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32.17911344706112</v>
      </c>
      <c r="L669" s="115">
        <f t="shared" si="109"/>
        <v>32.228113447061119</v>
      </c>
      <c r="M669" s="98">
        <f t="shared" si="102"/>
        <v>32.178613447061117</v>
      </c>
      <c r="N669" s="116">
        <f t="shared" si="103"/>
        <v>32.228613447061122</v>
      </c>
      <c r="O669" s="117">
        <f t="shared" si="104"/>
        <v>32.203613447061116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32.229113447061117</v>
      </c>
      <c r="L670" s="115">
        <f t="shared" si="109"/>
        <v>32.278113447061116</v>
      </c>
      <c r="M670" s="98">
        <f t="shared" si="102"/>
        <v>32.228613447061115</v>
      </c>
      <c r="N670" s="116">
        <f t="shared" si="103"/>
        <v>32.278613447061119</v>
      </c>
      <c r="O670" s="117">
        <f t="shared" si="104"/>
        <v>32.253613447061113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32.279113447061114</v>
      </c>
      <c r="L671" s="115">
        <f t="shared" si="109"/>
        <v>32.328113447061114</v>
      </c>
      <c r="M671" s="98">
        <f t="shared" si="102"/>
        <v>32.278613447061112</v>
      </c>
      <c r="N671" s="116">
        <f t="shared" si="103"/>
        <v>32.328613447061116</v>
      </c>
      <c r="O671" s="117">
        <f t="shared" si="104"/>
        <v>32.30361344706111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32.329113447061111</v>
      </c>
      <c r="L672" s="115">
        <f t="shared" si="109"/>
        <v>32.378113447061111</v>
      </c>
      <c r="M672" s="98">
        <f t="shared" si="102"/>
        <v>32.328613447061109</v>
      </c>
      <c r="N672" s="116">
        <f t="shared" si="103"/>
        <v>32.378613447061113</v>
      </c>
      <c r="O672" s="117">
        <f t="shared" si="104"/>
        <v>32.353613447061107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32.379113447061108</v>
      </c>
      <c r="L673" s="115">
        <f t="shared" si="109"/>
        <v>32.428113447061108</v>
      </c>
      <c r="M673" s="98">
        <f t="shared" si="102"/>
        <v>32.378613447061106</v>
      </c>
      <c r="N673" s="116">
        <f t="shared" si="103"/>
        <v>32.42861344706111</v>
      </c>
      <c r="O673" s="117">
        <f t="shared" si="104"/>
        <v>32.403613447061105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32.429113447061106</v>
      </c>
      <c r="L674" s="115">
        <f t="shared" si="109"/>
        <v>32.478113447061105</v>
      </c>
      <c r="M674" s="98">
        <f t="shared" si="102"/>
        <v>32.428613447061103</v>
      </c>
      <c r="N674" s="116">
        <f t="shared" si="103"/>
        <v>32.478613447061107</v>
      </c>
      <c r="O674" s="117">
        <f t="shared" si="104"/>
        <v>32.453613447061102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32.479113447061103</v>
      </c>
      <c r="L675" s="115">
        <f t="shared" si="109"/>
        <v>32.528113447061102</v>
      </c>
      <c r="M675" s="98">
        <f t="shared" si="102"/>
        <v>32.4786134470611</v>
      </c>
      <c r="N675" s="116">
        <f t="shared" si="103"/>
        <v>32.528613447061105</v>
      </c>
      <c r="O675" s="117">
        <f t="shared" si="104"/>
        <v>32.503613447061099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32.5291134470611</v>
      </c>
      <c r="L676" s="115">
        <f t="shared" si="109"/>
        <v>32.578113447061099</v>
      </c>
      <c r="M676" s="98">
        <f t="shared" si="102"/>
        <v>32.528613447061097</v>
      </c>
      <c r="N676" s="116">
        <f t="shared" si="103"/>
        <v>32.578613447061102</v>
      </c>
      <c r="O676" s="117">
        <f t="shared" si="104"/>
        <v>32.553613447061096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32.579113447061097</v>
      </c>
      <c r="L677" s="115">
        <f t="shared" si="109"/>
        <v>32.628113447061097</v>
      </c>
      <c r="M677" s="98">
        <f t="shared" si="102"/>
        <v>32.578613447061095</v>
      </c>
      <c r="N677" s="116">
        <f t="shared" si="103"/>
        <v>32.628613447061099</v>
      </c>
      <c r="O677" s="117">
        <f t="shared" si="104"/>
        <v>32.603613447061093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32.629113447061094</v>
      </c>
      <c r="L678" s="115">
        <f t="shared" si="109"/>
        <v>32.678113447061094</v>
      </c>
      <c r="M678" s="98">
        <f t="shared" si="102"/>
        <v>32.628613447061092</v>
      </c>
      <c r="N678" s="116">
        <f t="shared" si="103"/>
        <v>32.678613447061096</v>
      </c>
      <c r="O678" s="117">
        <f t="shared" si="104"/>
        <v>32.65361344706109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32.679113447061091</v>
      </c>
      <c r="L679" s="115">
        <f t="shared" si="109"/>
        <v>32.728113447061091</v>
      </c>
      <c r="M679" s="98">
        <f t="shared" si="102"/>
        <v>32.678613447061089</v>
      </c>
      <c r="N679" s="116">
        <f t="shared" si="103"/>
        <v>32.728613447061093</v>
      </c>
      <c r="O679" s="117">
        <f t="shared" si="104"/>
        <v>32.703613447061088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32.729113447061088</v>
      </c>
      <c r="L680" s="115">
        <f t="shared" si="109"/>
        <v>32.778113447061088</v>
      </c>
      <c r="M680" s="98">
        <f t="shared" si="102"/>
        <v>32.728613447061086</v>
      </c>
      <c r="N680" s="116">
        <f t="shared" si="103"/>
        <v>32.77861344706109</v>
      </c>
      <c r="O680" s="117">
        <f t="shared" si="104"/>
        <v>32.753613447061085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32.779113447061086</v>
      </c>
      <c r="L681" s="115">
        <f t="shared" si="109"/>
        <v>32.828113447061085</v>
      </c>
      <c r="M681" s="98">
        <f t="shared" si="102"/>
        <v>32.778613447061083</v>
      </c>
      <c r="N681" s="116">
        <f t="shared" si="103"/>
        <v>32.828613447061088</v>
      </c>
      <c r="O681" s="117">
        <f t="shared" si="104"/>
        <v>32.803613447061082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32.829113447061083</v>
      </c>
      <c r="L682" s="115">
        <f t="shared" si="109"/>
        <v>32.878113447061082</v>
      </c>
      <c r="M682" s="98">
        <f t="shared" si="102"/>
        <v>32.82861344706108</v>
      </c>
      <c r="N682" s="116">
        <f t="shared" si="103"/>
        <v>32.878613447061085</v>
      </c>
      <c r="O682" s="117">
        <f t="shared" si="104"/>
        <v>32.853613447061079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32.87911344706108</v>
      </c>
      <c r="L683" s="115">
        <f t="shared" si="109"/>
        <v>32.928113447061079</v>
      </c>
      <c r="M683" s="98">
        <f t="shared" si="102"/>
        <v>32.878613447061078</v>
      </c>
      <c r="N683" s="116">
        <f t="shared" si="103"/>
        <v>32.928613447061082</v>
      </c>
      <c r="O683" s="117">
        <f t="shared" si="104"/>
        <v>32.903613447061076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32.929113447061077</v>
      </c>
      <c r="L684" s="115">
        <f t="shared" si="109"/>
        <v>32.978113447061077</v>
      </c>
      <c r="M684" s="98">
        <f t="shared" si="102"/>
        <v>32.928613447061075</v>
      </c>
      <c r="N684" s="116">
        <f t="shared" si="103"/>
        <v>32.978613447061079</v>
      </c>
      <c r="O684" s="117">
        <f t="shared" si="104"/>
        <v>32.953613447061073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32.979113447061074</v>
      </c>
      <c r="L685" s="115">
        <f t="shared" si="109"/>
        <v>33.028113447061074</v>
      </c>
      <c r="M685" s="98">
        <f t="shared" si="102"/>
        <v>32.978613447061072</v>
      </c>
      <c r="N685" s="116">
        <f t="shared" si="103"/>
        <v>33.028613447061076</v>
      </c>
      <c r="O685" s="117">
        <f t="shared" si="104"/>
        <v>33.00361344706107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33.029113447061071</v>
      </c>
      <c r="L686" s="115">
        <f t="shared" si="109"/>
        <v>33.078113447061071</v>
      </c>
      <c r="M686" s="98">
        <f t="shared" si="102"/>
        <v>33.028613447061069</v>
      </c>
      <c r="N686" s="116">
        <f t="shared" si="103"/>
        <v>33.078613447061073</v>
      </c>
      <c r="O686" s="117">
        <f t="shared" si="104"/>
        <v>33.053613447061068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33.079113447061069</v>
      </c>
      <c r="L687" s="115">
        <f t="shared" si="109"/>
        <v>33.128113447061068</v>
      </c>
      <c r="M687" s="98">
        <f t="shared" si="102"/>
        <v>33.078613447061066</v>
      </c>
      <c r="N687" s="116">
        <f t="shared" si="103"/>
        <v>33.12861344706107</v>
      </c>
      <c r="O687" s="117">
        <f t="shared" si="104"/>
        <v>33.103613447061065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33.129113447061066</v>
      </c>
      <c r="L688" s="115">
        <f t="shared" si="109"/>
        <v>33.178113447061065</v>
      </c>
      <c r="M688" s="98">
        <f t="shared" si="102"/>
        <v>33.128613447061063</v>
      </c>
      <c r="N688" s="116">
        <f t="shared" si="103"/>
        <v>33.178613447061068</v>
      </c>
      <c r="O688" s="117">
        <f t="shared" si="104"/>
        <v>33.153613447061062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33.179113447061063</v>
      </c>
      <c r="L689" s="115">
        <f t="shared" si="109"/>
        <v>33.228113447061062</v>
      </c>
      <c r="M689" s="98">
        <f t="shared" si="102"/>
        <v>33.178613447061061</v>
      </c>
      <c r="N689" s="116">
        <f t="shared" si="103"/>
        <v>33.228613447061065</v>
      </c>
      <c r="O689" s="117">
        <f t="shared" si="104"/>
        <v>33.203613447061059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33.22911344706106</v>
      </c>
      <c r="L690" s="115">
        <f t="shared" si="109"/>
        <v>33.27811344706106</v>
      </c>
      <c r="M690" s="98">
        <f t="shared" si="102"/>
        <v>33.228613447061058</v>
      </c>
      <c r="N690" s="116">
        <f t="shared" si="103"/>
        <v>33.278613447061062</v>
      </c>
      <c r="O690" s="117">
        <f t="shared" si="104"/>
        <v>33.253613447061056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33.279113447061057</v>
      </c>
      <c r="L691" s="115">
        <f t="shared" si="109"/>
        <v>33.328113447061057</v>
      </c>
      <c r="M691" s="98">
        <f t="shared" si="102"/>
        <v>33.278613447061055</v>
      </c>
      <c r="N691" s="116">
        <f t="shared" si="103"/>
        <v>33.328613447061059</v>
      </c>
      <c r="O691" s="117">
        <f t="shared" si="104"/>
        <v>33.303613447061053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33.329113447061054</v>
      </c>
      <c r="L692" s="115">
        <f t="shared" si="109"/>
        <v>33.378113447061054</v>
      </c>
      <c r="M692" s="98">
        <f t="shared" si="102"/>
        <v>33.328613447061052</v>
      </c>
      <c r="N692" s="116">
        <f t="shared" si="103"/>
        <v>33.378613447061056</v>
      </c>
      <c r="O692" s="117">
        <f t="shared" si="104"/>
        <v>33.353613447061051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33.379113447061052</v>
      </c>
      <c r="L693" s="115">
        <f t="shared" si="109"/>
        <v>33.428113447061051</v>
      </c>
      <c r="M693" s="98">
        <f t="shared" si="102"/>
        <v>33.378613447061049</v>
      </c>
      <c r="N693" s="116">
        <f t="shared" si="103"/>
        <v>33.428613447061053</v>
      </c>
      <c r="O693" s="117">
        <f t="shared" si="104"/>
        <v>33.403613447061048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33.429113447061049</v>
      </c>
      <c r="L694" s="115">
        <f t="shared" si="109"/>
        <v>33.478113447061048</v>
      </c>
      <c r="M694" s="98">
        <f t="shared" si="102"/>
        <v>33.428613447061046</v>
      </c>
      <c r="N694" s="116">
        <f t="shared" si="103"/>
        <v>33.478613447061051</v>
      </c>
      <c r="O694" s="117">
        <f t="shared" si="104"/>
        <v>33.453613447061045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33.479113447061046</v>
      </c>
      <c r="L695" s="115">
        <f t="shared" si="109"/>
        <v>33.528113447061045</v>
      </c>
      <c r="M695" s="98">
        <f t="shared" si="102"/>
        <v>33.478613447061043</v>
      </c>
      <c r="N695" s="116">
        <f t="shared" si="103"/>
        <v>33.528613447061048</v>
      </c>
      <c r="O695" s="117">
        <f t="shared" si="104"/>
        <v>33.503613447061042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33.529113447061043</v>
      </c>
      <c r="L696" s="115">
        <f t="shared" si="109"/>
        <v>33.578113447061043</v>
      </c>
      <c r="M696" s="98">
        <f t="shared" si="102"/>
        <v>33.528613447061041</v>
      </c>
      <c r="N696" s="116">
        <f t="shared" si="103"/>
        <v>33.578613447061045</v>
      </c>
      <c r="O696" s="117">
        <f t="shared" si="104"/>
        <v>33.553613447061039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33.57911344706104</v>
      </c>
      <c r="L697" s="115">
        <f t="shared" si="109"/>
        <v>33.62811344706104</v>
      </c>
      <c r="M697" s="98">
        <f t="shared" si="102"/>
        <v>33.578613447061038</v>
      </c>
      <c r="N697" s="116">
        <f t="shared" si="103"/>
        <v>33.628613447061042</v>
      </c>
      <c r="O697" s="117">
        <f t="shared" si="104"/>
        <v>33.603613447061036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33.629113447061037</v>
      </c>
      <c r="L698" s="115">
        <f t="shared" si="109"/>
        <v>33.678113447061037</v>
      </c>
      <c r="M698" s="98">
        <f t="shared" si="102"/>
        <v>33.628613447061035</v>
      </c>
      <c r="N698" s="116">
        <f t="shared" si="103"/>
        <v>33.678613447061039</v>
      </c>
      <c r="O698" s="117">
        <f t="shared" si="104"/>
        <v>33.653613447061034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33.679113447061034</v>
      </c>
      <c r="L699" s="115">
        <f t="shared" si="109"/>
        <v>33.728113447061034</v>
      </c>
      <c r="M699" s="98">
        <f t="shared" si="102"/>
        <v>33.678613447061032</v>
      </c>
      <c r="N699" s="116">
        <f t="shared" si="103"/>
        <v>33.728613447061036</v>
      </c>
      <c r="O699" s="117">
        <f t="shared" si="104"/>
        <v>33.703613447061031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33.729113447061032</v>
      </c>
      <c r="L700" s="115">
        <f t="shared" si="109"/>
        <v>33.778113447061031</v>
      </c>
      <c r="M700" s="98">
        <f t="shared" si="102"/>
        <v>33.728613447061029</v>
      </c>
      <c r="N700" s="116">
        <f t="shared" si="103"/>
        <v>33.778613447061034</v>
      </c>
      <c r="O700" s="117">
        <f t="shared" si="104"/>
        <v>33.753613447061028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33.779113447061029</v>
      </c>
      <c r="L701" s="115">
        <f t="shared" si="109"/>
        <v>33.828113447061028</v>
      </c>
      <c r="M701" s="98">
        <f t="shared" si="102"/>
        <v>33.778613447061026</v>
      </c>
      <c r="N701" s="116">
        <f t="shared" si="103"/>
        <v>33.828613447061031</v>
      </c>
      <c r="O701" s="117">
        <f t="shared" si="104"/>
        <v>33.803613447061025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33.829113447061026</v>
      </c>
      <c r="L702" s="115">
        <f t="shared" si="109"/>
        <v>33.878113447061025</v>
      </c>
      <c r="M702" s="98">
        <f t="shared" si="102"/>
        <v>33.828613447061024</v>
      </c>
      <c r="N702" s="116">
        <f t="shared" si="103"/>
        <v>33.878613447061028</v>
      </c>
      <c r="O702" s="117">
        <f t="shared" si="104"/>
        <v>33.853613447061022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33.879113447061023</v>
      </c>
      <c r="L703" s="115">
        <f t="shared" si="109"/>
        <v>33.928113447061023</v>
      </c>
      <c r="M703" s="98">
        <f t="shared" si="102"/>
        <v>33.878613447061021</v>
      </c>
      <c r="N703" s="116">
        <f t="shared" si="103"/>
        <v>33.928613447061025</v>
      </c>
      <c r="O703" s="117">
        <f t="shared" si="104"/>
        <v>33.903613447061019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33.92911344706102</v>
      </c>
      <c r="L704" s="115">
        <f t="shared" si="109"/>
        <v>33.97811344706102</v>
      </c>
      <c r="M704" s="98">
        <f t="shared" si="102"/>
        <v>33.928613447061018</v>
      </c>
      <c r="N704" s="116">
        <f t="shared" si="103"/>
        <v>33.978613447061022</v>
      </c>
      <c r="O704" s="117">
        <f t="shared" si="104"/>
        <v>33.953613447061016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33.979113447061017</v>
      </c>
      <c r="L705" s="115">
        <f t="shared" si="109"/>
        <v>34.028113447061017</v>
      </c>
      <c r="M705" s="98">
        <f t="shared" si="102"/>
        <v>33.978613447061015</v>
      </c>
      <c r="N705" s="116">
        <f t="shared" si="103"/>
        <v>34.028613447061019</v>
      </c>
      <c r="O705" s="117">
        <f t="shared" si="104"/>
        <v>34.003613447061014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34.029113447061015</v>
      </c>
      <c r="L706" s="115">
        <f t="shared" si="109"/>
        <v>34.078113447061014</v>
      </c>
      <c r="M706" s="98">
        <f t="shared" si="102"/>
        <v>34.028613447061012</v>
      </c>
      <c r="N706" s="116">
        <f t="shared" si="103"/>
        <v>34.078613447061016</v>
      </c>
      <c r="O706" s="117">
        <f t="shared" si="104"/>
        <v>34.053613447061011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34.079113447061012</v>
      </c>
      <c r="L707" s="115">
        <f t="shared" si="109"/>
        <v>34.128113447061011</v>
      </c>
      <c r="M707" s="98">
        <f t="shared" si="102"/>
        <v>34.078613447061009</v>
      </c>
      <c r="N707" s="116">
        <f t="shared" si="103"/>
        <v>34.128613447061014</v>
      </c>
      <c r="O707" s="117">
        <f t="shared" si="104"/>
        <v>34.103613447061008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34.129113447061009</v>
      </c>
      <c r="L708" s="115">
        <f t="shared" si="109"/>
        <v>34.178113447061008</v>
      </c>
      <c r="M708" s="98">
        <f t="shared" si="102"/>
        <v>34.128613447061007</v>
      </c>
      <c r="N708" s="116">
        <f t="shared" si="103"/>
        <v>34.178613447061011</v>
      </c>
      <c r="O708" s="117">
        <f t="shared" si="104"/>
        <v>34.153613447061005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34.179113447061006</v>
      </c>
      <c r="L709" s="115">
        <f t="shared" si="109"/>
        <v>34.228113447061006</v>
      </c>
      <c r="M709" s="98">
        <f t="shared" ref="M709:M772" si="112">K709-5*10^-(D$2+1)</f>
        <v>34.178613447061004</v>
      </c>
      <c r="N709" s="116">
        <f t="shared" ref="N709:N772" si="113">L709+5*10^-(D$2+1)</f>
        <v>34.228613447061008</v>
      </c>
      <c r="O709" s="117">
        <f t="shared" ref="O709:O772" si="114">AVERAGE(K709,L709)</f>
        <v>34.203613447061002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34.229113447061003</v>
      </c>
      <c r="L710" s="115">
        <f t="shared" ref="L710:L773" si="119">K710+$I$4-POWER(10,-$D$2)</f>
        <v>34.278113447061003</v>
      </c>
      <c r="M710" s="98">
        <f t="shared" si="112"/>
        <v>34.228613447061001</v>
      </c>
      <c r="N710" s="116">
        <f t="shared" si="113"/>
        <v>34.278613447061005</v>
      </c>
      <c r="O710" s="117">
        <f t="shared" si="114"/>
        <v>34.253613447060999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34.279113447061</v>
      </c>
      <c r="L711" s="115">
        <f t="shared" si="119"/>
        <v>34.328113447061</v>
      </c>
      <c r="M711" s="98">
        <f t="shared" si="112"/>
        <v>34.278613447060998</v>
      </c>
      <c r="N711" s="116">
        <f t="shared" si="113"/>
        <v>34.328613447061002</v>
      </c>
      <c r="O711" s="117">
        <f t="shared" si="114"/>
        <v>34.303613447060997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34.329113447060998</v>
      </c>
      <c r="L712" s="115">
        <f t="shared" si="119"/>
        <v>34.378113447060997</v>
      </c>
      <c r="M712" s="98">
        <f t="shared" si="112"/>
        <v>34.328613447060995</v>
      </c>
      <c r="N712" s="116">
        <f t="shared" si="113"/>
        <v>34.378613447060999</v>
      </c>
      <c r="O712" s="117">
        <f t="shared" si="114"/>
        <v>34.353613447060994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34.379113447060995</v>
      </c>
      <c r="L713" s="115">
        <f t="shared" si="119"/>
        <v>34.428113447060994</v>
      </c>
      <c r="M713" s="98">
        <f t="shared" si="112"/>
        <v>34.378613447060992</v>
      </c>
      <c r="N713" s="116">
        <f t="shared" si="113"/>
        <v>34.428613447060997</v>
      </c>
      <c r="O713" s="117">
        <f t="shared" si="114"/>
        <v>34.403613447060991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34.429113447060992</v>
      </c>
      <c r="L714" s="115">
        <f t="shared" si="119"/>
        <v>34.478113447060991</v>
      </c>
      <c r="M714" s="98">
        <f t="shared" si="112"/>
        <v>34.428613447060989</v>
      </c>
      <c r="N714" s="116">
        <f t="shared" si="113"/>
        <v>34.478613447060994</v>
      </c>
      <c r="O714" s="117">
        <f t="shared" si="114"/>
        <v>34.453613447060988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34.479113447060989</v>
      </c>
      <c r="L715" s="115">
        <f t="shared" si="119"/>
        <v>34.528113447060989</v>
      </c>
      <c r="M715" s="98">
        <f t="shared" si="112"/>
        <v>34.478613447060987</v>
      </c>
      <c r="N715" s="116">
        <f t="shared" si="113"/>
        <v>34.528613447060991</v>
      </c>
      <c r="O715" s="117">
        <f t="shared" si="114"/>
        <v>34.503613447060985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34.529113447060986</v>
      </c>
      <c r="L716" s="115">
        <f t="shared" si="119"/>
        <v>34.578113447060986</v>
      </c>
      <c r="M716" s="98">
        <f t="shared" si="112"/>
        <v>34.528613447060984</v>
      </c>
      <c r="N716" s="116">
        <f t="shared" si="113"/>
        <v>34.578613447060988</v>
      </c>
      <c r="O716" s="117">
        <f t="shared" si="114"/>
        <v>34.553613447060982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34.579113447060983</v>
      </c>
      <c r="L717" s="115">
        <f t="shared" si="119"/>
        <v>34.628113447060983</v>
      </c>
      <c r="M717" s="98">
        <f t="shared" si="112"/>
        <v>34.578613447060981</v>
      </c>
      <c r="N717" s="116">
        <f t="shared" si="113"/>
        <v>34.628613447060985</v>
      </c>
      <c r="O717" s="117">
        <f t="shared" si="114"/>
        <v>34.60361344706098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34.62911344706098</v>
      </c>
      <c r="L718" s="115">
        <f t="shared" si="119"/>
        <v>34.67811344706098</v>
      </c>
      <c r="M718" s="98">
        <f t="shared" si="112"/>
        <v>34.628613447060978</v>
      </c>
      <c r="N718" s="116">
        <f t="shared" si="113"/>
        <v>34.678613447060982</v>
      </c>
      <c r="O718" s="117">
        <f t="shared" si="114"/>
        <v>34.653613447060977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34.679113447060978</v>
      </c>
      <c r="L719" s="115">
        <f t="shared" si="119"/>
        <v>34.728113447060977</v>
      </c>
      <c r="M719" s="98">
        <f t="shared" si="112"/>
        <v>34.678613447060975</v>
      </c>
      <c r="N719" s="116">
        <f t="shared" si="113"/>
        <v>34.72861344706098</v>
      </c>
      <c r="O719" s="117">
        <f t="shared" si="114"/>
        <v>34.703613447060974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34.729113447060975</v>
      </c>
      <c r="L720" s="115">
        <f t="shared" si="119"/>
        <v>34.778113447060974</v>
      </c>
      <c r="M720" s="98">
        <f t="shared" si="112"/>
        <v>34.728613447060972</v>
      </c>
      <c r="N720" s="116">
        <f t="shared" si="113"/>
        <v>34.778613447060977</v>
      </c>
      <c r="O720" s="117">
        <f t="shared" si="114"/>
        <v>34.753613447060971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34.779113447060972</v>
      </c>
      <c r="L721" s="115">
        <f t="shared" si="119"/>
        <v>34.828113447060971</v>
      </c>
      <c r="M721" s="98">
        <f t="shared" si="112"/>
        <v>34.77861344706097</v>
      </c>
      <c r="N721" s="116">
        <f t="shared" si="113"/>
        <v>34.828613447060974</v>
      </c>
      <c r="O721" s="117">
        <f t="shared" si="114"/>
        <v>34.803613447060968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34.829113447060969</v>
      </c>
      <c r="L722" s="115">
        <f t="shared" si="119"/>
        <v>34.878113447060969</v>
      </c>
      <c r="M722" s="98">
        <f t="shared" si="112"/>
        <v>34.828613447060967</v>
      </c>
      <c r="N722" s="116">
        <f t="shared" si="113"/>
        <v>34.878613447060971</v>
      </c>
      <c r="O722" s="117">
        <f t="shared" si="114"/>
        <v>34.853613447060965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34.879113447060966</v>
      </c>
      <c r="L723" s="115">
        <f t="shared" si="119"/>
        <v>34.928113447060966</v>
      </c>
      <c r="M723" s="98">
        <f t="shared" si="112"/>
        <v>34.878613447060964</v>
      </c>
      <c r="N723" s="116">
        <f t="shared" si="113"/>
        <v>34.928613447060968</v>
      </c>
      <c r="O723" s="117">
        <f t="shared" si="114"/>
        <v>34.903613447060962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34.929113447060963</v>
      </c>
      <c r="L724" s="115">
        <f t="shared" si="119"/>
        <v>34.978113447060963</v>
      </c>
      <c r="M724" s="98">
        <f t="shared" si="112"/>
        <v>34.928613447060961</v>
      </c>
      <c r="N724" s="116">
        <f t="shared" si="113"/>
        <v>34.978613447060965</v>
      </c>
      <c r="O724" s="117">
        <f t="shared" si="114"/>
        <v>34.95361344706096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34.979113447060961</v>
      </c>
      <c r="L725" s="115">
        <f t="shared" si="119"/>
        <v>35.02811344706096</v>
      </c>
      <c r="M725" s="98">
        <f t="shared" si="112"/>
        <v>34.978613447060958</v>
      </c>
      <c r="N725" s="116">
        <f t="shared" si="113"/>
        <v>35.028613447060962</v>
      </c>
      <c r="O725" s="117">
        <f t="shared" si="114"/>
        <v>35.003613447060957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35.029113447060958</v>
      </c>
      <c r="L726" s="115">
        <f t="shared" si="119"/>
        <v>35.078113447060957</v>
      </c>
      <c r="M726" s="98">
        <f t="shared" si="112"/>
        <v>35.028613447060955</v>
      </c>
      <c r="N726" s="116">
        <f t="shared" si="113"/>
        <v>35.07861344706096</v>
      </c>
      <c r="O726" s="117">
        <f t="shared" si="114"/>
        <v>35.053613447060954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35.079113447060955</v>
      </c>
      <c r="L727" s="115">
        <f t="shared" si="119"/>
        <v>35.128113447060954</v>
      </c>
      <c r="M727" s="98">
        <f t="shared" si="112"/>
        <v>35.078613447060953</v>
      </c>
      <c r="N727" s="116">
        <f t="shared" si="113"/>
        <v>35.128613447060957</v>
      </c>
      <c r="O727" s="117">
        <f t="shared" si="114"/>
        <v>35.103613447060951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35.129113447060952</v>
      </c>
      <c r="L728" s="115">
        <f t="shared" si="119"/>
        <v>35.178113447060952</v>
      </c>
      <c r="M728" s="98">
        <f t="shared" si="112"/>
        <v>35.12861344706095</v>
      </c>
      <c r="N728" s="116">
        <f t="shared" si="113"/>
        <v>35.178613447060954</v>
      </c>
      <c r="O728" s="117">
        <f t="shared" si="114"/>
        <v>35.153613447060948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35.179113447060949</v>
      </c>
      <c r="L729" s="115">
        <f t="shared" si="119"/>
        <v>35.228113447060949</v>
      </c>
      <c r="M729" s="98">
        <f t="shared" si="112"/>
        <v>35.178613447060947</v>
      </c>
      <c r="N729" s="116">
        <f t="shared" si="113"/>
        <v>35.228613447060951</v>
      </c>
      <c r="O729" s="117">
        <f t="shared" si="114"/>
        <v>35.203613447060945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35.229113447060946</v>
      </c>
      <c r="L730" s="115">
        <f t="shared" si="119"/>
        <v>35.278113447060946</v>
      </c>
      <c r="M730" s="98">
        <f t="shared" si="112"/>
        <v>35.228613447060944</v>
      </c>
      <c r="N730" s="116">
        <f t="shared" si="113"/>
        <v>35.278613447060948</v>
      </c>
      <c r="O730" s="117">
        <f t="shared" si="114"/>
        <v>35.253613447060943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35.279113447060944</v>
      </c>
      <c r="L731" s="115">
        <f t="shared" si="119"/>
        <v>35.328113447060943</v>
      </c>
      <c r="M731" s="98">
        <f t="shared" si="112"/>
        <v>35.278613447060941</v>
      </c>
      <c r="N731" s="116">
        <f t="shared" si="113"/>
        <v>35.328613447060945</v>
      </c>
      <c r="O731" s="117">
        <f t="shared" si="114"/>
        <v>35.30361344706094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35.329113447060941</v>
      </c>
      <c r="L732" s="115">
        <f t="shared" si="119"/>
        <v>35.37811344706094</v>
      </c>
      <c r="M732" s="98">
        <f t="shared" si="112"/>
        <v>35.328613447060938</v>
      </c>
      <c r="N732" s="116">
        <f t="shared" si="113"/>
        <v>35.378613447060943</v>
      </c>
      <c r="O732" s="117">
        <f t="shared" si="114"/>
        <v>35.353613447060937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35.379113447060938</v>
      </c>
      <c r="L733" s="115">
        <f t="shared" si="119"/>
        <v>35.428113447060937</v>
      </c>
      <c r="M733" s="98">
        <f t="shared" si="112"/>
        <v>35.378613447060935</v>
      </c>
      <c r="N733" s="116">
        <f t="shared" si="113"/>
        <v>35.42861344706094</v>
      </c>
      <c r="O733" s="117">
        <f t="shared" si="114"/>
        <v>35.403613447060934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35.429113447060935</v>
      </c>
      <c r="L734" s="115">
        <f t="shared" si="119"/>
        <v>35.478113447060935</v>
      </c>
      <c r="M734" s="98">
        <f t="shared" si="112"/>
        <v>35.428613447060933</v>
      </c>
      <c r="N734" s="116">
        <f t="shared" si="113"/>
        <v>35.478613447060937</v>
      </c>
      <c r="O734" s="117">
        <f t="shared" si="114"/>
        <v>35.453613447060931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35.479113447060932</v>
      </c>
      <c r="L735" s="115">
        <f t="shared" si="119"/>
        <v>35.528113447060932</v>
      </c>
      <c r="M735" s="98">
        <f t="shared" si="112"/>
        <v>35.47861344706093</v>
      </c>
      <c r="N735" s="116">
        <f t="shared" si="113"/>
        <v>35.528613447060934</v>
      </c>
      <c r="O735" s="117">
        <f t="shared" si="114"/>
        <v>35.503613447060928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35.529113447060929</v>
      </c>
      <c r="L736" s="115">
        <f t="shared" si="119"/>
        <v>35.578113447060929</v>
      </c>
      <c r="M736" s="98">
        <f t="shared" si="112"/>
        <v>35.528613447060927</v>
      </c>
      <c r="N736" s="116">
        <f t="shared" si="113"/>
        <v>35.578613447060931</v>
      </c>
      <c r="O736" s="117">
        <f t="shared" si="114"/>
        <v>35.553613447060926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35.579113447060926</v>
      </c>
      <c r="L737" s="115">
        <f t="shared" si="119"/>
        <v>35.628113447060926</v>
      </c>
      <c r="M737" s="98">
        <f t="shared" si="112"/>
        <v>35.578613447060924</v>
      </c>
      <c r="N737" s="116">
        <f t="shared" si="113"/>
        <v>35.628613447060928</v>
      </c>
      <c r="O737" s="117">
        <f t="shared" si="114"/>
        <v>35.603613447060923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35.629113447060924</v>
      </c>
      <c r="L738" s="115">
        <f t="shared" si="119"/>
        <v>35.678113447060923</v>
      </c>
      <c r="M738" s="98">
        <f t="shared" si="112"/>
        <v>35.628613447060921</v>
      </c>
      <c r="N738" s="116">
        <f t="shared" si="113"/>
        <v>35.678613447060926</v>
      </c>
      <c r="O738" s="117">
        <f t="shared" si="114"/>
        <v>35.65361344706092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35.679113447060921</v>
      </c>
      <c r="L739" s="115">
        <f t="shared" si="119"/>
        <v>35.72811344706092</v>
      </c>
      <c r="M739" s="98">
        <f t="shared" si="112"/>
        <v>35.678613447060918</v>
      </c>
      <c r="N739" s="116">
        <f t="shared" si="113"/>
        <v>35.728613447060923</v>
      </c>
      <c r="O739" s="117">
        <f t="shared" si="114"/>
        <v>35.703613447060917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35.729113447060918</v>
      </c>
      <c r="L740" s="115">
        <f t="shared" si="119"/>
        <v>35.778113447060917</v>
      </c>
      <c r="M740" s="98">
        <f t="shared" si="112"/>
        <v>35.728613447060916</v>
      </c>
      <c r="N740" s="116">
        <f t="shared" si="113"/>
        <v>35.77861344706092</v>
      </c>
      <c r="O740" s="117">
        <f t="shared" si="114"/>
        <v>35.753613447060914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35.779113447060915</v>
      </c>
      <c r="L741" s="115">
        <f t="shared" si="119"/>
        <v>35.828113447060915</v>
      </c>
      <c r="M741" s="98">
        <f t="shared" si="112"/>
        <v>35.778613447060913</v>
      </c>
      <c r="N741" s="116">
        <f t="shared" si="113"/>
        <v>35.828613447060917</v>
      </c>
      <c r="O741" s="117">
        <f t="shared" si="114"/>
        <v>35.803613447060911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35.829113447060912</v>
      </c>
      <c r="L742" s="115">
        <f t="shared" si="119"/>
        <v>35.878113447060912</v>
      </c>
      <c r="M742" s="98">
        <f t="shared" si="112"/>
        <v>35.82861344706091</v>
      </c>
      <c r="N742" s="116">
        <f t="shared" si="113"/>
        <v>35.878613447060914</v>
      </c>
      <c r="O742" s="117">
        <f t="shared" si="114"/>
        <v>35.853613447060908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35.879113447060909</v>
      </c>
      <c r="L743" s="115">
        <f t="shared" si="119"/>
        <v>35.928113447060909</v>
      </c>
      <c r="M743" s="98">
        <f t="shared" si="112"/>
        <v>35.878613447060907</v>
      </c>
      <c r="N743" s="116">
        <f t="shared" si="113"/>
        <v>35.928613447060911</v>
      </c>
      <c r="O743" s="117">
        <f t="shared" si="114"/>
        <v>35.903613447060906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35.929113447060907</v>
      </c>
      <c r="L744" s="115">
        <f t="shared" si="119"/>
        <v>35.978113447060906</v>
      </c>
      <c r="M744" s="98">
        <f t="shared" si="112"/>
        <v>35.928613447060904</v>
      </c>
      <c r="N744" s="116">
        <f t="shared" si="113"/>
        <v>35.978613447060908</v>
      </c>
      <c r="O744" s="117">
        <f t="shared" si="114"/>
        <v>35.953613447060903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35.979113447060904</v>
      </c>
      <c r="L745" s="115">
        <f t="shared" si="119"/>
        <v>36.028113447060903</v>
      </c>
      <c r="M745" s="98">
        <f t="shared" si="112"/>
        <v>35.978613447060901</v>
      </c>
      <c r="N745" s="116">
        <f t="shared" si="113"/>
        <v>36.028613447060906</v>
      </c>
      <c r="O745" s="117">
        <f t="shared" si="114"/>
        <v>36.0036134470609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36.029113447060901</v>
      </c>
      <c r="L746" s="115">
        <f t="shared" si="119"/>
        <v>36.0781134470609</v>
      </c>
      <c r="M746" s="98">
        <f t="shared" si="112"/>
        <v>36.028613447060899</v>
      </c>
      <c r="N746" s="116">
        <f t="shared" si="113"/>
        <v>36.078613447060903</v>
      </c>
      <c r="O746" s="117">
        <f t="shared" si="114"/>
        <v>36.053613447060897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36.079113447060898</v>
      </c>
      <c r="L747" s="115">
        <f t="shared" si="119"/>
        <v>36.128113447060898</v>
      </c>
      <c r="M747" s="98">
        <f t="shared" si="112"/>
        <v>36.078613447060896</v>
      </c>
      <c r="N747" s="116">
        <f t="shared" si="113"/>
        <v>36.1286134470609</v>
      </c>
      <c r="O747" s="117">
        <f t="shared" si="114"/>
        <v>36.103613447060894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36.129113447060895</v>
      </c>
      <c r="L748" s="115">
        <f t="shared" si="119"/>
        <v>36.178113447060895</v>
      </c>
      <c r="M748" s="98">
        <f t="shared" si="112"/>
        <v>36.128613447060893</v>
      </c>
      <c r="N748" s="116">
        <f t="shared" si="113"/>
        <v>36.178613447060897</v>
      </c>
      <c r="O748" s="117">
        <f t="shared" si="114"/>
        <v>36.153613447060891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36.179113447060892</v>
      </c>
      <c r="L749" s="115">
        <f t="shared" si="119"/>
        <v>36.228113447060892</v>
      </c>
      <c r="M749" s="98">
        <f t="shared" si="112"/>
        <v>36.17861344706089</v>
      </c>
      <c r="N749" s="116">
        <f t="shared" si="113"/>
        <v>36.228613447060894</v>
      </c>
      <c r="O749" s="117">
        <f t="shared" si="114"/>
        <v>36.203613447060889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36.22911344706089</v>
      </c>
      <c r="L750" s="115">
        <f t="shared" si="119"/>
        <v>36.278113447060889</v>
      </c>
      <c r="M750" s="98">
        <f t="shared" si="112"/>
        <v>36.228613447060887</v>
      </c>
      <c r="N750" s="116">
        <f t="shared" si="113"/>
        <v>36.278613447060891</v>
      </c>
      <c r="O750" s="117">
        <f t="shared" si="114"/>
        <v>36.253613447060886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36.279113447060887</v>
      </c>
      <c r="L751" s="115">
        <f t="shared" si="119"/>
        <v>36.328113447060886</v>
      </c>
      <c r="M751" s="98">
        <f t="shared" si="112"/>
        <v>36.278613447060884</v>
      </c>
      <c r="N751" s="116">
        <f t="shared" si="113"/>
        <v>36.328613447060889</v>
      </c>
      <c r="O751" s="117">
        <f t="shared" si="114"/>
        <v>36.303613447060883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36.329113447060884</v>
      </c>
      <c r="L752" s="115">
        <f t="shared" si="119"/>
        <v>36.378113447060883</v>
      </c>
      <c r="M752" s="98">
        <f t="shared" si="112"/>
        <v>36.328613447060881</v>
      </c>
      <c r="N752" s="116">
        <f t="shared" si="113"/>
        <v>36.378613447060886</v>
      </c>
      <c r="O752" s="117">
        <f t="shared" si="114"/>
        <v>36.35361344706088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36.379113447060881</v>
      </c>
      <c r="L753" s="115">
        <f t="shared" si="119"/>
        <v>36.428113447060881</v>
      </c>
      <c r="M753" s="98">
        <f t="shared" si="112"/>
        <v>36.378613447060879</v>
      </c>
      <c r="N753" s="116">
        <f t="shared" si="113"/>
        <v>36.428613447060883</v>
      </c>
      <c r="O753" s="117">
        <f t="shared" si="114"/>
        <v>36.403613447060877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36.429113447060878</v>
      </c>
      <c r="L754" s="115">
        <f t="shared" si="119"/>
        <v>36.478113447060878</v>
      </c>
      <c r="M754" s="98">
        <f t="shared" si="112"/>
        <v>36.428613447060876</v>
      </c>
      <c r="N754" s="116">
        <f t="shared" si="113"/>
        <v>36.47861344706088</v>
      </c>
      <c r="O754" s="117">
        <f t="shared" si="114"/>
        <v>36.453613447060874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36.479113447060875</v>
      </c>
      <c r="L755" s="115">
        <f t="shared" si="119"/>
        <v>36.528113447060875</v>
      </c>
      <c r="M755" s="98">
        <f t="shared" si="112"/>
        <v>36.478613447060873</v>
      </c>
      <c r="N755" s="116">
        <f t="shared" si="113"/>
        <v>36.528613447060877</v>
      </c>
      <c r="O755" s="117">
        <f t="shared" si="114"/>
        <v>36.503613447060872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36.529113447060872</v>
      </c>
      <c r="L756" s="115">
        <f t="shared" si="119"/>
        <v>36.578113447060872</v>
      </c>
      <c r="M756" s="98">
        <f t="shared" si="112"/>
        <v>36.52861344706087</v>
      </c>
      <c r="N756" s="116">
        <f t="shared" si="113"/>
        <v>36.578613447060874</v>
      </c>
      <c r="O756" s="117">
        <f t="shared" si="114"/>
        <v>36.553613447060869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36.57911344706087</v>
      </c>
      <c r="L757" s="115">
        <f t="shared" si="119"/>
        <v>36.628113447060869</v>
      </c>
      <c r="M757" s="98">
        <f t="shared" si="112"/>
        <v>36.578613447060867</v>
      </c>
      <c r="N757" s="116">
        <f t="shared" si="113"/>
        <v>36.628613447060872</v>
      </c>
      <c r="O757" s="117">
        <f t="shared" si="114"/>
        <v>36.603613447060866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36.629113447060867</v>
      </c>
      <c r="L758" s="115">
        <f t="shared" si="119"/>
        <v>36.678113447060866</v>
      </c>
      <c r="M758" s="98">
        <f t="shared" si="112"/>
        <v>36.628613447060864</v>
      </c>
      <c r="N758" s="116">
        <f t="shared" si="113"/>
        <v>36.678613447060869</v>
      </c>
      <c r="O758" s="117">
        <f t="shared" si="114"/>
        <v>36.653613447060863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36.679113447060864</v>
      </c>
      <c r="L759" s="115">
        <f t="shared" si="119"/>
        <v>36.728113447060863</v>
      </c>
      <c r="M759" s="98">
        <f t="shared" si="112"/>
        <v>36.678613447060862</v>
      </c>
      <c r="N759" s="116">
        <f t="shared" si="113"/>
        <v>36.728613447060866</v>
      </c>
      <c r="O759" s="117">
        <f t="shared" si="114"/>
        <v>36.70361344706086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36.729113447060861</v>
      </c>
      <c r="L760" s="115">
        <f t="shared" si="119"/>
        <v>36.778113447060861</v>
      </c>
      <c r="M760" s="98">
        <f t="shared" si="112"/>
        <v>36.728613447060859</v>
      </c>
      <c r="N760" s="116">
        <f t="shared" si="113"/>
        <v>36.778613447060863</v>
      </c>
      <c r="O760" s="117">
        <f t="shared" si="114"/>
        <v>36.753613447060857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36.779113447060858</v>
      </c>
      <c r="L761" s="115">
        <f t="shared" si="119"/>
        <v>36.828113447060858</v>
      </c>
      <c r="M761" s="98">
        <f t="shared" si="112"/>
        <v>36.778613447060856</v>
      </c>
      <c r="N761" s="116">
        <f t="shared" si="113"/>
        <v>36.82861344706086</v>
      </c>
      <c r="O761" s="117">
        <f t="shared" si="114"/>
        <v>36.803613447060854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36.829113447060855</v>
      </c>
      <c r="L762" s="115">
        <f t="shared" si="119"/>
        <v>36.878113447060855</v>
      </c>
      <c r="M762" s="98">
        <f t="shared" si="112"/>
        <v>36.828613447060853</v>
      </c>
      <c r="N762" s="116">
        <f t="shared" si="113"/>
        <v>36.878613447060857</v>
      </c>
      <c r="O762" s="117">
        <f t="shared" si="114"/>
        <v>36.853613447060852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36.879113447060853</v>
      </c>
      <c r="L763" s="115">
        <f t="shared" si="119"/>
        <v>36.928113447060852</v>
      </c>
      <c r="M763" s="98">
        <f t="shared" si="112"/>
        <v>36.87861344706085</v>
      </c>
      <c r="N763" s="116">
        <f t="shared" si="113"/>
        <v>36.928613447060854</v>
      </c>
      <c r="O763" s="117">
        <f t="shared" si="114"/>
        <v>36.903613447060849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36.92911344706085</v>
      </c>
      <c r="L764" s="115">
        <f t="shared" si="119"/>
        <v>36.978113447060849</v>
      </c>
      <c r="M764" s="98">
        <f t="shared" si="112"/>
        <v>36.928613447060847</v>
      </c>
      <c r="N764" s="116">
        <f t="shared" si="113"/>
        <v>36.978613447060852</v>
      </c>
      <c r="O764" s="117">
        <f t="shared" si="114"/>
        <v>36.953613447060846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36.979113447060847</v>
      </c>
      <c r="L765" s="115">
        <f t="shared" si="119"/>
        <v>37.028113447060846</v>
      </c>
      <c r="M765" s="98">
        <f t="shared" si="112"/>
        <v>36.978613447060845</v>
      </c>
      <c r="N765" s="116">
        <f t="shared" si="113"/>
        <v>37.028613447060849</v>
      </c>
      <c r="O765" s="117">
        <f t="shared" si="114"/>
        <v>37.003613447060843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37.029113447060844</v>
      </c>
      <c r="L766" s="115">
        <f t="shared" si="119"/>
        <v>37.078113447060844</v>
      </c>
      <c r="M766" s="98">
        <f t="shared" si="112"/>
        <v>37.028613447060842</v>
      </c>
      <c r="N766" s="116">
        <f t="shared" si="113"/>
        <v>37.078613447060846</v>
      </c>
      <c r="O766" s="117">
        <f t="shared" si="114"/>
        <v>37.05361344706084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37.079113447060841</v>
      </c>
      <c r="L767" s="115">
        <f t="shared" si="119"/>
        <v>37.128113447060841</v>
      </c>
      <c r="M767" s="98">
        <f t="shared" si="112"/>
        <v>37.078613447060839</v>
      </c>
      <c r="N767" s="116">
        <f t="shared" si="113"/>
        <v>37.128613447060843</v>
      </c>
      <c r="O767" s="117">
        <f t="shared" si="114"/>
        <v>37.103613447060837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37.129113447060838</v>
      </c>
      <c r="L768" s="115">
        <f t="shared" si="119"/>
        <v>37.178113447060838</v>
      </c>
      <c r="M768" s="98">
        <f t="shared" si="112"/>
        <v>37.128613447060836</v>
      </c>
      <c r="N768" s="116">
        <f t="shared" si="113"/>
        <v>37.17861344706084</v>
      </c>
      <c r="O768" s="117">
        <f t="shared" si="114"/>
        <v>37.153613447060835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37.179113447060836</v>
      </c>
      <c r="L769" s="115">
        <f t="shared" si="119"/>
        <v>37.228113447060835</v>
      </c>
      <c r="M769" s="98">
        <f t="shared" si="112"/>
        <v>37.178613447060833</v>
      </c>
      <c r="N769" s="116">
        <f t="shared" si="113"/>
        <v>37.228613447060837</v>
      </c>
      <c r="O769" s="117">
        <f t="shared" si="114"/>
        <v>37.203613447060832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37.229113447060833</v>
      </c>
      <c r="L770" s="115">
        <f t="shared" si="119"/>
        <v>37.278113447060832</v>
      </c>
      <c r="M770" s="98">
        <f t="shared" si="112"/>
        <v>37.22861344706083</v>
      </c>
      <c r="N770" s="116">
        <f t="shared" si="113"/>
        <v>37.278613447060835</v>
      </c>
      <c r="O770" s="117">
        <f t="shared" si="114"/>
        <v>37.253613447060829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37.27911344706083</v>
      </c>
      <c r="L771" s="115">
        <f t="shared" si="119"/>
        <v>37.328113447060829</v>
      </c>
      <c r="M771" s="98">
        <f t="shared" si="112"/>
        <v>37.278613447060827</v>
      </c>
      <c r="N771" s="116">
        <f t="shared" si="113"/>
        <v>37.328613447060832</v>
      </c>
      <c r="O771" s="117">
        <f t="shared" si="114"/>
        <v>37.303613447060826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37.329113447060827</v>
      </c>
      <c r="L772" s="115">
        <f t="shared" si="119"/>
        <v>37.378113447060827</v>
      </c>
      <c r="M772" s="98">
        <f t="shared" si="112"/>
        <v>37.328613447060825</v>
      </c>
      <c r="N772" s="116">
        <f t="shared" si="113"/>
        <v>37.378613447060829</v>
      </c>
      <c r="O772" s="117">
        <f t="shared" si="114"/>
        <v>37.353613447060823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37.379113447060824</v>
      </c>
      <c r="L773" s="115">
        <f t="shared" si="119"/>
        <v>37.428113447060824</v>
      </c>
      <c r="M773" s="98">
        <f t="shared" ref="M773:M836" si="122">K773-5*10^-(D$2+1)</f>
        <v>37.378613447060822</v>
      </c>
      <c r="N773" s="116">
        <f t="shared" ref="N773:N836" si="123">L773+5*10^-(D$2+1)</f>
        <v>37.428613447060826</v>
      </c>
      <c r="O773" s="117">
        <f t="shared" ref="O773:O836" si="124">AVERAGE(K773,L773)</f>
        <v>37.40361344706082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37.429113447060821</v>
      </c>
      <c r="L774" s="115">
        <f t="shared" ref="L774:L837" si="129">K774+$I$4-POWER(10,-$D$2)</f>
        <v>37.478113447060821</v>
      </c>
      <c r="M774" s="98">
        <f t="shared" si="122"/>
        <v>37.428613447060819</v>
      </c>
      <c r="N774" s="116">
        <f t="shared" si="123"/>
        <v>37.478613447060823</v>
      </c>
      <c r="O774" s="117">
        <f t="shared" si="124"/>
        <v>37.453613447060818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37.479113447060818</v>
      </c>
      <c r="L775" s="115">
        <f t="shared" si="129"/>
        <v>37.528113447060818</v>
      </c>
      <c r="M775" s="98">
        <f t="shared" si="122"/>
        <v>37.478613447060816</v>
      </c>
      <c r="N775" s="116">
        <f t="shared" si="123"/>
        <v>37.52861344706082</v>
      </c>
      <c r="O775" s="117">
        <f t="shared" si="124"/>
        <v>37.503613447060815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37.529113447060816</v>
      </c>
      <c r="L776" s="115">
        <f t="shared" si="129"/>
        <v>37.578113447060815</v>
      </c>
      <c r="M776" s="98">
        <f t="shared" si="122"/>
        <v>37.528613447060813</v>
      </c>
      <c r="N776" s="116">
        <f t="shared" si="123"/>
        <v>37.578613447060818</v>
      </c>
      <c r="O776" s="117">
        <f t="shared" si="124"/>
        <v>37.553613447060812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37.579113447060813</v>
      </c>
      <c r="L777" s="115">
        <f t="shared" si="129"/>
        <v>37.628113447060812</v>
      </c>
      <c r="M777" s="98">
        <f t="shared" si="122"/>
        <v>37.57861344706081</v>
      </c>
      <c r="N777" s="116">
        <f t="shared" si="123"/>
        <v>37.628613447060815</v>
      </c>
      <c r="O777" s="117">
        <f t="shared" si="124"/>
        <v>37.603613447060809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37.62911344706081</v>
      </c>
      <c r="L778" s="115">
        <f t="shared" si="129"/>
        <v>37.678113447060809</v>
      </c>
      <c r="M778" s="98">
        <f t="shared" si="122"/>
        <v>37.628613447060808</v>
      </c>
      <c r="N778" s="116">
        <f t="shared" si="123"/>
        <v>37.678613447060812</v>
      </c>
      <c r="O778" s="117">
        <f t="shared" si="124"/>
        <v>37.653613447060806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37.679113447060807</v>
      </c>
      <c r="L779" s="115">
        <f t="shared" si="129"/>
        <v>37.728113447060807</v>
      </c>
      <c r="M779" s="98">
        <f t="shared" si="122"/>
        <v>37.678613447060805</v>
      </c>
      <c r="N779" s="116">
        <f t="shared" si="123"/>
        <v>37.728613447060809</v>
      </c>
      <c r="O779" s="117">
        <f t="shared" si="124"/>
        <v>37.703613447060803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37.729113447060804</v>
      </c>
      <c r="L780" s="115">
        <f t="shared" si="129"/>
        <v>37.778113447060804</v>
      </c>
      <c r="M780" s="98">
        <f t="shared" si="122"/>
        <v>37.728613447060802</v>
      </c>
      <c r="N780" s="116">
        <f t="shared" si="123"/>
        <v>37.778613447060806</v>
      </c>
      <c r="O780" s="117">
        <f t="shared" si="124"/>
        <v>37.7536134470608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37.779113447060801</v>
      </c>
      <c r="L781" s="115">
        <f t="shared" si="129"/>
        <v>37.828113447060801</v>
      </c>
      <c r="M781" s="98">
        <f t="shared" si="122"/>
        <v>37.778613447060799</v>
      </c>
      <c r="N781" s="116">
        <f t="shared" si="123"/>
        <v>37.828613447060803</v>
      </c>
      <c r="O781" s="117">
        <f t="shared" si="124"/>
        <v>37.803613447060798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37.829113447060799</v>
      </c>
      <c r="L782" s="115">
        <f t="shared" si="129"/>
        <v>37.878113447060798</v>
      </c>
      <c r="M782" s="98">
        <f t="shared" si="122"/>
        <v>37.828613447060796</v>
      </c>
      <c r="N782" s="116">
        <f t="shared" si="123"/>
        <v>37.8786134470608</v>
      </c>
      <c r="O782" s="117">
        <f t="shared" si="124"/>
        <v>37.853613447060795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37.879113447060796</v>
      </c>
      <c r="L783" s="115">
        <f t="shared" si="129"/>
        <v>37.928113447060795</v>
      </c>
      <c r="M783" s="98">
        <f t="shared" si="122"/>
        <v>37.878613447060793</v>
      </c>
      <c r="N783" s="116">
        <f t="shared" si="123"/>
        <v>37.928613447060798</v>
      </c>
      <c r="O783" s="117">
        <f t="shared" si="124"/>
        <v>37.903613447060792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37.929113447060793</v>
      </c>
      <c r="L784" s="115">
        <f t="shared" si="129"/>
        <v>37.978113447060792</v>
      </c>
      <c r="M784" s="98">
        <f t="shared" si="122"/>
        <v>37.928613447060791</v>
      </c>
      <c r="N784" s="116">
        <f t="shared" si="123"/>
        <v>37.978613447060795</v>
      </c>
      <c r="O784" s="117">
        <f t="shared" si="124"/>
        <v>37.953613447060789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37.97911344706079</v>
      </c>
      <c r="L785" s="115">
        <f t="shared" si="129"/>
        <v>38.02811344706079</v>
      </c>
      <c r="M785" s="98">
        <f t="shared" si="122"/>
        <v>37.978613447060788</v>
      </c>
      <c r="N785" s="116">
        <f t="shared" si="123"/>
        <v>38.028613447060792</v>
      </c>
      <c r="O785" s="117">
        <f t="shared" si="124"/>
        <v>38.003613447060786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38.029113447060787</v>
      </c>
      <c r="L786" s="115">
        <f t="shared" si="129"/>
        <v>38.078113447060787</v>
      </c>
      <c r="M786" s="98">
        <f t="shared" si="122"/>
        <v>38.028613447060785</v>
      </c>
      <c r="N786" s="116">
        <f t="shared" si="123"/>
        <v>38.078613447060789</v>
      </c>
      <c r="O786" s="117">
        <f t="shared" si="124"/>
        <v>38.053613447060783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38.079113447060784</v>
      </c>
      <c r="L787" s="115">
        <f t="shared" si="129"/>
        <v>38.128113447060784</v>
      </c>
      <c r="M787" s="98">
        <f t="shared" si="122"/>
        <v>38.078613447060782</v>
      </c>
      <c r="N787" s="116">
        <f t="shared" si="123"/>
        <v>38.128613447060786</v>
      </c>
      <c r="O787" s="117">
        <f t="shared" si="124"/>
        <v>38.103613447060781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38.129113447060782</v>
      </c>
      <c r="L788" s="115">
        <f t="shared" si="129"/>
        <v>38.178113447060781</v>
      </c>
      <c r="M788" s="98">
        <f t="shared" si="122"/>
        <v>38.128613447060779</v>
      </c>
      <c r="N788" s="116">
        <f t="shared" si="123"/>
        <v>38.178613447060783</v>
      </c>
      <c r="O788" s="117">
        <f t="shared" si="124"/>
        <v>38.153613447060778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38.179113447060779</v>
      </c>
      <c r="L789" s="115">
        <f t="shared" si="129"/>
        <v>38.228113447060778</v>
      </c>
      <c r="M789" s="98">
        <f t="shared" si="122"/>
        <v>38.178613447060776</v>
      </c>
      <c r="N789" s="116">
        <f t="shared" si="123"/>
        <v>38.228613447060781</v>
      </c>
      <c r="O789" s="117">
        <f t="shared" si="124"/>
        <v>38.203613447060775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38.229113447060776</v>
      </c>
      <c r="L790" s="115">
        <f t="shared" si="129"/>
        <v>38.278113447060775</v>
      </c>
      <c r="M790" s="98">
        <f t="shared" si="122"/>
        <v>38.228613447060773</v>
      </c>
      <c r="N790" s="116">
        <f t="shared" si="123"/>
        <v>38.278613447060778</v>
      </c>
      <c r="O790" s="117">
        <f t="shared" si="124"/>
        <v>38.253613447060772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38.279113447060773</v>
      </c>
      <c r="L791" s="115">
        <f t="shared" si="129"/>
        <v>38.328113447060773</v>
      </c>
      <c r="M791" s="98">
        <f t="shared" si="122"/>
        <v>38.278613447060771</v>
      </c>
      <c r="N791" s="116">
        <f t="shared" si="123"/>
        <v>38.328613447060775</v>
      </c>
      <c r="O791" s="117">
        <f t="shared" si="124"/>
        <v>38.303613447060769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38.32911344706077</v>
      </c>
      <c r="L792" s="115">
        <f t="shared" si="129"/>
        <v>38.37811344706077</v>
      </c>
      <c r="M792" s="98">
        <f t="shared" si="122"/>
        <v>38.328613447060768</v>
      </c>
      <c r="N792" s="116">
        <f t="shared" si="123"/>
        <v>38.378613447060772</v>
      </c>
      <c r="O792" s="117">
        <f t="shared" si="124"/>
        <v>38.353613447060766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38.379113447060767</v>
      </c>
      <c r="L793" s="115">
        <f t="shared" si="129"/>
        <v>38.428113447060767</v>
      </c>
      <c r="M793" s="98">
        <f t="shared" si="122"/>
        <v>38.378613447060765</v>
      </c>
      <c r="N793" s="116">
        <f t="shared" si="123"/>
        <v>38.428613447060769</v>
      </c>
      <c r="O793" s="117">
        <f t="shared" si="124"/>
        <v>38.403613447060764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38.429113447060764</v>
      </c>
      <c r="L794" s="115">
        <f t="shared" si="129"/>
        <v>38.478113447060764</v>
      </c>
      <c r="M794" s="98">
        <f t="shared" si="122"/>
        <v>38.428613447060762</v>
      </c>
      <c r="N794" s="116">
        <f t="shared" si="123"/>
        <v>38.478613447060766</v>
      </c>
      <c r="O794" s="117">
        <f t="shared" si="124"/>
        <v>38.453613447060761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38.479113447060762</v>
      </c>
      <c r="L795" s="115">
        <f t="shared" si="129"/>
        <v>38.528113447060761</v>
      </c>
      <c r="M795" s="98">
        <f t="shared" si="122"/>
        <v>38.478613447060759</v>
      </c>
      <c r="N795" s="116">
        <f t="shared" si="123"/>
        <v>38.528613447060764</v>
      </c>
      <c r="O795" s="117">
        <f t="shared" si="124"/>
        <v>38.503613447060758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38.529113447060759</v>
      </c>
      <c r="L796" s="115">
        <f t="shared" si="129"/>
        <v>38.578113447060758</v>
      </c>
      <c r="M796" s="98">
        <f t="shared" si="122"/>
        <v>38.528613447060756</v>
      </c>
      <c r="N796" s="116">
        <f t="shared" si="123"/>
        <v>38.578613447060761</v>
      </c>
      <c r="O796" s="117">
        <f t="shared" si="124"/>
        <v>38.553613447060755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38.579113447060756</v>
      </c>
      <c r="L797" s="115">
        <f t="shared" si="129"/>
        <v>38.628113447060755</v>
      </c>
      <c r="M797" s="98">
        <f t="shared" si="122"/>
        <v>38.578613447060754</v>
      </c>
      <c r="N797" s="116">
        <f t="shared" si="123"/>
        <v>38.628613447060758</v>
      </c>
      <c r="O797" s="117">
        <f t="shared" si="124"/>
        <v>38.603613447060752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38.629113447060753</v>
      </c>
      <c r="L798" s="115">
        <f t="shared" si="129"/>
        <v>38.678113447060753</v>
      </c>
      <c r="M798" s="98">
        <f t="shared" si="122"/>
        <v>38.628613447060751</v>
      </c>
      <c r="N798" s="116">
        <f t="shared" si="123"/>
        <v>38.678613447060755</v>
      </c>
      <c r="O798" s="117">
        <f t="shared" si="124"/>
        <v>38.653613447060749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38.67911344706075</v>
      </c>
      <c r="L799" s="115">
        <f t="shared" si="129"/>
        <v>38.72811344706075</v>
      </c>
      <c r="M799" s="98">
        <f t="shared" si="122"/>
        <v>38.678613447060748</v>
      </c>
      <c r="N799" s="116">
        <f t="shared" si="123"/>
        <v>38.728613447060752</v>
      </c>
      <c r="O799" s="117">
        <f t="shared" si="124"/>
        <v>38.703613447060746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38.729113447060747</v>
      </c>
      <c r="L800" s="115">
        <f t="shared" si="129"/>
        <v>38.778113447060747</v>
      </c>
      <c r="M800" s="98">
        <f t="shared" si="122"/>
        <v>38.728613447060745</v>
      </c>
      <c r="N800" s="116">
        <f t="shared" si="123"/>
        <v>38.778613447060749</v>
      </c>
      <c r="O800" s="117">
        <f t="shared" si="124"/>
        <v>38.753613447060744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38.779113447060745</v>
      </c>
      <c r="L801" s="115">
        <f t="shared" si="129"/>
        <v>38.828113447060744</v>
      </c>
      <c r="M801" s="98">
        <f t="shared" si="122"/>
        <v>38.778613447060742</v>
      </c>
      <c r="N801" s="116">
        <f t="shared" si="123"/>
        <v>38.828613447060746</v>
      </c>
      <c r="O801" s="117">
        <f t="shared" si="124"/>
        <v>38.803613447060741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38.829113447060742</v>
      </c>
      <c r="L802" s="115">
        <f t="shared" si="129"/>
        <v>38.878113447060741</v>
      </c>
      <c r="M802" s="98">
        <f t="shared" si="122"/>
        <v>38.828613447060739</v>
      </c>
      <c r="N802" s="116">
        <f t="shared" si="123"/>
        <v>38.878613447060744</v>
      </c>
      <c r="O802" s="117">
        <f t="shared" si="124"/>
        <v>38.853613447060738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38.879113447060739</v>
      </c>
      <c r="L803" s="115">
        <f t="shared" si="129"/>
        <v>38.928113447060738</v>
      </c>
      <c r="M803" s="98">
        <f t="shared" si="122"/>
        <v>38.878613447060737</v>
      </c>
      <c r="N803" s="116">
        <f t="shared" si="123"/>
        <v>38.928613447060741</v>
      </c>
      <c r="O803" s="117">
        <f t="shared" si="124"/>
        <v>38.903613447060735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38.929113447060736</v>
      </c>
      <c r="L804" s="115">
        <f t="shared" si="129"/>
        <v>38.978113447060736</v>
      </c>
      <c r="M804" s="98">
        <f t="shared" si="122"/>
        <v>38.928613447060734</v>
      </c>
      <c r="N804" s="116">
        <f t="shared" si="123"/>
        <v>38.978613447060738</v>
      </c>
      <c r="O804" s="117">
        <f t="shared" si="124"/>
        <v>38.953613447060732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38.979113447060733</v>
      </c>
      <c r="L805" s="115">
        <f t="shared" si="129"/>
        <v>39.028113447060733</v>
      </c>
      <c r="M805" s="98">
        <f t="shared" si="122"/>
        <v>38.978613447060731</v>
      </c>
      <c r="N805" s="116">
        <f t="shared" si="123"/>
        <v>39.028613447060735</v>
      </c>
      <c r="O805" s="117">
        <f t="shared" si="124"/>
        <v>39.003613447060729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39.02911344706073</v>
      </c>
      <c r="L806" s="115">
        <f t="shared" si="129"/>
        <v>39.07811344706073</v>
      </c>
      <c r="M806" s="98">
        <f t="shared" si="122"/>
        <v>39.028613447060728</v>
      </c>
      <c r="N806" s="116">
        <f t="shared" si="123"/>
        <v>39.078613447060732</v>
      </c>
      <c r="O806" s="117">
        <f t="shared" si="124"/>
        <v>39.053613447060727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39.079113447060728</v>
      </c>
      <c r="L807" s="115">
        <f t="shared" si="129"/>
        <v>39.128113447060727</v>
      </c>
      <c r="M807" s="98">
        <f t="shared" si="122"/>
        <v>39.078613447060725</v>
      </c>
      <c r="N807" s="116">
        <f t="shared" si="123"/>
        <v>39.128613447060729</v>
      </c>
      <c r="O807" s="117">
        <f t="shared" si="124"/>
        <v>39.103613447060724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39.129113447060725</v>
      </c>
      <c r="L808" s="115">
        <f t="shared" si="129"/>
        <v>39.178113447060724</v>
      </c>
      <c r="M808" s="98">
        <f t="shared" si="122"/>
        <v>39.128613447060722</v>
      </c>
      <c r="N808" s="116">
        <f t="shared" si="123"/>
        <v>39.178613447060727</v>
      </c>
      <c r="O808" s="117">
        <f t="shared" si="124"/>
        <v>39.153613447060721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39.179113447060722</v>
      </c>
      <c r="L809" s="115">
        <f t="shared" si="129"/>
        <v>39.228113447060721</v>
      </c>
      <c r="M809" s="98">
        <f t="shared" si="122"/>
        <v>39.178613447060719</v>
      </c>
      <c r="N809" s="116">
        <f t="shared" si="123"/>
        <v>39.228613447060724</v>
      </c>
      <c r="O809" s="117">
        <f t="shared" si="124"/>
        <v>39.203613447060718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39.229113447060719</v>
      </c>
      <c r="L810" s="115">
        <f t="shared" si="129"/>
        <v>39.278113447060718</v>
      </c>
      <c r="M810" s="98">
        <f t="shared" si="122"/>
        <v>39.228613447060717</v>
      </c>
      <c r="N810" s="116">
        <f t="shared" si="123"/>
        <v>39.278613447060721</v>
      </c>
      <c r="O810" s="117">
        <f t="shared" si="124"/>
        <v>39.253613447060715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39.279113447060716</v>
      </c>
      <c r="L811" s="115">
        <f t="shared" si="129"/>
        <v>39.328113447060716</v>
      </c>
      <c r="M811" s="98">
        <f t="shared" si="122"/>
        <v>39.278613447060714</v>
      </c>
      <c r="N811" s="116">
        <f t="shared" si="123"/>
        <v>39.328613447060718</v>
      </c>
      <c r="O811" s="117">
        <f t="shared" si="124"/>
        <v>39.303613447060712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39.329113447060713</v>
      </c>
      <c r="L812" s="115">
        <f t="shared" si="129"/>
        <v>39.378113447060713</v>
      </c>
      <c r="M812" s="98">
        <f t="shared" si="122"/>
        <v>39.328613447060711</v>
      </c>
      <c r="N812" s="116">
        <f t="shared" si="123"/>
        <v>39.378613447060715</v>
      </c>
      <c r="O812" s="117">
        <f t="shared" si="124"/>
        <v>39.35361344706071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39.37911344706071</v>
      </c>
      <c r="L813" s="115">
        <f t="shared" si="129"/>
        <v>39.42811344706071</v>
      </c>
      <c r="M813" s="98">
        <f t="shared" si="122"/>
        <v>39.378613447060708</v>
      </c>
      <c r="N813" s="116">
        <f t="shared" si="123"/>
        <v>39.428613447060712</v>
      </c>
      <c r="O813" s="117">
        <f t="shared" si="124"/>
        <v>39.403613447060707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39.429113447060708</v>
      </c>
      <c r="L814" s="115">
        <f t="shared" si="129"/>
        <v>39.478113447060707</v>
      </c>
      <c r="M814" s="98">
        <f t="shared" si="122"/>
        <v>39.428613447060705</v>
      </c>
      <c r="N814" s="116">
        <f t="shared" si="123"/>
        <v>39.47861344706071</v>
      </c>
      <c r="O814" s="117">
        <f t="shared" si="124"/>
        <v>39.453613447060704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39.479113447060705</v>
      </c>
      <c r="L815" s="115">
        <f t="shared" si="129"/>
        <v>39.528113447060704</v>
      </c>
      <c r="M815" s="98">
        <f t="shared" si="122"/>
        <v>39.478613447060702</v>
      </c>
      <c r="N815" s="116">
        <f t="shared" si="123"/>
        <v>39.528613447060707</v>
      </c>
      <c r="O815" s="117">
        <f t="shared" si="124"/>
        <v>39.503613447060701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39.529113447060702</v>
      </c>
      <c r="L816" s="115">
        <f t="shared" si="129"/>
        <v>39.578113447060701</v>
      </c>
      <c r="M816" s="98">
        <f t="shared" si="122"/>
        <v>39.5286134470607</v>
      </c>
      <c r="N816" s="116">
        <f t="shared" si="123"/>
        <v>39.578613447060704</v>
      </c>
      <c r="O816" s="117">
        <f t="shared" si="124"/>
        <v>39.553613447060698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39.579113447060699</v>
      </c>
      <c r="L817" s="115">
        <f t="shared" si="129"/>
        <v>39.628113447060699</v>
      </c>
      <c r="M817" s="98">
        <f t="shared" si="122"/>
        <v>39.578613447060697</v>
      </c>
      <c r="N817" s="116">
        <f t="shared" si="123"/>
        <v>39.628613447060701</v>
      </c>
      <c r="O817" s="117">
        <f t="shared" si="124"/>
        <v>39.603613447060695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39.629113447060696</v>
      </c>
      <c r="L818" s="115">
        <f t="shared" si="129"/>
        <v>39.678113447060696</v>
      </c>
      <c r="M818" s="98">
        <f t="shared" si="122"/>
        <v>39.628613447060694</v>
      </c>
      <c r="N818" s="116">
        <f t="shared" si="123"/>
        <v>39.678613447060698</v>
      </c>
      <c r="O818" s="117">
        <f t="shared" si="124"/>
        <v>39.653613447060692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39.679113447060693</v>
      </c>
      <c r="L819" s="115">
        <f t="shared" si="129"/>
        <v>39.728113447060693</v>
      </c>
      <c r="M819" s="98">
        <f t="shared" si="122"/>
        <v>39.678613447060691</v>
      </c>
      <c r="N819" s="116">
        <f t="shared" si="123"/>
        <v>39.728613447060695</v>
      </c>
      <c r="O819" s="117">
        <f t="shared" si="124"/>
        <v>39.70361344706069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39.729113447060691</v>
      </c>
      <c r="L820" s="115">
        <f t="shared" si="129"/>
        <v>39.77811344706069</v>
      </c>
      <c r="M820" s="98">
        <f t="shared" si="122"/>
        <v>39.728613447060688</v>
      </c>
      <c r="N820" s="116">
        <f t="shared" si="123"/>
        <v>39.778613447060692</v>
      </c>
      <c r="O820" s="117">
        <f t="shared" si="124"/>
        <v>39.753613447060687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39.779113447060688</v>
      </c>
      <c r="L821" s="115">
        <f t="shared" si="129"/>
        <v>39.828113447060687</v>
      </c>
      <c r="M821" s="98">
        <f t="shared" si="122"/>
        <v>39.778613447060685</v>
      </c>
      <c r="N821" s="116">
        <f t="shared" si="123"/>
        <v>39.82861344706069</v>
      </c>
      <c r="O821" s="117">
        <f t="shared" si="124"/>
        <v>39.803613447060684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39.829113447060685</v>
      </c>
      <c r="L822" s="115">
        <f t="shared" si="129"/>
        <v>39.878113447060684</v>
      </c>
      <c r="M822" s="98">
        <f t="shared" si="122"/>
        <v>39.828613447060683</v>
      </c>
      <c r="N822" s="116">
        <f t="shared" si="123"/>
        <v>39.878613447060687</v>
      </c>
      <c r="O822" s="117">
        <f t="shared" si="124"/>
        <v>39.853613447060681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39.879113447060682</v>
      </c>
      <c r="L823" s="115">
        <f t="shared" si="129"/>
        <v>39.928113447060682</v>
      </c>
      <c r="M823" s="98">
        <f t="shared" si="122"/>
        <v>39.87861344706068</v>
      </c>
      <c r="N823" s="116">
        <f t="shared" si="123"/>
        <v>39.928613447060684</v>
      </c>
      <c r="O823" s="117">
        <f t="shared" si="124"/>
        <v>39.903613447060678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39.929113447060679</v>
      </c>
      <c r="L824" s="115">
        <f t="shared" si="129"/>
        <v>39.978113447060679</v>
      </c>
      <c r="M824" s="98">
        <f t="shared" si="122"/>
        <v>39.928613447060677</v>
      </c>
      <c r="N824" s="116">
        <f t="shared" si="123"/>
        <v>39.978613447060681</v>
      </c>
      <c r="O824" s="117">
        <f t="shared" si="124"/>
        <v>39.953613447060675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39.979113447060676</v>
      </c>
      <c r="L825" s="115">
        <f t="shared" si="129"/>
        <v>40.028113447060676</v>
      </c>
      <c r="M825" s="98">
        <f t="shared" si="122"/>
        <v>39.978613447060674</v>
      </c>
      <c r="N825" s="116">
        <f t="shared" si="123"/>
        <v>40.028613447060678</v>
      </c>
      <c r="O825" s="117">
        <f t="shared" si="124"/>
        <v>40.003613447060673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40.029113447060674</v>
      </c>
      <c r="L826" s="115">
        <f t="shared" si="129"/>
        <v>40.078113447060673</v>
      </c>
      <c r="M826" s="98">
        <f t="shared" si="122"/>
        <v>40.028613447060671</v>
      </c>
      <c r="N826" s="116">
        <f t="shared" si="123"/>
        <v>40.078613447060675</v>
      </c>
      <c r="O826" s="117">
        <f t="shared" si="124"/>
        <v>40.05361344706067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40.079113447060671</v>
      </c>
      <c r="L827" s="115">
        <f t="shared" si="129"/>
        <v>40.12811344706067</v>
      </c>
      <c r="M827" s="98">
        <f t="shared" si="122"/>
        <v>40.078613447060668</v>
      </c>
      <c r="N827" s="116">
        <f t="shared" si="123"/>
        <v>40.128613447060673</v>
      </c>
      <c r="O827" s="117">
        <f t="shared" si="124"/>
        <v>40.103613447060667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40.129113447060668</v>
      </c>
      <c r="L828" s="115">
        <f t="shared" si="129"/>
        <v>40.178113447060667</v>
      </c>
      <c r="M828" s="98">
        <f t="shared" si="122"/>
        <v>40.128613447060665</v>
      </c>
      <c r="N828" s="116">
        <f t="shared" si="123"/>
        <v>40.17861344706067</v>
      </c>
      <c r="O828" s="117">
        <f t="shared" si="124"/>
        <v>40.153613447060664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40.179113447060665</v>
      </c>
      <c r="L829" s="115">
        <f t="shared" si="129"/>
        <v>40.228113447060664</v>
      </c>
      <c r="M829" s="98">
        <f t="shared" si="122"/>
        <v>40.178613447060663</v>
      </c>
      <c r="N829" s="116">
        <f t="shared" si="123"/>
        <v>40.228613447060667</v>
      </c>
      <c r="O829" s="117">
        <f t="shared" si="124"/>
        <v>40.203613447060661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40.229113447060662</v>
      </c>
      <c r="L830" s="115">
        <f t="shared" si="129"/>
        <v>40.278113447060662</v>
      </c>
      <c r="M830" s="98">
        <f t="shared" si="122"/>
        <v>40.22861344706066</v>
      </c>
      <c r="N830" s="116">
        <f t="shared" si="123"/>
        <v>40.278613447060664</v>
      </c>
      <c r="O830" s="117">
        <f t="shared" si="124"/>
        <v>40.253613447060658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40.279113447060659</v>
      </c>
      <c r="L831" s="115">
        <f t="shared" si="129"/>
        <v>40.328113447060659</v>
      </c>
      <c r="M831" s="98">
        <f t="shared" si="122"/>
        <v>40.278613447060657</v>
      </c>
      <c r="N831" s="116">
        <f t="shared" si="123"/>
        <v>40.328613447060661</v>
      </c>
      <c r="O831" s="117">
        <f t="shared" si="124"/>
        <v>40.303613447060656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40.329113447060656</v>
      </c>
      <c r="L832" s="115">
        <f t="shared" si="129"/>
        <v>40.378113447060656</v>
      </c>
      <c r="M832" s="98">
        <f t="shared" si="122"/>
        <v>40.328613447060654</v>
      </c>
      <c r="N832" s="116">
        <f t="shared" si="123"/>
        <v>40.378613447060658</v>
      </c>
      <c r="O832" s="117">
        <f t="shared" si="124"/>
        <v>40.353613447060653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40.379113447060654</v>
      </c>
      <c r="L833" s="115">
        <f t="shared" si="129"/>
        <v>40.428113447060653</v>
      </c>
      <c r="M833" s="98">
        <f t="shared" si="122"/>
        <v>40.378613447060651</v>
      </c>
      <c r="N833" s="116">
        <f t="shared" si="123"/>
        <v>40.428613447060656</v>
      </c>
      <c r="O833" s="117">
        <f t="shared" si="124"/>
        <v>40.40361344706065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40.429113447060651</v>
      </c>
      <c r="L834" s="115">
        <f t="shared" si="129"/>
        <v>40.47811344706065</v>
      </c>
      <c r="M834" s="98">
        <f t="shared" si="122"/>
        <v>40.428613447060648</v>
      </c>
      <c r="N834" s="116">
        <f t="shared" si="123"/>
        <v>40.478613447060653</v>
      </c>
      <c r="O834" s="117">
        <f t="shared" si="124"/>
        <v>40.453613447060647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40.479113447060648</v>
      </c>
      <c r="L835" s="115">
        <f t="shared" si="129"/>
        <v>40.528113447060647</v>
      </c>
      <c r="M835" s="98">
        <f t="shared" si="122"/>
        <v>40.478613447060646</v>
      </c>
      <c r="N835" s="116">
        <f t="shared" si="123"/>
        <v>40.52861344706065</v>
      </c>
      <c r="O835" s="117">
        <f t="shared" si="124"/>
        <v>40.503613447060644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40.529113447060645</v>
      </c>
      <c r="L836" s="115">
        <f t="shared" si="129"/>
        <v>40.578113447060645</v>
      </c>
      <c r="M836" s="98">
        <f t="shared" si="122"/>
        <v>40.528613447060643</v>
      </c>
      <c r="N836" s="116">
        <f t="shared" si="123"/>
        <v>40.578613447060647</v>
      </c>
      <c r="O836" s="117">
        <f t="shared" si="124"/>
        <v>40.553613447060641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40.579113447060642</v>
      </c>
      <c r="L837" s="115">
        <f t="shared" si="129"/>
        <v>40.628113447060642</v>
      </c>
      <c r="M837" s="98">
        <f t="shared" ref="M837:M900" si="132">K837-5*10^-(D$2+1)</f>
        <v>40.57861344706064</v>
      </c>
      <c r="N837" s="116">
        <f t="shared" ref="N837:N900" si="133">L837+5*10^-(D$2+1)</f>
        <v>40.628613447060644</v>
      </c>
      <c r="O837" s="117">
        <f t="shared" ref="O837:O900" si="134">AVERAGE(K837,L837)</f>
        <v>40.603613447060638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40.629113447060639</v>
      </c>
      <c r="L838" s="115">
        <f t="shared" ref="L838:L901" si="139">K838+$I$4-POWER(10,-$D$2)</f>
        <v>40.678113447060639</v>
      </c>
      <c r="M838" s="98">
        <f t="shared" si="132"/>
        <v>40.628613447060637</v>
      </c>
      <c r="N838" s="116">
        <f t="shared" si="133"/>
        <v>40.678613447060641</v>
      </c>
      <c r="O838" s="117">
        <f t="shared" si="134"/>
        <v>40.653613447060636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40.679113447060637</v>
      </c>
      <c r="L839" s="115">
        <f t="shared" si="139"/>
        <v>40.728113447060636</v>
      </c>
      <c r="M839" s="98">
        <f t="shared" si="132"/>
        <v>40.678613447060634</v>
      </c>
      <c r="N839" s="116">
        <f t="shared" si="133"/>
        <v>40.728613447060638</v>
      </c>
      <c r="O839" s="117">
        <f t="shared" si="134"/>
        <v>40.703613447060633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40.729113447060634</v>
      </c>
      <c r="L840" s="115">
        <f t="shared" si="139"/>
        <v>40.778113447060633</v>
      </c>
      <c r="M840" s="98">
        <f t="shared" si="132"/>
        <v>40.728613447060631</v>
      </c>
      <c r="N840" s="116">
        <f t="shared" si="133"/>
        <v>40.778613447060636</v>
      </c>
      <c r="O840" s="117">
        <f t="shared" si="134"/>
        <v>40.75361344706063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40.779113447060631</v>
      </c>
      <c r="L841" s="115">
        <f t="shared" si="139"/>
        <v>40.82811344706063</v>
      </c>
      <c r="M841" s="98">
        <f t="shared" si="132"/>
        <v>40.778613447060629</v>
      </c>
      <c r="N841" s="116">
        <f t="shared" si="133"/>
        <v>40.828613447060633</v>
      </c>
      <c r="O841" s="117">
        <f t="shared" si="134"/>
        <v>40.803613447060627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40.829113447060628</v>
      </c>
      <c r="L842" s="115">
        <f t="shared" si="139"/>
        <v>40.878113447060628</v>
      </c>
      <c r="M842" s="98">
        <f t="shared" si="132"/>
        <v>40.828613447060626</v>
      </c>
      <c r="N842" s="116">
        <f t="shared" si="133"/>
        <v>40.87861344706063</v>
      </c>
      <c r="O842" s="117">
        <f t="shared" si="134"/>
        <v>40.853613447060624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40.879113447060625</v>
      </c>
      <c r="L843" s="115">
        <f t="shared" si="139"/>
        <v>40.928113447060625</v>
      </c>
      <c r="M843" s="98">
        <f t="shared" si="132"/>
        <v>40.878613447060623</v>
      </c>
      <c r="N843" s="116">
        <f t="shared" si="133"/>
        <v>40.928613447060627</v>
      </c>
      <c r="O843" s="117">
        <f t="shared" si="134"/>
        <v>40.903613447060621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40.929113447060622</v>
      </c>
      <c r="L844" s="115">
        <f t="shared" si="139"/>
        <v>40.978113447060622</v>
      </c>
      <c r="M844" s="98">
        <f t="shared" si="132"/>
        <v>40.92861344706062</v>
      </c>
      <c r="N844" s="116">
        <f t="shared" si="133"/>
        <v>40.978613447060624</v>
      </c>
      <c r="O844" s="117">
        <f t="shared" si="134"/>
        <v>40.953613447060619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40.97911344706062</v>
      </c>
      <c r="L845" s="115">
        <f t="shared" si="139"/>
        <v>41.028113447060619</v>
      </c>
      <c r="M845" s="98">
        <f t="shared" si="132"/>
        <v>40.978613447060617</v>
      </c>
      <c r="N845" s="116">
        <f t="shared" si="133"/>
        <v>41.028613447060621</v>
      </c>
      <c r="O845" s="117">
        <f t="shared" si="134"/>
        <v>41.003613447060616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41.029113447060617</v>
      </c>
      <c r="L846" s="115">
        <f t="shared" si="139"/>
        <v>41.078113447060616</v>
      </c>
      <c r="M846" s="98">
        <f t="shared" si="132"/>
        <v>41.028613447060614</v>
      </c>
      <c r="N846" s="116">
        <f t="shared" si="133"/>
        <v>41.078613447060619</v>
      </c>
      <c r="O846" s="117">
        <f t="shared" si="134"/>
        <v>41.053613447060613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41.079113447060614</v>
      </c>
      <c r="L847" s="115">
        <f t="shared" si="139"/>
        <v>41.128113447060613</v>
      </c>
      <c r="M847" s="98">
        <f t="shared" si="132"/>
        <v>41.078613447060611</v>
      </c>
      <c r="N847" s="116">
        <f t="shared" si="133"/>
        <v>41.128613447060616</v>
      </c>
      <c r="O847" s="117">
        <f t="shared" si="134"/>
        <v>41.10361344706061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41.129113447060611</v>
      </c>
      <c r="L848" s="115">
        <f t="shared" si="139"/>
        <v>41.17811344706061</v>
      </c>
      <c r="M848" s="98">
        <f t="shared" si="132"/>
        <v>41.128613447060609</v>
      </c>
      <c r="N848" s="116">
        <f t="shared" si="133"/>
        <v>41.178613447060613</v>
      </c>
      <c r="O848" s="117">
        <f t="shared" si="134"/>
        <v>41.153613447060607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41.179113447060608</v>
      </c>
      <c r="L849" s="115">
        <f t="shared" si="139"/>
        <v>41.228113447060608</v>
      </c>
      <c r="M849" s="98">
        <f t="shared" si="132"/>
        <v>41.178613447060606</v>
      </c>
      <c r="N849" s="116">
        <f t="shared" si="133"/>
        <v>41.22861344706061</v>
      </c>
      <c r="O849" s="117">
        <f t="shared" si="134"/>
        <v>41.203613447060604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41.229113447060605</v>
      </c>
      <c r="L850" s="115">
        <f t="shared" si="139"/>
        <v>41.278113447060605</v>
      </c>
      <c r="M850" s="98">
        <f t="shared" si="132"/>
        <v>41.228613447060603</v>
      </c>
      <c r="N850" s="116">
        <f t="shared" si="133"/>
        <v>41.278613447060607</v>
      </c>
      <c r="O850" s="117">
        <f t="shared" si="134"/>
        <v>41.253613447060602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41.279113447060602</v>
      </c>
      <c r="L851" s="115">
        <f t="shared" si="139"/>
        <v>41.328113447060602</v>
      </c>
      <c r="M851" s="98">
        <f t="shared" si="132"/>
        <v>41.2786134470606</v>
      </c>
      <c r="N851" s="116">
        <f t="shared" si="133"/>
        <v>41.328613447060604</v>
      </c>
      <c r="O851" s="117">
        <f t="shared" si="134"/>
        <v>41.303613447060599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41.3291134470606</v>
      </c>
      <c r="L852" s="115">
        <f t="shared" si="139"/>
        <v>41.378113447060599</v>
      </c>
      <c r="M852" s="98">
        <f t="shared" si="132"/>
        <v>41.328613447060597</v>
      </c>
      <c r="N852" s="116">
        <f t="shared" si="133"/>
        <v>41.378613447060602</v>
      </c>
      <c r="O852" s="117">
        <f t="shared" si="134"/>
        <v>41.353613447060596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41.379113447060597</v>
      </c>
      <c r="L853" s="115">
        <f t="shared" si="139"/>
        <v>41.428113447060596</v>
      </c>
      <c r="M853" s="98">
        <f t="shared" si="132"/>
        <v>41.378613447060594</v>
      </c>
      <c r="N853" s="116">
        <f t="shared" si="133"/>
        <v>41.428613447060599</v>
      </c>
      <c r="O853" s="117">
        <f t="shared" si="134"/>
        <v>41.403613447060593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41.429113447060594</v>
      </c>
      <c r="L854" s="115">
        <f t="shared" si="139"/>
        <v>41.478113447060593</v>
      </c>
      <c r="M854" s="98">
        <f t="shared" si="132"/>
        <v>41.428613447060592</v>
      </c>
      <c r="N854" s="116">
        <f t="shared" si="133"/>
        <v>41.478613447060596</v>
      </c>
      <c r="O854" s="117">
        <f t="shared" si="134"/>
        <v>41.45361344706059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41.479113447060591</v>
      </c>
      <c r="L855" s="115">
        <f t="shared" si="139"/>
        <v>41.528113447060591</v>
      </c>
      <c r="M855" s="98">
        <f t="shared" si="132"/>
        <v>41.478613447060589</v>
      </c>
      <c r="N855" s="116">
        <f t="shared" si="133"/>
        <v>41.528613447060593</v>
      </c>
      <c r="O855" s="117">
        <f t="shared" si="134"/>
        <v>41.503613447060587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41.529113447060588</v>
      </c>
      <c r="L856" s="115">
        <f t="shared" si="139"/>
        <v>41.578113447060588</v>
      </c>
      <c r="M856" s="98">
        <f t="shared" si="132"/>
        <v>41.528613447060586</v>
      </c>
      <c r="N856" s="116">
        <f t="shared" si="133"/>
        <v>41.57861344706059</v>
      </c>
      <c r="O856" s="117">
        <f t="shared" si="134"/>
        <v>41.553613447060584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41.579113447060585</v>
      </c>
      <c r="L857" s="115">
        <f t="shared" si="139"/>
        <v>41.628113447060585</v>
      </c>
      <c r="M857" s="98">
        <f t="shared" si="132"/>
        <v>41.578613447060583</v>
      </c>
      <c r="N857" s="116">
        <f t="shared" si="133"/>
        <v>41.628613447060587</v>
      </c>
      <c r="O857" s="117">
        <f t="shared" si="134"/>
        <v>41.603613447060582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41.629113447060583</v>
      </c>
      <c r="L858" s="115">
        <f t="shared" si="139"/>
        <v>41.678113447060582</v>
      </c>
      <c r="M858" s="98">
        <f t="shared" si="132"/>
        <v>41.62861344706058</v>
      </c>
      <c r="N858" s="116">
        <f t="shared" si="133"/>
        <v>41.678613447060584</v>
      </c>
      <c r="O858" s="117">
        <f t="shared" si="134"/>
        <v>41.653613447060579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41.67911344706058</v>
      </c>
      <c r="L859" s="115">
        <f t="shared" si="139"/>
        <v>41.728113447060579</v>
      </c>
      <c r="M859" s="98">
        <f t="shared" si="132"/>
        <v>41.678613447060577</v>
      </c>
      <c r="N859" s="116">
        <f t="shared" si="133"/>
        <v>41.728613447060582</v>
      </c>
      <c r="O859" s="117">
        <f t="shared" si="134"/>
        <v>41.703613447060576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41.729113447060577</v>
      </c>
      <c r="L860" s="115">
        <f t="shared" si="139"/>
        <v>41.778113447060576</v>
      </c>
      <c r="M860" s="98">
        <f t="shared" si="132"/>
        <v>41.728613447060575</v>
      </c>
      <c r="N860" s="116">
        <f t="shared" si="133"/>
        <v>41.778613447060579</v>
      </c>
      <c r="O860" s="117">
        <f t="shared" si="134"/>
        <v>41.753613447060573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41.779113447060574</v>
      </c>
      <c r="L861" s="115">
        <f t="shared" si="139"/>
        <v>41.828113447060574</v>
      </c>
      <c r="M861" s="98">
        <f t="shared" si="132"/>
        <v>41.778613447060572</v>
      </c>
      <c r="N861" s="116">
        <f t="shared" si="133"/>
        <v>41.828613447060576</v>
      </c>
      <c r="O861" s="117">
        <f t="shared" si="134"/>
        <v>41.80361344706057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41.829113447060571</v>
      </c>
      <c r="L862" s="115">
        <f t="shared" si="139"/>
        <v>41.878113447060571</v>
      </c>
      <c r="M862" s="98">
        <f t="shared" si="132"/>
        <v>41.828613447060569</v>
      </c>
      <c r="N862" s="116">
        <f t="shared" si="133"/>
        <v>41.878613447060573</v>
      </c>
      <c r="O862" s="117">
        <f t="shared" si="134"/>
        <v>41.853613447060567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41.879113447060568</v>
      </c>
      <c r="L863" s="115">
        <f t="shared" si="139"/>
        <v>41.928113447060568</v>
      </c>
      <c r="M863" s="98">
        <f t="shared" si="132"/>
        <v>41.878613447060566</v>
      </c>
      <c r="N863" s="116">
        <f t="shared" si="133"/>
        <v>41.92861344706057</v>
      </c>
      <c r="O863" s="117">
        <f t="shared" si="134"/>
        <v>41.903613447060565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41.929113447060566</v>
      </c>
      <c r="L864" s="115">
        <f t="shared" si="139"/>
        <v>41.978113447060565</v>
      </c>
      <c r="M864" s="98">
        <f t="shared" si="132"/>
        <v>41.928613447060563</v>
      </c>
      <c r="N864" s="116">
        <f t="shared" si="133"/>
        <v>41.978613447060567</v>
      </c>
      <c r="O864" s="117">
        <f t="shared" si="134"/>
        <v>41.953613447060562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41.979113447060563</v>
      </c>
      <c r="L865" s="115">
        <f t="shared" si="139"/>
        <v>42.028113447060562</v>
      </c>
      <c r="M865" s="98">
        <f t="shared" si="132"/>
        <v>41.97861344706056</v>
      </c>
      <c r="N865" s="116">
        <f t="shared" si="133"/>
        <v>42.028613447060565</v>
      </c>
      <c r="O865" s="117">
        <f t="shared" si="134"/>
        <v>42.003613447060559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42.02911344706056</v>
      </c>
      <c r="L866" s="115">
        <f t="shared" si="139"/>
        <v>42.078113447060559</v>
      </c>
      <c r="M866" s="98">
        <f t="shared" si="132"/>
        <v>42.028613447060557</v>
      </c>
      <c r="N866" s="116">
        <f t="shared" si="133"/>
        <v>42.078613447060562</v>
      </c>
      <c r="O866" s="117">
        <f t="shared" si="134"/>
        <v>42.053613447060556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42.079113447060557</v>
      </c>
      <c r="L867" s="115">
        <f t="shared" si="139"/>
        <v>42.128113447060556</v>
      </c>
      <c r="M867" s="98">
        <f t="shared" si="132"/>
        <v>42.078613447060555</v>
      </c>
      <c r="N867" s="116">
        <f t="shared" si="133"/>
        <v>42.128613447060559</v>
      </c>
      <c r="O867" s="117">
        <f t="shared" si="134"/>
        <v>42.103613447060553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42.129113447060554</v>
      </c>
      <c r="L868" s="115">
        <f t="shared" si="139"/>
        <v>42.178113447060554</v>
      </c>
      <c r="M868" s="98">
        <f t="shared" si="132"/>
        <v>42.128613447060552</v>
      </c>
      <c r="N868" s="116">
        <f t="shared" si="133"/>
        <v>42.178613447060556</v>
      </c>
      <c r="O868" s="117">
        <f t="shared" si="134"/>
        <v>42.15361344706055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42.179113447060551</v>
      </c>
      <c r="L869" s="115">
        <f t="shared" si="139"/>
        <v>42.228113447060551</v>
      </c>
      <c r="M869" s="98">
        <f t="shared" si="132"/>
        <v>42.178613447060549</v>
      </c>
      <c r="N869" s="116">
        <f t="shared" si="133"/>
        <v>42.228613447060553</v>
      </c>
      <c r="O869" s="117">
        <f t="shared" si="134"/>
        <v>42.203613447060548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42.229113447060548</v>
      </c>
      <c r="L870" s="115">
        <f t="shared" si="139"/>
        <v>42.278113447060548</v>
      </c>
      <c r="M870" s="98">
        <f t="shared" si="132"/>
        <v>42.228613447060546</v>
      </c>
      <c r="N870" s="116">
        <f t="shared" si="133"/>
        <v>42.27861344706055</v>
      </c>
      <c r="O870" s="117">
        <f t="shared" si="134"/>
        <v>42.253613447060545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42.279113447060546</v>
      </c>
      <c r="L871" s="115">
        <f t="shared" si="139"/>
        <v>42.328113447060545</v>
      </c>
      <c r="M871" s="98">
        <f t="shared" si="132"/>
        <v>42.278613447060543</v>
      </c>
      <c r="N871" s="116">
        <f t="shared" si="133"/>
        <v>42.328613447060548</v>
      </c>
      <c r="O871" s="117">
        <f t="shared" si="134"/>
        <v>42.303613447060542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42.329113447060543</v>
      </c>
      <c r="L872" s="115">
        <f t="shared" si="139"/>
        <v>42.378113447060542</v>
      </c>
      <c r="M872" s="98">
        <f t="shared" si="132"/>
        <v>42.32861344706054</v>
      </c>
      <c r="N872" s="116">
        <f t="shared" si="133"/>
        <v>42.378613447060545</v>
      </c>
      <c r="O872" s="117">
        <f t="shared" si="134"/>
        <v>42.353613447060539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42.37911344706054</v>
      </c>
      <c r="L873" s="115">
        <f t="shared" si="139"/>
        <v>42.428113447060539</v>
      </c>
      <c r="M873" s="98">
        <f t="shared" si="132"/>
        <v>42.378613447060538</v>
      </c>
      <c r="N873" s="116">
        <f t="shared" si="133"/>
        <v>42.428613447060542</v>
      </c>
      <c r="O873" s="117">
        <f t="shared" si="134"/>
        <v>42.403613447060536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42.429113447060537</v>
      </c>
      <c r="L874" s="115">
        <f t="shared" si="139"/>
        <v>42.478113447060537</v>
      </c>
      <c r="M874" s="98">
        <f t="shared" si="132"/>
        <v>42.428613447060535</v>
      </c>
      <c r="N874" s="116">
        <f t="shared" si="133"/>
        <v>42.478613447060539</v>
      </c>
      <c r="O874" s="117">
        <f t="shared" si="134"/>
        <v>42.453613447060533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42.479113447060534</v>
      </c>
      <c r="L875" s="115">
        <f t="shared" si="139"/>
        <v>42.528113447060534</v>
      </c>
      <c r="M875" s="98">
        <f t="shared" si="132"/>
        <v>42.478613447060532</v>
      </c>
      <c r="N875" s="116">
        <f t="shared" si="133"/>
        <v>42.528613447060536</v>
      </c>
      <c r="O875" s="117">
        <f t="shared" si="134"/>
        <v>42.50361344706053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42.529113447060531</v>
      </c>
      <c r="L876" s="115">
        <f t="shared" si="139"/>
        <v>42.578113447060531</v>
      </c>
      <c r="M876" s="98">
        <f t="shared" si="132"/>
        <v>42.528613447060529</v>
      </c>
      <c r="N876" s="116">
        <f t="shared" si="133"/>
        <v>42.578613447060533</v>
      </c>
      <c r="O876" s="117">
        <f t="shared" si="134"/>
        <v>42.553613447060528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42.579113447060529</v>
      </c>
      <c r="L877" s="115">
        <f t="shared" si="139"/>
        <v>42.628113447060528</v>
      </c>
      <c r="M877" s="98">
        <f t="shared" si="132"/>
        <v>42.578613447060526</v>
      </c>
      <c r="N877" s="116">
        <f t="shared" si="133"/>
        <v>42.62861344706053</v>
      </c>
      <c r="O877" s="117">
        <f t="shared" si="134"/>
        <v>42.603613447060525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42.629113447060526</v>
      </c>
      <c r="L878" s="115">
        <f t="shared" si="139"/>
        <v>42.678113447060525</v>
      </c>
      <c r="M878" s="98">
        <f t="shared" si="132"/>
        <v>42.628613447060523</v>
      </c>
      <c r="N878" s="116">
        <f t="shared" si="133"/>
        <v>42.678613447060528</v>
      </c>
      <c r="O878" s="117">
        <f t="shared" si="134"/>
        <v>42.653613447060522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42.679113447060523</v>
      </c>
      <c r="L879" s="115">
        <f t="shared" si="139"/>
        <v>42.728113447060522</v>
      </c>
      <c r="M879" s="98">
        <f t="shared" si="132"/>
        <v>42.678613447060521</v>
      </c>
      <c r="N879" s="116">
        <f t="shared" si="133"/>
        <v>42.728613447060525</v>
      </c>
      <c r="O879" s="117">
        <f t="shared" si="134"/>
        <v>42.703613447060519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42.72911344706052</v>
      </c>
      <c r="L880" s="115">
        <f t="shared" si="139"/>
        <v>42.77811344706052</v>
      </c>
      <c r="M880" s="98">
        <f t="shared" si="132"/>
        <v>42.728613447060518</v>
      </c>
      <c r="N880" s="116">
        <f t="shared" si="133"/>
        <v>42.778613447060522</v>
      </c>
      <c r="O880" s="117">
        <f t="shared" si="134"/>
        <v>42.753613447060516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42.779113447060517</v>
      </c>
      <c r="L881" s="115">
        <f t="shared" si="139"/>
        <v>42.828113447060517</v>
      </c>
      <c r="M881" s="98">
        <f t="shared" si="132"/>
        <v>42.778613447060515</v>
      </c>
      <c r="N881" s="116">
        <f t="shared" si="133"/>
        <v>42.828613447060519</v>
      </c>
      <c r="O881" s="117">
        <f t="shared" si="134"/>
        <v>42.803613447060513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42.829113447060514</v>
      </c>
      <c r="L882" s="115">
        <f t="shared" si="139"/>
        <v>42.878113447060514</v>
      </c>
      <c r="M882" s="98">
        <f t="shared" si="132"/>
        <v>42.828613447060512</v>
      </c>
      <c r="N882" s="116">
        <f t="shared" si="133"/>
        <v>42.878613447060516</v>
      </c>
      <c r="O882" s="117">
        <f t="shared" si="134"/>
        <v>42.853613447060511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42.879113447060512</v>
      </c>
      <c r="L883" s="115">
        <f t="shared" si="139"/>
        <v>42.928113447060511</v>
      </c>
      <c r="M883" s="98">
        <f t="shared" si="132"/>
        <v>42.878613447060509</v>
      </c>
      <c r="N883" s="116">
        <f t="shared" si="133"/>
        <v>42.928613447060513</v>
      </c>
      <c r="O883" s="117">
        <f t="shared" si="134"/>
        <v>42.903613447060508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42.929113447060509</v>
      </c>
      <c r="L884" s="115">
        <f t="shared" si="139"/>
        <v>42.978113447060508</v>
      </c>
      <c r="M884" s="98">
        <f t="shared" si="132"/>
        <v>42.928613447060506</v>
      </c>
      <c r="N884" s="116">
        <f t="shared" si="133"/>
        <v>42.978613447060511</v>
      </c>
      <c r="O884" s="117">
        <f t="shared" si="134"/>
        <v>42.953613447060505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42.979113447060506</v>
      </c>
      <c r="L885" s="115">
        <f t="shared" si="139"/>
        <v>43.028113447060505</v>
      </c>
      <c r="M885" s="98">
        <f t="shared" si="132"/>
        <v>42.978613447060503</v>
      </c>
      <c r="N885" s="116">
        <f t="shared" si="133"/>
        <v>43.028613447060508</v>
      </c>
      <c r="O885" s="117">
        <f t="shared" si="134"/>
        <v>43.003613447060502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43.029113447060503</v>
      </c>
      <c r="L886" s="115">
        <f t="shared" si="139"/>
        <v>43.078113447060502</v>
      </c>
      <c r="M886" s="98">
        <f t="shared" si="132"/>
        <v>43.028613447060501</v>
      </c>
      <c r="N886" s="116">
        <f t="shared" si="133"/>
        <v>43.078613447060505</v>
      </c>
      <c r="O886" s="117">
        <f t="shared" si="134"/>
        <v>43.053613447060499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43.0791134470605</v>
      </c>
      <c r="L887" s="115">
        <f t="shared" si="139"/>
        <v>43.1281134470605</v>
      </c>
      <c r="M887" s="98">
        <f t="shared" si="132"/>
        <v>43.078613447060498</v>
      </c>
      <c r="N887" s="116">
        <f t="shared" si="133"/>
        <v>43.128613447060502</v>
      </c>
      <c r="O887" s="117">
        <f t="shared" si="134"/>
        <v>43.103613447060496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43.129113447060497</v>
      </c>
      <c r="L888" s="115">
        <f t="shared" si="139"/>
        <v>43.178113447060497</v>
      </c>
      <c r="M888" s="98">
        <f t="shared" si="132"/>
        <v>43.128613447060495</v>
      </c>
      <c r="N888" s="116">
        <f t="shared" si="133"/>
        <v>43.178613447060499</v>
      </c>
      <c r="O888" s="117">
        <f t="shared" si="134"/>
        <v>43.153613447060494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43.179113447060494</v>
      </c>
      <c r="L889" s="115">
        <f t="shared" si="139"/>
        <v>43.228113447060494</v>
      </c>
      <c r="M889" s="98">
        <f t="shared" si="132"/>
        <v>43.178613447060492</v>
      </c>
      <c r="N889" s="116">
        <f t="shared" si="133"/>
        <v>43.228613447060496</v>
      </c>
      <c r="O889" s="117">
        <f t="shared" si="134"/>
        <v>43.203613447060491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43.229113447060492</v>
      </c>
      <c r="L890" s="115">
        <f t="shared" si="139"/>
        <v>43.278113447060491</v>
      </c>
      <c r="M890" s="98">
        <f t="shared" si="132"/>
        <v>43.228613447060489</v>
      </c>
      <c r="N890" s="116">
        <f t="shared" si="133"/>
        <v>43.278613447060494</v>
      </c>
      <c r="O890" s="117">
        <f t="shared" si="134"/>
        <v>43.253613447060488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43.279113447060489</v>
      </c>
      <c r="L891" s="115">
        <f t="shared" si="139"/>
        <v>43.328113447060488</v>
      </c>
      <c r="M891" s="98">
        <f t="shared" si="132"/>
        <v>43.278613447060486</v>
      </c>
      <c r="N891" s="116">
        <f t="shared" si="133"/>
        <v>43.328613447060491</v>
      </c>
      <c r="O891" s="117">
        <f t="shared" si="134"/>
        <v>43.303613447060485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43.329113447060486</v>
      </c>
      <c r="L892" s="115">
        <f t="shared" si="139"/>
        <v>43.378113447060485</v>
      </c>
      <c r="M892" s="98">
        <f t="shared" si="132"/>
        <v>43.328613447060484</v>
      </c>
      <c r="N892" s="116">
        <f t="shared" si="133"/>
        <v>43.378613447060488</v>
      </c>
      <c r="O892" s="117">
        <f t="shared" si="134"/>
        <v>43.353613447060482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43.379113447060483</v>
      </c>
      <c r="L893" s="115">
        <f t="shared" si="139"/>
        <v>43.428113447060483</v>
      </c>
      <c r="M893" s="98">
        <f t="shared" si="132"/>
        <v>43.378613447060481</v>
      </c>
      <c r="N893" s="116">
        <f t="shared" si="133"/>
        <v>43.428613447060485</v>
      </c>
      <c r="O893" s="117">
        <f t="shared" si="134"/>
        <v>43.403613447060479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43.42911344706048</v>
      </c>
      <c r="L894" s="115">
        <f t="shared" si="139"/>
        <v>43.47811344706048</v>
      </c>
      <c r="M894" s="98">
        <f t="shared" si="132"/>
        <v>43.428613447060478</v>
      </c>
      <c r="N894" s="116">
        <f t="shared" si="133"/>
        <v>43.478613447060482</v>
      </c>
      <c r="O894" s="117">
        <f t="shared" si="134"/>
        <v>43.453613447060476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43.479113447060477</v>
      </c>
      <c r="L895" s="115">
        <f t="shared" si="139"/>
        <v>43.528113447060477</v>
      </c>
      <c r="M895" s="98">
        <f t="shared" si="132"/>
        <v>43.478613447060475</v>
      </c>
      <c r="N895" s="116">
        <f t="shared" si="133"/>
        <v>43.528613447060479</v>
      </c>
      <c r="O895" s="117">
        <f t="shared" si="134"/>
        <v>43.503613447060474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43.529113447060475</v>
      </c>
      <c r="L896" s="115">
        <f t="shared" si="139"/>
        <v>43.578113447060474</v>
      </c>
      <c r="M896" s="98">
        <f t="shared" si="132"/>
        <v>43.528613447060472</v>
      </c>
      <c r="N896" s="116">
        <f t="shared" si="133"/>
        <v>43.578613447060476</v>
      </c>
      <c r="O896" s="117">
        <f t="shared" si="134"/>
        <v>43.553613447060471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43.579113447060472</v>
      </c>
      <c r="L897" s="115">
        <f t="shared" si="139"/>
        <v>43.628113447060471</v>
      </c>
      <c r="M897" s="98">
        <f t="shared" si="132"/>
        <v>43.578613447060469</v>
      </c>
      <c r="N897" s="116">
        <f t="shared" si="133"/>
        <v>43.628613447060474</v>
      </c>
      <c r="O897" s="117">
        <f t="shared" si="134"/>
        <v>43.603613447060468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43.629113447060469</v>
      </c>
      <c r="L898" s="115">
        <f t="shared" si="139"/>
        <v>43.678113447060468</v>
      </c>
      <c r="M898" s="98">
        <f t="shared" si="132"/>
        <v>43.628613447060467</v>
      </c>
      <c r="N898" s="116">
        <f t="shared" si="133"/>
        <v>43.678613447060471</v>
      </c>
      <c r="O898" s="117">
        <f t="shared" si="134"/>
        <v>43.653613447060465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43.679113447060466</v>
      </c>
      <c r="L899" s="115">
        <f t="shared" si="139"/>
        <v>43.728113447060466</v>
      </c>
      <c r="M899" s="98">
        <f t="shared" si="132"/>
        <v>43.678613447060464</v>
      </c>
      <c r="N899" s="116">
        <f t="shared" si="133"/>
        <v>43.728613447060468</v>
      </c>
      <c r="O899" s="117">
        <f t="shared" si="134"/>
        <v>43.703613447060462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43.729113447060463</v>
      </c>
      <c r="L900" s="115">
        <f t="shared" si="139"/>
        <v>43.778113447060463</v>
      </c>
      <c r="M900" s="98">
        <f t="shared" si="132"/>
        <v>43.728613447060461</v>
      </c>
      <c r="N900" s="116">
        <f t="shared" si="133"/>
        <v>43.778613447060465</v>
      </c>
      <c r="O900" s="117">
        <f t="shared" si="134"/>
        <v>43.753613447060459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43.77911344706046</v>
      </c>
      <c r="L901" s="115">
        <f t="shared" si="139"/>
        <v>43.82811344706046</v>
      </c>
      <c r="M901" s="98">
        <f t="shared" ref="M901:M964" si="142">K901-5*10^-(D$2+1)</f>
        <v>43.778613447060458</v>
      </c>
      <c r="N901" s="116">
        <f t="shared" ref="N901:N964" si="143">L901+5*10^-(D$2+1)</f>
        <v>43.828613447060462</v>
      </c>
      <c r="O901" s="117">
        <f t="shared" ref="O901:O964" si="144">AVERAGE(K901,L901)</f>
        <v>43.803613447060457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43.829113447060458</v>
      </c>
      <c r="L902" s="115">
        <f t="shared" ref="L902:L965" si="149">K902+$I$4-POWER(10,-$D$2)</f>
        <v>43.878113447060457</v>
      </c>
      <c r="M902" s="98">
        <f t="shared" si="142"/>
        <v>43.828613447060455</v>
      </c>
      <c r="N902" s="116">
        <f t="shared" si="143"/>
        <v>43.878613447060459</v>
      </c>
      <c r="O902" s="117">
        <f t="shared" si="144"/>
        <v>43.853613447060454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43.879113447060455</v>
      </c>
      <c r="L903" s="115">
        <f t="shared" si="149"/>
        <v>43.928113447060454</v>
      </c>
      <c r="M903" s="98">
        <f t="shared" si="142"/>
        <v>43.878613447060452</v>
      </c>
      <c r="N903" s="116">
        <f t="shared" si="143"/>
        <v>43.928613447060457</v>
      </c>
      <c r="O903" s="117">
        <f t="shared" si="144"/>
        <v>43.903613447060451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43.929113447060452</v>
      </c>
      <c r="L904" s="115">
        <f t="shared" si="149"/>
        <v>43.978113447060451</v>
      </c>
      <c r="M904" s="98">
        <f t="shared" si="142"/>
        <v>43.928613447060449</v>
      </c>
      <c r="N904" s="116">
        <f t="shared" si="143"/>
        <v>43.978613447060454</v>
      </c>
      <c r="O904" s="117">
        <f t="shared" si="144"/>
        <v>43.953613447060448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43.979113447060449</v>
      </c>
      <c r="L905" s="115">
        <f t="shared" si="149"/>
        <v>44.028113447060448</v>
      </c>
      <c r="M905" s="98">
        <f t="shared" si="142"/>
        <v>43.978613447060447</v>
      </c>
      <c r="N905" s="116">
        <f t="shared" si="143"/>
        <v>44.028613447060451</v>
      </c>
      <c r="O905" s="117">
        <f t="shared" si="144"/>
        <v>44.003613447060445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44.029113447060446</v>
      </c>
      <c r="L906" s="115">
        <f t="shared" si="149"/>
        <v>44.078113447060446</v>
      </c>
      <c r="M906" s="98">
        <f t="shared" si="142"/>
        <v>44.028613447060444</v>
      </c>
      <c r="N906" s="116">
        <f t="shared" si="143"/>
        <v>44.078613447060448</v>
      </c>
      <c r="O906" s="117">
        <f t="shared" si="144"/>
        <v>44.053613447060442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44.079113447060443</v>
      </c>
      <c r="L907" s="115">
        <f t="shared" si="149"/>
        <v>44.128113447060443</v>
      </c>
      <c r="M907" s="98">
        <f t="shared" si="142"/>
        <v>44.078613447060441</v>
      </c>
      <c r="N907" s="116">
        <f t="shared" si="143"/>
        <v>44.128613447060445</v>
      </c>
      <c r="O907" s="117">
        <f t="shared" si="144"/>
        <v>44.10361344706044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44.12911344706044</v>
      </c>
      <c r="L908" s="115">
        <f t="shared" si="149"/>
        <v>44.17811344706044</v>
      </c>
      <c r="M908" s="98">
        <f t="shared" si="142"/>
        <v>44.128613447060438</v>
      </c>
      <c r="N908" s="116">
        <f t="shared" si="143"/>
        <v>44.178613447060442</v>
      </c>
      <c r="O908" s="117">
        <f t="shared" si="144"/>
        <v>44.153613447060437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44.179113447060438</v>
      </c>
      <c r="L909" s="115">
        <f t="shared" si="149"/>
        <v>44.228113447060437</v>
      </c>
      <c r="M909" s="98">
        <f t="shared" si="142"/>
        <v>44.178613447060435</v>
      </c>
      <c r="N909" s="116">
        <f t="shared" si="143"/>
        <v>44.22861344706044</v>
      </c>
      <c r="O909" s="117">
        <f t="shared" si="144"/>
        <v>44.203613447060434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44.229113447060435</v>
      </c>
      <c r="L910" s="115">
        <f t="shared" si="149"/>
        <v>44.278113447060434</v>
      </c>
      <c r="M910" s="98">
        <f t="shared" si="142"/>
        <v>44.228613447060432</v>
      </c>
      <c r="N910" s="116">
        <f t="shared" si="143"/>
        <v>44.278613447060437</v>
      </c>
      <c r="O910" s="117">
        <f t="shared" si="144"/>
        <v>44.253613447060431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44.279113447060432</v>
      </c>
      <c r="L911" s="115">
        <f t="shared" si="149"/>
        <v>44.328113447060431</v>
      </c>
      <c r="M911" s="98">
        <f t="shared" si="142"/>
        <v>44.27861344706043</v>
      </c>
      <c r="N911" s="116">
        <f t="shared" si="143"/>
        <v>44.328613447060434</v>
      </c>
      <c r="O911" s="117">
        <f t="shared" si="144"/>
        <v>44.303613447060428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44.329113447060429</v>
      </c>
      <c r="L912" s="115">
        <f t="shared" si="149"/>
        <v>44.378113447060429</v>
      </c>
      <c r="M912" s="98">
        <f t="shared" si="142"/>
        <v>44.328613447060427</v>
      </c>
      <c r="N912" s="116">
        <f t="shared" si="143"/>
        <v>44.378613447060431</v>
      </c>
      <c r="O912" s="117">
        <f t="shared" si="144"/>
        <v>44.353613447060425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44.379113447060426</v>
      </c>
      <c r="L913" s="115">
        <f t="shared" si="149"/>
        <v>44.428113447060426</v>
      </c>
      <c r="M913" s="98">
        <f t="shared" si="142"/>
        <v>44.378613447060424</v>
      </c>
      <c r="N913" s="116">
        <f t="shared" si="143"/>
        <v>44.428613447060428</v>
      </c>
      <c r="O913" s="117">
        <f t="shared" si="144"/>
        <v>44.403613447060422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44.429113447060423</v>
      </c>
      <c r="L914" s="115">
        <f t="shared" si="149"/>
        <v>44.478113447060423</v>
      </c>
      <c r="M914" s="98">
        <f t="shared" si="142"/>
        <v>44.428613447060421</v>
      </c>
      <c r="N914" s="116">
        <f t="shared" si="143"/>
        <v>44.478613447060425</v>
      </c>
      <c r="O914" s="117">
        <f t="shared" si="144"/>
        <v>44.45361344706042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44.479113447060421</v>
      </c>
      <c r="L915" s="115">
        <f t="shared" si="149"/>
        <v>44.52811344706042</v>
      </c>
      <c r="M915" s="98">
        <f t="shared" si="142"/>
        <v>44.478613447060418</v>
      </c>
      <c r="N915" s="116">
        <f t="shared" si="143"/>
        <v>44.528613447060422</v>
      </c>
      <c r="O915" s="117">
        <f t="shared" si="144"/>
        <v>44.503613447060417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44.529113447060418</v>
      </c>
      <c r="L916" s="115">
        <f t="shared" si="149"/>
        <v>44.578113447060417</v>
      </c>
      <c r="M916" s="98">
        <f t="shared" si="142"/>
        <v>44.528613447060415</v>
      </c>
      <c r="N916" s="116">
        <f t="shared" si="143"/>
        <v>44.57861344706042</v>
      </c>
      <c r="O916" s="117">
        <f t="shared" si="144"/>
        <v>44.553613447060414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44.579113447060415</v>
      </c>
      <c r="L917" s="115">
        <f t="shared" si="149"/>
        <v>44.628113447060414</v>
      </c>
      <c r="M917" s="98">
        <f t="shared" si="142"/>
        <v>44.578613447060413</v>
      </c>
      <c r="N917" s="116">
        <f t="shared" si="143"/>
        <v>44.628613447060417</v>
      </c>
      <c r="O917" s="117">
        <f t="shared" si="144"/>
        <v>44.603613447060411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44.629113447060412</v>
      </c>
      <c r="L918" s="115">
        <f t="shared" si="149"/>
        <v>44.678113447060412</v>
      </c>
      <c r="M918" s="98">
        <f t="shared" si="142"/>
        <v>44.62861344706041</v>
      </c>
      <c r="N918" s="116">
        <f t="shared" si="143"/>
        <v>44.678613447060414</v>
      </c>
      <c r="O918" s="117">
        <f t="shared" si="144"/>
        <v>44.653613447060408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44.679113447060409</v>
      </c>
      <c r="L919" s="115">
        <f t="shared" si="149"/>
        <v>44.728113447060409</v>
      </c>
      <c r="M919" s="98">
        <f t="shared" si="142"/>
        <v>44.678613447060407</v>
      </c>
      <c r="N919" s="116">
        <f t="shared" si="143"/>
        <v>44.728613447060411</v>
      </c>
      <c r="O919" s="117">
        <f t="shared" si="144"/>
        <v>44.703613447060405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44.729113447060406</v>
      </c>
      <c r="L920" s="115">
        <f t="shared" si="149"/>
        <v>44.778113447060406</v>
      </c>
      <c r="M920" s="98">
        <f t="shared" si="142"/>
        <v>44.728613447060404</v>
      </c>
      <c r="N920" s="116">
        <f t="shared" si="143"/>
        <v>44.778613447060408</v>
      </c>
      <c r="O920" s="117">
        <f t="shared" si="144"/>
        <v>44.753613447060403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44.779113447060404</v>
      </c>
      <c r="L921" s="115">
        <f t="shared" si="149"/>
        <v>44.828113447060403</v>
      </c>
      <c r="M921" s="98">
        <f t="shared" si="142"/>
        <v>44.778613447060401</v>
      </c>
      <c r="N921" s="116">
        <f t="shared" si="143"/>
        <v>44.828613447060405</v>
      </c>
      <c r="O921" s="117">
        <f t="shared" si="144"/>
        <v>44.8036134470604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44.829113447060401</v>
      </c>
      <c r="L922" s="115">
        <f t="shared" si="149"/>
        <v>44.8781134470604</v>
      </c>
      <c r="M922" s="98">
        <f t="shared" si="142"/>
        <v>44.828613447060398</v>
      </c>
      <c r="N922" s="116">
        <f t="shared" si="143"/>
        <v>44.878613447060403</v>
      </c>
      <c r="O922" s="117">
        <f t="shared" si="144"/>
        <v>44.853613447060397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44.879113447060398</v>
      </c>
      <c r="L923" s="115">
        <f t="shared" si="149"/>
        <v>44.928113447060397</v>
      </c>
      <c r="M923" s="98">
        <f t="shared" si="142"/>
        <v>44.878613447060395</v>
      </c>
      <c r="N923" s="116">
        <f t="shared" si="143"/>
        <v>44.9286134470604</v>
      </c>
      <c r="O923" s="117">
        <f t="shared" si="144"/>
        <v>44.903613447060394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44.929113447060395</v>
      </c>
      <c r="L924" s="115">
        <f t="shared" si="149"/>
        <v>44.978113447060394</v>
      </c>
      <c r="M924" s="98">
        <f t="shared" si="142"/>
        <v>44.928613447060393</v>
      </c>
      <c r="N924" s="116">
        <f t="shared" si="143"/>
        <v>44.978613447060397</v>
      </c>
      <c r="O924" s="117">
        <f t="shared" si="144"/>
        <v>44.953613447060391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44.979113447060392</v>
      </c>
      <c r="L925" s="115">
        <f t="shared" si="149"/>
        <v>45.028113447060392</v>
      </c>
      <c r="M925" s="98">
        <f t="shared" si="142"/>
        <v>44.97861344706039</v>
      </c>
      <c r="N925" s="116">
        <f t="shared" si="143"/>
        <v>45.028613447060394</v>
      </c>
      <c r="O925" s="117">
        <f t="shared" si="144"/>
        <v>45.003613447060388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45.029113447060389</v>
      </c>
      <c r="L926" s="115">
        <f t="shared" si="149"/>
        <v>45.078113447060389</v>
      </c>
      <c r="M926" s="98">
        <f t="shared" si="142"/>
        <v>45.028613447060387</v>
      </c>
      <c r="N926" s="116">
        <f t="shared" si="143"/>
        <v>45.078613447060391</v>
      </c>
      <c r="O926" s="117">
        <f t="shared" si="144"/>
        <v>45.053613447060386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45.079113447060386</v>
      </c>
      <c r="L927" s="115">
        <f t="shared" si="149"/>
        <v>45.128113447060386</v>
      </c>
      <c r="M927" s="98">
        <f t="shared" si="142"/>
        <v>45.078613447060384</v>
      </c>
      <c r="N927" s="116">
        <f t="shared" si="143"/>
        <v>45.128613447060388</v>
      </c>
      <c r="O927" s="117">
        <f t="shared" si="144"/>
        <v>45.103613447060383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45.129113447060384</v>
      </c>
      <c r="L928" s="115">
        <f t="shared" si="149"/>
        <v>45.178113447060383</v>
      </c>
      <c r="M928" s="98">
        <f t="shared" si="142"/>
        <v>45.128613447060381</v>
      </c>
      <c r="N928" s="116">
        <f t="shared" si="143"/>
        <v>45.178613447060386</v>
      </c>
      <c r="O928" s="117">
        <f t="shared" si="144"/>
        <v>45.15361344706038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45.179113447060381</v>
      </c>
      <c r="L929" s="115">
        <f t="shared" si="149"/>
        <v>45.22811344706038</v>
      </c>
      <c r="M929" s="98">
        <f t="shared" si="142"/>
        <v>45.178613447060378</v>
      </c>
      <c r="N929" s="116">
        <f t="shared" si="143"/>
        <v>45.228613447060383</v>
      </c>
      <c r="O929" s="117">
        <f t="shared" si="144"/>
        <v>45.203613447060377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45.229113447060378</v>
      </c>
      <c r="L930" s="115">
        <f t="shared" si="149"/>
        <v>45.278113447060377</v>
      </c>
      <c r="M930" s="98">
        <f t="shared" si="142"/>
        <v>45.228613447060376</v>
      </c>
      <c r="N930" s="116">
        <f t="shared" si="143"/>
        <v>45.27861344706038</v>
      </c>
      <c r="O930" s="117">
        <f t="shared" si="144"/>
        <v>45.253613447060374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45.279113447060375</v>
      </c>
      <c r="L931" s="115">
        <f t="shared" si="149"/>
        <v>45.328113447060375</v>
      </c>
      <c r="M931" s="98">
        <f t="shared" si="142"/>
        <v>45.278613447060373</v>
      </c>
      <c r="N931" s="116">
        <f t="shared" si="143"/>
        <v>45.328613447060377</v>
      </c>
      <c r="O931" s="117">
        <f t="shared" si="144"/>
        <v>45.303613447060371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45.329113447060372</v>
      </c>
      <c r="L932" s="115">
        <f t="shared" si="149"/>
        <v>45.378113447060372</v>
      </c>
      <c r="M932" s="98">
        <f t="shared" si="142"/>
        <v>45.32861344706037</v>
      </c>
      <c r="N932" s="116">
        <f t="shared" si="143"/>
        <v>45.378613447060374</v>
      </c>
      <c r="O932" s="117">
        <f t="shared" si="144"/>
        <v>45.353613447060368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45.379113447060369</v>
      </c>
      <c r="L933" s="115">
        <f t="shared" si="149"/>
        <v>45.428113447060369</v>
      </c>
      <c r="M933" s="98">
        <f t="shared" si="142"/>
        <v>45.378613447060367</v>
      </c>
      <c r="N933" s="116">
        <f t="shared" si="143"/>
        <v>45.428613447060371</v>
      </c>
      <c r="O933" s="117">
        <f t="shared" si="144"/>
        <v>45.403613447060366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45.429113447060367</v>
      </c>
      <c r="L934" s="115">
        <f t="shared" si="149"/>
        <v>45.478113447060366</v>
      </c>
      <c r="M934" s="98">
        <f t="shared" si="142"/>
        <v>45.428613447060364</v>
      </c>
      <c r="N934" s="116">
        <f t="shared" si="143"/>
        <v>45.478613447060368</v>
      </c>
      <c r="O934" s="117">
        <f t="shared" si="144"/>
        <v>45.453613447060363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45.479113447060364</v>
      </c>
      <c r="L935" s="115">
        <f t="shared" si="149"/>
        <v>45.528113447060363</v>
      </c>
      <c r="M935" s="98">
        <f t="shared" si="142"/>
        <v>45.478613447060361</v>
      </c>
      <c r="N935" s="116">
        <f t="shared" si="143"/>
        <v>45.528613447060366</v>
      </c>
      <c r="O935" s="117">
        <f t="shared" si="144"/>
        <v>45.50361344706036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45.529113447060361</v>
      </c>
      <c r="L936" s="115">
        <f t="shared" si="149"/>
        <v>45.57811344706036</v>
      </c>
      <c r="M936" s="98">
        <f t="shared" si="142"/>
        <v>45.528613447060359</v>
      </c>
      <c r="N936" s="116">
        <f t="shared" si="143"/>
        <v>45.578613447060363</v>
      </c>
      <c r="O936" s="117">
        <f t="shared" si="144"/>
        <v>45.553613447060357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45.579113447060358</v>
      </c>
      <c r="L937" s="115">
        <f t="shared" si="149"/>
        <v>45.628113447060358</v>
      </c>
      <c r="M937" s="98">
        <f t="shared" si="142"/>
        <v>45.578613447060356</v>
      </c>
      <c r="N937" s="116">
        <f t="shared" si="143"/>
        <v>45.62861344706036</v>
      </c>
      <c r="O937" s="117">
        <f t="shared" si="144"/>
        <v>45.603613447060354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45.629113447060355</v>
      </c>
      <c r="L938" s="115">
        <f t="shared" si="149"/>
        <v>45.678113447060355</v>
      </c>
      <c r="M938" s="98">
        <f t="shared" si="142"/>
        <v>45.628613447060353</v>
      </c>
      <c r="N938" s="116">
        <f t="shared" si="143"/>
        <v>45.678613447060357</v>
      </c>
      <c r="O938" s="117">
        <f t="shared" si="144"/>
        <v>45.653613447060351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45.679113447060352</v>
      </c>
      <c r="L939" s="115">
        <f t="shared" si="149"/>
        <v>45.728113447060352</v>
      </c>
      <c r="M939" s="98">
        <f t="shared" si="142"/>
        <v>45.67861344706035</v>
      </c>
      <c r="N939" s="116">
        <f t="shared" si="143"/>
        <v>45.728613447060354</v>
      </c>
      <c r="O939" s="117">
        <f t="shared" si="144"/>
        <v>45.703613447060349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45.72911344706035</v>
      </c>
      <c r="L940" s="115">
        <f t="shared" si="149"/>
        <v>45.778113447060349</v>
      </c>
      <c r="M940" s="98">
        <f t="shared" si="142"/>
        <v>45.728613447060347</v>
      </c>
      <c r="N940" s="116">
        <f t="shared" si="143"/>
        <v>45.778613447060351</v>
      </c>
      <c r="O940" s="117">
        <f t="shared" si="144"/>
        <v>45.753613447060346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45.779113447060347</v>
      </c>
      <c r="L941" s="115">
        <f t="shared" si="149"/>
        <v>45.828113447060346</v>
      </c>
      <c r="M941" s="98">
        <f t="shared" si="142"/>
        <v>45.778613447060344</v>
      </c>
      <c r="N941" s="116">
        <f t="shared" si="143"/>
        <v>45.828613447060349</v>
      </c>
      <c r="O941" s="117">
        <f t="shared" si="144"/>
        <v>45.803613447060343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45.829113447060344</v>
      </c>
      <c r="L942" s="115">
        <f t="shared" si="149"/>
        <v>45.878113447060343</v>
      </c>
      <c r="M942" s="98">
        <f t="shared" si="142"/>
        <v>45.828613447060341</v>
      </c>
      <c r="N942" s="116">
        <f t="shared" si="143"/>
        <v>45.878613447060346</v>
      </c>
      <c r="O942" s="117">
        <f t="shared" si="144"/>
        <v>45.85361344706034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45.879113447060341</v>
      </c>
      <c r="L943" s="115">
        <f t="shared" si="149"/>
        <v>45.92811344706034</v>
      </c>
      <c r="M943" s="98">
        <f t="shared" si="142"/>
        <v>45.878613447060339</v>
      </c>
      <c r="N943" s="116">
        <f t="shared" si="143"/>
        <v>45.928613447060343</v>
      </c>
      <c r="O943" s="117">
        <f t="shared" si="144"/>
        <v>45.903613447060337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45.929113447060338</v>
      </c>
      <c r="L944" s="115">
        <f t="shared" si="149"/>
        <v>45.978113447060338</v>
      </c>
      <c r="M944" s="98">
        <f t="shared" si="142"/>
        <v>45.928613447060336</v>
      </c>
      <c r="N944" s="116">
        <f t="shared" si="143"/>
        <v>45.97861344706034</v>
      </c>
      <c r="O944" s="117">
        <f t="shared" si="144"/>
        <v>45.953613447060334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45.979113447060335</v>
      </c>
      <c r="L945" s="115">
        <f t="shared" si="149"/>
        <v>46.028113447060335</v>
      </c>
      <c r="M945" s="98">
        <f t="shared" si="142"/>
        <v>45.978613447060333</v>
      </c>
      <c r="N945" s="116">
        <f t="shared" si="143"/>
        <v>46.028613447060337</v>
      </c>
      <c r="O945" s="117">
        <f t="shared" si="144"/>
        <v>46.003613447060332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46.029113447060332</v>
      </c>
      <c r="L946" s="115">
        <f t="shared" si="149"/>
        <v>46.078113447060332</v>
      </c>
      <c r="M946" s="98">
        <f t="shared" si="142"/>
        <v>46.02861344706033</v>
      </c>
      <c r="N946" s="116">
        <f t="shared" si="143"/>
        <v>46.078613447060334</v>
      </c>
      <c r="O946" s="117">
        <f t="shared" si="144"/>
        <v>46.053613447060329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46.07911344706033</v>
      </c>
      <c r="L947" s="115">
        <f t="shared" si="149"/>
        <v>46.128113447060329</v>
      </c>
      <c r="M947" s="98">
        <f t="shared" si="142"/>
        <v>46.078613447060327</v>
      </c>
      <c r="N947" s="116">
        <f t="shared" si="143"/>
        <v>46.128613447060332</v>
      </c>
      <c r="O947" s="117">
        <f t="shared" si="144"/>
        <v>46.103613447060326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46.129113447060327</v>
      </c>
      <c r="L948" s="115">
        <f t="shared" si="149"/>
        <v>46.178113447060326</v>
      </c>
      <c r="M948" s="98">
        <f t="shared" si="142"/>
        <v>46.128613447060324</v>
      </c>
      <c r="N948" s="116">
        <f t="shared" si="143"/>
        <v>46.178613447060329</v>
      </c>
      <c r="O948" s="117">
        <f t="shared" si="144"/>
        <v>46.153613447060323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46.179113447060324</v>
      </c>
      <c r="L949" s="115">
        <f t="shared" si="149"/>
        <v>46.228113447060323</v>
      </c>
      <c r="M949" s="98">
        <f t="shared" si="142"/>
        <v>46.178613447060322</v>
      </c>
      <c r="N949" s="116">
        <f t="shared" si="143"/>
        <v>46.228613447060326</v>
      </c>
      <c r="O949" s="117">
        <f t="shared" si="144"/>
        <v>46.20361344706032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46.229113447060321</v>
      </c>
      <c r="L950" s="115">
        <f t="shared" si="149"/>
        <v>46.278113447060321</v>
      </c>
      <c r="M950" s="98">
        <f t="shared" si="142"/>
        <v>46.228613447060319</v>
      </c>
      <c r="N950" s="116">
        <f t="shared" si="143"/>
        <v>46.278613447060323</v>
      </c>
      <c r="O950" s="117">
        <f t="shared" si="144"/>
        <v>46.253613447060317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46.279113447060318</v>
      </c>
      <c r="L951" s="115">
        <f t="shared" si="149"/>
        <v>46.328113447060318</v>
      </c>
      <c r="M951" s="98">
        <f t="shared" si="142"/>
        <v>46.278613447060316</v>
      </c>
      <c r="N951" s="116">
        <f t="shared" si="143"/>
        <v>46.32861344706032</v>
      </c>
      <c r="O951" s="117">
        <f t="shared" si="144"/>
        <v>46.303613447060314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46.329113447060315</v>
      </c>
      <c r="L952" s="115">
        <f t="shared" si="149"/>
        <v>46.378113447060315</v>
      </c>
      <c r="M952" s="98">
        <f t="shared" si="142"/>
        <v>46.328613447060313</v>
      </c>
      <c r="N952" s="116">
        <f t="shared" si="143"/>
        <v>46.378613447060317</v>
      </c>
      <c r="O952" s="117">
        <f t="shared" si="144"/>
        <v>46.353613447060312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46.379113447060313</v>
      </c>
      <c r="L953" s="115">
        <f t="shared" si="149"/>
        <v>46.428113447060312</v>
      </c>
      <c r="M953" s="98">
        <f t="shared" si="142"/>
        <v>46.37861344706031</v>
      </c>
      <c r="N953" s="116">
        <f t="shared" si="143"/>
        <v>46.428613447060314</v>
      </c>
      <c r="O953" s="117">
        <f t="shared" si="144"/>
        <v>46.403613447060309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46.42911344706031</v>
      </c>
      <c r="L954" s="115">
        <f t="shared" si="149"/>
        <v>46.478113447060309</v>
      </c>
      <c r="M954" s="98">
        <f t="shared" si="142"/>
        <v>46.428613447060307</v>
      </c>
      <c r="N954" s="116">
        <f t="shared" si="143"/>
        <v>46.478613447060312</v>
      </c>
      <c r="O954" s="117">
        <f t="shared" si="144"/>
        <v>46.453613447060306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46.479113447060307</v>
      </c>
      <c r="L955" s="115">
        <f t="shared" si="149"/>
        <v>46.528113447060306</v>
      </c>
      <c r="M955" s="98">
        <f t="shared" si="142"/>
        <v>46.478613447060305</v>
      </c>
      <c r="N955" s="116">
        <f t="shared" si="143"/>
        <v>46.528613447060309</v>
      </c>
      <c r="O955" s="117">
        <f t="shared" si="144"/>
        <v>46.503613447060303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46.529113447060304</v>
      </c>
      <c r="L956" s="115">
        <f t="shared" si="149"/>
        <v>46.578113447060304</v>
      </c>
      <c r="M956" s="98">
        <f t="shared" si="142"/>
        <v>46.528613447060302</v>
      </c>
      <c r="N956" s="116">
        <f t="shared" si="143"/>
        <v>46.578613447060306</v>
      </c>
      <c r="O956" s="117">
        <f t="shared" si="144"/>
        <v>46.5536134470603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46.579113447060301</v>
      </c>
      <c r="L957" s="115">
        <f t="shared" si="149"/>
        <v>46.628113447060301</v>
      </c>
      <c r="M957" s="98">
        <f t="shared" si="142"/>
        <v>46.578613447060299</v>
      </c>
      <c r="N957" s="116">
        <f t="shared" si="143"/>
        <v>46.628613447060303</v>
      </c>
      <c r="O957" s="117">
        <f t="shared" si="144"/>
        <v>46.603613447060297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46.629113447060298</v>
      </c>
      <c r="L958" s="115">
        <f t="shared" si="149"/>
        <v>46.678113447060298</v>
      </c>
      <c r="M958" s="98">
        <f t="shared" si="142"/>
        <v>46.628613447060296</v>
      </c>
      <c r="N958" s="116">
        <f t="shared" si="143"/>
        <v>46.6786134470603</v>
      </c>
      <c r="O958" s="117">
        <f t="shared" si="144"/>
        <v>46.653613447060295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46.679113447060296</v>
      </c>
      <c r="L959" s="115">
        <f t="shared" si="149"/>
        <v>46.728113447060295</v>
      </c>
      <c r="M959" s="98">
        <f t="shared" si="142"/>
        <v>46.678613447060293</v>
      </c>
      <c r="N959" s="116">
        <f t="shared" si="143"/>
        <v>46.728613447060297</v>
      </c>
      <c r="O959" s="117">
        <f t="shared" si="144"/>
        <v>46.703613447060292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46.729113447060293</v>
      </c>
      <c r="L960" s="115">
        <f t="shared" si="149"/>
        <v>46.778113447060292</v>
      </c>
      <c r="M960" s="98">
        <f t="shared" si="142"/>
        <v>46.72861344706029</v>
      </c>
      <c r="N960" s="116">
        <f t="shared" si="143"/>
        <v>46.778613447060295</v>
      </c>
      <c r="O960" s="117">
        <f t="shared" si="144"/>
        <v>46.753613447060289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46.77911344706029</v>
      </c>
      <c r="L961" s="115">
        <f t="shared" si="149"/>
        <v>46.828113447060289</v>
      </c>
      <c r="M961" s="98">
        <f t="shared" si="142"/>
        <v>46.778613447060287</v>
      </c>
      <c r="N961" s="116">
        <f t="shared" si="143"/>
        <v>46.828613447060292</v>
      </c>
      <c r="O961" s="117">
        <f t="shared" si="144"/>
        <v>46.803613447060286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46.829113447060287</v>
      </c>
      <c r="L962" s="115">
        <f t="shared" si="149"/>
        <v>46.878113447060286</v>
      </c>
      <c r="M962" s="98">
        <f t="shared" si="142"/>
        <v>46.828613447060285</v>
      </c>
      <c r="N962" s="116">
        <f t="shared" si="143"/>
        <v>46.878613447060289</v>
      </c>
      <c r="O962" s="117">
        <f t="shared" si="144"/>
        <v>46.853613447060283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46.879113447060284</v>
      </c>
      <c r="L963" s="115">
        <f t="shared" si="149"/>
        <v>46.928113447060284</v>
      </c>
      <c r="M963" s="98">
        <f t="shared" si="142"/>
        <v>46.878613447060282</v>
      </c>
      <c r="N963" s="116">
        <f t="shared" si="143"/>
        <v>46.928613447060286</v>
      </c>
      <c r="O963" s="117">
        <f t="shared" si="144"/>
        <v>46.90361344706028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46.929113447060281</v>
      </c>
      <c r="L964" s="115">
        <f t="shared" si="149"/>
        <v>46.978113447060281</v>
      </c>
      <c r="M964" s="98">
        <f t="shared" si="142"/>
        <v>46.928613447060279</v>
      </c>
      <c r="N964" s="116">
        <f t="shared" si="143"/>
        <v>46.978613447060283</v>
      </c>
      <c r="O964" s="117">
        <f t="shared" si="144"/>
        <v>46.953613447060278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46.979113447060278</v>
      </c>
      <c r="L965" s="115">
        <f t="shared" si="149"/>
        <v>47.028113447060278</v>
      </c>
      <c r="M965" s="98">
        <f t="shared" ref="M965:M1001" si="152">K965-5*10^-(D$2+1)</f>
        <v>46.978613447060276</v>
      </c>
      <c r="N965" s="116">
        <f t="shared" ref="N965:N1001" si="153">L965+5*10^-(D$2+1)</f>
        <v>47.02861344706028</v>
      </c>
      <c r="O965" s="117">
        <f t="shared" ref="O965:O1001" si="154">AVERAGE(K965,L965)</f>
        <v>47.003613447060275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47.029113447060276</v>
      </c>
      <c r="L966" s="115">
        <f t="shared" ref="L966:L1001" si="159">K966+$I$4-POWER(10,-$D$2)</f>
        <v>47.078113447060275</v>
      </c>
      <c r="M966" s="98">
        <f t="shared" si="152"/>
        <v>47.028613447060273</v>
      </c>
      <c r="N966" s="116">
        <f t="shared" si="153"/>
        <v>47.078613447060278</v>
      </c>
      <c r="O966" s="117">
        <f t="shared" si="154"/>
        <v>47.053613447060272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47.079113447060273</v>
      </c>
      <c r="L967" s="115">
        <f t="shared" si="159"/>
        <v>47.128113447060272</v>
      </c>
      <c r="M967" s="98">
        <f t="shared" si="152"/>
        <v>47.07861344706027</v>
      </c>
      <c r="N967" s="116">
        <f t="shared" si="153"/>
        <v>47.128613447060275</v>
      </c>
      <c r="O967" s="117">
        <f t="shared" si="154"/>
        <v>47.103613447060269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47.12911344706027</v>
      </c>
      <c r="L968" s="115">
        <f t="shared" si="159"/>
        <v>47.178113447060269</v>
      </c>
      <c r="M968" s="98">
        <f t="shared" si="152"/>
        <v>47.128613447060268</v>
      </c>
      <c r="N968" s="116">
        <f t="shared" si="153"/>
        <v>47.178613447060272</v>
      </c>
      <c r="O968" s="117">
        <f t="shared" si="154"/>
        <v>47.153613447060266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47.179113447060267</v>
      </c>
      <c r="L969" s="115">
        <f t="shared" si="159"/>
        <v>47.228113447060267</v>
      </c>
      <c r="M969" s="98">
        <f t="shared" si="152"/>
        <v>47.178613447060265</v>
      </c>
      <c r="N969" s="116">
        <f t="shared" si="153"/>
        <v>47.228613447060269</v>
      </c>
      <c r="O969" s="117">
        <f t="shared" si="154"/>
        <v>47.203613447060263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47.229113447060264</v>
      </c>
      <c r="L970" s="115">
        <f t="shared" si="159"/>
        <v>47.278113447060264</v>
      </c>
      <c r="M970" s="98">
        <f t="shared" si="152"/>
        <v>47.228613447060262</v>
      </c>
      <c r="N970" s="116">
        <f t="shared" si="153"/>
        <v>47.278613447060266</v>
      </c>
      <c r="O970" s="117">
        <f t="shared" si="154"/>
        <v>47.25361344706026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47.279113447060261</v>
      </c>
      <c r="L971" s="115">
        <f t="shared" si="159"/>
        <v>47.328113447060261</v>
      </c>
      <c r="M971" s="98">
        <f t="shared" si="152"/>
        <v>47.278613447060259</v>
      </c>
      <c r="N971" s="116">
        <f t="shared" si="153"/>
        <v>47.328613447060263</v>
      </c>
      <c r="O971" s="117">
        <f t="shared" si="154"/>
        <v>47.303613447060258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47.329113447060259</v>
      </c>
      <c r="L972" s="115">
        <f t="shared" si="159"/>
        <v>47.378113447060258</v>
      </c>
      <c r="M972" s="98">
        <f t="shared" si="152"/>
        <v>47.328613447060256</v>
      </c>
      <c r="N972" s="116">
        <f t="shared" si="153"/>
        <v>47.37861344706026</v>
      </c>
      <c r="O972" s="117">
        <f t="shared" si="154"/>
        <v>47.353613447060255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47.379113447060256</v>
      </c>
      <c r="L973" s="115">
        <f t="shared" si="159"/>
        <v>47.428113447060255</v>
      </c>
      <c r="M973" s="98">
        <f t="shared" si="152"/>
        <v>47.378613447060253</v>
      </c>
      <c r="N973" s="116">
        <f t="shared" si="153"/>
        <v>47.428613447060258</v>
      </c>
      <c r="O973" s="117">
        <f t="shared" si="154"/>
        <v>47.403613447060252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47.429113447060253</v>
      </c>
      <c r="L974" s="115">
        <f t="shared" si="159"/>
        <v>47.478113447060252</v>
      </c>
      <c r="M974" s="98">
        <f t="shared" si="152"/>
        <v>47.428613447060251</v>
      </c>
      <c r="N974" s="116">
        <f t="shared" si="153"/>
        <v>47.478613447060255</v>
      </c>
      <c r="O974" s="117">
        <f t="shared" si="154"/>
        <v>47.453613447060249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47.47911344706025</v>
      </c>
      <c r="L975" s="115">
        <f t="shared" si="159"/>
        <v>47.52811344706025</v>
      </c>
      <c r="M975" s="98">
        <f t="shared" si="152"/>
        <v>47.478613447060248</v>
      </c>
      <c r="N975" s="116">
        <f t="shared" si="153"/>
        <v>47.528613447060252</v>
      </c>
      <c r="O975" s="117">
        <f t="shared" si="154"/>
        <v>47.503613447060246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47.529113447060247</v>
      </c>
      <c r="L976" s="115">
        <f t="shared" si="159"/>
        <v>47.578113447060247</v>
      </c>
      <c r="M976" s="98">
        <f t="shared" si="152"/>
        <v>47.528613447060245</v>
      </c>
      <c r="N976" s="116">
        <f t="shared" si="153"/>
        <v>47.578613447060249</v>
      </c>
      <c r="O976" s="117">
        <f t="shared" si="154"/>
        <v>47.553613447060243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47.579113447060244</v>
      </c>
      <c r="L977" s="115">
        <f t="shared" si="159"/>
        <v>47.628113447060244</v>
      </c>
      <c r="M977" s="98">
        <f t="shared" si="152"/>
        <v>47.578613447060242</v>
      </c>
      <c r="N977" s="116">
        <f t="shared" si="153"/>
        <v>47.628613447060246</v>
      </c>
      <c r="O977" s="117">
        <f t="shared" si="154"/>
        <v>47.603613447060241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47.629113447060242</v>
      </c>
      <c r="L978" s="115">
        <f t="shared" si="159"/>
        <v>47.678113447060241</v>
      </c>
      <c r="M978" s="98">
        <f t="shared" si="152"/>
        <v>47.628613447060239</v>
      </c>
      <c r="N978" s="116">
        <f t="shared" si="153"/>
        <v>47.678613447060243</v>
      </c>
      <c r="O978" s="117">
        <f t="shared" si="154"/>
        <v>47.653613447060238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47.679113447060239</v>
      </c>
      <c r="L979" s="115">
        <f t="shared" si="159"/>
        <v>47.728113447060238</v>
      </c>
      <c r="M979" s="98">
        <f t="shared" si="152"/>
        <v>47.678613447060236</v>
      </c>
      <c r="N979" s="116">
        <f t="shared" si="153"/>
        <v>47.728613447060241</v>
      </c>
      <c r="O979" s="117">
        <f t="shared" si="154"/>
        <v>47.703613447060235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47.729113447060236</v>
      </c>
      <c r="L980" s="115">
        <f t="shared" si="159"/>
        <v>47.778113447060235</v>
      </c>
      <c r="M980" s="98">
        <f t="shared" si="152"/>
        <v>47.728613447060233</v>
      </c>
      <c r="N980" s="116">
        <f t="shared" si="153"/>
        <v>47.778613447060238</v>
      </c>
      <c r="O980" s="117">
        <f t="shared" si="154"/>
        <v>47.753613447060232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47.779113447060233</v>
      </c>
      <c r="L981" s="115">
        <f t="shared" si="159"/>
        <v>47.828113447060232</v>
      </c>
      <c r="M981" s="98">
        <f t="shared" si="152"/>
        <v>47.778613447060231</v>
      </c>
      <c r="N981" s="116">
        <f t="shared" si="153"/>
        <v>47.828613447060235</v>
      </c>
      <c r="O981" s="117">
        <f t="shared" si="154"/>
        <v>47.803613447060229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47.82911344706023</v>
      </c>
      <c r="L982" s="115">
        <f t="shared" si="159"/>
        <v>47.87811344706023</v>
      </c>
      <c r="M982" s="98">
        <f t="shared" si="152"/>
        <v>47.828613447060228</v>
      </c>
      <c r="N982" s="116">
        <f t="shared" si="153"/>
        <v>47.878613447060232</v>
      </c>
      <c r="O982" s="117">
        <f t="shared" si="154"/>
        <v>47.853613447060226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47.879113447060227</v>
      </c>
      <c r="L983" s="115">
        <f t="shared" si="159"/>
        <v>47.928113447060227</v>
      </c>
      <c r="M983" s="98">
        <f t="shared" si="152"/>
        <v>47.878613447060225</v>
      </c>
      <c r="N983" s="116">
        <f t="shared" si="153"/>
        <v>47.928613447060229</v>
      </c>
      <c r="O983" s="117">
        <f t="shared" si="154"/>
        <v>47.903613447060224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47.929113447060224</v>
      </c>
      <c r="L984" s="115">
        <f t="shared" si="159"/>
        <v>47.978113447060224</v>
      </c>
      <c r="M984" s="98">
        <f t="shared" si="152"/>
        <v>47.928613447060222</v>
      </c>
      <c r="N984" s="116">
        <f t="shared" si="153"/>
        <v>47.978613447060226</v>
      </c>
      <c r="O984" s="117">
        <f t="shared" si="154"/>
        <v>47.953613447060221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47.979113447060222</v>
      </c>
      <c r="L985" s="115">
        <f t="shared" si="159"/>
        <v>48.028113447060221</v>
      </c>
      <c r="M985" s="98">
        <f t="shared" si="152"/>
        <v>47.978613447060219</v>
      </c>
      <c r="N985" s="116">
        <f t="shared" si="153"/>
        <v>48.028613447060224</v>
      </c>
      <c r="O985" s="117">
        <f t="shared" si="154"/>
        <v>48.003613447060218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48.029113447060219</v>
      </c>
      <c r="L986" s="115">
        <f t="shared" si="159"/>
        <v>48.078113447060218</v>
      </c>
      <c r="M986" s="98">
        <f t="shared" si="152"/>
        <v>48.028613447060216</v>
      </c>
      <c r="N986" s="116">
        <f t="shared" si="153"/>
        <v>48.078613447060221</v>
      </c>
      <c r="O986" s="117">
        <f t="shared" si="154"/>
        <v>48.053613447060215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48.079113447060216</v>
      </c>
      <c r="L987" s="115">
        <f t="shared" si="159"/>
        <v>48.128113447060215</v>
      </c>
      <c r="M987" s="98">
        <f t="shared" si="152"/>
        <v>48.078613447060214</v>
      </c>
      <c r="N987" s="116">
        <f t="shared" si="153"/>
        <v>48.128613447060218</v>
      </c>
      <c r="O987" s="117">
        <f t="shared" si="154"/>
        <v>48.103613447060212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48.129113447060213</v>
      </c>
      <c r="L988" s="115">
        <f t="shared" si="159"/>
        <v>48.178113447060213</v>
      </c>
      <c r="M988" s="98">
        <f t="shared" si="152"/>
        <v>48.128613447060211</v>
      </c>
      <c r="N988" s="116">
        <f t="shared" si="153"/>
        <v>48.178613447060215</v>
      </c>
      <c r="O988" s="117">
        <f t="shared" si="154"/>
        <v>48.153613447060209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48.17911344706021</v>
      </c>
      <c r="L989" s="115">
        <f t="shared" si="159"/>
        <v>48.22811344706021</v>
      </c>
      <c r="M989" s="98">
        <f t="shared" si="152"/>
        <v>48.178613447060208</v>
      </c>
      <c r="N989" s="116">
        <f t="shared" si="153"/>
        <v>48.228613447060212</v>
      </c>
      <c r="O989" s="117">
        <f t="shared" si="154"/>
        <v>48.203613447060206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48.229113447060207</v>
      </c>
      <c r="L990" s="115">
        <f t="shared" si="159"/>
        <v>48.278113447060207</v>
      </c>
      <c r="M990" s="98">
        <f t="shared" si="152"/>
        <v>48.228613447060205</v>
      </c>
      <c r="N990" s="116">
        <f t="shared" si="153"/>
        <v>48.278613447060209</v>
      </c>
      <c r="O990" s="117">
        <f t="shared" si="154"/>
        <v>48.253613447060204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48.279113447060205</v>
      </c>
      <c r="L991" s="115">
        <f t="shared" si="159"/>
        <v>48.328113447060204</v>
      </c>
      <c r="M991" s="98">
        <f t="shared" si="152"/>
        <v>48.278613447060202</v>
      </c>
      <c r="N991" s="116">
        <f t="shared" si="153"/>
        <v>48.328613447060206</v>
      </c>
      <c r="O991" s="117">
        <f t="shared" si="154"/>
        <v>48.303613447060201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48.329113447060202</v>
      </c>
      <c r="L992" s="115">
        <f t="shared" si="159"/>
        <v>48.378113447060201</v>
      </c>
      <c r="M992" s="98">
        <f t="shared" si="152"/>
        <v>48.328613447060199</v>
      </c>
      <c r="N992" s="116">
        <f t="shared" si="153"/>
        <v>48.378613447060204</v>
      </c>
      <c r="O992" s="117">
        <f t="shared" si="154"/>
        <v>48.353613447060198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48.379113447060199</v>
      </c>
      <c r="L993" s="115">
        <f t="shared" si="159"/>
        <v>48.428113447060198</v>
      </c>
      <c r="M993" s="98">
        <f t="shared" si="152"/>
        <v>48.378613447060197</v>
      </c>
      <c r="N993" s="116">
        <f t="shared" si="153"/>
        <v>48.428613447060201</v>
      </c>
      <c r="O993" s="117">
        <f t="shared" si="154"/>
        <v>48.403613447060195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48.429113447060196</v>
      </c>
      <c r="L994" s="115">
        <f t="shared" si="159"/>
        <v>48.478113447060196</v>
      </c>
      <c r="M994" s="98">
        <f t="shared" si="152"/>
        <v>48.428613447060194</v>
      </c>
      <c r="N994" s="116">
        <f t="shared" si="153"/>
        <v>48.478613447060198</v>
      </c>
      <c r="O994" s="117">
        <f t="shared" si="154"/>
        <v>48.453613447060192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48.479113447060193</v>
      </c>
      <c r="L995" s="115">
        <f t="shared" si="159"/>
        <v>48.528113447060193</v>
      </c>
      <c r="M995" s="98">
        <f t="shared" si="152"/>
        <v>48.478613447060191</v>
      </c>
      <c r="N995" s="116">
        <f t="shared" si="153"/>
        <v>48.528613447060195</v>
      </c>
      <c r="O995" s="117">
        <f t="shared" si="154"/>
        <v>48.503613447060189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48.52911344706019</v>
      </c>
      <c r="L996" s="115">
        <f t="shared" si="159"/>
        <v>48.57811344706019</v>
      </c>
      <c r="M996" s="98">
        <f t="shared" si="152"/>
        <v>48.528613447060188</v>
      </c>
      <c r="N996" s="116">
        <f t="shared" si="153"/>
        <v>48.578613447060192</v>
      </c>
      <c r="O996" s="117">
        <f t="shared" si="154"/>
        <v>48.553613447060187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48.579113447060188</v>
      </c>
      <c r="L997" s="115">
        <f t="shared" si="159"/>
        <v>48.628113447060187</v>
      </c>
      <c r="M997" s="98">
        <f t="shared" si="152"/>
        <v>48.578613447060185</v>
      </c>
      <c r="N997" s="116">
        <f t="shared" si="153"/>
        <v>48.628613447060189</v>
      </c>
      <c r="O997" s="117">
        <f t="shared" si="154"/>
        <v>48.603613447060184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48.629113447060185</v>
      </c>
      <c r="L998" s="115">
        <f t="shared" si="159"/>
        <v>48.678113447060184</v>
      </c>
      <c r="M998" s="98">
        <f t="shared" si="152"/>
        <v>48.628613447060182</v>
      </c>
      <c r="N998" s="116">
        <f t="shared" si="153"/>
        <v>48.678613447060187</v>
      </c>
      <c r="O998" s="117">
        <f t="shared" si="154"/>
        <v>48.653613447060181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48.679113447060182</v>
      </c>
      <c r="L999" s="115">
        <f t="shared" si="159"/>
        <v>48.728113447060181</v>
      </c>
      <c r="M999" s="98">
        <f t="shared" si="152"/>
        <v>48.678613447060179</v>
      </c>
      <c r="N999" s="116">
        <f t="shared" si="153"/>
        <v>48.728613447060184</v>
      </c>
      <c r="O999" s="117">
        <f t="shared" si="154"/>
        <v>48.703613447060178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48.729113447060179</v>
      </c>
      <c r="L1000" s="115">
        <f t="shared" si="159"/>
        <v>48.778113447060178</v>
      </c>
      <c r="M1000" s="98">
        <f t="shared" si="152"/>
        <v>48.728613447060177</v>
      </c>
      <c r="N1000" s="116">
        <f t="shared" si="153"/>
        <v>48.778613447060181</v>
      </c>
      <c r="O1000" s="117">
        <f t="shared" si="154"/>
        <v>48.753613447060175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48.779113447060176</v>
      </c>
      <c r="L1001" s="115">
        <f t="shared" si="159"/>
        <v>48.828113447060176</v>
      </c>
      <c r="M1001" s="98">
        <f t="shared" si="152"/>
        <v>48.778613447060174</v>
      </c>
      <c r="N1001" s="116">
        <f t="shared" si="153"/>
        <v>48.828613447060178</v>
      </c>
      <c r="O1001" s="117">
        <f t="shared" si="154"/>
        <v>48.803613447060172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27" priority="7" operator="greaterThan">
      <formula>$I$1</formula>
    </cfRule>
  </conditionalFormatting>
  <conditionalFormatting sqref="O1 O4:O40 O1002:O1048576">
    <cfRule type="cellIs" dxfId="26" priority="6" operator="greaterThan">
      <formula>$I$1</formula>
    </cfRule>
  </conditionalFormatting>
  <conditionalFormatting sqref="P1">
    <cfRule type="cellIs" dxfId="25" priority="5" operator="greaterThan">
      <formula>$I$1</formula>
    </cfRule>
  </conditionalFormatting>
  <conditionalFormatting sqref="L606:L1001">
    <cfRule type="cellIs" dxfId="24" priority="4" operator="greaterThan">
      <formula>$I$1</formula>
    </cfRule>
  </conditionalFormatting>
  <conditionalFormatting sqref="O606:O1001">
    <cfRule type="cellIs" dxfId="23" priority="3" operator="greaterThan">
      <formula>$I$1</formula>
    </cfRule>
  </conditionalFormatting>
  <conditionalFormatting sqref="L41:L605">
    <cfRule type="cellIs" dxfId="22" priority="2" operator="greaterThan">
      <formula>$I$1</formula>
    </cfRule>
  </conditionalFormatting>
  <conditionalFormatting sqref="O41:O605">
    <cfRule type="cellIs" dxfId="21" priority="1" operator="greaterThan">
      <formula>$I$1</formula>
    </cfRule>
  </conditionalFormatting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sheetPr codeName="Hoja15"/>
  <dimension ref="A1:BH275"/>
  <sheetViews>
    <sheetView topLeftCell="AN1" workbookViewId="0">
      <selection activeCell="Z14" sqref="Z14:BH17"/>
    </sheetView>
  </sheetViews>
  <sheetFormatPr baseColWidth="10" defaultRowHeight="15"/>
  <cols>
    <col min="9" max="9" width="6.85546875" customWidth="1"/>
    <col min="10" max="20" width="12" bestFit="1" customWidth="1"/>
    <col min="21" max="21" width="11" bestFit="1" customWidth="1"/>
    <col min="22" max="22" width="12.7109375" customWidth="1"/>
    <col min="23" max="23" width="4.7109375" customWidth="1"/>
    <col min="24" max="24" width="6.28515625" customWidth="1"/>
    <col min="26" max="26" width="12.140625" customWidth="1"/>
    <col min="27" max="27" width="12.42578125" customWidth="1"/>
    <col min="29" max="29" width="12" bestFit="1" customWidth="1"/>
    <col min="30" max="30" width="12.28515625" customWidth="1"/>
    <col min="31" max="44" width="12" customWidth="1"/>
    <col min="45" max="45" width="9.28515625" customWidth="1"/>
    <col min="49" max="49" width="13.5703125" customWidth="1"/>
    <col min="50" max="50" width="12" bestFit="1" customWidth="1"/>
    <col min="51" max="55" width="12" customWidth="1"/>
    <col min="56" max="56" width="12" bestFit="1" customWidth="1"/>
    <col min="57" max="57" width="13.5703125" customWidth="1"/>
    <col min="58" max="58" width="15.85546875" customWidth="1"/>
    <col min="59" max="59" width="12.7109375" bestFit="1" customWidth="1"/>
    <col min="60" max="60" width="12" bestFit="1" customWidth="1"/>
  </cols>
  <sheetData>
    <row r="1" spans="1:60" ht="26.25">
      <c r="A1" s="135" t="s">
        <v>68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  <c r="AX1" s="135"/>
      <c r="AY1" s="135"/>
      <c r="AZ1" s="135"/>
      <c r="BA1" s="135"/>
      <c r="BB1" s="135"/>
      <c r="BC1" s="135"/>
      <c r="BD1" s="135"/>
      <c r="BE1" s="135"/>
      <c r="BF1" s="135"/>
      <c r="BG1" s="135"/>
      <c r="BH1" s="135"/>
    </row>
    <row r="2" spans="1:60" ht="15.75">
      <c r="N2" s="23"/>
      <c r="Q2" s="80">
        <f>BF5/BE5</f>
        <v>0.95070462882342799</v>
      </c>
      <c r="Y2" s="8">
        <f>COUNT('INGRESO DE DATOS'!A4:A10000)</f>
        <v>11</v>
      </c>
      <c r="AA2" s="8">
        <f>AVERAGE(AS7:AS18)</f>
        <v>8.8181818181818183</v>
      </c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</row>
    <row r="3" spans="1:60" ht="15.75">
      <c r="AA3" s="8">
        <f>AVERAGE(BD7:BD18)</f>
        <v>8.8181819708552212</v>
      </c>
    </row>
    <row r="4" spans="1:60" ht="15.75" thickBot="1">
      <c r="J4" s="63">
        <f>$BC$5</f>
        <v>2.2533742029544515E+20</v>
      </c>
      <c r="K4" s="39">
        <f>$AQ$5</f>
        <v>1.4697437693587362E+36</v>
      </c>
      <c r="L4" s="39">
        <f>$AP$5</f>
        <v>1.9538613311576207E+34</v>
      </c>
      <c r="M4" s="39">
        <f>$AO$5</f>
        <v>2.6034054115613975E+32</v>
      </c>
      <c r="N4" s="39">
        <f>$AN$5</f>
        <v>3.4781605591867382E+30</v>
      </c>
      <c r="O4" s="39">
        <f>$AM$5</f>
        <v>4.6613881837492098E+28</v>
      </c>
      <c r="P4" s="39">
        <f>$AL$5</f>
        <v>6.2701584820619147E+26</v>
      </c>
      <c r="Q4" s="39">
        <f>$AK$5</f>
        <v>8.4708966672821023E+24</v>
      </c>
      <c r="R4" s="39">
        <f>$AJ$5</f>
        <v>1.1503166289706361E+23</v>
      </c>
      <c r="S4" s="39">
        <f>$AI$5</f>
        <v>1.5716684413122047E+21</v>
      </c>
      <c r="T4" s="39">
        <f>$AH$5</f>
        <v>2.162994034885931E+19</v>
      </c>
    </row>
    <row r="5" spans="1:60">
      <c r="J5" s="63">
        <f>$BB$5</f>
        <v>3.1024417127888937E+18</v>
      </c>
      <c r="K5" s="39">
        <f>$AP$5</f>
        <v>1.9538613311576207E+34</v>
      </c>
      <c r="L5" s="39">
        <f>$AO$5</f>
        <v>2.6034054115613975E+32</v>
      </c>
      <c r="M5" s="39">
        <f>$AN$5</f>
        <v>3.4781605591867382E+30</v>
      </c>
      <c r="N5" s="39">
        <f>$AM$5</f>
        <v>4.6613881837492098E+28</v>
      </c>
      <c r="O5" s="39">
        <f>$AL$5</f>
        <v>6.2701584820619147E+26</v>
      </c>
      <c r="P5" s="39">
        <f>$AK$5</f>
        <v>8.4708966672821023E+24</v>
      </c>
      <c r="Q5" s="39">
        <f>$AJ$5</f>
        <v>1.1503166289706361E+23</v>
      </c>
      <c r="R5" s="39">
        <f>$AI$5</f>
        <v>1.5716684413122047E+21</v>
      </c>
      <c r="S5" s="39">
        <f>$AH$5</f>
        <v>2.162994034885931E+19</v>
      </c>
      <c r="T5" s="39">
        <f>$AG$5</f>
        <v>3.0024635741202643E+17</v>
      </c>
      <c r="Y5" s="65">
        <f>SUM(Y7:Y997)</f>
        <v>685</v>
      </c>
      <c r="Z5" s="65">
        <f t="shared" ref="Z5:BH5" si="0">SUM(Z7:Z997)</f>
        <v>43515</v>
      </c>
      <c r="AA5" s="65">
        <f t="shared" si="0"/>
        <v>2820151</v>
      </c>
      <c r="AB5" s="65">
        <f>SUM(AB7:AB997)</f>
        <v>186368535</v>
      </c>
      <c r="AC5" s="65">
        <f t="shared" si="0"/>
        <v>12545691535</v>
      </c>
      <c r="AD5" s="65">
        <f t="shared" si="0"/>
        <v>859047860295</v>
      </c>
      <c r="AE5" s="65">
        <f t="shared" si="0"/>
        <v>59732129675791</v>
      </c>
      <c r="AF5" s="65">
        <f t="shared" si="0"/>
        <v>4210038387792135</v>
      </c>
      <c r="AG5" s="65">
        <f>SUM(AG7:AG997)</f>
        <v>3.0024635741202643E+17</v>
      </c>
      <c r="AH5" s="65">
        <f t="shared" si="0"/>
        <v>2.162994034885931E+19</v>
      </c>
      <c r="AI5" s="65">
        <f t="shared" si="0"/>
        <v>1.5716684413122047E+21</v>
      </c>
      <c r="AJ5" s="65">
        <f t="shared" si="0"/>
        <v>1.1503166289706361E+23</v>
      </c>
      <c r="AK5" s="65">
        <f t="shared" si="0"/>
        <v>8.4708966672821023E+24</v>
      </c>
      <c r="AL5" s="65">
        <f t="shared" si="0"/>
        <v>6.2701584820619147E+26</v>
      </c>
      <c r="AM5" s="65">
        <f t="shared" si="0"/>
        <v>4.6613881837492098E+28</v>
      </c>
      <c r="AN5" s="65">
        <f t="shared" si="0"/>
        <v>3.4781605591867382E+30</v>
      </c>
      <c r="AO5" s="65">
        <f t="shared" si="0"/>
        <v>2.6034054115613975E+32</v>
      </c>
      <c r="AP5" s="65">
        <f t="shared" si="0"/>
        <v>1.9538613311576207E+34</v>
      </c>
      <c r="AQ5" s="65">
        <f t="shared" si="0"/>
        <v>1.4697437693587362E+36</v>
      </c>
      <c r="AR5" s="65">
        <f t="shared" si="0"/>
        <v>1.1077700566821677E+38</v>
      </c>
      <c r="AS5" s="65">
        <f t="shared" si="0"/>
        <v>97</v>
      </c>
      <c r="AT5" s="65">
        <f t="shared" si="0"/>
        <v>6184</v>
      </c>
      <c r="AU5" s="65">
        <f t="shared" si="0"/>
        <v>401968</v>
      </c>
      <c r="AV5" s="65">
        <f t="shared" si="0"/>
        <v>26626546</v>
      </c>
      <c r="AW5" s="65">
        <f t="shared" si="0"/>
        <v>1795576924</v>
      </c>
      <c r="AX5" s="65">
        <f t="shared" ref="AX5:BC5" si="1">SUM(AX7:AX997)</f>
        <v>123100393474</v>
      </c>
      <c r="AY5" s="65">
        <f t="shared" si="1"/>
        <v>8565991486948</v>
      </c>
      <c r="AZ5" s="65">
        <f t="shared" si="1"/>
        <v>603964096749226</v>
      </c>
      <c r="BA5" s="65">
        <f t="shared" si="1"/>
        <v>4.3074374358992288E+16</v>
      </c>
      <c r="BB5" s="65">
        <f t="shared" si="1"/>
        <v>3.1024417127888937E+18</v>
      </c>
      <c r="BC5" s="65">
        <f t="shared" si="1"/>
        <v>2.2533742029544515E+20</v>
      </c>
      <c r="BD5" s="65">
        <f t="shared" si="0"/>
        <v>97.000001679407433</v>
      </c>
      <c r="BE5" s="65">
        <f t="shared" si="0"/>
        <v>39.636363636363633</v>
      </c>
      <c r="BF5" s="65">
        <f t="shared" si="0"/>
        <v>37.682474378819506</v>
      </c>
      <c r="BG5" s="65">
        <f t="shared" si="0"/>
        <v>-1.6794074326753616E-6</v>
      </c>
      <c r="BH5" s="65">
        <f t="shared" si="0"/>
        <v>2.2190972715463166</v>
      </c>
    </row>
    <row r="6" spans="1:60" ht="15.75" thickBot="1">
      <c r="J6" s="63">
        <f>$BA$5</f>
        <v>4.3074374358992288E+16</v>
      </c>
      <c r="K6" s="39">
        <f>$AO$5</f>
        <v>2.6034054115613975E+32</v>
      </c>
      <c r="L6" s="39">
        <f>$AN$5</f>
        <v>3.4781605591867382E+30</v>
      </c>
      <c r="M6" s="39">
        <f>$AM$5</f>
        <v>4.6613881837492098E+28</v>
      </c>
      <c r="N6" s="39">
        <f>$AL$5</f>
        <v>6.2701584820619147E+26</v>
      </c>
      <c r="O6" s="39">
        <f>$AK$5</f>
        <v>8.4708966672821023E+24</v>
      </c>
      <c r="P6" s="39">
        <f>$AJ$5</f>
        <v>1.1503166289706361E+23</v>
      </c>
      <c r="Q6" s="39">
        <f>$AI$5</f>
        <v>1.5716684413122047E+21</v>
      </c>
      <c r="R6" s="39">
        <f>$AH$5</f>
        <v>2.162994034885931E+19</v>
      </c>
      <c r="S6" s="39">
        <f>$AG$5</f>
        <v>3.0024635741202643E+17</v>
      </c>
      <c r="T6" s="39">
        <f>$AF$5</f>
        <v>4210038387792135</v>
      </c>
      <c r="V6" s="16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</row>
    <row r="7" spans="1:60">
      <c r="J7" s="63">
        <f>$AZ$5</f>
        <v>603964096749226</v>
      </c>
      <c r="K7" s="39">
        <f>$AN$5</f>
        <v>3.4781605591867382E+30</v>
      </c>
      <c r="L7" s="39">
        <f>$AM$5</f>
        <v>4.6613881837492098E+28</v>
      </c>
      <c r="M7" s="39">
        <f>$AL$5</f>
        <v>6.2701584820619147E+26</v>
      </c>
      <c r="N7" s="39">
        <f>$AK$5</f>
        <v>8.4708966672821023E+24</v>
      </c>
      <c r="O7" s="39">
        <f>$AJ$5</f>
        <v>1.1503166289706361E+23</v>
      </c>
      <c r="P7" s="39">
        <f>$AI$5</f>
        <v>1.5716684413122047E+21</v>
      </c>
      <c r="Q7" s="39">
        <f>$AH$5</f>
        <v>2.162994034885931E+19</v>
      </c>
      <c r="R7" s="39">
        <f>$AG$5</f>
        <v>3.0024635741202643E+17</v>
      </c>
      <c r="S7" s="39">
        <f>$AF$5</f>
        <v>4210038387792135</v>
      </c>
      <c r="T7" s="39">
        <f>$AE$5</f>
        <v>59732129675791</v>
      </c>
      <c r="V7" s="22"/>
      <c r="Y7">
        <f>'INGRESO DE DATOS'!A4</f>
        <v>64</v>
      </c>
      <c r="Z7">
        <f>POWER(Y7,2)</f>
        <v>4096</v>
      </c>
      <c r="AA7">
        <f>POWER(Y7,3)</f>
        <v>262144</v>
      </c>
      <c r="AB7">
        <f>POWER(Y7,4)</f>
        <v>16777216</v>
      </c>
      <c r="AC7">
        <f>POWER(Y7,5)</f>
        <v>1073741824</v>
      </c>
      <c r="AD7">
        <f>POWER(Y7,6)</f>
        <v>68719476736</v>
      </c>
      <c r="AE7">
        <f>POWER(Y7,7)</f>
        <v>4398046511104</v>
      </c>
      <c r="AF7">
        <f>POWER(Y7,8)</f>
        <v>281474976710656</v>
      </c>
      <c r="AG7">
        <f>POWER(Y7,9)</f>
        <v>1.8014398509481984E+16</v>
      </c>
      <c r="AH7">
        <f>POWER(Y7,10)</f>
        <v>1.152921504606847E+18</v>
      </c>
      <c r="AI7">
        <f>POWER(Y7,11)</f>
        <v>7.3786976294838206E+19</v>
      </c>
      <c r="AJ7">
        <f>POWER(Y7,12)</f>
        <v>4.7223664828696452E+21</v>
      </c>
      <c r="AK7">
        <f>POWER(Y7,13)</f>
        <v>3.0223145490365729E+23</v>
      </c>
      <c r="AL7">
        <f>POWER(Y7,14)</f>
        <v>1.9342813113834067E+25</v>
      </c>
      <c r="AM7">
        <f>POWER(Y7,15)</f>
        <v>1.2379400392853803E+27</v>
      </c>
      <c r="AN7">
        <f>POWER(Y7,16)</f>
        <v>7.9228162514264338E+28</v>
      </c>
      <c r="AO7">
        <f>POWER(Y7,17)</f>
        <v>5.0706024009129176E+30</v>
      </c>
      <c r="AP7">
        <f>POWER(Y7,18)</f>
        <v>3.2451855365842673E+32</v>
      </c>
      <c r="AQ7">
        <f>POWER(Y7,19)</f>
        <v>2.0769187434139311E+34</v>
      </c>
      <c r="AR7">
        <f>POWER(Y7,20)</f>
        <v>1.3292279957849159E+36</v>
      </c>
      <c r="AS7">
        <f>'INGRESO DE DATOS'!B4</f>
        <v>8</v>
      </c>
      <c r="AT7">
        <f t="shared" ref="AT7:AT17" si="2">Y7*AS7</f>
        <v>512</v>
      </c>
      <c r="AU7">
        <f>Z7*AS7</f>
        <v>32768</v>
      </c>
      <c r="AV7">
        <f>AA7*AS7</f>
        <v>2097152</v>
      </c>
      <c r="AW7">
        <f>AB7*AS7</f>
        <v>134217728</v>
      </c>
      <c r="AX7">
        <f>AC7*AS7</f>
        <v>8589934592</v>
      </c>
      <c r="AY7">
        <f>AD7*AS7</f>
        <v>549755813888</v>
      </c>
      <c r="AZ7">
        <f>AE7*AS7</f>
        <v>35184372088832</v>
      </c>
      <c r="BA7">
        <f>AF7*AS7</f>
        <v>2251799813685248</v>
      </c>
      <c r="BB7">
        <f>AG7*AS7</f>
        <v>1.4411518807585587E+17</v>
      </c>
      <c r="BC7">
        <f>AH7*AS7</f>
        <v>9.2233720368547758E+18</v>
      </c>
      <c r="BD7">
        <f>($U$14*AH7)+($U$39*AG7)+($U$64*AF7)+($U$89*AE7)+($U$114*AD7)+($U$139*AC7)+($U$164*AB7)+($U$189*AA7)+($U$214*Z7)+($U$239*Y7)+$U$264</f>
        <v>7.7075085246469826</v>
      </c>
      <c r="BE7">
        <f>POWER((AS7-$AA$2),2)</f>
        <v>0.669421487603306</v>
      </c>
      <c r="BF7">
        <f t="shared" ref="BF7:BF14" si="3">POWER(BD7-$AA$3,2)</f>
        <v>1.2335955041120852</v>
      </c>
      <c r="BG7">
        <f>AS7-BD7</f>
        <v>0.29249147535301745</v>
      </c>
      <c r="BH7">
        <f>POWER(BG7,2)</f>
        <v>8.555126315418482E-2</v>
      </c>
    </row>
    <row r="8" spans="1:60">
      <c r="J8" s="63">
        <f>$AY$5</f>
        <v>8565991486948</v>
      </c>
      <c r="K8" s="39">
        <f>$AM$5</f>
        <v>4.6613881837492098E+28</v>
      </c>
      <c r="L8" s="39">
        <f>$AL$5</f>
        <v>6.2701584820619147E+26</v>
      </c>
      <c r="M8" s="39">
        <f>$AK$5</f>
        <v>8.4708966672821023E+24</v>
      </c>
      <c r="N8" s="39">
        <f>$AJ$5</f>
        <v>1.1503166289706361E+23</v>
      </c>
      <c r="O8" s="39">
        <f>$AI$5</f>
        <v>1.5716684413122047E+21</v>
      </c>
      <c r="P8" s="39">
        <f>$AH$5</f>
        <v>2.162994034885931E+19</v>
      </c>
      <c r="Q8" s="39">
        <f>$AG$5</f>
        <v>3.0024635741202643E+17</v>
      </c>
      <c r="R8" s="39">
        <f>$AF$5</f>
        <v>4210038387792135</v>
      </c>
      <c r="S8" s="39">
        <f>$AE$5</f>
        <v>59732129675791</v>
      </c>
      <c r="T8" s="39">
        <f>$AD$5</f>
        <v>859047860295</v>
      </c>
      <c r="Y8">
        <f>'INGRESO DE DATOS'!A5</f>
        <v>71</v>
      </c>
      <c r="Z8">
        <f t="shared" ref="Z8:Z13" si="4">POWER(Y8,2)</f>
        <v>5041</v>
      </c>
      <c r="AA8">
        <f t="shared" ref="AA8:AA13" si="5">POWER(Y8,3)</f>
        <v>357911</v>
      </c>
      <c r="AB8">
        <f t="shared" ref="AB8:AB13" si="6">POWER(Y8,4)</f>
        <v>25411681</v>
      </c>
      <c r="AC8">
        <f t="shared" ref="AC8:AC13" si="7">POWER(Y8,5)</f>
        <v>1804229351</v>
      </c>
      <c r="AD8">
        <f t="shared" ref="AD8:AD13" si="8">POWER(Y8,6)</f>
        <v>128100283921</v>
      </c>
      <c r="AE8">
        <f t="shared" ref="AE8:AE13" si="9">POWER(Y8,7)</f>
        <v>9095120158391</v>
      </c>
      <c r="AF8">
        <f t="shared" ref="AF8:AF13" si="10">POWER(Y8,8)</f>
        <v>645753531245761</v>
      </c>
      <c r="AG8">
        <f t="shared" ref="AG8:AG13" si="11">POWER(Y8,9)</f>
        <v>4.5848500718449032E+16</v>
      </c>
      <c r="AH8">
        <f t="shared" ref="AH8:AH13" si="12">POWER(Y8,10)</f>
        <v>3.2552435510098811E+18</v>
      </c>
      <c r="AI8">
        <f t="shared" ref="AI8:AI13" si="13">POWER(Y8,11)</f>
        <v>2.3112229212170158E+20</v>
      </c>
      <c r="AJ8">
        <f t="shared" ref="AJ8:AJ13" si="14">POWER(Y8,12)</f>
        <v>1.6409682740640811E+22</v>
      </c>
      <c r="AK8">
        <f t="shared" ref="AK8:AK13" si="15">POWER(Y8,13)</f>
        <v>1.1650874745854976E+24</v>
      </c>
      <c r="AL8">
        <f t="shared" ref="AL8:AL13" si="16">POWER(Y8,14)</f>
        <v>8.2721210695570328E+25</v>
      </c>
      <c r="AM8">
        <f t="shared" ref="AM8:AM13" si="17">POWER(Y8,15)</f>
        <v>5.8732059593854932E+27</v>
      </c>
      <c r="AN8">
        <f t="shared" ref="AN8:AN13" si="18">POWER(Y8,16)</f>
        <v>4.1699762311637002E+29</v>
      </c>
      <c r="AO8">
        <f t="shared" ref="AO8:AO13" si="19">POWER(Y8,17)</f>
        <v>2.960683124126227E+31</v>
      </c>
      <c r="AP8">
        <f t="shared" ref="AP8:AP13" si="20">POWER(Y8,18)</f>
        <v>2.1020850181296212E+33</v>
      </c>
      <c r="AQ8">
        <f t="shared" ref="AQ8:AQ13" si="21">POWER(Y8,19)</f>
        <v>1.4924803628720312E+35</v>
      </c>
      <c r="AR8">
        <f t="shared" ref="AR8:AR13" si="22">POWER(Y8,20)</f>
        <v>1.0596610576391421E+37</v>
      </c>
      <c r="AS8">
        <f>'INGRESO DE DATOS'!B5</f>
        <v>10</v>
      </c>
      <c r="AT8">
        <f t="shared" si="2"/>
        <v>710</v>
      </c>
      <c r="AU8">
        <f t="shared" ref="AU8:AU13" si="23">Z8*AS8</f>
        <v>50410</v>
      </c>
      <c r="AV8">
        <f t="shared" ref="AV8:AV13" si="24">AA8*AS8</f>
        <v>3579110</v>
      </c>
      <c r="AW8">
        <f t="shared" ref="AW8:AW13" si="25">AB8*AS8</f>
        <v>254116810</v>
      </c>
      <c r="AX8">
        <f t="shared" ref="AX8:AX13" si="26">AC8*AS8</f>
        <v>18042293510</v>
      </c>
      <c r="AY8">
        <f t="shared" ref="AY8:AY13" si="27">AD8*AS8</f>
        <v>1281002839210</v>
      </c>
      <c r="AZ8">
        <f t="shared" ref="AZ8:AZ13" si="28">AE8*AS8</f>
        <v>90951201583910</v>
      </c>
      <c r="BA8">
        <f t="shared" ref="BA8:BA13" si="29">AF8*AS8</f>
        <v>6457535312457610</v>
      </c>
      <c r="BB8">
        <f t="shared" ref="BB8:BB13" si="30">AG8*AS8</f>
        <v>4.584850071844903E+17</v>
      </c>
      <c r="BC8">
        <f t="shared" ref="BC8:BC13" si="31">AH8*AS8</f>
        <v>3.2552435510098813E+19</v>
      </c>
      <c r="BD8">
        <f t="shared" ref="BD8:BD14" si="32">($U$14*AH8)+($U$39*AG8)+($U$64*AF8)+($U$89*AE8)+($U$114*AD8)+($U$139*AC8)+($U$164*AB8)+($U$189*AA8)+($U$214*Z8)+($U$239*Y8)+$U$264</f>
        <v>9.9050102045293897</v>
      </c>
      <c r="BE8">
        <f t="shared" ref="BE8:BE13" si="33">POWER((AS8-$AA$2),2)</f>
        <v>1.3966942148760326</v>
      </c>
      <c r="BF8">
        <f t="shared" si="3"/>
        <v>1.1811956095113132</v>
      </c>
      <c r="BG8">
        <f t="shared" ref="BG8:BG14" si="34">AS8-BD8</f>
        <v>9.4989795470610261E-2</v>
      </c>
      <c r="BH8">
        <f t="shared" ref="BH8:BH14" si="35">POWER(BG8,2)</f>
        <v>9.0230612435483696E-3</v>
      </c>
    </row>
    <row r="9" spans="1:60" ht="15" customHeight="1">
      <c r="J9" s="63">
        <f>$AX$5</f>
        <v>123100393474</v>
      </c>
      <c r="K9" s="39">
        <f>$AL$5</f>
        <v>6.2701584820619147E+26</v>
      </c>
      <c r="L9" s="39">
        <f>$AK$5</f>
        <v>8.4708966672821023E+24</v>
      </c>
      <c r="M9" s="39">
        <f>$AJ$5</f>
        <v>1.1503166289706361E+23</v>
      </c>
      <c r="N9" s="39">
        <f>$AI$5</f>
        <v>1.5716684413122047E+21</v>
      </c>
      <c r="O9" s="39">
        <f>$AH$5</f>
        <v>2.162994034885931E+19</v>
      </c>
      <c r="P9" s="39">
        <f>$AG$5</f>
        <v>3.0024635741202643E+17</v>
      </c>
      <c r="Q9" s="39">
        <f>$AF$5</f>
        <v>4210038387792135</v>
      </c>
      <c r="R9" s="39">
        <f>$AE$5</f>
        <v>59732129675791</v>
      </c>
      <c r="S9" s="39">
        <f>$AD$5</f>
        <v>859047860295</v>
      </c>
      <c r="T9" s="39">
        <f>$AC$5</f>
        <v>12545691535</v>
      </c>
      <c r="Y9">
        <f>'INGRESO DE DATOS'!A6</f>
        <v>53</v>
      </c>
      <c r="Z9">
        <f t="shared" si="4"/>
        <v>2809</v>
      </c>
      <c r="AA9">
        <f t="shared" si="5"/>
        <v>148877</v>
      </c>
      <c r="AB9">
        <f t="shared" si="6"/>
        <v>7890481</v>
      </c>
      <c r="AC9">
        <f t="shared" si="7"/>
        <v>418195493</v>
      </c>
      <c r="AD9">
        <f t="shared" si="8"/>
        <v>22164361129</v>
      </c>
      <c r="AE9">
        <f t="shared" si="9"/>
        <v>1174711139837</v>
      </c>
      <c r="AF9">
        <f t="shared" si="10"/>
        <v>62259690411361</v>
      </c>
      <c r="AG9">
        <f t="shared" si="11"/>
        <v>3299763591802133</v>
      </c>
      <c r="AH9">
        <f t="shared" si="12"/>
        <v>1.7488747036551306E+17</v>
      </c>
      <c r="AI9">
        <f t="shared" si="13"/>
        <v>9.2690359293721907E+18</v>
      </c>
      <c r="AJ9">
        <f t="shared" si="14"/>
        <v>4.9125890425672617E+20</v>
      </c>
      <c r="AK9">
        <f t="shared" si="15"/>
        <v>2.6036721925606487E+22</v>
      </c>
      <c r="AL9">
        <f t="shared" si="16"/>
        <v>1.3799462620571438E+24</v>
      </c>
      <c r="AM9">
        <f t="shared" si="17"/>
        <v>7.3137151889028617E+25</v>
      </c>
      <c r="AN9">
        <f t="shared" si="18"/>
        <v>3.8762690501185171E+27</v>
      </c>
      <c r="AO9">
        <f t="shared" si="19"/>
        <v>2.0544225965628141E+29</v>
      </c>
      <c r="AP9">
        <f t="shared" si="20"/>
        <v>1.0888439761782913E+31</v>
      </c>
      <c r="AQ9">
        <f t="shared" si="21"/>
        <v>5.7708730737449446E+32</v>
      </c>
      <c r="AR9">
        <f t="shared" si="22"/>
        <v>3.0585627290848208E+34</v>
      </c>
      <c r="AS9">
        <f>'INGRESO DE DATOS'!B6</f>
        <v>6</v>
      </c>
      <c r="AT9">
        <f t="shared" si="2"/>
        <v>318</v>
      </c>
      <c r="AU9">
        <f t="shared" si="23"/>
        <v>16854</v>
      </c>
      <c r="AV9">
        <f t="shared" si="24"/>
        <v>893262</v>
      </c>
      <c r="AW9">
        <f t="shared" si="25"/>
        <v>47342886</v>
      </c>
      <c r="AX9">
        <f t="shared" si="26"/>
        <v>2509172958</v>
      </c>
      <c r="AY9">
        <f t="shared" si="27"/>
        <v>132986166774</v>
      </c>
      <c r="AZ9">
        <f t="shared" si="28"/>
        <v>7048266839022</v>
      </c>
      <c r="BA9">
        <f t="shared" si="29"/>
        <v>373558142468166</v>
      </c>
      <c r="BB9">
        <f t="shared" si="30"/>
        <v>1.97985815508128E+16</v>
      </c>
      <c r="BC9">
        <f t="shared" si="31"/>
        <v>1.0493248221930783E+18</v>
      </c>
      <c r="BD9">
        <f t="shared" si="32"/>
        <v>5.9273190421517938</v>
      </c>
      <c r="BE9">
        <f t="shared" si="33"/>
        <v>7.9421487603305794</v>
      </c>
      <c r="BF9">
        <f t="shared" si="3"/>
        <v>8.3570884725517569</v>
      </c>
      <c r="BG9">
        <f t="shared" si="34"/>
        <v>7.2680957848206162E-2</v>
      </c>
      <c r="BH9">
        <f t="shared" si="35"/>
        <v>5.2825216337327209E-3</v>
      </c>
    </row>
    <row r="10" spans="1:60">
      <c r="J10" s="63">
        <f>$AW$5</f>
        <v>1795576924</v>
      </c>
      <c r="K10" s="39">
        <f>$AK$5</f>
        <v>8.4708966672821023E+24</v>
      </c>
      <c r="L10" s="39">
        <f>$AJ$5</f>
        <v>1.1503166289706361E+23</v>
      </c>
      <c r="M10" s="39">
        <f>$AI$5</f>
        <v>1.5716684413122047E+21</v>
      </c>
      <c r="N10" s="39">
        <f>$AH$5</f>
        <v>2.162994034885931E+19</v>
      </c>
      <c r="O10" s="39">
        <f>$AG$5</f>
        <v>3.0024635741202643E+17</v>
      </c>
      <c r="P10" s="39">
        <f>$AF$5</f>
        <v>4210038387792135</v>
      </c>
      <c r="Q10" s="39">
        <f>$AE$5</f>
        <v>59732129675791</v>
      </c>
      <c r="R10" s="39">
        <f>$AD$5</f>
        <v>859047860295</v>
      </c>
      <c r="S10" s="39">
        <f>$AC$5</f>
        <v>12545691535</v>
      </c>
      <c r="T10" s="39">
        <f>$AB$5</f>
        <v>186368535</v>
      </c>
      <c r="Y10">
        <f>'INGRESO DE DATOS'!A7</f>
        <v>67</v>
      </c>
      <c r="Z10">
        <f t="shared" si="4"/>
        <v>4489</v>
      </c>
      <c r="AA10">
        <f t="shared" si="5"/>
        <v>300763</v>
      </c>
      <c r="AB10">
        <f t="shared" si="6"/>
        <v>20151121</v>
      </c>
      <c r="AC10">
        <f t="shared" si="7"/>
        <v>1350125107</v>
      </c>
      <c r="AD10">
        <f t="shared" si="8"/>
        <v>90458382169</v>
      </c>
      <c r="AE10">
        <f t="shared" si="9"/>
        <v>6060711605323</v>
      </c>
      <c r="AF10">
        <f t="shared" si="10"/>
        <v>406067677556641</v>
      </c>
      <c r="AG10">
        <f t="shared" si="11"/>
        <v>2.7206534396294948E+16</v>
      </c>
      <c r="AH10">
        <f t="shared" si="12"/>
        <v>1.8228378045517614E+18</v>
      </c>
      <c r="AI10">
        <f t="shared" si="13"/>
        <v>1.2213013290496801E+20</v>
      </c>
      <c r="AJ10">
        <f t="shared" si="14"/>
        <v>8.1827189046328573E+21</v>
      </c>
      <c r="AK10">
        <f t="shared" si="15"/>
        <v>5.4824216661040143E+23</v>
      </c>
      <c r="AL10">
        <f t="shared" si="16"/>
        <v>3.6732225162896894E+25</v>
      </c>
      <c r="AM10">
        <f t="shared" si="17"/>
        <v>2.461059085914092E+27</v>
      </c>
      <c r="AN10">
        <f t="shared" si="18"/>
        <v>1.6489095875624416E+29</v>
      </c>
      <c r="AO10">
        <f t="shared" si="19"/>
        <v>1.1047694236668359E+31</v>
      </c>
      <c r="AP10">
        <f t="shared" si="20"/>
        <v>7.4019551385677998E+32</v>
      </c>
      <c r="AQ10">
        <f t="shared" si="21"/>
        <v>4.9593099428404263E+34</v>
      </c>
      <c r="AR10">
        <f t="shared" si="22"/>
        <v>3.3227376617030857E+36</v>
      </c>
      <c r="AS10">
        <f>'INGRESO DE DATOS'!B7</f>
        <v>11</v>
      </c>
      <c r="AT10">
        <f t="shared" si="2"/>
        <v>737</v>
      </c>
      <c r="AU10">
        <f t="shared" si="23"/>
        <v>49379</v>
      </c>
      <c r="AV10">
        <f t="shared" si="24"/>
        <v>3308393</v>
      </c>
      <c r="AW10">
        <f t="shared" si="25"/>
        <v>221662331</v>
      </c>
      <c r="AX10">
        <f t="shared" si="26"/>
        <v>14851376177</v>
      </c>
      <c r="AY10">
        <f t="shared" si="27"/>
        <v>995042203859</v>
      </c>
      <c r="AZ10">
        <f t="shared" si="28"/>
        <v>66667827658553</v>
      </c>
      <c r="BA10">
        <f t="shared" si="29"/>
        <v>4466744453123051</v>
      </c>
      <c r="BB10">
        <f t="shared" si="30"/>
        <v>2.9927187835924442E+17</v>
      </c>
      <c r="BC10">
        <f t="shared" si="31"/>
        <v>2.0051215850069377E+19</v>
      </c>
      <c r="BD10">
        <f t="shared" si="32"/>
        <v>11.251974798506126</v>
      </c>
      <c r="BE10">
        <f t="shared" si="33"/>
        <v>4.7603305785123959</v>
      </c>
      <c r="BF10">
        <f t="shared" si="3"/>
        <v>5.9233475279249861</v>
      </c>
      <c r="BG10">
        <f t="shared" si="34"/>
        <v>-0.25197479850612581</v>
      </c>
      <c r="BH10">
        <f t="shared" si="35"/>
        <v>6.3491299082202704E-2</v>
      </c>
    </row>
    <row r="11" spans="1:60">
      <c r="J11" s="63">
        <f>$AV$5</f>
        <v>26626546</v>
      </c>
      <c r="K11" s="39">
        <f>$AJ$5</f>
        <v>1.1503166289706361E+23</v>
      </c>
      <c r="L11" s="39">
        <f>$AI$5</f>
        <v>1.5716684413122047E+21</v>
      </c>
      <c r="M11" s="39">
        <f>$AH$5</f>
        <v>2.162994034885931E+19</v>
      </c>
      <c r="N11" s="39">
        <f>$AG$5</f>
        <v>3.0024635741202643E+17</v>
      </c>
      <c r="O11" s="39">
        <f>$AF$5</f>
        <v>4210038387792135</v>
      </c>
      <c r="P11" s="39">
        <f>$AE$5</f>
        <v>59732129675791</v>
      </c>
      <c r="Q11" s="39">
        <f>$AD$5</f>
        <v>859047860295</v>
      </c>
      <c r="R11" s="39">
        <f>$AC$5</f>
        <v>12545691535</v>
      </c>
      <c r="S11" s="39">
        <f>$AB$5</f>
        <v>186368535</v>
      </c>
      <c r="T11" s="39">
        <f>$AA$5</f>
        <v>2820151</v>
      </c>
      <c r="Y11">
        <f>'INGRESO DE DATOS'!A8</f>
        <v>55</v>
      </c>
      <c r="Z11">
        <f t="shared" si="4"/>
        <v>3025</v>
      </c>
      <c r="AA11">
        <f t="shared" si="5"/>
        <v>166375</v>
      </c>
      <c r="AB11">
        <f t="shared" si="6"/>
        <v>9150625</v>
      </c>
      <c r="AC11">
        <f t="shared" si="7"/>
        <v>503284375</v>
      </c>
      <c r="AD11">
        <f t="shared" si="8"/>
        <v>27680640625</v>
      </c>
      <c r="AE11">
        <f t="shared" si="9"/>
        <v>1522435234375</v>
      </c>
      <c r="AF11">
        <f t="shared" si="10"/>
        <v>83733937890625</v>
      </c>
      <c r="AG11">
        <f t="shared" si="11"/>
        <v>4605366583984375</v>
      </c>
      <c r="AH11">
        <f t="shared" si="12"/>
        <v>2.5329516211914064E+17</v>
      </c>
      <c r="AI11">
        <f t="shared" si="13"/>
        <v>1.3931233916552735E+19</v>
      </c>
      <c r="AJ11">
        <f t="shared" si="14"/>
        <v>7.6621786541040035E+20</v>
      </c>
      <c r="AK11">
        <f t="shared" si="15"/>
        <v>4.2141982597572024E+22</v>
      </c>
      <c r="AL11">
        <f t="shared" si="16"/>
        <v>2.3178090428664613E+24</v>
      </c>
      <c r="AM11">
        <f t="shared" si="17"/>
        <v>1.2747949735765537E+26</v>
      </c>
      <c r="AN11">
        <f t="shared" si="18"/>
        <v>7.0113723546710453E+27</v>
      </c>
      <c r="AO11">
        <f t="shared" si="19"/>
        <v>3.8562547950690749E+29</v>
      </c>
      <c r="AP11">
        <f t="shared" si="20"/>
        <v>2.1209401372879913E+31</v>
      </c>
      <c r="AQ11">
        <f t="shared" si="21"/>
        <v>1.1665170755083951E+33</v>
      </c>
      <c r="AR11">
        <f t="shared" si="22"/>
        <v>6.4158439152961735E+34</v>
      </c>
      <c r="AS11">
        <f>'INGRESO DE DATOS'!B8</f>
        <v>8</v>
      </c>
      <c r="AT11">
        <f t="shared" si="2"/>
        <v>440</v>
      </c>
      <c r="AU11">
        <f t="shared" si="23"/>
        <v>24200</v>
      </c>
      <c r="AV11">
        <f t="shared" si="24"/>
        <v>1331000</v>
      </c>
      <c r="AW11">
        <f t="shared" si="25"/>
        <v>73205000</v>
      </c>
      <c r="AX11">
        <f t="shared" si="26"/>
        <v>4026275000</v>
      </c>
      <c r="AY11">
        <f t="shared" si="27"/>
        <v>221445125000</v>
      </c>
      <c r="AZ11">
        <f t="shared" si="28"/>
        <v>12179481875000</v>
      </c>
      <c r="BA11">
        <f t="shared" si="29"/>
        <v>669871503125000</v>
      </c>
      <c r="BB11">
        <f t="shared" si="30"/>
        <v>3.6842932671875E+16</v>
      </c>
      <c r="BC11">
        <f t="shared" si="31"/>
        <v>2.0263612969531251E+18</v>
      </c>
      <c r="BD11">
        <f t="shared" si="32"/>
        <v>8.730838700896129</v>
      </c>
      <c r="BE11">
        <f t="shared" si="33"/>
        <v>0.669421487603306</v>
      </c>
      <c r="BF11">
        <f t="shared" si="3"/>
        <v>7.6288468071468475E-3</v>
      </c>
      <c r="BG11">
        <f t="shared" si="34"/>
        <v>-0.73083870089612901</v>
      </c>
      <c r="BH11">
        <f t="shared" si="35"/>
        <v>0.53412520672754149</v>
      </c>
    </row>
    <row r="12" spans="1:60">
      <c r="J12" s="63">
        <f>$AU$5</f>
        <v>401968</v>
      </c>
      <c r="K12" s="39">
        <f>$AI$5</f>
        <v>1.5716684413122047E+21</v>
      </c>
      <c r="L12" s="39">
        <f>$AH$5</f>
        <v>2.162994034885931E+19</v>
      </c>
      <c r="M12" s="39">
        <f>$AG$5</f>
        <v>3.0024635741202643E+17</v>
      </c>
      <c r="N12" s="39">
        <f>$AF$5</f>
        <v>4210038387792135</v>
      </c>
      <c r="O12" s="39">
        <f>$AE$5</f>
        <v>59732129675791</v>
      </c>
      <c r="P12" s="39">
        <f>$AD$5</f>
        <v>859047860295</v>
      </c>
      <c r="Q12" s="39">
        <f>$AC$5</f>
        <v>12545691535</v>
      </c>
      <c r="R12" s="39">
        <f>$AB$5</f>
        <v>186368535</v>
      </c>
      <c r="S12" s="39">
        <f>$AA$5</f>
        <v>2820151</v>
      </c>
      <c r="T12" s="39">
        <f>$Z$5</f>
        <v>43515</v>
      </c>
      <c r="Y12">
        <f>'INGRESO DE DATOS'!A9</f>
        <v>58</v>
      </c>
      <c r="Z12">
        <f t="shared" si="4"/>
        <v>3364</v>
      </c>
      <c r="AA12">
        <f t="shared" si="5"/>
        <v>195112</v>
      </c>
      <c r="AB12">
        <f t="shared" si="6"/>
        <v>11316496</v>
      </c>
      <c r="AC12">
        <f t="shared" si="7"/>
        <v>656356768</v>
      </c>
      <c r="AD12">
        <f t="shared" si="8"/>
        <v>38068692544</v>
      </c>
      <c r="AE12">
        <f t="shared" si="9"/>
        <v>2207984167552</v>
      </c>
      <c r="AF12">
        <f t="shared" si="10"/>
        <v>128063081718016</v>
      </c>
      <c r="AG12">
        <f t="shared" si="11"/>
        <v>7427658739644928</v>
      </c>
      <c r="AH12">
        <f t="shared" si="12"/>
        <v>4.3080420689940582E+17</v>
      </c>
      <c r="AI12">
        <f t="shared" si="13"/>
        <v>2.4986644000165536E+19</v>
      </c>
      <c r="AJ12">
        <f t="shared" si="14"/>
        <v>1.4492253520096013E+21</v>
      </c>
      <c r="AK12">
        <f t="shared" si="15"/>
        <v>8.4055070416556861E+22</v>
      </c>
      <c r="AL12">
        <f t="shared" si="16"/>
        <v>4.8751940841602985E+24</v>
      </c>
      <c r="AM12">
        <f t="shared" si="17"/>
        <v>2.827612568812973E+26</v>
      </c>
      <c r="AN12">
        <f t="shared" si="18"/>
        <v>1.6400152899115245E+28</v>
      </c>
      <c r="AO12">
        <f t="shared" si="19"/>
        <v>9.5120886814868421E+29</v>
      </c>
      <c r="AP12">
        <f t="shared" si="20"/>
        <v>5.5170114352623687E+31</v>
      </c>
      <c r="AQ12">
        <f t="shared" si="21"/>
        <v>3.1998666324521737E+33</v>
      </c>
      <c r="AR12">
        <f t="shared" si="22"/>
        <v>1.8559226468222609E+35</v>
      </c>
      <c r="AS12">
        <f>'INGRESO DE DATOS'!B9</f>
        <v>7</v>
      </c>
      <c r="AT12">
        <f t="shared" si="2"/>
        <v>406</v>
      </c>
      <c r="AU12">
        <f t="shared" si="23"/>
        <v>23548</v>
      </c>
      <c r="AV12">
        <f t="shared" si="24"/>
        <v>1365784</v>
      </c>
      <c r="AW12">
        <f t="shared" si="25"/>
        <v>79215472</v>
      </c>
      <c r="AX12">
        <f t="shared" si="26"/>
        <v>4594497376</v>
      </c>
      <c r="AY12">
        <f t="shared" si="27"/>
        <v>266480847808</v>
      </c>
      <c r="AZ12">
        <f t="shared" si="28"/>
        <v>15455889172864</v>
      </c>
      <c r="BA12">
        <f t="shared" si="29"/>
        <v>896441572026112</v>
      </c>
      <c r="BB12">
        <f t="shared" si="30"/>
        <v>5.1993611177514496E+16</v>
      </c>
      <c r="BC12">
        <f t="shared" si="31"/>
        <v>3.0156294482958408E+18</v>
      </c>
      <c r="BD12">
        <f t="shared" si="32"/>
        <v>7.7347222731914371</v>
      </c>
      <c r="BE12">
        <f t="shared" si="33"/>
        <v>3.3057851239669427</v>
      </c>
      <c r="BF12">
        <f t="shared" si="3"/>
        <v>1.1738849164616982</v>
      </c>
      <c r="BG12">
        <f t="shared" si="34"/>
        <v>-0.73472227319143713</v>
      </c>
      <c r="BH12">
        <f t="shared" si="35"/>
        <v>0.53981681872359277</v>
      </c>
    </row>
    <row r="13" spans="1:60">
      <c r="J13" s="63">
        <f>$AT$5</f>
        <v>6184</v>
      </c>
      <c r="K13" s="39">
        <f>$AH$5</f>
        <v>2.162994034885931E+19</v>
      </c>
      <c r="L13" s="39">
        <f>$AG$5</f>
        <v>3.0024635741202643E+17</v>
      </c>
      <c r="M13" s="39">
        <f>$AF$5</f>
        <v>4210038387792135</v>
      </c>
      <c r="N13" s="39">
        <f>$AE$5</f>
        <v>59732129675791</v>
      </c>
      <c r="O13" s="39">
        <f>$AD$5</f>
        <v>859047860295</v>
      </c>
      <c r="P13" s="39">
        <f>$AC$5</f>
        <v>12545691535</v>
      </c>
      <c r="Q13" s="39">
        <f>$AB$5</f>
        <v>186368535</v>
      </c>
      <c r="R13" s="39">
        <f>$AA$5</f>
        <v>2820151</v>
      </c>
      <c r="S13" s="39">
        <f>$Z$5</f>
        <v>43515</v>
      </c>
      <c r="T13" s="39">
        <f>$Y$5</f>
        <v>685</v>
      </c>
      <c r="Y13">
        <f>'INGRESO DE DATOS'!A10</f>
        <v>77</v>
      </c>
      <c r="Z13">
        <f t="shared" si="4"/>
        <v>5929</v>
      </c>
      <c r="AA13">
        <f t="shared" si="5"/>
        <v>456533</v>
      </c>
      <c r="AB13">
        <f t="shared" si="6"/>
        <v>35153041</v>
      </c>
      <c r="AC13">
        <f t="shared" si="7"/>
        <v>2706784157</v>
      </c>
      <c r="AD13">
        <f t="shared" si="8"/>
        <v>208422380089</v>
      </c>
      <c r="AE13">
        <f t="shared" si="9"/>
        <v>16048523266853</v>
      </c>
      <c r="AF13">
        <f t="shared" si="10"/>
        <v>1235736291547681</v>
      </c>
      <c r="AG13">
        <f t="shared" si="11"/>
        <v>9.515169444917144E+16</v>
      </c>
      <c r="AH13">
        <f t="shared" si="12"/>
        <v>7.3266804725862011E+18</v>
      </c>
      <c r="AI13">
        <f t="shared" si="13"/>
        <v>5.6415439638913745E+20</v>
      </c>
      <c r="AJ13">
        <f t="shared" si="14"/>
        <v>4.3439888521963585E+22</v>
      </c>
      <c r="AK13">
        <f t="shared" si="15"/>
        <v>3.3448714161911961E+24</v>
      </c>
      <c r="AL13">
        <f t="shared" si="16"/>
        <v>2.5755509904672209E+26</v>
      </c>
      <c r="AM13">
        <f t="shared" si="17"/>
        <v>1.9831742626597599E+28</v>
      </c>
      <c r="AN13">
        <f t="shared" si="18"/>
        <v>1.5270441822480153E+30</v>
      </c>
      <c r="AO13">
        <f t="shared" si="19"/>
        <v>1.1758240203309717E+32</v>
      </c>
      <c r="AP13">
        <f t="shared" si="20"/>
        <v>9.0538449565484828E+33</v>
      </c>
      <c r="AQ13">
        <f t="shared" si="21"/>
        <v>6.9714606165423311E+35</v>
      </c>
      <c r="AR13">
        <f t="shared" si="22"/>
        <v>5.368024674737595E+37</v>
      </c>
      <c r="AS13">
        <f>'INGRESO DE DATOS'!B10</f>
        <v>10</v>
      </c>
      <c r="AT13">
        <f t="shared" si="2"/>
        <v>770</v>
      </c>
      <c r="AU13">
        <f t="shared" si="23"/>
        <v>59290</v>
      </c>
      <c r="AV13">
        <f t="shared" si="24"/>
        <v>4565330</v>
      </c>
      <c r="AW13">
        <f t="shared" si="25"/>
        <v>351530410</v>
      </c>
      <c r="AX13">
        <f t="shared" si="26"/>
        <v>27067841570</v>
      </c>
      <c r="AY13">
        <f t="shared" si="27"/>
        <v>2084223800890</v>
      </c>
      <c r="AZ13">
        <f t="shared" si="28"/>
        <v>160485232668530</v>
      </c>
      <c r="BA13">
        <f t="shared" si="29"/>
        <v>1.235736291547681E+16</v>
      </c>
      <c r="BB13">
        <f t="shared" si="30"/>
        <v>9.5151694449171443E+17</v>
      </c>
      <c r="BC13">
        <f t="shared" si="31"/>
        <v>7.3266804725862007E+19</v>
      </c>
      <c r="BD13">
        <f t="shared" si="32"/>
        <v>9.9733700079377741</v>
      </c>
      <c r="BE13">
        <f t="shared" si="33"/>
        <v>1.3966942148760326</v>
      </c>
      <c r="BF13">
        <f t="shared" si="3"/>
        <v>1.3344594010186417</v>
      </c>
      <c r="BG13">
        <f t="shared" si="34"/>
        <v>2.6629992062225938E-2</v>
      </c>
      <c r="BH13">
        <f t="shared" si="35"/>
        <v>7.091564772342164E-4</v>
      </c>
    </row>
    <row r="14" spans="1:60" ht="15.75" thickBot="1">
      <c r="J14" s="71">
        <f>$AS$5</f>
        <v>97</v>
      </c>
      <c r="K14" s="70">
        <f>$AG$5</f>
        <v>3.0024635741202643E+17</v>
      </c>
      <c r="L14" s="70">
        <f>$AF$5</f>
        <v>4210038387792135</v>
      </c>
      <c r="M14" s="70">
        <f>$AE$5</f>
        <v>59732129675791</v>
      </c>
      <c r="N14" s="70">
        <f>$AD$5</f>
        <v>859047860295</v>
      </c>
      <c r="O14" s="70">
        <f>$AC$5</f>
        <v>12545691535</v>
      </c>
      <c r="P14" s="70">
        <f>$AB$5</f>
        <v>186368535</v>
      </c>
      <c r="Q14" s="70">
        <f>$AA$5</f>
        <v>2820151</v>
      </c>
      <c r="R14" s="70">
        <f>$Z$5</f>
        <v>43515</v>
      </c>
      <c r="S14" s="70">
        <f>$Y$5</f>
        <v>685</v>
      </c>
      <c r="T14" s="70">
        <f>$Y$2</f>
        <v>11</v>
      </c>
      <c r="U14" s="16" t="str">
        <f>[1]!xDiv([1]!xMatDet(J4:T14),[1]!xMatDet(J15:T25))</f>
        <v>-5.79645727546690992842583515395E-13</v>
      </c>
      <c r="Y14">
        <f>'INGRESO DE DATOS'!A11</f>
        <v>57</v>
      </c>
      <c r="Z14">
        <f>POWER(Y14,2)</f>
        <v>3249</v>
      </c>
      <c r="AA14">
        <f>POWER(Y14,3)</f>
        <v>185193</v>
      </c>
      <c r="AB14">
        <f>POWER(Y14,4)</f>
        <v>10556001</v>
      </c>
      <c r="AC14">
        <f>POWER(Y14,5)</f>
        <v>601692057</v>
      </c>
      <c r="AD14">
        <f>POWER(Y14,6)</f>
        <v>34296447249</v>
      </c>
      <c r="AE14">
        <f>POWER(Y14,7)</f>
        <v>1954897493193</v>
      </c>
      <c r="AF14">
        <f>POWER(Y14,8)</f>
        <v>111429157112001</v>
      </c>
      <c r="AG14">
        <f>POWER(Y14,9)</f>
        <v>6351461955384057</v>
      </c>
      <c r="AH14">
        <f>POWER(Y14,10)</f>
        <v>3.6203333145689126E+17</v>
      </c>
      <c r="AI14">
        <f>POWER(Y14,11)</f>
        <v>2.0635899893042803E+19</v>
      </c>
      <c r="AJ14">
        <f>POWER(Y14,12)</f>
        <v>1.1762462939034397E+21</v>
      </c>
      <c r="AK14">
        <f>POWER(Y14,13)</f>
        <v>6.7046038752496057E+22</v>
      </c>
      <c r="AL14">
        <f>POWER(Y14,14)</f>
        <v>3.8216242088922757E+24</v>
      </c>
      <c r="AM14">
        <f>POWER(Y14,15)</f>
        <v>2.1783257990685972E+26</v>
      </c>
      <c r="AN14">
        <f>POWER(Y14,16)</f>
        <v>1.2416457054691002E+28</v>
      </c>
      <c r="AO14">
        <f>POWER(Y14,17)</f>
        <v>7.0773805211738711E+29</v>
      </c>
      <c r="AP14">
        <f>POWER(Y14,18)</f>
        <v>4.0341068970691065E+31</v>
      </c>
      <c r="AQ14">
        <f>POWER(Y14,19)</f>
        <v>2.2994409313293909E+33</v>
      </c>
      <c r="AR14">
        <f>POWER(Y14,20)</f>
        <v>1.3106813308577528E+35</v>
      </c>
      <c r="AS14">
        <f>'INGRESO DE DATOS'!B11</f>
        <v>9</v>
      </c>
      <c r="AT14">
        <f t="shared" si="2"/>
        <v>513</v>
      </c>
      <c r="AU14">
        <f>Z14*AS14</f>
        <v>29241</v>
      </c>
      <c r="AV14">
        <f>AA14*AS14</f>
        <v>1666737</v>
      </c>
      <c r="AW14">
        <f>AB14*AS14</f>
        <v>95004009</v>
      </c>
      <c r="AX14">
        <f>AC14*AS14</f>
        <v>5415228513</v>
      </c>
      <c r="AY14">
        <f>AD14*AS14</f>
        <v>308668025241</v>
      </c>
      <c r="AZ14">
        <f>AE14*AS14</f>
        <v>17594077438737</v>
      </c>
      <c r="BA14">
        <f>AF14*AS14</f>
        <v>1002862414008009</v>
      </c>
      <c r="BB14">
        <f>AG14*AS14</f>
        <v>5.7163157598456512E+16</v>
      </c>
      <c r="BC14">
        <f>AH14*AS14</f>
        <v>3.2582999831120215E+18</v>
      </c>
      <c r="BD14">
        <f t="shared" si="32"/>
        <v>8.6496177350636572</v>
      </c>
      <c r="BE14">
        <f>POWER((AS14-$AA$2),2)</f>
        <v>3.305785123966936E-2</v>
      </c>
      <c r="BF14">
        <f t="shared" si="3"/>
        <v>2.8413901587993982E-2</v>
      </c>
      <c r="BG14">
        <f t="shared" si="34"/>
        <v>0.35038226493634284</v>
      </c>
      <c r="BH14">
        <f t="shared" si="35"/>
        <v>0.12276773158192154</v>
      </c>
    </row>
    <row r="15" spans="1:60">
      <c r="J15" s="39">
        <f>$AR$5</f>
        <v>1.1077700566821677E+38</v>
      </c>
      <c r="K15" s="39">
        <f>$AQ$5</f>
        <v>1.4697437693587362E+36</v>
      </c>
      <c r="L15" s="39">
        <f>$AP$5</f>
        <v>1.9538613311576207E+34</v>
      </c>
      <c r="M15" s="39">
        <f>$AO$5</f>
        <v>2.6034054115613975E+32</v>
      </c>
      <c r="N15" s="39">
        <f>$AN$5</f>
        <v>3.4781605591867382E+30</v>
      </c>
      <c r="O15" s="39">
        <f>$AM$5</f>
        <v>4.6613881837492098E+28</v>
      </c>
      <c r="P15" s="39">
        <f>$AL$5</f>
        <v>6.2701584820619147E+26</v>
      </c>
      <c r="Q15" s="39">
        <f>$AK$5</f>
        <v>8.4708966672821023E+24</v>
      </c>
      <c r="R15" s="39">
        <f>$AJ$5</f>
        <v>1.1503166289706361E+23</v>
      </c>
      <c r="S15" s="39">
        <f>$AI$5</f>
        <v>1.5716684413122047E+21</v>
      </c>
      <c r="T15" s="39">
        <f>$AH$5</f>
        <v>2.162994034885931E+19</v>
      </c>
      <c r="Y15">
        <f>'INGRESO DE DATOS'!A12</f>
        <v>56</v>
      </c>
      <c r="Z15">
        <f>POWER(Y15,2)</f>
        <v>3136</v>
      </c>
      <c r="AA15">
        <f>POWER(Y15,3)</f>
        <v>175616</v>
      </c>
      <c r="AB15">
        <f>POWER(Y15,4)</f>
        <v>9834496</v>
      </c>
      <c r="AC15">
        <f>POWER(Y15,5)</f>
        <v>550731776</v>
      </c>
      <c r="AD15">
        <f>POWER(Y15,6)</f>
        <v>30840979456</v>
      </c>
      <c r="AE15">
        <f>POWER(Y15,7)</f>
        <v>1727094849536</v>
      </c>
      <c r="AF15">
        <f>POWER(Y15,8)</f>
        <v>96717311574016</v>
      </c>
      <c r="AG15">
        <f>POWER(Y15,9)</f>
        <v>5416169448144896</v>
      </c>
      <c r="AH15">
        <f>POWER(Y15,10)</f>
        <v>3.0330548909611418E+17</v>
      </c>
      <c r="AI15">
        <f>POWER(Y15,11)</f>
        <v>1.6985107389382394E+19</v>
      </c>
      <c r="AJ15">
        <f>POWER(Y15,12)</f>
        <v>9.5116601380541406E+20</v>
      </c>
      <c r="AK15">
        <f>POWER(Y15,13)</f>
        <v>5.3265296773103187E+22</v>
      </c>
      <c r="AL15">
        <f>POWER(Y15,14)</f>
        <v>2.9828566192937785E+24</v>
      </c>
      <c r="AM15">
        <f>POWER(Y15,15)</f>
        <v>1.6703997068045159E+26</v>
      </c>
      <c r="AN15">
        <f>POWER(Y15,16)</f>
        <v>9.3542383581052893E+27</v>
      </c>
      <c r="AO15">
        <f>POWER(Y15,17)</f>
        <v>5.238373480538962E+29</v>
      </c>
      <c r="AP15">
        <f>POWER(Y15,18)</f>
        <v>2.9334891491018187E+31</v>
      </c>
      <c r="AQ15">
        <f>POWER(Y15,19)</f>
        <v>1.6427539234970186E+33</v>
      </c>
      <c r="AR15">
        <f>POWER(Y15,20)</f>
        <v>9.1994219715833034E+34</v>
      </c>
      <c r="AS15">
        <f>'INGRESO DE DATOS'!B12</f>
        <v>10</v>
      </c>
      <c r="AT15">
        <f t="shared" si="2"/>
        <v>560</v>
      </c>
      <c r="AU15">
        <f>Z15*AS15</f>
        <v>31360</v>
      </c>
      <c r="AV15">
        <f>AA15*AS15</f>
        <v>1756160</v>
      </c>
      <c r="AW15">
        <f>AB15*AS15</f>
        <v>98344960</v>
      </c>
      <c r="AX15">
        <f>AC15*AS15</f>
        <v>5507317760</v>
      </c>
      <c r="AY15">
        <f>AD15*AS15</f>
        <v>308409794560</v>
      </c>
      <c r="AZ15">
        <f>AE15*AS15</f>
        <v>17270948495360</v>
      </c>
      <c r="BA15">
        <f>AF15*AS15</f>
        <v>967173115740160</v>
      </c>
      <c r="BB15">
        <f>AG15*AS15</f>
        <v>5.416169448144896E+16</v>
      </c>
      <c r="BC15">
        <f>AH15*AS15</f>
        <v>3.0330548909611418E+18</v>
      </c>
      <c r="BD15">
        <f>($U$14*AH15)+($U$39*AG15)+($U$64*AF15)+($U$89*AE15)+($U$114*AD15)+($U$139*AC15)+($U$164*AB15)+($U$189*AA15)+($U$214*Z15)+($U$239*Y15)+$U$264</f>
        <v>9.074724888196215</v>
      </c>
      <c r="BE15">
        <f>POWER((AS15-$AA$2),2)</f>
        <v>1.3966942148760326</v>
      </c>
      <c r="BF15">
        <f>POWER(BD15-$AA$3,2)</f>
        <v>6.5814268437828019E-2</v>
      </c>
      <c r="BG15">
        <f>AS15-BD15</f>
        <v>0.92527511180378497</v>
      </c>
      <c r="BH15">
        <f>POWER(BG15,2)</f>
        <v>0.85613403252350673</v>
      </c>
    </row>
    <row r="16" spans="1:60">
      <c r="J16" s="39">
        <f>$AQ$5</f>
        <v>1.4697437693587362E+36</v>
      </c>
      <c r="K16" s="39">
        <f>$AP$5</f>
        <v>1.9538613311576207E+34</v>
      </c>
      <c r="L16" s="39">
        <f>$AO$5</f>
        <v>2.6034054115613975E+32</v>
      </c>
      <c r="M16" s="39">
        <f>$AN$5</f>
        <v>3.4781605591867382E+30</v>
      </c>
      <c r="N16" s="39">
        <f>$AM$5</f>
        <v>4.6613881837492098E+28</v>
      </c>
      <c r="O16" s="39">
        <f>$AL$5</f>
        <v>6.2701584820619147E+26</v>
      </c>
      <c r="P16" s="39">
        <f>$AK$5</f>
        <v>8.4708966672821023E+24</v>
      </c>
      <c r="Q16" s="39">
        <f>$AJ$5</f>
        <v>1.1503166289706361E+23</v>
      </c>
      <c r="R16" s="39">
        <f>$AI$5</f>
        <v>1.5716684413122047E+21</v>
      </c>
      <c r="S16" s="39">
        <f>$AH$5</f>
        <v>2.162994034885931E+19</v>
      </c>
      <c r="T16" s="39">
        <f>$AG$5</f>
        <v>3.0024635741202643E+17</v>
      </c>
      <c r="Y16">
        <f>'INGRESO DE DATOS'!A13</f>
        <v>51</v>
      </c>
      <c r="Z16">
        <f>POWER(Y16,2)</f>
        <v>2601</v>
      </c>
      <c r="AA16">
        <f>POWER(Y16,3)</f>
        <v>132651</v>
      </c>
      <c r="AB16">
        <f>POWER(Y16,4)</f>
        <v>6765201</v>
      </c>
      <c r="AC16">
        <f>POWER(Y16,5)</f>
        <v>345025251</v>
      </c>
      <c r="AD16">
        <f>POWER(Y16,6)</f>
        <v>17596287801</v>
      </c>
      <c r="AE16">
        <f>POWER(Y16,7)</f>
        <v>897410677851</v>
      </c>
      <c r="AF16">
        <f>POWER(Y16,8)</f>
        <v>45767944570401</v>
      </c>
      <c r="AG16">
        <f>POWER(Y16,9)</f>
        <v>2334165173090451</v>
      </c>
      <c r="AH16">
        <f>POWER(Y16,10)</f>
        <v>1.1904242382761301E+17</v>
      </c>
      <c r="AI16">
        <f>POWER(Y16,11)</f>
        <v>6.0711636152082627E+18</v>
      </c>
      <c r="AJ16">
        <f>POWER(Y16,12)</f>
        <v>3.0962934437562142E+20</v>
      </c>
      <c r="AK16">
        <f>POWER(Y16,13)</f>
        <v>1.5791096563156692E+22</v>
      </c>
      <c r="AL16">
        <f>POWER(Y16,14)</f>
        <v>8.0534592472099134E+23</v>
      </c>
      <c r="AM16">
        <f>POWER(Y16,15)</f>
        <v>4.1072642160770559E+25</v>
      </c>
      <c r="AN16">
        <f>POWER(Y16,16)</f>
        <v>2.0947047501992984E+27</v>
      </c>
      <c r="AO16">
        <f>POWER(Y16,17)</f>
        <v>1.0682994226016422E+29</v>
      </c>
      <c r="AP16">
        <f>POWER(Y16,18)</f>
        <v>5.4483270552683748E+30</v>
      </c>
      <c r="AQ16">
        <f>POWER(Y16,19)</f>
        <v>2.7786467981868713E+32</v>
      </c>
      <c r="AR16">
        <f>POWER(Y16,20)</f>
        <v>1.4171098670753045E+34</v>
      </c>
      <c r="AS16">
        <f>'INGRESO DE DATOS'!B13</f>
        <v>6</v>
      </c>
      <c r="AT16">
        <f t="shared" si="2"/>
        <v>306</v>
      </c>
      <c r="AU16">
        <f>Z16*AS16</f>
        <v>15606</v>
      </c>
      <c r="AV16">
        <f>AA16*AS16</f>
        <v>795906</v>
      </c>
      <c r="AW16">
        <f>AB16*AS16</f>
        <v>40591206</v>
      </c>
      <c r="AX16">
        <f>AC16*AS16</f>
        <v>2070151506</v>
      </c>
      <c r="AY16">
        <f>AD16*AS16</f>
        <v>105577726806</v>
      </c>
      <c r="AZ16">
        <f>AE16*AS16</f>
        <v>5384464067106</v>
      </c>
      <c r="BA16">
        <f>AF16*AS16</f>
        <v>274607667422406</v>
      </c>
      <c r="BB16">
        <f>AG16*AS16</f>
        <v>1.4004991038542706E+16</v>
      </c>
      <c r="BC16">
        <f>AH16*AS16</f>
        <v>7.1425454296567808E+17</v>
      </c>
      <c r="BD16">
        <f>($U$14*AH16)+($U$39*AG16)+($U$64*AF16)+($U$89*AE16)+($U$114*AD16)+($U$139*AC16)+($U$164*AB16)+($U$189*AA16)+($U$214*Z16)+($U$239*Y16)+$U$264</f>
        <v>5.998090980341658</v>
      </c>
      <c r="BE16">
        <f>POWER((AS16-$AA$2),2)</f>
        <v>7.9421487603305794</v>
      </c>
      <c r="BF16">
        <f>POWER(BD16-$AA$3,2)</f>
        <v>7.9529131947757694</v>
      </c>
      <c r="BG16">
        <f>AS16-BD16</f>
        <v>1.9090196583420038E-3</v>
      </c>
      <c r="BH16">
        <f>POWER(BG16,2)</f>
        <v>3.644356055936221E-6</v>
      </c>
    </row>
    <row r="17" spans="10:60">
      <c r="J17" s="39">
        <f>$AP$5</f>
        <v>1.9538613311576207E+34</v>
      </c>
      <c r="K17" s="39">
        <f>$AO$5</f>
        <v>2.6034054115613975E+32</v>
      </c>
      <c r="L17" s="39">
        <f>$AN$5</f>
        <v>3.4781605591867382E+30</v>
      </c>
      <c r="M17" s="39">
        <f>$AM$5</f>
        <v>4.6613881837492098E+28</v>
      </c>
      <c r="N17" s="39">
        <f>$AL$5</f>
        <v>6.2701584820619147E+26</v>
      </c>
      <c r="O17" s="39">
        <f>$AK$5</f>
        <v>8.4708966672821023E+24</v>
      </c>
      <c r="P17" s="39">
        <f>$AJ$5</f>
        <v>1.1503166289706361E+23</v>
      </c>
      <c r="Q17" s="39">
        <f>$AI$5</f>
        <v>1.5716684413122047E+21</v>
      </c>
      <c r="R17" s="39">
        <f>$AH$5</f>
        <v>2.162994034885931E+19</v>
      </c>
      <c r="S17" s="39">
        <f>$AG$5</f>
        <v>3.0024635741202643E+17</v>
      </c>
      <c r="T17" s="39">
        <f>$AF$5</f>
        <v>4210038387792135</v>
      </c>
      <c r="V17" s="22"/>
      <c r="Y17">
        <f>'INGRESO DE DATOS'!A14</f>
        <v>76</v>
      </c>
      <c r="Z17">
        <f>POWER(Y17,2)</f>
        <v>5776</v>
      </c>
      <c r="AA17">
        <f>POWER(Y17,3)</f>
        <v>438976</v>
      </c>
      <c r="AB17">
        <f>POWER(Y17,4)</f>
        <v>33362176</v>
      </c>
      <c r="AC17">
        <f>POWER(Y17,5)</f>
        <v>2535525376</v>
      </c>
      <c r="AD17">
        <f>POWER(Y17,6)</f>
        <v>192699928576</v>
      </c>
      <c r="AE17">
        <f>POWER(Y17,7)</f>
        <v>14645194571776</v>
      </c>
      <c r="AF17">
        <f>POWER(Y17,8)</f>
        <v>1113034787454976</v>
      </c>
      <c r="AG17">
        <f>POWER(Y17,9)</f>
        <v>8.4590643846578176E+16</v>
      </c>
      <c r="AH17">
        <f>POWER(Y17,10)</f>
        <v>6.4288889323399414E+18</v>
      </c>
      <c r="AI17">
        <f>POWER(Y17,11)</f>
        <v>4.8859555885783554E+20</v>
      </c>
      <c r="AJ17">
        <f>POWER(Y17,12)</f>
        <v>3.7133262473195501E+22</v>
      </c>
      <c r="AK17">
        <f>POWER(Y17,13)</f>
        <v>2.8221279479628579E+24</v>
      </c>
      <c r="AL17">
        <f>POWER(Y17,14)</f>
        <v>2.1448172404517721E+26</v>
      </c>
      <c r="AM17">
        <f>POWER(Y17,15)</f>
        <v>1.6300611027433469E+28</v>
      </c>
      <c r="AN17">
        <f>POWER(Y17,16)</f>
        <v>1.2388464380849436E+30</v>
      </c>
      <c r="AO17">
        <f>POWER(Y17,17)</f>
        <v>9.415232929445572E+31</v>
      </c>
      <c r="AP17">
        <f>POWER(Y17,18)</f>
        <v>7.1555770263786346E+33</v>
      </c>
      <c r="AQ17">
        <f>POWER(Y17,19)</f>
        <v>5.4382385400477621E+35</v>
      </c>
      <c r="AR17">
        <f>POWER(Y17,20)</f>
        <v>4.1330612904362993E+37</v>
      </c>
      <c r="AS17">
        <f>'INGRESO DE DATOS'!B14</f>
        <v>12</v>
      </c>
      <c r="AT17">
        <f t="shared" si="2"/>
        <v>912</v>
      </c>
      <c r="AU17">
        <f>Z17*AS17</f>
        <v>69312</v>
      </c>
      <c r="AV17">
        <f>AA17*AS17</f>
        <v>5267712</v>
      </c>
      <c r="AW17">
        <f>AB17*AS17</f>
        <v>400346112</v>
      </c>
      <c r="AX17">
        <f>AC17*AS17</f>
        <v>30426304512</v>
      </c>
      <c r="AY17">
        <f>AD17*AS17</f>
        <v>2312399142912</v>
      </c>
      <c r="AZ17">
        <f>AE17*AS17</f>
        <v>175742334861312</v>
      </c>
      <c r="BA17">
        <f>AF17*AS17</f>
        <v>1.3356417449459712E+16</v>
      </c>
      <c r="BB17">
        <f>AG17*AS17</f>
        <v>1.0150877261589381E+18</v>
      </c>
      <c r="BC17">
        <f>AH17*AS17</f>
        <v>7.7146667188079297E+19</v>
      </c>
      <c r="BD17">
        <f>($U$14*AH17)+($U$39*AG17)+($U$64*AF17)+($U$89*AE17)+($U$114*AD17)+($U$139*AC17)+($U$164*AB17)+($U$189*AA17)+($U$214*Z17)+($U$239*Y17)+$U$264</f>
        <v>12.04682452394627</v>
      </c>
      <c r="BE17">
        <f>POWER((AS17-$AA$2),2)</f>
        <v>10.12396694214876</v>
      </c>
      <c r="BF17">
        <f>POWER(BD17-$AA$3,2)</f>
        <v>10.424132735630288</v>
      </c>
      <c r="BG17">
        <f>AS17-BD17</f>
        <v>-4.6824523946270347E-2</v>
      </c>
      <c r="BH17">
        <f>POWER(BG17,2)</f>
        <v>2.1925360427948451E-3</v>
      </c>
    </row>
    <row r="18" spans="10:60">
      <c r="J18" s="39">
        <f>$AO$5</f>
        <v>2.6034054115613975E+32</v>
      </c>
      <c r="K18" s="39">
        <f>$AN$5</f>
        <v>3.4781605591867382E+30</v>
      </c>
      <c r="L18" s="39">
        <f>$AM$5</f>
        <v>4.6613881837492098E+28</v>
      </c>
      <c r="M18" s="39">
        <f>$AL$5</f>
        <v>6.2701584820619147E+26</v>
      </c>
      <c r="N18" s="39">
        <f>$AK$5</f>
        <v>8.4708966672821023E+24</v>
      </c>
      <c r="O18" s="39">
        <f>$AJ$5</f>
        <v>1.1503166289706361E+23</v>
      </c>
      <c r="P18" s="39">
        <f>$AI$5</f>
        <v>1.5716684413122047E+21</v>
      </c>
      <c r="Q18" s="39">
        <f>$AH$5</f>
        <v>2.162994034885931E+19</v>
      </c>
      <c r="R18" s="39">
        <f>$AG$5</f>
        <v>3.0024635741202643E+17</v>
      </c>
      <c r="S18" s="39">
        <f>$AF$5</f>
        <v>4210038387792135</v>
      </c>
      <c r="T18" s="39">
        <f>$AE$5</f>
        <v>59732129675791</v>
      </c>
      <c r="V18" s="22"/>
    </row>
    <row r="19" spans="10:60">
      <c r="J19" s="39">
        <f>$AN$5</f>
        <v>3.4781605591867382E+30</v>
      </c>
      <c r="K19" s="39">
        <f>$AM$5</f>
        <v>4.6613881837492098E+28</v>
      </c>
      <c r="L19" s="39">
        <f>$AL$5</f>
        <v>6.2701584820619147E+26</v>
      </c>
      <c r="M19" s="39">
        <f>$AK$5</f>
        <v>8.4708966672821023E+24</v>
      </c>
      <c r="N19" s="39">
        <f>$AJ$5</f>
        <v>1.1503166289706361E+23</v>
      </c>
      <c r="O19" s="39">
        <f>$AI$5</f>
        <v>1.5716684413122047E+21</v>
      </c>
      <c r="P19" s="39">
        <f>$AH$5</f>
        <v>2.162994034885931E+19</v>
      </c>
      <c r="Q19" s="39">
        <f>$AG$5</f>
        <v>3.0024635741202643E+17</v>
      </c>
      <c r="R19" s="39">
        <f>$AF$5</f>
        <v>4210038387792135</v>
      </c>
      <c r="S19" s="39">
        <f>$AE$5</f>
        <v>59732129675791</v>
      </c>
      <c r="T19" s="39">
        <f>$AD$5</f>
        <v>859047860295</v>
      </c>
    </row>
    <row r="20" spans="10:60">
      <c r="J20" s="39">
        <f>$AM$5</f>
        <v>4.6613881837492098E+28</v>
      </c>
      <c r="K20" s="39">
        <f>$AL$5</f>
        <v>6.2701584820619147E+26</v>
      </c>
      <c r="L20" s="39">
        <f>$AK$5</f>
        <v>8.4708966672821023E+24</v>
      </c>
      <c r="M20" s="39">
        <f>$AJ$5</f>
        <v>1.1503166289706361E+23</v>
      </c>
      <c r="N20" s="39">
        <f>$AI$5</f>
        <v>1.5716684413122047E+21</v>
      </c>
      <c r="O20" s="39">
        <f>$AH$5</f>
        <v>2.162994034885931E+19</v>
      </c>
      <c r="P20" s="39">
        <f>$AG$5</f>
        <v>3.0024635741202643E+17</v>
      </c>
      <c r="Q20" s="39">
        <f>$AF$5</f>
        <v>4210038387792135</v>
      </c>
      <c r="R20" s="39">
        <f>$AE$5</f>
        <v>59732129675791</v>
      </c>
      <c r="S20" s="39">
        <f>$AD$5</f>
        <v>859047860295</v>
      </c>
      <c r="T20" s="39">
        <f>$AC$5</f>
        <v>12545691535</v>
      </c>
      <c r="V20" s="22"/>
    </row>
    <row r="21" spans="10:60">
      <c r="J21" s="39">
        <f>$AL$5</f>
        <v>6.2701584820619147E+26</v>
      </c>
      <c r="K21" s="39">
        <f>$AK$5</f>
        <v>8.4708966672821023E+24</v>
      </c>
      <c r="L21" s="39">
        <f>$AJ$5</f>
        <v>1.1503166289706361E+23</v>
      </c>
      <c r="M21" s="39">
        <f>$AI$5</f>
        <v>1.5716684413122047E+21</v>
      </c>
      <c r="N21" s="39">
        <f>$AH$5</f>
        <v>2.162994034885931E+19</v>
      </c>
      <c r="O21" s="39">
        <f>$AG$5</f>
        <v>3.0024635741202643E+17</v>
      </c>
      <c r="P21" s="39">
        <f>$AF$5</f>
        <v>4210038387792135</v>
      </c>
      <c r="Q21" s="39">
        <f>$AE$5</f>
        <v>59732129675791</v>
      </c>
      <c r="R21" s="39">
        <f>$AD$5</f>
        <v>859047860295</v>
      </c>
      <c r="S21" s="39">
        <f>$AC$5</f>
        <v>12545691535</v>
      </c>
      <c r="T21" s="39">
        <f>$AB$5</f>
        <v>186368535</v>
      </c>
      <c r="V21" s="22"/>
    </row>
    <row r="22" spans="10:60">
      <c r="J22" s="39">
        <f>$AK$5</f>
        <v>8.4708966672821023E+24</v>
      </c>
      <c r="K22" s="39">
        <f>$AJ$5</f>
        <v>1.1503166289706361E+23</v>
      </c>
      <c r="L22" s="39">
        <f>$AI$5</f>
        <v>1.5716684413122047E+21</v>
      </c>
      <c r="M22" s="39">
        <f>$AH$5</f>
        <v>2.162994034885931E+19</v>
      </c>
      <c r="N22" s="39">
        <f>$AG$5</f>
        <v>3.0024635741202643E+17</v>
      </c>
      <c r="O22" s="39">
        <f>$AF$5</f>
        <v>4210038387792135</v>
      </c>
      <c r="P22" s="39">
        <f>$AE$5</f>
        <v>59732129675791</v>
      </c>
      <c r="Q22" s="39">
        <f>$AD$5</f>
        <v>859047860295</v>
      </c>
      <c r="R22" s="39">
        <f>$AC$5</f>
        <v>12545691535</v>
      </c>
      <c r="S22" s="39">
        <f>$AB$5</f>
        <v>186368535</v>
      </c>
      <c r="T22" s="39">
        <f>$AA$5</f>
        <v>2820151</v>
      </c>
    </row>
    <row r="23" spans="10:60">
      <c r="J23" s="39">
        <f>$AJ$5</f>
        <v>1.1503166289706361E+23</v>
      </c>
      <c r="K23" s="39">
        <f>$AI$5</f>
        <v>1.5716684413122047E+21</v>
      </c>
      <c r="L23" s="39">
        <f>$AH$5</f>
        <v>2.162994034885931E+19</v>
      </c>
      <c r="M23" s="39">
        <f>$AG$5</f>
        <v>3.0024635741202643E+17</v>
      </c>
      <c r="N23" s="39">
        <f>$AF$5</f>
        <v>4210038387792135</v>
      </c>
      <c r="O23" s="39">
        <f>$AE$5</f>
        <v>59732129675791</v>
      </c>
      <c r="P23" s="39">
        <f>$AD$5</f>
        <v>859047860295</v>
      </c>
      <c r="Q23" s="39">
        <f>$AC$5</f>
        <v>12545691535</v>
      </c>
      <c r="R23" s="39">
        <f>$AB$5</f>
        <v>186368535</v>
      </c>
      <c r="S23" s="39">
        <f>$AA$5</f>
        <v>2820151</v>
      </c>
      <c r="T23" s="39">
        <f>$Z$5</f>
        <v>43515</v>
      </c>
    </row>
    <row r="24" spans="10:60">
      <c r="J24" s="39">
        <f>$AI$5</f>
        <v>1.5716684413122047E+21</v>
      </c>
      <c r="K24" s="39">
        <f>$AH$5</f>
        <v>2.162994034885931E+19</v>
      </c>
      <c r="L24" s="39">
        <f>$AG$5</f>
        <v>3.0024635741202643E+17</v>
      </c>
      <c r="M24" s="39">
        <f>$AF$5</f>
        <v>4210038387792135</v>
      </c>
      <c r="N24" s="39">
        <f>$AE$5</f>
        <v>59732129675791</v>
      </c>
      <c r="O24" s="39">
        <f>$AD$5</f>
        <v>859047860295</v>
      </c>
      <c r="P24" s="39">
        <f>$AC$5</f>
        <v>12545691535</v>
      </c>
      <c r="Q24" s="39">
        <f>$AB$5</f>
        <v>186368535</v>
      </c>
      <c r="R24" s="39">
        <f>$AA$5</f>
        <v>2820151</v>
      </c>
      <c r="S24" s="39">
        <f>$Z$5</f>
        <v>43515</v>
      </c>
      <c r="T24" s="39">
        <f>$Y$5</f>
        <v>685</v>
      </c>
    </row>
    <row r="25" spans="10:60">
      <c r="J25" s="39">
        <f>$AH$5</f>
        <v>2.162994034885931E+19</v>
      </c>
      <c r="K25" s="39">
        <f>$AG$5</f>
        <v>3.0024635741202643E+17</v>
      </c>
      <c r="L25" s="39">
        <f>$AF$5</f>
        <v>4210038387792135</v>
      </c>
      <c r="M25" s="39">
        <f>$AE$5</f>
        <v>59732129675791</v>
      </c>
      <c r="N25" s="39">
        <f>$AD$5</f>
        <v>859047860295</v>
      </c>
      <c r="O25" s="39">
        <f>$AC$5</f>
        <v>12545691535</v>
      </c>
      <c r="P25" s="39">
        <f>$AB$5</f>
        <v>186368535</v>
      </c>
      <c r="Q25" s="39">
        <f>$AA$5</f>
        <v>2820151</v>
      </c>
      <c r="R25" s="39">
        <f>$Z$5</f>
        <v>43515</v>
      </c>
      <c r="S25" s="39">
        <f>$Y$5</f>
        <v>685</v>
      </c>
      <c r="T25" s="39">
        <f>$Y$2</f>
        <v>11</v>
      </c>
    </row>
    <row r="26" spans="10:60"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</row>
    <row r="27" spans="10:60"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</row>
    <row r="28" spans="10:60"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V28" s="16"/>
    </row>
    <row r="29" spans="10:60">
      <c r="J29" s="39">
        <f>$AR$5</f>
        <v>1.1077700566821677E+38</v>
      </c>
      <c r="K29" s="63">
        <f>$BC$5</f>
        <v>2.2533742029544515E+20</v>
      </c>
      <c r="L29" s="39">
        <f>$AP$5</f>
        <v>1.9538613311576207E+34</v>
      </c>
      <c r="M29" s="39">
        <f>$AO$5</f>
        <v>2.6034054115613975E+32</v>
      </c>
      <c r="N29" s="39">
        <f>$AN$5</f>
        <v>3.4781605591867382E+30</v>
      </c>
      <c r="O29" s="39">
        <f>$AM$5</f>
        <v>4.6613881837492098E+28</v>
      </c>
      <c r="P29" s="39">
        <f>$AL$5</f>
        <v>6.2701584820619147E+26</v>
      </c>
      <c r="Q29" s="39">
        <f>$AK$5</f>
        <v>8.4708966672821023E+24</v>
      </c>
      <c r="R29" s="39">
        <f>$AJ$5</f>
        <v>1.1503166289706361E+23</v>
      </c>
      <c r="S29" s="39">
        <f>$AI$5</f>
        <v>1.5716684413122047E+21</v>
      </c>
      <c r="T29" s="39">
        <f>$AH$5</f>
        <v>2.162994034885931E+19</v>
      </c>
      <c r="V29" s="24"/>
    </row>
    <row r="30" spans="10:60">
      <c r="J30" s="39">
        <f>$AQ$5</f>
        <v>1.4697437693587362E+36</v>
      </c>
      <c r="K30" s="63">
        <f>$BB$5</f>
        <v>3.1024417127888937E+18</v>
      </c>
      <c r="L30" s="39">
        <f>$AO$5</f>
        <v>2.6034054115613975E+32</v>
      </c>
      <c r="M30" s="39">
        <f>$AN$5</f>
        <v>3.4781605591867382E+30</v>
      </c>
      <c r="N30" s="39">
        <f>$AM$5</f>
        <v>4.6613881837492098E+28</v>
      </c>
      <c r="O30" s="39">
        <f>$AL$5</f>
        <v>6.2701584820619147E+26</v>
      </c>
      <c r="P30" s="39">
        <f>$AK$5</f>
        <v>8.4708966672821023E+24</v>
      </c>
      <c r="Q30" s="39">
        <f>$AJ$5</f>
        <v>1.1503166289706361E+23</v>
      </c>
      <c r="R30" s="39">
        <f>$AI$5</f>
        <v>1.5716684413122047E+21</v>
      </c>
      <c r="S30" s="39">
        <f>$AH$5</f>
        <v>2.162994034885931E+19</v>
      </c>
      <c r="T30" s="39">
        <f>$AG$5</f>
        <v>3.0024635741202643E+17</v>
      </c>
    </row>
    <row r="31" spans="10:60">
      <c r="J31" s="39">
        <f>$AP$5</f>
        <v>1.9538613311576207E+34</v>
      </c>
      <c r="K31" s="63">
        <f>$BA$5</f>
        <v>4.3074374358992288E+16</v>
      </c>
      <c r="L31" s="39">
        <f>$AN$5</f>
        <v>3.4781605591867382E+30</v>
      </c>
      <c r="M31" s="39">
        <f>$AM$5</f>
        <v>4.6613881837492098E+28</v>
      </c>
      <c r="N31" s="39">
        <f>$AL$5</f>
        <v>6.2701584820619147E+26</v>
      </c>
      <c r="O31" s="39">
        <f>$AK$5</f>
        <v>8.4708966672821023E+24</v>
      </c>
      <c r="P31" s="39">
        <f>$AJ$5</f>
        <v>1.1503166289706361E+23</v>
      </c>
      <c r="Q31" s="39">
        <f>$AI$5</f>
        <v>1.5716684413122047E+21</v>
      </c>
      <c r="R31" s="39">
        <f>$AH$5</f>
        <v>2.162994034885931E+19</v>
      </c>
      <c r="S31" s="39">
        <f>$AG$5</f>
        <v>3.0024635741202643E+17</v>
      </c>
      <c r="T31" s="39">
        <f>$AF$5</f>
        <v>4210038387792135</v>
      </c>
    </row>
    <row r="32" spans="10:60">
      <c r="J32" s="39">
        <f>$AO$5</f>
        <v>2.6034054115613975E+32</v>
      </c>
      <c r="K32" s="63">
        <f>$AZ$5</f>
        <v>603964096749226</v>
      </c>
      <c r="L32" s="39">
        <f>$AM$5</f>
        <v>4.6613881837492098E+28</v>
      </c>
      <c r="M32" s="39">
        <f>$AL$5</f>
        <v>6.2701584820619147E+26</v>
      </c>
      <c r="N32" s="39">
        <f>$AK$5</f>
        <v>8.4708966672821023E+24</v>
      </c>
      <c r="O32" s="39">
        <f>$AJ$5</f>
        <v>1.1503166289706361E+23</v>
      </c>
      <c r="P32" s="39">
        <f>$AI$5</f>
        <v>1.5716684413122047E+21</v>
      </c>
      <c r="Q32" s="39">
        <f>$AH$5</f>
        <v>2.162994034885931E+19</v>
      </c>
      <c r="R32" s="39">
        <f>$AG$5</f>
        <v>3.0024635741202643E+17</v>
      </c>
      <c r="S32" s="39">
        <f>$AF$5</f>
        <v>4210038387792135</v>
      </c>
      <c r="T32" s="39">
        <f>$AE$5</f>
        <v>59732129675791</v>
      </c>
    </row>
    <row r="33" spans="10:22">
      <c r="J33" s="39">
        <f>$AN$5</f>
        <v>3.4781605591867382E+30</v>
      </c>
      <c r="K33" s="63">
        <f>$AY$5</f>
        <v>8565991486948</v>
      </c>
      <c r="L33" s="39">
        <f>$AL$5</f>
        <v>6.2701584820619147E+26</v>
      </c>
      <c r="M33" s="39">
        <f>$AK$5</f>
        <v>8.4708966672821023E+24</v>
      </c>
      <c r="N33" s="39">
        <f>$AJ$5</f>
        <v>1.1503166289706361E+23</v>
      </c>
      <c r="O33" s="39">
        <f>$AI$5</f>
        <v>1.5716684413122047E+21</v>
      </c>
      <c r="P33" s="39">
        <f>$AH$5</f>
        <v>2.162994034885931E+19</v>
      </c>
      <c r="Q33" s="39">
        <f>$AG$5</f>
        <v>3.0024635741202643E+17</v>
      </c>
      <c r="R33" s="39">
        <f>$AF$5</f>
        <v>4210038387792135</v>
      </c>
      <c r="S33" s="39">
        <f>$AE$5</f>
        <v>59732129675791</v>
      </c>
      <c r="T33" s="39">
        <f>$AD$5</f>
        <v>859047860295</v>
      </c>
    </row>
    <row r="34" spans="10:22">
      <c r="J34" s="39">
        <f>$AM$5</f>
        <v>4.6613881837492098E+28</v>
      </c>
      <c r="K34" s="63">
        <f>$AX$5</f>
        <v>123100393474</v>
      </c>
      <c r="L34" s="39">
        <f>$AK$5</f>
        <v>8.4708966672821023E+24</v>
      </c>
      <c r="M34" s="39">
        <f>$AJ$5</f>
        <v>1.1503166289706361E+23</v>
      </c>
      <c r="N34" s="39">
        <f>$AI$5</f>
        <v>1.5716684413122047E+21</v>
      </c>
      <c r="O34" s="39">
        <f>$AH$5</f>
        <v>2.162994034885931E+19</v>
      </c>
      <c r="P34" s="39">
        <f>$AG$5</f>
        <v>3.0024635741202643E+17</v>
      </c>
      <c r="Q34" s="39">
        <f>$AF$5</f>
        <v>4210038387792135</v>
      </c>
      <c r="R34" s="39">
        <f>$AE$5</f>
        <v>59732129675791</v>
      </c>
      <c r="S34" s="39">
        <f>$AD$5</f>
        <v>859047860295</v>
      </c>
      <c r="T34" s="39">
        <f>$AC$5</f>
        <v>12545691535</v>
      </c>
    </row>
    <row r="35" spans="10:22">
      <c r="J35" s="39">
        <f>$AL$5</f>
        <v>6.2701584820619147E+26</v>
      </c>
      <c r="K35" s="63">
        <f>$AW$5</f>
        <v>1795576924</v>
      </c>
      <c r="L35" s="39">
        <f>$AJ$5</f>
        <v>1.1503166289706361E+23</v>
      </c>
      <c r="M35" s="39">
        <f>$AI$5</f>
        <v>1.5716684413122047E+21</v>
      </c>
      <c r="N35" s="39">
        <f>$AH$5</f>
        <v>2.162994034885931E+19</v>
      </c>
      <c r="O35" s="39">
        <f>$AG$5</f>
        <v>3.0024635741202643E+17</v>
      </c>
      <c r="P35" s="39">
        <f>$AF$5</f>
        <v>4210038387792135</v>
      </c>
      <c r="Q35" s="39">
        <f>$AE$5</f>
        <v>59732129675791</v>
      </c>
      <c r="R35" s="39">
        <f>$AD$5</f>
        <v>859047860295</v>
      </c>
      <c r="S35" s="39">
        <f>$AC$5</f>
        <v>12545691535</v>
      </c>
      <c r="T35" s="39">
        <f>$AB$5</f>
        <v>186368535</v>
      </c>
    </row>
    <row r="36" spans="10:22">
      <c r="J36" s="39">
        <f>$AK$5</f>
        <v>8.4708966672821023E+24</v>
      </c>
      <c r="K36" s="63">
        <f>$AV$5</f>
        <v>26626546</v>
      </c>
      <c r="L36" s="39">
        <f>$AI$5</f>
        <v>1.5716684413122047E+21</v>
      </c>
      <c r="M36" s="39">
        <f>$AH$5</f>
        <v>2.162994034885931E+19</v>
      </c>
      <c r="N36" s="39">
        <f>$AG$5</f>
        <v>3.0024635741202643E+17</v>
      </c>
      <c r="O36" s="39">
        <f>$AF$5</f>
        <v>4210038387792135</v>
      </c>
      <c r="P36" s="39">
        <f>$AE$5</f>
        <v>59732129675791</v>
      </c>
      <c r="Q36" s="39">
        <f>$AD$5</f>
        <v>859047860295</v>
      </c>
      <c r="R36" s="39">
        <f>$AC$5</f>
        <v>12545691535</v>
      </c>
      <c r="S36" s="39">
        <f>$AB$5</f>
        <v>186368535</v>
      </c>
      <c r="T36" s="39">
        <f>$AA$5</f>
        <v>2820151</v>
      </c>
    </row>
    <row r="37" spans="10:22">
      <c r="J37" s="39">
        <f>$AJ$5</f>
        <v>1.1503166289706361E+23</v>
      </c>
      <c r="K37" s="63">
        <f>$AU$5</f>
        <v>401968</v>
      </c>
      <c r="L37" s="39">
        <f>$AH$5</f>
        <v>2.162994034885931E+19</v>
      </c>
      <c r="M37" s="39">
        <f>$AG$5</f>
        <v>3.0024635741202643E+17</v>
      </c>
      <c r="N37" s="39">
        <f>$AF$5</f>
        <v>4210038387792135</v>
      </c>
      <c r="O37" s="39">
        <f>$AE$5</f>
        <v>59732129675791</v>
      </c>
      <c r="P37" s="39">
        <f>$AD$5</f>
        <v>859047860295</v>
      </c>
      <c r="Q37" s="39">
        <f>$AC$5</f>
        <v>12545691535</v>
      </c>
      <c r="R37" s="39">
        <f>$AB$5</f>
        <v>186368535</v>
      </c>
      <c r="S37" s="39">
        <f>$AA$5</f>
        <v>2820151</v>
      </c>
      <c r="T37" s="39">
        <f>$Z$5</f>
        <v>43515</v>
      </c>
    </row>
    <row r="38" spans="10:22">
      <c r="J38" s="39">
        <f>$AI$5</f>
        <v>1.5716684413122047E+21</v>
      </c>
      <c r="K38" s="63">
        <f>$AT$5</f>
        <v>6184</v>
      </c>
      <c r="L38" s="39">
        <f>$AG$5</f>
        <v>3.0024635741202643E+17</v>
      </c>
      <c r="M38" s="39">
        <f>$AF$5</f>
        <v>4210038387792135</v>
      </c>
      <c r="N38" s="39">
        <f>$AE$5</f>
        <v>59732129675791</v>
      </c>
      <c r="O38" s="39">
        <f>$AD$5</f>
        <v>859047860295</v>
      </c>
      <c r="P38" s="39">
        <f>$AC$5</f>
        <v>12545691535</v>
      </c>
      <c r="Q38" s="39">
        <f>$AB$5</f>
        <v>186368535</v>
      </c>
      <c r="R38" s="39">
        <f>$AA$5</f>
        <v>2820151</v>
      </c>
      <c r="S38" s="39">
        <f>$Z$5</f>
        <v>43515</v>
      </c>
      <c r="T38" s="39">
        <f>$Y$5</f>
        <v>685</v>
      </c>
    </row>
    <row r="39" spans="10:22" ht="15.75" thickBot="1">
      <c r="J39" s="70">
        <f>$AH$5</f>
        <v>2.162994034885931E+19</v>
      </c>
      <c r="K39" s="71">
        <f>$AS$5</f>
        <v>97</v>
      </c>
      <c r="L39" s="70">
        <f>$AF$5</f>
        <v>4210038387792135</v>
      </c>
      <c r="M39" s="70">
        <f>$AE$5</f>
        <v>59732129675791</v>
      </c>
      <c r="N39" s="70">
        <f>$AD$5</f>
        <v>859047860295</v>
      </c>
      <c r="O39" s="70">
        <f>$AC$5</f>
        <v>12545691535</v>
      </c>
      <c r="P39" s="70">
        <f>$AB$5</f>
        <v>186368535</v>
      </c>
      <c r="Q39" s="70">
        <f>$AA$5</f>
        <v>2820151</v>
      </c>
      <c r="R39" s="70">
        <f>$Z$5</f>
        <v>43515</v>
      </c>
      <c r="S39" s="70">
        <f>$Y$5</f>
        <v>685</v>
      </c>
      <c r="T39" s="70">
        <f>$Y$2</f>
        <v>11</v>
      </c>
      <c r="U39" s="16" t="str">
        <f>[1]!xDiv([1]!xMatDet(J29:T39),[1]!xMatDet(J40:T50))</f>
        <v>1.64316020667240775370797290785E-10</v>
      </c>
    </row>
    <row r="40" spans="10:22">
      <c r="J40" s="39">
        <f>$AR$5</f>
        <v>1.1077700566821677E+38</v>
      </c>
      <c r="K40" s="39">
        <f>$AQ$5</f>
        <v>1.4697437693587362E+36</v>
      </c>
      <c r="L40" s="39">
        <f>$AP$5</f>
        <v>1.9538613311576207E+34</v>
      </c>
      <c r="M40" s="39">
        <f>$AO$5</f>
        <v>2.6034054115613975E+32</v>
      </c>
      <c r="N40" s="39">
        <f>$AN$5</f>
        <v>3.4781605591867382E+30</v>
      </c>
      <c r="O40" s="39">
        <f>$AM$5</f>
        <v>4.6613881837492098E+28</v>
      </c>
      <c r="P40" s="39">
        <f>$AL$5</f>
        <v>6.2701584820619147E+26</v>
      </c>
      <c r="Q40" s="39">
        <f>$AK$5</f>
        <v>8.4708966672821023E+24</v>
      </c>
      <c r="R40" s="39">
        <f>$AJ$5</f>
        <v>1.1503166289706361E+23</v>
      </c>
      <c r="S40" s="39">
        <f>$AI$5</f>
        <v>1.5716684413122047E+21</v>
      </c>
      <c r="T40" s="39">
        <f>$AH$5</f>
        <v>2.162994034885931E+19</v>
      </c>
    </row>
    <row r="41" spans="10:22">
      <c r="J41" s="39">
        <f>$AQ$5</f>
        <v>1.4697437693587362E+36</v>
      </c>
      <c r="K41" s="39">
        <f>$AP$5</f>
        <v>1.9538613311576207E+34</v>
      </c>
      <c r="L41" s="39">
        <f>$AO$5</f>
        <v>2.6034054115613975E+32</v>
      </c>
      <c r="M41" s="39">
        <f>$AN$5</f>
        <v>3.4781605591867382E+30</v>
      </c>
      <c r="N41" s="39">
        <f>$AM$5</f>
        <v>4.6613881837492098E+28</v>
      </c>
      <c r="O41" s="39">
        <f>$AL$5</f>
        <v>6.2701584820619147E+26</v>
      </c>
      <c r="P41" s="39">
        <f>$AK$5</f>
        <v>8.4708966672821023E+24</v>
      </c>
      <c r="Q41" s="39">
        <f>$AJ$5</f>
        <v>1.1503166289706361E+23</v>
      </c>
      <c r="R41" s="39">
        <f>$AI$5</f>
        <v>1.5716684413122047E+21</v>
      </c>
      <c r="S41" s="39">
        <f>$AH$5</f>
        <v>2.162994034885931E+19</v>
      </c>
      <c r="T41" s="39">
        <f>$AG$5</f>
        <v>3.0024635741202643E+17</v>
      </c>
    </row>
    <row r="42" spans="10:22">
      <c r="J42" s="39">
        <f>$AP$5</f>
        <v>1.9538613311576207E+34</v>
      </c>
      <c r="K42" s="39">
        <f>$AO$5</f>
        <v>2.6034054115613975E+32</v>
      </c>
      <c r="L42" s="39">
        <f>$AN$5</f>
        <v>3.4781605591867382E+30</v>
      </c>
      <c r="M42" s="39">
        <f>$AM$5</f>
        <v>4.6613881837492098E+28</v>
      </c>
      <c r="N42" s="39">
        <f>$AL$5</f>
        <v>6.2701584820619147E+26</v>
      </c>
      <c r="O42" s="39">
        <f>$AK$5</f>
        <v>8.4708966672821023E+24</v>
      </c>
      <c r="P42" s="39">
        <f>$AJ$5</f>
        <v>1.1503166289706361E+23</v>
      </c>
      <c r="Q42" s="39">
        <f>$AI$5</f>
        <v>1.5716684413122047E+21</v>
      </c>
      <c r="R42" s="39">
        <f>$AH$5</f>
        <v>2.162994034885931E+19</v>
      </c>
      <c r="S42" s="39">
        <f>$AG$5</f>
        <v>3.0024635741202643E+17</v>
      </c>
      <c r="T42" s="39">
        <f>$AF$5</f>
        <v>4210038387792135</v>
      </c>
    </row>
    <row r="43" spans="10:22">
      <c r="J43" s="39">
        <f>$AO$5</f>
        <v>2.6034054115613975E+32</v>
      </c>
      <c r="K43" s="39">
        <f>$AN$5</f>
        <v>3.4781605591867382E+30</v>
      </c>
      <c r="L43" s="39">
        <f>$AM$5</f>
        <v>4.6613881837492098E+28</v>
      </c>
      <c r="M43" s="39">
        <f>$AL$5</f>
        <v>6.2701584820619147E+26</v>
      </c>
      <c r="N43" s="39">
        <f>$AK$5</f>
        <v>8.4708966672821023E+24</v>
      </c>
      <c r="O43" s="39">
        <f>$AJ$5</f>
        <v>1.1503166289706361E+23</v>
      </c>
      <c r="P43" s="39">
        <f>$AI$5</f>
        <v>1.5716684413122047E+21</v>
      </c>
      <c r="Q43" s="39">
        <f>$AH$5</f>
        <v>2.162994034885931E+19</v>
      </c>
      <c r="R43" s="39">
        <f>$AG$5</f>
        <v>3.0024635741202643E+17</v>
      </c>
      <c r="S43" s="39">
        <f>$AF$5</f>
        <v>4210038387792135</v>
      </c>
      <c r="T43" s="39">
        <f>$AE$5</f>
        <v>59732129675791</v>
      </c>
    </row>
    <row r="44" spans="10:22">
      <c r="J44" s="39">
        <f>$AN$5</f>
        <v>3.4781605591867382E+30</v>
      </c>
      <c r="K44" s="39">
        <f>$AM$5</f>
        <v>4.6613881837492098E+28</v>
      </c>
      <c r="L44" s="39">
        <f>$AL$5</f>
        <v>6.2701584820619147E+26</v>
      </c>
      <c r="M44" s="39">
        <f>$AK$5</f>
        <v>8.4708966672821023E+24</v>
      </c>
      <c r="N44" s="39">
        <f>$AJ$5</f>
        <v>1.1503166289706361E+23</v>
      </c>
      <c r="O44" s="39">
        <f>$AI$5</f>
        <v>1.5716684413122047E+21</v>
      </c>
      <c r="P44" s="39">
        <f>$AH$5</f>
        <v>2.162994034885931E+19</v>
      </c>
      <c r="Q44" s="39">
        <f>$AG$5</f>
        <v>3.0024635741202643E+17</v>
      </c>
      <c r="R44" s="39">
        <f>$AF$5</f>
        <v>4210038387792135</v>
      </c>
      <c r="S44" s="39">
        <f>$AE$5</f>
        <v>59732129675791</v>
      </c>
      <c r="T44" s="39">
        <f>$AD$5</f>
        <v>859047860295</v>
      </c>
    </row>
    <row r="45" spans="10:22">
      <c r="J45" s="39">
        <f>$AM$5</f>
        <v>4.6613881837492098E+28</v>
      </c>
      <c r="K45" s="39">
        <f>$AL$5</f>
        <v>6.2701584820619147E+26</v>
      </c>
      <c r="L45" s="39">
        <f>$AK$5</f>
        <v>8.4708966672821023E+24</v>
      </c>
      <c r="M45" s="39">
        <f>$AJ$5</f>
        <v>1.1503166289706361E+23</v>
      </c>
      <c r="N45" s="39">
        <f>$AI$5</f>
        <v>1.5716684413122047E+21</v>
      </c>
      <c r="O45" s="39">
        <f>$AH$5</f>
        <v>2.162994034885931E+19</v>
      </c>
      <c r="P45" s="39">
        <f>$AG$5</f>
        <v>3.0024635741202643E+17</v>
      </c>
      <c r="Q45" s="39">
        <f>$AF$5</f>
        <v>4210038387792135</v>
      </c>
      <c r="R45" s="39">
        <f>$AE$5</f>
        <v>59732129675791</v>
      </c>
      <c r="S45" s="39">
        <f>$AD$5</f>
        <v>859047860295</v>
      </c>
      <c r="T45" s="39">
        <f>$AC$5</f>
        <v>12545691535</v>
      </c>
    </row>
    <row r="46" spans="10:22">
      <c r="J46" s="39">
        <f>$AL$5</f>
        <v>6.2701584820619147E+26</v>
      </c>
      <c r="K46" s="39">
        <f>$AK$5</f>
        <v>8.4708966672821023E+24</v>
      </c>
      <c r="L46" s="39">
        <f>$AJ$5</f>
        <v>1.1503166289706361E+23</v>
      </c>
      <c r="M46" s="39">
        <f>$AI$5</f>
        <v>1.5716684413122047E+21</v>
      </c>
      <c r="N46" s="39">
        <f>$AH$5</f>
        <v>2.162994034885931E+19</v>
      </c>
      <c r="O46" s="39">
        <f>$AG$5</f>
        <v>3.0024635741202643E+17</v>
      </c>
      <c r="P46" s="39">
        <f>$AF$5</f>
        <v>4210038387792135</v>
      </c>
      <c r="Q46" s="39">
        <f>$AE$5</f>
        <v>59732129675791</v>
      </c>
      <c r="R46" s="39">
        <f>$AD$5</f>
        <v>859047860295</v>
      </c>
      <c r="S46" s="39">
        <f>$AC$5</f>
        <v>12545691535</v>
      </c>
      <c r="T46" s="39">
        <f>$AB$5</f>
        <v>186368535</v>
      </c>
    </row>
    <row r="47" spans="10:22">
      <c r="J47" s="39">
        <f>$AK$5</f>
        <v>8.4708966672821023E+24</v>
      </c>
      <c r="K47" s="39">
        <f>$AJ$5</f>
        <v>1.1503166289706361E+23</v>
      </c>
      <c r="L47" s="39">
        <f>$AI$5</f>
        <v>1.5716684413122047E+21</v>
      </c>
      <c r="M47" s="39">
        <f>$AH$5</f>
        <v>2.162994034885931E+19</v>
      </c>
      <c r="N47" s="39">
        <f>$AG$5</f>
        <v>3.0024635741202643E+17</v>
      </c>
      <c r="O47" s="39">
        <f>$AF$5</f>
        <v>4210038387792135</v>
      </c>
      <c r="P47" s="39">
        <f>$AE$5</f>
        <v>59732129675791</v>
      </c>
      <c r="Q47" s="39">
        <f>$AD$5</f>
        <v>859047860295</v>
      </c>
      <c r="R47" s="39">
        <f>$AC$5</f>
        <v>12545691535</v>
      </c>
      <c r="S47" s="39">
        <f>$AB$5</f>
        <v>186368535</v>
      </c>
      <c r="T47" s="39">
        <f>$AA$5</f>
        <v>2820151</v>
      </c>
      <c r="V47" s="16"/>
    </row>
    <row r="48" spans="10:22">
      <c r="J48" s="39">
        <f>$AJ$5</f>
        <v>1.1503166289706361E+23</v>
      </c>
      <c r="K48" s="39">
        <f>$AI$5</f>
        <v>1.5716684413122047E+21</v>
      </c>
      <c r="L48" s="39">
        <f>$AH$5</f>
        <v>2.162994034885931E+19</v>
      </c>
      <c r="M48" s="39">
        <f>$AG$5</f>
        <v>3.0024635741202643E+17</v>
      </c>
      <c r="N48" s="39">
        <f>$AF$5</f>
        <v>4210038387792135</v>
      </c>
      <c r="O48" s="39">
        <f>$AE$5</f>
        <v>59732129675791</v>
      </c>
      <c r="P48" s="39">
        <f>$AD$5</f>
        <v>859047860295</v>
      </c>
      <c r="Q48" s="39">
        <f>$AC$5</f>
        <v>12545691535</v>
      </c>
      <c r="R48" s="39">
        <f>$AB$5</f>
        <v>186368535</v>
      </c>
      <c r="S48" s="39">
        <f>$AA$5</f>
        <v>2820151</v>
      </c>
      <c r="T48" s="39">
        <f>$Z$5</f>
        <v>43515</v>
      </c>
      <c r="V48" s="24"/>
    </row>
    <row r="49" spans="10:22">
      <c r="J49" s="39">
        <f>$AI$5</f>
        <v>1.5716684413122047E+21</v>
      </c>
      <c r="K49" s="39">
        <f>$AH$5</f>
        <v>2.162994034885931E+19</v>
      </c>
      <c r="L49" s="39">
        <f>$AG$5</f>
        <v>3.0024635741202643E+17</v>
      </c>
      <c r="M49" s="39">
        <f>$AF$5</f>
        <v>4210038387792135</v>
      </c>
      <c r="N49" s="39">
        <f>$AE$5</f>
        <v>59732129675791</v>
      </c>
      <c r="O49" s="39">
        <f>$AD$5</f>
        <v>859047860295</v>
      </c>
      <c r="P49" s="39">
        <f>$AC$5</f>
        <v>12545691535</v>
      </c>
      <c r="Q49" s="39">
        <f>$AB$5</f>
        <v>186368535</v>
      </c>
      <c r="R49" s="39">
        <f>$AA$5</f>
        <v>2820151</v>
      </c>
      <c r="S49" s="39">
        <f>$Z$5</f>
        <v>43515</v>
      </c>
      <c r="T49" s="39">
        <f>$Y$5</f>
        <v>685</v>
      </c>
    </row>
    <row r="50" spans="10:22">
      <c r="J50" s="39">
        <f>$AH$5</f>
        <v>2.162994034885931E+19</v>
      </c>
      <c r="K50" s="39">
        <f>$AG$5</f>
        <v>3.0024635741202643E+17</v>
      </c>
      <c r="L50" s="39">
        <f>$AF$5</f>
        <v>4210038387792135</v>
      </c>
      <c r="M50" s="39">
        <f>$AE$5</f>
        <v>59732129675791</v>
      </c>
      <c r="N50" s="39">
        <f>$AD$5</f>
        <v>859047860295</v>
      </c>
      <c r="O50" s="39">
        <f>$AC$5</f>
        <v>12545691535</v>
      </c>
      <c r="P50" s="39">
        <f>$AB$5</f>
        <v>186368535</v>
      </c>
      <c r="Q50" s="39">
        <f>$AA$5</f>
        <v>2820151</v>
      </c>
      <c r="R50" s="39">
        <f>$Z$5</f>
        <v>43515</v>
      </c>
      <c r="S50" s="39">
        <f>$Y$5</f>
        <v>685</v>
      </c>
      <c r="T50" s="39">
        <f>$Y$2</f>
        <v>11</v>
      </c>
    </row>
    <row r="51" spans="10:22"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</row>
    <row r="52" spans="10:22"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</row>
    <row r="53" spans="10:22"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</row>
    <row r="54" spans="10:22">
      <c r="J54" s="39">
        <f>$AR$5</f>
        <v>1.1077700566821677E+38</v>
      </c>
      <c r="K54" s="39">
        <f>$AQ$5</f>
        <v>1.4697437693587362E+36</v>
      </c>
      <c r="L54" s="63">
        <f>$BC$5</f>
        <v>2.2533742029544515E+20</v>
      </c>
      <c r="M54" s="39">
        <f>$AO$5</f>
        <v>2.6034054115613975E+32</v>
      </c>
      <c r="N54" s="39">
        <f>$AN$5</f>
        <v>3.4781605591867382E+30</v>
      </c>
      <c r="O54" s="39">
        <f>$AM$5</f>
        <v>4.6613881837492098E+28</v>
      </c>
      <c r="P54" s="39">
        <f>$AL$5</f>
        <v>6.2701584820619147E+26</v>
      </c>
      <c r="Q54" s="39">
        <f>$AK$5</f>
        <v>8.4708966672821023E+24</v>
      </c>
      <c r="R54" s="39">
        <f>$AJ$5</f>
        <v>1.1503166289706361E+23</v>
      </c>
      <c r="S54" s="39">
        <f>$AI$5</f>
        <v>1.5716684413122047E+21</v>
      </c>
      <c r="T54" s="39">
        <f>$AH$5</f>
        <v>2.162994034885931E+19</v>
      </c>
      <c r="V54" s="16"/>
    </row>
    <row r="55" spans="10:22">
      <c r="J55" s="39">
        <f>$AQ$5</f>
        <v>1.4697437693587362E+36</v>
      </c>
      <c r="K55" s="39">
        <f>$AP$5</f>
        <v>1.9538613311576207E+34</v>
      </c>
      <c r="L55" s="63">
        <f>$BB$5</f>
        <v>3.1024417127888937E+18</v>
      </c>
      <c r="M55" s="39">
        <f>$AN$5</f>
        <v>3.4781605591867382E+30</v>
      </c>
      <c r="N55" s="39">
        <f>$AM$5</f>
        <v>4.6613881837492098E+28</v>
      </c>
      <c r="O55" s="39">
        <f>$AL$5</f>
        <v>6.2701584820619147E+26</v>
      </c>
      <c r="P55" s="39">
        <f>$AK$5</f>
        <v>8.4708966672821023E+24</v>
      </c>
      <c r="Q55" s="39">
        <f>$AJ$5</f>
        <v>1.1503166289706361E+23</v>
      </c>
      <c r="R55" s="39">
        <f>$AI$5</f>
        <v>1.5716684413122047E+21</v>
      </c>
      <c r="S55" s="39">
        <f>$AH$5</f>
        <v>2.162994034885931E+19</v>
      </c>
      <c r="T55" s="39">
        <f>$AG$5</f>
        <v>3.0024635741202643E+17</v>
      </c>
      <c r="V55" s="22"/>
    </row>
    <row r="56" spans="10:22">
      <c r="J56" s="39">
        <f>$AP$5</f>
        <v>1.9538613311576207E+34</v>
      </c>
      <c r="K56" s="39">
        <f>$AO$5</f>
        <v>2.6034054115613975E+32</v>
      </c>
      <c r="L56" s="63">
        <f>$BA$5</f>
        <v>4.3074374358992288E+16</v>
      </c>
      <c r="M56" s="39">
        <f>$AM$5</f>
        <v>4.6613881837492098E+28</v>
      </c>
      <c r="N56" s="39">
        <f>$AL$5</f>
        <v>6.2701584820619147E+26</v>
      </c>
      <c r="O56" s="39">
        <f>$AK$5</f>
        <v>8.4708966672821023E+24</v>
      </c>
      <c r="P56" s="39">
        <f>$AJ$5</f>
        <v>1.1503166289706361E+23</v>
      </c>
      <c r="Q56" s="39">
        <f>$AI$5</f>
        <v>1.5716684413122047E+21</v>
      </c>
      <c r="R56" s="39">
        <f>$AH$5</f>
        <v>2.162994034885931E+19</v>
      </c>
      <c r="S56" s="39">
        <f>$AG$5</f>
        <v>3.0024635741202643E+17</v>
      </c>
      <c r="T56" s="39">
        <f>$AF$5</f>
        <v>4210038387792135</v>
      </c>
    </row>
    <row r="57" spans="10:22">
      <c r="J57" s="39">
        <f>$AO$5</f>
        <v>2.6034054115613975E+32</v>
      </c>
      <c r="K57" s="39">
        <f>$AN$5</f>
        <v>3.4781605591867382E+30</v>
      </c>
      <c r="L57" s="63">
        <f>$AZ$5</f>
        <v>603964096749226</v>
      </c>
      <c r="M57" s="39">
        <f>$AL$5</f>
        <v>6.2701584820619147E+26</v>
      </c>
      <c r="N57" s="39">
        <f>$AK$5</f>
        <v>8.4708966672821023E+24</v>
      </c>
      <c r="O57" s="39">
        <f>$AJ$5</f>
        <v>1.1503166289706361E+23</v>
      </c>
      <c r="P57" s="39">
        <f>$AI$5</f>
        <v>1.5716684413122047E+21</v>
      </c>
      <c r="Q57" s="39">
        <f>$AH$5</f>
        <v>2.162994034885931E+19</v>
      </c>
      <c r="R57" s="39">
        <f>$AG$5</f>
        <v>3.0024635741202643E+17</v>
      </c>
      <c r="S57" s="39">
        <f>$AF$5</f>
        <v>4210038387792135</v>
      </c>
      <c r="T57" s="39">
        <f>$AE$5</f>
        <v>59732129675791</v>
      </c>
    </row>
    <row r="58" spans="10:22">
      <c r="J58" s="39">
        <f>$AN$5</f>
        <v>3.4781605591867382E+30</v>
      </c>
      <c r="K58" s="39">
        <f>$AM$5</f>
        <v>4.6613881837492098E+28</v>
      </c>
      <c r="L58" s="63">
        <f>$AY$5</f>
        <v>8565991486948</v>
      </c>
      <c r="M58" s="39">
        <f>$AK$5</f>
        <v>8.4708966672821023E+24</v>
      </c>
      <c r="N58" s="39">
        <f>$AJ$5</f>
        <v>1.1503166289706361E+23</v>
      </c>
      <c r="O58" s="39">
        <f>$AI$5</f>
        <v>1.5716684413122047E+21</v>
      </c>
      <c r="P58" s="39">
        <f>$AH$5</f>
        <v>2.162994034885931E+19</v>
      </c>
      <c r="Q58" s="39">
        <f>$AG$5</f>
        <v>3.0024635741202643E+17</v>
      </c>
      <c r="R58" s="39">
        <f>$AF$5</f>
        <v>4210038387792135</v>
      </c>
      <c r="S58" s="39">
        <f>$AE$5</f>
        <v>59732129675791</v>
      </c>
      <c r="T58" s="39">
        <f>$AD$5</f>
        <v>859047860295</v>
      </c>
    </row>
    <row r="59" spans="10:22">
      <c r="J59" s="39">
        <f>$AM$5</f>
        <v>4.6613881837492098E+28</v>
      </c>
      <c r="K59" s="39">
        <f>$AL$5</f>
        <v>6.2701584820619147E+26</v>
      </c>
      <c r="L59" s="63">
        <f>$AX$5</f>
        <v>123100393474</v>
      </c>
      <c r="M59" s="39">
        <f>$AJ$5</f>
        <v>1.1503166289706361E+23</v>
      </c>
      <c r="N59" s="39">
        <f>$AI$5</f>
        <v>1.5716684413122047E+21</v>
      </c>
      <c r="O59" s="39">
        <f>$AH$5</f>
        <v>2.162994034885931E+19</v>
      </c>
      <c r="P59" s="39">
        <f>$AG$5</f>
        <v>3.0024635741202643E+17</v>
      </c>
      <c r="Q59" s="39">
        <f>$AF$5</f>
        <v>4210038387792135</v>
      </c>
      <c r="R59" s="39">
        <f>$AE$5</f>
        <v>59732129675791</v>
      </c>
      <c r="S59" s="39">
        <f>$AD$5</f>
        <v>859047860295</v>
      </c>
      <c r="T59" s="39">
        <f>$AC$5</f>
        <v>12545691535</v>
      </c>
    </row>
    <row r="60" spans="10:22">
      <c r="J60" s="39">
        <f>$AL$5</f>
        <v>6.2701584820619147E+26</v>
      </c>
      <c r="K60" s="39">
        <f>$AK$5</f>
        <v>8.4708966672821023E+24</v>
      </c>
      <c r="L60" s="63">
        <f>$AW$5</f>
        <v>1795576924</v>
      </c>
      <c r="M60" s="39">
        <f>$AI$5</f>
        <v>1.5716684413122047E+21</v>
      </c>
      <c r="N60" s="39">
        <f>$AH$5</f>
        <v>2.162994034885931E+19</v>
      </c>
      <c r="O60" s="39">
        <f>$AG$5</f>
        <v>3.0024635741202643E+17</v>
      </c>
      <c r="P60" s="39">
        <f>$AF$5</f>
        <v>4210038387792135</v>
      </c>
      <c r="Q60" s="39">
        <f>$AE$5</f>
        <v>59732129675791</v>
      </c>
      <c r="R60" s="39">
        <f>$AD$5</f>
        <v>859047860295</v>
      </c>
      <c r="S60" s="39">
        <f>$AC$5</f>
        <v>12545691535</v>
      </c>
      <c r="T60" s="39">
        <f>$AB$5</f>
        <v>186368535</v>
      </c>
    </row>
    <row r="61" spans="10:22">
      <c r="J61" s="39">
        <f>$AK$5</f>
        <v>8.4708966672821023E+24</v>
      </c>
      <c r="K61" s="39">
        <f>$AJ$5</f>
        <v>1.1503166289706361E+23</v>
      </c>
      <c r="L61" s="63">
        <f>$AV$5</f>
        <v>26626546</v>
      </c>
      <c r="M61" s="39">
        <f>$AH$5</f>
        <v>2.162994034885931E+19</v>
      </c>
      <c r="N61" s="39">
        <f>$AG$5</f>
        <v>3.0024635741202643E+17</v>
      </c>
      <c r="O61" s="39">
        <f>$AF$5</f>
        <v>4210038387792135</v>
      </c>
      <c r="P61" s="39">
        <f>$AE$5</f>
        <v>59732129675791</v>
      </c>
      <c r="Q61" s="39">
        <f>$AD$5</f>
        <v>859047860295</v>
      </c>
      <c r="R61" s="39">
        <f>$AC$5</f>
        <v>12545691535</v>
      </c>
      <c r="S61" s="39">
        <f>$AB$5</f>
        <v>186368535</v>
      </c>
      <c r="T61" s="39">
        <f>$AA$5</f>
        <v>2820151</v>
      </c>
    </row>
    <row r="62" spans="10:22">
      <c r="J62" s="39">
        <f>$AJ$5</f>
        <v>1.1503166289706361E+23</v>
      </c>
      <c r="K62" s="39">
        <f>$AI$5</f>
        <v>1.5716684413122047E+21</v>
      </c>
      <c r="L62" s="63">
        <f>$AU$5</f>
        <v>401968</v>
      </c>
      <c r="M62" s="39">
        <f>$AG$5</f>
        <v>3.0024635741202643E+17</v>
      </c>
      <c r="N62" s="39">
        <f>$AF$5</f>
        <v>4210038387792135</v>
      </c>
      <c r="O62" s="39">
        <f>$AE$5</f>
        <v>59732129675791</v>
      </c>
      <c r="P62" s="39">
        <f>$AD$5</f>
        <v>859047860295</v>
      </c>
      <c r="Q62" s="39">
        <f>$AC$5</f>
        <v>12545691535</v>
      </c>
      <c r="R62" s="39">
        <f>$AB$5</f>
        <v>186368535</v>
      </c>
      <c r="S62" s="39">
        <f>$AA$5</f>
        <v>2820151</v>
      </c>
      <c r="T62" s="39">
        <f>$Z$5</f>
        <v>43515</v>
      </c>
    </row>
    <row r="63" spans="10:22">
      <c r="J63" s="39">
        <f>$AI$5</f>
        <v>1.5716684413122047E+21</v>
      </c>
      <c r="K63" s="39">
        <f>$AH$5</f>
        <v>2.162994034885931E+19</v>
      </c>
      <c r="L63" s="63">
        <f>$AT$5</f>
        <v>6184</v>
      </c>
      <c r="M63" s="39">
        <f>$AF$5</f>
        <v>4210038387792135</v>
      </c>
      <c r="N63" s="39">
        <f>$AE$5</f>
        <v>59732129675791</v>
      </c>
      <c r="O63" s="39">
        <f>$AD$5</f>
        <v>859047860295</v>
      </c>
      <c r="P63" s="39">
        <f>$AC$5</f>
        <v>12545691535</v>
      </c>
      <c r="Q63" s="39">
        <f>$AB$5</f>
        <v>186368535</v>
      </c>
      <c r="R63" s="39">
        <f>$AA$5</f>
        <v>2820151</v>
      </c>
      <c r="S63" s="39">
        <f>$Z$5</f>
        <v>43515</v>
      </c>
      <c r="T63" s="39">
        <f>$Y$5</f>
        <v>685</v>
      </c>
    </row>
    <row r="64" spans="10:22" ht="15.75" thickBot="1">
      <c r="J64" s="70">
        <f>$AH$5</f>
        <v>2.162994034885931E+19</v>
      </c>
      <c r="K64" s="70">
        <f>$AG$5</f>
        <v>3.0024635741202643E+17</v>
      </c>
      <c r="L64" s="71">
        <f>$AS$5</f>
        <v>97</v>
      </c>
      <c r="M64" s="70">
        <f>$AE$5</f>
        <v>59732129675791</v>
      </c>
      <c r="N64" s="70">
        <f>$AD$5</f>
        <v>859047860295</v>
      </c>
      <c r="O64" s="70">
        <f>$AC$5</f>
        <v>12545691535</v>
      </c>
      <c r="P64" s="70">
        <f>$AB$5</f>
        <v>186368535</v>
      </c>
      <c r="Q64" s="70">
        <f>$AA$5</f>
        <v>2820151</v>
      </c>
      <c r="R64" s="70">
        <f>$Z$5</f>
        <v>43515</v>
      </c>
      <c r="S64" s="70">
        <f>$Y$5</f>
        <v>685</v>
      </c>
      <c r="T64" s="70">
        <f>$Y$2</f>
        <v>11</v>
      </c>
      <c r="U64" s="16" t="str">
        <f>[1]!xDiv([1]!xMatDet(J54:T64),[1]!xMatDet(J65:T75))</f>
        <v>-1.57490645212776401477799569309E-8</v>
      </c>
    </row>
    <row r="65" spans="10:22">
      <c r="J65" s="39">
        <f>$AR$5</f>
        <v>1.1077700566821677E+38</v>
      </c>
      <c r="K65" s="39">
        <f>$AQ$5</f>
        <v>1.4697437693587362E+36</v>
      </c>
      <c r="L65" s="39">
        <f>$AP$5</f>
        <v>1.9538613311576207E+34</v>
      </c>
      <c r="M65" s="39">
        <f>$AO$5</f>
        <v>2.6034054115613975E+32</v>
      </c>
      <c r="N65" s="39">
        <f>$AN$5</f>
        <v>3.4781605591867382E+30</v>
      </c>
      <c r="O65" s="39">
        <f>$AM$5</f>
        <v>4.6613881837492098E+28</v>
      </c>
      <c r="P65" s="39">
        <f>$AL$5</f>
        <v>6.2701584820619147E+26</v>
      </c>
      <c r="Q65" s="39">
        <f>$AK$5</f>
        <v>8.4708966672821023E+24</v>
      </c>
      <c r="R65" s="39">
        <f>$AJ$5</f>
        <v>1.1503166289706361E+23</v>
      </c>
      <c r="S65" s="39">
        <f>$AI$5</f>
        <v>1.5716684413122047E+21</v>
      </c>
      <c r="T65" s="39">
        <f>$AH$5</f>
        <v>2.162994034885931E+19</v>
      </c>
    </row>
    <row r="66" spans="10:22">
      <c r="J66" s="39">
        <f>$AQ$5</f>
        <v>1.4697437693587362E+36</v>
      </c>
      <c r="K66" s="39">
        <f>$AP$5</f>
        <v>1.9538613311576207E+34</v>
      </c>
      <c r="L66" s="39">
        <f>$AO$5</f>
        <v>2.6034054115613975E+32</v>
      </c>
      <c r="M66" s="39">
        <f>$AN$5</f>
        <v>3.4781605591867382E+30</v>
      </c>
      <c r="N66" s="39">
        <f>$AM$5</f>
        <v>4.6613881837492098E+28</v>
      </c>
      <c r="O66" s="39">
        <f>$AL$5</f>
        <v>6.2701584820619147E+26</v>
      </c>
      <c r="P66" s="39">
        <f>$AK$5</f>
        <v>8.4708966672821023E+24</v>
      </c>
      <c r="Q66" s="39">
        <f>$AJ$5</f>
        <v>1.1503166289706361E+23</v>
      </c>
      <c r="R66" s="39">
        <f>$AI$5</f>
        <v>1.5716684413122047E+21</v>
      </c>
      <c r="S66" s="39">
        <f>$AH$5</f>
        <v>2.162994034885931E+19</v>
      </c>
      <c r="T66" s="39">
        <f>$AG$5</f>
        <v>3.0024635741202643E+17</v>
      </c>
    </row>
    <row r="67" spans="10:22">
      <c r="J67" s="39">
        <f>$AP$5</f>
        <v>1.9538613311576207E+34</v>
      </c>
      <c r="K67" s="39">
        <f>$AO$5</f>
        <v>2.6034054115613975E+32</v>
      </c>
      <c r="L67" s="39">
        <f>$AN$5</f>
        <v>3.4781605591867382E+30</v>
      </c>
      <c r="M67" s="39">
        <f>$AM$5</f>
        <v>4.6613881837492098E+28</v>
      </c>
      <c r="N67" s="39">
        <f>$AL$5</f>
        <v>6.2701584820619147E+26</v>
      </c>
      <c r="O67" s="39">
        <f>$AK$5</f>
        <v>8.4708966672821023E+24</v>
      </c>
      <c r="P67" s="39">
        <f>$AJ$5</f>
        <v>1.1503166289706361E+23</v>
      </c>
      <c r="Q67" s="39">
        <f>$AI$5</f>
        <v>1.5716684413122047E+21</v>
      </c>
      <c r="R67" s="39">
        <f>$AH$5</f>
        <v>2.162994034885931E+19</v>
      </c>
      <c r="S67" s="39">
        <f>$AG$5</f>
        <v>3.0024635741202643E+17</v>
      </c>
      <c r="T67" s="39">
        <f>$AF$5</f>
        <v>4210038387792135</v>
      </c>
    </row>
    <row r="68" spans="10:22">
      <c r="J68" s="39">
        <f>$AO$5</f>
        <v>2.6034054115613975E+32</v>
      </c>
      <c r="K68" s="39">
        <f>$AN$5</f>
        <v>3.4781605591867382E+30</v>
      </c>
      <c r="L68" s="39">
        <f>$AM$5</f>
        <v>4.6613881837492098E+28</v>
      </c>
      <c r="M68" s="39">
        <f>$AL$5</f>
        <v>6.2701584820619147E+26</v>
      </c>
      <c r="N68" s="39">
        <f>$AK$5</f>
        <v>8.4708966672821023E+24</v>
      </c>
      <c r="O68" s="39">
        <f>$AJ$5</f>
        <v>1.1503166289706361E+23</v>
      </c>
      <c r="P68" s="39">
        <f>$AI$5</f>
        <v>1.5716684413122047E+21</v>
      </c>
      <c r="Q68" s="39">
        <f>$AH$5</f>
        <v>2.162994034885931E+19</v>
      </c>
      <c r="R68" s="39">
        <f>$AG$5</f>
        <v>3.0024635741202643E+17</v>
      </c>
      <c r="S68" s="39">
        <f>$AF$5</f>
        <v>4210038387792135</v>
      </c>
      <c r="T68" s="39">
        <f>$AE$5</f>
        <v>59732129675791</v>
      </c>
    </row>
    <row r="69" spans="10:22">
      <c r="J69" s="39">
        <f>$AN$5</f>
        <v>3.4781605591867382E+30</v>
      </c>
      <c r="K69" s="39">
        <f>$AM$5</f>
        <v>4.6613881837492098E+28</v>
      </c>
      <c r="L69" s="39">
        <f>$AL$5</f>
        <v>6.2701584820619147E+26</v>
      </c>
      <c r="M69" s="39">
        <f>$AK$5</f>
        <v>8.4708966672821023E+24</v>
      </c>
      <c r="N69" s="39">
        <f>$AJ$5</f>
        <v>1.1503166289706361E+23</v>
      </c>
      <c r="O69" s="39">
        <f>$AI$5</f>
        <v>1.5716684413122047E+21</v>
      </c>
      <c r="P69" s="39">
        <f>$AH$5</f>
        <v>2.162994034885931E+19</v>
      </c>
      <c r="Q69" s="39">
        <f>$AG$5</f>
        <v>3.0024635741202643E+17</v>
      </c>
      <c r="R69" s="39">
        <f>$AF$5</f>
        <v>4210038387792135</v>
      </c>
      <c r="S69" s="39">
        <f>$AE$5</f>
        <v>59732129675791</v>
      </c>
      <c r="T69" s="39">
        <f>$AD$5</f>
        <v>859047860295</v>
      </c>
    </row>
    <row r="70" spans="10:22">
      <c r="J70" s="39">
        <f>$AM$5</f>
        <v>4.6613881837492098E+28</v>
      </c>
      <c r="K70" s="39">
        <f>$AL$5</f>
        <v>6.2701584820619147E+26</v>
      </c>
      <c r="L70" s="39">
        <f>$AK$5</f>
        <v>8.4708966672821023E+24</v>
      </c>
      <c r="M70" s="39">
        <f>$AJ$5</f>
        <v>1.1503166289706361E+23</v>
      </c>
      <c r="N70" s="39">
        <f>$AI$5</f>
        <v>1.5716684413122047E+21</v>
      </c>
      <c r="O70" s="39">
        <f>$AH$5</f>
        <v>2.162994034885931E+19</v>
      </c>
      <c r="P70" s="39">
        <f>$AG$5</f>
        <v>3.0024635741202643E+17</v>
      </c>
      <c r="Q70" s="39">
        <f>$AF$5</f>
        <v>4210038387792135</v>
      </c>
      <c r="R70" s="39">
        <f>$AE$5</f>
        <v>59732129675791</v>
      </c>
      <c r="S70" s="39">
        <f>$AD$5</f>
        <v>859047860295</v>
      </c>
      <c r="T70" s="39">
        <f>$AC$5</f>
        <v>12545691535</v>
      </c>
    </row>
    <row r="71" spans="10:22">
      <c r="J71" s="39">
        <f>$AL$5</f>
        <v>6.2701584820619147E+26</v>
      </c>
      <c r="K71" s="39">
        <f>$AK$5</f>
        <v>8.4708966672821023E+24</v>
      </c>
      <c r="L71" s="39">
        <f>$AJ$5</f>
        <v>1.1503166289706361E+23</v>
      </c>
      <c r="M71" s="39">
        <f>$AI$5</f>
        <v>1.5716684413122047E+21</v>
      </c>
      <c r="N71" s="39">
        <f>$AH$5</f>
        <v>2.162994034885931E+19</v>
      </c>
      <c r="O71" s="39">
        <f>$AG$5</f>
        <v>3.0024635741202643E+17</v>
      </c>
      <c r="P71" s="39">
        <f>$AF$5</f>
        <v>4210038387792135</v>
      </c>
      <c r="Q71" s="39">
        <f>$AE$5</f>
        <v>59732129675791</v>
      </c>
      <c r="R71" s="39">
        <f>$AD$5</f>
        <v>859047860295</v>
      </c>
      <c r="S71" s="39">
        <f>$AC$5</f>
        <v>12545691535</v>
      </c>
      <c r="T71" s="39">
        <f>$AB$5</f>
        <v>186368535</v>
      </c>
    </row>
    <row r="72" spans="10:22">
      <c r="J72" s="39">
        <f>$AK$5</f>
        <v>8.4708966672821023E+24</v>
      </c>
      <c r="K72" s="39">
        <f>$AJ$5</f>
        <v>1.1503166289706361E+23</v>
      </c>
      <c r="L72" s="39">
        <f>$AI$5</f>
        <v>1.5716684413122047E+21</v>
      </c>
      <c r="M72" s="39">
        <f>$AH$5</f>
        <v>2.162994034885931E+19</v>
      </c>
      <c r="N72" s="39">
        <f>$AG$5</f>
        <v>3.0024635741202643E+17</v>
      </c>
      <c r="O72" s="39">
        <f>$AF$5</f>
        <v>4210038387792135</v>
      </c>
      <c r="P72" s="39">
        <f>$AE$5</f>
        <v>59732129675791</v>
      </c>
      <c r="Q72" s="39">
        <f>$AD$5</f>
        <v>859047860295</v>
      </c>
      <c r="R72" s="39">
        <f>$AC$5</f>
        <v>12545691535</v>
      </c>
      <c r="S72" s="39">
        <f>$AB$5</f>
        <v>186368535</v>
      </c>
      <c r="T72" s="39">
        <f>$AA$5</f>
        <v>2820151</v>
      </c>
    </row>
    <row r="73" spans="10:22">
      <c r="J73" s="39">
        <f>$AJ$5</f>
        <v>1.1503166289706361E+23</v>
      </c>
      <c r="K73" s="39">
        <f>$AI$5</f>
        <v>1.5716684413122047E+21</v>
      </c>
      <c r="L73" s="39">
        <f>$AH$5</f>
        <v>2.162994034885931E+19</v>
      </c>
      <c r="M73" s="39">
        <f>$AG$5</f>
        <v>3.0024635741202643E+17</v>
      </c>
      <c r="N73" s="39">
        <f>$AF$5</f>
        <v>4210038387792135</v>
      </c>
      <c r="O73" s="39">
        <f>$AE$5</f>
        <v>59732129675791</v>
      </c>
      <c r="P73" s="39">
        <f>$AD$5</f>
        <v>859047860295</v>
      </c>
      <c r="Q73" s="39">
        <f>$AC$5</f>
        <v>12545691535</v>
      </c>
      <c r="R73" s="39">
        <f>$AB$5</f>
        <v>186368535</v>
      </c>
      <c r="S73" s="39">
        <f>$AA$5</f>
        <v>2820151</v>
      </c>
      <c r="T73" s="39">
        <f>$Z$5</f>
        <v>43515</v>
      </c>
    </row>
    <row r="74" spans="10:22">
      <c r="J74" s="39">
        <f>$AI$5</f>
        <v>1.5716684413122047E+21</v>
      </c>
      <c r="K74" s="39">
        <f>$AH$5</f>
        <v>2.162994034885931E+19</v>
      </c>
      <c r="L74" s="39">
        <f>$AG$5</f>
        <v>3.0024635741202643E+17</v>
      </c>
      <c r="M74" s="39">
        <f>$AF$5</f>
        <v>4210038387792135</v>
      </c>
      <c r="N74" s="39">
        <f>$AE$5</f>
        <v>59732129675791</v>
      </c>
      <c r="O74" s="39">
        <f>$AD$5</f>
        <v>859047860295</v>
      </c>
      <c r="P74" s="39">
        <f>$AC$5</f>
        <v>12545691535</v>
      </c>
      <c r="Q74" s="39">
        <f>$AB$5</f>
        <v>186368535</v>
      </c>
      <c r="R74" s="39">
        <f>$AA$5</f>
        <v>2820151</v>
      </c>
      <c r="S74" s="39">
        <f>$Z$5</f>
        <v>43515</v>
      </c>
      <c r="T74" s="39">
        <f>$Y$5</f>
        <v>685</v>
      </c>
    </row>
    <row r="75" spans="10:22">
      <c r="J75" s="39">
        <f>$AH$5</f>
        <v>2.162994034885931E+19</v>
      </c>
      <c r="K75" s="39">
        <f>$AG$5</f>
        <v>3.0024635741202643E+17</v>
      </c>
      <c r="L75" s="39">
        <f>$AF$5</f>
        <v>4210038387792135</v>
      </c>
      <c r="M75" s="39">
        <f>$AE$5</f>
        <v>59732129675791</v>
      </c>
      <c r="N75" s="39">
        <f>$AD$5</f>
        <v>859047860295</v>
      </c>
      <c r="O75" s="39">
        <f>$AC$5</f>
        <v>12545691535</v>
      </c>
      <c r="P75" s="39">
        <f>$AB$5</f>
        <v>186368535</v>
      </c>
      <c r="Q75" s="39">
        <f>$AA$5</f>
        <v>2820151</v>
      </c>
      <c r="R75" s="39">
        <f>$Z$5</f>
        <v>43515</v>
      </c>
      <c r="S75" s="39">
        <f>$Y$5</f>
        <v>685</v>
      </c>
      <c r="T75" s="39">
        <f>$Y$2</f>
        <v>11</v>
      </c>
    </row>
    <row r="76" spans="10:22">
      <c r="J76" s="39"/>
      <c r="K76" s="39"/>
      <c r="L76" s="39"/>
      <c r="M76" s="39"/>
      <c r="N76" s="39"/>
      <c r="O76" s="39"/>
      <c r="P76" s="39"/>
      <c r="Q76" s="39"/>
      <c r="R76" s="39"/>
      <c r="S76" s="39"/>
      <c r="T76" s="39"/>
    </row>
    <row r="77" spans="10:22">
      <c r="J77" s="39"/>
      <c r="K77" s="39"/>
      <c r="L77" s="39"/>
      <c r="M77" s="39"/>
      <c r="N77" s="39"/>
      <c r="O77" s="39"/>
      <c r="P77" s="39"/>
      <c r="Q77" s="39"/>
      <c r="R77" s="39"/>
      <c r="S77" s="39"/>
      <c r="T77" s="39"/>
    </row>
    <row r="78" spans="10:22">
      <c r="J78" s="39"/>
      <c r="K78" s="39"/>
      <c r="L78" s="39"/>
      <c r="M78" s="39"/>
      <c r="N78" s="39"/>
      <c r="O78" s="39"/>
      <c r="P78" s="39"/>
      <c r="Q78" s="39"/>
      <c r="R78" s="39"/>
      <c r="S78" s="39"/>
      <c r="T78" s="39"/>
      <c r="V78" s="16"/>
    </row>
    <row r="79" spans="10:22">
      <c r="J79" s="39">
        <f>$AR$5</f>
        <v>1.1077700566821677E+38</v>
      </c>
      <c r="K79" s="39">
        <f>$AQ$5</f>
        <v>1.4697437693587362E+36</v>
      </c>
      <c r="L79" s="39">
        <f>$AP$5</f>
        <v>1.9538613311576207E+34</v>
      </c>
      <c r="M79" s="63">
        <f>$BC$5</f>
        <v>2.2533742029544515E+20</v>
      </c>
      <c r="N79" s="39">
        <f>$AN$5</f>
        <v>3.4781605591867382E+30</v>
      </c>
      <c r="O79" s="39">
        <f>$AM$5</f>
        <v>4.6613881837492098E+28</v>
      </c>
      <c r="P79" s="39">
        <f>$AL$5</f>
        <v>6.2701584820619147E+26</v>
      </c>
      <c r="Q79" s="39">
        <f>$AK$5</f>
        <v>8.4708966672821023E+24</v>
      </c>
      <c r="R79" s="39">
        <f>$AJ$5</f>
        <v>1.1503166289706361E+23</v>
      </c>
      <c r="S79" s="39">
        <f>$AI$5</f>
        <v>1.5716684413122047E+21</v>
      </c>
      <c r="T79" s="39">
        <f>$AH$5</f>
        <v>2.162994034885931E+19</v>
      </c>
      <c r="V79" s="24"/>
    </row>
    <row r="80" spans="10:22">
      <c r="J80" s="39">
        <f>$AQ$5</f>
        <v>1.4697437693587362E+36</v>
      </c>
      <c r="K80" s="39">
        <f>$AP$5</f>
        <v>1.9538613311576207E+34</v>
      </c>
      <c r="L80" s="39">
        <f>$AO$5</f>
        <v>2.6034054115613975E+32</v>
      </c>
      <c r="M80" s="63">
        <f>$BB$5</f>
        <v>3.1024417127888937E+18</v>
      </c>
      <c r="N80" s="39">
        <f>$AM$5</f>
        <v>4.6613881837492098E+28</v>
      </c>
      <c r="O80" s="39">
        <f>$AL$5</f>
        <v>6.2701584820619147E+26</v>
      </c>
      <c r="P80" s="39">
        <f>$AK$5</f>
        <v>8.4708966672821023E+24</v>
      </c>
      <c r="Q80" s="39">
        <f>$AJ$5</f>
        <v>1.1503166289706361E+23</v>
      </c>
      <c r="R80" s="39">
        <f>$AI$5</f>
        <v>1.5716684413122047E+21</v>
      </c>
      <c r="S80" s="39">
        <f>$AH$5</f>
        <v>2.162994034885931E+19</v>
      </c>
      <c r="T80" s="39">
        <f>$AG$5</f>
        <v>3.0024635741202643E+17</v>
      </c>
    </row>
    <row r="81" spans="10:21">
      <c r="J81" s="39">
        <f>$AP$5</f>
        <v>1.9538613311576207E+34</v>
      </c>
      <c r="K81" s="39">
        <f>$AO$5</f>
        <v>2.6034054115613975E+32</v>
      </c>
      <c r="L81" s="39">
        <f>$AN$5</f>
        <v>3.4781605591867382E+30</v>
      </c>
      <c r="M81" s="63">
        <f>$BA$5</f>
        <v>4.3074374358992288E+16</v>
      </c>
      <c r="N81" s="39">
        <f>$AL$5</f>
        <v>6.2701584820619147E+26</v>
      </c>
      <c r="O81" s="39">
        <f>$AK$5</f>
        <v>8.4708966672821023E+24</v>
      </c>
      <c r="P81" s="39">
        <f>$AJ$5</f>
        <v>1.1503166289706361E+23</v>
      </c>
      <c r="Q81" s="39">
        <f>$AI$5</f>
        <v>1.5716684413122047E+21</v>
      </c>
      <c r="R81" s="39">
        <f>$AH$5</f>
        <v>2.162994034885931E+19</v>
      </c>
      <c r="S81" s="39">
        <f>$AG$5</f>
        <v>3.0024635741202643E+17</v>
      </c>
      <c r="T81" s="39">
        <f>$AF$5</f>
        <v>4210038387792135</v>
      </c>
    </row>
    <row r="82" spans="10:21">
      <c r="J82" s="39">
        <f>$AO$5</f>
        <v>2.6034054115613975E+32</v>
      </c>
      <c r="K82" s="39">
        <f>$AN$5</f>
        <v>3.4781605591867382E+30</v>
      </c>
      <c r="L82" s="39">
        <f>$AM$5</f>
        <v>4.6613881837492098E+28</v>
      </c>
      <c r="M82" s="63">
        <f>$AZ$5</f>
        <v>603964096749226</v>
      </c>
      <c r="N82" s="39">
        <f>$AK$5</f>
        <v>8.4708966672821023E+24</v>
      </c>
      <c r="O82" s="39">
        <f>$AJ$5</f>
        <v>1.1503166289706361E+23</v>
      </c>
      <c r="P82" s="39">
        <f>$AI$5</f>
        <v>1.5716684413122047E+21</v>
      </c>
      <c r="Q82" s="39">
        <f>$AH$5</f>
        <v>2.162994034885931E+19</v>
      </c>
      <c r="R82" s="39">
        <f>$AG$5</f>
        <v>3.0024635741202643E+17</v>
      </c>
      <c r="S82" s="39">
        <f>$AF$5</f>
        <v>4210038387792135</v>
      </c>
      <c r="T82" s="39">
        <f>$AE$5</f>
        <v>59732129675791</v>
      </c>
    </row>
    <row r="83" spans="10:21">
      <c r="J83" s="39">
        <f>$AN$5</f>
        <v>3.4781605591867382E+30</v>
      </c>
      <c r="K83" s="39">
        <f>$AM$5</f>
        <v>4.6613881837492098E+28</v>
      </c>
      <c r="L83" s="39">
        <f>$AL$5</f>
        <v>6.2701584820619147E+26</v>
      </c>
      <c r="M83" s="63">
        <f>$AY$5</f>
        <v>8565991486948</v>
      </c>
      <c r="N83" s="39">
        <f>$AJ$5</f>
        <v>1.1503166289706361E+23</v>
      </c>
      <c r="O83" s="39">
        <f>$AI$5</f>
        <v>1.5716684413122047E+21</v>
      </c>
      <c r="P83" s="39">
        <f>$AH$5</f>
        <v>2.162994034885931E+19</v>
      </c>
      <c r="Q83" s="39">
        <f>$AG$5</f>
        <v>3.0024635741202643E+17</v>
      </c>
      <c r="R83" s="39">
        <f>$AF$5</f>
        <v>4210038387792135</v>
      </c>
      <c r="S83" s="39">
        <f>$AE$5</f>
        <v>59732129675791</v>
      </c>
      <c r="T83" s="39">
        <f>$AD$5</f>
        <v>859047860295</v>
      </c>
    </row>
    <row r="84" spans="10:21">
      <c r="J84" s="39">
        <f>$AM$5</f>
        <v>4.6613881837492098E+28</v>
      </c>
      <c r="K84" s="39">
        <f>$AL$5</f>
        <v>6.2701584820619147E+26</v>
      </c>
      <c r="L84" s="39">
        <f>$AK$5</f>
        <v>8.4708966672821023E+24</v>
      </c>
      <c r="M84" s="63">
        <f>$AX$5</f>
        <v>123100393474</v>
      </c>
      <c r="N84" s="39">
        <f>$AI$5</f>
        <v>1.5716684413122047E+21</v>
      </c>
      <c r="O84" s="39">
        <f>$AH$5</f>
        <v>2.162994034885931E+19</v>
      </c>
      <c r="P84" s="39">
        <f>$AG$5</f>
        <v>3.0024635741202643E+17</v>
      </c>
      <c r="Q84" s="39">
        <f>$AF$5</f>
        <v>4210038387792135</v>
      </c>
      <c r="R84" s="39">
        <f>$AE$5</f>
        <v>59732129675791</v>
      </c>
      <c r="S84" s="39">
        <f>$AD$5</f>
        <v>859047860295</v>
      </c>
      <c r="T84" s="39">
        <f>$AC$5</f>
        <v>12545691535</v>
      </c>
    </row>
    <row r="85" spans="10:21">
      <c r="J85" s="39">
        <f>$AL$5</f>
        <v>6.2701584820619147E+26</v>
      </c>
      <c r="K85" s="39">
        <f>$AK$5</f>
        <v>8.4708966672821023E+24</v>
      </c>
      <c r="L85" s="39">
        <f>$AJ$5</f>
        <v>1.1503166289706361E+23</v>
      </c>
      <c r="M85" s="63">
        <f>$AW$5</f>
        <v>1795576924</v>
      </c>
      <c r="N85" s="39">
        <f>$AH$5</f>
        <v>2.162994034885931E+19</v>
      </c>
      <c r="O85" s="39">
        <f>$AG$5</f>
        <v>3.0024635741202643E+17</v>
      </c>
      <c r="P85" s="39">
        <f>$AF$5</f>
        <v>4210038387792135</v>
      </c>
      <c r="Q85" s="39">
        <f>$AE$5</f>
        <v>59732129675791</v>
      </c>
      <c r="R85" s="39">
        <f>$AD$5</f>
        <v>859047860295</v>
      </c>
      <c r="S85" s="39">
        <f>$AC$5</f>
        <v>12545691535</v>
      </c>
      <c r="T85" s="39">
        <f>$AB$5</f>
        <v>186368535</v>
      </c>
    </row>
    <row r="86" spans="10:21">
      <c r="J86" s="39">
        <f>$AK$5</f>
        <v>8.4708966672821023E+24</v>
      </c>
      <c r="K86" s="39">
        <f>$AJ$5</f>
        <v>1.1503166289706361E+23</v>
      </c>
      <c r="L86" s="39">
        <f>$AI$5</f>
        <v>1.5716684413122047E+21</v>
      </c>
      <c r="M86" s="63">
        <f>$AV$5</f>
        <v>26626546</v>
      </c>
      <c r="N86" s="39">
        <f>$AG$5</f>
        <v>3.0024635741202643E+17</v>
      </c>
      <c r="O86" s="39">
        <f>$AF$5</f>
        <v>4210038387792135</v>
      </c>
      <c r="P86" s="39">
        <f>$AE$5</f>
        <v>59732129675791</v>
      </c>
      <c r="Q86" s="39">
        <f>$AD$5</f>
        <v>859047860295</v>
      </c>
      <c r="R86" s="39">
        <f>$AC$5</f>
        <v>12545691535</v>
      </c>
      <c r="S86" s="39">
        <f>$AB$5</f>
        <v>186368535</v>
      </c>
      <c r="T86" s="39">
        <f>$AA$5</f>
        <v>2820151</v>
      </c>
    </row>
    <row r="87" spans="10:21">
      <c r="J87" s="39">
        <f>$AJ$5</f>
        <v>1.1503166289706361E+23</v>
      </c>
      <c r="K87" s="39">
        <f>$AI$5</f>
        <v>1.5716684413122047E+21</v>
      </c>
      <c r="L87" s="39">
        <f>$AH$5</f>
        <v>2.162994034885931E+19</v>
      </c>
      <c r="M87" s="63">
        <f>$AU$5</f>
        <v>401968</v>
      </c>
      <c r="N87" s="39">
        <f>$AF$5</f>
        <v>4210038387792135</v>
      </c>
      <c r="O87" s="39">
        <f>$AE$5</f>
        <v>59732129675791</v>
      </c>
      <c r="P87" s="39">
        <f>$AD$5</f>
        <v>859047860295</v>
      </c>
      <c r="Q87" s="39">
        <f>$AC$5</f>
        <v>12545691535</v>
      </c>
      <c r="R87" s="39">
        <f>$AB$5</f>
        <v>186368535</v>
      </c>
      <c r="S87" s="39">
        <f>$AA$5</f>
        <v>2820151</v>
      </c>
      <c r="T87" s="39">
        <f>$Z$5</f>
        <v>43515</v>
      </c>
    </row>
    <row r="88" spans="10:21">
      <c r="J88" s="39">
        <f>$AI$5</f>
        <v>1.5716684413122047E+21</v>
      </c>
      <c r="K88" s="39">
        <f>$AH$5</f>
        <v>2.162994034885931E+19</v>
      </c>
      <c r="L88" s="39">
        <f>$AG$5</f>
        <v>3.0024635741202643E+17</v>
      </c>
      <c r="M88" s="63">
        <f>$AT$5</f>
        <v>6184</v>
      </c>
      <c r="N88" s="39">
        <f>$AE$5</f>
        <v>59732129675791</v>
      </c>
      <c r="O88" s="39">
        <f>$AD$5</f>
        <v>859047860295</v>
      </c>
      <c r="P88" s="39">
        <f>$AC$5</f>
        <v>12545691535</v>
      </c>
      <c r="Q88" s="39">
        <f>$AB$5</f>
        <v>186368535</v>
      </c>
      <c r="R88" s="39">
        <f>$AA$5</f>
        <v>2820151</v>
      </c>
      <c r="S88" s="39">
        <f>$Z$5</f>
        <v>43515</v>
      </c>
      <c r="T88" s="39">
        <f>$Y$5</f>
        <v>685</v>
      </c>
    </row>
    <row r="89" spans="10:21" ht="15.75" thickBot="1">
      <c r="J89" s="70">
        <f>$AH$5</f>
        <v>2.162994034885931E+19</v>
      </c>
      <c r="K89" s="70">
        <f>$AG$5</f>
        <v>3.0024635741202643E+17</v>
      </c>
      <c r="L89" s="70">
        <f>$AF$5</f>
        <v>4210038387792135</v>
      </c>
      <c r="M89" s="71">
        <f>$AS$5</f>
        <v>97</v>
      </c>
      <c r="N89" s="70">
        <f>$AD$5</f>
        <v>859047860295</v>
      </c>
      <c r="O89" s="70">
        <f>$AC$5</f>
        <v>12545691535</v>
      </c>
      <c r="P89" s="70">
        <f>$AB$5</f>
        <v>186368535</v>
      </c>
      <c r="Q89" s="70">
        <f>$AA$5</f>
        <v>2820151</v>
      </c>
      <c r="R89" s="70">
        <f>$Z$5</f>
        <v>43515</v>
      </c>
      <c r="S89" s="70">
        <f>$Y$5</f>
        <v>685</v>
      </c>
      <c r="T89" s="70">
        <f>$Y$2</f>
        <v>11</v>
      </c>
      <c r="U89" s="16" t="str">
        <f>[1]!xDiv([1]!xMatDet(J79:T89),[1]!xMatDet(J90:T100))</f>
        <v>6.08913674621434214920241247377E-7</v>
      </c>
    </row>
    <row r="90" spans="10:21">
      <c r="J90" s="39">
        <f>$AR$5</f>
        <v>1.1077700566821677E+38</v>
      </c>
      <c r="K90" s="39">
        <f>$AQ$5</f>
        <v>1.4697437693587362E+36</v>
      </c>
      <c r="L90" s="39">
        <f>$AP$5</f>
        <v>1.9538613311576207E+34</v>
      </c>
      <c r="M90" s="39">
        <f>$AO$5</f>
        <v>2.6034054115613975E+32</v>
      </c>
      <c r="N90" s="39">
        <f>$AN$5</f>
        <v>3.4781605591867382E+30</v>
      </c>
      <c r="O90" s="39">
        <f>$AM$5</f>
        <v>4.6613881837492098E+28</v>
      </c>
      <c r="P90" s="39">
        <f>$AL$5</f>
        <v>6.2701584820619147E+26</v>
      </c>
      <c r="Q90" s="39">
        <f>$AK$5</f>
        <v>8.4708966672821023E+24</v>
      </c>
      <c r="R90" s="39">
        <f>$AJ$5</f>
        <v>1.1503166289706361E+23</v>
      </c>
      <c r="S90" s="39">
        <f>$AI$5</f>
        <v>1.5716684413122047E+21</v>
      </c>
      <c r="T90" s="39">
        <f>$AH$5</f>
        <v>2.162994034885931E+19</v>
      </c>
    </row>
    <row r="91" spans="10:21">
      <c r="J91" s="39">
        <f>$AQ$5</f>
        <v>1.4697437693587362E+36</v>
      </c>
      <c r="K91" s="39">
        <f>$AP$5</f>
        <v>1.9538613311576207E+34</v>
      </c>
      <c r="L91" s="39">
        <f>$AO$5</f>
        <v>2.6034054115613975E+32</v>
      </c>
      <c r="M91" s="39">
        <f>$AN$5</f>
        <v>3.4781605591867382E+30</v>
      </c>
      <c r="N91" s="39">
        <f>$AM$5</f>
        <v>4.6613881837492098E+28</v>
      </c>
      <c r="O91" s="39">
        <f>$AL$5</f>
        <v>6.2701584820619147E+26</v>
      </c>
      <c r="P91" s="39">
        <f>$AK$5</f>
        <v>8.4708966672821023E+24</v>
      </c>
      <c r="Q91" s="39">
        <f>$AJ$5</f>
        <v>1.1503166289706361E+23</v>
      </c>
      <c r="R91" s="39">
        <f>$AI$5</f>
        <v>1.5716684413122047E+21</v>
      </c>
      <c r="S91" s="39">
        <f>$AH$5</f>
        <v>2.162994034885931E+19</v>
      </c>
      <c r="T91" s="39">
        <f>$AG$5</f>
        <v>3.0024635741202643E+17</v>
      </c>
    </row>
    <row r="92" spans="10:21">
      <c r="J92" s="39">
        <f>$AP$5</f>
        <v>1.9538613311576207E+34</v>
      </c>
      <c r="K92" s="39">
        <f>$AO$5</f>
        <v>2.6034054115613975E+32</v>
      </c>
      <c r="L92" s="39">
        <f>$AN$5</f>
        <v>3.4781605591867382E+30</v>
      </c>
      <c r="M92" s="39">
        <f>$AM$5</f>
        <v>4.6613881837492098E+28</v>
      </c>
      <c r="N92" s="39">
        <f>$AL$5</f>
        <v>6.2701584820619147E+26</v>
      </c>
      <c r="O92" s="39">
        <f>$AK$5</f>
        <v>8.4708966672821023E+24</v>
      </c>
      <c r="P92" s="39">
        <f>$AJ$5</f>
        <v>1.1503166289706361E+23</v>
      </c>
      <c r="Q92" s="39">
        <f>$AI$5</f>
        <v>1.5716684413122047E+21</v>
      </c>
      <c r="R92" s="39">
        <f>$AH$5</f>
        <v>2.162994034885931E+19</v>
      </c>
      <c r="S92" s="39">
        <f>$AG$5</f>
        <v>3.0024635741202643E+17</v>
      </c>
      <c r="T92" s="39">
        <f>$AF$5</f>
        <v>4210038387792135</v>
      </c>
    </row>
    <row r="93" spans="10:21">
      <c r="J93" s="39">
        <f>$AO$5</f>
        <v>2.6034054115613975E+32</v>
      </c>
      <c r="K93" s="39">
        <f>$AN$5</f>
        <v>3.4781605591867382E+30</v>
      </c>
      <c r="L93" s="39">
        <f>$AM$5</f>
        <v>4.6613881837492098E+28</v>
      </c>
      <c r="M93" s="39">
        <f>$AL$5</f>
        <v>6.2701584820619147E+26</v>
      </c>
      <c r="N93" s="39">
        <f>$AK$5</f>
        <v>8.4708966672821023E+24</v>
      </c>
      <c r="O93" s="39">
        <f>$AJ$5</f>
        <v>1.1503166289706361E+23</v>
      </c>
      <c r="P93" s="39">
        <f>$AI$5</f>
        <v>1.5716684413122047E+21</v>
      </c>
      <c r="Q93" s="39">
        <f>$AH$5</f>
        <v>2.162994034885931E+19</v>
      </c>
      <c r="R93" s="39">
        <f>$AG$5</f>
        <v>3.0024635741202643E+17</v>
      </c>
      <c r="S93" s="39">
        <f>$AF$5</f>
        <v>4210038387792135</v>
      </c>
      <c r="T93" s="39">
        <f>$AE$5</f>
        <v>59732129675791</v>
      </c>
    </row>
    <row r="94" spans="10:21">
      <c r="J94" s="39">
        <f>$AN$5</f>
        <v>3.4781605591867382E+30</v>
      </c>
      <c r="K94" s="39">
        <f>$AM$5</f>
        <v>4.6613881837492098E+28</v>
      </c>
      <c r="L94" s="39">
        <f>$AL$5</f>
        <v>6.2701584820619147E+26</v>
      </c>
      <c r="M94" s="39">
        <f>$AK$5</f>
        <v>8.4708966672821023E+24</v>
      </c>
      <c r="N94" s="39">
        <f>$AJ$5</f>
        <v>1.1503166289706361E+23</v>
      </c>
      <c r="O94" s="39">
        <f>$AI$5</f>
        <v>1.5716684413122047E+21</v>
      </c>
      <c r="P94" s="39">
        <f>$AH$5</f>
        <v>2.162994034885931E+19</v>
      </c>
      <c r="Q94" s="39">
        <f>$AG$5</f>
        <v>3.0024635741202643E+17</v>
      </c>
      <c r="R94" s="39">
        <f>$AF$5</f>
        <v>4210038387792135</v>
      </c>
      <c r="S94" s="39">
        <f>$AE$5</f>
        <v>59732129675791</v>
      </c>
      <c r="T94" s="39">
        <f>$AD$5</f>
        <v>859047860295</v>
      </c>
    </row>
    <row r="95" spans="10:21">
      <c r="J95" s="39">
        <f>$AM$5</f>
        <v>4.6613881837492098E+28</v>
      </c>
      <c r="K95" s="39">
        <f>$AL$5</f>
        <v>6.2701584820619147E+26</v>
      </c>
      <c r="L95" s="39">
        <f>$AK$5</f>
        <v>8.4708966672821023E+24</v>
      </c>
      <c r="M95" s="39">
        <f>$AJ$5</f>
        <v>1.1503166289706361E+23</v>
      </c>
      <c r="N95" s="39">
        <f>$AI$5</f>
        <v>1.5716684413122047E+21</v>
      </c>
      <c r="O95" s="39">
        <f>$AH$5</f>
        <v>2.162994034885931E+19</v>
      </c>
      <c r="P95" s="39">
        <f>$AG$5</f>
        <v>3.0024635741202643E+17</v>
      </c>
      <c r="Q95" s="39">
        <f>$AF$5</f>
        <v>4210038387792135</v>
      </c>
      <c r="R95" s="39">
        <f>$AE$5</f>
        <v>59732129675791</v>
      </c>
      <c r="S95" s="39">
        <f>$AD$5</f>
        <v>859047860295</v>
      </c>
      <c r="T95" s="39">
        <f>$AC$5</f>
        <v>12545691535</v>
      </c>
    </row>
    <row r="96" spans="10:21">
      <c r="J96" s="39">
        <f>$AL$5</f>
        <v>6.2701584820619147E+26</v>
      </c>
      <c r="K96" s="39">
        <f>$AK$5</f>
        <v>8.4708966672821023E+24</v>
      </c>
      <c r="L96" s="39">
        <f>$AJ$5</f>
        <v>1.1503166289706361E+23</v>
      </c>
      <c r="M96" s="39">
        <f>$AI$5</f>
        <v>1.5716684413122047E+21</v>
      </c>
      <c r="N96" s="39">
        <f>$AH$5</f>
        <v>2.162994034885931E+19</v>
      </c>
      <c r="O96" s="39">
        <f>$AG$5</f>
        <v>3.0024635741202643E+17</v>
      </c>
      <c r="P96" s="39">
        <f>$AF$5</f>
        <v>4210038387792135</v>
      </c>
      <c r="Q96" s="39">
        <f>$AE$5</f>
        <v>59732129675791</v>
      </c>
      <c r="R96" s="39">
        <f>$AD$5</f>
        <v>859047860295</v>
      </c>
      <c r="S96" s="39">
        <f>$AC$5</f>
        <v>12545691535</v>
      </c>
      <c r="T96" s="39">
        <f>$AB$5</f>
        <v>186368535</v>
      </c>
    </row>
    <row r="97" spans="10:22">
      <c r="J97" s="39">
        <f>$AK$5</f>
        <v>8.4708966672821023E+24</v>
      </c>
      <c r="K97" s="39">
        <f>$AJ$5</f>
        <v>1.1503166289706361E+23</v>
      </c>
      <c r="L97" s="39">
        <f>$AI$5</f>
        <v>1.5716684413122047E+21</v>
      </c>
      <c r="M97" s="39">
        <f>$AH$5</f>
        <v>2.162994034885931E+19</v>
      </c>
      <c r="N97" s="39">
        <f>$AG$5</f>
        <v>3.0024635741202643E+17</v>
      </c>
      <c r="O97" s="39">
        <f>$AF$5</f>
        <v>4210038387792135</v>
      </c>
      <c r="P97" s="39">
        <f>$AE$5</f>
        <v>59732129675791</v>
      </c>
      <c r="Q97" s="39">
        <f>$AD$5</f>
        <v>859047860295</v>
      </c>
      <c r="R97" s="39">
        <f>$AC$5</f>
        <v>12545691535</v>
      </c>
      <c r="S97" s="39">
        <f>$AB$5</f>
        <v>186368535</v>
      </c>
      <c r="T97" s="39">
        <f>$AA$5</f>
        <v>2820151</v>
      </c>
    </row>
    <row r="98" spans="10:22">
      <c r="J98" s="39">
        <f>$AJ$5</f>
        <v>1.1503166289706361E+23</v>
      </c>
      <c r="K98" s="39">
        <f>$AI$5</f>
        <v>1.5716684413122047E+21</v>
      </c>
      <c r="L98" s="39">
        <f>$AH$5</f>
        <v>2.162994034885931E+19</v>
      </c>
      <c r="M98" s="39">
        <f>$AG$5</f>
        <v>3.0024635741202643E+17</v>
      </c>
      <c r="N98" s="39">
        <f>$AF$5</f>
        <v>4210038387792135</v>
      </c>
      <c r="O98" s="39">
        <f>$AE$5</f>
        <v>59732129675791</v>
      </c>
      <c r="P98" s="39">
        <f>$AD$5</f>
        <v>859047860295</v>
      </c>
      <c r="Q98" s="39">
        <f>$AC$5</f>
        <v>12545691535</v>
      </c>
      <c r="R98" s="39">
        <f>$AB$5</f>
        <v>186368535</v>
      </c>
      <c r="S98" s="39">
        <f>$AA$5</f>
        <v>2820151</v>
      </c>
      <c r="T98" s="39">
        <f>$Z$5</f>
        <v>43515</v>
      </c>
    </row>
    <row r="99" spans="10:22">
      <c r="J99" s="39">
        <f>$AI$5</f>
        <v>1.5716684413122047E+21</v>
      </c>
      <c r="K99" s="39">
        <f>$AH$5</f>
        <v>2.162994034885931E+19</v>
      </c>
      <c r="L99" s="39">
        <f>$AG$5</f>
        <v>3.0024635741202643E+17</v>
      </c>
      <c r="M99" s="39">
        <f>$AF$5</f>
        <v>4210038387792135</v>
      </c>
      <c r="N99" s="39">
        <f>$AE$5</f>
        <v>59732129675791</v>
      </c>
      <c r="O99" s="39">
        <f>$AD$5</f>
        <v>859047860295</v>
      </c>
      <c r="P99" s="39">
        <f>$AC$5</f>
        <v>12545691535</v>
      </c>
      <c r="Q99" s="39">
        <f>$AB$5</f>
        <v>186368535</v>
      </c>
      <c r="R99" s="39">
        <f>$AA$5</f>
        <v>2820151</v>
      </c>
      <c r="S99" s="39">
        <f>$Z$5</f>
        <v>43515</v>
      </c>
      <c r="T99" s="39">
        <f>$Y$5</f>
        <v>685</v>
      </c>
    </row>
    <row r="100" spans="10:22">
      <c r="J100" s="39">
        <f>$AH$5</f>
        <v>2.162994034885931E+19</v>
      </c>
      <c r="K100" s="39">
        <f>$AG$5</f>
        <v>3.0024635741202643E+17</v>
      </c>
      <c r="L100" s="39">
        <f>$AF$5</f>
        <v>4210038387792135</v>
      </c>
      <c r="M100" s="39">
        <f>$AE$5</f>
        <v>59732129675791</v>
      </c>
      <c r="N100" s="39">
        <f>$AD$5</f>
        <v>859047860295</v>
      </c>
      <c r="O100" s="39">
        <f>$AC$5</f>
        <v>12545691535</v>
      </c>
      <c r="P100" s="39">
        <f>$AB$5</f>
        <v>186368535</v>
      </c>
      <c r="Q100" s="39">
        <f>$AA$5</f>
        <v>2820151</v>
      </c>
      <c r="R100" s="39">
        <f>$Z$5</f>
        <v>43515</v>
      </c>
      <c r="S100" s="39">
        <f>$Y$5</f>
        <v>685</v>
      </c>
      <c r="T100" s="39">
        <f>$Y$2</f>
        <v>11</v>
      </c>
    </row>
    <row r="101" spans="10:22"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</row>
    <row r="102" spans="10:22"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</row>
    <row r="103" spans="10:22">
      <c r="J103" s="39"/>
      <c r="K103" s="39"/>
      <c r="L103" s="39"/>
      <c r="M103" s="39"/>
      <c r="N103" s="39"/>
      <c r="O103" s="39"/>
      <c r="P103" s="39"/>
      <c r="Q103" s="39"/>
      <c r="R103" s="39"/>
      <c r="S103" s="39"/>
      <c r="T103" s="39"/>
      <c r="V103" s="16"/>
    </row>
    <row r="104" spans="10:22">
      <c r="J104" s="39">
        <f>$AR$5</f>
        <v>1.1077700566821677E+38</v>
      </c>
      <c r="K104" s="39">
        <f>$AQ$5</f>
        <v>1.4697437693587362E+36</v>
      </c>
      <c r="L104" s="39">
        <f>$AP$5</f>
        <v>1.9538613311576207E+34</v>
      </c>
      <c r="M104" s="39">
        <f>$AO$5</f>
        <v>2.6034054115613975E+32</v>
      </c>
      <c r="N104" s="63">
        <f>$BC$5</f>
        <v>2.2533742029544515E+20</v>
      </c>
      <c r="O104" s="39">
        <f>$AM$5</f>
        <v>4.6613881837492098E+28</v>
      </c>
      <c r="P104" s="39">
        <f>$AL$5</f>
        <v>6.2701584820619147E+26</v>
      </c>
      <c r="Q104" s="39">
        <f>$AK$5</f>
        <v>8.4708966672821023E+24</v>
      </c>
      <c r="R104" s="39">
        <f>$AJ$5</f>
        <v>1.1503166289706361E+23</v>
      </c>
      <c r="S104" s="39">
        <f>$AI$5</f>
        <v>1.5716684413122047E+21</v>
      </c>
      <c r="T104" s="39">
        <f>$AH$5</f>
        <v>2.162994034885931E+19</v>
      </c>
      <c r="V104" s="24"/>
    </row>
    <row r="105" spans="10:22">
      <c r="J105" s="39">
        <f>$AQ$5</f>
        <v>1.4697437693587362E+36</v>
      </c>
      <c r="K105" s="39">
        <f>$AP$5</f>
        <v>1.9538613311576207E+34</v>
      </c>
      <c r="L105" s="39">
        <f>$AO$5</f>
        <v>2.6034054115613975E+32</v>
      </c>
      <c r="M105" s="39">
        <f>$AN$5</f>
        <v>3.4781605591867382E+30</v>
      </c>
      <c r="N105" s="63">
        <f>$BB$5</f>
        <v>3.1024417127888937E+18</v>
      </c>
      <c r="O105" s="39">
        <f>$AL$5</f>
        <v>6.2701584820619147E+26</v>
      </c>
      <c r="P105" s="39">
        <f>$AK$5</f>
        <v>8.4708966672821023E+24</v>
      </c>
      <c r="Q105" s="39">
        <f>$AJ$5</f>
        <v>1.1503166289706361E+23</v>
      </c>
      <c r="R105" s="39">
        <f>$AI$5</f>
        <v>1.5716684413122047E+21</v>
      </c>
      <c r="S105" s="39">
        <f>$AH$5</f>
        <v>2.162994034885931E+19</v>
      </c>
      <c r="T105" s="39">
        <f>$AG$5</f>
        <v>3.0024635741202643E+17</v>
      </c>
    </row>
    <row r="106" spans="10:22">
      <c r="J106" s="39">
        <f>$AP$5</f>
        <v>1.9538613311576207E+34</v>
      </c>
      <c r="K106" s="39">
        <f>$AO$5</f>
        <v>2.6034054115613975E+32</v>
      </c>
      <c r="L106" s="39">
        <f>$AN$5</f>
        <v>3.4781605591867382E+30</v>
      </c>
      <c r="M106" s="39">
        <f>$AM$5</f>
        <v>4.6613881837492098E+28</v>
      </c>
      <c r="N106" s="63">
        <f>$BA$5</f>
        <v>4.3074374358992288E+16</v>
      </c>
      <c r="O106" s="39">
        <f>$AK$5</f>
        <v>8.4708966672821023E+24</v>
      </c>
      <c r="P106" s="39">
        <f>$AJ$5</f>
        <v>1.1503166289706361E+23</v>
      </c>
      <c r="Q106" s="39">
        <f>$AI$5</f>
        <v>1.5716684413122047E+21</v>
      </c>
      <c r="R106" s="39">
        <f>$AH$5</f>
        <v>2.162994034885931E+19</v>
      </c>
      <c r="S106" s="39">
        <f>$AG$5</f>
        <v>3.0024635741202643E+17</v>
      </c>
      <c r="T106" s="39">
        <f>$AF$5</f>
        <v>4210038387792135</v>
      </c>
    </row>
    <row r="107" spans="10:22">
      <c r="J107" s="39">
        <f>$AO$5</f>
        <v>2.6034054115613975E+32</v>
      </c>
      <c r="K107" s="39">
        <f>$AN$5</f>
        <v>3.4781605591867382E+30</v>
      </c>
      <c r="L107" s="39">
        <f>$AM$5</f>
        <v>4.6613881837492098E+28</v>
      </c>
      <c r="M107" s="39">
        <f>$AL$5</f>
        <v>6.2701584820619147E+26</v>
      </c>
      <c r="N107" s="63">
        <f>$AZ$5</f>
        <v>603964096749226</v>
      </c>
      <c r="O107" s="39">
        <f>$AJ$5</f>
        <v>1.1503166289706361E+23</v>
      </c>
      <c r="P107" s="39">
        <f>$AI$5</f>
        <v>1.5716684413122047E+21</v>
      </c>
      <c r="Q107" s="39">
        <f>$AH$5</f>
        <v>2.162994034885931E+19</v>
      </c>
      <c r="R107" s="39">
        <f>$AG$5</f>
        <v>3.0024635741202643E+17</v>
      </c>
      <c r="S107" s="39">
        <f>$AF$5</f>
        <v>4210038387792135</v>
      </c>
      <c r="T107" s="39">
        <f>$AE$5</f>
        <v>59732129675791</v>
      </c>
    </row>
    <row r="108" spans="10:22">
      <c r="J108" s="39">
        <f>$AN$5</f>
        <v>3.4781605591867382E+30</v>
      </c>
      <c r="K108" s="39">
        <f>$AM$5</f>
        <v>4.6613881837492098E+28</v>
      </c>
      <c r="L108" s="39">
        <f>$AL$5</f>
        <v>6.2701584820619147E+26</v>
      </c>
      <c r="M108" s="39">
        <f>$AK$5</f>
        <v>8.4708966672821023E+24</v>
      </c>
      <c r="N108" s="63">
        <f>$AY$5</f>
        <v>8565991486948</v>
      </c>
      <c r="O108" s="39">
        <f>$AI$5</f>
        <v>1.5716684413122047E+21</v>
      </c>
      <c r="P108" s="39">
        <f>$AH$5</f>
        <v>2.162994034885931E+19</v>
      </c>
      <c r="Q108" s="39">
        <f>$AG$5</f>
        <v>3.0024635741202643E+17</v>
      </c>
      <c r="R108" s="39">
        <f>$AF$5</f>
        <v>4210038387792135</v>
      </c>
      <c r="S108" s="39">
        <f>$AE$5</f>
        <v>59732129675791</v>
      </c>
      <c r="T108" s="39">
        <f>$AD$5</f>
        <v>859047860295</v>
      </c>
    </row>
    <row r="109" spans="10:22">
      <c r="J109" s="39">
        <f>$AM$5</f>
        <v>4.6613881837492098E+28</v>
      </c>
      <c r="K109" s="39">
        <f>$AL$5</f>
        <v>6.2701584820619147E+26</v>
      </c>
      <c r="L109" s="39">
        <f>$AK$5</f>
        <v>8.4708966672821023E+24</v>
      </c>
      <c r="M109" s="39">
        <f>$AJ$5</f>
        <v>1.1503166289706361E+23</v>
      </c>
      <c r="N109" s="63">
        <f>$AX$5</f>
        <v>123100393474</v>
      </c>
      <c r="O109" s="39">
        <f>$AH$5</f>
        <v>2.162994034885931E+19</v>
      </c>
      <c r="P109" s="39">
        <f>$AG$5</f>
        <v>3.0024635741202643E+17</v>
      </c>
      <c r="Q109" s="39">
        <f>$AF$5</f>
        <v>4210038387792135</v>
      </c>
      <c r="R109" s="39">
        <f>$AE$5</f>
        <v>59732129675791</v>
      </c>
      <c r="S109" s="39">
        <f>$AD$5</f>
        <v>859047860295</v>
      </c>
      <c r="T109" s="39">
        <f>$AC$5</f>
        <v>12545691535</v>
      </c>
    </row>
    <row r="110" spans="10:22">
      <c r="J110" s="39">
        <f>$AL$5</f>
        <v>6.2701584820619147E+26</v>
      </c>
      <c r="K110" s="39">
        <f>$AK$5</f>
        <v>8.4708966672821023E+24</v>
      </c>
      <c r="L110" s="39">
        <f>$AJ$5</f>
        <v>1.1503166289706361E+23</v>
      </c>
      <c r="M110" s="39">
        <f>$AI$5</f>
        <v>1.5716684413122047E+21</v>
      </c>
      <c r="N110" s="63">
        <f>$AW$5</f>
        <v>1795576924</v>
      </c>
      <c r="O110" s="39">
        <f>$AG$5</f>
        <v>3.0024635741202643E+17</v>
      </c>
      <c r="P110" s="39">
        <f>$AF$5</f>
        <v>4210038387792135</v>
      </c>
      <c r="Q110" s="39">
        <f>$AE$5</f>
        <v>59732129675791</v>
      </c>
      <c r="R110" s="39">
        <f>$AD$5</f>
        <v>859047860295</v>
      </c>
      <c r="S110" s="39">
        <f>$AC$5</f>
        <v>12545691535</v>
      </c>
      <c r="T110" s="39">
        <f>$AB$5</f>
        <v>186368535</v>
      </c>
    </row>
    <row r="111" spans="10:22">
      <c r="J111" s="39">
        <f>$AK$5</f>
        <v>8.4708966672821023E+24</v>
      </c>
      <c r="K111" s="39">
        <f>$AJ$5</f>
        <v>1.1503166289706361E+23</v>
      </c>
      <c r="L111" s="39">
        <f>$AI$5</f>
        <v>1.5716684413122047E+21</v>
      </c>
      <c r="M111" s="39">
        <f>$AH$5</f>
        <v>2.162994034885931E+19</v>
      </c>
      <c r="N111" s="63">
        <f>$AV$5</f>
        <v>26626546</v>
      </c>
      <c r="O111" s="39">
        <f>$AF$5</f>
        <v>4210038387792135</v>
      </c>
      <c r="P111" s="39">
        <f>$AE$5</f>
        <v>59732129675791</v>
      </c>
      <c r="Q111" s="39">
        <f>$AD$5</f>
        <v>859047860295</v>
      </c>
      <c r="R111" s="39">
        <f>$AC$5</f>
        <v>12545691535</v>
      </c>
      <c r="S111" s="39">
        <f>$AB$5</f>
        <v>186368535</v>
      </c>
      <c r="T111" s="39">
        <f>$AA$5</f>
        <v>2820151</v>
      </c>
    </row>
    <row r="112" spans="10:22">
      <c r="J112" s="39">
        <f>$AJ$5</f>
        <v>1.1503166289706361E+23</v>
      </c>
      <c r="K112" s="39">
        <f>$AI$5</f>
        <v>1.5716684413122047E+21</v>
      </c>
      <c r="L112" s="39">
        <f>$AH$5</f>
        <v>2.162994034885931E+19</v>
      </c>
      <c r="M112" s="39">
        <f>$AG$5</f>
        <v>3.0024635741202643E+17</v>
      </c>
      <c r="N112" s="63">
        <f>$AU$5</f>
        <v>401968</v>
      </c>
      <c r="O112" s="39">
        <f>$AE$5</f>
        <v>59732129675791</v>
      </c>
      <c r="P112" s="39">
        <f>$AD$5</f>
        <v>859047860295</v>
      </c>
      <c r="Q112" s="39">
        <f>$AC$5</f>
        <v>12545691535</v>
      </c>
      <c r="R112" s="39">
        <f>$AB$5</f>
        <v>186368535</v>
      </c>
      <c r="S112" s="39">
        <f>$AA$5</f>
        <v>2820151</v>
      </c>
      <c r="T112" s="39">
        <f>$Z$5</f>
        <v>43515</v>
      </c>
    </row>
    <row r="113" spans="10:22">
      <c r="J113" s="39">
        <f>$AI$5</f>
        <v>1.5716684413122047E+21</v>
      </c>
      <c r="K113" s="39">
        <f>$AH$5</f>
        <v>2.162994034885931E+19</v>
      </c>
      <c r="L113" s="39">
        <f>$AG$5</f>
        <v>3.0024635741202643E+17</v>
      </c>
      <c r="M113" s="39">
        <f>$AF$5</f>
        <v>4210038387792135</v>
      </c>
      <c r="N113" s="63">
        <f>$AT$5</f>
        <v>6184</v>
      </c>
      <c r="O113" s="39">
        <f>$AD$5</f>
        <v>859047860295</v>
      </c>
      <c r="P113" s="39">
        <f>$AC$5</f>
        <v>12545691535</v>
      </c>
      <c r="Q113" s="39">
        <f>$AB$5</f>
        <v>186368535</v>
      </c>
      <c r="R113" s="39">
        <f>$AA$5</f>
        <v>2820151</v>
      </c>
      <c r="S113" s="39">
        <f>$Z$5</f>
        <v>43515</v>
      </c>
      <c r="T113" s="39">
        <f>$Y$5</f>
        <v>685</v>
      </c>
    </row>
    <row r="114" spans="10:22" ht="15.75" thickBot="1">
      <c r="J114" s="70">
        <f>$AH$5</f>
        <v>2.162994034885931E+19</v>
      </c>
      <c r="K114" s="70">
        <f>$AG$5</f>
        <v>3.0024635741202643E+17</v>
      </c>
      <c r="L114" s="70">
        <f>$AF$5</f>
        <v>4210038387792135</v>
      </c>
      <c r="M114" s="70">
        <f>$AE$5</f>
        <v>59732129675791</v>
      </c>
      <c r="N114" s="71">
        <f>$AS$5</f>
        <v>97</v>
      </c>
      <c r="O114" s="70">
        <f>$AC$5</f>
        <v>12545691535</v>
      </c>
      <c r="P114" s="70">
        <f>$AB$5</f>
        <v>186368535</v>
      </c>
      <c r="Q114" s="70">
        <f>$AA$5</f>
        <v>2820151</v>
      </c>
      <c r="R114" s="70">
        <f>$Z$5</f>
        <v>43515</v>
      </c>
      <c r="S114" s="70">
        <f>$Y$5</f>
        <v>685</v>
      </c>
      <c r="T114" s="70">
        <f>$Y$2</f>
        <v>11</v>
      </c>
      <c r="U114" s="16" t="str">
        <f>[1]!xDiv([1]!xMatDet(J104:T114),[1]!xMatDet(J115:T125))</f>
        <v>-3.11540829700671972922498104565E-5</v>
      </c>
    </row>
    <row r="115" spans="10:22">
      <c r="J115" s="39">
        <f>$AR$5</f>
        <v>1.1077700566821677E+38</v>
      </c>
      <c r="K115" s="39">
        <f>$AQ$5</f>
        <v>1.4697437693587362E+36</v>
      </c>
      <c r="L115" s="39">
        <f>$AP$5</f>
        <v>1.9538613311576207E+34</v>
      </c>
      <c r="M115" s="39">
        <f>$AO$5</f>
        <v>2.6034054115613975E+32</v>
      </c>
      <c r="N115" s="39">
        <f>$AN$5</f>
        <v>3.4781605591867382E+30</v>
      </c>
      <c r="O115" s="39">
        <f>$AM$5</f>
        <v>4.6613881837492098E+28</v>
      </c>
      <c r="P115" s="39">
        <f>$AL$5</f>
        <v>6.2701584820619147E+26</v>
      </c>
      <c r="Q115" s="39">
        <f>$AK$5</f>
        <v>8.4708966672821023E+24</v>
      </c>
      <c r="R115" s="39">
        <f>$AJ$5</f>
        <v>1.1503166289706361E+23</v>
      </c>
      <c r="S115" s="39">
        <f>$AI$5</f>
        <v>1.5716684413122047E+21</v>
      </c>
      <c r="T115" s="39">
        <f>$AH$5</f>
        <v>2.162994034885931E+19</v>
      </c>
    </row>
    <row r="116" spans="10:22">
      <c r="J116" s="39">
        <f>$AQ$5</f>
        <v>1.4697437693587362E+36</v>
      </c>
      <c r="K116" s="39">
        <f>$AP$5</f>
        <v>1.9538613311576207E+34</v>
      </c>
      <c r="L116" s="39">
        <f>$AO$5</f>
        <v>2.6034054115613975E+32</v>
      </c>
      <c r="M116" s="39">
        <f>$AN$5</f>
        <v>3.4781605591867382E+30</v>
      </c>
      <c r="N116" s="39">
        <f>$AM$5</f>
        <v>4.6613881837492098E+28</v>
      </c>
      <c r="O116" s="39">
        <f>$AL$5</f>
        <v>6.2701584820619147E+26</v>
      </c>
      <c r="P116" s="39">
        <f>$AK$5</f>
        <v>8.4708966672821023E+24</v>
      </c>
      <c r="Q116" s="39">
        <f>$AJ$5</f>
        <v>1.1503166289706361E+23</v>
      </c>
      <c r="R116" s="39">
        <f>$AI$5</f>
        <v>1.5716684413122047E+21</v>
      </c>
      <c r="S116" s="39">
        <f>$AH$5</f>
        <v>2.162994034885931E+19</v>
      </c>
      <c r="T116" s="39">
        <f>$AG$5</f>
        <v>3.0024635741202643E+17</v>
      </c>
    </row>
    <row r="117" spans="10:22">
      <c r="J117" s="39">
        <f>$AP$5</f>
        <v>1.9538613311576207E+34</v>
      </c>
      <c r="K117" s="39">
        <f>$AO$5</f>
        <v>2.6034054115613975E+32</v>
      </c>
      <c r="L117" s="39">
        <f>$AN$5</f>
        <v>3.4781605591867382E+30</v>
      </c>
      <c r="M117" s="39">
        <f>$AM$5</f>
        <v>4.6613881837492098E+28</v>
      </c>
      <c r="N117" s="39">
        <f>$AL$5</f>
        <v>6.2701584820619147E+26</v>
      </c>
      <c r="O117" s="39">
        <f>$AK$5</f>
        <v>8.4708966672821023E+24</v>
      </c>
      <c r="P117" s="39">
        <f>$AJ$5</f>
        <v>1.1503166289706361E+23</v>
      </c>
      <c r="Q117" s="39">
        <f>$AI$5</f>
        <v>1.5716684413122047E+21</v>
      </c>
      <c r="R117" s="39">
        <f>$AH$5</f>
        <v>2.162994034885931E+19</v>
      </c>
      <c r="S117" s="39">
        <f>$AG$5</f>
        <v>3.0024635741202643E+17</v>
      </c>
      <c r="T117" s="39">
        <f>$AF$5</f>
        <v>4210038387792135</v>
      </c>
    </row>
    <row r="118" spans="10:22">
      <c r="J118" s="39">
        <f>$AO$5</f>
        <v>2.6034054115613975E+32</v>
      </c>
      <c r="K118" s="39">
        <f>$AN$5</f>
        <v>3.4781605591867382E+30</v>
      </c>
      <c r="L118" s="39">
        <f>$AM$5</f>
        <v>4.6613881837492098E+28</v>
      </c>
      <c r="M118" s="39">
        <f>$AL$5</f>
        <v>6.2701584820619147E+26</v>
      </c>
      <c r="N118" s="39">
        <f>$AK$5</f>
        <v>8.4708966672821023E+24</v>
      </c>
      <c r="O118" s="39">
        <f>$AJ$5</f>
        <v>1.1503166289706361E+23</v>
      </c>
      <c r="P118" s="39">
        <f>$AI$5</f>
        <v>1.5716684413122047E+21</v>
      </c>
      <c r="Q118" s="39">
        <f>$AH$5</f>
        <v>2.162994034885931E+19</v>
      </c>
      <c r="R118" s="39">
        <f>$AG$5</f>
        <v>3.0024635741202643E+17</v>
      </c>
      <c r="S118" s="39">
        <f>$AF$5</f>
        <v>4210038387792135</v>
      </c>
      <c r="T118" s="39">
        <f>$AE$5</f>
        <v>59732129675791</v>
      </c>
    </row>
    <row r="119" spans="10:22">
      <c r="J119" s="39">
        <f>$AN$5</f>
        <v>3.4781605591867382E+30</v>
      </c>
      <c r="K119" s="39">
        <f>$AM$5</f>
        <v>4.6613881837492098E+28</v>
      </c>
      <c r="L119" s="39">
        <f>$AL$5</f>
        <v>6.2701584820619147E+26</v>
      </c>
      <c r="M119" s="39">
        <f>$AK$5</f>
        <v>8.4708966672821023E+24</v>
      </c>
      <c r="N119" s="39">
        <f>$AJ$5</f>
        <v>1.1503166289706361E+23</v>
      </c>
      <c r="O119" s="39">
        <f>$AI$5</f>
        <v>1.5716684413122047E+21</v>
      </c>
      <c r="P119" s="39">
        <f>$AH$5</f>
        <v>2.162994034885931E+19</v>
      </c>
      <c r="Q119" s="39">
        <f>$AG$5</f>
        <v>3.0024635741202643E+17</v>
      </c>
      <c r="R119" s="39">
        <f>$AF$5</f>
        <v>4210038387792135</v>
      </c>
      <c r="S119" s="39">
        <f>$AE$5</f>
        <v>59732129675791</v>
      </c>
      <c r="T119" s="39">
        <f>$AD$5</f>
        <v>859047860295</v>
      </c>
    </row>
    <row r="120" spans="10:22">
      <c r="J120" s="39">
        <f>$AM$5</f>
        <v>4.6613881837492098E+28</v>
      </c>
      <c r="K120" s="39">
        <f>$AL$5</f>
        <v>6.2701584820619147E+26</v>
      </c>
      <c r="L120" s="39">
        <f>$AK$5</f>
        <v>8.4708966672821023E+24</v>
      </c>
      <c r="M120" s="39">
        <f>$AJ$5</f>
        <v>1.1503166289706361E+23</v>
      </c>
      <c r="N120" s="39">
        <f>$AI$5</f>
        <v>1.5716684413122047E+21</v>
      </c>
      <c r="O120" s="39">
        <f>$AH$5</f>
        <v>2.162994034885931E+19</v>
      </c>
      <c r="P120" s="39">
        <f>$AG$5</f>
        <v>3.0024635741202643E+17</v>
      </c>
      <c r="Q120" s="39">
        <f>$AF$5</f>
        <v>4210038387792135</v>
      </c>
      <c r="R120" s="39">
        <f>$AE$5</f>
        <v>59732129675791</v>
      </c>
      <c r="S120" s="39">
        <f>$AD$5</f>
        <v>859047860295</v>
      </c>
      <c r="T120" s="39">
        <f>$AC$5</f>
        <v>12545691535</v>
      </c>
    </row>
    <row r="121" spans="10:22">
      <c r="J121" s="39">
        <f>$AL$5</f>
        <v>6.2701584820619147E+26</v>
      </c>
      <c r="K121" s="39">
        <f>$AK$5</f>
        <v>8.4708966672821023E+24</v>
      </c>
      <c r="L121" s="39">
        <f>$AJ$5</f>
        <v>1.1503166289706361E+23</v>
      </c>
      <c r="M121" s="39">
        <f>$AI$5</f>
        <v>1.5716684413122047E+21</v>
      </c>
      <c r="N121" s="39">
        <f>$AH$5</f>
        <v>2.162994034885931E+19</v>
      </c>
      <c r="O121" s="39">
        <f>$AG$5</f>
        <v>3.0024635741202643E+17</v>
      </c>
      <c r="P121" s="39">
        <f>$AF$5</f>
        <v>4210038387792135</v>
      </c>
      <c r="Q121" s="39">
        <f>$AE$5</f>
        <v>59732129675791</v>
      </c>
      <c r="R121" s="39">
        <f>$AD$5</f>
        <v>859047860295</v>
      </c>
      <c r="S121" s="39">
        <f>$AC$5</f>
        <v>12545691535</v>
      </c>
      <c r="T121" s="39">
        <f>$AB$5</f>
        <v>186368535</v>
      </c>
    </row>
    <row r="122" spans="10:22">
      <c r="J122" s="39">
        <f>$AK$5</f>
        <v>8.4708966672821023E+24</v>
      </c>
      <c r="K122" s="39">
        <f>$AJ$5</f>
        <v>1.1503166289706361E+23</v>
      </c>
      <c r="L122" s="39">
        <f>$AI$5</f>
        <v>1.5716684413122047E+21</v>
      </c>
      <c r="M122" s="39">
        <f>$AH$5</f>
        <v>2.162994034885931E+19</v>
      </c>
      <c r="N122" s="39">
        <f>$AG$5</f>
        <v>3.0024635741202643E+17</v>
      </c>
      <c r="O122" s="39">
        <f>$AF$5</f>
        <v>4210038387792135</v>
      </c>
      <c r="P122" s="39">
        <f>$AE$5</f>
        <v>59732129675791</v>
      </c>
      <c r="Q122" s="39">
        <f>$AD$5</f>
        <v>859047860295</v>
      </c>
      <c r="R122" s="39">
        <f>$AC$5</f>
        <v>12545691535</v>
      </c>
      <c r="S122" s="39">
        <f>$AB$5</f>
        <v>186368535</v>
      </c>
      <c r="T122" s="39">
        <f>$AA$5</f>
        <v>2820151</v>
      </c>
    </row>
    <row r="123" spans="10:22">
      <c r="J123" s="39">
        <f>$AJ$5</f>
        <v>1.1503166289706361E+23</v>
      </c>
      <c r="K123" s="39">
        <f>$AI$5</f>
        <v>1.5716684413122047E+21</v>
      </c>
      <c r="L123" s="39">
        <f>$AH$5</f>
        <v>2.162994034885931E+19</v>
      </c>
      <c r="M123" s="39">
        <f>$AG$5</f>
        <v>3.0024635741202643E+17</v>
      </c>
      <c r="N123" s="39">
        <f>$AF$5</f>
        <v>4210038387792135</v>
      </c>
      <c r="O123" s="39">
        <f>$AE$5</f>
        <v>59732129675791</v>
      </c>
      <c r="P123" s="39">
        <f>$AD$5</f>
        <v>859047860295</v>
      </c>
      <c r="Q123" s="39">
        <f>$AC$5</f>
        <v>12545691535</v>
      </c>
      <c r="R123" s="39">
        <f>$AB$5</f>
        <v>186368535</v>
      </c>
      <c r="S123" s="39">
        <f>$AA$5</f>
        <v>2820151</v>
      </c>
      <c r="T123" s="39">
        <f>$Z$5</f>
        <v>43515</v>
      </c>
    </row>
    <row r="124" spans="10:22">
      <c r="J124" s="39">
        <f>$AI$5</f>
        <v>1.5716684413122047E+21</v>
      </c>
      <c r="K124" s="39">
        <f>$AH$5</f>
        <v>2.162994034885931E+19</v>
      </c>
      <c r="L124" s="39">
        <f>$AG$5</f>
        <v>3.0024635741202643E+17</v>
      </c>
      <c r="M124" s="39">
        <f>$AF$5</f>
        <v>4210038387792135</v>
      </c>
      <c r="N124" s="39">
        <f>$AE$5</f>
        <v>59732129675791</v>
      </c>
      <c r="O124" s="39">
        <f>$AD$5</f>
        <v>859047860295</v>
      </c>
      <c r="P124" s="39">
        <f>$AC$5</f>
        <v>12545691535</v>
      </c>
      <c r="Q124" s="39">
        <f>$AB$5</f>
        <v>186368535</v>
      </c>
      <c r="R124" s="39">
        <f>$AA$5</f>
        <v>2820151</v>
      </c>
      <c r="S124" s="39">
        <f>$Z$5</f>
        <v>43515</v>
      </c>
      <c r="T124" s="39">
        <f>$Y$5</f>
        <v>685</v>
      </c>
    </row>
    <row r="125" spans="10:22">
      <c r="J125" s="39">
        <f>$AH$5</f>
        <v>2.162994034885931E+19</v>
      </c>
      <c r="K125" s="39">
        <f>$AG$5</f>
        <v>3.0024635741202643E+17</v>
      </c>
      <c r="L125" s="39">
        <f>$AF$5</f>
        <v>4210038387792135</v>
      </c>
      <c r="M125" s="39">
        <f>$AE$5</f>
        <v>59732129675791</v>
      </c>
      <c r="N125" s="39">
        <f>$AD$5</f>
        <v>859047860295</v>
      </c>
      <c r="O125" s="39">
        <f>$AC$5</f>
        <v>12545691535</v>
      </c>
      <c r="P125" s="39">
        <f>$AB$5</f>
        <v>186368535</v>
      </c>
      <c r="Q125" s="39">
        <f>$AA$5</f>
        <v>2820151</v>
      </c>
      <c r="R125" s="39">
        <f>$Z$5</f>
        <v>43515</v>
      </c>
      <c r="S125" s="39">
        <f>$Y$5</f>
        <v>685</v>
      </c>
      <c r="T125" s="39">
        <f>$Y$2</f>
        <v>11</v>
      </c>
    </row>
    <row r="126" spans="10:22"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</row>
    <row r="127" spans="10:22"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V127" s="16"/>
    </row>
    <row r="128" spans="10:22"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V128" s="24"/>
    </row>
    <row r="129" spans="10:21">
      <c r="J129" s="39">
        <f>$AR$5</f>
        <v>1.1077700566821677E+38</v>
      </c>
      <c r="K129" s="39">
        <f>$AQ$5</f>
        <v>1.4697437693587362E+36</v>
      </c>
      <c r="L129" s="39">
        <f>$AP$5</f>
        <v>1.9538613311576207E+34</v>
      </c>
      <c r="M129" s="39">
        <f>$AO$5</f>
        <v>2.6034054115613975E+32</v>
      </c>
      <c r="N129" s="39">
        <f>$AN$5</f>
        <v>3.4781605591867382E+30</v>
      </c>
      <c r="O129" s="63">
        <f>$BC$5</f>
        <v>2.2533742029544515E+20</v>
      </c>
      <c r="P129" s="39">
        <f>$AL$5</f>
        <v>6.2701584820619147E+26</v>
      </c>
      <c r="Q129" s="39">
        <f>$AK$5</f>
        <v>8.4708966672821023E+24</v>
      </c>
      <c r="R129" s="39">
        <f>$AJ$5</f>
        <v>1.1503166289706361E+23</v>
      </c>
      <c r="S129" s="39">
        <f>$AI$5</f>
        <v>1.5716684413122047E+21</v>
      </c>
      <c r="T129" s="39">
        <f>$AH$5</f>
        <v>2.162994034885931E+19</v>
      </c>
    </row>
    <row r="130" spans="10:21">
      <c r="J130" s="39">
        <f>$AQ$5</f>
        <v>1.4697437693587362E+36</v>
      </c>
      <c r="K130" s="39">
        <f>$AP$5</f>
        <v>1.9538613311576207E+34</v>
      </c>
      <c r="L130" s="39">
        <f>$AO$5</f>
        <v>2.6034054115613975E+32</v>
      </c>
      <c r="M130" s="39">
        <f>$AN$5</f>
        <v>3.4781605591867382E+30</v>
      </c>
      <c r="N130" s="39">
        <f>$AM$5</f>
        <v>4.6613881837492098E+28</v>
      </c>
      <c r="O130" s="63">
        <f>$BB$5</f>
        <v>3.1024417127888937E+18</v>
      </c>
      <c r="P130" s="39">
        <f>$AK$5</f>
        <v>8.4708966672821023E+24</v>
      </c>
      <c r="Q130" s="39">
        <f>$AJ$5</f>
        <v>1.1503166289706361E+23</v>
      </c>
      <c r="R130" s="39">
        <f>$AI$5</f>
        <v>1.5716684413122047E+21</v>
      </c>
      <c r="S130" s="39">
        <f>$AH$5</f>
        <v>2.162994034885931E+19</v>
      </c>
      <c r="T130" s="39">
        <f>$AG$5</f>
        <v>3.0024635741202643E+17</v>
      </c>
    </row>
    <row r="131" spans="10:21">
      <c r="J131" s="39">
        <f>$AP$5</f>
        <v>1.9538613311576207E+34</v>
      </c>
      <c r="K131" s="39">
        <f>$AO$5</f>
        <v>2.6034054115613975E+32</v>
      </c>
      <c r="L131" s="39">
        <f>$AN$5</f>
        <v>3.4781605591867382E+30</v>
      </c>
      <c r="M131" s="39">
        <f>$AM$5</f>
        <v>4.6613881837492098E+28</v>
      </c>
      <c r="N131" s="39">
        <f>$AL$5</f>
        <v>6.2701584820619147E+26</v>
      </c>
      <c r="O131" s="63">
        <f>$BA$5</f>
        <v>4.3074374358992288E+16</v>
      </c>
      <c r="P131" s="39">
        <f>$AJ$5</f>
        <v>1.1503166289706361E+23</v>
      </c>
      <c r="Q131" s="39">
        <f>$AI$5</f>
        <v>1.5716684413122047E+21</v>
      </c>
      <c r="R131" s="39">
        <f>$AH$5</f>
        <v>2.162994034885931E+19</v>
      </c>
      <c r="S131" s="39">
        <f>$AG$5</f>
        <v>3.0024635741202643E+17</v>
      </c>
      <c r="T131" s="39">
        <f>$AF$5</f>
        <v>4210038387792135</v>
      </c>
    </row>
    <row r="132" spans="10:21">
      <c r="J132" s="39">
        <f>$AO$5</f>
        <v>2.6034054115613975E+32</v>
      </c>
      <c r="K132" s="39">
        <f>$AN$5</f>
        <v>3.4781605591867382E+30</v>
      </c>
      <c r="L132" s="39">
        <f>$AM$5</f>
        <v>4.6613881837492098E+28</v>
      </c>
      <c r="M132" s="39">
        <f>$AL$5</f>
        <v>6.2701584820619147E+26</v>
      </c>
      <c r="N132" s="39">
        <f>$AK$5</f>
        <v>8.4708966672821023E+24</v>
      </c>
      <c r="O132" s="63">
        <f>$AZ$5</f>
        <v>603964096749226</v>
      </c>
      <c r="P132" s="39">
        <f>$AI$5</f>
        <v>1.5716684413122047E+21</v>
      </c>
      <c r="Q132" s="39">
        <f>$AH$5</f>
        <v>2.162994034885931E+19</v>
      </c>
      <c r="R132" s="39">
        <f>$AG$5</f>
        <v>3.0024635741202643E+17</v>
      </c>
      <c r="S132" s="39">
        <f>$AF$5</f>
        <v>4210038387792135</v>
      </c>
      <c r="T132" s="39">
        <f>$AE$5</f>
        <v>59732129675791</v>
      </c>
    </row>
    <row r="133" spans="10:21">
      <c r="J133" s="39">
        <f>$AN$5</f>
        <v>3.4781605591867382E+30</v>
      </c>
      <c r="K133" s="39">
        <f>$AM$5</f>
        <v>4.6613881837492098E+28</v>
      </c>
      <c r="L133" s="39">
        <f>$AL$5</f>
        <v>6.2701584820619147E+26</v>
      </c>
      <c r="M133" s="39">
        <f>$AK$5</f>
        <v>8.4708966672821023E+24</v>
      </c>
      <c r="N133" s="39">
        <f>$AJ$5</f>
        <v>1.1503166289706361E+23</v>
      </c>
      <c r="O133" s="63">
        <f>$AY$5</f>
        <v>8565991486948</v>
      </c>
      <c r="P133" s="39">
        <f>$AH$5</f>
        <v>2.162994034885931E+19</v>
      </c>
      <c r="Q133" s="39">
        <f>$AG$5</f>
        <v>3.0024635741202643E+17</v>
      </c>
      <c r="R133" s="39">
        <f>$AF$5</f>
        <v>4210038387792135</v>
      </c>
      <c r="S133" s="39">
        <f>$AE$5</f>
        <v>59732129675791</v>
      </c>
      <c r="T133" s="39">
        <f>$AD$5</f>
        <v>859047860295</v>
      </c>
    </row>
    <row r="134" spans="10:21">
      <c r="J134" s="39">
        <f>$AM$5</f>
        <v>4.6613881837492098E+28</v>
      </c>
      <c r="K134" s="39">
        <f>$AL$5</f>
        <v>6.2701584820619147E+26</v>
      </c>
      <c r="L134" s="39">
        <f>$AK$5</f>
        <v>8.4708966672821023E+24</v>
      </c>
      <c r="M134" s="39">
        <f>$AJ$5</f>
        <v>1.1503166289706361E+23</v>
      </c>
      <c r="N134" s="39">
        <f>$AI$5</f>
        <v>1.5716684413122047E+21</v>
      </c>
      <c r="O134" s="63">
        <f>$AX$5</f>
        <v>123100393474</v>
      </c>
      <c r="P134" s="39">
        <f>$AG$5</f>
        <v>3.0024635741202643E+17</v>
      </c>
      <c r="Q134" s="39">
        <f>$AF$5</f>
        <v>4210038387792135</v>
      </c>
      <c r="R134" s="39">
        <f>$AE$5</f>
        <v>59732129675791</v>
      </c>
      <c r="S134" s="39">
        <f>$AD$5</f>
        <v>859047860295</v>
      </c>
      <c r="T134" s="39">
        <f>$AC$5</f>
        <v>12545691535</v>
      </c>
    </row>
    <row r="135" spans="10:21">
      <c r="J135" s="39">
        <f>$AL$5</f>
        <v>6.2701584820619147E+26</v>
      </c>
      <c r="K135" s="39">
        <f>$AK$5</f>
        <v>8.4708966672821023E+24</v>
      </c>
      <c r="L135" s="39">
        <f>$AJ$5</f>
        <v>1.1503166289706361E+23</v>
      </c>
      <c r="M135" s="39">
        <f>$AI$5</f>
        <v>1.5716684413122047E+21</v>
      </c>
      <c r="N135" s="39">
        <f>$AH$5</f>
        <v>2.162994034885931E+19</v>
      </c>
      <c r="O135" s="63">
        <f>$AW$5</f>
        <v>1795576924</v>
      </c>
      <c r="P135" s="39">
        <f>$AF$5</f>
        <v>4210038387792135</v>
      </c>
      <c r="Q135" s="39">
        <f>$AE$5</f>
        <v>59732129675791</v>
      </c>
      <c r="R135" s="39">
        <f>$AD$5</f>
        <v>859047860295</v>
      </c>
      <c r="S135" s="39">
        <f>$AC$5</f>
        <v>12545691535</v>
      </c>
      <c r="T135" s="39">
        <f>$AB$5</f>
        <v>186368535</v>
      </c>
    </row>
    <row r="136" spans="10:21">
      <c r="J136" s="39">
        <f>$AK$5</f>
        <v>8.4708966672821023E+24</v>
      </c>
      <c r="K136" s="39">
        <f>$AJ$5</f>
        <v>1.1503166289706361E+23</v>
      </c>
      <c r="L136" s="39">
        <f>$AI$5</f>
        <v>1.5716684413122047E+21</v>
      </c>
      <c r="M136" s="39">
        <f>$AH$5</f>
        <v>2.162994034885931E+19</v>
      </c>
      <c r="N136" s="39">
        <f>$AG$5</f>
        <v>3.0024635741202643E+17</v>
      </c>
      <c r="O136" s="63">
        <f>$AV$5</f>
        <v>26626546</v>
      </c>
      <c r="P136" s="39">
        <f>$AE$5</f>
        <v>59732129675791</v>
      </c>
      <c r="Q136" s="39">
        <f>$AD$5</f>
        <v>859047860295</v>
      </c>
      <c r="R136" s="39">
        <f>$AC$5</f>
        <v>12545691535</v>
      </c>
      <c r="S136" s="39">
        <f>$AB$5</f>
        <v>186368535</v>
      </c>
      <c r="T136" s="39">
        <f>$AA$5</f>
        <v>2820151</v>
      </c>
    </row>
    <row r="137" spans="10:21">
      <c r="J137" s="39">
        <f>$AJ$5</f>
        <v>1.1503166289706361E+23</v>
      </c>
      <c r="K137" s="39">
        <f>$AI$5</f>
        <v>1.5716684413122047E+21</v>
      </c>
      <c r="L137" s="39">
        <f>$AH$5</f>
        <v>2.162994034885931E+19</v>
      </c>
      <c r="M137" s="39">
        <f>$AG$5</f>
        <v>3.0024635741202643E+17</v>
      </c>
      <c r="N137" s="39">
        <f>$AF$5</f>
        <v>4210038387792135</v>
      </c>
      <c r="O137" s="63">
        <f>$AU$5</f>
        <v>401968</v>
      </c>
      <c r="P137" s="39">
        <f>$AD$5</f>
        <v>859047860295</v>
      </c>
      <c r="Q137" s="39">
        <f>$AC$5</f>
        <v>12545691535</v>
      </c>
      <c r="R137" s="39">
        <f>$AB$5</f>
        <v>186368535</v>
      </c>
      <c r="S137" s="39">
        <f>$AA$5</f>
        <v>2820151</v>
      </c>
      <c r="T137" s="39">
        <f>$Z$5</f>
        <v>43515</v>
      </c>
    </row>
    <row r="138" spans="10:21">
      <c r="J138" s="39">
        <f>$AI$5</f>
        <v>1.5716684413122047E+21</v>
      </c>
      <c r="K138" s="39">
        <f>$AH$5</f>
        <v>2.162994034885931E+19</v>
      </c>
      <c r="L138" s="39">
        <f>$AG$5</f>
        <v>3.0024635741202643E+17</v>
      </c>
      <c r="M138" s="39">
        <f>$AF$5</f>
        <v>4210038387792135</v>
      </c>
      <c r="N138" s="39">
        <f>$AE$5</f>
        <v>59732129675791</v>
      </c>
      <c r="O138" s="63">
        <f>$AT$5</f>
        <v>6184</v>
      </c>
      <c r="P138" s="39">
        <f>$AC$5</f>
        <v>12545691535</v>
      </c>
      <c r="Q138" s="39">
        <f>$AB$5</f>
        <v>186368535</v>
      </c>
      <c r="R138" s="39">
        <f>$AA$5</f>
        <v>2820151</v>
      </c>
      <c r="S138" s="39">
        <f>$Z$5</f>
        <v>43515</v>
      </c>
      <c r="T138" s="39">
        <f>$Y$5</f>
        <v>685</v>
      </c>
    </row>
    <row r="139" spans="10:21" ht="15.75" thickBot="1">
      <c r="J139" s="70">
        <f>$AH$5</f>
        <v>2.162994034885931E+19</v>
      </c>
      <c r="K139" s="70">
        <f>$AG$5</f>
        <v>3.0024635741202643E+17</v>
      </c>
      <c r="L139" s="70">
        <f>$AF$5</f>
        <v>4210038387792135</v>
      </c>
      <c r="M139" s="70">
        <f>$AE$5</f>
        <v>59732129675791</v>
      </c>
      <c r="N139" s="70">
        <f>$AD$5</f>
        <v>859047860295</v>
      </c>
      <c r="O139" s="71">
        <f>$AS$5</f>
        <v>97</v>
      </c>
      <c r="P139" s="70">
        <f>$AB$5</f>
        <v>186368535</v>
      </c>
      <c r="Q139" s="70">
        <f>$AA$5</f>
        <v>2820151</v>
      </c>
      <c r="R139" s="70">
        <f>$Z$5</f>
        <v>43515</v>
      </c>
      <c r="S139" s="70">
        <f>$Y$5</f>
        <v>685</v>
      </c>
      <c r="T139" s="70">
        <f>$Y$2</f>
        <v>11</v>
      </c>
      <c r="U139" s="16" t="str">
        <f>[1]!xDiv([1]!xMatDet(J129:T139),[1]!xMatDet(J140:T150))</f>
        <v>7.52605989854409381656083000074E-4</v>
      </c>
    </row>
    <row r="140" spans="10:21">
      <c r="J140" s="39">
        <f>$AR$5</f>
        <v>1.1077700566821677E+38</v>
      </c>
      <c r="K140" s="39">
        <f>$AQ$5</f>
        <v>1.4697437693587362E+36</v>
      </c>
      <c r="L140" s="39">
        <f>$AP$5</f>
        <v>1.9538613311576207E+34</v>
      </c>
      <c r="M140" s="39">
        <f>$AO$5</f>
        <v>2.6034054115613975E+32</v>
      </c>
      <c r="N140" s="39">
        <f>$AN$5</f>
        <v>3.4781605591867382E+30</v>
      </c>
      <c r="O140" s="39">
        <f>$AM$5</f>
        <v>4.6613881837492098E+28</v>
      </c>
      <c r="P140" s="39">
        <f>$AL$5</f>
        <v>6.2701584820619147E+26</v>
      </c>
      <c r="Q140" s="39">
        <f>$AK$5</f>
        <v>8.4708966672821023E+24</v>
      </c>
      <c r="R140" s="39">
        <f>$AJ$5</f>
        <v>1.1503166289706361E+23</v>
      </c>
      <c r="S140" s="39">
        <f>$AI$5</f>
        <v>1.5716684413122047E+21</v>
      </c>
      <c r="T140" s="39">
        <f>$AH$5</f>
        <v>2.162994034885931E+19</v>
      </c>
    </row>
    <row r="141" spans="10:21">
      <c r="J141" s="39">
        <f>$AQ$5</f>
        <v>1.4697437693587362E+36</v>
      </c>
      <c r="K141" s="39">
        <f>$AP$5</f>
        <v>1.9538613311576207E+34</v>
      </c>
      <c r="L141" s="39">
        <f>$AO$5</f>
        <v>2.6034054115613975E+32</v>
      </c>
      <c r="M141" s="39">
        <f>$AN$5</f>
        <v>3.4781605591867382E+30</v>
      </c>
      <c r="N141" s="39">
        <f>$AM$5</f>
        <v>4.6613881837492098E+28</v>
      </c>
      <c r="O141" s="39">
        <f>$AL$5</f>
        <v>6.2701584820619147E+26</v>
      </c>
      <c r="P141" s="39">
        <f>$AK$5</f>
        <v>8.4708966672821023E+24</v>
      </c>
      <c r="Q141" s="39">
        <f>$AJ$5</f>
        <v>1.1503166289706361E+23</v>
      </c>
      <c r="R141" s="39">
        <f>$AI$5</f>
        <v>1.5716684413122047E+21</v>
      </c>
      <c r="S141" s="39">
        <f>$AH$5</f>
        <v>2.162994034885931E+19</v>
      </c>
      <c r="T141" s="39">
        <f>$AG$5</f>
        <v>3.0024635741202643E+17</v>
      </c>
    </row>
    <row r="142" spans="10:21">
      <c r="J142" s="39">
        <f>$AP$5</f>
        <v>1.9538613311576207E+34</v>
      </c>
      <c r="K142" s="39">
        <f>$AO$5</f>
        <v>2.6034054115613975E+32</v>
      </c>
      <c r="L142" s="39">
        <f>$AN$5</f>
        <v>3.4781605591867382E+30</v>
      </c>
      <c r="M142" s="39">
        <f>$AM$5</f>
        <v>4.6613881837492098E+28</v>
      </c>
      <c r="N142" s="39">
        <f>$AL$5</f>
        <v>6.2701584820619147E+26</v>
      </c>
      <c r="O142" s="39">
        <f>$AK$5</f>
        <v>8.4708966672821023E+24</v>
      </c>
      <c r="P142" s="39">
        <f>$AJ$5</f>
        <v>1.1503166289706361E+23</v>
      </c>
      <c r="Q142" s="39">
        <f>$AI$5</f>
        <v>1.5716684413122047E+21</v>
      </c>
      <c r="R142" s="39">
        <f>$AH$5</f>
        <v>2.162994034885931E+19</v>
      </c>
      <c r="S142" s="39">
        <f>$AG$5</f>
        <v>3.0024635741202643E+17</v>
      </c>
      <c r="T142" s="39">
        <f>$AF$5</f>
        <v>4210038387792135</v>
      </c>
    </row>
    <row r="143" spans="10:21">
      <c r="J143" s="39">
        <f>$AO$5</f>
        <v>2.6034054115613975E+32</v>
      </c>
      <c r="K143" s="39">
        <f>$AN$5</f>
        <v>3.4781605591867382E+30</v>
      </c>
      <c r="L143" s="39">
        <f>$AM$5</f>
        <v>4.6613881837492098E+28</v>
      </c>
      <c r="M143" s="39">
        <f>$AL$5</f>
        <v>6.2701584820619147E+26</v>
      </c>
      <c r="N143" s="39">
        <f>$AK$5</f>
        <v>8.4708966672821023E+24</v>
      </c>
      <c r="O143" s="39">
        <f>$AJ$5</f>
        <v>1.1503166289706361E+23</v>
      </c>
      <c r="P143" s="39">
        <f>$AI$5</f>
        <v>1.5716684413122047E+21</v>
      </c>
      <c r="Q143" s="39">
        <f>$AH$5</f>
        <v>2.162994034885931E+19</v>
      </c>
      <c r="R143" s="39">
        <f>$AG$5</f>
        <v>3.0024635741202643E+17</v>
      </c>
      <c r="S143" s="39">
        <f>$AF$5</f>
        <v>4210038387792135</v>
      </c>
      <c r="T143" s="39">
        <f>$AE$5</f>
        <v>59732129675791</v>
      </c>
    </row>
    <row r="144" spans="10:21">
      <c r="J144" s="39">
        <f>$AN$5</f>
        <v>3.4781605591867382E+30</v>
      </c>
      <c r="K144" s="39">
        <f>$AM$5</f>
        <v>4.6613881837492098E+28</v>
      </c>
      <c r="L144" s="39">
        <f>$AL$5</f>
        <v>6.2701584820619147E+26</v>
      </c>
      <c r="M144" s="39">
        <f>$AK$5</f>
        <v>8.4708966672821023E+24</v>
      </c>
      <c r="N144" s="39">
        <f>$AJ$5</f>
        <v>1.1503166289706361E+23</v>
      </c>
      <c r="O144" s="39">
        <f>$AI$5</f>
        <v>1.5716684413122047E+21</v>
      </c>
      <c r="P144" s="39">
        <f>$AH$5</f>
        <v>2.162994034885931E+19</v>
      </c>
      <c r="Q144" s="39">
        <f>$AG$5</f>
        <v>3.0024635741202643E+17</v>
      </c>
      <c r="R144" s="39">
        <f>$AF$5</f>
        <v>4210038387792135</v>
      </c>
      <c r="S144" s="39">
        <f>$AE$5</f>
        <v>59732129675791</v>
      </c>
      <c r="T144" s="39">
        <f>$AD$5</f>
        <v>859047860295</v>
      </c>
    </row>
    <row r="145" spans="10:22">
      <c r="J145" s="39">
        <f>$AM$5</f>
        <v>4.6613881837492098E+28</v>
      </c>
      <c r="K145" s="39">
        <f>$AL$5</f>
        <v>6.2701584820619147E+26</v>
      </c>
      <c r="L145" s="39">
        <f>$AK$5</f>
        <v>8.4708966672821023E+24</v>
      </c>
      <c r="M145" s="39">
        <f>$AJ$5</f>
        <v>1.1503166289706361E+23</v>
      </c>
      <c r="N145" s="39">
        <f>$AI$5</f>
        <v>1.5716684413122047E+21</v>
      </c>
      <c r="O145" s="39">
        <f>$AH$5</f>
        <v>2.162994034885931E+19</v>
      </c>
      <c r="P145" s="39">
        <f>$AG$5</f>
        <v>3.0024635741202643E+17</v>
      </c>
      <c r="Q145" s="39">
        <f>$AF$5</f>
        <v>4210038387792135</v>
      </c>
      <c r="R145" s="39">
        <f>$AE$5</f>
        <v>59732129675791</v>
      </c>
      <c r="S145" s="39">
        <f>$AD$5</f>
        <v>859047860295</v>
      </c>
      <c r="T145" s="39">
        <f>$AC$5</f>
        <v>12545691535</v>
      </c>
    </row>
    <row r="146" spans="10:22">
      <c r="J146" s="39">
        <f>$AL$5</f>
        <v>6.2701584820619147E+26</v>
      </c>
      <c r="K146" s="39">
        <f>$AK$5</f>
        <v>8.4708966672821023E+24</v>
      </c>
      <c r="L146" s="39">
        <f>$AJ$5</f>
        <v>1.1503166289706361E+23</v>
      </c>
      <c r="M146" s="39">
        <f>$AI$5</f>
        <v>1.5716684413122047E+21</v>
      </c>
      <c r="N146" s="39">
        <f>$AH$5</f>
        <v>2.162994034885931E+19</v>
      </c>
      <c r="O146" s="39">
        <f>$AG$5</f>
        <v>3.0024635741202643E+17</v>
      </c>
      <c r="P146" s="39">
        <f>$AF$5</f>
        <v>4210038387792135</v>
      </c>
      <c r="Q146" s="39">
        <f>$AE$5</f>
        <v>59732129675791</v>
      </c>
      <c r="R146" s="39">
        <f>$AD$5</f>
        <v>859047860295</v>
      </c>
      <c r="S146" s="39">
        <f>$AC$5</f>
        <v>12545691535</v>
      </c>
      <c r="T146" s="39">
        <f>$AB$5</f>
        <v>186368535</v>
      </c>
    </row>
    <row r="147" spans="10:22">
      <c r="J147" s="39">
        <f>$AK$5</f>
        <v>8.4708966672821023E+24</v>
      </c>
      <c r="K147" s="39">
        <f>$AJ$5</f>
        <v>1.1503166289706361E+23</v>
      </c>
      <c r="L147" s="39">
        <f>$AI$5</f>
        <v>1.5716684413122047E+21</v>
      </c>
      <c r="M147" s="39">
        <f>$AH$5</f>
        <v>2.162994034885931E+19</v>
      </c>
      <c r="N147" s="39">
        <f>$AG$5</f>
        <v>3.0024635741202643E+17</v>
      </c>
      <c r="O147" s="39">
        <f>$AF$5</f>
        <v>4210038387792135</v>
      </c>
      <c r="P147" s="39">
        <f>$AE$5</f>
        <v>59732129675791</v>
      </c>
      <c r="Q147" s="39">
        <f>$AD$5</f>
        <v>859047860295</v>
      </c>
      <c r="R147" s="39">
        <f>$AC$5</f>
        <v>12545691535</v>
      </c>
      <c r="S147" s="39">
        <f>$AB$5</f>
        <v>186368535</v>
      </c>
      <c r="T147" s="39">
        <f>$AA$5</f>
        <v>2820151</v>
      </c>
    </row>
    <row r="148" spans="10:22">
      <c r="J148" s="39">
        <f>$AJ$5</f>
        <v>1.1503166289706361E+23</v>
      </c>
      <c r="K148" s="39">
        <f>$AI$5</f>
        <v>1.5716684413122047E+21</v>
      </c>
      <c r="L148" s="39">
        <f>$AH$5</f>
        <v>2.162994034885931E+19</v>
      </c>
      <c r="M148" s="39">
        <f>$AG$5</f>
        <v>3.0024635741202643E+17</v>
      </c>
      <c r="N148" s="39">
        <f>$AF$5</f>
        <v>4210038387792135</v>
      </c>
      <c r="O148" s="39">
        <f>$AE$5</f>
        <v>59732129675791</v>
      </c>
      <c r="P148" s="39">
        <f>$AD$5</f>
        <v>859047860295</v>
      </c>
      <c r="Q148" s="39">
        <f>$AC$5</f>
        <v>12545691535</v>
      </c>
      <c r="R148" s="39">
        <f>$AB$5</f>
        <v>186368535</v>
      </c>
      <c r="S148" s="39">
        <f>$AA$5</f>
        <v>2820151</v>
      </c>
      <c r="T148" s="39">
        <f>$Z$5</f>
        <v>43515</v>
      </c>
    </row>
    <row r="149" spans="10:22">
      <c r="J149" s="39">
        <f>$AI$5</f>
        <v>1.5716684413122047E+21</v>
      </c>
      <c r="K149" s="39">
        <f>$AH$5</f>
        <v>2.162994034885931E+19</v>
      </c>
      <c r="L149" s="39">
        <f>$AG$5</f>
        <v>3.0024635741202643E+17</v>
      </c>
      <c r="M149" s="39">
        <f>$AF$5</f>
        <v>4210038387792135</v>
      </c>
      <c r="N149" s="39">
        <f>$AE$5</f>
        <v>59732129675791</v>
      </c>
      <c r="O149" s="39">
        <f>$AD$5</f>
        <v>859047860295</v>
      </c>
      <c r="P149" s="39">
        <f>$AC$5</f>
        <v>12545691535</v>
      </c>
      <c r="Q149" s="39">
        <f>$AB$5</f>
        <v>186368535</v>
      </c>
      <c r="R149" s="39">
        <f>$AA$5</f>
        <v>2820151</v>
      </c>
      <c r="S149" s="39">
        <f>$Z$5</f>
        <v>43515</v>
      </c>
      <c r="T149" s="39">
        <f>$Y$5</f>
        <v>685</v>
      </c>
    </row>
    <row r="150" spans="10:22">
      <c r="J150" s="39">
        <f>$AH$5</f>
        <v>2.162994034885931E+19</v>
      </c>
      <c r="K150" s="39">
        <f>$AG$5</f>
        <v>3.0024635741202643E+17</v>
      </c>
      <c r="L150" s="39">
        <f>$AF$5</f>
        <v>4210038387792135</v>
      </c>
      <c r="M150" s="39">
        <f>$AE$5</f>
        <v>59732129675791</v>
      </c>
      <c r="N150" s="39">
        <f>$AD$5</f>
        <v>859047860295</v>
      </c>
      <c r="O150" s="39">
        <f>$AC$5</f>
        <v>12545691535</v>
      </c>
      <c r="P150" s="39">
        <f>$AB$5</f>
        <v>186368535</v>
      </c>
      <c r="Q150" s="39">
        <f>$AA$5</f>
        <v>2820151</v>
      </c>
      <c r="R150" s="39">
        <f>$Z$5</f>
        <v>43515</v>
      </c>
      <c r="S150" s="39">
        <f>$Y$5</f>
        <v>685</v>
      </c>
      <c r="T150" s="39">
        <f>$Y$2</f>
        <v>11</v>
      </c>
    </row>
    <row r="151" spans="10:22">
      <c r="J151" s="39"/>
      <c r="K151" s="39"/>
      <c r="L151" s="39"/>
      <c r="M151" s="39"/>
      <c r="N151" s="39"/>
      <c r="O151" s="39"/>
      <c r="P151" s="39"/>
      <c r="Q151" s="39"/>
      <c r="R151" s="39"/>
      <c r="S151" s="39"/>
      <c r="T151" s="39"/>
    </row>
    <row r="152" spans="10:22"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V152" s="16"/>
    </row>
    <row r="153" spans="10:22"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V153" s="24"/>
    </row>
    <row r="154" spans="10:22">
      <c r="J154" s="39">
        <f>$AR$5</f>
        <v>1.1077700566821677E+38</v>
      </c>
      <c r="K154" s="39">
        <f>$AQ$5</f>
        <v>1.4697437693587362E+36</v>
      </c>
      <c r="L154" s="39">
        <f>$AP$5</f>
        <v>1.9538613311576207E+34</v>
      </c>
      <c r="M154" s="39">
        <f>$AO$5</f>
        <v>2.6034054115613975E+32</v>
      </c>
      <c r="N154" s="39">
        <f>$AN$5</f>
        <v>3.4781605591867382E+30</v>
      </c>
      <c r="O154" s="39">
        <f>$AM$5</f>
        <v>4.6613881837492098E+28</v>
      </c>
      <c r="P154" s="63">
        <f>$BC$5</f>
        <v>2.2533742029544515E+20</v>
      </c>
      <c r="Q154" s="39">
        <f>$AK$5</f>
        <v>8.4708966672821023E+24</v>
      </c>
      <c r="R154" s="39">
        <f>$AJ$5</f>
        <v>1.1503166289706361E+23</v>
      </c>
      <c r="S154" s="39">
        <f>$AI$5</f>
        <v>1.5716684413122047E+21</v>
      </c>
      <c r="T154" s="39">
        <f>$AH$5</f>
        <v>2.162994034885931E+19</v>
      </c>
    </row>
    <row r="155" spans="10:22">
      <c r="J155" s="39">
        <f>$AQ$5</f>
        <v>1.4697437693587362E+36</v>
      </c>
      <c r="K155" s="39">
        <f>$AP$5</f>
        <v>1.9538613311576207E+34</v>
      </c>
      <c r="L155" s="39">
        <f>$AO$5</f>
        <v>2.6034054115613975E+32</v>
      </c>
      <c r="M155" s="39">
        <f>$AN$5</f>
        <v>3.4781605591867382E+30</v>
      </c>
      <c r="N155" s="39">
        <f>$AM$5</f>
        <v>4.6613881837492098E+28</v>
      </c>
      <c r="O155" s="39">
        <f>$AL$5</f>
        <v>6.2701584820619147E+26</v>
      </c>
      <c r="P155" s="63">
        <f>$BB$5</f>
        <v>3.1024417127888937E+18</v>
      </c>
      <c r="Q155" s="39">
        <f>$AJ$5</f>
        <v>1.1503166289706361E+23</v>
      </c>
      <c r="R155" s="39">
        <f>$AI$5</f>
        <v>1.5716684413122047E+21</v>
      </c>
      <c r="S155" s="39">
        <f>$AH$5</f>
        <v>2.162994034885931E+19</v>
      </c>
      <c r="T155" s="39">
        <f>$AG$5</f>
        <v>3.0024635741202643E+17</v>
      </c>
    </row>
    <row r="156" spans="10:22">
      <c r="J156" s="39">
        <f>$AP$5</f>
        <v>1.9538613311576207E+34</v>
      </c>
      <c r="K156" s="39">
        <f>$AO$5</f>
        <v>2.6034054115613975E+32</v>
      </c>
      <c r="L156" s="39">
        <f>$AN$5</f>
        <v>3.4781605591867382E+30</v>
      </c>
      <c r="M156" s="39">
        <f>$AM$5</f>
        <v>4.6613881837492098E+28</v>
      </c>
      <c r="N156" s="39">
        <f>$AL$5</f>
        <v>6.2701584820619147E+26</v>
      </c>
      <c r="O156" s="39">
        <f>$AK$5</f>
        <v>8.4708966672821023E+24</v>
      </c>
      <c r="P156" s="63">
        <f>$BA$5</f>
        <v>4.3074374358992288E+16</v>
      </c>
      <c r="Q156" s="39">
        <f>$AI$5</f>
        <v>1.5716684413122047E+21</v>
      </c>
      <c r="R156" s="39">
        <f>$AH$5</f>
        <v>2.162994034885931E+19</v>
      </c>
      <c r="S156" s="39">
        <f>$AG$5</f>
        <v>3.0024635741202643E+17</v>
      </c>
      <c r="T156" s="39">
        <f>$AF$5</f>
        <v>4210038387792135</v>
      </c>
    </row>
    <row r="157" spans="10:22">
      <c r="J157" s="39">
        <f>$AO$5</f>
        <v>2.6034054115613975E+32</v>
      </c>
      <c r="K157" s="39">
        <f>$AN$5</f>
        <v>3.4781605591867382E+30</v>
      </c>
      <c r="L157" s="39">
        <f>$AM$5</f>
        <v>4.6613881837492098E+28</v>
      </c>
      <c r="M157" s="39">
        <f>$AL$5</f>
        <v>6.2701584820619147E+26</v>
      </c>
      <c r="N157" s="39">
        <f>$AK$5</f>
        <v>8.4708966672821023E+24</v>
      </c>
      <c r="O157" s="39">
        <f>$AJ$5</f>
        <v>1.1503166289706361E+23</v>
      </c>
      <c r="P157" s="63">
        <f>$AZ$5</f>
        <v>603964096749226</v>
      </c>
      <c r="Q157" s="39">
        <f>$AH$5</f>
        <v>2.162994034885931E+19</v>
      </c>
      <c r="R157" s="39">
        <f>$AG$5</f>
        <v>3.0024635741202643E+17</v>
      </c>
      <c r="S157" s="39">
        <f>$AF$5</f>
        <v>4210038387792135</v>
      </c>
      <c r="T157" s="39">
        <f>$AE$5</f>
        <v>59732129675791</v>
      </c>
    </row>
    <row r="158" spans="10:22">
      <c r="J158" s="39">
        <f>$AN$5</f>
        <v>3.4781605591867382E+30</v>
      </c>
      <c r="K158" s="39">
        <f>$AM$5</f>
        <v>4.6613881837492098E+28</v>
      </c>
      <c r="L158" s="39">
        <f>$AL$5</f>
        <v>6.2701584820619147E+26</v>
      </c>
      <c r="M158" s="39">
        <f>$AK$5</f>
        <v>8.4708966672821023E+24</v>
      </c>
      <c r="N158" s="39">
        <f>$AJ$5</f>
        <v>1.1503166289706361E+23</v>
      </c>
      <c r="O158" s="39">
        <f>$AI$5</f>
        <v>1.5716684413122047E+21</v>
      </c>
      <c r="P158" s="63">
        <f>$AY$5</f>
        <v>8565991486948</v>
      </c>
      <c r="Q158" s="39">
        <f>$AG$5</f>
        <v>3.0024635741202643E+17</v>
      </c>
      <c r="R158" s="39">
        <f>$AF$5</f>
        <v>4210038387792135</v>
      </c>
      <c r="S158" s="39">
        <f>$AE$5</f>
        <v>59732129675791</v>
      </c>
      <c r="T158" s="39">
        <f>$AD$5</f>
        <v>859047860295</v>
      </c>
    </row>
    <row r="159" spans="10:22">
      <c r="J159" s="39">
        <f>$AM$5</f>
        <v>4.6613881837492098E+28</v>
      </c>
      <c r="K159" s="39">
        <f>$AL$5</f>
        <v>6.2701584820619147E+26</v>
      </c>
      <c r="L159" s="39">
        <f>$AK$5</f>
        <v>8.4708966672821023E+24</v>
      </c>
      <c r="M159" s="39">
        <f>$AJ$5</f>
        <v>1.1503166289706361E+23</v>
      </c>
      <c r="N159" s="39">
        <f>$AI$5</f>
        <v>1.5716684413122047E+21</v>
      </c>
      <c r="O159" s="39">
        <f>$AH$5</f>
        <v>2.162994034885931E+19</v>
      </c>
      <c r="P159" s="63">
        <f>$AX$5</f>
        <v>123100393474</v>
      </c>
      <c r="Q159" s="39">
        <f>$AF$5</f>
        <v>4210038387792135</v>
      </c>
      <c r="R159" s="39">
        <f>$AE$5</f>
        <v>59732129675791</v>
      </c>
      <c r="S159" s="39">
        <f>$AD$5</f>
        <v>859047860295</v>
      </c>
      <c r="T159" s="39">
        <f>$AC$5</f>
        <v>12545691535</v>
      </c>
    </row>
    <row r="160" spans="10:22">
      <c r="J160" s="39">
        <f>$AL$5</f>
        <v>6.2701584820619147E+26</v>
      </c>
      <c r="K160" s="39">
        <f>$AK$5</f>
        <v>8.4708966672821023E+24</v>
      </c>
      <c r="L160" s="39">
        <f>$AJ$5</f>
        <v>1.1503166289706361E+23</v>
      </c>
      <c r="M160" s="39">
        <f>$AI$5</f>
        <v>1.5716684413122047E+21</v>
      </c>
      <c r="N160" s="39">
        <f>$AH$5</f>
        <v>2.162994034885931E+19</v>
      </c>
      <c r="O160" s="39">
        <f>$AG$5</f>
        <v>3.0024635741202643E+17</v>
      </c>
      <c r="P160" s="63">
        <f>$AW$5</f>
        <v>1795576924</v>
      </c>
      <c r="Q160" s="39">
        <f>$AE$5</f>
        <v>59732129675791</v>
      </c>
      <c r="R160" s="39">
        <f>$AD$5</f>
        <v>859047860295</v>
      </c>
      <c r="S160" s="39">
        <f>$AC$5</f>
        <v>12545691535</v>
      </c>
      <c r="T160" s="39">
        <f>$AB$5</f>
        <v>186368535</v>
      </c>
    </row>
    <row r="161" spans="10:21">
      <c r="J161" s="39">
        <f>$AK$5</f>
        <v>8.4708966672821023E+24</v>
      </c>
      <c r="K161" s="39">
        <f>$AJ$5</f>
        <v>1.1503166289706361E+23</v>
      </c>
      <c r="L161" s="39">
        <f>$AI$5</f>
        <v>1.5716684413122047E+21</v>
      </c>
      <c r="M161" s="39">
        <f>$AH$5</f>
        <v>2.162994034885931E+19</v>
      </c>
      <c r="N161" s="39">
        <f>$AG$5</f>
        <v>3.0024635741202643E+17</v>
      </c>
      <c r="O161" s="39">
        <f>$AF$5</f>
        <v>4210038387792135</v>
      </c>
      <c r="P161" s="63">
        <f>$AV$5</f>
        <v>26626546</v>
      </c>
      <c r="Q161" s="39">
        <f>$AD$5</f>
        <v>859047860295</v>
      </c>
      <c r="R161" s="39">
        <f>$AC$5</f>
        <v>12545691535</v>
      </c>
      <c r="S161" s="39">
        <f>$AB$5</f>
        <v>186368535</v>
      </c>
      <c r="T161" s="39">
        <f>$AA$5</f>
        <v>2820151</v>
      </c>
    </row>
    <row r="162" spans="10:21">
      <c r="J162" s="39">
        <f>$AJ$5</f>
        <v>1.1503166289706361E+23</v>
      </c>
      <c r="K162" s="39">
        <f>$AI$5</f>
        <v>1.5716684413122047E+21</v>
      </c>
      <c r="L162" s="39">
        <f>$AH$5</f>
        <v>2.162994034885931E+19</v>
      </c>
      <c r="M162" s="39">
        <f>$AG$5</f>
        <v>3.0024635741202643E+17</v>
      </c>
      <c r="N162" s="39">
        <f>$AF$5</f>
        <v>4210038387792135</v>
      </c>
      <c r="O162" s="39">
        <f>$AE$5</f>
        <v>59732129675791</v>
      </c>
      <c r="P162" s="63">
        <f>$AU$5</f>
        <v>401968</v>
      </c>
      <c r="Q162" s="39">
        <f>$AC$5</f>
        <v>12545691535</v>
      </c>
      <c r="R162" s="39">
        <f>$AB$5</f>
        <v>186368535</v>
      </c>
      <c r="S162" s="39">
        <f>$AA$5</f>
        <v>2820151</v>
      </c>
      <c r="T162" s="39">
        <f>$Z$5</f>
        <v>43515</v>
      </c>
    </row>
    <row r="163" spans="10:21">
      <c r="J163" s="39">
        <f>$AI$5</f>
        <v>1.5716684413122047E+21</v>
      </c>
      <c r="K163" s="39">
        <f>$AH$5</f>
        <v>2.162994034885931E+19</v>
      </c>
      <c r="L163" s="39">
        <f>$AG$5</f>
        <v>3.0024635741202643E+17</v>
      </c>
      <c r="M163" s="39">
        <f>$AF$5</f>
        <v>4210038387792135</v>
      </c>
      <c r="N163" s="39">
        <f>$AE$5</f>
        <v>59732129675791</v>
      </c>
      <c r="O163" s="39">
        <f>$AD$5</f>
        <v>859047860295</v>
      </c>
      <c r="P163" s="63">
        <f>$AT$5</f>
        <v>6184</v>
      </c>
      <c r="Q163" s="39">
        <f>$AB$5</f>
        <v>186368535</v>
      </c>
      <c r="R163" s="39">
        <f>$AA$5</f>
        <v>2820151</v>
      </c>
      <c r="S163" s="39">
        <f>$Z$5</f>
        <v>43515</v>
      </c>
      <c r="T163" s="39">
        <f>$Y$5</f>
        <v>685</v>
      </c>
    </row>
    <row r="164" spans="10:21" ht="15.75" thickBot="1">
      <c r="J164" s="70">
        <f>$AH$5</f>
        <v>2.162994034885931E+19</v>
      </c>
      <c r="K164" s="70">
        <f>$AG$5</f>
        <v>3.0024635741202643E+17</v>
      </c>
      <c r="L164" s="70">
        <f>$AF$5</f>
        <v>4210038387792135</v>
      </c>
      <c r="M164" s="70">
        <f>$AE$5</f>
        <v>59732129675791</v>
      </c>
      <c r="N164" s="70">
        <f>$AD$5</f>
        <v>859047860295</v>
      </c>
      <c r="O164" s="70">
        <f>$AC$5</f>
        <v>12545691535</v>
      </c>
      <c r="P164" s="71">
        <f>$AS$5</f>
        <v>97</v>
      </c>
      <c r="Q164" s="70">
        <f>$AA$5</f>
        <v>2820151</v>
      </c>
      <c r="R164" s="70">
        <f>$Z$5</f>
        <v>43515</v>
      </c>
      <c r="S164" s="70">
        <f>$Y$5</f>
        <v>685</v>
      </c>
      <c r="T164" s="70">
        <f>$Y$2</f>
        <v>11</v>
      </c>
      <c r="U164" s="16" t="str">
        <f>[1]!xDiv([1]!xMatDet(J154:T164),[1]!xMatDet(J165:T175))</f>
        <v>0.714962903562942534180560272716</v>
      </c>
    </row>
    <row r="165" spans="10:21">
      <c r="J165" s="39">
        <f>$AR$5</f>
        <v>1.1077700566821677E+38</v>
      </c>
      <c r="K165" s="39">
        <f>$AQ$5</f>
        <v>1.4697437693587362E+36</v>
      </c>
      <c r="L165" s="39">
        <f>$AP$5</f>
        <v>1.9538613311576207E+34</v>
      </c>
      <c r="M165" s="39">
        <f>$AO$5</f>
        <v>2.6034054115613975E+32</v>
      </c>
      <c r="N165" s="39">
        <f>$AN$5</f>
        <v>3.4781605591867382E+30</v>
      </c>
      <c r="O165" s="39">
        <f>$AM$5</f>
        <v>4.6613881837492098E+28</v>
      </c>
      <c r="P165" s="39">
        <f>$AL$5</f>
        <v>6.2701584820619147E+26</v>
      </c>
      <c r="Q165" s="39">
        <f>$AK$5</f>
        <v>8.4708966672821023E+24</v>
      </c>
      <c r="R165" s="39">
        <f>$AJ$5</f>
        <v>1.1503166289706361E+23</v>
      </c>
      <c r="S165" s="39">
        <f>$AI$5</f>
        <v>1.5716684413122047E+21</v>
      </c>
      <c r="T165" s="39">
        <f>$AH$5</f>
        <v>2.162994034885931E+19</v>
      </c>
    </row>
    <row r="166" spans="10:21">
      <c r="J166" s="39">
        <f>$AQ$5</f>
        <v>1.4697437693587362E+36</v>
      </c>
      <c r="K166" s="39">
        <f>$AP$5</f>
        <v>1.9538613311576207E+34</v>
      </c>
      <c r="L166" s="39">
        <f>$AO$5</f>
        <v>2.6034054115613975E+32</v>
      </c>
      <c r="M166" s="39">
        <f>$AN$5</f>
        <v>3.4781605591867382E+30</v>
      </c>
      <c r="N166" s="39">
        <f>$AM$5</f>
        <v>4.6613881837492098E+28</v>
      </c>
      <c r="O166" s="39">
        <f>$AL$5</f>
        <v>6.2701584820619147E+26</v>
      </c>
      <c r="P166" s="39">
        <f>$AK$5</f>
        <v>8.4708966672821023E+24</v>
      </c>
      <c r="Q166" s="39">
        <f>$AJ$5</f>
        <v>1.1503166289706361E+23</v>
      </c>
      <c r="R166" s="39">
        <f>$AI$5</f>
        <v>1.5716684413122047E+21</v>
      </c>
      <c r="S166" s="39">
        <f>$AH$5</f>
        <v>2.162994034885931E+19</v>
      </c>
      <c r="T166" s="39">
        <f>$AG$5</f>
        <v>3.0024635741202643E+17</v>
      </c>
    </row>
    <row r="167" spans="10:21">
      <c r="J167" s="39">
        <f>$AP$5</f>
        <v>1.9538613311576207E+34</v>
      </c>
      <c r="K167" s="39">
        <f>$AO$5</f>
        <v>2.6034054115613975E+32</v>
      </c>
      <c r="L167" s="39">
        <f>$AN$5</f>
        <v>3.4781605591867382E+30</v>
      </c>
      <c r="M167" s="39">
        <f>$AM$5</f>
        <v>4.6613881837492098E+28</v>
      </c>
      <c r="N167" s="39">
        <f>$AL$5</f>
        <v>6.2701584820619147E+26</v>
      </c>
      <c r="O167" s="39">
        <f>$AK$5</f>
        <v>8.4708966672821023E+24</v>
      </c>
      <c r="P167" s="39">
        <f>$AJ$5</f>
        <v>1.1503166289706361E+23</v>
      </c>
      <c r="Q167" s="39">
        <f>$AI$5</f>
        <v>1.5716684413122047E+21</v>
      </c>
      <c r="R167" s="39">
        <f>$AH$5</f>
        <v>2.162994034885931E+19</v>
      </c>
      <c r="S167" s="39">
        <f>$AG$5</f>
        <v>3.0024635741202643E+17</v>
      </c>
      <c r="T167" s="39">
        <f>$AF$5</f>
        <v>4210038387792135</v>
      </c>
    </row>
    <row r="168" spans="10:21">
      <c r="J168" s="39">
        <f>$AO$5</f>
        <v>2.6034054115613975E+32</v>
      </c>
      <c r="K168" s="39">
        <f>$AN$5</f>
        <v>3.4781605591867382E+30</v>
      </c>
      <c r="L168" s="39">
        <f>$AM$5</f>
        <v>4.6613881837492098E+28</v>
      </c>
      <c r="M168" s="39">
        <f>$AL$5</f>
        <v>6.2701584820619147E+26</v>
      </c>
      <c r="N168" s="39">
        <f>$AK$5</f>
        <v>8.4708966672821023E+24</v>
      </c>
      <c r="O168" s="39">
        <f>$AJ$5</f>
        <v>1.1503166289706361E+23</v>
      </c>
      <c r="P168" s="39">
        <f>$AI$5</f>
        <v>1.5716684413122047E+21</v>
      </c>
      <c r="Q168" s="39">
        <f>$AH$5</f>
        <v>2.162994034885931E+19</v>
      </c>
      <c r="R168" s="39">
        <f>$AG$5</f>
        <v>3.0024635741202643E+17</v>
      </c>
      <c r="S168" s="39">
        <f>$AF$5</f>
        <v>4210038387792135</v>
      </c>
      <c r="T168" s="39">
        <f>$AE$5</f>
        <v>59732129675791</v>
      </c>
    </row>
    <row r="169" spans="10:21">
      <c r="J169" s="39">
        <f>$AN$5</f>
        <v>3.4781605591867382E+30</v>
      </c>
      <c r="K169" s="39">
        <f>$AM$5</f>
        <v>4.6613881837492098E+28</v>
      </c>
      <c r="L169" s="39">
        <f>$AL$5</f>
        <v>6.2701584820619147E+26</v>
      </c>
      <c r="M169" s="39">
        <f>$AK$5</f>
        <v>8.4708966672821023E+24</v>
      </c>
      <c r="N169" s="39">
        <f>$AJ$5</f>
        <v>1.1503166289706361E+23</v>
      </c>
      <c r="O169" s="39">
        <f>$AI$5</f>
        <v>1.5716684413122047E+21</v>
      </c>
      <c r="P169" s="39">
        <f>$AH$5</f>
        <v>2.162994034885931E+19</v>
      </c>
      <c r="Q169" s="39">
        <f>$AG$5</f>
        <v>3.0024635741202643E+17</v>
      </c>
      <c r="R169" s="39">
        <f>$AF$5</f>
        <v>4210038387792135</v>
      </c>
      <c r="S169" s="39">
        <f>$AE$5</f>
        <v>59732129675791</v>
      </c>
      <c r="T169" s="39">
        <f>$AD$5</f>
        <v>859047860295</v>
      </c>
    </row>
    <row r="170" spans="10:21">
      <c r="J170" s="39">
        <f>$AM$5</f>
        <v>4.6613881837492098E+28</v>
      </c>
      <c r="K170" s="39">
        <f>$AL$5</f>
        <v>6.2701584820619147E+26</v>
      </c>
      <c r="L170" s="39">
        <f>$AK$5</f>
        <v>8.4708966672821023E+24</v>
      </c>
      <c r="M170" s="39">
        <f>$AJ$5</f>
        <v>1.1503166289706361E+23</v>
      </c>
      <c r="N170" s="39">
        <f>$AI$5</f>
        <v>1.5716684413122047E+21</v>
      </c>
      <c r="O170" s="39">
        <f>$AH$5</f>
        <v>2.162994034885931E+19</v>
      </c>
      <c r="P170" s="39">
        <f>$AG$5</f>
        <v>3.0024635741202643E+17</v>
      </c>
      <c r="Q170" s="39">
        <f>$AF$5</f>
        <v>4210038387792135</v>
      </c>
      <c r="R170" s="39">
        <f>$AE$5</f>
        <v>59732129675791</v>
      </c>
      <c r="S170" s="39">
        <f>$AD$5</f>
        <v>859047860295</v>
      </c>
      <c r="T170" s="39">
        <f>$AC$5</f>
        <v>12545691535</v>
      </c>
    </row>
    <row r="171" spans="10:21">
      <c r="J171" s="39">
        <f>$AL$5</f>
        <v>6.2701584820619147E+26</v>
      </c>
      <c r="K171" s="39">
        <f>$AK$5</f>
        <v>8.4708966672821023E+24</v>
      </c>
      <c r="L171" s="39">
        <f>$AJ$5</f>
        <v>1.1503166289706361E+23</v>
      </c>
      <c r="M171" s="39">
        <f>$AI$5</f>
        <v>1.5716684413122047E+21</v>
      </c>
      <c r="N171" s="39">
        <f>$AH$5</f>
        <v>2.162994034885931E+19</v>
      </c>
      <c r="O171" s="39">
        <f>$AG$5</f>
        <v>3.0024635741202643E+17</v>
      </c>
      <c r="P171" s="39">
        <f>$AF$5</f>
        <v>4210038387792135</v>
      </c>
      <c r="Q171" s="39">
        <f>$AE$5</f>
        <v>59732129675791</v>
      </c>
      <c r="R171" s="39">
        <f>$AD$5</f>
        <v>859047860295</v>
      </c>
      <c r="S171" s="39">
        <f>$AC$5</f>
        <v>12545691535</v>
      </c>
      <c r="T171" s="39">
        <f>$AB$5</f>
        <v>186368535</v>
      </c>
    </row>
    <row r="172" spans="10:21">
      <c r="J172" s="39">
        <f>$AK$5</f>
        <v>8.4708966672821023E+24</v>
      </c>
      <c r="K172" s="39">
        <f>$AJ$5</f>
        <v>1.1503166289706361E+23</v>
      </c>
      <c r="L172" s="39">
        <f>$AI$5</f>
        <v>1.5716684413122047E+21</v>
      </c>
      <c r="M172" s="39">
        <f>$AH$5</f>
        <v>2.162994034885931E+19</v>
      </c>
      <c r="N172" s="39">
        <f>$AG$5</f>
        <v>3.0024635741202643E+17</v>
      </c>
      <c r="O172" s="39">
        <f>$AF$5</f>
        <v>4210038387792135</v>
      </c>
      <c r="P172" s="39">
        <f>$AE$5</f>
        <v>59732129675791</v>
      </c>
      <c r="Q172" s="39">
        <f>$AD$5</f>
        <v>859047860295</v>
      </c>
      <c r="R172" s="39">
        <f>$AC$5</f>
        <v>12545691535</v>
      </c>
      <c r="S172" s="39">
        <f>$AB$5</f>
        <v>186368535</v>
      </c>
      <c r="T172" s="39">
        <f>$AA$5</f>
        <v>2820151</v>
      </c>
    </row>
    <row r="173" spans="10:21">
      <c r="J173" s="39">
        <f>$AJ$5</f>
        <v>1.1503166289706361E+23</v>
      </c>
      <c r="K173" s="39">
        <f>$AI$5</f>
        <v>1.5716684413122047E+21</v>
      </c>
      <c r="L173" s="39">
        <f>$AH$5</f>
        <v>2.162994034885931E+19</v>
      </c>
      <c r="M173" s="39">
        <f>$AG$5</f>
        <v>3.0024635741202643E+17</v>
      </c>
      <c r="N173" s="39">
        <f>$AF$5</f>
        <v>4210038387792135</v>
      </c>
      <c r="O173" s="39">
        <f>$AE$5</f>
        <v>59732129675791</v>
      </c>
      <c r="P173" s="39">
        <f>$AD$5</f>
        <v>859047860295</v>
      </c>
      <c r="Q173" s="39">
        <f>$AC$5</f>
        <v>12545691535</v>
      </c>
      <c r="R173" s="39">
        <f>$AB$5</f>
        <v>186368535</v>
      </c>
      <c r="S173" s="39">
        <f>$AA$5</f>
        <v>2820151</v>
      </c>
      <c r="T173" s="39">
        <f>$Z$5</f>
        <v>43515</v>
      </c>
    </row>
    <row r="174" spans="10:21">
      <c r="J174" s="39">
        <f>$AI$5</f>
        <v>1.5716684413122047E+21</v>
      </c>
      <c r="K174" s="39">
        <f>$AH$5</f>
        <v>2.162994034885931E+19</v>
      </c>
      <c r="L174" s="39">
        <f>$AG$5</f>
        <v>3.0024635741202643E+17</v>
      </c>
      <c r="M174" s="39">
        <f>$AF$5</f>
        <v>4210038387792135</v>
      </c>
      <c r="N174" s="39">
        <f>$AE$5</f>
        <v>59732129675791</v>
      </c>
      <c r="O174" s="39">
        <f>$AD$5</f>
        <v>859047860295</v>
      </c>
      <c r="P174" s="39">
        <f>$AC$5</f>
        <v>12545691535</v>
      </c>
      <c r="Q174" s="39">
        <f>$AB$5</f>
        <v>186368535</v>
      </c>
      <c r="R174" s="39">
        <f>$AA$5</f>
        <v>2820151</v>
      </c>
      <c r="S174" s="39">
        <f>$Z$5</f>
        <v>43515</v>
      </c>
      <c r="T174" s="39">
        <f>$Y$5</f>
        <v>685</v>
      </c>
    </row>
    <row r="175" spans="10:21">
      <c r="J175" s="39">
        <f>$AH$5</f>
        <v>2.162994034885931E+19</v>
      </c>
      <c r="K175" s="39">
        <f>$AG$5</f>
        <v>3.0024635741202643E+17</v>
      </c>
      <c r="L175" s="39">
        <f>$AF$5</f>
        <v>4210038387792135</v>
      </c>
      <c r="M175" s="39">
        <f>$AE$5</f>
        <v>59732129675791</v>
      </c>
      <c r="N175" s="39">
        <f>$AD$5</f>
        <v>859047860295</v>
      </c>
      <c r="O175" s="39">
        <f>$AC$5</f>
        <v>12545691535</v>
      </c>
      <c r="P175" s="39">
        <f>$AB$5</f>
        <v>186368535</v>
      </c>
      <c r="Q175" s="39">
        <f>$AA$5</f>
        <v>2820151</v>
      </c>
      <c r="R175" s="39">
        <f>$Z$5</f>
        <v>43515</v>
      </c>
      <c r="S175" s="39">
        <f>$Y$5</f>
        <v>685</v>
      </c>
      <c r="T175" s="39">
        <f>$Y$2</f>
        <v>11</v>
      </c>
    </row>
    <row r="176" spans="10:21">
      <c r="J176" s="39"/>
      <c r="K176" s="39"/>
      <c r="L176" s="39"/>
      <c r="M176" s="39"/>
      <c r="N176" s="39"/>
      <c r="O176" s="39"/>
      <c r="P176" s="39"/>
      <c r="Q176" s="39"/>
      <c r="R176" s="39"/>
      <c r="S176" s="39"/>
      <c r="T176" s="39"/>
    </row>
    <row r="177" spans="10:22"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</row>
    <row r="178" spans="10:22">
      <c r="J178" s="39"/>
      <c r="K178" s="39"/>
      <c r="L178" s="39"/>
      <c r="M178" s="39"/>
      <c r="N178" s="39"/>
      <c r="O178" s="39"/>
      <c r="P178" s="39"/>
      <c r="Q178" s="39"/>
      <c r="R178" s="39"/>
      <c r="S178" s="39"/>
      <c r="T178" s="39"/>
      <c r="V178" s="16"/>
    </row>
    <row r="179" spans="10:22">
      <c r="J179" s="39">
        <f>$AR$5</f>
        <v>1.1077700566821677E+38</v>
      </c>
      <c r="K179" s="39">
        <f>$AQ$5</f>
        <v>1.4697437693587362E+36</v>
      </c>
      <c r="L179" s="39">
        <f>$AP$5</f>
        <v>1.9538613311576207E+34</v>
      </c>
      <c r="M179" s="39">
        <f>$AO$5</f>
        <v>2.6034054115613975E+32</v>
      </c>
      <c r="N179" s="39">
        <f>$AN$5</f>
        <v>3.4781605591867382E+30</v>
      </c>
      <c r="O179" s="39">
        <f>$AM$5</f>
        <v>4.6613881837492098E+28</v>
      </c>
      <c r="P179" s="39">
        <f>$AL$5</f>
        <v>6.2701584820619147E+26</v>
      </c>
      <c r="Q179" s="63">
        <f>$BC$5</f>
        <v>2.2533742029544515E+20</v>
      </c>
      <c r="R179" s="39">
        <f>$AJ$5</f>
        <v>1.1503166289706361E+23</v>
      </c>
      <c r="S179" s="39">
        <f>$AI$5</f>
        <v>1.5716684413122047E+21</v>
      </c>
      <c r="T179" s="39">
        <f>$AH$5</f>
        <v>2.162994034885931E+19</v>
      </c>
      <c r="V179" s="24"/>
    </row>
    <row r="180" spans="10:22">
      <c r="J180" s="39">
        <f>$AQ$5</f>
        <v>1.4697437693587362E+36</v>
      </c>
      <c r="K180" s="39">
        <f>$AP$5</f>
        <v>1.9538613311576207E+34</v>
      </c>
      <c r="L180" s="39">
        <f>$AO$5</f>
        <v>2.6034054115613975E+32</v>
      </c>
      <c r="M180" s="39">
        <f>$AN$5</f>
        <v>3.4781605591867382E+30</v>
      </c>
      <c r="N180" s="39">
        <f>$AM$5</f>
        <v>4.6613881837492098E+28</v>
      </c>
      <c r="O180" s="39">
        <f>$AL$5</f>
        <v>6.2701584820619147E+26</v>
      </c>
      <c r="P180" s="39">
        <f>$AK$5</f>
        <v>8.4708966672821023E+24</v>
      </c>
      <c r="Q180" s="63">
        <f>$BB$5</f>
        <v>3.1024417127888937E+18</v>
      </c>
      <c r="R180" s="39">
        <f>$AI$5</f>
        <v>1.5716684413122047E+21</v>
      </c>
      <c r="S180" s="39">
        <f>$AH$5</f>
        <v>2.162994034885931E+19</v>
      </c>
      <c r="T180" s="39">
        <f>$AG$5</f>
        <v>3.0024635741202643E+17</v>
      </c>
    </row>
    <row r="181" spans="10:22">
      <c r="J181" s="39">
        <f>$AP$5</f>
        <v>1.9538613311576207E+34</v>
      </c>
      <c r="K181" s="39">
        <f>$AO$5</f>
        <v>2.6034054115613975E+32</v>
      </c>
      <c r="L181" s="39">
        <f>$AN$5</f>
        <v>3.4781605591867382E+30</v>
      </c>
      <c r="M181" s="39">
        <f>$AM$5</f>
        <v>4.6613881837492098E+28</v>
      </c>
      <c r="N181" s="39">
        <f>$AL$5</f>
        <v>6.2701584820619147E+26</v>
      </c>
      <c r="O181" s="39">
        <f>$AK$5</f>
        <v>8.4708966672821023E+24</v>
      </c>
      <c r="P181" s="39">
        <f>$AJ$5</f>
        <v>1.1503166289706361E+23</v>
      </c>
      <c r="Q181" s="63">
        <f>$BA$5</f>
        <v>4.3074374358992288E+16</v>
      </c>
      <c r="R181" s="39">
        <f>$AH$5</f>
        <v>2.162994034885931E+19</v>
      </c>
      <c r="S181" s="39">
        <f>$AG$5</f>
        <v>3.0024635741202643E+17</v>
      </c>
      <c r="T181" s="39">
        <f>$AF$5</f>
        <v>4210038387792135</v>
      </c>
    </row>
    <row r="182" spans="10:22">
      <c r="J182" s="39">
        <f>$AO$5</f>
        <v>2.6034054115613975E+32</v>
      </c>
      <c r="K182" s="39">
        <f>$AN$5</f>
        <v>3.4781605591867382E+30</v>
      </c>
      <c r="L182" s="39">
        <f>$AM$5</f>
        <v>4.6613881837492098E+28</v>
      </c>
      <c r="M182" s="39">
        <f>$AL$5</f>
        <v>6.2701584820619147E+26</v>
      </c>
      <c r="N182" s="39">
        <f>$AK$5</f>
        <v>8.4708966672821023E+24</v>
      </c>
      <c r="O182" s="39">
        <f>$AJ$5</f>
        <v>1.1503166289706361E+23</v>
      </c>
      <c r="P182" s="39">
        <f>$AI$5</f>
        <v>1.5716684413122047E+21</v>
      </c>
      <c r="Q182" s="63">
        <f>$AZ$5</f>
        <v>603964096749226</v>
      </c>
      <c r="R182" s="39">
        <f>$AG$5</f>
        <v>3.0024635741202643E+17</v>
      </c>
      <c r="S182" s="39">
        <f>$AF$5</f>
        <v>4210038387792135</v>
      </c>
      <c r="T182" s="39">
        <f>$AE$5</f>
        <v>59732129675791</v>
      </c>
    </row>
    <row r="183" spans="10:22">
      <c r="J183" s="39">
        <f>$AN$5</f>
        <v>3.4781605591867382E+30</v>
      </c>
      <c r="K183" s="39">
        <f>$AM$5</f>
        <v>4.6613881837492098E+28</v>
      </c>
      <c r="L183" s="39">
        <f>$AL$5</f>
        <v>6.2701584820619147E+26</v>
      </c>
      <c r="M183" s="39">
        <f>$AK$5</f>
        <v>8.4708966672821023E+24</v>
      </c>
      <c r="N183" s="39">
        <f>$AJ$5</f>
        <v>1.1503166289706361E+23</v>
      </c>
      <c r="O183" s="39">
        <f>$AI$5</f>
        <v>1.5716684413122047E+21</v>
      </c>
      <c r="P183" s="39">
        <f>$AH$5</f>
        <v>2.162994034885931E+19</v>
      </c>
      <c r="Q183" s="63">
        <f>$AY$5</f>
        <v>8565991486948</v>
      </c>
      <c r="R183" s="39">
        <f>$AF$5</f>
        <v>4210038387792135</v>
      </c>
      <c r="S183" s="39">
        <f>$AE$5</f>
        <v>59732129675791</v>
      </c>
      <c r="T183" s="39">
        <f>$AD$5</f>
        <v>859047860295</v>
      </c>
    </row>
    <row r="184" spans="10:22">
      <c r="J184" s="39">
        <f>$AM$5</f>
        <v>4.6613881837492098E+28</v>
      </c>
      <c r="K184" s="39">
        <f>$AL$5</f>
        <v>6.2701584820619147E+26</v>
      </c>
      <c r="L184" s="39">
        <f>$AK$5</f>
        <v>8.4708966672821023E+24</v>
      </c>
      <c r="M184" s="39">
        <f>$AJ$5</f>
        <v>1.1503166289706361E+23</v>
      </c>
      <c r="N184" s="39">
        <f>$AI$5</f>
        <v>1.5716684413122047E+21</v>
      </c>
      <c r="O184" s="39">
        <f>$AH$5</f>
        <v>2.162994034885931E+19</v>
      </c>
      <c r="P184" s="39">
        <f>$AG$5</f>
        <v>3.0024635741202643E+17</v>
      </c>
      <c r="Q184" s="63">
        <f>$AX$5</f>
        <v>123100393474</v>
      </c>
      <c r="R184" s="39">
        <f>$AE$5</f>
        <v>59732129675791</v>
      </c>
      <c r="S184" s="39">
        <f>$AD$5</f>
        <v>859047860295</v>
      </c>
      <c r="T184" s="39">
        <f>$AC$5</f>
        <v>12545691535</v>
      </c>
    </row>
    <row r="185" spans="10:22">
      <c r="J185" s="39">
        <f>$AL$5</f>
        <v>6.2701584820619147E+26</v>
      </c>
      <c r="K185" s="39">
        <f>$AK$5</f>
        <v>8.4708966672821023E+24</v>
      </c>
      <c r="L185" s="39">
        <f>$AJ$5</f>
        <v>1.1503166289706361E+23</v>
      </c>
      <c r="M185" s="39">
        <f>$AI$5</f>
        <v>1.5716684413122047E+21</v>
      </c>
      <c r="N185" s="39">
        <f>$AH$5</f>
        <v>2.162994034885931E+19</v>
      </c>
      <c r="O185" s="39">
        <f>$AG$5</f>
        <v>3.0024635741202643E+17</v>
      </c>
      <c r="P185" s="39">
        <f>$AF$5</f>
        <v>4210038387792135</v>
      </c>
      <c r="Q185" s="63">
        <f>$AW$5</f>
        <v>1795576924</v>
      </c>
      <c r="R185" s="39">
        <f>$AD$5</f>
        <v>859047860295</v>
      </c>
      <c r="S185" s="39">
        <f>$AC$5</f>
        <v>12545691535</v>
      </c>
      <c r="T185" s="39">
        <f>$AB$5</f>
        <v>186368535</v>
      </c>
    </row>
    <row r="186" spans="10:22">
      <c r="J186" s="39">
        <f>$AK$5</f>
        <v>8.4708966672821023E+24</v>
      </c>
      <c r="K186" s="39">
        <f>$AJ$5</f>
        <v>1.1503166289706361E+23</v>
      </c>
      <c r="L186" s="39">
        <f>$AI$5</f>
        <v>1.5716684413122047E+21</v>
      </c>
      <c r="M186" s="39">
        <f>$AH$5</f>
        <v>2.162994034885931E+19</v>
      </c>
      <c r="N186" s="39">
        <f>$AG$5</f>
        <v>3.0024635741202643E+17</v>
      </c>
      <c r="O186" s="39">
        <f>$AF$5</f>
        <v>4210038387792135</v>
      </c>
      <c r="P186" s="39">
        <f>$AE$5</f>
        <v>59732129675791</v>
      </c>
      <c r="Q186" s="63">
        <f>$AV$5</f>
        <v>26626546</v>
      </c>
      <c r="R186" s="39">
        <f>$AC$5</f>
        <v>12545691535</v>
      </c>
      <c r="S186" s="39">
        <f>$AB$5</f>
        <v>186368535</v>
      </c>
      <c r="T186" s="39">
        <f>$AA$5</f>
        <v>2820151</v>
      </c>
    </row>
    <row r="187" spans="10:22">
      <c r="J187" s="39">
        <f>$AJ$5</f>
        <v>1.1503166289706361E+23</v>
      </c>
      <c r="K187" s="39">
        <f>$AI$5</f>
        <v>1.5716684413122047E+21</v>
      </c>
      <c r="L187" s="39">
        <f>$AH$5</f>
        <v>2.162994034885931E+19</v>
      </c>
      <c r="M187" s="39">
        <f>$AG$5</f>
        <v>3.0024635741202643E+17</v>
      </c>
      <c r="N187" s="39">
        <f>$AF$5</f>
        <v>4210038387792135</v>
      </c>
      <c r="O187" s="39">
        <f>$AE$5</f>
        <v>59732129675791</v>
      </c>
      <c r="P187" s="39">
        <f>$AD$5</f>
        <v>859047860295</v>
      </c>
      <c r="Q187" s="63">
        <f>$AU$5</f>
        <v>401968</v>
      </c>
      <c r="R187" s="39">
        <f>$AB$5</f>
        <v>186368535</v>
      </c>
      <c r="S187" s="39">
        <f>$AA$5</f>
        <v>2820151</v>
      </c>
      <c r="T187" s="39">
        <f>$Z$5</f>
        <v>43515</v>
      </c>
    </row>
    <row r="188" spans="10:22">
      <c r="J188" s="39">
        <f>$AI$5</f>
        <v>1.5716684413122047E+21</v>
      </c>
      <c r="K188" s="39">
        <f>$AH$5</f>
        <v>2.162994034885931E+19</v>
      </c>
      <c r="L188" s="39">
        <f>$AG$5</f>
        <v>3.0024635741202643E+17</v>
      </c>
      <c r="M188" s="39">
        <f>$AF$5</f>
        <v>4210038387792135</v>
      </c>
      <c r="N188" s="39">
        <f>$AE$5</f>
        <v>59732129675791</v>
      </c>
      <c r="O188" s="39">
        <f>$AD$5</f>
        <v>859047860295</v>
      </c>
      <c r="P188" s="39">
        <f>$AC$5</f>
        <v>12545691535</v>
      </c>
      <c r="Q188" s="63">
        <f>$AT$5</f>
        <v>6184</v>
      </c>
      <c r="R188" s="39">
        <f>$AA$5</f>
        <v>2820151</v>
      </c>
      <c r="S188" s="39">
        <f>$Z$5</f>
        <v>43515</v>
      </c>
      <c r="T188" s="39">
        <f>$Y$5</f>
        <v>685</v>
      </c>
    </row>
    <row r="189" spans="10:22" ht="15.75" thickBot="1">
      <c r="J189" s="70">
        <f>$AH$5</f>
        <v>2.162994034885931E+19</v>
      </c>
      <c r="K189" s="70">
        <f>$AG$5</f>
        <v>3.0024635741202643E+17</v>
      </c>
      <c r="L189" s="70">
        <f>$AF$5</f>
        <v>4210038387792135</v>
      </c>
      <c r="M189" s="70">
        <f>$AE$5</f>
        <v>59732129675791</v>
      </c>
      <c r="N189" s="70">
        <f>$AD$5</f>
        <v>859047860295</v>
      </c>
      <c r="O189" s="70">
        <f>$AC$5</f>
        <v>12545691535</v>
      </c>
      <c r="P189" s="70">
        <f>$AB$5</f>
        <v>186368535</v>
      </c>
      <c r="Q189" s="71">
        <f>$AS$5</f>
        <v>97</v>
      </c>
      <c r="R189" s="70">
        <f>$Z$5</f>
        <v>43515</v>
      </c>
      <c r="S189" s="70">
        <f>$Y$5</f>
        <v>685</v>
      </c>
      <c r="T189" s="70">
        <f>$Y$2</f>
        <v>11</v>
      </c>
      <c r="U189" s="16" t="str">
        <f>[1]!xDiv([1]!xMatDet(J179:T189),[1]!xMatDet(J190:T200))</f>
        <v>-103.723573747198594722869739479</v>
      </c>
    </row>
    <row r="190" spans="10:22">
      <c r="J190" s="39">
        <f>$AR$5</f>
        <v>1.1077700566821677E+38</v>
      </c>
      <c r="K190" s="39">
        <f>$AQ$5</f>
        <v>1.4697437693587362E+36</v>
      </c>
      <c r="L190" s="39">
        <f>$AP$5</f>
        <v>1.9538613311576207E+34</v>
      </c>
      <c r="M190" s="39">
        <f>$AO$5</f>
        <v>2.6034054115613975E+32</v>
      </c>
      <c r="N190" s="39">
        <f>$AN$5</f>
        <v>3.4781605591867382E+30</v>
      </c>
      <c r="O190" s="39">
        <f>$AM$5</f>
        <v>4.6613881837492098E+28</v>
      </c>
      <c r="P190" s="39">
        <f>$AL$5</f>
        <v>6.2701584820619147E+26</v>
      </c>
      <c r="Q190" s="39">
        <f>$AK$5</f>
        <v>8.4708966672821023E+24</v>
      </c>
      <c r="R190" s="39">
        <f>$AJ$5</f>
        <v>1.1503166289706361E+23</v>
      </c>
      <c r="S190" s="39">
        <f>$AI$5</f>
        <v>1.5716684413122047E+21</v>
      </c>
      <c r="T190" s="39">
        <f>$AH$5</f>
        <v>2.162994034885931E+19</v>
      </c>
    </row>
    <row r="191" spans="10:22">
      <c r="J191" s="39">
        <f>$AQ$5</f>
        <v>1.4697437693587362E+36</v>
      </c>
      <c r="K191" s="39">
        <f>$AP$5</f>
        <v>1.9538613311576207E+34</v>
      </c>
      <c r="L191" s="39">
        <f>$AO$5</f>
        <v>2.6034054115613975E+32</v>
      </c>
      <c r="M191" s="39">
        <f>$AN$5</f>
        <v>3.4781605591867382E+30</v>
      </c>
      <c r="N191" s="39">
        <f>$AM$5</f>
        <v>4.6613881837492098E+28</v>
      </c>
      <c r="O191" s="39">
        <f>$AL$5</f>
        <v>6.2701584820619147E+26</v>
      </c>
      <c r="P191" s="39">
        <f>$AK$5</f>
        <v>8.4708966672821023E+24</v>
      </c>
      <c r="Q191" s="39">
        <f>$AJ$5</f>
        <v>1.1503166289706361E+23</v>
      </c>
      <c r="R191" s="39">
        <f>$AI$5</f>
        <v>1.5716684413122047E+21</v>
      </c>
      <c r="S191" s="39">
        <f>$AH$5</f>
        <v>2.162994034885931E+19</v>
      </c>
      <c r="T191" s="39">
        <f>$AG$5</f>
        <v>3.0024635741202643E+17</v>
      </c>
    </row>
    <row r="192" spans="10:22">
      <c r="J192" s="39">
        <f>$AP$5</f>
        <v>1.9538613311576207E+34</v>
      </c>
      <c r="K192" s="39">
        <f>$AO$5</f>
        <v>2.6034054115613975E+32</v>
      </c>
      <c r="L192" s="39">
        <f>$AN$5</f>
        <v>3.4781605591867382E+30</v>
      </c>
      <c r="M192" s="39">
        <f>$AM$5</f>
        <v>4.6613881837492098E+28</v>
      </c>
      <c r="N192" s="39">
        <f>$AL$5</f>
        <v>6.2701584820619147E+26</v>
      </c>
      <c r="O192" s="39">
        <f>$AK$5</f>
        <v>8.4708966672821023E+24</v>
      </c>
      <c r="P192" s="39">
        <f>$AJ$5</f>
        <v>1.1503166289706361E+23</v>
      </c>
      <c r="Q192" s="39">
        <f>$AI$5</f>
        <v>1.5716684413122047E+21</v>
      </c>
      <c r="R192" s="39">
        <f>$AH$5</f>
        <v>2.162994034885931E+19</v>
      </c>
      <c r="S192" s="39">
        <f>$AG$5</f>
        <v>3.0024635741202643E+17</v>
      </c>
      <c r="T192" s="39">
        <f>$AF$5</f>
        <v>4210038387792135</v>
      </c>
    </row>
    <row r="193" spans="10:22">
      <c r="J193" s="39">
        <f>$AO$5</f>
        <v>2.6034054115613975E+32</v>
      </c>
      <c r="K193" s="39">
        <f>$AN$5</f>
        <v>3.4781605591867382E+30</v>
      </c>
      <c r="L193" s="39">
        <f>$AM$5</f>
        <v>4.6613881837492098E+28</v>
      </c>
      <c r="M193" s="39">
        <f>$AL$5</f>
        <v>6.2701584820619147E+26</v>
      </c>
      <c r="N193" s="39">
        <f>$AK$5</f>
        <v>8.4708966672821023E+24</v>
      </c>
      <c r="O193" s="39">
        <f>$AJ$5</f>
        <v>1.1503166289706361E+23</v>
      </c>
      <c r="P193" s="39">
        <f>$AI$5</f>
        <v>1.5716684413122047E+21</v>
      </c>
      <c r="Q193" s="39">
        <f>$AH$5</f>
        <v>2.162994034885931E+19</v>
      </c>
      <c r="R193" s="39">
        <f>$AG$5</f>
        <v>3.0024635741202643E+17</v>
      </c>
      <c r="S193" s="39">
        <f>$AF$5</f>
        <v>4210038387792135</v>
      </c>
      <c r="T193" s="39">
        <f>$AE$5</f>
        <v>59732129675791</v>
      </c>
    </row>
    <row r="194" spans="10:22">
      <c r="J194" s="39">
        <f>$AN$5</f>
        <v>3.4781605591867382E+30</v>
      </c>
      <c r="K194" s="39">
        <f>$AM$5</f>
        <v>4.6613881837492098E+28</v>
      </c>
      <c r="L194" s="39">
        <f>$AL$5</f>
        <v>6.2701584820619147E+26</v>
      </c>
      <c r="M194" s="39">
        <f>$AK$5</f>
        <v>8.4708966672821023E+24</v>
      </c>
      <c r="N194" s="39">
        <f>$AJ$5</f>
        <v>1.1503166289706361E+23</v>
      </c>
      <c r="O194" s="39">
        <f>$AI$5</f>
        <v>1.5716684413122047E+21</v>
      </c>
      <c r="P194" s="39">
        <f>$AH$5</f>
        <v>2.162994034885931E+19</v>
      </c>
      <c r="Q194" s="39">
        <f>$AG$5</f>
        <v>3.0024635741202643E+17</v>
      </c>
      <c r="R194" s="39">
        <f>$AF$5</f>
        <v>4210038387792135</v>
      </c>
      <c r="S194" s="39">
        <f>$AE$5</f>
        <v>59732129675791</v>
      </c>
      <c r="T194" s="39">
        <f>$AD$5</f>
        <v>859047860295</v>
      </c>
    </row>
    <row r="195" spans="10:22">
      <c r="J195" s="39">
        <f>$AM$5</f>
        <v>4.6613881837492098E+28</v>
      </c>
      <c r="K195" s="39">
        <f>$AL$5</f>
        <v>6.2701584820619147E+26</v>
      </c>
      <c r="L195" s="39">
        <f>$AK$5</f>
        <v>8.4708966672821023E+24</v>
      </c>
      <c r="M195" s="39">
        <f>$AJ$5</f>
        <v>1.1503166289706361E+23</v>
      </c>
      <c r="N195" s="39">
        <f>$AI$5</f>
        <v>1.5716684413122047E+21</v>
      </c>
      <c r="O195" s="39">
        <f>$AH$5</f>
        <v>2.162994034885931E+19</v>
      </c>
      <c r="P195" s="39">
        <f>$AG$5</f>
        <v>3.0024635741202643E+17</v>
      </c>
      <c r="Q195" s="39">
        <f>$AF$5</f>
        <v>4210038387792135</v>
      </c>
      <c r="R195" s="39">
        <f>$AE$5</f>
        <v>59732129675791</v>
      </c>
      <c r="S195" s="39">
        <f>$AD$5</f>
        <v>859047860295</v>
      </c>
      <c r="T195" s="39">
        <f>$AC$5</f>
        <v>12545691535</v>
      </c>
    </row>
    <row r="196" spans="10:22">
      <c r="J196" s="39">
        <f>$AL$5</f>
        <v>6.2701584820619147E+26</v>
      </c>
      <c r="K196" s="39">
        <f>$AK$5</f>
        <v>8.4708966672821023E+24</v>
      </c>
      <c r="L196" s="39">
        <f>$AJ$5</f>
        <v>1.1503166289706361E+23</v>
      </c>
      <c r="M196" s="39">
        <f>$AI$5</f>
        <v>1.5716684413122047E+21</v>
      </c>
      <c r="N196" s="39">
        <f>$AH$5</f>
        <v>2.162994034885931E+19</v>
      </c>
      <c r="O196" s="39">
        <f>$AG$5</f>
        <v>3.0024635741202643E+17</v>
      </c>
      <c r="P196" s="39">
        <f>$AF$5</f>
        <v>4210038387792135</v>
      </c>
      <c r="Q196" s="39">
        <f>$AE$5</f>
        <v>59732129675791</v>
      </c>
      <c r="R196" s="39">
        <f>$AD$5</f>
        <v>859047860295</v>
      </c>
      <c r="S196" s="39">
        <f>$AC$5</f>
        <v>12545691535</v>
      </c>
      <c r="T196" s="39">
        <f>$AB$5</f>
        <v>186368535</v>
      </c>
    </row>
    <row r="197" spans="10:22">
      <c r="J197" s="39">
        <f>$AK$5</f>
        <v>8.4708966672821023E+24</v>
      </c>
      <c r="K197" s="39">
        <f>$AJ$5</f>
        <v>1.1503166289706361E+23</v>
      </c>
      <c r="L197" s="39">
        <f>$AI$5</f>
        <v>1.5716684413122047E+21</v>
      </c>
      <c r="M197" s="39">
        <f>$AH$5</f>
        <v>2.162994034885931E+19</v>
      </c>
      <c r="N197" s="39">
        <f>$AG$5</f>
        <v>3.0024635741202643E+17</v>
      </c>
      <c r="O197" s="39">
        <f>$AF$5</f>
        <v>4210038387792135</v>
      </c>
      <c r="P197" s="39">
        <f>$AE$5</f>
        <v>59732129675791</v>
      </c>
      <c r="Q197" s="39">
        <f>$AD$5</f>
        <v>859047860295</v>
      </c>
      <c r="R197" s="39">
        <f>$AC$5</f>
        <v>12545691535</v>
      </c>
      <c r="S197" s="39">
        <f>$AB$5</f>
        <v>186368535</v>
      </c>
      <c r="T197" s="39">
        <f>$AA$5</f>
        <v>2820151</v>
      </c>
    </row>
    <row r="198" spans="10:22">
      <c r="J198" s="39">
        <f>$AJ$5</f>
        <v>1.1503166289706361E+23</v>
      </c>
      <c r="K198" s="39">
        <f>$AI$5</f>
        <v>1.5716684413122047E+21</v>
      </c>
      <c r="L198" s="39">
        <f>$AH$5</f>
        <v>2.162994034885931E+19</v>
      </c>
      <c r="M198" s="39">
        <f>$AG$5</f>
        <v>3.0024635741202643E+17</v>
      </c>
      <c r="N198" s="39">
        <f>$AF$5</f>
        <v>4210038387792135</v>
      </c>
      <c r="O198" s="39">
        <f>$AE$5</f>
        <v>59732129675791</v>
      </c>
      <c r="P198" s="39">
        <f>$AD$5</f>
        <v>859047860295</v>
      </c>
      <c r="Q198" s="39">
        <f>$AC$5</f>
        <v>12545691535</v>
      </c>
      <c r="R198" s="39">
        <f>$AB$5</f>
        <v>186368535</v>
      </c>
      <c r="S198" s="39">
        <f>$AA$5</f>
        <v>2820151</v>
      </c>
      <c r="T198" s="39">
        <f>$Z$5</f>
        <v>43515</v>
      </c>
    </row>
    <row r="199" spans="10:22">
      <c r="J199" s="39">
        <f>$AI$5</f>
        <v>1.5716684413122047E+21</v>
      </c>
      <c r="K199" s="39">
        <f>$AH$5</f>
        <v>2.162994034885931E+19</v>
      </c>
      <c r="L199" s="39">
        <f>$AG$5</f>
        <v>3.0024635741202643E+17</v>
      </c>
      <c r="M199" s="39">
        <f>$AF$5</f>
        <v>4210038387792135</v>
      </c>
      <c r="N199" s="39">
        <f>$AE$5</f>
        <v>59732129675791</v>
      </c>
      <c r="O199" s="39">
        <f>$AD$5</f>
        <v>859047860295</v>
      </c>
      <c r="P199" s="39">
        <f>$AC$5</f>
        <v>12545691535</v>
      </c>
      <c r="Q199" s="39">
        <f>$AB$5</f>
        <v>186368535</v>
      </c>
      <c r="R199" s="39">
        <f>$AA$5</f>
        <v>2820151</v>
      </c>
      <c r="S199" s="39">
        <f>$Z$5</f>
        <v>43515</v>
      </c>
      <c r="T199" s="39">
        <f>$Y$5</f>
        <v>685</v>
      </c>
    </row>
    <row r="200" spans="10:22">
      <c r="J200" s="39">
        <f>$AH$5</f>
        <v>2.162994034885931E+19</v>
      </c>
      <c r="K200" s="39">
        <f>$AG$5</f>
        <v>3.0024635741202643E+17</v>
      </c>
      <c r="L200" s="39">
        <f>$AF$5</f>
        <v>4210038387792135</v>
      </c>
      <c r="M200" s="39">
        <f>$AE$5</f>
        <v>59732129675791</v>
      </c>
      <c r="N200" s="39">
        <f>$AD$5</f>
        <v>859047860295</v>
      </c>
      <c r="O200" s="39">
        <f>$AC$5</f>
        <v>12545691535</v>
      </c>
      <c r="P200" s="39">
        <f>$AB$5</f>
        <v>186368535</v>
      </c>
      <c r="Q200" s="39">
        <f>$AA$5</f>
        <v>2820151</v>
      </c>
      <c r="R200" s="39">
        <f>$Z$5</f>
        <v>43515</v>
      </c>
      <c r="S200" s="39">
        <f>$Y$5</f>
        <v>685</v>
      </c>
      <c r="T200" s="39">
        <f>$Y$2</f>
        <v>11</v>
      </c>
    </row>
    <row r="201" spans="10:22">
      <c r="J201" s="39"/>
      <c r="K201" s="39"/>
      <c r="L201" s="39"/>
      <c r="M201" s="39"/>
      <c r="N201" s="39"/>
      <c r="O201" s="39"/>
      <c r="P201" s="39"/>
      <c r="Q201" s="39"/>
      <c r="R201" s="39"/>
      <c r="S201" s="39"/>
      <c r="T201" s="39"/>
    </row>
    <row r="202" spans="10:22"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</row>
    <row r="203" spans="10:22"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V203" s="16"/>
    </row>
    <row r="204" spans="10:22">
      <c r="J204" s="39">
        <f>$AR$5</f>
        <v>1.1077700566821677E+38</v>
      </c>
      <c r="K204" s="39">
        <f>$AQ$5</f>
        <v>1.4697437693587362E+36</v>
      </c>
      <c r="L204" s="39">
        <f>$AP$5</f>
        <v>1.9538613311576207E+34</v>
      </c>
      <c r="M204" s="39">
        <f>$AO$5</f>
        <v>2.6034054115613975E+32</v>
      </c>
      <c r="N204" s="39">
        <f>$AN$5</f>
        <v>3.4781605591867382E+30</v>
      </c>
      <c r="O204" s="39">
        <f>$AM$5</f>
        <v>4.6613881837492098E+28</v>
      </c>
      <c r="P204" s="39">
        <f>$AL$5</f>
        <v>6.2701584820619147E+26</v>
      </c>
      <c r="Q204" s="39">
        <f>$AK$5</f>
        <v>8.4708966672821023E+24</v>
      </c>
      <c r="R204" s="63">
        <f>$BC$5</f>
        <v>2.2533742029544515E+20</v>
      </c>
      <c r="S204" s="39">
        <f>$AI$5</f>
        <v>1.5716684413122047E+21</v>
      </c>
      <c r="T204" s="39">
        <f>$AH$5</f>
        <v>2.162994034885931E+19</v>
      </c>
      <c r="V204" s="24"/>
    </row>
    <row r="205" spans="10:22">
      <c r="J205" s="39">
        <f>$AQ$5</f>
        <v>1.4697437693587362E+36</v>
      </c>
      <c r="K205" s="39">
        <f>$AP$5</f>
        <v>1.9538613311576207E+34</v>
      </c>
      <c r="L205" s="39">
        <f>$AO$5</f>
        <v>2.6034054115613975E+32</v>
      </c>
      <c r="M205" s="39">
        <f>$AN$5</f>
        <v>3.4781605591867382E+30</v>
      </c>
      <c r="N205" s="39">
        <f>$AM$5</f>
        <v>4.6613881837492098E+28</v>
      </c>
      <c r="O205" s="39">
        <f>$AL$5</f>
        <v>6.2701584820619147E+26</v>
      </c>
      <c r="P205" s="39">
        <f>$AK$5</f>
        <v>8.4708966672821023E+24</v>
      </c>
      <c r="Q205" s="39">
        <f>$AJ$5</f>
        <v>1.1503166289706361E+23</v>
      </c>
      <c r="R205" s="63">
        <f>$BB$5</f>
        <v>3.1024417127888937E+18</v>
      </c>
      <c r="S205" s="39">
        <f>$AH$5</f>
        <v>2.162994034885931E+19</v>
      </c>
      <c r="T205" s="39">
        <f>$AG$5</f>
        <v>3.0024635741202643E+17</v>
      </c>
    </row>
    <row r="206" spans="10:22">
      <c r="J206" s="39">
        <f>$AP$5</f>
        <v>1.9538613311576207E+34</v>
      </c>
      <c r="K206" s="39">
        <f>$AO$5</f>
        <v>2.6034054115613975E+32</v>
      </c>
      <c r="L206" s="39">
        <f>$AN$5</f>
        <v>3.4781605591867382E+30</v>
      </c>
      <c r="M206" s="39">
        <f>$AM$5</f>
        <v>4.6613881837492098E+28</v>
      </c>
      <c r="N206" s="39">
        <f>$AL$5</f>
        <v>6.2701584820619147E+26</v>
      </c>
      <c r="O206" s="39">
        <f>$AK$5</f>
        <v>8.4708966672821023E+24</v>
      </c>
      <c r="P206" s="39">
        <f>$AJ$5</f>
        <v>1.1503166289706361E+23</v>
      </c>
      <c r="Q206" s="39">
        <f>$AI$5</f>
        <v>1.5716684413122047E+21</v>
      </c>
      <c r="R206" s="63">
        <f>$BA$5</f>
        <v>4.3074374358992288E+16</v>
      </c>
      <c r="S206" s="39">
        <f>$AG$5</f>
        <v>3.0024635741202643E+17</v>
      </c>
      <c r="T206" s="39">
        <f>$AF$5</f>
        <v>4210038387792135</v>
      </c>
    </row>
    <row r="207" spans="10:22">
      <c r="J207" s="39">
        <f>$AO$5</f>
        <v>2.6034054115613975E+32</v>
      </c>
      <c r="K207" s="39">
        <f>$AN$5</f>
        <v>3.4781605591867382E+30</v>
      </c>
      <c r="L207" s="39">
        <f>$AM$5</f>
        <v>4.6613881837492098E+28</v>
      </c>
      <c r="M207" s="39">
        <f>$AL$5</f>
        <v>6.2701584820619147E+26</v>
      </c>
      <c r="N207" s="39">
        <f>$AK$5</f>
        <v>8.4708966672821023E+24</v>
      </c>
      <c r="O207" s="39">
        <f>$AJ$5</f>
        <v>1.1503166289706361E+23</v>
      </c>
      <c r="P207" s="39">
        <f>$AI$5</f>
        <v>1.5716684413122047E+21</v>
      </c>
      <c r="Q207" s="39">
        <f>$AH$5</f>
        <v>2.162994034885931E+19</v>
      </c>
      <c r="R207" s="63">
        <f>$AZ$5</f>
        <v>603964096749226</v>
      </c>
      <c r="S207" s="39">
        <f>$AF$5</f>
        <v>4210038387792135</v>
      </c>
      <c r="T207" s="39">
        <f>$AE$5</f>
        <v>59732129675791</v>
      </c>
    </row>
    <row r="208" spans="10:22">
      <c r="J208" s="39">
        <f>$AN$5</f>
        <v>3.4781605591867382E+30</v>
      </c>
      <c r="K208" s="39">
        <f>$AM$5</f>
        <v>4.6613881837492098E+28</v>
      </c>
      <c r="L208" s="39">
        <f>$AL$5</f>
        <v>6.2701584820619147E+26</v>
      </c>
      <c r="M208" s="39">
        <f>$AK$5</f>
        <v>8.4708966672821023E+24</v>
      </c>
      <c r="N208" s="39">
        <f>$AJ$5</f>
        <v>1.1503166289706361E+23</v>
      </c>
      <c r="O208" s="39">
        <f>$AI$5</f>
        <v>1.5716684413122047E+21</v>
      </c>
      <c r="P208" s="39">
        <f>$AH$5</f>
        <v>2.162994034885931E+19</v>
      </c>
      <c r="Q208" s="39">
        <f>$AG$5</f>
        <v>3.0024635741202643E+17</v>
      </c>
      <c r="R208" s="63">
        <f>$AY$5</f>
        <v>8565991486948</v>
      </c>
      <c r="S208" s="39">
        <f>$AE$5</f>
        <v>59732129675791</v>
      </c>
      <c r="T208" s="39">
        <f>$AD$5</f>
        <v>859047860295</v>
      </c>
    </row>
    <row r="209" spans="10:21">
      <c r="J209" s="39">
        <f>$AM$5</f>
        <v>4.6613881837492098E+28</v>
      </c>
      <c r="K209" s="39">
        <f>$AL$5</f>
        <v>6.2701584820619147E+26</v>
      </c>
      <c r="L209" s="39">
        <f>$AK$5</f>
        <v>8.4708966672821023E+24</v>
      </c>
      <c r="M209" s="39">
        <f>$AJ$5</f>
        <v>1.1503166289706361E+23</v>
      </c>
      <c r="N209" s="39">
        <f>$AI$5</f>
        <v>1.5716684413122047E+21</v>
      </c>
      <c r="O209" s="39">
        <f>$AH$5</f>
        <v>2.162994034885931E+19</v>
      </c>
      <c r="P209" s="39">
        <f>$AG$5</f>
        <v>3.0024635741202643E+17</v>
      </c>
      <c r="Q209" s="39">
        <f>$AF$5</f>
        <v>4210038387792135</v>
      </c>
      <c r="R209" s="63">
        <f>$AX$5</f>
        <v>123100393474</v>
      </c>
      <c r="S209" s="39">
        <f>$AD$5</f>
        <v>859047860295</v>
      </c>
      <c r="T209" s="39">
        <f>$AC$5</f>
        <v>12545691535</v>
      </c>
    </row>
    <row r="210" spans="10:21">
      <c r="J210" s="39">
        <f>$AL$5</f>
        <v>6.2701584820619147E+26</v>
      </c>
      <c r="K210" s="39">
        <f>$AK$5</f>
        <v>8.4708966672821023E+24</v>
      </c>
      <c r="L210" s="39">
        <f>$AJ$5</f>
        <v>1.1503166289706361E+23</v>
      </c>
      <c r="M210" s="39">
        <f>$AI$5</f>
        <v>1.5716684413122047E+21</v>
      </c>
      <c r="N210" s="39">
        <f>$AH$5</f>
        <v>2.162994034885931E+19</v>
      </c>
      <c r="O210" s="39">
        <f>$AG$5</f>
        <v>3.0024635741202643E+17</v>
      </c>
      <c r="P210" s="39">
        <f>$AF$5</f>
        <v>4210038387792135</v>
      </c>
      <c r="Q210" s="39">
        <f>$AE$5</f>
        <v>59732129675791</v>
      </c>
      <c r="R210" s="63">
        <f>$AW$5</f>
        <v>1795576924</v>
      </c>
      <c r="S210" s="39">
        <f>$AC$5</f>
        <v>12545691535</v>
      </c>
      <c r="T210" s="39">
        <f>$AB$5</f>
        <v>186368535</v>
      </c>
    </row>
    <row r="211" spans="10:21">
      <c r="J211" s="39">
        <f>$AK$5</f>
        <v>8.4708966672821023E+24</v>
      </c>
      <c r="K211" s="39">
        <f>$AJ$5</f>
        <v>1.1503166289706361E+23</v>
      </c>
      <c r="L211" s="39">
        <f>$AI$5</f>
        <v>1.5716684413122047E+21</v>
      </c>
      <c r="M211" s="39">
        <f>$AH$5</f>
        <v>2.162994034885931E+19</v>
      </c>
      <c r="N211" s="39">
        <f>$AG$5</f>
        <v>3.0024635741202643E+17</v>
      </c>
      <c r="O211" s="39">
        <f>$AF$5</f>
        <v>4210038387792135</v>
      </c>
      <c r="P211" s="39">
        <f>$AE$5</f>
        <v>59732129675791</v>
      </c>
      <c r="Q211" s="39">
        <f>$AD$5</f>
        <v>859047860295</v>
      </c>
      <c r="R211" s="63">
        <f>$AV$5</f>
        <v>26626546</v>
      </c>
      <c r="S211" s="39">
        <f>$AB$5</f>
        <v>186368535</v>
      </c>
      <c r="T211" s="39">
        <f>$AA$5</f>
        <v>2820151</v>
      </c>
    </row>
    <row r="212" spans="10:21">
      <c r="J212" s="39">
        <f>$AJ$5</f>
        <v>1.1503166289706361E+23</v>
      </c>
      <c r="K212" s="39">
        <f>$AI$5</f>
        <v>1.5716684413122047E+21</v>
      </c>
      <c r="L212" s="39">
        <f>$AH$5</f>
        <v>2.162994034885931E+19</v>
      </c>
      <c r="M212" s="39">
        <f>$AG$5</f>
        <v>3.0024635741202643E+17</v>
      </c>
      <c r="N212" s="39">
        <f>$AF$5</f>
        <v>4210038387792135</v>
      </c>
      <c r="O212" s="39">
        <f>$AE$5</f>
        <v>59732129675791</v>
      </c>
      <c r="P212" s="39">
        <f>$AD$5</f>
        <v>859047860295</v>
      </c>
      <c r="Q212" s="39">
        <f>$AC$5</f>
        <v>12545691535</v>
      </c>
      <c r="R212" s="63">
        <f>$AU$5</f>
        <v>401968</v>
      </c>
      <c r="S212" s="39">
        <f>$AA$5</f>
        <v>2820151</v>
      </c>
      <c r="T212" s="39">
        <f>$Z$5</f>
        <v>43515</v>
      </c>
    </row>
    <row r="213" spans="10:21">
      <c r="J213" s="39">
        <f>$AI$5</f>
        <v>1.5716684413122047E+21</v>
      </c>
      <c r="K213" s="39">
        <f>$AH$5</f>
        <v>2.162994034885931E+19</v>
      </c>
      <c r="L213" s="39">
        <f>$AG$5</f>
        <v>3.0024635741202643E+17</v>
      </c>
      <c r="M213" s="39">
        <f>$AF$5</f>
        <v>4210038387792135</v>
      </c>
      <c r="N213" s="39">
        <f>$AE$5</f>
        <v>59732129675791</v>
      </c>
      <c r="O213" s="39">
        <f>$AD$5</f>
        <v>859047860295</v>
      </c>
      <c r="P213" s="39">
        <f>$AC$5</f>
        <v>12545691535</v>
      </c>
      <c r="Q213" s="39">
        <f>$AB$5</f>
        <v>186368535</v>
      </c>
      <c r="R213" s="63">
        <f>$AT$5</f>
        <v>6184</v>
      </c>
      <c r="S213" s="39">
        <f>$Z$5</f>
        <v>43515</v>
      </c>
      <c r="T213" s="39">
        <f>$Y$5</f>
        <v>685</v>
      </c>
    </row>
    <row r="214" spans="10:21" ht="15.75" thickBot="1">
      <c r="J214" s="70">
        <f>$AH$5</f>
        <v>2.162994034885931E+19</v>
      </c>
      <c r="K214" s="70">
        <f>$AG$5</f>
        <v>3.0024635741202643E+17</v>
      </c>
      <c r="L214" s="70">
        <f>$AF$5</f>
        <v>4210038387792135</v>
      </c>
      <c r="M214" s="70">
        <f>$AE$5</f>
        <v>59732129675791</v>
      </c>
      <c r="N214" s="70">
        <f>$AD$5</f>
        <v>859047860295</v>
      </c>
      <c r="O214" s="70">
        <f>$AC$5</f>
        <v>12545691535</v>
      </c>
      <c r="P214" s="70">
        <f>$AB$5</f>
        <v>186368535</v>
      </c>
      <c r="Q214" s="70">
        <f>$AA$5</f>
        <v>2820151</v>
      </c>
      <c r="R214" s="71">
        <f>$AS$5</f>
        <v>97</v>
      </c>
      <c r="S214" s="70">
        <f>$Y$5</f>
        <v>685</v>
      </c>
      <c r="T214" s="70">
        <f>$Y$2</f>
        <v>11</v>
      </c>
      <c r="U214" s="16" t="str">
        <f>[1]!xDiv([1]!xMatDet(J204:T214),[1]!xMatDet(J215:T225))</f>
        <v>6110.61576616231996451104872487</v>
      </c>
    </row>
    <row r="215" spans="10:21">
      <c r="J215" s="39">
        <f>$AR$5</f>
        <v>1.1077700566821677E+38</v>
      </c>
      <c r="K215" s="39">
        <f>$AQ$5</f>
        <v>1.4697437693587362E+36</v>
      </c>
      <c r="L215" s="39">
        <f>$AP$5</f>
        <v>1.9538613311576207E+34</v>
      </c>
      <c r="M215" s="39">
        <f>$AO$5</f>
        <v>2.6034054115613975E+32</v>
      </c>
      <c r="N215" s="39">
        <f>$AN$5</f>
        <v>3.4781605591867382E+30</v>
      </c>
      <c r="O215" s="39">
        <f>$AM$5</f>
        <v>4.6613881837492098E+28</v>
      </c>
      <c r="P215" s="39">
        <f>$AL$5</f>
        <v>6.2701584820619147E+26</v>
      </c>
      <c r="Q215" s="39">
        <f>$AK$5</f>
        <v>8.4708966672821023E+24</v>
      </c>
      <c r="R215" s="39">
        <f>$AJ$5</f>
        <v>1.1503166289706361E+23</v>
      </c>
      <c r="S215" s="39">
        <f>$AI$5</f>
        <v>1.5716684413122047E+21</v>
      </c>
      <c r="T215" s="39">
        <f>$AH$5</f>
        <v>2.162994034885931E+19</v>
      </c>
    </row>
    <row r="216" spans="10:21">
      <c r="J216" s="39">
        <f>$AQ$5</f>
        <v>1.4697437693587362E+36</v>
      </c>
      <c r="K216" s="39">
        <f>$AP$5</f>
        <v>1.9538613311576207E+34</v>
      </c>
      <c r="L216" s="39">
        <f>$AO$5</f>
        <v>2.6034054115613975E+32</v>
      </c>
      <c r="M216" s="39">
        <f>$AN$5</f>
        <v>3.4781605591867382E+30</v>
      </c>
      <c r="N216" s="39">
        <f>$AM$5</f>
        <v>4.6613881837492098E+28</v>
      </c>
      <c r="O216" s="39">
        <f>$AL$5</f>
        <v>6.2701584820619147E+26</v>
      </c>
      <c r="P216" s="39">
        <f>$AK$5</f>
        <v>8.4708966672821023E+24</v>
      </c>
      <c r="Q216" s="39">
        <f>$AJ$5</f>
        <v>1.1503166289706361E+23</v>
      </c>
      <c r="R216" s="39">
        <f>$AI$5</f>
        <v>1.5716684413122047E+21</v>
      </c>
      <c r="S216" s="39">
        <f>$AH$5</f>
        <v>2.162994034885931E+19</v>
      </c>
      <c r="T216" s="39">
        <f>$AG$5</f>
        <v>3.0024635741202643E+17</v>
      </c>
    </row>
    <row r="217" spans="10:21">
      <c r="J217" s="39">
        <f>$AP$5</f>
        <v>1.9538613311576207E+34</v>
      </c>
      <c r="K217" s="39">
        <f>$AO$5</f>
        <v>2.6034054115613975E+32</v>
      </c>
      <c r="L217" s="39">
        <f>$AN$5</f>
        <v>3.4781605591867382E+30</v>
      </c>
      <c r="M217" s="39">
        <f>$AM$5</f>
        <v>4.6613881837492098E+28</v>
      </c>
      <c r="N217" s="39">
        <f>$AL$5</f>
        <v>6.2701584820619147E+26</v>
      </c>
      <c r="O217" s="39">
        <f>$AK$5</f>
        <v>8.4708966672821023E+24</v>
      </c>
      <c r="P217" s="39">
        <f>$AJ$5</f>
        <v>1.1503166289706361E+23</v>
      </c>
      <c r="Q217" s="39">
        <f>$AI$5</f>
        <v>1.5716684413122047E+21</v>
      </c>
      <c r="R217" s="39">
        <f>$AH$5</f>
        <v>2.162994034885931E+19</v>
      </c>
      <c r="S217" s="39">
        <f>$AG$5</f>
        <v>3.0024635741202643E+17</v>
      </c>
      <c r="T217" s="39">
        <f>$AF$5</f>
        <v>4210038387792135</v>
      </c>
    </row>
    <row r="218" spans="10:21">
      <c r="J218" s="39">
        <f>$AO$5</f>
        <v>2.6034054115613975E+32</v>
      </c>
      <c r="K218" s="39">
        <f>$AN$5</f>
        <v>3.4781605591867382E+30</v>
      </c>
      <c r="L218" s="39">
        <f>$AM$5</f>
        <v>4.6613881837492098E+28</v>
      </c>
      <c r="M218" s="39">
        <f>$AL$5</f>
        <v>6.2701584820619147E+26</v>
      </c>
      <c r="N218" s="39">
        <f>$AK$5</f>
        <v>8.4708966672821023E+24</v>
      </c>
      <c r="O218" s="39">
        <f>$AJ$5</f>
        <v>1.1503166289706361E+23</v>
      </c>
      <c r="P218" s="39">
        <f>$AI$5</f>
        <v>1.5716684413122047E+21</v>
      </c>
      <c r="Q218" s="39">
        <f>$AH$5</f>
        <v>2.162994034885931E+19</v>
      </c>
      <c r="R218" s="39">
        <f>$AG$5</f>
        <v>3.0024635741202643E+17</v>
      </c>
      <c r="S218" s="39">
        <f>$AF$5</f>
        <v>4210038387792135</v>
      </c>
      <c r="T218" s="39">
        <f>$AE$5</f>
        <v>59732129675791</v>
      </c>
    </row>
    <row r="219" spans="10:21">
      <c r="J219" s="39">
        <f>$AN$5</f>
        <v>3.4781605591867382E+30</v>
      </c>
      <c r="K219" s="39">
        <f>$AM$5</f>
        <v>4.6613881837492098E+28</v>
      </c>
      <c r="L219" s="39">
        <f>$AL$5</f>
        <v>6.2701584820619147E+26</v>
      </c>
      <c r="M219" s="39">
        <f>$AK$5</f>
        <v>8.4708966672821023E+24</v>
      </c>
      <c r="N219" s="39">
        <f>$AJ$5</f>
        <v>1.1503166289706361E+23</v>
      </c>
      <c r="O219" s="39">
        <f>$AI$5</f>
        <v>1.5716684413122047E+21</v>
      </c>
      <c r="P219" s="39">
        <f>$AH$5</f>
        <v>2.162994034885931E+19</v>
      </c>
      <c r="Q219" s="39">
        <f>$AG$5</f>
        <v>3.0024635741202643E+17</v>
      </c>
      <c r="R219" s="39">
        <f>$AF$5</f>
        <v>4210038387792135</v>
      </c>
      <c r="S219" s="39">
        <f>$AE$5</f>
        <v>59732129675791</v>
      </c>
      <c r="T219" s="39">
        <f>$AD$5</f>
        <v>859047860295</v>
      </c>
    </row>
    <row r="220" spans="10:21">
      <c r="J220" s="39">
        <f>$AM$5</f>
        <v>4.6613881837492098E+28</v>
      </c>
      <c r="K220" s="39">
        <f>$AL$5</f>
        <v>6.2701584820619147E+26</v>
      </c>
      <c r="L220" s="39">
        <f>$AK$5</f>
        <v>8.4708966672821023E+24</v>
      </c>
      <c r="M220" s="39">
        <f>$AJ$5</f>
        <v>1.1503166289706361E+23</v>
      </c>
      <c r="N220" s="39">
        <f>$AI$5</f>
        <v>1.5716684413122047E+21</v>
      </c>
      <c r="O220" s="39">
        <f>$AH$5</f>
        <v>2.162994034885931E+19</v>
      </c>
      <c r="P220" s="39">
        <f>$AG$5</f>
        <v>3.0024635741202643E+17</v>
      </c>
      <c r="Q220" s="39">
        <f>$AF$5</f>
        <v>4210038387792135</v>
      </c>
      <c r="R220" s="39">
        <f>$AE$5</f>
        <v>59732129675791</v>
      </c>
      <c r="S220" s="39">
        <f>$AD$5</f>
        <v>859047860295</v>
      </c>
      <c r="T220" s="39">
        <f>$AC$5</f>
        <v>12545691535</v>
      </c>
    </row>
    <row r="221" spans="10:21">
      <c r="J221" s="39">
        <f>$AL$5</f>
        <v>6.2701584820619147E+26</v>
      </c>
      <c r="K221" s="39">
        <f>$AK$5</f>
        <v>8.4708966672821023E+24</v>
      </c>
      <c r="L221" s="39">
        <f>$AJ$5</f>
        <v>1.1503166289706361E+23</v>
      </c>
      <c r="M221" s="39">
        <f>$AI$5</f>
        <v>1.5716684413122047E+21</v>
      </c>
      <c r="N221" s="39">
        <f>$AH$5</f>
        <v>2.162994034885931E+19</v>
      </c>
      <c r="O221" s="39">
        <f>$AG$5</f>
        <v>3.0024635741202643E+17</v>
      </c>
      <c r="P221" s="39">
        <f>$AF$5</f>
        <v>4210038387792135</v>
      </c>
      <c r="Q221" s="39">
        <f>$AE$5</f>
        <v>59732129675791</v>
      </c>
      <c r="R221" s="39">
        <f>$AD$5</f>
        <v>859047860295</v>
      </c>
      <c r="S221" s="39">
        <f>$AC$5</f>
        <v>12545691535</v>
      </c>
      <c r="T221" s="39">
        <f>$AB$5</f>
        <v>186368535</v>
      </c>
    </row>
    <row r="222" spans="10:21">
      <c r="J222" s="39">
        <f>$AK$5</f>
        <v>8.4708966672821023E+24</v>
      </c>
      <c r="K222" s="39">
        <f>$AJ$5</f>
        <v>1.1503166289706361E+23</v>
      </c>
      <c r="L222" s="39">
        <f>$AI$5</f>
        <v>1.5716684413122047E+21</v>
      </c>
      <c r="M222" s="39">
        <f>$AH$5</f>
        <v>2.162994034885931E+19</v>
      </c>
      <c r="N222" s="39">
        <f>$AG$5</f>
        <v>3.0024635741202643E+17</v>
      </c>
      <c r="O222" s="39">
        <f>$AF$5</f>
        <v>4210038387792135</v>
      </c>
      <c r="P222" s="39">
        <f>$AE$5</f>
        <v>59732129675791</v>
      </c>
      <c r="Q222" s="39">
        <f>$AD$5</f>
        <v>859047860295</v>
      </c>
      <c r="R222" s="39">
        <f>$AC$5</f>
        <v>12545691535</v>
      </c>
      <c r="S222" s="39">
        <f>$AB$5</f>
        <v>186368535</v>
      </c>
      <c r="T222" s="39">
        <f>$AA$5</f>
        <v>2820151</v>
      </c>
    </row>
    <row r="223" spans="10:21">
      <c r="J223" s="39">
        <f>$AJ$5</f>
        <v>1.1503166289706361E+23</v>
      </c>
      <c r="K223" s="39">
        <f>$AI$5</f>
        <v>1.5716684413122047E+21</v>
      </c>
      <c r="L223" s="39">
        <f>$AH$5</f>
        <v>2.162994034885931E+19</v>
      </c>
      <c r="M223" s="39">
        <f>$AG$5</f>
        <v>3.0024635741202643E+17</v>
      </c>
      <c r="N223" s="39">
        <f>$AF$5</f>
        <v>4210038387792135</v>
      </c>
      <c r="O223" s="39">
        <f>$AE$5</f>
        <v>59732129675791</v>
      </c>
      <c r="P223" s="39">
        <f>$AD$5</f>
        <v>859047860295</v>
      </c>
      <c r="Q223" s="39">
        <f>$AC$5</f>
        <v>12545691535</v>
      </c>
      <c r="R223" s="39">
        <f>$AB$5</f>
        <v>186368535</v>
      </c>
      <c r="S223" s="39">
        <f>$AA$5</f>
        <v>2820151</v>
      </c>
      <c r="T223" s="39">
        <f>$Z$5</f>
        <v>43515</v>
      </c>
    </row>
    <row r="224" spans="10:21">
      <c r="J224" s="39">
        <f>$AI$5</f>
        <v>1.5716684413122047E+21</v>
      </c>
      <c r="K224" s="39">
        <f>$AH$5</f>
        <v>2.162994034885931E+19</v>
      </c>
      <c r="L224" s="39">
        <f>$AG$5</f>
        <v>3.0024635741202643E+17</v>
      </c>
      <c r="M224" s="39">
        <f>$AF$5</f>
        <v>4210038387792135</v>
      </c>
      <c r="N224" s="39">
        <f>$AE$5</f>
        <v>59732129675791</v>
      </c>
      <c r="O224" s="39">
        <f>$AD$5</f>
        <v>859047860295</v>
      </c>
      <c r="P224" s="39">
        <f>$AC$5</f>
        <v>12545691535</v>
      </c>
      <c r="Q224" s="39">
        <f>$AB$5</f>
        <v>186368535</v>
      </c>
      <c r="R224" s="39">
        <f>$AA$5</f>
        <v>2820151</v>
      </c>
      <c r="S224" s="39">
        <f>$Z$5</f>
        <v>43515</v>
      </c>
      <c r="T224" s="39">
        <f>$Y$5</f>
        <v>685</v>
      </c>
    </row>
    <row r="225" spans="10:22">
      <c r="J225" s="39">
        <f>$AH$5</f>
        <v>2.162994034885931E+19</v>
      </c>
      <c r="K225" s="39">
        <f>$AG$5</f>
        <v>3.0024635741202643E+17</v>
      </c>
      <c r="L225" s="39">
        <f>$AF$5</f>
        <v>4210038387792135</v>
      </c>
      <c r="M225" s="39">
        <f>$AE$5</f>
        <v>59732129675791</v>
      </c>
      <c r="N225" s="39">
        <f>$AD$5</f>
        <v>859047860295</v>
      </c>
      <c r="O225" s="39">
        <f>$AC$5</f>
        <v>12545691535</v>
      </c>
      <c r="P225" s="39">
        <f>$AB$5</f>
        <v>186368535</v>
      </c>
      <c r="Q225" s="39">
        <f>$AA$5</f>
        <v>2820151</v>
      </c>
      <c r="R225" s="39">
        <f>$Z$5</f>
        <v>43515</v>
      </c>
      <c r="S225" s="39">
        <f>$Y$5</f>
        <v>685</v>
      </c>
      <c r="T225" s="39">
        <f>$Y$2</f>
        <v>11</v>
      </c>
    </row>
    <row r="226" spans="10:22">
      <c r="J226" s="39"/>
      <c r="K226" s="39"/>
      <c r="L226" s="39"/>
      <c r="M226" s="39"/>
      <c r="N226" s="39"/>
      <c r="O226" s="39"/>
      <c r="P226" s="39"/>
      <c r="Q226" s="39"/>
      <c r="R226" s="39"/>
      <c r="S226" s="39"/>
      <c r="T226" s="39"/>
    </row>
    <row r="227" spans="10:22">
      <c r="J227" s="39"/>
      <c r="K227" s="39"/>
      <c r="L227" s="39"/>
      <c r="M227" s="39"/>
      <c r="N227" s="39"/>
      <c r="O227" s="39"/>
      <c r="P227" s="39"/>
      <c r="Q227" s="39"/>
      <c r="R227" s="39"/>
      <c r="S227" s="39"/>
      <c r="T227" s="39"/>
      <c r="V227" s="16"/>
    </row>
    <row r="228" spans="10:22">
      <c r="J228" s="39"/>
      <c r="K228" s="39"/>
      <c r="L228" s="39"/>
      <c r="M228" s="39"/>
      <c r="N228" s="39"/>
      <c r="O228" s="39"/>
      <c r="P228" s="39"/>
      <c r="Q228" s="39"/>
      <c r="R228" s="39"/>
      <c r="S228" s="39"/>
      <c r="T228" s="39"/>
      <c r="V228" s="22"/>
    </row>
    <row r="229" spans="10:22">
      <c r="J229" s="39">
        <f>$AR$5</f>
        <v>1.1077700566821677E+38</v>
      </c>
      <c r="K229" s="39">
        <f>$AQ$5</f>
        <v>1.4697437693587362E+36</v>
      </c>
      <c r="L229" s="39">
        <f>$AP$5</f>
        <v>1.9538613311576207E+34</v>
      </c>
      <c r="M229" s="39">
        <f>$AO$5</f>
        <v>2.6034054115613975E+32</v>
      </c>
      <c r="N229" s="39">
        <f>$AN$5</f>
        <v>3.4781605591867382E+30</v>
      </c>
      <c r="O229" s="39">
        <f>$AM$5</f>
        <v>4.6613881837492098E+28</v>
      </c>
      <c r="P229" s="39">
        <f>$AL$5</f>
        <v>6.2701584820619147E+26</v>
      </c>
      <c r="Q229" s="39">
        <f>$AK$5</f>
        <v>8.4708966672821023E+24</v>
      </c>
      <c r="R229" s="39">
        <f>$AJ$5</f>
        <v>1.1503166289706361E+23</v>
      </c>
      <c r="S229" s="63">
        <f>$BC$5</f>
        <v>2.2533742029544515E+20</v>
      </c>
      <c r="T229" s="39">
        <f>$AH$5</f>
        <v>2.162994034885931E+19</v>
      </c>
    </row>
    <row r="230" spans="10:22">
      <c r="J230" s="39">
        <f>$AQ$5</f>
        <v>1.4697437693587362E+36</v>
      </c>
      <c r="K230" s="39">
        <f>$AP$5</f>
        <v>1.9538613311576207E+34</v>
      </c>
      <c r="L230" s="39">
        <f>$AO$5</f>
        <v>2.6034054115613975E+32</v>
      </c>
      <c r="M230" s="39">
        <f>$AN$5</f>
        <v>3.4781605591867382E+30</v>
      </c>
      <c r="N230" s="39">
        <f>$AM$5</f>
        <v>4.6613881837492098E+28</v>
      </c>
      <c r="O230" s="39">
        <f>$AL$5</f>
        <v>6.2701584820619147E+26</v>
      </c>
      <c r="P230" s="39">
        <f>$AK$5</f>
        <v>8.4708966672821023E+24</v>
      </c>
      <c r="Q230" s="39">
        <f>$AJ$5</f>
        <v>1.1503166289706361E+23</v>
      </c>
      <c r="R230" s="39">
        <f>$AI$5</f>
        <v>1.5716684413122047E+21</v>
      </c>
      <c r="S230" s="63">
        <f>$BB$5</f>
        <v>3.1024417127888937E+18</v>
      </c>
      <c r="T230" s="39">
        <f>$AG$5</f>
        <v>3.0024635741202643E+17</v>
      </c>
    </row>
    <row r="231" spans="10:22">
      <c r="J231" s="39">
        <f>$AP$5</f>
        <v>1.9538613311576207E+34</v>
      </c>
      <c r="K231" s="39">
        <f>$AO$5</f>
        <v>2.6034054115613975E+32</v>
      </c>
      <c r="L231" s="39">
        <f>$AN$5</f>
        <v>3.4781605591867382E+30</v>
      </c>
      <c r="M231" s="39">
        <f>$AM$5</f>
        <v>4.6613881837492098E+28</v>
      </c>
      <c r="N231" s="39">
        <f>$AL$5</f>
        <v>6.2701584820619147E+26</v>
      </c>
      <c r="O231" s="39">
        <f>$AK$5</f>
        <v>8.4708966672821023E+24</v>
      </c>
      <c r="P231" s="39">
        <f>$AJ$5</f>
        <v>1.1503166289706361E+23</v>
      </c>
      <c r="Q231" s="39">
        <f>$AI$5</f>
        <v>1.5716684413122047E+21</v>
      </c>
      <c r="R231" s="39">
        <f>$AH$5</f>
        <v>2.162994034885931E+19</v>
      </c>
      <c r="S231" s="63">
        <f>$BA$5</f>
        <v>4.3074374358992288E+16</v>
      </c>
      <c r="T231" s="39">
        <f>$AF$5</f>
        <v>4210038387792135</v>
      </c>
    </row>
    <row r="232" spans="10:22">
      <c r="J232" s="39">
        <f>$AO$5</f>
        <v>2.6034054115613975E+32</v>
      </c>
      <c r="K232" s="39">
        <f>$AN$5</f>
        <v>3.4781605591867382E+30</v>
      </c>
      <c r="L232" s="39">
        <f>$AM$5</f>
        <v>4.6613881837492098E+28</v>
      </c>
      <c r="M232" s="39">
        <f>$AL$5</f>
        <v>6.2701584820619147E+26</v>
      </c>
      <c r="N232" s="39">
        <f>$AK$5</f>
        <v>8.4708966672821023E+24</v>
      </c>
      <c r="O232" s="39">
        <f>$AJ$5</f>
        <v>1.1503166289706361E+23</v>
      </c>
      <c r="P232" s="39">
        <f>$AI$5</f>
        <v>1.5716684413122047E+21</v>
      </c>
      <c r="Q232" s="39">
        <f>$AH$5</f>
        <v>2.162994034885931E+19</v>
      </c>
      <c r="R232" s="39">
        <f>$AG$5</f>
        <v>3.0024635741202643E+17</v>
      </c>
      <c r="S232" s="63">
        <f>$AZ$5</f>
        <v>603964096749226</v>
      </c>
      <c r="T232" s="39">
        <f>$AE$5</f>
        <v>59732129675791</v>
      </c>
    </row>
    <row r="233" spans="10:22">
      <c r="J233" s="39">
        <f>$AN$5</f>
        <v>3.4781605591867382E+30</v>
      </c>
      <c r="K233" s="39">
        <f>$AM$5</f>
        <v>4.6613881837492098E+28</v>
      </c>
      <c r="L233" s="39">
        <f>$AL$5</f>
        <v>6.2701584820619147E+26</v>
      </c>
      <c r="M233" s="39">
        <f>$AK$5</f>
        <v>8.4708966672821023E+24</v>
      </c>
      <c r="N233" s="39">
        <f>$AJ$5</f>
        <v>1.1503166289706361E+23</v>
      </c>
      <c r="O233" s="39">
        <f>$AI$5</f>
        <v>1.5716684413122047E+21</v>
      </c>
      <c r="P233" s="39">
        <f>$AH$5</f>
        <v>2.162994034885931E+19</v>
      </c>
      <c r="Q233" s="39">
        <f>$AG$5</f>
        <v>3.0024635741202643E+17</v>
      </c>
      <c r="R233" s="39">
        <f>$AF$5</f>
        <v>4210038387792135</v>
      </c>
      <c r="S233" s="63">
        <f>$AY$5</f>
        <v>8565991486948</v>
      </c>
      <c r="T233" s="39">
        <f>$AD$5</f>
        <v>859047860295</v>
      </c>
    </row>
    <row r="234" spans="10:22">
      <c r="J234" s="39">
        <f>$AM$5</f>
        <v>4.6613881837492098E+28</v>
      </c>
      <c r="K234" s="39">
        <f>$AL$5</f>
        <v>6.2701584820619147E+26</v>
      </c>
      <c r="L234" s="39">
        <f>$AK$5</f>
        <v>8.4708966672821023E+24</v>
      </c>
      <c r="M234" s="39">
        <f>$AJ$5</f>
        <v>1.1503166289706361E+23</v>
      </c>
      <c r="N234" s="39">
        <f>$AI$5</f>
        <v>1.5716684413122047E+21</v>
      </c>
      <c r="O234" s="39">
        <f>$AH$5</f>
        <v>2.162994034885931E+19</v>
      </c>
      <c r="P234" s="39">
        <f>$AG$5</f>
        <v>3.0024635741202643E+17</v>
      </c>
      <c r="Q234" s="39">
        <f>$AF$5</f>
        <v>4210038387792135</v>
      </c>
      <c r="R234" s="39">
        <f>$AE$5</f>
        <v>59732129675791</v>
      </c>
      <c r="S234" s="63">
        <f>$AX$5</f>
        <v>123100393474</v>
      </c>
      <c r="T234" s="39">
        <f>$AC$5</f>
        <v>12545691535</v>
      </c>
    </row>
    <row r="235" spans="10:22">
      <c r="J235" s="39">
        <f>$AL$5</f>
        <v>6.2701584820619147E+26</v>
      </c>
      <c r="K235" s="39">
        <f>$AK$5</f>
        <v>8.4708966672821023E+24</v>
      </c>
      <c r="L235" s="39">
        <f>$AJ$5</f>
        <v>1.1503166289706361E+23</v>
      </c>
      <c r="M235" s="39">
        <f>$AI$5</f>
        <v>1.5716684413122047E+21</v>
      </c>
      <c r="N235" s="39">
        <f>$AH$5</f>
        <v>2.162994034885931E+19</v>
      </c>
      <c r="O235" s="39">
        <f>$AG$5</f>
        <v>3.0024635741202643E+17</v>
      </c>
      <c r="P235" s="39">
        <f>$AF$5</f>
        <v>4210038387792135</v>
      </c>
      <c r="Q235" s="39">
        <f>$AE$5</f>
        <v>59732129675791</v>
      </c>
      <c r="R235" s="39">
        <f>$AD$5</f>
        <v>859047860295</v>
      </c>
      <c r="S235" s="63">
        <f>$AW$5</f>
        <v>1795576924</v>
      </c>
      <c r="T235" s="39">
        <f>$AB$5</f>
        <v>186368535</v>
      </c>
    </row>
    <row r="236" spans="10:22">
      <c r="J236" s="39">
        <f>$AK$5</f>
        <v>8.4708966672821023E+24</v>
      </c>
      <c r="K236" s="39">
        <f>$AJ$5</f>
        <v>1.1503166289706361E+23</v>
      </c>
      <c r="L236" s="39">
        <f>$AI$5</f>
        <v>1.5716684413122047E+21</v>
      </c>
      <c r="M236" s="39">
        <f>$AH$5</f>
        <v>2.162994034885931E+19</v>
      </c>
      <c r="N236" s="39">
        <f>$AG$5</f>
        <v>3.0024635741202643E+17</v>
      </c>
      <c r="O236" s="39">
        <f>$AF$5</f>
        <v>4210038387792135</v>
      </c>
      <c r="P236" s="39">
        <f>$AE$5</f>
        <v>59732129675791</v>
      </c>
      <c r="Q236" s="39">
        <f>$AD$5</f>
        <v>859047860295</v>
      </c>
      <c r="R236" s="39">
        <f>$AC$5</f>
        <v>12545691535</v>
      </c>
      <c r="S236" s="63">
        <f>$AV$5</f>
        <v>26626546</v>
      </c>
      <c r="T236" s="39">
        <f>$AA$5</f>
        <v>2820151</v>
      </c>
    </row>
    <row r="237" spans="10:22">
      <c r="J237" s="39">
        <f>$AJ$5</f>
        <v>1.1503166289706361E+23</v>
      </c>
      <c r="K237" s="39">
        <f>$AI$5</f>
        <v>1.5716684413122047E+21</v>
      </c>
      <c r="L237" s="39">
        <f>$AH$5</f>
        <v>2.162994034885931E+19</v>
      </c>
      <c r="M237" s="39">
        <f>$AG$5</f>
        <v>3.0024635741202643E+17</v>
      </c>
      <c r="N237" s="39">
        <f>$AF$5</f>
        <v>4210038387792135</v>
      </c>
      <c r="O237" s="39">
        <f>$AE$5</f>
        <v>59732129675791</v>
      </c>
      <c r="P237" s="39">
        <f>$AD$5</f>
        <v>859047860295</v>
      </c>
      <c r="Q237" s="39">
        <f>$AC$5</f>
        <v>12545691535</v>
      </c>
      <c r="R237" s="39">
        <f>$AB$5</f>
        <v>186368535</v>
      </c>
      <c r="S237" s="63">
        <f>$AU$5</f>
        <v>401968</v>
      </c>
      <c r="T237" s="39">
        <f>$Z$5</f>
        <v>43515</v>
      </c>
    </row>
    <row r="238" spans="10:22">
      <c r="J238" s="39">
        <f>$AI$5</f>
        <v>1.5716684413122047E+21</v>
      </c>
      <c r="K238" s="39">
        <f>$AH$5</f>
        <v>2.162994034885931E+19</v>
      </c>
      <c r="L238" s="39">
        <f>$AG$5</f>
        <v>3.0024635741202643E+17</v>
      </c>
      <c r="M238" s="39">
        <f>$AF$5</f>
        <v>4210038387792135</v>
      </c>
      <c r="N238" s="39">
        <f>$AE$5</f>
        <v>59732129675791</v>
      </c>
      <c r="O238" s="39">
        <f>$AD$5</f>
        <v>859047860295</v>
      </c>
      <c r="P238" s="39">
        <f>$AC$5</f>
        <v>12545691535</v>
      </c>
      <c r="Q238" s="39">
        <f>$AB$5</f>
        <v>186368535</v>
      </c>
      <c r="R238" s="39">
        <f>$AA$5</f>
        <v>2820151</v>
      </c>
      <c r="S238" s="63">
        <f>$AT$5</f>
        <v>6184</v>
      </c>
      <c r="T238" s="39">
        <f>$Y$5</f>
        <v>685</v>
      </c>
    </row>
    <row r="239" spans="10:22" ht="15.75" thickBot="1">
      <c r="J239" s="70">
        <f>$AH$5</f>
        <v>2.162994034885931E+19</v>
      </c>
      <c r="K239" s="70">
        <f>$AG$5</f>
        <v>3.0024635741202643E+17</v>
      </c>
      <c r="L239" s="70">
        <f>$AF$5</f>
        <v>4210038387792135</v>
      </c>
      <c r="M239" s="70">
        <f>$AE$5</f>
        <v>59732129675791</v>
      </c>
      <c r="N239" s="70">
        <f>$AD$5</f>
        <v>859047860295</v>
      </c>
      <c r="O239" s="70">
        <f>$AC$5</f>
        <v>12545691535</v>
      </c>
      <c r="P239" s="70">
        <f>$AB$5</f>
        <v>186368535</v>
      </c>
      <c r="Q239" s="70">
        <f>$AA$5</f>
        <v>2820151</v>
      </c>
      <c r="R239" s="70">
        <f>$Z$5</f>
        <v>43515</v>
      </c>
      <c r="S239" s="71">
        <f>$AS$5</f>
        <v>97</v>
      </c>
      <c r="T239" s="70">
        <f>$Y$2</f>
        <v>11</v>
      </c>
      <c r="U239" s="16" t="str">
        <f>[1]!xDiv([1]!xMatDet(J229:T239),[1]!xMatDet(J240:T250))</f>
        <v>-170346.273313338783604935755993</v>
      </c>
    </row>
    <row r="240" spans="10:22">
      <c r="J240" s="39">
        <f>$AR$5</f>
        <v>1.1077700566821677E+38</v>
      </c>
      <c r="K240" s="39">
        <f>$AQ$5</f>
        <v>1.4697437693587362E+36</v>
      </c>
      <c r="L240" s="39">
        <f>$AP$5</f>
        <v>1.9538613311576207E+34</v>
      </c>
      <c r="M240" s="39">
        <f>$AO$5</f>
        <v>2.6034054115613975E+32</v>
      </c>
      <c r="N240" s="39">
        <f>$AN$5</f>
        <v>3.4781605591867382E+30</v>
      </c>
      <c r="O240" s="39">
        <f>$AM$5</f>
        <v>4.6613881837492098E+28</v>
      </c>
      <c r="P240" s="39">
        <f>$AL$5</f>
        <v>6.2701584820619147E+26</v>
      </c>
      <c r="Q240" s="39">
        <f>$AK$5</f>
        <v>8.4708966672821023E+24</v>
      </c>
      <c r="R240" s="39">
        <f>$AJ$5</f>
        <v>1.1503166289706361E+23</v>
      </c>
      <c r="S240" s="39">
        <f>$AI$5</f>
        <v>1.5716684413122047E+21</v>
      </c>
      <c r="T240" s="39">
        <f>$AH$5</f>
        <v>2.162994034885931E+19</v>
      </c>
    </row>
    <row r="241" spans="10:22">
      <c r="J241" s="39">
        <f>$AQ$5</f>
        <v>1.4697437693587362E+36</v>
      </c>
      <c r="K241" s="39">
        <f>$AP$5</f>
        <v>1.9538613311576207E+34</v>
      </c>
      <c r="L241" s="39">
        <f>$AO$5</f>
        <v>2.6034054115613975E+32</v>
      </c>
      <c r="M241" s="39">
        <f>$AN$5</f>
        <v>3.4781605591867382E+30</v>
      </c>
      <c r="N241" s="39">
        <f>$AM$5</f>
        <v>4.6613881837492098E+28</v>
      </c>
      <c r="O241" s="39">
        <f>$AL$5</f>
        <v>6.2701584820619147E+26</v>
      </c>
      <c r="P241" s="39">
        <f>$AK$5</f>
        <v>8.4708966672821023E+24</v>
      </c>
      <c r="Q241" s="39">
        <f>$AJ$5</f>
        <v>1.1503166289706361E+23</v>
      </c>
      <c r="R241" s="39">
        <f>$AI$5</f>
        <v>1.5716684413122047E+21</v>
      </c>
      <c r="S241" s="39">
        <f>$AH$5</f>
        <v>2.162994034885931E+19</v>
      </c>
      <c r="T241" s="39">
        <f>$AG$5</f>
        <v>3.0024635741202643E+17</v>
      </c>
    </row>
    <row r="242" spans="10:22">
      <c r="J242" s="39">
        <f>$AP$5</f>
        <v>1.9538613311576207E+34</v>
      </c>
      <c r="K242" s="39">
        <f>$AO$5</f>
        <v>2.6034054115613975E+32</v>
      </c>
      <c r="L242" s="39">
        <f>$AN$5</f>
        <v>3.4781605591867382E+30</v>
      </c>
      <c r="M242" s="39">
        <f>$AM$5</f>
        <v>4.6613881837492098E+28</v>
      </c>
      <c r="N242" s="39">
        <f>$AL$5</f>
        <v>6.2701584820619147E+26</v>
      </c>
      <c r="O242" s="39">
        <f>$AK$5</f>
        <v>8.4708966672821023E+24</v>
      </c>
      <c r="P242" s="39">
        <f>$AJ$5</f>
        <v>1.1503166289706361E+23</v>
      </c>
      <c r="Q242" s="39">
        <f>$AI$5</f>
        <v>1.5716684413122047E+21</v>
      </c>
      <c r="R242" s="39">
        <f>$AH$5</f>
        <v>2.162994034885931E+19</v>
      </c>
      <c r="S242" s="39">
        <f>$AG$5</f>
        <v>3.0024635741202643E+17</v>
      </c>
      <c r="T242" s="39">
        <f>$AF$5</f>
        <v>4210038387792135</v>
      </c>
    </row>
    <row r="243" spans="10:22">
      <c r="J243" s="39">
        <f>$AO$5</f>
        <v>2.6034054115613975E+32</v>
      </c>
      <c r="K243" s="39">
        <f>$AN$5</f>
        <v>3.4781605591867382E+30</v>
      </c>
      <c r="L243" s="39">
        <f>$AM$5</f>
        <v>4.6613881837492098E+28</v>
      </c>
      <c r="M243" s="39">
        <f>$AL$5</f>
        <v>6.2701584820619147E+26</v>
      </c>
      <c r="N243" s="39">
        <f>$AK$5</f>
        <v>8.4708966672821023E+24</v>
      </c>
      <c r="O243" s="39">
        <f>$AJ$5</f>
        <v>1.1503166289706361E+23</v>
      </c>
      <c r="P243" s="39">
        <f>$AI$5</f>
        <v>1.5716684413122047E+21</v>
      </c>
      <c r="Q243" s="39">
        <f>$AH$5</f>
        <v>2.162994034885931E+19</v>
      </c>
      <c r="R243" s="39">
        <f>$AG$5</f>
        <v>3.0024635741202643E+17</v>
      </c>
      <c r="S243" s="39">
        <f>$AF$5</f>
        <v>4210038387792135</v>
      </c>
      <c r="T243" s="39">
        <f>$AE$5</f>
        <v>59732129675791</v>
      </c>
    </row>
    <row r="244" spans="10:22">
      <c r="J244" s="39">
        <f>$AN$5</f>
        <v>3.4781605591867382E+30</v>
      </c>
      <c r="K244" s="39">
        <f>$AM$5</f>
        <v>4.6613881837492098E+28</v>
      </c>
      <c r="L244" s="39">
        <f>$AL$5</f>
        <v>6.2701584820619147E+26</v>
      </c>
      <c r="M244" s="39">
        <f>$AK$5</f>
        <v>8.4708966672821023E+24</v>
      </c>
      <c r="N244" s="39">
        <f>$AJ$5</f>
        <v>1.1503166289706361E+23</v>
      </c>
      <c r="O244" s="39">
        <f>$AI$5</f>
        <v>1.5716684413122047E+21</v>
      </c>
      <c r="P244" s="39">
        <f>$AH$5</f>
        <v>2.162994034885931E+19</v>
      </c>
      <c r="Q244" s="39">
        <f>$AG$5</f>
        <v>3.0024635741202643E+17</v>
      </c>
      <c r="R244" s="39">
        <f>$AF$5</f>
        <v>4210038387792135</v>
      </c>
      <c r="S244" s="39">
        <f>$AE$5</f>
        <v>59732129675791</v>
      </c>
      <c r="T244" s="39">
        <f>$AD$5</f>
        <v>859047860295</v>
      </c>
    </row>
    <row r="245" spans="10:22">
      <c r="J245" s="39">
        <f>$AM$5</f>
        <v>4.6613881837492098E+28</v>
      </c>
      <c r="K245" s="39">
        <f>$AL$5</f>
        <v>6.2701584820619147E+26</v>
      </c>
      <c r="L245" s="39">
        <f>$AK$5</f>
        <v>8.4708966672821023E+24</v>
      </c>
      <c r="M245" s="39">
        <f>$AJ$5</f>
        <v>1.1503166289706361E+23</v>
      </c>
      <c r="N245" s="39">
        <f>$AI$5</f>
        <v>1.5716684413122047E+21</v>
      </c>
      <c r="O245" s="39">
        <f>$AH$5</f>
        <v>2.162994034885931E+19</v>
      </c>
      <c r="P245" s="39">
        <f>$AG$5</f>
        <v>3.0024635741202643E+17</v>
      </c>
      <c r="Q245" s="39">
        <f>$AF$5</f>
        <v>4210038387792135</v>
      </c>
      <c r="R245" s="39">
        <f>$AE$5</f>
        <v>59732129675791</v>
      </c>
      <c r="S245" s="39">
        <f>$AD$5</f>
        <v>859047860295</v>
      </c>
      <c r="T245" s="39">
        <f>$AC$5</f>
        <v>12545691535</v>
      </c>
    </row>
    <row r="246" spans="10:22">
      <c r="J246" s="39">
        <f>$AL$5</f>
        <v>6.2701584820619147E+26</v>
      </c>
      <c r="K246" s="39">
        <f>$AK$5</f>
        <v>8.4708966672821023E+24</v>
      </c>
      <c r="L246" s="39">
        <f>$AJ$5</f>
        <v>1.1503166289706361E+23</v>
      </c>
      <c r="M246" s="39">
        <f>$AI$5</f>
        <v>1.5716684413122047E+21</v>
      </c>
      <c r="N246" s="39">
        <f>$AH$5</f>
        <v>2.162994034885931E+19</v>
      </c>
      <c r="O246" s="39">
        <f>$AG$5</f>
        <v>3.0024635741202643E+17</v>
      </c>
      <c r="P246" s="39">
        <f>$AF$5</f>
        <v>4210038387792135</v>
      </c>
      <c r="Q246" s="39">
        <f>$AE$5</f>
        <v>59732129675791</v>
      </c>
      <c r="R246" s="39">
        <f>$AD$5</f>
        <v>859047860295</v>
      </c>
      <c r="S246" s="39">
        <f>$AC$5</f>
        <v>12545691535</v>
      </c>
      <c r="T246" s="39">
        <f>$AB$5</f>
        <v>186368535</v>
      </c>
    </row>
    <row r="247" spans="10:22">
      <c r="J247" s="39">
        <f>$AK$5</f>
        <v>8.4708966672821023E+24</v>
      </c>
      <c r="K247" s="39">
        <f>$AJ$5</f>
        <v>1.1503166289706361E+23</v>
      </c>
      <c r="L247" s="39">
        <f>$AI$5</f>
        <v>1.5716684413122047E+21</v>
      </c>
      <c r="M247" s="39">
        <f>$AH$5</f>
        <v>2.162994034885931E+19</v>
      </c>
      <c r="N247" s="39">
        <f>$AG$5</f>
        <v>3.0024635741202643E+17</v>
      </c>
      <c r="O247" s="39">
        <f>$AF$5</f>
        <v>4210038387792135</v>
      </c>
      <c r="P247" s="39">
        <f>$AE$5</f>
        <v>59732129675791</v>
      </c>
      <c r="Q247" s="39">
        <f>$AD$5</f>
        <v>859047860295</v>
      </c>
      <c r="R247" s="39">
        <f>$AC$5</f>
        <v>12545691535</v>
      </c>
      <c r="S247" s="39">
        <f>$AB$5</f>
        <v>186368535</v>
      </c>
      <c r="T247" s="39">
        <f>$AA$5</f>
        <v>2820151</v>
      </c>
    </row>
    <row r="248" spans="10:22">
      <c r="J248" s="39">
        <f>$AJ$5</f>
        <v>1.1503166289706361E+23</v>
      </c>
      <c r="K248" s="39">
        <f>$AI$5</f>
        <v>1.5716684413122047E+21</v>
      </c>
      <c r="L248" s="39">
        <f>$AH$5</f>
        <v>2.162994034885931E+19</v>
      </c>
      <c r="M248" s="39">
        <f>$AG$5</f>
        <v>3.0024635741202643E+17</v>
      </c>
      <c r="N248" s="39">
        <f>$AF$5</f>
        <v>4210038387792135</v>
      </c>
      <c r="O248" s="39">
        <f>$AE$5</f>
        <v>59732129675791</v>
      </c>
      <c r="P248" s="39">
        <f>$AD$5</f>
        <v>859047860295</v>
      </c>
      <c r="Q248" s="39">
        <f>$AC$5</f>
        <v>12545691535</v>
      </c>
      <c r="R248" s="39">
        <f>$AB$5</f>
        <v>186368535</v>
      </c>
      <c r="S248" s="39">
        <f>$AA$5</f>
        <v>2820151</v>
      </c>
      <c r="T248" s="39">
        <f>$Z$5</f>
        <v>43515</v>
      </c>
    </row>
    <row r="249" spans="10:22">
      <c r="J249" s="39">
        <f>$AI$5</f>
        <v>1.5716684413122047E+21</v>
      </c>
      <c r="K249" s="39">
        <f>$AH$5</f>
        <v>2.162994034885931E+19</v>
      </c>
      <c r="L249" s="39">
        <f>$AG$5</f>
        <v>3.0024635741202643E+17</v>
      </c>
      <c r="M249" s="39">
        <f>$AF$5</f>
        <v>4210038387792135</v>
      </c>
      <c r="N249" s="39">
        <f>$AE$5</f>
        <v>59732129675791</v>
      </c>
      <c r="O249" s="39">
        <f>$AD$5</f>
        <v>859047860295</v>
      </c>
      <c r="P249" s="39">
        <f>$AC$5</f>
        <v>12545691535</v>
      </c>
      <c r="Q249" s="39">
        <f>$AB$5</f>
        <v>186368535</v>
      </c>
      <c r="R249" s="39">
        <f>$AA$5</f>
        <v>2820151</v>
      </c>
      <c r="S249" s="39">
        <f>$Z$5</f>
        <v>43515</v>
      </c>
      <c r="T249" s="39">
        <f>$Y$5</f>
        <v>685</v>
      </c>
    </row>
    <row r="250" spans="10:22">
      <c r="J250" s="39">
        <f>$AH$5</f>
        <v>2.162994034885931E+19</v>
      </c>
      <c r="K250" s="39">
        <f>$AG$5</f>
        <v>3.0024635741202643E+17</v>
      </c>
      <c r="L250" s="39">
        <f>$AF$5</f>
        <v>4210038387792135</v>
      </c>
      <c r="M250" s="39">
        <f>$AE$5</f>
        <v>59732129675791</v>
      </c>
      <c r="N250" s="39">
        <f>$AD$5</f>
        <v>859047860295</v>
      </c>
      <c r="O250" s="39">
        <f>$AC$5</f>
        <v>12545691535</v>
      </c>
      <c r="P250" s="39">
        <f>$AB$5</f>
        <v>186368535</v>
      </c>
      <c r="Q250" s="39">
        <f>$AA$5</f>
        <v>2820151</v>
      </c>
      <c r="R250" s="39">
        <f>$Z$5</f>
        <v>43515</v>
      </c>
      <c r="S250" s="39">
        <f>$Y$5</f>
        <v>685</v>
      </c>
      <c r="T250" s="39">
        <f>$Y$2</f>
        <v>11</v>
      </c>
    </row>
    <row r="251" spans="10:22">
      <c r="J251" s="39"/>
      <c r="K251" s="39"/>
      <c r="L251" s="39"/>
      <c r="M251" s="39"/>
      <c r="N251" s="39"/>
      <c r="O251" s="39"/>
      <c r="P251" s="39"/>
      <c r="Q251" s="39"/>
      <c r="R251" s="39"/>
      <c r="S251" s="39"/>
      <c r="T251" s="39"/>
    </row>
    <row r="252" spans="10:22">
      <c r="J252" s="39"/>
      <c r="K252" s="39"/>
      <c r="L252" s="39"/>
      <c r="M252" s="39"/>
      <c r="N252" s="39"/>
      <c r="O252" s="39"/>
      <c r="P252" s="39"/>
      <c r="Q252" s="39"/>
      <c r="R252" s="39"/>
      <c r="S252" s="39"/>
      <c r="T252" s="39"/>
      <c r="V252" s="16"/>
    </row>
    <row r="253" spans="10:22">
      <c r="J253" s="39"/>
      <c r="K253" s="39"/>
      <c r="L253" s="39"/>
      <c r="M253" s="39"/>
      <c r="N253" s="39"/>
      <c r="O253" s="39"/>
      <c r="P253" s="39"/>
      <c r="Q253" s="39"/>
      <c r="R253" s="39"/>
      <c r="S253" s="39"/>
      <c r="T253" s="39"/>
      <c r="V253" s="22"/>
    </row>
    <row r="254" spans="10:22">
      <c r="J254" s="39">
        <f>$AR$5</f>
        <v>1.1077700566821677E+38</v>
      </c>
      <c r="K254" s="39">
        <f>$AQ$5</f>
        <v>1.4697437693587362E+36</v>
      </c>
      <c r="L254" s="39">
        <f>$AP$5</f>
        <v>1.9538613311576207E+34</v>
      </c>
      <c r="M254" s="39">
        <f>$AO$5</f>
        <v>2.6034054115613975E+32</v>
      </c>
      <c r="N254" s="39">
        <f>$AN$5</f>
        <v>3.4781605591867382E+30</v>
      </c>
      <c r="O254" s="39">
        <f>$AM$5</f>
        <v>4.6613881837492098E+28</v>
      </c>
      <c r="P254" s="39">
        <f>$AL$5</f>
        <v>6.2701584820619147E+26</v>
      </c>
      <c r="Q254" s="39">
        <f>$AK$5</f>
        <v>8.4708966672821023E+24</v>
      </c>
      <c r="R254" s="39">
        <f>$AJ$5</f>
        <v>1.1503166289706361E+23</v>
      </c>
      <c r="S254" s="39">
        <f>$AI$5</f>
        <v>1.5716684413122047E+21</v>
      </c>
      <c r="T254" s="63">
        <f>$BC$5</f>
        <v>2.2533742029544515E+20</v>
      </c>
    </row>
    <row r="255" spans="10:22">
      <c r="J255" s="39">
        <f>$AQ$5</f>
        <v>1.4697437693587362E+36</v>
      </c>
      <c r="K255" s="39">
        <f>$AP$5</f>
        <v>1.9538613311576207E+34</v>
      </c>
      <c r="L255" s="39">
        <f>$AO$5</f>
        <v>2.6034054115613975E+32</v>
      </c>
      <c r="M255" s="39">
        <f>$AN$5</f>
        <v>3.4781605591867382E+30</v>
      </c>
      <c r="N255" s="39">
        <f>$AM$5</f>
        <v>4.6613881837492098E+28</v>
      </c>
      <c r="O255" s="39">
        <f>$AL$5</f>
        <v>6.2701584820619147E+26</v>
      </c>
      <c r="P255" s="39">
        <f>$AK$5</f>
        <v>8.4708966672821023E+24</v>
      </c>
      <c r="Q255" s="39">
        <f>$AJ$5</f>
        <v>1.1503166289706361E+23</v>
      </c>
      <c r="R255" s="39">
        <f>$AI$5</f>
        <v>1.5716684413122047E+21</v>
      </c>
      <c r="S255" s="39">
        <f>$AH$5</f>
        <v>2.162994034885931E+19</v>
      </c>
      <c r="T255" s="63">
        <f>$BB$5</f>
        <v>3.1024417127888937E+18</v>
      </c>
    </row>
    <row r="256" spans="10:22">
      <c r="J256" s="39">
        <f>$AP$5</f>
        <v>1.9538613311576207E+34</v>
      </c>
      <c r="K256" s="39">
        <f>$AO$5</f>
        <v>2.6034054115613975E+32</v>
      </c>
      <c r="L256" s="39">
        <f>$AN$5</f>
        <v>3.4781605591867382E+30</v>
      </c>
      <c r="M256" s="39">
        <f>$AM$5</f>
        <v>4.6613881837492098E+28</v>
      </c>
      <c r="N256" s="39">
        <f>$AL$5</f>
        <v>6.2701584820619147E+26</v>
      </c>
      <c r="O256" s="39">
        <f>$AK$5</f>
        <v>8.4708966672821023E+24</v>
      </c>
      <c r="P256" s="39">
        <f>$AJ$5</f>
        <v>1.1503166289706361E+23</v>
      </c>
      <c r="Q256" s="39">
        <f>$AI$5</f>
        <v>1.5716684413122047E+21</v>
      </c>
      <c r="R256" s="39">
        <f>$AH$5</f>
        <v>2.162994034885931E+19</v>
      </c>
      <c r="S256" s="39">
        <f>$AG$5</f>
        <v>3.0024635741202643E+17</v>
      </c>
      <c r="T256" s="63">
        <f>$BA$5</f>
        <v>4.3074374358992288E+16</v>
      </c>
    </row>
    <row r="257" spans="10:21">
      <c r="J257" s="39">
        <f>$AO$5</f>
        <v>2.6034054115613975E+32</v>
      </c>
      <c r="K257" s="39">
        <f>$AN$5</f>
        <v>3.4781605591867382E+30</v>
      </c>
      <c r="L257" s="39">
        <f>$AM$5</f>
        <v>4.6613881837492098E+28</v>
      </c>
      <c r="M257" s="39">
        <f>$AL$5</f>
        <v>6.2701584820619147E+26</v>
      </c>
      <c r="N257" s="39">
        <f>$AK$5</f>
        <v>8.4708966672821023E+24</v>
      </c>
      <c r="O257" s="39">
        <f>$AJ$5</f>
        <v>1.1503166289706361E+23</v>
      </c>
      <c r="P257" s="39">
        <f>$AI$5</f>
        <v>1.5716684413122047E+21</v>
      </c>
      <c r="Q257" s="39">
        <f>$AH$5</f>
        <v>2.162994034885931E+19</v>
      </c>
      <c r="R257" s="39">
        <f>$AG$5</f>
        <v>3.0024635741202643E+17</v>
      </c>
      <c r="S257" s="39">
        <f>$AF$5</f>
        <v>4210038387792135</v>
      </c>
      <c r="T257" s="63">
        <f>$AZ$5</f>
        <v>603964096749226</v>
      </c>
    </row>
    <row r="258" spans="10:21">
      <c r="J258" s="39">
        <f>$AN$5</f>
        <v>3.4781605591867382E+30</v>
      </c>
      <c r="K258" s="39">
        <f>$AM$5</f>
        <v>4.6613881837492098E+28</v>
      </c>
      <c r="L258" s="39">
        <f>$AL$5</f>
        <v>6.2701584820619147E+26</v>
      </c>
      <c r="M258" s="39">
        <f>$AK$5</f>
        <v>8.4708966672821023E+24</v>
      </c>
      <c r="N258" s="39">
        <f>$AJ$5</f>
        <v>1.1503166289706361E+23</v>
      </c>
      <c r="O258" s="39">
        <f>$AI$5</f>
        <v>1.5716684413122047E+21</v>
      </c>
      <c r="P258" s="39">
        <f>$AH$5</f>
        <v>2.162994034885931E+19</v>
      </c>
      <c r="Q258" s="39">
        <f>$AG$5</f>
        <v>3.0024635741202643E+17</v>
      </c>
      <c r="R258" s="39">
        <f>$AF$5</f>
        <v>4210038387792135</v>
      </c>
      <c r="S258" s="39">
        <f>$AE$5</f>
        <v>59732129675791</v>
      </c>
      <c r="T258" s="63">
        <f>$AY$5</f>
        <v>8565991486948</v>
      </c>
    </row>
    <row r="259" spans="10:21">
      <c r="J259" s="39">
        <f>$AM$5</f>
        <v>4.6613881837492098E+28</v>
      </c>
      <c r="K259" s="39">
        <f>$AL$5</f>
        <v>6.2701584820619147E+26</v>
      </c>
      <c r="L259" s="39">
        <f>$AK$5</f>
        <v>8.4708966672821023E+24</v>
      </c>
      <c r="M259" s="39">
        <f>$AJ$5</f>
        <v>1.1503166289706361E+23</v>
      </c>
      <c r="N259" s="39">
        <f>$AI$5</f>
        <v>1.5716684413122047E+21</v>
      </c>
      <c r="O259" s="39">
        <f>$AH$5</f>
        <v>2.162994034885931E+19</v>
      </c>
      <c r="P259" s="39">
        <f>$AG$5</f>
        <v>3.0024635741202643E+17</v>
      </c>
      <c r="Q259" s="39">
        <f>$AF$5</f>
        <v>4210038387792135</v>
      </c>
      <c r="R259" s="39">
        <f>$AE$5</f>
        <v>59732129675791</v>
      </c>
      <c r="S259" s="39">
        <f>$AD$5</f>
        <v>859047860295</v>
      </c>
      <c r="T259" s="63">
        <f>$AX$5</f>
        <v>123100393474</v>
      </c>
    </row>
    <row r="260" spans="10:21">
      <c r="J260" s="39">
        <f>$AL$5</f>
        <v>6.2701584820619147E+26</v>
      </c>
      <c r="K260" s="39">
        <f>$AK$5</f>
        <v>8.4708966672821023E+24</v>
      </c>
      <c r="L260" s="39">
        <f>$AJ$5</f>
        <v>1.1503166289706361E+23</v>
      </c>
      <c r="M260" s="39">
        <f>$AI$5</f>
        <v>1.5716684413122047E+21</v>
      </c>
      <c r="N260" s="39">
        <f>$AH$5</f>
        <v>2.162994034885931E+19</v>
      </c>
      <c r="O260" s="39">
        <f>$AG$5</f>
        <v>3.0024635741202643E+17</v>
      </c>
      <c r="P260" s="39">
        <f>$AF$5</f>
        <v>4210038387792135</v>
      </c>
      <c r="Q260" s="39">
        <f>$AE$5</f>
        <v>59732129675791</v>
      </c>
      <c r="R260" s="39">
        <f>$AD$5</f>
        <v>859047860295</v>
      </c>
      <c r="S260" s="39">
        <f>$AC$5</f>
        <v>12545691535</v>
      </c>
      <c r="T260" s="63">
        <f>$AW$5</f>
        <v>1795576924</v>
      </c>
    </row>
    <row r="261" spans="10:21">
      <c r="J261" s="39">
        <f>$AK$5</f>
        <v>8.4708966672821023E+24</v>
      </c>
      <c r="K261" s="39">
        <f>$AJ$5</f>
        <v>1.1503166289706361E+23</v>
      </c>
      <c r="L261" s="39">
        <f>$AI$5</f>
        <v>1.5716684413122047E+21</v>
      </c>
      <c r="M261" s="39">
        <f>$AH$5</f>
        <v>2.162994034885931E+19</v>
      </c>
      <c r="N261" s="39">
        <f>$AG$5</f>
        <v>3.0024635741202643E+17</v>
      </c>
      <c r="O261" s="39">
        <f>$AF$5</f>
        <v>4210038387792135</v>
      </c>
      <c r="P261" s="39">
        <f>$AE$5</f>
        <v>59732129675791</v>
      </c>
      <c r="Q261" s="39">
        <f>$AD$5</f>
        <v>859047860295</v>
      </c>
      <c r="R261" s="39">
        <f>$AC$5</f>
        <v>12545691535</v>
      </c>
      <c r="S261" s="39">
        <f>$AB$5</f>
        <v>186368535</v>
      </c>
      <c r="T261" s="63">
        <f>$AV$5</f>
        <v>26626546</v>
      </c>
    </row>
    <row r="262" spans="10:21">
      <c r="J262" s="39">
        <f>$AJ$5</f>
        <v>1.1503166289706361E+23</v>
      </c>
      <c r="K262" s="39">
        <f>$AI$5</f>
        <v>1.5716684413122047E+21</v>
      </c>
      <c r="L262" s="39">
        <f>$AH$5</f>
        <v>2.162994034885931E+19</v>
      </c>
      <c r="M262" s="39">
        <f>$AG$5</f>
        <v>3.0024635741202643E+17</v>
      </c>
      <c r="N262" s="39">
        <f>$AF$5</f>
        <v>4210038387792135</v>
      </c>
      <c r="O262" s="39">
        <f>$AE$5</f>
        <v>59732129675791</v>
      </c>
      <c r="P262" s="39">
        <f>$AD$5</f>
        <v>859047860295</v>
      </c>
      <c r="Q262" s="39">
        <f>$AC$5</f>
        <v>12545691535</v>
      </c>
      <c r="R262" s="39">
        <f>$AB$5</f>
        <v>186368535</v>
      </c>
      <c r="S262" s="39">
        <f>$AA$5</f>
        <v>2820151</v>
      </c>
      <c r="T262" s="63">
        <f>$AU$5</f>
        <v>401968</v>
      </c>
    </row>
    <row r="263" spans="10:21">
      <c r="J263" s="39">
        <f>$AI$5</f>
        <v>1.5716684413122047E+21</v>
      </c>
      <c r="K263" s="39">
        <f>$AH$5</f>
        <v>2.162994034885931E+19</v>
      </c>
      <c r="L263" s="39">
        <f>$AG$5</f>
        <v>3.0024635741202643E+17</v>
      </c>
      <c r="M263" s="39">
        <f>$AF$5</f>
        <v>4210038387792135</v>
      </c>
      <c r="N263" s="39">
        <f>$AE$5</f>
        <v>59732129675791</v>
      </c>
      <c r="O263" s="39">
        <f>$AD$5</f>
        <v>859047860295</v>
      </c>
      <c r="P263" s="39">
        <f>$AC$5</f>
        <v>12545691535</v>
      </c>
      <c r="Q263" s="39">
        <f>$AB$5</f>
        <v>186368535</v>
      </c>
      <c r="R263" s="39">
        <f>$AA$5</f>
        <v>2820151</v>
      </c>
      <c r="S263" s="39">
        <f>$Z$5</f>
        <v>43515</v>
      </c>
      <c r="T263" s="63">
        <f>$AT$5</f>
        <v>6184</v>
      </c>
    </row>
    <row r="264" spans="10:21" ht="15.75" thickBot="1">
      <c r="J264" s="70">
        <f>$AH$5</f>
        <v>2.162994034885931E+19</v>
      </c>
      <c r="K264" s="70">
        <f>$AG$5</f>
        <v>3.0024635741202643E+17</v>
      </c>
      <c r="L264" s="70">
        <f>$AF$5</f>
        <v>4210038387792135</v>
      </c>
      <c r="M264" s="70">
        <f>$AE$5</f>
        <v>59732129675791</v>
      </c>
      <c r="N264" s="70">
        <f>$AD$5</f>
        <v>859047860295</v>
      </c>
      <c r="O264" s="70">
        <f>$AC$5</f>
        <v>12545691535</v>
      </c>
      <c r="P264" s="70">
        <f>$AB$5</f>
        <v>186368535</v>
      </c>
      <c r="Q264" s="70">
        <f>$AA$5</f>
        <v>2820151</v>
      </c>
      <c r="R264" s="70">
        <f>$Z$5</f>
        <v>43515</v>
      </c>
      <c r="S264" s="70">
        <f>$Y$5</f>
        <v>685</v>
      </c>
      <c r="T264" s="71">
        <f>$AS$5</f>
        <v>97</v>
      </c>
      <c r="U264" s="16" t="str">
        <f>[1]!xDiv([1]!xMatDet(J254:T264),[1]!xMatDet(J265:T275))</f>
        <v>1864468.8779365419007561547658</v>
      </c>
    </row>
    <row r="265" spans="10:21">
      <c r="J265" s="39">
        <f>$AR$5</f>
        <v>1.1077700566821677E+38</v>
      </c>
      <c r="K265" s="39">
        <f>$AQ$5</f>
        <v>1.4697437693587362E+36</v>
      </c>
      <c r="L265" s="39">
        <f>$AP$5</f>
        <v>1.9538613311576207E+34</v>
      </c>
      <c r="M265" s="39">
        <f>$AO$5</f>
        <v>2.6034054115613975E+32</v>
      </c>
      <c r="N265" s="39">
        <f>$AN$5</f>
        <v>3.4781605591867382E+30</v>
      </c>
      <c r="O265" s="39">
        <f>$AM$5</f>
        <v>4.6613881837492098E+28</v>
      </c>
      <c r="P265" s="39">
        <f>$AL$5</f>
        <v>6.2701584820619147E+26</v>
      </c>
      <c r="Q265" s="39">
        <f>$AK$5</f>
        <v>8.4708966672821023E+24</v>
      </c>
      <c r="R265" s="39">
        <f>$AJ$5</f>
        <v>1.1503166289706361E+23</v>
      </c>
      <c r="S265" s="39">
        <f>$AI$5</f>
        <v>1.5716684413122047E+21</v>
      </c>
      <c r="T265" s="39">
        <f>$AH$5</f>
        <v>2.162994034885931E+19</v>
      </c>
    </row>
    <row r="266" spans="10:21">
      <c r="J266" s="39">
        <f>$AQ$5</f>
        <v>1.4697437693587362E+36</v>
      </c>
      <c r="K266" s="39">
        <f>$AP$5</f>
        <v>1.9538613311576207E+34</v>
      </c>
      <c r="L266" s="39">
        <f>$AO$5</f>
        <v>2.6034054115613975E+32</v>
      </c>
      <c r="M266" s="39">
        <f>$AN$5</f>
        <v>3.4781605591867382E+30</v>
      </c>
      <c r="N266" s="39">
        <f>$AM$5</f>
        <v>4.6613881837492098E+28</v>
      </c>
      <c r="O266" s="39">
        <f>$AL$5</f>
        <v>6.2701584820619147E+26</v>
      </c>
      <c r="P266" s="39">
        <f>$AK$5</f>
        <v>8.4708966672821023E+24</v>
      </c>
      <c r="Q266" s="39">
        <f>$AJ$5</f>
        <v>1.1503166289706361E+23</v>
      </c>
      <c r="R266" s="39">
        <f>$AI$5</f>
        <v>1.5716684413122047E+21</v>
      </c>
      <c r="S266" s="39">
        <f>$AH$5</f>
        <v>2.162994034885931E+19</v>
      </c>
      <c r="T266" s="39">
        <f>$AG$5</f>
        <v>3.0024635741202643E+17</v>
      </c>
    </row>
    <row r="267" spans="10:21">
      <c r="J267" s="39">
        <f>$AP$5</f>
        <v>1.9538613311576207E+34</v>
      </c>
      <c r="K267" s="39">
        <f>$AO$5</f>
        <v>2.6034054115613975E+32</v>
      </c>
      <c r="L267" s="39">
        <f>$AN$5</f>
        <v>3.4781605591867382E+30</v>
      </c>
      <c r="M267" s="39">
        <f>$AM$5</f>
        <v>4.6613881837492098E+28</v>
      </c>
      <c r="N267" s="39">
        <f>$AL$5</f>
        <v>6.2701584820619147E+26</v>
      </c>
      <c r="O267" s="39">
        <f>$AK$5</f>
        <v>8.4708966672821023E+24</v>
      </c>
      <c r="P267" s="39">
        <f>$AJ$5</f>
        <v>1.1503166289706361E+23</v>
      </c>
      <c r="Q267" s="39">
        <f>$AI$5</f>
        <v>1.5716684413122047E+21</v>
      </c>
      <c r="R267" s="39">
        <f>$AH$5</f>
        <v>2.162994034885931E+19</v>
      </c>
      <c r="S267" s="39">
        <f>$AG$5</f>
        <v>3.0024635741202643E+17</v>
      </c>
      <c r="T267" s="39">
        <f>$AF$5</f>
        <v>4210038387792135</v>
      </c>
    </row>
    <row r="268" spans="10:21">
      <c r="J268" s="39">
        <f>$AO$5</f>
        <v>2.6034054115613975E+32</v>
      </c>
      <c r="K268" s="39">
        <f>$AN$5</f>
        <v>3.4781605591867382E+30</v>
      </c>
      <c r="L268" s="39">
        <f>$AM$5</f>
        <v>4.6613881837492098E+28</v>
      </c>
      <c r="M268" s="39">
        <f>$AL$5</f>
        <v>6.2701584820619147E+26</v>
      </c>
      <c r="N268" s="39">
        <f>$AK$5</f>
        <v>8.4708966672821023E+24</v>
      </c>
      <c r="O268" s="39">
        <f>$AJ$5</f>
        <v>1.1503166289706361E+23</v>
      </c>
      <c r="P268" s="39">
        <f>$AI$5</f>
        <v>1.5716684413122047E+21</v>
      </c>
      <c r="Q268" s="39">
        <f>$AH$5</f>
        <v>2.162994034885931E+19</v>
      </c>
      <c r="R268" s="39">
        <f>$AG$5</f>
        <v>3.0024635741202643E+17</v>
      </c>
      <c r="S268" s="39">
        <f>$AF$5</f>
        <v>4210038387792135</v>
      </c>
      <c r="T268" s="39">
        <f>$AE$5</f>
        <v>59732129675791</v>
      </c>
    </row>
    <row r="269" spans="10:21">
      <c r="J269" s="39">
        <f>$AN$5</f>
        <v>3.4781605591867382E+30</v>
      </c>
      <c r="K269" s="39">
        <f>$AM$5</f>
        <v>4.6613881837492098E+28</v>
      </c>
      <c r="L269" s="39">
        <f>$AL$5</f>
        <v>6.2701584820619147E+26</v>
      </c>
      <c r="M269" s="39">
        <f>$AK$5</f>
        <v>8.4708966672821023E+24</v>
      </c>
      <c r="N269" s="39">
        <f>$AJ$5</f>
        <v>1.1503166289706361E+23</v>
      </c>
      <c r="O269" s="39">
        <f>$AI$5</f>
        <v>1.5716684413122047E+21</v>
      </c>
      <c r="P269" s="39">
        <f>$AH$5</f>
        <v>2.162994034885931E+19</v>
      </c>
      <c r="Q269" s="39">
        <f>$AG$5</f>
        <v>3.0024635741202643E+17</v>
      </c>
      <c r="R269" s="39">
        <f>$AF$5</f>
        <v>4210038387792135</v>
      </c>
      <c r="S269" s="39">
        <f>$AE$5</f>
        <v>59732129675791</v>
      </c>
      <c r="T269" s="39">
        <f>$AD$5</f>
        <v>859047860295</v>
      </c>
    </row>
    <row r="270" spans="10:21">
      <c r="J270" s="39">
        <f>$AM$5</f>
        <v>4.6613881837492098E+28</v>
      </c>
      <c r="K270" s="39">
        <f>$AL$5</f>
        <v>6.2701584820619147E+26</v>
      </c>
      <c r="L270" s="39">
        <f>$AK$5</f>
        <v>8.4708966672821023E+24</v>
      </c>
      <c r="M270" s="39">
        <f>$AJ$5</f>
        <v>1.1503166289706361E+23</v>
      </c>
      <c r="N270" s="39">
        <f>$AI$5</f>
        <v>1.5716684413122047E+21</v>
      </c>
      <c r="O270" s="39">
        <f>$AH$5</f>
        <v>2.162994034885931E+19</v>
      </c>
      <c r="P270" s="39">
        <f>$AG$5</f>
        <v>3.0024635741202643E+17</v>
      </c>
      <c r="Q270" s="39">
        <f>$AF$5</f>
        <v>4210038387792135</v>
      </c>
      <c r="R270" s="39">
        <f>$AE$5</f>
        <v>59732129675791</v>
      </c>
      <c r="S270" s="39">
        <f>$AD$5</f>
        <v>859047860295</v>
      </c>
      <c r="T270" s="39">
        <f>$AC$5</f>
        <v>12545691535</v>
      </c>
    </row>
    <row r="271" spans="10:21">
      <c r="J271" s="39">
        <f>$AL$5</f>
        <v>6.2701584820619147E+26</v>
      </c>
      <c r="K271" s="39">
        <f>$AK$5</f>
        <v>8.4708966672821023E+24</v>
      </c>
      <c r="L271" s="39">
        <f>$AJ$5</f>
        <v>1.1503166289706361E+23</v>
      </c>
      <c r="M271" s="39">
        <f>$AI$5</f>
        <v>1.5716684413122047E+21</v>
      </c>
      <c r="N271" s="39">
        <f>$AH$5</f>
        <v>2.162994034885931E+19</v>
      </c>
      <c r="O271" s="39">
        <f>$AG$5</f>
        <v>3.0024635741202643E+17</v>
      </c>
      <c r="P271" s="39">
        <f>$AF$5</f>
        <v>4210038387792135</v>
      </c>
      <c r="Q271" s="39">
        <f>$AE$5</f>
        <v>59732129675791</v>
      </c>
      <c r="R271" s="39">
        <f>$AD$5</f>
        <v>859047860295</v>
      </c>
      <c r="S271" s="39">
        <f>$AC$5</f>
        <v>12545691535</v>
      </c>
      <c r="T271" s="39">
        <f>$AB$5</f>
        <v>186368535</v>
      </c>
    </row>
    <row r="272" spans="10:21">
      <c r="J272" s="39">
        <f>$AK$5</f>
        <v>8.4708966672821023E+24</v>
      </c>
      <c r="K272" s="39">
        <f>$AJ$5</f>
        <v>1.1503166289706361E+23</v>
      </c>
      <c r="L272" s="39">
        <f>$AI$5</f>
        <v>1.5716684413122047E+21</v>
      </c>
      <c r="M272" s="39">
        <f>$AH$5</f>
        <v>2.162994034885931E+19</v>
      </c>
      <c r="N272" s="39">
        <f>$AG$5</f>
        <v>3.0024635741202643E+17</v>
      </c>
      <c r="O272" s="39">
        <f>$AF$5</f>
        <v>4210038387792135</v>
      </c>
      <c r="P272" s="39">
        <f>$AE$5</f>
        <v>59732129675791</v>
      </c>
      <c r="Q272" s="39">
        <f>$AD$5</f>
        <v>859047860295</v>
      </c>
      <c r="R272" s="39">
        <f>$AC$5</f>
        <v>12545691535</v>
      </c>
      <c r="S272" s="39">
        <f>$AB$5</f>
        <v>186368535</v>
      </c>
      <c r="T272" s="39">
        <f>$AA$5</f>
        <v>2820151</v>
      </c>
    </row>
    <row r="273" spans="10:20">
      <c r="J273" s="39">
        <f>$AJ$5</f>
        <v>1.1503166289706361E+23</v>
      </c>
      <c r="K273" s="39">
        <f>$AI$5</f>
        <v>1.5716684413122047E+21</v>
      </c>
      <c r="L273" s="39">
        <f>$AH$5</f>
        <v>2.162994034885931E+19</v>
      </c>
      <c r="M273" s="39">
        <f>$AG$5</f>
        <v>3.0024635741202643E+17</v>
      </c>
      <c r="N273" s="39">
        <f>$AF$5</f>
        <v>4210038387792135</v>
      </c>
      <c r="O273" s="39">
        <f>$AE$5</f>
        <v>59732129675791</v>
      </c>
      <c r="P273" s="39">
        <f>$AD$5</f>
        <v>859047860295</v>
      </c>
      <c r="Q273" s="39">
        <f>$AC$5</f>
        <v>12545691535</v>
      </c>
      <c r="R273" s="39">
        <f>$AB$5</f>
        <v>186368535</v>
      </c>
      <c r="S273" s="39">
        <f>$AA$5</f>
        <v>2820151</v>
      </c>
      <c r="T273" s="39">
        <f>$Z$5</f>
        <v>43515</v>
      </c>
    </row>
    <row r="274" spans="10:20">
      <c r="J274" s="39">
        <f>$AI$5</f>
        <v>1.5716684413122047E+21</v>
      </c>
      <c r="K274" s="39">
        <f>$AH$5</f>
        <v>2.162994034885931E+19</v>
      </c>
      <c r="L274" s="39">
        <f>$AG$5</f>
        <v>3.0024635741202643E+17</v>
      </c>
      <c r="M274" s="39">
        <f>$AF$5</f>
        <v>4210038387792135</v>
      </c>
      <c r="N274" s="39">
        <f>$AE$5</f>
        <v>59732129675791</v>
      </c>
      <c r="O274" s="39">
        <f>$AD$5</f>
        <v>859047860295</v>
      </c>
      <c r="P274" s="39">
        <f>$AC$5</f>
        <v>12545691535</v>
      </c>
      <c r="Q274" s="39">
        <f>$AB$5</f>
        <v>186368535</v>
      </c>
      <c r="R274" s="39">
        <f>$AA$5</f>
        <v>2820151</v>
      </c>
      <c r="S274" s="39">
        <f>$Z$5</f>
        <v>43515</v>
      </c>
      <c r="T274" s="39">
        <f>$Y$5</f>
        <v>685</v>
      </c>
    </row>
    <row r="275" spans="10:20">
      <c r="J275" s="39">
        <f>$AH$5</f>
        <v>2.162994034885931E+19</v>
      </c>
      <c r="K275" s="39">
        <f>$AG$5</f>
        <v>3.0024635741202643E+17</v>
      </c>
      <c r="L275" s="39">
        <f>$AF$5</f>
        <v>4210038387792135</v>
      </c>
      <c r="M275" s="39">
        <f>$AE$5</f>
        <v>59732129675791</v>
      </c>
      <c r="N275" s="39">
        <f>$AD$5</f>
        <v>859047860295</v>
      </c>
      <c r="O275" s="39">
        <f>$AC$5</f>
        <v>12545691535</v>
      </c>
      <c r="P275" s="39">
        <f>$AB$5</f>
        <v>186368535</v>
      </c>
      <c r="Q275" s="39">
        <f>$AA$5</f>
        <v>2820151</v>
      </c>
      <c r="R275" s="39">
        <f>$Z$5</f>
        <v>43515</v>
      </c>
      <c r="S275" s="39">
        <f>$Y$5</f>
        <v>685</v>
      </c>
      <c r="T275" s="39">
        <f>$Y$2</f>
        <v>11</v>
      </c>
    </row>
  </sheetData>
  <mergeCells count="1">
    <mergeCell ref="A1:BH1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sheetPr codeName="Hoja37"/>
  <dimension ref="A1:AO1001"/>
  <sheetViews>
    <sheetView topLeftCell="AB1" workbookViewId="0">
      <selection activeCell="AK9" sqref="AK9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2.6679972827954828</v>
      </c>
      <c r="O1" s="85" t="s">
        <v>86</v>
      </c>
      <c r="P1" s="86">
        <f>SUM(P4:P5000)</f>
        <v>11</v>
      </c>
      <c r="Q1" s="87">
        <f>SUM(Q4:Q5000)</f>
        <v>1.0000000000000002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10'!BG7</f>
        <v>0.29249147535301745</v>
      </c>
      <c r="C2" s="89" t="s">
        <v>88</v>
      </c>
      <c r="D2" s="90">
        <v>3</v>
      </c>
      <c r="E2" s="98">
        <v>1</v>
      </c>
      <c r="F2" s="99">
        <f>SMALL(A$2:A$5000,E2)</f>
        <v>-3.7325003625482083</v>
      </c>
      <c r="H2" s="92" t="s">
        <v>89</v>
      </c>
      <c r="I2" s="93">
        <f>SMALL(A1:A5000,E2)</f>
        <v>-3.7325003625482083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MULTIPLE LINEAL'!X8</f>
        <v>-0.42620423303834087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-1.9408550035490038</v>
      </c>
      <c r="H3" s="100"/>
      <c r="I3" s="93">
        <f>+I1-I2</f>
        <v>6.400497645343691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-0.33748227121941721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MULTIPLE LINEAL'!X9</f>
        <v>2.6679972827954828</v>
      </c>
      <c r="E4" s="98">
        <f t="shared" ref="E4:E67" si="1">E3+1</f>
        <v>3</v>
      </c>
      <c r="F4" s="99">
        <f t="shared" si="0"/>
        <v>-1.2434111603836016</v>
      </c>
      <c r="H4" s="106"/>
      <c r="I4" s="107">
        <v>0.05</v>
      </c>
      <c r="K4" s="108">
        <f>$I$2-POWER(10,-$D$2)</f>
        <v>-3.7335003625482082</v>
      </c>
      <c r="L4" s="109">
        <f>K4+$I$4-POWER(10,-$D$3)</f>
        <v>-3.7835003625482084</v>
      </c>
      <c r="M4" s="91">
        <f>K4-5*10^-(D$2+1)</f>
        <v>-3.7340003625482083</v>
      </c>
      <c r="N4" s="110">
        <f>L4+5*10^-(D$2+1)</f>
        <v>-3.7830003625482083</v>
      </c>
      <c r="O4" s="111">
        <f>AVERAGE(K4,L4)</f>
        <v>-3.7585003625482081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-0.1598762994486381</v>
      </c>
      <c r="AF4" s="92" t="s">
        <v>108</v>
      </c>
      <c r="AG4" s="105">
        <f>KURT(A2:A5000)</f>
        <v>0.17353435764916902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MULTIPLE LINEAL'!X10</f>
        <v>1.9686834532924422</v>
      </c>
      <c r="E5" s="98">
        <f t="shared" si="1"/>
        <v>4</v>
      </c>
      <c r="F5" s="99">
        <f t="shared" si="0"/>
        <v>-0.82670187838203191</v>
      </c>
      <c r="K5" s="114">
        <f>L4+10^(-$D$2)</f>
        <v>-3.7825003625482085</v>
      </c>
      <c r="L5" s="115">
        <f>K5+$I$4-POWER(10,-$D$2)</f>
        <v>-3.7335003625482086</v>
      </c>
      <c r="M5" s="98">
        <f t="shared" ref="M5:M68" si="2">K5-5*10^-(D$2+1)</f>
        <v>-3.7830003625482087</v>
      </c>
      <c r="N5" s="116">
        <f t="shared" ref="N5:N68" si="3">L5+5*10^-(D$2+1)</f>
        <v>-3.7330003625482084</v>
      </c>
      <c r="O5" s="117">
        <f t="shared" ref="O5:O68" si="4">AVERAGE(K5,L5)</f>
        <v>-3.7580003625482084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-0.42620423303834087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MULTIPLE LINEAL'!X11</f>
        <v>1.2693696237894159</v>
      </c>
      <c r="E6" s="98">
        <f t="shared" si="1"/>
        <v>5</v>
      </c>
      <c r="F6" s="99">
        <f t="shared" si="0"/>
        <v>-0.54596731721821357</v>
      </c>
      <c r="H6" s="139" t="s">
        <v>110</v>
      </c>
      <c r="I6" s="140"/>
      <c r="K6" s="114">
        <f t="shared" ref="K6:K69" si="8">L5+10^(-$D$2)</f>
        <v>-3.7325003625482087</v>
      </c>
      <c r="L6" s="115">
        <f t="shared" ref="L6:L69" si="9">K6+$I$4-POWER(10,-$D$2)</f>
        <v>-3.6835003625482088</v>
      </c>
      <c r="M6" s="98">
        <f t="shared" si="2"/>
        <v>-3.7330003625482089</v>
      </c>
      <c r="N6" s="116">
        <f t="shared" si="3"/>
        <v>-3.6830003625482086</v>
      </c>
      <c r="O6" s="117">
        <f t="shared" si="4"/>
        <v>-3.7080003625482085</v>
      </c>
      <c r="P6" s="98">
        <f t="shared" si="5"/>
        <v>1</v>
      </c>
      <c r="Q6" s="118">
        <f t="shared" si="6"/>
        <v>9.0909090909090912E-2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MULTIPLE LINEAL'!X12</f>
        <v>-0.82670187838203191</v>
      </c>
      <c r="E7" s="98">
        <f t="shared" si="1"/>
        <v>6</v>
      </c>
      <c r="F7" s="99">
        <f t="shared" si="0"/>
        <v>-0.42620423303834087</v>
      </c>
      <c r="H7" s="141">
        <f>+N7-M7</f>
        <v>5.0000000000000266E-2</v>
      </c>
      <c r="I7" s="142"/>
      <c r="K7" s="114">
        <f t="shared" si="8"/>
        <v>-3.6825003625482089</v>
      </c>
      <c r="L7" s="115">
        <f t="shared" si="9"/>
        <v>-3.633500362548209</v>
      </c>
      <c r="M7" s="98">
        <f t="shared" si="2"/>
        <v>-3.6830003625482091</v>
      </c>
      <c r="N7" s="116">
        <f t="shared" si="3"/>
        <v>-3.6330003625482088</v>
      </c>
      <c r="O7" s="117">
        <f t="shared" si="4"/>
        <v>-3.6580003625482087</v>
      </c>
      <c r="P7" s="98">
        <f t="shared" si="5"/>
        <v>0</v>
      </c>
      <c r="Q7" s="118">
        <f t="shared" si="6"/>
        <v>0</v>
      </c>
      <c r="R7" s="98">
        <f t="shared" si="10"/>
        <v>1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3.870389032097207</v>
      </c>
      <c r="AL7" s="39"/>
      <c r="AM7" s="39"/>
      <c r="AN7" s="39"/>
      <c r="AO7" s="104"/>
    </row>
    <row r="8" spans="1:41">
      <c r="A8" s="119">
        <f>+'MODELO MULTIPLE LINEAL'!X13</f>
        <v>-3.7325003625482083</v>
      </c>
      <c r="E8" s="98">
        <f t="shared" si="1"/>
        <v>7</v>
      </c>
      <c r="F8" s="99">
        <f t="shared" si="0"/>
        <v>0.29249147535301745</v>
      </c>
      <c r="K8" s="114">
        <f t="shared" si="8"/>
        <v>-3.6325003625482091</v>
      </c>
      <c r="L8" s="115">
        <f t="shared" si="9"/>
        <v>-3.5835003625482091</v>
      </c>
      <c r="M8" s="98">
        <f t="shared" si="2"/>
        <v>-3.6330003625482092</v>
      </c>
      <c r="N8" s="116">
        <f t="shared" si="3"/>
        <v>-3.583000362548209</v>
      </c>
      <c r="O8" s="117">
        <f t="shared" si="4"/>
        <v>-3.6080003625482089</v>
      </c>
      <c r="P8" s="98">
        <f t="shared" si="5"/>
        <v>0</v>
      </c>
      <c r="Q8" s="118">
        <f t="shared" si="6"/>
        <v>0</v>
      </c>
      <c r="R8" s="98">
        <f t="shared" si="10"/>
        <v>1</v>
      </c>
      <c r="S8" s="119">
        <f t="shared" si="7"/>
        <v>1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MULTIPLE LINEAL'!X14</f>
        <v>0.75845882595402259</v>
      </c>
      <c r="E9" s="98">
        <f t="shared" si="1"/>
        <v>8</v>
      </c>
      <c r="F9" s="99">
        <f t="shared" si="0"/>
        <v>0.75845882595402259</v>
      </c>
      <c r="K9" s="114">
        <f t="shared" si="8"/>
        <v>-3.5825003625482092</v>
      </c>
      <c r="L9" s="115">
        <f t="shared" si="9"/>
        <v>-3.5335003625482093</v>
      </c>
      <c r="M9" s="98">
        <f t="shared" si="2"/>
        <v>-3.5830003625482094</v>
      </c>
      <c r="N9" s="116">
        <f t="shared" si="3"/>
        <v>-3.5330003625482092</v>
      </c>
      <c r="O9" s="117">
        <f t="shared" si="4"/>
        <v>-3.5580003625482091</v>
      </c>
      <c r="P9" s="98">
        <f t="shared" si="5"/>
        <v>0</v>
      </c>
      <c r="Q9" s="118">
        <f t="shared" si="6"/>
        <v>0</v>
      </c>
      <c r="R9" s="98">
        <f t="shared" si="10"/>
        <v>1</v>
      </c>
      <c r="S9" s="119">
        <f t="shared" si="7"/>
        <v>1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MULTIPLE LINEAL'!X15</f>
        <v>-1.9408550035490038</v>
      </c>
      <c r="E10" s="98">
        <f t="shared" si="1"/>
        <v>9</v>
      </c>
      <c r="F10" s="99">
        <f t="shared" si="0"/>
        <v>1.2693696237894159</v>
      </c>
      <c r="K10" s="114">
        <f t="shared" si="8"/>
        <v>-3.5325003625482094</v>
      </c>
      <c r="L10" s="115">
        <f t="shared" si="9"/>
        <v>-3.4835003625482095</v>
      </c>
      <c r="M10" s="98">
        <f t="shared" si="2"/>
        <v>-3.5330003625482096</v>
      </c>
      <c r="N10" s="116">
        <f t="shared" si="3"/>
        <v>-3.4830003625482093</v>
      </c>
      <c r="O10" s="117">
        <f t="shared" si="4"/>
        <v>-3.5080003625482092</v>
      </c>
      <c r="P10" s="98">
        <f t="shared" si="5"/>
        <v>0</v>
      </c>
      <c r="Q10" s="118">
        <f t="shared" si="6"/>
        <v>0</v>
      </c>
      <c r="R10" s="98">
        <f t="shared" si="10"/>
        <v>1</v>
      </c>
      <c r="S10" s="119">
        <f t="shared" si="7"/>
        <v>1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MULTIPLE LINEAL'!X16</f>
        <v>-1.2434111603836016</v>
      </c>
      <c r="E11" s="98">
        <f t="shared" si="1"/>
        <v>10</v>
      </c>
      <c r="F11" s="99">
        <f t="shared" si="0"/>
        <v>1.9686834532924422</v>
      </c>
      <c r="K11" s="114">
        <f t="shared" si="8"/>
        <v>-3.4825003625482096</v>
      </c>
      <c r="L11" s="115">
        <f t="shared" si="9"/>
        <v>-3.4335003625482097</v>
      </c>
      <c r="M11" s="98">
        <f t="shared" si="2"/>
        <v>-3.4830003625482098</v>
      </c>
      <c r="N11" s="116">
        <f t="shared" si="3"/>
        <v>-3.4330003625482095</v>
      </c>
      <c r="O11" s="117">
        <f t="shared" si="4"/>
        <v>-3.4580003625482094</v>
      </c>
      <c r="P11" s="98">
        <f t="shared" si="5"/>
        <v>0</v>
      </c>
      <c r="Q11" s="118">
        <f t="shared" si="6"/>
        <v>0</v>
      </c>
      <c r="R11" s="98">
        <f t="shared" si="10"/>
        <v>1</v>
      </c>
      <c r="S11" s="119">
        <f t="shared" si="7"/>
        <v>1</v>
      </c>
      <c r="AJ11" s="120"/>
      <c r="AK11" s="39"/>
      <c r="AL11" s="39"/>
      <c r="AM11" s="39"/>
      <c r="AN11" s="39"/>
      <c r="AO11" s="104"/>
    </row>
    <row r="12" spans="1:41">
      <c r="A12" s="119">
        <f>+'MODELO MULTIPLE LINEAL'!X17</f>
        <v>-0.54596731721821357</v>
      </c>
      <c r="E12" s="98">
        <f t="shared" si="1"/>
        <v>11</v>
      </c>
      <c r="F12" s="99">
        <f t="shared" si="0"/>
        <v>2.6679972827954828</v>
      </c>
      <c r="K12" s="114">
        <f t="shared" si="8"/>
        <v>-3.4325003625482098</v>
      </c>
      <c r="L12" s="115">
        <f t="shared" si="9"/>
        <v>-3.3835003625482098</v>
      </c>
      <c r="M12" s="98">
        <f t="shared" si="2"/>
        <v>-3.4330003625482099</v>
      </c>
      <c r="N12" s="116">
        <f t="shared" si="3"/>
        <v>-3.3830003625482097</v>
      </c>
      <c r="O12" s="117">
        <f t="shared" si="4"/>
        <v>-3.4080003625482096</v>
      </c>
      <c r="P12" s="98">
        <f t="shared" si="5"/>
        <v>0</v>
      </c>
      <c r="Q12" s="118">
        <f t="shared" si="6"/>
        <v>0</v>
      </c>
      <c r="R12" s="98">
        <f t="shared" si="10"/>
        <v>1</v>
      </c>
      <c r="S12" s="119">
        <f t="shared" si="7"/>
        <v>1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-3.38250036254821</v>
      </c>
      <c r="L13" s="115">
        <f t="shared" si="9"/>
        <v>-3.33350036254821</v>
      </c>
      <c r="M13" s="98">
        <f t="shared" si="2"/>
        <v>-3.3830003625482101</v>
      </c>
      <c r="N13" s="116">
        <f t="shared" si="3"/>
        <v>-3.3330003625482099</v>
      </c>
      <c r="O13" s="117">
        <f t="shared" si="4"/>
        <v>-3.3580003625482098</v>
      </c>
      <c r="P13" s="98">
        <f t="shared" si="5"/>
        <v>0</v>
      </c>
      <c r="Q13" s="118">
        <f t="shared" si="6"/>
        <v>0</v>
      </c>
      <c r="R13" s="98">
        <f t="shared" si="10"/>
        <v>1</v>
      </c>
      <c r="S13" s="119">
        <f t="shared" si="7"/>
        <v>1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-3.3325003625482101</v>
      </c>
      <c r="L14" s="115">
        <f t="shared" si="9"/>
        <v>-3.2835003625482102</v>
      </c>
      <c r="M14" s="98">
        <f t="shared" si="2"/>
        <v>-3.3330003625482103</v>
      </c>
      <c r="N14" s="116">
        <f t="shared" si="3"/>
        <v>-3.28300036254821</v>
      </c>
      <c r="O14" s="117">
        <f t="shared" si="4"/>
        <v>-3.3080003625482099</v>
      </c>
      <c r="P14" s="98">
        <f t="shared" si="5"/>
        <v>0</v>
      </c>
      <c r="Q14" s="118">
        <f t="shared" si="6"/>
        <v>0</v>
      </c>
      <c r="R14" s="98">
        <f t="shared" si="10"/>
        <v>1</v>
      </c>
      <c r="S14" s="119">
        <f t="shared" si="7"/>
        <v>1</v>
      </c>
    </row>
    <row r="15" spans="1:41">
      <c r="A15" s="119"/>
      <c r="E15" s="98">
        <f t="shared" si="1"/>
        <v>14</v>
      </c>
      <c r="F15" s="99"/>
      <c r="K15" s="114">
        <f t="shared" si="8"/>
        <v>-3.2825003625482103</v>
      </c>
      <c r="L15" s="115">
        <f t="shared" si="9"/>
        <v>-3.2335003625482104</v>
      </c>
      <c r="M15" s="98">
        <f t="shared" si="2"/>
        <v>-3.2830003625482105</v>
      </c>
      <c r="N15" s="116">
        <f t="shared" si="3"/>
        <v>-3.2330003625482102</v>
      </c>
      <c r="O15" s="117">
        <f t="shared" si="4"/>
        <v>-3.2580003625482101</v>
      </c>
      <c r="P15" s="98">
        <f t="shared" si="5"/>
        <v>0</v>
      </c>
      <c r="Q15" s="118">
        <f t="shared" si="6"/>
        <v>0</v>
      </c>
      <c r="R15" s="98">
        <f t="shared" si="10"/>
        <v>1</v>
      </c>
      <c r="S15" s="119">
        <f t="shared" si="7"/>
        <v>1</v>
      </c>
    </row>
    <row r="16" spans="1:41">
      <c r="A16" s="119"/>
      <c r="E16" s="98">
        <f t="shared" si="1"/>
        <v>15</v>
      </c>
      <c r="F16" s="99"/>
      <c r="K16" s="114">
        <f t="shared" si="8"/>
        <v>-3.2325003625482105</v>
      </c>
      <c r="L16" s="115">
        <f t="shared" si="9"/>
        <v>-3.1835003625482106</v>
      </c>
      <c r="M16" s="98">
        <f t="shared" si="2"/>
        <v>-3.2330003625482107</v>
      </c>
      <c r="N16" s="116">
        <f t="shared" si="3"/>
        <v>-3.1830003625482104</v>
      </c>
      <c r="O16" s="117">
        <f t="shared" si="4"/>
        <v>-3.2080003625482103</v>
      </c>
      <c r="P16" s="98">
        <f t="shared" si="5"/>
        <v>0</v>
      </c>
      <c r="Q16" s="118">
        <f t="shared" si="6"/>
        <v>0</v>
      </c>
      <c r="R16" s="98">
        <f t="shared" si="10"/>
        <v>1</v>
      </c>
      <c r="S16" s="119">
        <f t="shared" si="7"/>
        <v>1</v>
      </c>
    </row>
    <row r="17" spans="1:19">
      <c r="A17" s="119"/>
      <c r="E17" s="98">
        <f t="shared" si="1"/>
        <v>16</v>
      </c>
      <c r="F17" s="99"/>
      <c r="K17" s="114">
        <f t="shared" si="8"/>
        <v>-3.1825003625482107</v>
      </c>
      <c r="L17" s="115">
        <f t="shared" si="9"/>
        <v>-3.1335003625482107</v>
      </c>
      <c r="M17" s="98">
        <f t="shared" si="2"/>
        <v>-3.1830003625482108</v>
      </c>
      <c r="N17" s="116">
        <f t="shared" si="3"/>
        <v>-3.1330003625482106</v>
      </c>
      <c r="O17" s="117">
        <f t="shared" si="4"/>
        <v>-3.1580003625482105</v>
      </c>
      <c r="P17" s="98">
        <f t="shared" si="5"/>
        <v>0</v>
      </c>
      <c r="Q17" s="118">
        <f t="shared" si="6"/>
        <v>0</v>
      </c>
      <c r="R17" s="98">
        <f t="shared" si="10"/>
        <v>1</v>
      </c>
      <c r="S17" s="119">
        <f t="shared" si="7"/>
        <v>1</v>
      </c>
    </row>
    <row r="18" spans="1:19">
      <c r="A18" s="119"/>
      <c r="E18" s="98">
        <f t="shared" si="1"/>
        <v>17</v>
      </c>
      <c r="F18" s="99"/>
      <c r="K18" s="114">
        <f t="shared" si="8"/>
        <v>-3.1325003625482108</v>
      </c>
      <c r="L18" s="115">
        <f t="shared" si="9"/>
        <v>-3.0835003625482109</v>
      </c>
      <c r="M18" s="98">
        <f t="shared" si="2"/>
        <v>-3.133000362548211</v>
      </c>
      <c r="N18" s="116">
        <f t="shared" si="3"/>
        <v>-3.0830003625482107</v>
      </c>
      <c r="O18" s="117">
        <f t="shared" si="4"/>
        <v>-3.1080003625482107</v>
      </c>
      <c r="P18" s="98">
        <f t="shared" si="5"/>
        <v>0</v>
      </c>
      <c r="Q18" s="118">
        <f t="shared" si="6"/>
        <v>0</v>
      </c>
      <c r="R18" s="98">
        <f t="shared" si="10"/>
        <v>1</v>
      </c>
      <c r="S18" s="119">
        <f t="shared" si="7"/>
        <v>1</v>
      </c>
    </row>
    <row r="19" spans="1:19">
      <c r="A19" s="119"/>
      <c r="E19" s="98">
        <f t="shared" si="1"/>
        <v>18</v>
      </c>
      <c r="F19" s="99"/>
      <c r="K19" s="114">
        <f t="shared" si="8"/>
        <v>-3.082500362548211</v>
      </c>
      <c r="L19" s="115">
        <f t="shared" si="9"/>
        <v>-3.0335003625482111</v>
      </c>
      <c r="M19" s="98">
        <f t="shared" si="2"/>
        <v>-3.0830003625482112</v>
      </c>
      <c r="N19" s="116">
        <f t="shared" si="3"/>
        <v>-3.0330003625482109</v>
      </c>
      <c r="O19" s="117">
        <f t="shared" si="4"/>
        <v>-3.0580003625482108</v>
      </c>
      <c r="P19" s="98">
        <f t="shared" si="5"/>
        <v>0</v>
      </c>
      <c r="Q19" s="118">
        <f t="shared" si="6"/>
        <v>0</v>
      </c>
      <c r="R19" s="98">
        <f t="shared" si="10"/>
        <v>1</v>
      </c>
      <c r="S19" s="119">
        <f t="shared" si="7"/>
        <v>1</v>
      </c>
    </row>
    <row r="20" spans="1:19">
      <c r="A20" s="119"/>
      <c r="E20" s="98">
        <f t="shared" si="1"/>
        <v>19</v>
      </c>
      <c r="F20" s="99"/>
      <c r="K20" s="114">
        <f t="shared" si="8"/>
        <v>-3.0325003625482112</v>
      </c>
      <c r="L20" s="115">
        <f t="shared" si="9"/>
        <v>-2.9835003625482113</v>
      </c>
      <c r="M20" s="98">
        <f t="shared" si="2"/>
        <v>-3.0330003625482114</v>
      </c>
      <c r="N20" s="116">
        <f t="shared" si="3"/>
        <v>-2.9830003625482111</v>
      </c>
      <c r="O20" s="117">
        <f t="shared" si="4"/>
        <v>-3.008000362548211</v>
      </c>
      <c r="P20" s="98">
        <f t="shared" si="5"/>
        <v>0</v>
      </c>
      <c r="Q20" s="118">
        <f t="shared" si="6"/>
        <v>0</v>
      </c>
      <c r="R20" s="98">
        <f t="shared" si="10"/>
        <v>1</v>
      </c>
      <c r="S20" s="119">
        <f t="shared" si="7"/>
        <v>1</v>
      </c>
    </row>
    <row r="21" spans="1:19">
      <c r="A21" s="119"/>
      <c r="E21" s="98">
        <f t="shared" si="1"/>
        <v>20</v>
      </c>
      <c r="F21" s="99"/>
      <c r="K21" s="114">
        <f t="shared" si="8"/>
        <v>-2.9825003625482114</v>
      </c>
      <c r="L21" s="115">
        <f t="shared" si="9"/>
        <v>-2.9335003625482114</v>
      </c>
      <c r="M21" s="98">
        <f t="shared" si="2"/>
        <v>-2.9830003625482115</v>
      </c>
      <c r="N21" s="116">
        <f t="shared" si="3"/>
        <v>-2.9330003625482113</v>
      </c>
      <c r="O21" s="117">
        <f t="shared" si="4"/>
        <v>-2.9580003625482112</v>
      </c>
      <c r="P21" s="98">
        <f t="shared" si="5"/>
        <v>0</v>
      </c>
      <c r="Q21" s="118">
        <f t="shared" si="6"/>
        <v>0</v>
      </c>
      <c r="R21" s="98">
        <f t="shared" si="10"/>
        <v>1</v>
      </c>
      <c r="S21" s="119">
        <f t="shared" si="7"/>
        <v>1</v>
      </c>
    </row>
    <row r="22" spans="1:19">
      <c r="A22" s="119"/>
      <c r="E22" s="98">
        <f t="shared" si="1"/>
        <v>21</v>
      </c>
      <c r="F22" s="99"/>
      <c r="K22" s="114">
        <f t="shared" si="8"/>
        <v>-2.9325003625482116</v>
      </c>
      <c r="L22" s="115">
        <f t="shared" si="9"/>
        <v>-2.8835003625482116</v>
      </c>
      <c r="M22" s="98">
        <f t="shared" si="2"/>
        <v>-2.9330003625482117</v>
      </c>
      <c r="N22" s="116">
        <f t="shared" si="3"/>
        <v>-2.8830003625482115</v>
      </c>
      <c r="O22" s="117">
        <f t="shared" si="4"/>
        <v>-2.9080003625482114</v>
      </c>
      <c r="P22" s="98">
        <f t="shared" si="5"/>
        <v>0</v>
      </c>
      <c r="Q22" s="118">
        <f t="shared" si="6"/>
        <v>0</v>
      </c>
      <c r="R22" s="98">
        <f t="shared" si="10"/>
        <v>1</v>
      </c>
      <c r="S22" s="119">
        <f t="shared" si="7"/>
        <v>1</v>
      </c>
    </row>
    <row r="23" spans="1:19">
      <c r="A23" s="119"/>
      <c r="E23" s="98">
        <f t="shared" si="1"/>
        <v>22</v>
      </c>
      <c r="F23" s="99"/>
      <c r="K23" s="114">
        <f t="shared" si="8"/>
        <v>-2.8825003625482117</v>
      </c>
      <c r="L23" s="115">
        <f t="shared" si="9"/>
        <v>-2.8335003625482118</v>
      </c>
      <c r="M23" s="98">
        <f t="shared" si="2"/>
        <v>-2.8830003625482119</v>
      </c>
      <c r="N23" s="116">
        <f t="shared" si="3"/>
        <v>-2.8330003625482116</v>
      </c>
      <c r="O23" s="117">
        <f t="shared" si="4"/>
        <v>-2.8580003625482115</v>
      </c>
      <c r="P23" s="98">
        <f t="shared" si="5"/>
        <v>0</v>
      </c>
      <c r="Q23" s="118">
        <f t="shared" si="6"/>
        <v>0</v>
      </c>
      <c r="R23" s="98">
        <f t="shared" si="10"/>
        <v>1</v>
      </c>
      <c r="S23" s="119">
        <f t="shared" si="7"/>
        <v>1</v>
      </c>
    </row>
    <row r="24" spans="1:19">
      <c r="A24" s="119"/>
      <c r="E24" s="98">
        <f t="shared" si="1"/>
        <v>23</v>
      </c>
      <c r="F24" s="99"/>
      <c r="K24" s="114">
        <f t="shared" si="8"/>
        <v>-2.8325003625482119</v>
      </c>
      <c r="L24" s="115">
        <f t="shared" si="9"/>
        <v>-2.783500362548212</v>
      </c>
      <c r="M24" s="98">
        <f t="shared" si="2"/>
        <v>-2.8330003625482121</v>
      </c>
      <c r="N24" s="116">
        <f t="shared" si="3"/>
        <v>-2.7830003625482118</v>
      </c>
      <c r="O24" s="117">
        <f t="shared" si="4"/>
        <v>-2.8080003625482117</v>
      </c>
      <c r="P24" s="98">
        <f t="shared" si="5"/>
        <v>0</v>
      </c>
      <c r="Q24" s="118">
        <f t="shared" si="6"/>
        <v>0</v>
      </c>
      <c r="R24" s="98">
        <f t="shared" si="10"/>
        <v>1</v>
      </c>
      <c r="S24" s="119">
        <f t="shared" si="7"/>
        <v>1</v>
      </c>
    </row>
    <row r="25" spans="1:19">
      <c r="A25" s="119"/>
      <c r="E25" s="98">
        <f t="shared" si="1"/>
        <v>24</v>
      </c>
      <c r="F25" s="99"/>
      <c r="K25" s="114">
        <f t="shared" si="8"/>
        <v>-2.7825003625482121</v>
      </c>
      <c r="L25" s="115">
        <f t="shared" si="9"/>
        <v>-2.7335003625482122</v>
      </c>
      <c r="M25" s="98">
        <f t="shared" si="2"/>
        <v>-2.7830003625482123</v>
      </c>
      <c r="N25" s="116">
        <f t="shared" si="3"/>
        <v>-2.733000362548212</v>
      </c>
      <c r="O25" s="117">
        <f t="shared" si="4"/>
        <v>-2.7580003625482119</v>
      </c>
      <c r="P25" s="98">
        <f t="shared" si="5"/>
        <v>0</v>
      </c>
      <c r="Q25" s="118">
        <f t="shared" si="6"/>
        <v>0</v>
      </c>
      <c r="R25" s="98">
        <f t="shared" si="10"/>
        <v>1</v>
      </c>
      <c r="S25" s="119">
        <f t="shared" si="7"/>
        <v>1</v>
      </c>
    </row>
    <row r="26" spans="1:19">
      <c r="A26" s="119"/>
      <c r="E26" s="98">
        <f t="shared" si="1"/>
        <v>25</v>
      </c>
      <c r="F26" s="99"/>
      <c r="K26" s="114">
        <f t="shared" si="8"/>
        <v>-2.7325003625482123</v>
      </c>
      <c r="L26" s="115">
        <f t="shared" si="9"/>
        <v>-2.6835003625482123</v>
      </c>
      <c r="M26" s="98">
        <f t="shared" si="2"/>
        <v>-2.7330003625482124</v>
      </c>
      <c r="N26" s="116">
        <f t="shared" si="3"/>
        <v>-2.6830003625482122</v>
      </c>
      <c r="O26" s="117">
        <f t="shared" si="4"/>
        <v>-2.7080003625482121</v>
      </c>
      <c r="P26" s="98">
        <f t="shared" si="5"/>
        <v>0</v>
      </c>
      <c r="Q26" s="118">
        <f t="shared" si="6"/>
        <v>0</v>
      </c>
      <c r="R26" s="98">
        <f t="shared" si="10"/>
        <v>1</v>
      </c>
      <c r="S26" s="119">
        <f t="shared" si="7"/>
        <v>1</v>
      </c>
    </row>
    <row r="27" spans="1:19">
      <c r="A27" s="119"/>
      <c r="E27" s="98">
        <f t="shared" si="1"/>
        <v>26</v>
      </c>
      <c r="F27" s="99"/>
      <c r="K27" s="114">
        <f t="shared" si="8"/>
        <v>-2.6825003625482124</v>
      </c>
      <c r="L27" s="115">
        <f t="shared" si="9"/>
        <v>-2.6335003625482125</v>
      </c>
      <c r="M27" s="98">
        <f t="shared" si="2"/>
        <v>-2.6830003625482126</v>
      </c>
      <c r="N27" s="116">
        <f t="shared" si="3"/>
        <v>-2.6330003625482123</v>
      </c>
      <c r="O27" s="117">
        <f t="shared" si="4"/>
        <v>-2.6580003625482123</v>
      </c>
      <c r="P27" s="98">
        <f t="shared" si="5"/>
        <v>0</v>
      </c>
      <c r="Q27" s="118">
        <f t="shared" si="6"/>
        <v>0</v>
      </c>
      <c r="R27" s="98">
        <f t="shared" si="10"/>
        <v>1</v>
      </c>
      <c r="S27" s="119">
        <f t="shared" si="7"/>
        <v>1</v>
      </c>
    </row>
    <row r="28" spans="1:19">
      <c r="A28" s="119"/>
      <c r="E28" s="98">
        <f t="shared" si="1"/>
        <v>27</v>
      </c>
      <c r="F28" s="99"/>
      <c r="K28" s="114">
        <f t="shared" si="8"/>
        <v>-2.6325003625482126</v>
      </c>
      <c r="L28" s="115">
        <f t="shared" si="9"/>
        <v>-2.5835003625482127</v>
      </c>
      <c r="M28" s="98">
        <f t="shared" si="2"/>
        <v>-2.6330003625482128</v>
      </c>
      <c r="N28" s="116">
        <f t="shared" si="3"/>
        <v>-2.5830003625482125</v>
      </c>
      <c r="O28" s="117">
        <f t="shared" si="4"/>
        <v>-2.6080003625482124</v>
      </c>
      <c r="P28" s="98">
        <f t="shared" si="5"/>
        <v>0</v>
      </c>
      <c r="Q28" s="118">
        <f t="shared" si="6"/>
        <v>0</v>
      </c>
      <c r="R28" s="98">
        <f t="shared" si="10"/>
        <v>1</v>
      </c>
      <c r="S28" s="119">
        <f t="shared" si="7"/>
        <v>1</v>
      </c>
    </row>
    <row r="29" spans="1:19">
      <c r="A29" s="119"/>
      <c r="E29" s="98">
        <f t="shared" si="1"/>
        <v>28</v>
      </c>
      <c r="F29" s="99"/>
      <c r="K29" s="114">
        <f t="shared" si="8"/>
        <v>-2.5825003625482128</v>
      </c>
      <c r="L29" s="115">
        <f t="shared" si="9"/>
        <v>-2.5335003625482129</v>
      </c>
      <c r="M29" s="98">
        <f t="shared" si="2"/>
        <v>-2.583000362548213</v>
      </c>
      <c r="N29" s="116">
        <f t="shared" si="3"/>
        <v>-2.5330003625482127</v>
      </c>
      <c r="O29" s="117">
        <f t="shared" si="4"/>
        <v>-2.5580003625482126</v>
      </c>
      <c r="P29" s="98">
        <f t="shared" si="5"/>
        <v>0</v>
      </c>
      <c r="Q29" s="118">
        <f t="shared" si="6"/>
        <v>0</v>
      </c>
      <c r="R29" s="98">
        <f t="shared" si="10"/>
        <v>1</v>
      </c>
      <c r="S29" s="119">
        <f t="shared" si="7"/>
        <v>1</v>
      </c>
    </row>
    <row r="30" spans="1:19">
      <c r="A30" s="119"/>
      <c r="E30" s="98">
        <f t="shared" si="1"/>
        <v>29</v>
      </c>
      <c r="F30" s="99"/>
      <c r="K30" s="114">
        <f t="shared" si="8"/>
        <v>-2.532500362548213</v>
      </c>
      <c r="L30" s="115">
        <f t="shared" si="9"/>
        <v>-2.483500362548213</v>
      </c>
      <c r="M30" s="98">
        <f t="shared" si="2"/>
        <v>-2.5330003625482131</v>
      </c>
      <c r="N30" s="116">
        <f t="shared" si="3"/>
        <v>-2.4830003625482129</v>
      </c>
      <c r="O30" s="117">
        <f t="shared" si="4"/>
        <v>-2.5080003625482128</v>
      </c>
      <c r="P30" s="98">
        <f t="shared" si="5"/>
        <v>0</v>
      </c>
      <c r="Q30" s="118">
        <f t="shared" si="6"/>
        <v>0</v>
      </c>
      <c r="R30" s="98">
        <f t="shared" si="10"/>
        <v>1</v>
      </c>
      <c r="S30" s="119">
        <f t="shared" si="7"/>
        <v>1</v>
      </c>
    </row>
    <row r="31" spans="1:19">
      <c r="A31" s="119"/>
      <c r="E31" s="98">
        <f t="shared" si="1"/>
        <v>30</v>
      </c>
      <c r="F31" s="99"/>
      <c r="K31" s="114">
        <f t="shared" si="8"/>
        <v>-2.4825003625482132</v>
      </c>
      <c r="L31" s="115">
        <f t="shared" si="9"/>
        <v>-2.4335003625482132</v>
      </c>
      <c r="M31" s="98">
        <f t="shared" si="2"/>
        <v>-2.4830003625482133</v>
      </c>
      <c r="N31" s="116">
        <f t="shared" si="3"/>
        <v>-2.4330003625482131</v>
      </c>
      <c r="O31" s="117">
        <f t="shared" si="4"/>
        <v>-2.458000362548213</v>
      </c>
      <c r="P31" s="98">
        <f t="shared" si="5"/>
        <v>0</v>
      </c>
      <c r="Q31" s="118">
        <f t="shared" si="6"/>
        <v>0</v>
      </c>
      <c r="R31" s="98">
        <f t="shared" si="10"/>
        <v>1</v>
      </c>
      <c r="S31" s="119">
        <f t="shared" si="7"/>
        <v>1</v>
      </c>
    </row>
    <row r="32" spans="1:19">
      <c r="A32" s="119"/>
      <c r="E32" s="98">
        <f t="shared" si="1"/>
        <v>31</v>
      </c>
      <c r="F32" s="99"/>
      <c r="K32" s="114">
        <f t="shared" si="8"/>
        <v>-2.4325003625482133</v>
      </c>
      <c r="L32" s="115">
        <f t="shared" si="9"/>
        <v>-2.3835003625482134</v>
      </c>
      <c r="M32" s="98">
        <f t="shared" si="2"/>
        <v>-2.4330003625482135</v>
      </c>
      <c r="N32" s="116">
        <f t="shared" si="3"/>
        <v>-2.3830003625482132</v>
      </c>
      <c r="O32" s="117">
        <f t="shared" si="4"/>
        <v>-2.4080003625482131</v>
      </c>
      <c r="P32" s="98">
        <f t="shared" si="5"/>
        <v>0</v>
      </c>
      <c r="Q32" s="118">
        <f t="shared" si="6"/>
        <v>0</v>
      </c>
      <c r="R32" s="98">
        <f t="shared" si="10"/>
        <v>1</v>
      </c>
      <c r="S32" s="119">
        <f t="shared" si="7"/>
        <v>1</v>
      </c>
    </row>
    <row r="33" spans="1:19">
      <c r="A33" s="119"/>
      <c r="E33" s="98">
        <f t="shared" si="1"/>
        <v>32</v>
      </c>
      <c r="F33" s="99"/>
      <c r="K33" s="114">
        <f t="shared" si="8"/>
        <v>-2.3825003625482135</v>
      </c>
      <c r="L33" s="115">
        <f t="shared" si="9"/>
        <v>-2.3335003625482136</v>
      </c>
      <c r="M33" s="98">
        <f t="shared" si="2"/>
        <v>-2.3830003625482137</v>
      </c>
      <c r="N33" s="116">
        <f t="shared" si="3"/>
        <v>-2.3330003625482134</v>
      </c>
      <c r="O33" s="117">
        <f t="shared" si="4"/>
        <v>-2.3580003625482133</v>
      </c>
      <c r="P33" s="98">
        <f t="shared" si="5"/>
        <v>0</v>
      </c>
      <c r="Q33" s="118">
        <f t="shared" si="6"/>
        <v>0</v>
      </c>
      <c r="R33" s="98">
        <f t="shared" si="10"/>
        <v>1</v>
      </c>
      <c r="S33" s="119">
        <f t="shared" si="7"/>
        <v>1</v>
      </c>
    </row>
    <row r="34" spans="1:19">
      <c r="A34" s="119"/>
      <c r="E34" s="98">
        <f t="shared" si="1"/>
        <v>33</v>
      </c>
      <c r="F34" s="99"/>
      <c r="K34" s="114">
        <f t="shared" si="8"/>
        <v>-2.3325003625482137</v>
      </c>
      <c r="L34" s="115">
        <f t="shared" si="9"/>
        <v>-2.2835003625482138</v>
      </c>
      <c r="M34" s="98">
        <f t="shared" si="2"/>
        <v>-2.3330003625482139</v>
      </c>
      <c r="N34" s="116">
        <f t="shared" si="3"/>
        <v>-2.2830003625482136</v>
      </c>
      <c r="O34" s="117">
        <f t="shared" si="4"/>
        <v>-2.3080003625482135</v>
      </c>
      <c r="P34" s="98">
        <f t="shared" si="5"/>
        <v>0</v>
      </c>
      <c r="Q34" s="118">
        <f t="shared" si="6"/>
        <v>0</v>
      </c>
      <c r="R34" s="98">
        <f t="shared" si="10"/>
        <v>1</v>
      </c>
      <c r="S34" s="119">
        <f t="shared" si="7"/>
        <v>1</v>
      </c>
    </row>
    <row r="35" spans="1:19">
      <c r="A35" s="119"/>
      <c r="E35" s="98">
        <f t="shared" si="1"/>
        <v>34</v>
      </c>
      <c r="F35" s="99"/>
      <c r="K35" s="114">
        <f t="shared" si="8"/>
        <v>-2.2825003625482139</v>
      </c>
      <c r="L35" s="115">
        <f t="shared" si="9"/>
        <v>-2.2335003625482139</v>
      </c>
      <c r="M35" s="98">
        <f t="shared" si="2"/>
        <v>-2.283000362548214</v>
      </c>
      <c r="N35" s="116">
        <f t="shared" si="3"/>
        <v>-2.2330003625482138</v>
      </c>
      <c r="O35" s="117">
        <f t="shared" si="4"/>
        <v>-2.2580003625482137</v>
      </c>
      <c r="P35" s="98">
        <f t="shared" si="5"/>
        <v>0</v>
      </c>
      <c r="Q35" s="118">
        <f t="shared" si="6"/>
        <v>0</v>
      </c>
      <c r="R35" s="98">
        <f t="shared" si="10"/>
        <v>1</v>
      </c>
      <c r="S35" s="119">
        <f t="shared" si="7"/>
        <v>1</v>
      </c>
    </row>
    <row r="36" spans="1:19">
      <c r="A36" s="119"/>
      <c r="E36" s="98">
        <f t="shared" si="1"/>
        <v>35</v>
      </c>
      <c r="F36" s="99"/>
      <c r="K36" s="114">
        <f t="shared" si="8"/>
        <v>-2.232500362548214</v>
      </c>
      <c r="L36" s="115">
        <f t="shared" si="9"/>
        <v>-2.1835003625482141</v>
      </c>
      <c r="M36" s="98">
        <f t="shared" si="2"/>
        <v>-2.2330003625482142</v>
      </c>
      <c r="N36" s="116">
        <f t="shared" si="3"/>
        <v>-2.1830003625482139</v>
      </c>
      <c r="O36" s="117">
        <f t="shared" si="4"/>
        <v>-2.2080003625482139</v>
      </c>
      <c r="P36" s="98">
        <f t="shared" si="5"/>
        <v>0</v>
      </c>
      <c r="Q36" s="118">
        <f t="shared" si="6"/>
        <v>0</v>
      </c>
      <c r="R36" s="98">
        <f t="shared" si="10"/>
        <v>1</v>
      </c>
      <c r="S36" s="119">
        <f t="shared" si="7"/>
        <v>1</v>
      </c>
    </row>
    <row r="37" spans="1:19">
      <c r="A37" s="119"/>
      <c r="E37" s="98">
        <f t="shared" si="1"/>
        <v>36</v>
      </c>
      <c r="F37" s="99"/>
      <c r="K37" s="114">
        <f t="shared" si="8"/>
        <v>-2.1825003625482142</v>
      </c>
      <c r="L37" s="115">
        <f t="shared" si="9"/>
        <v>-2.1335003625482143</v>
      </c>
      <c r="M37" s="98">
        <f t="shared" si="2"/>
        <v>-2.1830003625482144</v>
      </c>
      <c r="N37" s="116">
        <f t="shared" si="3"/>
        <v>-2.1330003625482141</v>
      </c>
      <c r="O37" s="117">
        <f t="shared" si="4"/>
        <v>-2.158000362548214</v>
      </c>
      <c r="P37" s="98">
        <f t="shared" si="5"/>
        <v>0</v>
      </c>
      <c r="Q37" s="118">
        <f t="shared" si="6"/>
        <v>0</v>
      </c>
      <c r="R37" s="98">
        <f t="shared" si="10"/>
        <v>1</v>
      </c>
      <c r="S37" s="119">
        <f t="shared" si="7"/>
        <v>1</v>
      </c>
    </row>
    <row r="38" spans="1:19">
      <c r="A38" s="119"/>
      <c r="E38" s="98">
        <f t="shared" si="1"/>
        <v>37</v>
      </c>
      <c r="F38" s="99"/>
      <c r="K38" s="114">
        <f t="shared" si="8"/>
        <v>-2.1325003625482144</v>
      </c>
      <c r="L38" s="115">
        <f t="shared" si="9"/>
        <v>-2.0835003625482145</v>
      </c>
      <c r="M38" s="98">
        <f t="shared" si="2"/>
        <v>-2.1330003625482146</v>
      </c>
      <c r="N38" s="116">
        <f t="shared" si="3"/>
        <v>-2.0830003625482143</v>
      </c>
      <c r="O38" s="117">
        <f t="shared" si="4"/>
        <v>-2.1080003625482142</v>
      </c>
      <c r="P38" s="98">
        <f t="shared" si="5"/>
        <v>0</v>
      </c>
      <c r="Q38" s="118">
        <f t="shared" si="6"/>
        <v>0</v>
      </c>
      <c r="R38" s="98">
        <f t="shared" si="10"/>
        <v>1</v>
      </c>
      <c r="S38" s="119">
        <f t="shared" si="7"/>
        <v>1</v>
      </c>
    </row>
    <row r="39" spans="1:19">
      <c r="A39" s="119"/>
      <c r="E39" s="98">
        <f t="shared" si="1"/>
        <v>38</v>
      </c>
      <c r="F39" s="99"/>
      <c r="K39" s="114">
        <f t="shared" si="8"/>
        <v>-2.0825003625482146</v>
      </c>
      <c r="L39" s="115">
        <f t="shared" si="9"/>
        <v>-2.0335003625482146</v>
      </c>
      <c r="M39" s="98">
        <f t="shared" si="2"/>
        <v>-2.0830003625482147</v>
      </c>
      <c r="N39" s="116">
        <f t="shared" si="3"/>
        <v>-2.0330003625482145</v>
      </c>
      <c r="O39" s="117">
        <f t="shared" si="4"/>
        <v>-2.0580003625482144</v>
      </c>
      <c r="P39" s="98">
        <f t="shared" si="5"/>
        <v>0</v>
      </c>
      <c r="Q39" s="118">
        <f t="shared" si="6"/>
        <v>0</v>
      </c>
      <c r="R39" s="98">
        <f t="shared" si="10"/>
        <v>1</v>
      </c>
      <c r="S39" s="119">
        <f t="shared" si="7"/>
        <v>1</v>
      </c>
    </row>
    <row r="40" spans="1:19">
      <c r="A40" s="119"/>
      <c r="E40" s="98">
        <f t="shared" si="1"/>
        <v>39</v>
      </c>
      <c r="F40" s="99"/>
      <c r="K40" s="114">
        <f t="shared" si="8"/>
        <v>-2.0325003625482148</v>
      </c>
      <c r="L40" s="115">
        <f t="shared" si="9"/>
        <v>-1.9835003625482146</v>
      </c>
      <c r="M40" s="98">
        <f t="shared" si="2"/>
        <v>-2.0330003625482149</v>
      </c>
      <c r="N40" s="116">
        <f t="shared" si="3"/>
        <v>-1.9830003625482147</v>
      </c>
      <c r="O40" s="117">
        <f t="shared" si="4"/>
        <v>-2.0080003625482146</v>
      </c>
      <c r="P40" s="98">
        <f t="shared" si="5"/>
        <v>0</v>
      </c>
      <c r="Q40" s="118">
        <f t="shared" si="6"/>
        <v>0</v>
      </c>
      <c r="R40" s="98">
        <f t="shared" si="10"/>
        <v>1</v>
      </c>
      <c r="S40" s="119">
        <f t="shared" si="7"/>
        <v>1</v>
      </c>
    </row>
    <row r="41" spans="1:19">
      <c r="A41" s="119"/>
      <c r="E41" s="98">
        <f t="shared" si="1"/>
        <v>40</v>
      </c>
      <c r="F41" s="99"/>
      <c r="K41" s="114">
        <f t="shared" si="8"/>
        <v>-1.9825003625482147</v>
      </c>
      <c r="L41" s="115">
        <f t="shared" si="9"/>
        <v>-1.9335003625482146</v>
      </c>
      <c r="M41" s="98">
        <f t="shared" si="2"/>
        <v>-1.9830003625482147</v>
      </c>
      <c r="N41" s="116">
        <f t="shared" si="3"/>
        <v>-1.9330003625482146</v>
      </c>
      <c r="O41" s="117">
        <f t="shared" si="4"/>
        <v>-1.9580003625482147</v>
      </c>
      <c r="P41" s="98">
        <f t="shared" si="5"/>
        <v>1</v>
      </c>
      <c r="Q41" s="118">
        <f t="shared" si="6"/>
        <v>9.0909090909090912E-2</v>
      </c>
      <c r="R41" s="98">
        <f t="shared" si="10"/>
        <v>2</v>
      </c>
      <c r="S41" s="119">
        <f t="shared" si="7"/>
        <v>1</v>
      </c>
    </row>
    <row r="42" spans="1:19">
      <c r="A42" s="119"/>
      <c r="E42" s="98">
        <f t="shared" si="1"/>
        <v>41</v>
      </c>
      <c r="F42" s="99"/>
      <c r="K42" s="114">
        <f t="shared" si="8"/>
        <v>-1.9325003625482147</v>
      </c>
      <c r="L42" s="115">
        <f t="shared" si="9"/>
        <v>-1.8835003625482145</v>
      </c>
      <c r="M42" s="98">
        <f t="shared" si="2"/>
        <v>-1.9330003625482146</v>
      </c>
      <c r="N42" s="116">
        <f t="shared" si="3"/>
        <v>-1.8830003625482146</v>
      </c>
      <c r="O42" s="117">
        <f t="shared" si="4"/>
        <v>-1.9080003625482145</v>
      </c>
      <c r="P42" s="98">
        <f t="shared" si="5"/>
        <v>0</v>
      </c>
      <c r="Q42" s="118">
        <f t="shared" si="6"/>
        <v>0</v>
      </c>
      <c r="R42" s="98">
        <f t="shared" si="10"/>
        <v>2</v>
      </c>
      <c r="S42" s="119">
        <f t="shared" si="7"/>
        <v>2</v>
      </c>
    </row>
    <row r="43" spans="1:19">
      <c r="A43" s="119"/>
      <c r="E43" s="98">
        <f t="shared" si="1"/>
        <v>42</v>
      </c>
      <c r="F43" s="99"/>
      <c r="K43" s="114">
        <f t="shared" si="8"/>
        <v>-1.8825003625482146</v>
      </c>
      <c r="L43" s="115">
        <f t="shared" si="9"/>
        <v>-1.8335003625482145</v>
      </c>
      <c r="M43" s="98">
        <f t="shared" si="2"/>
        <v>-1.8830003625482146</v>
      </c>
      <c r="N43" s="116">
        <f t="shared" si="3"/>
        <v>-1.8330003625482145</v>
      </c>
      <c r="O43" s="117">
        <f t="shared" si="4"/>
        <v>-1.8580003625482147</v>
      </c>
      <c r="P43" s="98">
        <f t="shared" si="5"/>
        <v>0</v>
      </c>
      <c r="Q43" s="118">
        <f t="shared" si="6"/>
        <v>0</v>
      </c>
      <c r="R43" s="98">
        <f t="shared" si="10"/>
        <v>2</v>
      </c>
      <c r="S43" s="119">
        <f t="shared" si="7"/>
        <v>2</v>
      </c>
    </row>
    <row r="44" spans="1:19">
      <c r="A44" s="119"/>
      <c r="E44" s="98">
        <f t="shared" si="1"/>
        <v>43</v>
      </c>
      <c r="F44" s="99"/>
      <c r="K44" s="114">
        <f t="shared" si="8"/>
        <v>-1.8325003625482146</v>
      </c>
      <c r="L44" s="115">
        <f t="shared" si="9"/>
        <v>-1.7835003625482144</v>
      </c>
      <c r="M44" s="98">
        <f t="shared" si="2"/>
        <v>-1.8330003625482145</v>
      </c>
      <c r="N44" s="116">
        <f t="shared" si="3"/>
        <v>-1.7830003625482145</v>
      </c>
      <c r="O44" s="117">
        <f t="shared" si="4"/>
        <v>-1.8080003625482144</v>
      </c>
      <c r="P44" s="98">
        <f t="shared" si="5"/>
        <v>0</v>
      </c>
      <c r="Q44" s="118">
        <f t="shared" si="6"/>
        <v>0</v>
      </c>
      <c r="R44" s="98">
        <f t="shared" si="10"/>
        <v>2</v>
      </c>
      <c r="S44" s="119">
        <f t="shared" si="7"/>
        <v>2</v>
      </c>
    </row>
    <row r="45" spans="1:19">
      <c r="A45" s="119"/>
      <c r="E45" s="98">
        <f t="shared" si="1"/>
        <v>44</v>
      </c>
      <c r="F45" s="99"/>
      <c r="K45" s="114">
        <f t="shared" si="8"/>
        <v>-1.7825003625482145</v>
      </c>
      <c r="L45" s="115">
        <f t="shared" si="9"/>
        <v>-1.7335003625482144</v>
      </c>
      <c r="M45" s="98">
        <f t="shared" si="2"/>
        <v>-1.7830003625482145</v>
      </c>
      <c r="N45" s="116">
        <f t="shared" si="3"/>
        <v>-1.7330003625482144</v>
      </c>
      <c r="O45" s="117">
        <f t="shared" si="4"/>
        <v>-1.7580003625482146</v>
      </c>
      <c r="P45" s="98">
        <f t="shared" si="5"/>
        <v>0</v>
      </c>
      <c r="Q45" s="118">
        <f t="shared" si="6"/>
        <v>0</v>
      </c>
      <c r="R45" s="98">
        <f t="shared" si="10"/>
        <v>2</v>
      </c>
      <c r="S45" s="119">
        <f t="shared" si="7"/>
        <v>2</v>
      </c>
    </row>
    <row r="46" spans="1:19">
      <c r="A46" s="119"/>
      <c r="E46" s="98">
        <f t="shared" si="1"/>
        <v>45</v>
      </c>
      <c r="F46" s="99"/>
      <c r="K46" s="114">
        <f t="shared" si="8"/>
        <v>-1.7325003625482145</v>
      </c>
      <c r="L46" s="115">
        <f t="shared" si="9"/>
        <v>-1.6835003625482143</v>
      </c>
      <c r="M46" s="98">
        <f t="shared" si="2"/>
        <v>-1.7330003625482144</v>
      </c>
      <c r="N46" s="116">
        <f t="shared" si="3"/>
        <v>-1.6830003625482144</v>
      </c>
      <c r="O46" s="117">
        <f t="shared" si="4"/>
        <v>-1.7080003625482143</v>
      </c>
      <c r="P46" s="98">
        <f t="shared" si="5"/>
        <v>0</v>
      </c>
      <c r="Q46" s="118">
        <f t="shared" si="6"/>
        <v>0</v>
      </c>
      <c r="R46" s="98">
        <f t="shared" si="10"/>
        <v>2</v>
      </c>
      <c r="S46" s="119">
        <f t="shared" si="7"/>
        <v>2</v>
      </c>
    </row>
    <row r="47" spans="1:19">
      <c r="A47" s="119"/>
      <c r="E47" s="98">
        <f t="shared" si="1"/>
        <v>46</v>
      </c>
      <c r="F47" s="99"/>
      <c r="K47" s="114">
        <f t="shared" si="8"/>
        <v>-1.6825003625482144</v>
      </c>
      <c r="L47" s="115">
        <f t="shared" si="9"/>
        <v>-1.6335003625482143</v>
      </c>
      <c r="M47" s="98">
        <f t="shared" si="2"/>
        <v>-1.6830003625482144</v>
      </c>
      <c r="N47" s="116">
        <f t="shared" si="3"/>
        <v>-1.6330003625482143</v>
      </c>
      <c r="O47" s="117">
        <f t="shared" si="4"/>
        <v>-1.6580003625482145</v>
      </c>
      <c r="P47" s="98">
        <f t="shared" si="5"/>
        <v>0</v>
      </c>
      <c r="Q47" s="118">
        <f t="shared" si="6"/>
        <v>0</v>
      </c>
      <c r="R47" s="98">
        <f t="shared" si="10"/>
        <v>2</v>
      </c>
      <c r="S47" s="119">
        <f t="shared" si="7"/>
        <v>2</v>
      </c>
    </row>
    <row r="48" spans="1:19">
      <c r="A48" s="119"/>
      <c r="E48" s="98">
        <f t="shared" si="1"/>
        <v>47</v>
      </c>
      <c r="F48" s="99"/>
      <c r="K48" s="114">
        <f t="shared" si="8"/>
        <v>-1.6325003625482144</v>
      </c>
      <c r="L48" s="115">
        <f t="shared" si="9"/>
        <v>-1.5835003625482142</v>
      </c>
      <c r="M48" s="98">
        <f t="shared" si="2"/>
        <v>-1.6330003625482143</v>
      </c>
      <c r="N48" s="116">
        <f t="shared" si="3"/>
        <v>-1.5830003625482143</v>
      </c>
      <c r="O48" s="117">
        <f t="shared" si="4"/>
        <v>-1.6080003625482142</v>
      </c>
      <c r="P48" s="98">
        <f t="shared" si="5"/>
        <v>0</v>
      </c>
      <c r="Q48" s="118">
        <f t="shared" si="6"/>
        <v>0</v>
      </c>
      <c r="R48" s="98">
        <f t="shared" si="10"/>
        <v>2</v>
      </c>
      <c r="S48" s="119">
        <f t="shared" si="7"/>
        <v>2</v>
      </c>
    </row>
    <row r="49" spans="1:19">
      <c r="A49" s="119"/>
      <c r="E49" s="98">
        <f t="shared" si="1"/>
        <v>48</v>
      </c>
      <c r="F49" s="99"/>
      <c r="K49" s="114">
        <f t="shared" si="8"/>
        <v>-1.5825003625482144</v>
      </c>
      <c r="L49" s="115">
        <f t="shared" si="9"/>
        <v>-1.5335003625482142</v>
      </c>
      <c r="M49" s="98">
        <f t="shared" si="2"/>
        <v>-1.5830003625482143</v>
      </c>
      <c r="N49" s="116">
        <f t="shared" si="3"/>
        <v>-1.5330003625482143</v>
      </c>
      <c r="O49" s="117">
        <f t="shared" si="4"/>
        <v>-1.5580003625482144</v>
      </c>
      <c r="P49" s="98">
        <f t="shared" si="5"/>
        <v>0</v>
      </c>
      <c r="Q49" s="118">
        <f t="shared" si="6"/>
        <v>0</v>
      </c>
      <c r="R49" s="98">
        <f t="shared" si="10"/>
        <v>2</v>
      </c>
      <c r="S49" s="119">
        <f t="shared" si="7"/>
        <v>2</v>
      </c>
    </row>
    <row r="50" spans="1:19">
      <c r="A50" s="119"/>
      <c r="E50" s="98">
        <f t="shared" si="1"/>
        <v>49</v>
      </c>
      <c r="F50" s="99"/>
      <c r="K50" s="114">
        <f t="shared" si="8"/>
        <v>-1.5325003625482143</v>
      </c>
      <c r="L50" s="115">
        <f t="shared" si="9"/>
        <v>-1.4835003625482142</v>
      </c>
      <c r="M50" s="98">
        <f t="shared" si="2"/>
        <v>-1.5330003625482143</v>
      </c>
      <c r="N50" s="116">
        <f t="shared" si="3"/>
        <v>-1.4830003625482142</v>
      </c>
      <c r="O50" s="117">
        <f t="shared" si="4"/>
        <v>-1.5080003625482141</v>
      </c>
      <c r="P50" s="98">
        <f t="shared" si="5"/>
        <v>0</v>
      </c>
      <c r="Q50" s="118">
        <f t="shared" si="6"/>
        <v>0</v>
      </c>
      <c r="R50" s="98">
        <f t="shared" si="10"/>
        <v>2</v>
      </c>
      <c r="S50" s="119">
        <f t="shared" si="7"/>
        <v>2</v>
      </c>
    </row>
    <row r="51" spans="1:19">
      <c r="A51" s="119"/>
      <c r="E51" s="98">
        <f t="shared" si="1"/>
        <v>50</v>
      </c>
      <c r="F51" s="99"/>
      <c r="K51" s="114">
        <f t="shared" si="8"/>
        <v>-1.4825003625482143</v>
      </c>
      <c r="L51" s="115">
        <f t="shared" si="9"/>
        <v>-1.4335003625482141</v>
      </c>
      <c r="M51" s="98">
        <f t="shared" si="2"/>
        <v>-1.4830003625482142</v>
      </c>
      <c r="N51" s="116">
        <f t="shared" si="3"/>
        <v>-1.4330003625482142</v>
      </c>
      <c r="O51" s="117">
        <f t="shared" si="4"/>
        <v>-1.4580003625482143</v>
      </c>
      <c r="P51" s="98">
        <f t="shared" si="5"/>
        <v>0</v>
      </c>
      <c r="Q51" s="118">
        <f t="shared" si="6"/>
        <v>0</v>
      </c>
      <c r="R51" s="98">
        <f t="shared" si="10"/>
        <v>2</v>
      </c>
      <c r="S51" s="119">
        <f t="shared" si="7"/>
        <v>2</v>
      </c>
    </row>
    <row r="52" spans="1:19">
      <c r="A52" s="119"/>
      <c r="E52" s="98">
        <f t="shared" si="1"/>
        <v>51</v>
      </c>
      <c r="F52" s="99"/>
      <c r="K52" s="114">
        <f t="shared" si="8"/>
        <v>-1.4325003625482142</v>
      </c>
      <c r="L52" s="115">
        <f t="shared" si="9"/>
        <v>-1.3835003625482141</v>
      </c>
      <c r="M52" s="98">
        <f t="shared" si="2"/>
        <v>-1.4330003625482142</v>
      </c>
      <c r="N52" s="116">
        <f t="shared" si="3"/>
        <v>-1.3830003625482141</v>
      </c>
      <c r="O52" s="117">
        <f t="shared" si="4"/>
        <v>-1.408000362548214</v>
      </c>
      <c r="P52" s="98">
        <f t="shared" si="5"/>
        <v>0</v>
      </c>
      <c r="Q52" s="118">
        <f t="shared" si="6"/>
        <v>0</v>
      </c>
      <c r="R52" s="98">
        <f t="shared" si="10"/>
        <v>2</v>
      </c>
      <c r="S52" s="119">
        <f t="shared" si="7"/>
        <v>2</v>
      </c>
    </row>
    <row r="53" spans="1:19">
      <c r="A53" s="119"/>
      <c r="E53" s="98">
        <f t="shared" si="1"/>
        <v>52</v>
      </c>
      <c r="F53" s="99"/>
      <c r="K53" s="114">
        <f t="shared" si="8"/>
        <v>-1.3825003625482142</v>
      </c>
      <c r="L53" s="115">
        <f t="shared" si="9"/>
        <v>-1.333500362548214</v>
      </c>
      <c r="M53" s="98">
        <f t="shared" si="2"/>
        <v>-1.3830003625482141</v>
      </c>
      <c r="N53" s="116">
        <f t="shared" si="3"/>
        <v>-1.3330003625482141</v>
      </c>
      <c r="O53" s="117">
        <f t="shared" si="4"/>
        <v>-1.3580003625482142</v>
      </c>
      <c r="P53" s="98">
        <f t="shared" si="5"/>
        <v>0</v>
      </c>
      <c r="Q53" s="118">
        <f t="shared" si="6"/>
        <v>0</v>
      </c>
      <c r="R53" s="98">
        <f t="shared" si="10"/>
        <v>2</v>
      </c>
      <c r="S53" s="119">
        <f t="shared" si="7"/>
        <v>2</v>
      </c>
    </row>
    <row r="54" spans="1:19">
      <c r="A54" s="119"/>
      <c r="E54" s="98">
        <f t="shared" si="1"/>
        <v>53</v>
      </c>
      <c r="F54" s="99"/>
      <c r="K54" s="114">
        <f t="shared" si="8"/>
        <v>-1.3325003625482141</v>
      </c>
      <c r="L54" s="115">
        <f t="shared" si="9"/>
        <v>-1.283500362548214</v>
      </c>
      <c r="M54" s="98">
        <f t="shared" si="2"/>
        <v>-1.3330003625482141</v>
      </c>
      <c r="N54" s="116">
        <f t="shared" si="3"/>
        <v>-1.283000362548214</v>
      </c>
      <c r="O54" s="117">
        <f t="shared" si="4"/>
        <v>-1.3080003625482139</v>
      </c>
      <c r="P54" s="98">
        <f t="shared" si="5"/>
        <v>0</v>
      </c>
      <c r="Q54" s="118">
        <f t="shared" si="6"/>
        <v>0</v>
      </c>
      <c r="R54" s="98">
        <f t="shared" si="10"/>
        <v>2</v>
      </c>
      <c r="S54" s="119">
        <f t="shared" si="7"/>
        <v>2</v>
      </c>
    </row>
    <row r="55" spans="1:19">
      <c r="A55" s="119"/>
      <c r="E55" s="98">
        <f t="shared" si="1"/>
        <v>54</v>
      </c>
      <c r="F55" s="99"/>
      <c r="K55" s="114">
        <f t="shared" si="8"/>
        <v>-1.2825003625482141</v>
      </c>
      <c r="L55" s="115">
        <f t="shared" si="9"/>
        <v>-1.2335003625482139</v>
      </c>
      <c r="M55" s="98">
        <f t="shared" si="2"/>
        <v>-1.283000362548214</v>
      </c>
      <c r="N55" s="116">
        <f t="shared" si="3"/>
        <v>-1.233000362548214</v>
      </c>
      <c r="O55" s="117">
        <f t="shared" si="4"/>
        <v>-1.2580003625482141</v>
      </c>
      <c r="P55" s="98">
        <f t="shared" si="5"/>
        <v>1</v>
      </c>
      <c r="Q55" s="118">
        <f t="shared" si="6"/>
        <v>9.0909090909090912E-2</v>
      </c>
      <c r="R55" s="98">
        <f t="shared" si="10"/>
        <v>3</v>
      </c>
      <c r="S55" s="119">
        <f t="shared" si="7"/>
        <v>2</v>
      </c>
    </row>
    <row r="56" spans="1:19">
      <c r="A56" s="119"/>
      <c r="E56" s="98">
        <f t="shared" si="1"/>
        <v>55</v>
      </c>
      <c r="F56" s="99"/>
      <c r="K56" s="114">
        <f t="shared" si="8"/>
        <v>-1.232500362548214</v>
      </c>
      <c r="L56" s="115">
        <f t="shared" si="9"/>
        <v>-1.1835003625482139</v>
      </c>
      <c r="M56" s="98">
        <f t="shared" si="2"/>
        <v>-1.233000362548214</v>
      </c>
      <c r="N56" s="116">
        <f t="shared" si="3"/>
        <v>-1.1830003625482139</v>
      </c>
      <c r="O56" s="117">
        <f t="shared" si="4"/>
        <v>-1.2080003625482139</v>
      </c>
      <c r="P56" s="98">
        <f t="shared" si="5"/>
        <v>0</v>
      </c>
      <c r="Q56" s="118">
        <f t="shared" si="6"/>
        <v>0</v>
      </c>
      <c r="R56" s="98">
        <f t="shared" si="10"/>
        <v>3</v>
      </c>
      <c r="S56" s="119">
        <f t="shared" si="7"/>
        <v>3</v>
      </c>
    </row>
    <row r="57" spans="1:19">
      <c r="A57" s="119"/>
      <c r="E57" s="98">
        <f t="shared" si="1"/>
        <v>56</v>
      </c>
      <c r="F57" s="99"/>
      <c r="K57" s="114">
        <f t="shared" si="8"/>
        <v>-1.182500362548214</v>
      </c>
      <c r="L57" s="115">
        <f t="shared" si="9"/>
        <v>-1.1335003625482138</v>
      </c>
      <c r="M57" s="98">
        <f t="shared" si="2"/>
        <v>-1.1830003625482139</v>
      </c>
      <c r="N57" s="116">
        <f t="shared" si="3"/>
        <v>-1.1330003625482139</v>
      </c>
      <c r="O57" s="117">
        <f t="shared" si="4"/>
        <v>-1.158000362548214</v>
      </c>
      <c r="P57" s="98">
        <f t="shared" si="5"/>
        <v>0</v>
      </c>
      <c r="Q57" s="118">
        <f t="shared" si="6"/>
        <v>0</v>
      </c>
      <c r="R57" s="98">
        <f t="shared" si="10"/>
        <v>3</v>
      </c>
      <c r="S57" s="119">
        <f t="shared" si="7"/>
        <v>3</v>
      </c>
    </row>
    <row r="58" spans="1:19">
      <c r="A58" s="119"/>
      <c r="E58" s="98">
        <f t="shared" si="1"/>
        <v>57</v>
      </c>
      <c r="F58" s="99"/>
      <c r="K58" s="114">
        <f t="shared" si="8"/>
        <v>-1.132500362548214</v>
      </c>
      <c r="L58" s="115">
        <f t="shared" si="9"/>
        <v>-1.0835003625482138</v>
      </c>
      <c r="M58" s="98">
        <f t="shared" si="2"/>
        <v>-1.1330003625482139</v>
      </c>
      <c r="N58" s="116">
        <f t="shared" si="3"/>
        <v>-1.0830003625482139</v>
      </c>
      <c r="O58" s="117">
        <f t="shared" si="4"/>
        <v>-1.1080003625482138</v>
      </c>
      <c r="P58" s="98">
        <f t="shared" si="5"/>
        <v>0</v>
      </c>
      <c r="Q58" s="118">
        <f t="shared" si="6"/>
        <v>0</v>
      </c>
      <c r="R58" s="98">
        <f t="shared" si="10"/>
        <v>3</v>
      </c>
      <c r="S58" s="119">
        <f t="shared" si="7"/>
        <v>3</v>
      </c>
    </row>
    <row r="59" spans="1:19">
      <c r="A59" s="119"/>
      <c r="E59" s="98">
        <f t="shared" si="1"/>
        <v>58</v>
      </c>
      <c r="F59" s="99"/>
      <c r="K59" s="114">
        <f t="shared" si="8"/>
        <v>-1.0825003625482139</v>
      </c>
      <c r="L59" s="115">
        <f t="shared" si="9"/>
        <v>-1.0335003625482138</v>
      </c>
      <c r="M59" s="98">
        <f t="shared" si="2"/>
        <v>-1.0830003625482139</v>
      </c>
      <c r="N59" s="116">
        <f t="shared" si="3"/>
        <v>-1.0330003625482138</v>
      </c>
      <c r="O59" s="117">
        <f t="shared" si="4"/>
        <v>-1.0580003625482139</v>
      </c>
      <c r="P59" s="98">
        <f t="shared" si="5"/>
        <v>0</v>
      </c>
      <c r="Q59" s="118">
        <f t="shared" si="6"/>
        <v>0</v>
      </c>
      <c r="R59" s="98">
        <f t="shared" si="10"/>
        <v>3</v>
      </c>
      <c r="S59" s="119">
        <f t="shared" si="7"/>
        <v>3</v>
      </c>
    </row>
    <row r="60" spans="1:19">
      <c r="A60" s="119"/>
      <c r="E60" s="98">
        <f t="shared" si="1"/>
        <v>59</v>
      </c>
      <c r="F60" s="99"/>
      <c r="K60" s="114">
        <f t="shared" si="8"/>
        <v>-1.0325003625482139</v>
      </c>
      <c r="L60" s="115">
        <f t="shared" si="9"/>
        <v>-0.98350036254821382</v>
      </c>
      <c r="M60" s="98">
        <f t="shared" si="2"/>
        <v>-1.0330003625482138</v>
      </c>
      <c r="N60" s="116">
        <f t="shared" si="3"/>
        <v>-0.98300036254821388</v>
      </c>
      <c r="O60" s="117">
        <f t="shared" si="4"/>
        <v>-1.0080003625482139</v>
      </c>
      <c r="P60" s="98">
        <f t="shared" si="5"/>
        <v>0</v>
      </c>
      <c r="Q60" s="118">
        <f t="shared" si="6"/>
        <v>0</v>
      </c>
      <c r="R60" s="98">
        <f t="shared" si="10"/>
        <v>3</v>
      </c>
      <c r="S60" s="119">
        <f t="shared" si="7"/>
        <v>3</v>
      </c>
    </row>
    <row r="61" spans="1:19">
      <c r="A61" s="119"/>
      <c r="E61" s="98">
        <f t="shared" si="1"/>
        <v>60</v>
      </c>
      <c r="F61" s="99"/>
      <c r="K61" s="114">
        <f t="shared" si="8"/>
        <v>-0.98250036254821382</v>
      </c>
      <c r="L61" s="115">
        <f t="shared" si="9"/>
        <v>-0.93350036254821378</v>
      </c>
      <c r="M61" s="98">
        <f t="shared" si="2"/>
        <v>-0.98300036254821377</v>
      </c>
      <c r="N61" s="116">
        <f t="shared" si="3"/>
        <v>-0.93300036254821384</v>
      </c>
      <c r="O61" s="117">
        <f t="shared" si="4"/>
        <v>-0.95800036254821386</v>
      </c>
      <c r="P61" s="98">
        <f t="shared" si="5"/>
        <v>0</v>
      </c>
      <c r="Q61" s="118">
        <f t="shared" si="6"/>
        <v>0</v>
      </c>
      <c r="R61" s="98">
        <f t="shared" si="10"/>
        <v>3</v>
      </c>
      <c r="S61" s="119">
        <f t="shared" si="7"/>
        <v>3</v>
      </c>
    </row>
    <row r="62" spans="1:19">
      <c r="A62" s="119"/>
      <c r="E62" s="98">
        <f t="shared" si="1"/>
        <v>61</v>
      </c>
      <c r="F62" s="99"/>
      <c r="K62" s="114">
        <f t="shared" si="8"/>
        <v>-0.93250036254821378</v>
      </c>
      <c r="L62" s="115">
        <f t="shared" si="9"/>
        <v>-0.88350036254821374</v>
      </c>
      <c r="M62" s="98">
        <f t="shared" si="2"/>
        <v>-0.93300036254821372</v>
      </c>
      <c r="N62" s="116">
        <f t="shared" si="3"/>
        <v>-0.88300036254821379</v>
      </c>
      <c r="O62" s="117">
        <f t="shared" si="4"/>
        <v>-0.90800036254821381</v>
      </c>
      <c r="P62" s="98">
        <f t="shared" si="5"/>
        <v>0</v>
      </c>
      <c r="Q62" s="118">
        <f t="shared" si="6"/>
        <v>0</v>
      </c>
      <c r="R62" s="98">
        <f t="shared" si="10"/>
        <v>3</v>
      </c>
      <c r="S62" s="119">
        <f t="shared" si="7"/>
        <v>3</v>
      </c>
    </row>
    <row r="63" spans="1:19">
      <c r="A63" s="119"/>
      <c r="E63" s="98">
        <f t="shared" si="1"/>
        <v>62</v>
      </c>
      <c r="F63" s="99"/>
      <c r="K63" s="114">
        <f t="shared" si="8"/>
        <v>-0.88250036254821373</v>
      </c>
      <c r="L63" s="115">
        <f t="shared" si="9"/>
        <v>-0.83350036254821369</v>
      </c>
      <c r="M63" s="98">
        <f t="shared" si="2"/>
        <v>-0.88300036254821368</v>
      </c>
      <c r="N63" s="116">
        <f t="shared" si="3"/>
        <v>-0.83300036254821375</v>
      </c>
      <c r="O63" s="117">
        <f t="shared" si="4"/>
        <v>-0.85800036254821377</v>
      </c>
      <c r="P63" s="98">
        <f t="shared" si="5"/>
        <v>0</v>
      </c>
      <c r="Q63" s="118">
        <f t="shared" si="6"/>
        <v>0</v>
      </c>
      <c r="R63" s="98">
        <f t="shared" si="10"/>
        <v>3</v>
      </c>
      <c r="S63" s="119">
        <f t="shared" si="7"/>
        <v>3</v>
      </c>
    </row>
    <row r="64" spans="1:19">
      <c r="A64" s="119"/>
      <c r="E64" s="98">
        <f t="shared" si="1"/>
        <v>63</v>
      </c>
      <c r="F64" s="99"/>
      <c r="K64" s="114">
        <f t="shared" si="8"/>
        <v>-0.83250036254821369</v>
      </c>
      <c r="L64" s="115">
        <f t="shared" si="9"/>
        <v>-0.78350036254821365</v>
      </c>
      <c r="M64" s="98">
        <f t="shared" si="2"/>
        <v>-0.83300036254821364</v>
      </c>
      <c r="N64" s="116">
        <f t="shared" si="3"/>
        <v>-0.7830003625482137</v>
      </c>
      <c r="O64" s="117">
        <f t="shared" si="4"/>
        <v>-0.80800036254821372</v>
      </c>
      <c r="P64" s="98">
        <f t="shared" si="5"/>
        <v>1</v>
      </c>
      <c r="Q64" s="118">
        <f t="shared" si="6"/>
        <v>9.0909090909090912E-2</v>
      </c>
      <c r="R64" s="98">
        <f t="shared" si="10"/>
        <v>4</v>
      </c>
      <c r="S64" s="119">
        <f t="shared" si="7"/>
        <v>3</v>
      </c>
    </row>
    <row r="65" spans="1:19">
      <c r="A65" s="119"/>
      <c r="E65" s="98">
        <f t="shared" si="1"/>
        <v>64</v>
      </c>
      <c r="F65" s="99"/>
      <c r="K65" s="114">
        <f t="shared" si="8"/>
        <v>-0.78250036254821365</v>
      </c>
      <c r="L65" s="115">
        <f t="shared" si="9"/>
        <v>-0.7335003625482136</v>
      </c>
      <c r="M65" s="98">
        <f t="shared" si="2"/>
        <v>-0.78300036254821359</v>
      </c>
      <c r="N65" s="116">
        <f t="shared" si="3"/>
        <v>-0.73300036254821366</v>
      </c>
      <c r="O65" s="117">
        <f t="shared" si="4"/>
        <v>-0.75800036254821368</v>
      </c>
      <c r="P65" s="98">
        <f t="shared" si="5"/>
        <v>0</v>
      </c>
      <c r="Q65" s="118">
        <f t="shared" si="6"/>
        <v>0</v>
      </c>
      <c r="R65" s="98">
        <f t="shared" si="10"/>
        <v>4</v>
      </c>
      <c r="S65" s="119">
        <f t="shared" si="7"/>
        <v>4</v>
      </c>
    </row>
    <row r="66" spans="1:19">
      <c r="A66" s="119"/>
      <c r="E66" s="98">
        <f t="shared" si="1"/>
        <v>65</v>
      </c>
      <c r="F66" s="99"/>
      <c r="K66" s="114">
        <f t="shared" si="8"/>
        <v>-0.7325003625482136</v>
      </c>
      <c r="L66" s="115">
        <f t="shared" si="9"/>
        <v>-0.68350036254821356</v>
      </c>
      <c r="M66" s="98">
        <f t="shared" si="2"/>
        <v>-0.73300036254821355</v>
      </c>
      <c r="N66" s="116">
        <f t="shared" si="3"/>
        <v>-0.68300036254821361</v>
      </c>
      <c r="O66" s="117">
        <f t="shared" si="4"/>
        <v>-0.70800036254821364</v>
      </c>
      <c r="P66" s="98">
        <f t="shared" si="5"/>
        <v>0</v>
      </c>
      <c r="Q66" s="118">
        <f t="shared" si="6"/>
        <v>0</v>
      </c>
      <c r="R66" s="98">
        <f t="shared" si="10"/>
        <v>4</v>
      </c>
      <c r="S66" s="119">
        <f t="shared" si="7"/>
        <v>4</v>
      </c>
    </row>
    <row r="67" spans="1:19">
      <c r="A67" s="119"/>
      <c r="E67" s="98">
        <f t="shared" si="1"/>
        <v>66</v>
      </c>
      <c r="F67" s="99"/>
      <c r="K67" s="114">
        <f t="shared" si="8"/>
        <v>-0.68250036254821356</v>
      </c>
      <c r="L67" s="115">
        <f t="shared" si="9"/>
        <v>-0.63350036254821351</v>
      </c>
      <c r="M67" s="98">
        <f t="shared" si="2"/>
        <v>-0.6830003625482135</v>
      </c>
      <c r="N67" s="116">
        <f t="shared" si="3"/>
        <v>-0.63300036254821357</v>
      </c>
      <c r="O67" s="117">
        <f t="shared" si="4"/>
        <v>-0.65800036254821359</v>
      </c>
      <c r="P67" s="98">
        <f t="shared" si="5"/>
        <v>0</v>
      </c>
      <c r="Q67" s="118">
        <f t="shared" si="6"/>
        <v>0</v>
      </c>
      <c r="R67" s="98">
        <f t="shared" si="10"/>
        <v>4</v>
      </c>
      <c r="S67" s="119">
        <f t="shared" si="7"/>
        <v>4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-0.63250036254821351</v>
      </c>
      <c r="L68" s="115">
        <f t="shared" si="9"/>
        <v>-0.58350036254821347</v>
      </c>
      <c r="M68" s="98">
        <f t="shared" si="2"/>
        <v>-0.63300036254821346</v>
      </c>
      <c r="N68" s="116">
        <f t="shared" si="3"/>
        <v>-0.58300036254821352</v>
      </c>
      <c r="O68" s="117">
        <f t="shared" si="4"/>
        <v>-0.60800036254821355</v>
      </c>
      <c r="P68" s="98">
        <f t="shared" si="5"/>
        <v>0</v>
      </c>
      <c r="Q68" s="118">
        <f t="shared" si="6"/>
        <v>0</v>
      </c>
      <c r="R68" s="98">
        <f t="shared" si="10"/>
        <v>4</v>
      </c>
      <c r="S68" s="119">
        <f t="shared" si="7"/>
        <v>4</v>
      </c>
    </row>
    <row r="69" spans="1:19">
      <c r="A69" s="119"/>
      <c r="E69" s="98">
        <f t="shared" si="11"/>
        <v>68</v>
      </c>
      <c r="F69" s="99"/>
      <c r="K69" s="114">
        <f t="shared" si="8"/>
        <v>-0.58250036254821347</v>
      </c>
      <c r="L69" s="115">
        <f t="shared" si="9"/>
        <v>-0.53350036254821342</v>
      </c>
      <c r="M69" s="98">
        <f t="shared" ref="M69:M132" si="12">K69-5*10^-(D$2+1)</f>
        <v>-0.58300036254821341</v>
      </c>
      <c r="N69" s="116">
        <f t="shared" ref="N69:N132" si="13">L69+5*10^-(D$2+1)</f>
        <v>-0.53300036254821348</v>
      </c>
      <c r="O69" s="117">
        <f t="shared" ref="O69:O132" si="14">AVERAGE(K69,L69)</f>
        <v>-0.5580003625482135</v>
      </c>
      <c r="P69" s="98">
        <f t="shared" ref="P69:P132" si="15">COUNTIFS(A$1:A$5000,"&gt;="&amp;M69,A$1:A$5000,"&lt;="&amp;N69)</f>
        <v>1</v>
      </c>
      <c r="Q69" s="118">
        <f t="shared" ref="Q69:Q132" si="16">P69/D$1</f>
        <v>9.0909090909090912E-2</v>
      </c>
      <c r="R69" s="98">
        <f t="shared" si="10"/>
        <v>5</v>
      </c>
      <c r="S69" s="119">
        <f t="shared" ref="S69:S132" si="17">COUNTIF(F$2:F$5000,"&lt;="&amp;M69)</f>
        <v>4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-0.53250036254821342</v>
      </c>
      <c r="L70" s="115">
        <f t="shared" ref="L70:L133" si="19">K70+$I$4-POWER(10,-$D$2)</f>
        <v>-0.48350036254821344</v>
      </c>
      <c r="M70" s="98">
        <f t="shared" si="12"/>
        <v>-0.53300036254821337</v>
      </c>
      <c r="N70" s="116">
        <f t="shared" si="13"/>
        <v>-0.48300036254821344</v>
      </c>
      <c r="O70" s="117">
        <f t="shared" si="14"/>
        <v>-0.50800036254821346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5</v>
      </c>
      <c r="S70" s="119">
        <f t="shared" si="17"/>
        <v>5</v>
      </c>
    </row>
    <row r="71" spans="1:19">
      <c r="A71" s="119"/>
      <c r="E71" s="98">
        <f t="shared" si="11"/>
        <v>70</v>
      </c>
      <c r="F71" s="99"/>
      <c r="K71" s="114">
        <f t="shared" si="18"/>
        <v>-0.48250036254821344</v>
      </c>
      <c r="L71" s="115">
        <f t="shared" si="19"/>
        <v>-0.43350036254821345</v>
      </c>
      <c r="M71" s="98">
        <f t="shared" si="12"/>
        <v>-0.48300036254821344</v>
      </c>
      <c r="N71" s="116">
        <f t="shared" si="13"/>
        <v>-0.43300036254821345</v>
      </c>
      <c r="O71" s="117">
        <f t="shared" si="14"/>
        <v>-0.45800036254821341</v>
      </c>
      <c r="P71" s="98">
        <f t="shared" si="15"/>
        <v>0</v>
      </c>
      <c r="Q71" s="118">
        <f t="shared" si="16"/>
        <v>0</v>
      </c>
      <c r="R71" s="98">
        <f t="shared" si="20"/>
        <v>5</v>
      </c>
      <c r="S71" s="119">
        <f t="shared" si="17"/>
        <v>5</v>
      </c>
    </row>
    <row r="72" spans="1:19">
      <c r="A72" s="119"/>
      <c r="E72" s="98">
        <f t="shared" si="11"/>
        <v>71</v>
      </c>
      <c r="F72" s="99"/>
      <c r="K72" s="114">
        <f t="shared" si="18"/>
        <v>-0.43250036254821345</v>
      </c>
      <c r="L72" s="115">
        <f t="shared" si="19"/>
        <v>-0.38350036254821346</v>
      </c>
      <c r="M72" s="98">
        <f t="shared" si="12"/>
        <v>-0.43300036254821345</v>
      </c>
      <c r="N72" s="116">
        <f t="shared" si="13"/>
        <v>-0.38300036254821346</v>
      </c>
      <c r="O72" s="117">
        <f t="shared" si="14"/>
        <v>-0.40800036254821348</v>
      </c>
      <c r="P72" s="98">
        <f t="shared" si="15"/>
        <v>1</v>
      </c>
      <c r="Q72" s="118">
        <f t="shared" si="16"/>
        <v>9.0909090909090912E-2</v>
      </c>
      <c r="R72" s="98">
        <f t="shared" si="20"/>
        <v>6</v>
      </c>
      <c r="S72" s="119">
        <f t="shared" si="17"/>
        <v>5</v>
      </c>
    </row>
    <row r="73" spans="1:19">
      <c r="A73" s="119"/>
      <c r="E73" s="98">
        <f t="shared" si="11"/>
        <v>72</v>
      </c>
      <c r="F73" s="99"/>
      <c r="K73" s="114">
        <f t="shared" si="18"/>
        <v>-0.38250036254821346</v>
      </c>
      <c r="L73" s="115">
        <f t="shared" si="19"/>
        <v>-0.33350036254821347</v>
      </c>
      <c r="M73" s="98">
        <f t="shared" si="12"/>
        <v>-0.38300036254821346</v>
      </c>
      <c r="N73" s="116">
        <f t="shared" si="13"/>
        <v>-0.33300036254821347</v>
      </c>
      <c r="O73" s="117">
        <f t="shared" si="14"/>
        <v>-0.35800036254821344</v>
      </c>
      <c r="P73" s="98">
        <f t="shared" si="15"/>
        <v>0</v>
      </c>
      <c r="Q73" s="118">
        <f t="shared" si="16"/>
        <v>0</v>
      </c>
      <c r="R73" s="98">
        <f t="shared" si="20"/>
        <v>6</v>
      </c>
      <c r="S73" s="119">
        <f t="shared" si="17"/>
        <v>6</v>
      </c>
    </row>
    <row r="74" spans="1:19">
      <c r="A74" s="119"/>
      <c r="E74" s="98">
        <f t="shared" si="11"/>
        <v>73</v>
      </c>
      <c r="F74" s="99"/>
      <c r="K74" s="114">
        <f t="shared" si="18"/>
        <v>-0.33250036254821347</v>
      </c>
      <c r="L74" s="115">
        <f t="shared" si="19"/>
        <v>-0.28350036254821348</v>
      </c>
      <c r="M74" s="98">
        <f t="shared" si="12"/>
        <v>-0.33300036254821347</v>
      </c>
      <c r="N74" s="116">
        <f t="shared" si="13"/>
        <v>-0.28300036254821348</v>
      </c>
      <c r="O74" s="117">
        <f t="shared" si="14"/>
        <v>-0.3080003625482135</v>
      </c>
      <c r="P74" s="98">
        <f t="shared" si="15"/>
        <v>0</v>
      </c>
      <c r="Q74" s="118">
        <f t="shared" si="16"/>
        <v>0</v>
      </c>
      <c r="R74" s="98">
        <f t="shared" si="20"/>
        <v>6</v>
      </c>
      <c r="S74" s="119">
        <f t="shared" si="17"/>
        <v>6</v>
      </c>
    </row>
    <row r="75" spans="1:19">
      <c r="A75" s="119"/>
      <c r="E75" s="98">
        <f t="shared" si="11"/>
        <v>74</v>
      </c>
      <c r="F75" s="99"/>
      <c r="K75" s="114">
        <f t="shared" si="18"/>
        <v>-0.28250036254821348</v>
      </c>
      <c r="L75" s="115">
        <f t="shared" si="19"/>
        <v>-0.23350036254821349</v>
      </c>
      <c r="M75" s="98">
        <f t="shared" si="12"/>
        <v>-0.28300036254821348</v>
      </c>
      <c r="N75" s="116">
        <f t="shared" si="13"/>
        <v>-0.23300036254821349</v>
      </c>
      <c r="O75" s="117">
        <f t="shared" si="14"/>
        <v>-0.25800036254821346</v>
      </c>
      <c r="P75" s="98">
        <f t="shared" si="15"/>
        <v>0</v>
      </c>
      <c r="Q75" s="118">
        <f t="shared" si="16"/>
        <v>0</v>
      </c>
      <c r="R75" s="98">
        <f t="shared" si="20"/>
        <v>6</v>
      </c>
      <c r="S75" s="119">
        <f t="shared" si="17"/>
        <v>6</v>
      </c>
    </row>
    <row r="76" spans="1:19">
      <c r="A76" s="119"/>
      <c r="E76" s="98">
        <f t="shared" si="11"/>
        <v>75</v>
      </c>
      <c r="F76" s="99"/>
      <c r="K76" s="114">
        <f t="shared" si="18"/>
        <v>-0.23250036254821349</v>
      </c>
      <c r="L76" s="115">
        <f t="shared" si="19"/>
        <v>-0.1835003625482135</v>
      </c>
      <c r="M76" s="98">
        <f t="shared" si="12"/>
        <v>-0.23300036254821349</v>
      </c>
      <c r="N76" s="116">
        <f t="shared" si="13"/>
        <v>-0.1830003625482135</v>
      </c>
      <c r="O76" s="117">
        <f t="shared" si="14"/>
        <v>-0.2080003625482135</v>
      </c>
      <c r="P76" s="98">
        <f t="shared" si="15"/>
        <v>0</v>
      </c>
      <c r="Q76" s="118">
        <f t="shared" si="16"/>
        <v>0</v>
      </c>
      <c r="R76" s="98">
        <f t="shared" si="20"/>
        <v>6</v>
      </c>
      <c r="S76" s="119">
        <f t="shared" si="17"/>
        <v>6</v>
      </c>
    </row>
    <row r="77" spans="1:19">
      <c r="A77" s="119"/>
      <c r="E77" s="98">
        <f t="shared" si="11"/>
        <v>76</v>
      </c>
      <c r="F77" s="99"/>
      <c r="K77" s="114">
        <f t="shared" si="18"/>
        <v>-0.1825003625482135</v>
      </c>
      <c r="L77" s="115">
        <f t="shared" si="19"/>
        <v>-0.13350036254821351</v>
      </c>
      <c r="M77" s="98">
        <f t="shared" si="12"/>
        <v>-0.1830003625482135</v>
      </c>
      <c r="N77" s="116">
        <f t="shared" si="13"/>
        <v>-0.13300036254821351</v>
      </c>
      <c r="O77" s="117">
        <f t="shared" si="14"/>
        <v>-0.15800036254821351</v>
      </c>
      <c r="P77" s="98">
        <f t="shared" si="15"/>
        <v>0</v>
      </c>
      <c r="Q77" s="118">
        <f t="shared" si="16"/>
        <v>0</v>
      </c>
      <c r="R77" s="98">
        <f t="shared" si="20"/>
        <v>6</v>
      </c>
      <c r="S77" s="119">
        <f t="shared" si="17"/>
        <v>6</v>
      </c>
    </row>
    <row r="78" spans="1:19">
      <c r="A78" s="119"/>
      <c r="E78" s="98">
        <f t="shared" si="11"/>
        <v>77</v>
      </c>
      <c r="F78" s="99"/>
      <c r="K78" s="114">
        <f t="shared" si="18"/>
        <v>-0.13250036254821351</v>
      </c>
      <c r="L78" s="115">
        <f t="shared" si="19"/>
        <v>-8.3500362548213511E-2</v>
      </c>
      <c r="M78" s="98">
        <f t="shared" si="12"/>
        <v>-0.13300036254821351</v>
      </c>
      <c r="N78" s="116">
        <f t="shared" si="13"/>
        <v>-8.300036254821351E-2</v>
      </c>
      <c r="O78" s="117">
        <f t="shared" si="14"/>
        <v>-0.10800036254821352</v>
      </c>
      <c r="P78" s="98">
        <f t="shared" si="15"/>
        <v>0</v>
      </c>
      <c r="Q78" s="118">
        <f t="shared" si="16"/>
        <v>0</v>
      </c>
      <c r="R78" s="98">
        <f t="shared" si="20"/>
        <v>6</v>
      </c>
      <c r="S78" s="119">
        <f t="shared" si="17"/>
        <v>6</v>
      </c>
    </row>
    <row r="79" spans="1:19">
      <c r="A79" s="119"/>
      <c r="E79" s="98">
        <f t="shared" si="11"/>
        <v>78</v>
      </c>
      <c r="F79" s="99"/>
      <c r="K79" s="114">
        <f t="shared" si="18"/>
        <v>-8.250036254821351E-2</v>
      </c>
      <c r="L79" s="115">
        <f t="shared" si="19"/>
        <v>-3.3500362548213508E-2</v>
      </c>
      <c r="M79" s="98">
        <f t="shared" si="12"/>
        <v>-8.300036254821351E-2</v>
      </c>
      <c r="N79" s="116">
        <f t="shared" si="13"/>
        <v>-3.3000362548213508E-2</v>
      </c>
      <c r="O79" s="117">
        <f t="shared" si="14"/>
        <v>-5.8000362548213509E-2</v>
      </c>
      <c r="P79" s="98">
        <f t="shared" si="15"/>
        <v>0</v>
      </c>
      <c r="Q79" s="118">
        <f t="shared" si="16"/>
        <v>0</v>
      </c>
      <c r="R79" s="98">
        <f t="shared" si="20"/>
        <v>6</v>
      </c>
      <c r="S79" s="119">
        <f t="shared" si="17"/>
        <v>6</v>
      </c>
    </row>
    <row r="80" spans="1:19">
      <c r="A80" s="119"/>
      <c r="E80" s="98">
        <f t="shared" si="11"/>
        <v>79</v>
      </c>
      <c r="F80" s="99"/>
      <c r="K80" s="114">
        <f t="shared" si="18"/>
        <v>-3.2500362548213507E-2</v>
      </c>
      <c r="L80" s="115">
        <f t="shared" si="19"/>
        <v>1.6499637451786495E-2</v>
      </c>
      <c r="M80" s="98">
        <f t="shared" si="12"/>
        <v>-3.3000362548213508E-2</v>
      </c>
      <c r="N80" s="116">
        <f t="shared" si="13"/>
        <v>1.6999637451786495E-2</v>
      </c>
      <c r="O80" s="117">
        <f t="shared" si="14"/>
        <v>-8.0003625482135063E-3</v>
      </c>
      <c r="P80" s="98">
        <f t="shared" si="15"/>
        <v>0</v>
      </c>
      <c r="Q80" s="118">
        <f t="shared" si="16"/>
        <v>0</v>
      </c>
      <c r="R80" s="98">
        <f t="shared" si="20"/>
        <v>6</v>
      </c>
      <c r="S80" s="119">
        <f t="shared" si="17"/>
        <v>6</v>
      </c>
    </row>
    <row r="81" spans="1:19">
      <c r="A81" s="119"/>
      <c r="E81" s="98">
        <f t="shared" si="11"/>
        <v>80</v>
      </c>
      <c r="F81" s="99"/>
      <c r="K81" s="114">
        <f t="shared" si="18"/>
        <v>1.7499637451786496E-2</v>
      </c>
      <c r="L81" s="115">
        <f t="shared" si="19"/>
        <v>6.6499637451786497E-2</v>
      </c>
      <c r="M81" s="98">
        <f t="shared" si="12"/>
        <v>1.6999637451786495E-2</v>
      </c>
      <c r="N81" s="116">
        <f t="shared" si="13"/>
        <v>6.6999637451786498E-2</v>
      </c>
      <c r="O81" s="117">
        <f t="shared" si="14"/>
        <v>4.1999637451786496E-2</v>
      </c>
      <c r="P81" s="98">
        <f t="shared" si="15"/>
        <v>0</v>
      </c>
      <c r="Q81" s="118">
        <f t="shared" si="16"/>
        <v>0</v>
      </c>
      <c r="R81" s="98">
        <f t="shared" si="20"/>
        <v>6</v>
      </c>
      <c r="S81" s="119">
        <f t="shared" si="17"/>
        <v>6</v>
      </c>
    </row>
    <row r="82" spans="1:19">
      <c r="A82" s="119"/>
      <c r="E82" s="98">
        <f t="shared" si="11"/>
        <v>81</v>
      </c>
      <c r="F82" s="99"/>
      <c r="K82" s="114">
        <f t="shared" si="18"/>
        <v>6.7499637451786498E-2</v>
      </c>
      <c r="L82" s="115">
        <f t="shared" si="19"/>
        <v>0.1164996374517865</v>
      </c>
      <c r="M82" s="98">
        <f t="shared" si="12"/>
        <v>6.6999637451786498E-2</v>
      </c>
      <c r="N82" s="116">
        <f t="shared" si="13"/>
        <v>0.1169996374517865</v>
      </c>
      <c r="O82" s="117">
        <f t="shared" si="14"/>
        <v>9.1999637451786492E-2</v>
      </c>
      <c r="P82" s="98">
        <f t="shared" si="15"/>
        <v>0</v>
      </c>
      <c r="Q82" s="118">
        <f t="shared" si="16"/>
        <v>0</v>
      </c>
      <c r="R82" s="98">
        <f t="shared" si="20"/>
        <v>6</v>
      </c>
      <c r="S82" s="119">
        <f t="shared" si="17"/>
        <v>6</v>
      </c>
    </row>
    <row r="83" spans="1:19">
      <c r="A83" s="119"/>
      <c r="E83" s="98">
        <f t="shared" si="11"/>
        <v>82</v>
      </c>
      <c r="F83" s="99"/>
      <c r="K83" s="114">
        <f t="shared" si="18"/>
        <v>0.1174996374517865</v>
      </c>
      <c r="L83" s="115">
        <f t="shared" si="19"/>
        <v>0.1664996374517865</v>
      </c>
      <c r="M83" s="98">
        <f t="shared" si="12"/>
        <v>0.1169996374517865</v>
      </c>
      <c r="N83" s="116">
        <f t="shared" si="13"/>
        <v>0.1669996374517865</v>
      </c>
      <c r="O83" s="117">
        <f t="shared" si="14"/>
        <v>0.14199963745178651</v>
      </c>
      <c r="P83" s="98">
        <f t="shared" si="15"/>
        <v>0</v>
      </c>
      <c r="Q83" s="118">
        <f t="shared" si="16"/>
        <v>0</v>
      </c>
      <c r="R83" s="98">
        <f t="shared" si="20"/>
        <v>6</v>
      </c>
      <c r="S83" s="119">
        <f t="shared" si="17"/>
        <v>6</v>
      </c>
    </row>
    <row r="84" spans="1:19">
      <c r="A84" s="119"/>
      <c r="E84" s="98">
        <f t="shared" si="11"/>
        <v>83</v>
      </c>
      <c r="F84" s="99"/>
      <c r="K84" s="114">
        <f t="shared" si="18"/>
        <v>0.1674996374517865</v>
      </c>
      <c r="L84" s="115">
        <f t="shared" si="19"/>
        <v>0.21649963745178652</v>
      </c>
      <c r="M84" s="98">
        <f t="shared" si="12"/>
        <v>0.1669996374517865</v>
      </c>
      <c r="N84" s="116">
        <f t="shared" si="13"/>
        <v>0.21699963745178652</v>
      </c>
      <c r="O84" s="117">
        <f t="shared" si="14"/>
        <v>0.1919996374517865</v>
      </c>
      <c r="P84" s="98">
        <f t="shared" si="15"/>
        <v>0</v>
      </c>
      <c r="Q84" s="118">
        <f t="shared" si="16"/>
        <v>0</v>
      </c>
      <c r="R84" s="98">
        <f t="shared" si="20"/>
        <v>6</v>
      </c>
      <c r="S84" s="119">
        <f t="shared" si="17"/>
        <v>6</v>
      </c>
    </row>
    <row r="85" spans="1:19">
      <c r="A85" s="119"/>
      <c r="E85" s="98">
        <f t="shared" si="11"/>
        <v>84</v>
      </c>
      <c r="F85" s="99"/>
      <c r="K85" s="114">
        <f t="shared" si="18"/>
        <v>0.21749963745178652</v>
      </c>
      <c r="L85" s="115">
        <f t="shared" si="19"/>
        <v>0.26649963745178651</v>
      </c>
      <c r="M85" s="98">
        <f t="shared" si="12"/>
        <v>0.21699963745178652</v>
      </c>
      <c r="N85" s="116">
        <f t="shared" si="13"/>
        <v>0.26699963745178651</v>
      </c>
      <c r="O85" s="117">
        <f t="shared" si="14"/>
        <v>0.24199963745178651</v>
      </c>
      <c r="P85" s="98">
        <f t="shared" si="15"/>
        <v>0</v>
      </c>
      <c r="Q85" s="118">
        <f t="shared" si="16"/>
        <v>0</v>
      </c>
      <c r="R85" s="98">
        <f t="shared" si="20"/>
        <v>6</v>
      </c>
      <c r="S85" s="119">
        <f t="shared" si="17"/>
        <v>6</v>
      </c>
    </row>
    <row r="86" spans="1:19">
      <c r="A86" s="119"/>
      <c r="E86" s="98">
        <f t="shared" si="11"/>
        <v>85</v>
      </c>
      <c r="F86" s="99"/>
      <c r="K86" s="114">
        <f t="shared" si="18"/>
        <v>0.26749963745178651</v>
      </c>
      <c r="L86" s="115">
        <f t="shared" si="19"/>
        <v>0.3164996374517865</v>
      </c>
      <c r="M86" s="98">
        <f t="shared" si="12"/>
        <v>0.26699963745178651</v>
      </c>
      <c r="N86" s="116">
        <f t="shared" si="13"/>
        <v>0.3169996374517865</v>
      </c>
      <c r="O86" s="117">
        <f t="shared" si="14"/>
        <v>0.29199963745178648</v>
      </c>
      <c r="P86" s="98">
        <f t="shared" si="15"/>
        <v>1</v>
      </c>
      <c r="Q86" s="118">
        <f t="shared" si="16"/>
        <v>9.0909090909090912E-2</v>
      </c>
      <c r="R86" s="98">
        <f t="shared" si="20"/>
        <v>7</v>
      </c>
      <c r="S86" s="119">
        <f t="shared" si="17"/>
        <v>6</v>
      </c>
    </row>
    <row r="87" spans="1:19">
      <c r="A87" s="119"/>
      <c r="E87" s="98">
        <f t="shared" si="11"/>
        <v>86</v>
      </c>
      <c r="F87" s="99"/>
      <c r="K87" s="114">
        <f t="shared" si="18"/>
        <v>0.3174996374517865</v>
      </c>
      <c r="L87" s="115">
        <f t="shared" si="19"/>
        <v>0.36649963745178649</v>
      </c>
      <c r="M87" s="98">
        <f t="shared" si="12"/>
        <v>0.3169996374517865</v>
      </c>
      <c r="N87" s="116">
        <f t="shared" si="13"/>
        <v>0.36699963745178649</v>
      </c>
      <c r="O87" s="117">
        <f t="shared" si="14"/>
        <v>0.34199963745178652</v>
      </c>
      <c r="P87" s="98">
        <f t="shared" si="15"/>
        <v>0</v>
      </c>
      <c r="Q87" s="118">
        <f t="shared" si="16"/>
        <v>0</v>
      </c>
      <c r="R87" s="98">
        <f t="shared" si="20"/>
        <v>7</v>
      </c>
      <c r="S87" s="119">
        <f t="shared" si="17"/>
        <v>7</v>
      </c>
    </row>
    <row r="88" spans="1:19">
      <c r="A88" s="119"/>
      <c r="E88" s="98">
        <f t="shared" si="11"/>
        <v>87</v>
      </c>
      <c r="F88" s="99"/>
      <c r="K88" s="114">
        <f t="shared" si="18"/>
        <v>0.36749963745178649</v>
      </c>
      <c r="L88" s="115">
        <f t="shared" si="19"/>
        <v>0.41649963745178648</v>
      </c>
      <c r="M88" s="98">
        <f t="shared" si="12"/>
        <v>0.36699963745178649</v>
      </c>
      <c r="N88" s="116">
        <f t="shared" si="13"/>
        <v>0.41699963745178648</v>
      </c>
      <c r="O88" s="117">
        <f t="shared" si="14"/>
        <v>0.39199963745178645</v>
      </c>
      <c r="P88" s="98">
        <f t="shared" si="15"/>
        <v>0</v>
      </c>
      <c r="Q88" s="118">
        <f t="shared" si="16"/>
        <v>0</v>
      </c>
      <c r="R88" s="98">
        <f t="shared" si="20"/>
        <v>7</v>
      </c>
      <c r="S88" s="119">
        <f t="shared" si="17"/>
        <v>7</v>
      </c>
    </row>
    <row r="89" spans="1:19">
      <c r="A89" s="119"/>
      <c r="E89" s="98">
        <f t="shared" si="11"/>
        <v>88</v>
      </c>
      <c r="F89" s="99"/>
      <c r="K89" s="114">
        <f t="shared" si="18"/>
        <v>0.41749963745178648</v>
      </c>
      <c r="L89" s="115">
        <f t="shared" si="19"/>
        <v>0.46649963745178646</v>
      </c>
      <c r="M89" s="98">
        <f t="shared" si="12"/>
        <v>0.41699963745178648</v>
      </c>
      <c r="N89" s="116">
        <f t="shared" si="13"/>
        <v>0.46699963745178646</v>
      </c>
      <c r="O89" s="117">
        <f t="shared" si="14"/>
        <v>0.4419996374517865</v>
      </c>
      <c r="P89" s="98">
        <f t="shared" si="15"/>
        <v>0</v>
      </c>
      <c r="Q89" s="118">
        <f t="shared" si="16"/>
        <v>0</v>
      </c>
      <c r="R89" s="98">
        <f t="shared" si="20"/>
        <v>7</v>
      </c>
      <c r="S89" s="119">
        <f t="shared" si="17"/>
        <v>7</v>
      </c>
    </row>
    <row r="90" spans="1:19">
      <c r="A90" s="119"/>
      <c r="E90" s="98">
        <f t="shared" si="11"/>
        <v>89</v>
      </c>
      <c r="F90" s="99"/>
      <c r="K90" s="114">
        <f t="shared" si="18"/>
        <v>0.46749963745178647</v>
      </c>
      <c r="L90" s="115">
        <f t="shared" si="19"/>
        <v>0.51649963745178651</v>
      </c>
      <c r="M90" s="98">
        <f t="shared" si="12"/>
        <v>0.46699963745178646</v>
      </c>
      <c r="N90" s="116">
        <f t="shared" si="13"/>
        <v>0.51699963745178645</v>
      </c>
      <c r="O90" s="117">
        <f t="shared" si="14"/>
        <v>0.49199963745178649</v>
      </c>
      <c r="P90" s="98">
        <f t="shared" si="15"/>
        <v>0</v>
      </c>
      <c r="Q90" s="118">
        <f t="shared" si="16"/>
        <v>0</v>
      </c>
      <c r="R90" s="98">
        <f t="shared" si="20"/>
        <v>7</v>
      </c>
      <c r="S90" s="119">
        <f t="shared" si="17"/>
        <v>7</v>
      </c>
    </row>
    <row r="91" spans="1:19">
      <c r="A91" s="119"/>
      <c r="E91" s="98">
        <f t="shared" si="11"/>
        <v>90</v>
      </c>
      <c r="F91" s="99"/>
      <c r="K91" s="114">
        <f t="shared" si="18"/>
        <v>0.51749963745178651</v>
      </c>
      <c r="L91" s="115">
        <f t="shared" si="19"/>
        <v>0.56649963745178655</v>
      </c>
      <c r="M91" s="98">
        <f t="shared" si="12"/>
        <v>0.51699963745178656</v>
      </c>
      <c r="N91" s="116">
        <f t="shared" si="13"/>
        <v>0.5669996374517865</v>
      </c>
      <c r="O91" s="117">
        <f t="shared" si="14"/>
        <v>0.54199963745178659</v>
      </c>
      <c r="P91" s="98">
        <f t="shared" si="15"/>
        <v>0</v>
      </c>
      <c r="Q91" s="118">
        <f t="shared" si="16"/>
        <v>0</v>
      </c>
      <c r="R91" s="98">
        <f t="shared" si="20"/>
        <v>7</v>
      </c>
      <c r="S91" s="119">
        <f t="shared" si="17"/>
        <v>7</v>
      </c>
    </row>
    <row r="92" spans="1:19">
      <c r="A92" s="119"/>
      <c r="E92" s="98">
        <f t="shared" si="11"/>
        <v>91</v>
      </c>
      <c r="F92" s="99"/>
      <c r="K92" s="114">
        <f t="shared" si="18"/>
        <v>0.56749963745178655</v>
      </c>
      <c r="L92" s="115">
        <f t="shared" si="19"/>
        <v>0.6164996374517866</v>
      </c>
      <c r="M92" s="98">
        <f t="shared" si="12"/>
        <v>0.56699963745178661</v>
      </c>
      <c r="N92" s="116">
        <f t="shared" si="13"/>
        <v>0.61699963745178654</v>
      </c>
      <c r="O92" s="117">
        <f t="shared" si="14"/>
        <v>0.59199963745178663</v>
      </c>
      <c r="P92" s="98">
        <f t="shared" si="15"/>
        <v>0</v>
      </c>
      <c r="Q92" s="118">
        <f t="shared" si="16"/>
        <v>0</v>
      </c>
      <c r="R92" s="98">
        <f t="shared" si="20"/>
        <v>7</v>
      </c>
      <c r="S92" s="119">
        <f t="shared" si="17"/>
        <v>7</v>
      </c>
    </row>
    <row r="93" spans="1:19">
      <c r="A93" s="119"/>
      <c r="E93" s="98">
        <f t="shared" si="11"/>
        <v>92</v>
      </c>
      <c r="F93" s="99"/>
      <c r="K93" s="114">
        <f t="shared" si="18"/>
        <v>0.6174996374517866</v>
      </c>
      <c r="L93" s="115">
        <f t="shared" si="19"/>
        <v>0.66649963745178664</v>
      </c>
      <c r="M93" s="98">
        <f t="shared" si="12"/>
        <v>0.61699963745178665</v>
      </c>
      <c r="N93" s="116">
        <f t="shared" si="13"/>
        <v>0.66699963745178659</v>
      </c>
      <c r="O93" s="117">
        <f t="shared" si="14"/>
        <v>0.64199963745178668</v>
      </c>
      <c r="P93" s="98">
        <f t="shared" si="15"/>
        <v>0</v>
      </c>
      <c r="Q93" s="118">
        <f t="shared" si="16"/>
        <v>0</v>
      </c>
      <c r="R93" s="98">
        <f t="shared" si="20"/>
        <v>7</v>
      </c>
      <c r="S93" s="119">
        <f t="shared" si="17"/>
        <v>7</v>
      </c>
    </row>
    <row r="94" spans="1:19">
      <c r="A94" s="119"/>
      <c r="E94" s="98">
        <f t="shared" si="11"/>
        <v>93</v>
      </c>
      <c r="F94" s="99"/>
      <c r="K94" s="114">
        <f t="shared" si="18"/>
        <v>0.66749963745178664</v>
      </c>
      <c r="L94" s="115">
        <f t="shared" si="19"/>
        <v>0.71649963745178669</v>
      </c>
      <c r="M94" s="98">
        <f t="shared" si="12"/>
        <v>0.6669996374517867</v>
      </c>
      <c r="N94" s="116">
        <f t="shared" si="13"/>
        <v>0.71699963745178663</v>
      </c>
      <c r="O94" s="117">
        <f t="shared" si="14"/>
        <v>0.69199963745178672</v>
      </c>
      <c r="P94" s="98">
        <f t="shared" si="15"/>
        <v>0</v>
      </c>
      <c r="Q94" s="118">
        <f t="shared" si="16"/>
        <v>0</v>
      </c>
      <c r="R94" s="98">
        <f t="shared" si="20"/>
        <v>7</v>
      </c>
      <c r="S94" s="119">
        <f t="shared" si="17"/>
        <v>7</v>
      </c>
    </row>
    <row r="95" spans="1:19">
      <c r="A95" s="119"/>
      <c r="E95" s="98">
        <f t="shared" si="11"/>
        <v>94</v>
      </c>
      <c r="F95" s="99"/>
      <c r="K95" s="114">
        <f t="shared" si="18"/>
        <v>0.71749963745178669</v>
      </c>
      <c r="L95" s="115">
        <f t="shared" si="19"/>
        <v>0.76649963745178673</v>
      </c>
      <c r="M95" s="98">
        <f t="shared" si="12"/>
        <v>0.71699963745178674</v>
      </c>
      <c r="N95" s="116">
        <f t="shared" si="13"/>
        <v>0.76699963745178668</v>
      </c>
      <c r="O95" s="117">
        <f t="shared" si="14"/>
        <v>0.74199963745178676</v>
      </c>
      <c r="P95" s="98">
        <f t="shared" si="15"/>
        <v>1</v>
      </c>
      <c r="Q95" s="118">
        <f t="shared" si="16"/>
        <v>9.0909090909090912E-2</v>
      </c>
      <c r="R95" s="98">
        <f t="shared" si="20"/>
        <v>8</v>
      </c>
      <c r="S95" s="119">
        <f t="shared" si="17"/>
        <v>7</v>
      </c>
    </row>
    <row r="96" spans="1:19">
      <c r="A96" s="119"/>
      <c r="E96" s="98">
        <f t="shared" si="11"/>
        <v>95</v>
      </c>
      <c r="F96" s="99"/>
      <c r="K96" s="114">
        <f t="shared" si="18"/>
        <v>0.76749963745178673</v>
      </c>
      <c r="L96" s="115">
        <f t="shared" si="19"/>
        <v>0.81649963745178677</v>
      </c>
      <c r="M96" s="98">
        <f t="shared" si="12"/>
        <v>0.76699963745178679</v>
      </c>
      <c r="N96" s="116">
        <f t="shared" si="13"/>
        <v>0.81699963745178672</v>
      </c>
      <c r="O96" s="117">
        <f t="shared" si="14"/>
        <v>0.79199963745178681</v>
      </c>
      <c r="P96" s="98">
        <f t="shared" si="15"/>
        <v>0</v>
      </c>
      <c r="Q96" s="118">
        <f t="shared" si="16"/>
        <v>0</v>
      </c>
      <c r="R96" s="98">
        <f t="shared" si="20"/>
        <v>8</v>
      </c>
      <c r="S96" s="119">
        <f t="shared" si="17"/>
        <v>8</v>
      </c>
    </row>
    <row r="97" spans="1:19">
      <c r="A97" s="119"/>
      <c r="E97" s="98">
        <f t="shared" si="11"/>
        <v>96</v>
      </c>
      <c r="F97" s="99"/>
      <c r="K97" s="114">
        <f t="shared" si="18"/>
        <v>0.81749963745178678</v>
      </c>
      <c r="L97" s="115">
        <f t="shared" si="19"/>
        <v>0.86649963745178682</v>
      </c>
      <c r="M97" s="98">
        <f t="shared" si="12"/>
        <v>0.81699963745178683</v>
      </c>
      <c r="N97" s="116">
        <f t="shared" si="13"/>
        <v>0.86699963745178676</v>
      </c>
      <c r="O97" s="117">
        <f t="shared" si="14"/>
        <v>0.84199963745178685</v>
      </c>
      <c r="P97" s="98">
        <f t="shared" si="15"/>
        <v>0</v>
      </c>
      <c r="Q97" s="118">
        <f t="shared" si="16"/>
        <v>0</v>
      </c>
      <c r="R97" s="98">
        <f t="shared" si="20"/>
        <v>8</v>
      </c>
      <c r="S97" s="119">
        <f t="shared" si="17"/>
        <v>8</v>
      </c>
    </row>
    <row r="98" spans="1:19">
      <c r="A98" s="119"/>
      <c r="E98" s="98">
        <f t="shared" si="11"/>
        <v>97</v>
      </c>
      <c r="F98" s="99"/>
      <c r="K98" s="114">
        <f t="shared" si="18"/>
        <v>0.86749963745178682</v>
      </c>
      <c r="L98" s="115">
        <f t="shared" si="19"/>
        <v>0.91649963745178686</v>
      </c>
      <c r="M98" s="98">
        <f t="shared" si="12"/>
        <v>0.86699963745178688</v>
      </c>
      <c r="N98" s="116">
        <f t="shared" si="13"/>
        <v>0.91699963745178681</v>
      </c>
      <c r="O98" s="117">
        <f t="shared" si="14"/>
        <v>0.8919996374517869</v>
      </c>
      <c r="P98" s="98">
        <f t="shared" si="15"/>
        <v>0</v>
      </c>
      <c r="Q98" s="118">
        <f t="shared" si="16"/>
        <v>0</v>
      </c>
      <c r="R98" s="98">
        <f t="shared" si="20"/>
        <v>8</v>
      </c>
      <c r="S98" s="119">
        <f t="shared" si="17"/>
        <v>8</v>
      </c>
    </row>
    <row r="99" spans="1:19">
      <c r="A99" s="119"/>
      <c r="E99" s="98">
        <f t="shared" si="11"/>
        <v>98</v>
      </c>
      <c r="F99" s="99"/>
      <c r="K99" s="114">
        <f t="shared" si="18"/>
        <v>0.91749963745178686</v>
      </c>
      <c r="L99" s="115">
        <f t="shared" si="19"/>
        <v>0.96649963745178691</v>
      </c>
      <c r="M99" s="98">
        <f t="shared" si="12"/>
        <v>0.91699963745178692</v>
      </c>
      <c r="N99" s="116">
        <f t="shared" si="13"/>
        <v>0.96699963745178685</v>
      </c>
      <c r="O99" s="117">
        <f t="shared" si="14"/>
        <v>0.94199963745178694</v>
      </c>
      <c r="P99" s="98">
        <f t="shared" si="15"/>
        <v>0</v>
      </c>
      <c r="Q99" s="118">
        <f t="shared" si="16"/>
        <v>0</v>
      </c>
      <c r="R99" s="98">
        <f t="shared" si="20"/>
        <v>8</v>
      </c>
      <c r="S99" s="119">
        <f t="shared" si="17"/>
        <v>8</v>
      </c>
    </row>
    <row r="100" spans="1:19">
      <c r="A100" s="119"/>
      <c r="E100" s="98">
        <f t="shared" si="11"/>
        <v>99</v>
      </c>
      <c r="F100" s="99"/>
      <c r="K100" s="114">
        <f t="shared" si="18"/>
        <v>0.96749963745178691</v>
      </c>
      <c r="L100" s="115">
        <f t="shared" si="19"/>
        <v>1.016499637451787</v>
      </c>
      <c r="M100" s="98">
        <f t="shared" si="12"/>
        <v>0.96699963745178696</v>
      </c>
      <c r="N100" s="116">
        <f t="shared" si="13"/>
        <v>1.0169996374517869</v>
      </c>
      <c r="O100" s="117">
        <f t="shared" si="14"/>
        <v>0.99199963745178699</v>
      </c>
      <c r="P100" s="98">
        <f t="shared" si="15"/>
        <v>0</v>
      </c>
      <c r="Q100" s="118">
        <f t="shared" si="16"/>
        <v>0</v>
      </c>
      <c r="R100" s="98">
        <f t="shared" si="20"/>
        <v>8</v>
      </c>
      <c r="S100" s="119">
        <f t="shared" si="17"/>
        <v>8</v>
      </c>
    </row>
    <row r="101" spans="1:19">
      <c r="A101" s="119"/>
      <c r="E101" s="98">
        <f t="shared" si="11"/>
        <v>100</v>
      </c>
      <c r="F101" s="99"/>
      <c r="K101" s="114">
        <f t="shared" si="18"/>
        <v>1.0174996374517868</v>
      </c>
      <c r="L101" s="115">
        <f t="shared" si="19"/>
        <v>1.066499637451787</v>
      </c>
      <c r="M101" s="98">
        <f t="shared" si="12"/>
        <v>1.0169996374517869</v>
      </c>
      <c r="N101" s="116">
        <f t="shared" si="13"/>
        <v>1.0669996374517869</v>
      </c>
      <c r="O101" s="117">
        <f t="shared" si="14"/>
        <v>1.041999637451787</v>
      </c>
      <c r="P101" s="98">
        <f t="shared" si="15"/>
        <v>0</v>
      </c>
      <c r="Q101" s="118">
        <f t="shared" si="16"/>
        <v>0</v>
      </c>
      <c r="R101" s="98">
        <f t="shared" si="20"/>
        <v>8</v>
      </c>
      <c r="S101" s="119">
        <f t="shared" si="17"/>
        <v>8</v>
      </c>
    </row>
    <row r="102" spans="1:19">
      <c r="A102" s="119"/>
      <c r="E102" s="98">
        <f t="shared" si="11"/>
        <v>101</v>
      </c>
      <c r="F102" s="99"/>
      <c r="K102" s="114">
        <f t="shared" si="18"/>
        <v>1.0674996374517869</v>
      </c>
      <c r="L102" s="115">
        <f t="shared" si="19"/>
        <v>1.116499637451787</v>
      </c>
      <c r="M102" s="98">
        <f t="shared" si="12"/>
        <v>1.0669996374517869</v>
      </c>
      <c r="N102" s="116">
        <f t="shared" si="13"/>
        <v>1.116999637451787</v>
      </c>
      <c r="O102" s="117">
        <f t="shared" si="14"/>
        <v>1.0919996374517869</v>
      </c>
      <c r="P102" s="98">
        <f t="shared" si="15"/>
        <v>0</v>
      </c>
      <c r="Q102" s="118">
        <f t="shared" si="16"/>
        <v>0</v>
      </c>
      <c r="R102" s="98">
        <f t="shared" si="20"/>
        <v>8</v>
      </c>
      <c r="S102" s="119">
        <f t="shared" si="17"/>
        <v>8</v>
      </c>
    </row>
    <row r="103" spans="1:19">
      <c r="A103" s="119"/>
      <c r="E103" s="98">
        <f t="shared" si="11"/>
        <v>102</v>
      </c>
      <c r="F103" s="99"/>
      <c r="K103" s="114">
        <f t="shared" si="18"/>
        <v>1.1174996374517869</v>
      </c>
      <c r="L103" s="115">
        <f t="shared" si="19"/>
        <v>1.1664996374517871</v>
      </c>
      <c r="M103" s="98">
        <f t="shared" si="12"/>
        <v>1.116999637451787</v>
      </c>
      <c r="N103" s="116">
        <f t="shared" si="13"/>
        <v>1.166999637451787</v>
      </c>
      <c r="O103" s="117">
        <f t="shared" si="14"/>
        <v>1.1419996374517871</v>
      </c>
      <c r="P103" s="98">
        <f t="shared" si="15"/>
        <v>0</v>
      </c>
      <c r="Q103" s="118">
        <f t="shared" si="16"/>
        <v>0</v>
      </c>
      <c r="R103" s="98">
        <f t="shared" si="20"/>
        <v>8</v>
      </c>
      <c r="S103" s="119">
        <f t="shared" si="17"/>
        <v>8</v>
      </c>
    </row>
    <row r="104" spans="1:19">
      <c r="A104" s="119"/>
      <c r="E104" s="98">
        <f t="shared" si="11"/>
        <v>103</v>
      </c>
      <c r="F104" s="99"/>
      <c r="K104" s="114">
        <f t="shared" si="18"/>
        <v>1.167499637451787</v>
      </c>
      <c r="L104" s="115">
        <f t="shared" si="19"/>
        <v>1.2164996374517871</v>
      </c>
      <c r="M104" s="98">
        <f t="shared" si="12"/>
        <v>1.166999637451787</v>
      </c>
      <c r="N104" s="116">
        <f t="shared" si="13"/>
        <v>1.2169996374517871</v>
      </c>
      <c r="O104" s="117">
        <f t="shared" si="14"/>
        <v>1.1919996374517869</v>
      </c>
      <c r="P104" s="98">
        <f t="shared" si="15"/>
        <v>0</v>
      </c>
      <c r="Q104" s="118">
        <f t="shared" si="16"/>
        <v>0</v>
      </c>
      <c r="R104" s="98">
        <f t="shared" si="20"/>
        <v>8</v>
      </c>
      <c r="S104" s="119">
        <f t="shared" si="17"/>
        <v>8</v>
      </c>
    </row>
    <row r="105" spans="1:19">
      <c r="A105" s="119"/>
      <c r="E105" s="98">
        <f t="shared" si="11"/>
        <v>104</v>
      </c>
      <c r="F105" s="99"/>
      <c r="K105" s="114">
        <f t="shared" si="18"/>
        <v>1.217499637451787</v>
      </c>
      <c r="L105" s="115">
        <f t="shared" si="19"/>
        <v>1.2664996374517872</v>
      </c>
      <c r="M105" s="98">
        <f t="shared" si="12"/>
        <v>1.2169996374517871</v>
      </c>
      <c r="N105" s="116">
        <f t="shared" si="13"/>
        <v>1.2669996374517871</v>
      </c>
      <c r="O105" s="117">
        <f t="shared" si="14"/>
        <v>1.2419996374517872</v>
      </c>
      <c r="P105" s="98">
        <f t="shared" si="15"/>
        <v>0</v>
      </c>
      <c r="Q105" s="118">
        <f t="shared" si="16"/>
        <v>0</v>
      </c>
      <c r="R105" s="98">
        <f t="shared" si="20"/>
        <v>8</v>
      </c>
      <c r="S105" s="119">
        <f t="shared" si="17"/>
        <v>8</v>
      </c>
    </row>
    <row r="106" spans="1:19">
      <c r="A106" s="119"/>
      <c r="E106" s="98">
        <f t="shared" si="11"/>
        <v>105</v>
      </c>
      <c r="F106" s="99"/>
      <c r="K106" s="114">
        <f t="shared" si="18"/>
        <v>1.2674996374517871</v>
      </c>
      <c r="L106" s="115">
        <f t="shared" si="19"/>
        <v>1.3164996374517872</v>
      </c>
      <c r="M106" s="98">
        <f t="shared" si="12"/>
        <v>1.2669996374517871</v>
      </c>
      <c r="N106" s="116">
        <f t="shared" si="13"/>
        <v>1.3169996374517872</v>
      </c>
      <c r="O106" s="117">
        <f t="shared" si="14"/>
        <v>1.291999637451787</v>
      </c>
      <c r="P106" s="98">
        <f t="shared" si="15"/>
        <v>1</v>
      </c>
      <c r="Q106" s="118">
        <f t="shared" si="16"/>
        <v>9.0909090909090912E-2</v>
      </c>
      <c r="R106" s="98">
        <f t="shared" si="20"/>
        <v>9</v>
      </c>
      <c r="S106" s="119">
        <f t="shared" si="17"/>
        <v>8</v>
      </c>
    </row>
    <row r="107" spans="1:19">
      <c r="A107" s="119"/>
      <c r="E107" s="98">
        <f t="shared" si="11"/>
        <v>106</v>
      </c>
      <c r="F107" s="99"/>
      <c r="K107" s="114">
        <f t="shared" si="18"/>
        <v>1.3174996374517871</v>
      </c>
      <c r="L107" s="115">
        <f t="shared" si="19"/>
        <v>1.3664996374517873</v>
      </c>
      <c r="M107" s="98">
        <f t="shared" si="12"/>
        <v>1.3169996374517872</v>
      </c>
      <c r="N107" s="116">
        <f t="shared" si="13"/>
        <v>1.3669996374517872</v>
      </c>
      <c r="O107" s="117">
        <f t="shared" si="14"/>
        <v>1.3419996374517873</v>
      </c>
      <c r="P107" s="98">
        <f t="shared" si="15"/>
        <v>0</v>
      </c>
      <c r="Q107" s="118">
        <f t="shared" si="16"/>
        <v>0</v>
      </c>
      <c r="R107" s="98">
        <f t="shared" si="20"/>
        <v>9</v>
      </c>
      <c r="S107" s="119">
        <f t="shared" si="17"/>
        <v>9</v>
      </c>
    </row>
    <row r="108" spans="1:19">
      <c r="A108" s="119"/>
      <c r="E108" s="98">
        <f t="shared" si="11"/>
        <v>107</v>
      </c>
      <c r="F108" s="99"/>
      <c r="K108" s="114">
        <f t="shared" si="18"/>
        <v>1.3674996374517872</v>
      </c>
      <c r="L108" s="115">
        <f t="shared" si="19"/>
        <v>1.4164996374517873</v>
      </c>
      <c r="M108" s="98">
        <f t="shared" si="12"/>
        <v>1.3669996374517872</v>
      </c>
      <c r="N108" s="116">
        <f t="shared" si="13"/>
        <v>1.4169996374517873</v>
      </c>
      <c r="O108" s="117">
        <f t="shared" si="14"/>
        <v>1.3919996374517871</v>
      </c>
      <c r="P108" s="98">
        <f t="shared" si="15"/>
        <v>0</v>
      </c>
      <c r="Q108" s="118">
        <f t="shared" si="16"/>
        <v>0</v>
      </c>
      <c r="R108" s="98">
        <f t="shared" si="20"/>
        <v>9</v>
      </c>
      <c r="S108" s="119">
        <f t="shared" si="17"/>
        <v>9</v>
      </c>
    </row>
    <row r="109" spans="1:19">
      <c r="A109" s="119"/>
      <c r="E109" s="98">
        <f t="shared" si="11"/>
        <v>108</v>
      </c>
      <c r="F109" s="99"/>
      <c r="K109" s="114">
        <f t="shared" si="18"/>
        <v>1.4174996374517872</v>
      </c>
      <c r="L109" s="115">
        <f t="shared" si="19"/>
        <v>1.4664996374517874</v>
      </c>
      <c r="M109" s="98">
        <f t="shared" si="12"/>
        <v>1.4169996374517873</v>
      </c>
      <c r="N109" s="116">
        <f t="shared" si="13"/>
        <v>1.4669996374517873</v>
      </c>
      <c r="O109" s="117">
        <f t="shared" si="14"/>
        <v>1.4419996374517874</v>
      </c>
      <c r="P109" s="98">
        <f t="shared" si="15"/>
        <v>0</v>
      </c>
      <c r="Q109" s="118">
        <f t="shared" si="16"/>
        <v>0</v>
      </c>
      <c r="R109" s="98">
        <f t="shared" si="20"/>
        <v>9</v>
      </c>
      <c r="S109" s="119">
        <f t="shared" si="17"/>
        <v>9</v>
      </c>
    </row>
    <row r="110" spans="1:19">
      <c r="A110" s="119"/>
      <c r="E110" s="98">
        <f t="shared" si="11"/>
        <v>109</v>
      </c>
      <c r="F110" s="99"/>
      <c r="K110" s="114">
        <f t="shared" si="18"/>
        <v>1.4674996374517872</v>
      </c>
      <c r="L110" s="115">
        <f t="shared" si="19"/>
        <v>1.5164996374517874</v>
      </c>
      <c r="M110" s="98">
        <f t="shared" si="12"/>
        <v>1.4669996374517873</v>
      </c>
      <c r="N110" s="116">
        <f t="shared" si="13"/>
        <v>1.5169996374517873</v>
      </c>
      <c r="O110" s="117">
        <f t="shared" si="14"/>
        <v>1.4919996374517872</v>
      </c>
      <c r="P110" s="98">
        <f t="shared" si="15"/>
        <v>0</v>
      </c>
      <c r="Q110" s="118">
        <f t="shared" si="16"/>
        <v>0</v>
      </c>
      <c r="R110" s="98">
        <f t="shared" si="20"/>
        <v>9</v>
      </c>
      <c r="S110" s="119">
        <f t="shared" si="17"/>
        <v>9</v>
      </c>
    </row>
    <row r="111" spans="1:19">
      <c r="A111" s="119"/>
      <c r="E111" s="98">
        <f t="shared" si="11"/>
        <v>110</v>
      </c>
      <c r="F111" s="99"/>
      <c r="K111" s="114">
        <f t="shared" si="18"/>
        <v>1.5174996374517873</v>
      </c>
      <c r="L111" s="115">
        <f t="shared" si="19"/>
        <v>1.5664996374517874</v>
      </c>
      <c r="M111" s="98">
        <f t="shared" si="12"/>
        <v>1.5169996374517873</v>
      </c>
      <c r="N111" s="116">
        <f t="shared" si="13"/>
        <v>1.5669996374517874</v>
      </c>
      <c r="O111" s="117">
        <f t="shared" si="14"/>
        <v>1.5419996374517875</v>
      </c>
      <c r="P111" s="98">
        <f t="shared" si="15"/>
        <v>0</v>
      </c>
      <c r="Q111" s="118">
        <f t="shared" si="16"/>
        <v>0</v>
      </c>
      <c r="R111" s="98">
        <f t="shared" si="20"/>
        <v>9</v>
      </c>
      <c r="S111" s="119">
        <f t="shared" si="17"/>
        <v>9</v>
      </c>
    </row>
    <row r="112" spans="1:19">
      <c r="A112" s="119"/>
      <c r="E112" s="98">
        <f t="shared" si="11"/>
        <v>111</v>
      </c>
      <c r="F112" s="99"/>
      <c r="K112" s="114">
        <f t="shared" si="18"/>
        <v>1.5674996374517873</v>
      </c>
      <c r="L112" s="115">
        <f t="shared" si="19"/>
        <v>1.6164996374517875</v>
      </c>
      <c r="M112" s="98">
        <f t="shared" si="12"/>
        <v>1.5669996374517874</v>
      </c>
      <c r="N112" s="116">
        <f t="shared" si="13"/>
        <v>1.6169996374517874</v>
      </c>
      <c r="O112" s="117">
        <f t="shared" si="14"/>
        <v>1.5919996374517873</v>
      </c>
      <c r="P112" s="98">
        <f t="shared" si="15"/>
        <v>0</v>
      </c>
      <c r="Q112" s="118">
        <f t="shared" si="16"/>
        <v>0</v>
      </c>
      <c r="R112" s="98">
        <f t="shared" si="20"/>
        <v>9</v>
      </c>
      <c r="S112" s="119">
        <f t="shared" si="17"/>
        <v>9</v>
      </c>
    </row>
    <row r="113" spans="1:19">
      <c r="A113" s="119"/>
      <c r="E113" s="98">
        <f t="shared" si="11"/>
        <v>112</v>
      </c>
      <c r="F113" s="99"/>
      <c r="K113" s="114">
        <f t="shared" si="18"/>
        <v>1.6174996374517874</v>
      </c>
      <c r="L113" s="115">
        <f t="shared" si="19"/>
        <v>1.6664996374517875</v>
      </c>
      <c r="M113" s="98">
        <f t="shared" si="12"/>
        <v>1.6169996374517874</v>
      </c>
      <c r="N113" s="116">
        <f t="shared" si="13"/>
        <v>1.6669996374517875</v>
      </c>
      <c r="O113" s="117">
        <f t="shared" si="14"/>
        <v>1.6419996374517876</v>
      </c>
      <c r="P113" s="98">
        <f t="shared" si="15"/>
        <v>0</v>
      </c>
      <c r="Q113" s="118">
        <f t="shared" si="16"/>
        <v>0</v>
      </c>
      <c r="R113" s="98">
        <f t="shared" si="20"/>
        <v>9</v>
      </c>
      <c r="S113" s="119">
        <f t="shared" si="17"/>
        <v>9</v>
      </c>
    </row>
    <row r="114" spans="1:19">
      <c r="A114" s="119"/>
      <c r="E114" s="98">
        <f t="shared" si="11"/>
        <v>113</v>
      </c>
      <c r="F114" s="99"/>
      <c r="K114" s="114">
        <f t="shared" si="18"/>
        <v>1.6674996374517874</v>
      </c>
      <c r="L114" s="115">
        <f t="shared" si="19"/>
        <v>1.7164996374517876</v>
      </c>
      <c r="M114" s="98">
        <f t="shared" si="12"/>
        <v>1.6669996374517875</v>
      </c>
      <c r="N114" s="116">
        <f t="shared" si="13"/>
        <v>1.7169996374517875</v>
      </c>
      <c r="O114" s="117">
        <f t="shared" si="14"/>
        <v>1.6919996374517874</v>
      </c>
      <c r="P114" s="98">
        <f t="shared" si="15"/>
        <v>0</v>
      </c>
      <c r="Q114" s="118">
        <f t="shared" si="16"/>
        <v>0</v>
      </c>
      <c r="R114" s="98">
        <f t="shared" si="20"/>
        <v>9</v>
      </c>
      <c r="S114" s="119">
        <f t="shared" si="17"/>
        <v>9</v>
      </c>
    </row>
    <row r="115" spans="1:19">
      <c r="A115" s="119"/>
      <c r="E115" s="98">
        <f t="shared" si="11"/>
        <v>114</v>
      </c>
      <c r="F115" s="99"/>
      <c r="K115" s="114">
        <f t="shared" si="18"/>
        <v>1.7174996374517875</v>
      </c>
      <c r="L115" s="115">
        <f t="shared" si="19"/>
        <v>1.7664996374517876</v>
      </c>
      <c r="M115" s="98">
        <f t="shared" si="12"/>
        <v>1.7169996374517875</v>
      </c>
      <c r="N115" s="116">
        <f t="shared" si="13"/>
        <v>1.7669996374517876</v>
      </c>
      <c r="O115" s="117">
        <f t="shared" si="14"/>
        <v>1.7419996374517877</v>
      </c>
      <c r="P115" s="98">
        <f t="shared" si="15"/>
        <v>0</v>
      </c>
      <c r="Q115" s="118">
        <f t="shared" si="16"/>
        <v>0</v>
      </c>
      <c r="R115" s="98">
        <f t="shared" si="20"/>
        <v>9</v>
      </c>
      <c r="S115" s="119">
        <f t="shared" si="17"/>
        <v>9</v>
      </c>
    </row>
    <row r="116" spans="1:19">
      <c r="A116" s="119"/>
      <c r="E116" s="98">
        <f t="shared" si="11"/>
        <v>115</v>
      </c>
      <c r="F116" s="99"/>
      <c r="K116" s="114">
        <f t="shared" si="18"/>
        <v>1.7674996374517875</v>
      </c>
      <c r="L116" s="115">
        <f t="shared" si="19"/>
        <v>1.8164996374517877</v>
      </c>
      <c r="M116" s="98">
        <f t="shared" si="12"/>
        <v>1.7669996374517876</v>
      </c>
      <c r="N116" s="116">
        <f t="shared" si="13"/>
        <v>1.8169996374517876</v>
      </c>
      <c r="O116" s="117">
        <f t="shared" si="14"/>
        <v>1.7919996374517875</v>
      </c>
      <c r="P116" s="98">
        <f t="shared" si="15"/>
        <v>0</v>
      </c>
      <c r="Q116" s="118">
        <f t="shared" si="16"/>
        <v>0</v>
      </c>
      <c r="R116" s="98">
        <f t="shared" si="20"/>
        <v>9</v>
      </c>
      <c r="S116" s="119">
        <f t="shared" si="17"/>
        <v>9</v>
      </c>
    </row>
    <row r="117" spans="1:19">
      <c r="A117" s="119"/>
      <c r="E117" s="98">
        <f t="shared" si="11"/>
        <v>116</v>
      </c>
      <c r="F117" s="99"/>
      <c r="K117" s="114">
        <f t="shared" si="18"/>
        <v>1.8174996374517876</v>
      </c>
      <c r="L117" s="115">
        <f t="shared" si="19"/>
        <v>1.8664996374517877</v>
      </c>
      <c r="M117" s="98">
        <f t="shared" si="12"/>
        <v>1.8169996374517876</v>
      </c>
      <c r="N117" s="116">
        <f t="shared" si="13"/>
        <v>1.8669996374517877</v>
      </c>
      <c r="O117" s="117">
        <f t="shared" si="14"/>
        <v>1.8419996374517877</v>
      </c>
      <c r="P117" s="98">
        <f t="shared" si="15"/>
        <v>0</v>
      </c>
      <c r="Q117" s="118">
        <f t="shared" si="16"/>
        <v>0</v>
      </c>
      <c r="R117" s="98">
        <f t="shared" si="20"/>
        <v>9</v>
      </c>
      <c r="S117" s="119">
        <f t="shared" si="17"/>
        <v>9</v>
      </c>
    </row>
    <row r="118" spans="1:19">
      <c r="A118" s="119"/>
      <c r="E118" s="98">
        <f t="shared" si="11"/>
        <v>117</v>
      </c>
      <c r="F118" s="99"/>
      <c r="K118" s="114">
        <f t="shared" si="18"/>
        <v>1.8674996374517876</v>
      </c>
      <c r="L118" s="115">
        <f t="shared" si="19"/>
        <v>1.9164996374517878</v>
      </c>
      <c r="M118" s="98">
        <f t="shared" si="12"/>
        <v>1.8669996374517877</v>
      </c>
      <c r="N118" s="116">
        <f t="shared" si="13"/>
        <v>1.9169996374517877</v>
      </c>
      <c r="O118" s="117">
        <f t="shared" si="14"/>
        <v>1.8919996374517876</v>
      </c>
      <c r="P118" s="98">
        <f t="shared" si="15"/>
        <v>0</v>
      </c>
      <c r="Q118" s="118">
        <f t="shared" si="16"/>
        <v>0</v>
      </c>
      <c r="R118" s="98">
        <f t="shared" si="20"/>
        <v>9</v>
      </c>
      <c r="S118" s="119">
        <f t="shared" si="17"/>
        <v>9</v>
      </c>
    </row>
    <row r="119" spans="1:19">
      <c r="A119" s="119"/>
      <c r="E119" s="98">
        <f t="shared" si="11"/>
        <v>118</v>
      </c>
      <c r="F119" s="99"/>
      <c r="K119" s="114">
        <f t="shared" si="18"/>
        <v>1.9174996374517876</v>
      </c>
      <c r="L119" s="115">
        <f t="shared" si="19"/>
        <v>1.9664996374517878</v>
      </c>
      <c r="M119" s="98">
        <f t="shared" si="12"/>
        <v>1.9169996374517877</v>
      </c>
      <c r="N119" s="116">
        <f t="shared" si="13"/>
        <v>1.9669996374517877</v>
      </c>
      <c r="O119" s="117">
        <f t="shared" si="14"/>
        <v>1.9419996374517878</v>
      </c>
      <c r="P119" s="98">
        <f t="shared" si="15"/>
        <v>0</v>
      </c>
      <c r="Q119" s="118">
        <f t="shared" si="16"/>
        <v>0</v>
      </c>
      <c r="R119" s="98">
        <f t="shared" si="20"/>
        <v>9</v>
      </c>
      <c r="S119" s="119">
        <f t="shared" si="17"/>
        <v>9</v>
      </c>
    </row>
    <row r="120" spans="1:19">
      <c r="A120" s="119"/>
      <c r="E120" s="98">
        <f t="shared" si="11"/>
        <v>119</v>
      </c>
      <c r="F120" s="99"/>
      <c r="K120" s="114">
        <f t="shared" si="18"/>
        <v>1.9674996374517877</v>
      </c>
      <c r="L120" s="115">
        <f t="shared" si="19"/>
        <v>2.0164996374517878</v>
      </c>
      <c r="M120" s="98">
        <f t="shared" si="12"/>
        <v>1.9669996374517877</v>
      </c>
      <c r="N120" s="116">
        <f t="shared" si="13"/>
        <v>2.016999637451788</v>
      </c>
      <c r="O120" s="117">
        <f t="shared" si="14"/>
        <v>1.9919996374517877</v>
      </c>
      <c r="P120" s="98">
        <f t="shared" si="15"/>
        <v>1</v>
      </c>
      <c r="Q120" s="118">
        <f t="shared" si="16"/>
        <v>9.0909090909090912E-2</v>
      </c>
      <c r="R120" s="98">
        <f t="shared" si="20"/>
        <v>10</v>
      </c>
      <c r="S120" s="119">
        <f t="shared" si="17"/>
        <v>9</v>
      </c>
    </row>
    <row r="121" spans="1:19">
      <c r="A121" s="119"/>
      <c r="E121" s="98">
        <f t="shared" si="11"/>
        <v>120</v>
      </c>
      <c r="F121" s="99"/>
      <c r="K121" s="114">
        <f t="shared" si="18"/>
        <v>2.0174996374517877</v>
      </c>
      <c r="L121" s="115">
        <f t="shared" si="19"/>
        <v>2.0664996374517877</v>
      </c>
      <c r="M121" s="98">
        <f t="shared" si="12"/>
        <v>2.0169996374517876</v>
      </c>
      <c r="N121" s="116">
        <f t="shared" si="13"/>
        <v>2.0669996374517878</v>
      </c>
      <c r="O121" s="117">
        <f t="shared" si="14"/>
        <v>2.0419996374517879</v>
      </c>
      <c r="P121" s="98">
        <f t="shared" si="15"/>
        <v>0</v>
      </c>
      <c r="Q121" s="118">
        <f t="shared" si="16"/>
        <v>0</v>
      </c>
      <c r="R121" s="98">
        <f t="shared" si="20"/>
        <v>10</v>
      </c>
      <c r="S121" s="119">
        <f t="shared" si="17"/>
        <v>10</v>
      </c>
    </row>
    <row r="122" spans="1:19">
      <c r="A122" s="119"/>
      <c r="E122" s="98">
        <f t="shared" si="11"/>
        <v>121</v>
      </c>
      <c r="F122" s="99"/>
      <c r="K122" s="114">
        <f t="shared" si="18"/>
        <v>2.0674996374517876</v>
      </c>
      <c r="L122" s="115">
        <f t="shared" si="19"/>
        <v>2.1164996374517875</v>
      </c>
      <c r="M122" s="98">
        <f t="shared" si="12"/>
        <v>2.0669996374517874</v>
      </c>
      <c r="N122" s="116">
        <f t="shared" si="13"/>
        <v>2.1169996374517877</v>
      </c>
      <c r="O122" s="117">
        <f t="shared" si="14"/>
        <v>2.0919996374517877</v>
      </c>
      <c r="P122" s="98">
        <f t="shared" si="15"/>
        <v>0</v>
      </c>
      <c r="Q122" s="118">
        <f t="shared" si="16"/>
        <v>0</v>
      </c>
      <c r="R122" s="98">
        <f t="shared" si="20"/>
        <v>10</v>
      </c>
      <c r="S122" s="119">
        <f t="shared" si="17"/>
        <v>10</v>
      </c>
    </row>
    <row r="123" spans="1:19">
      <c r="A123" s="119"/>
      <c r="E123" s="98">
        <f t="shared" si="11"/>
        <v>122</v>
      </c>
      <c r="F123" s="99"/>
      <c r="K123" s="114">
        <f t="shared" si="18"/>
        <v>2.1174996374517874</v>
      </c>
      <c r="L123" s="115">
        <f t="shared" si="19"/>
        <v>2.1664996374517873</v>
      </c>
      <c r="M123" s="98">
        <f t="shared" si="12"/>
        <v>2.1169996374517872</v>
      </c>
      <c r="N123" s="116">
        <f t="shared" si="13"/>
        <v>2.1669996374517875</v>
      </c>
      <c r="O123" s="117">
        <f t="shared" si="14"/>
        <v>2.1419996374517876</v>
      </c>
      <c r="P123" s="98">
        <f t="shared" si="15"/>
        <v>0</v>
      </c>
      <c r="Q123" s="118">
        <f t="shared" si="16"/>
        <v>0</v>
      </c>
      <c r="R123" s="98">
        <f t="shared" si="20"/>
        <v>10</v>
      </c>
      <c r="S123" s="119">
        <f t="shared" si="17"/>
        <v>10</v>
      </c>
    </row>
    <row r="124" spans="1:19">
      <c r="A124" s="119"/>
      <c r="E124" s="98">
        <f t="shared" si="11"/>
        <v>123</v>
      </c>
      <c r="F124" s="99"/>
      <c r="K124" s="114">
        <f t="shared" si="18"/>
        <v>2.1674996374517872</v>
      </c>
      <c r="L124" s="115">
        <f t="shared" si="19"/>
        <v>2.2164996374517871</v>
      </c>
      <c r="M124" s="98">
        <f t="shared" si="12"/>
        <v>2.166999637451787</v>
      </c>
      <c r="N124" s="116">
        <f t="shared" si="13"/>
        <v>2.2169996374517873</v>
      </c>
      <c r="O124" s="117">
        <f t="shared" si="14"/>
        <v>2.1919996374517874</v>
      </c>
      <c r="P124" s="98">
        <f t="shared" si="15"/>
        <v>0</v>
      </c>
      <c r="Q124" s="118">
        <f t="shared" si="16"/>
        <v>0</v>
      </c>
      <c r="R124" s="98">
        <f t="shared" si="20"/>
        <v>10</v>
      </c>
      <c r="S124" s="119">
        <f t="shared" si="17"/>
        <v>10</v>
      </c>
    </row>
    <row r="125" spans="1:19">
      <c r="A125" s="119"/>
      <c r="E125" s="98">
        <f t="shared" si="11"/>
        <v>124</v>
      </c>
      <c r="F125" s="99"/>
      <c r="K125" s="114">
        <f t="shared" si="18"/>
        <v>2.217499637451787</v>
      </c>
      <c r="L125" s="115">
        <f t="shared" si="19"/>
        <v>2.266499637451787</v>
      </c>
      <c r="M125" s="98">
        <f t="shared" si="12"/>
        <v>2.2169996374517869</v>
      </c>
      <c r="N125" s="116">
        <f t="shared" si="13"/>
        <v>2.2669996374517871</v>
      </c>
      <c r="O125" s="117">
        <f t="shared" si="14"/>
        <v>2.2419996374517872</v>
      </c>
      <c r="P125" s="98">
        <f t="shared" si="15"/>
        <v>0</v>
      </c>
      <c r="Q125" s="118">
        <f t="shared" si="16"/>
        <v>0</v>
      </c>
      <c r="R125" s="98">
        <f t="shared" si="20"/>
        <v>10</v>
      </c>
      <c r="S125" s="119">
        <f t="shared" si="17"/>
        <v>10</v>
      </c>
    </row>
    <row r="126" spans="1:19">
      <c r="A126" s="119"/>
      <c r="E126" s="98">
        <f t="shared" si="11"/>
        <v>125</v>
      </c>
      <c r="F126" s="99"/>
      <c r="K126" s="114">
        <f t="shared" si="18"/>
        <v>2.2674996374517868</v>
      </c>
      <c r="L126" s="115">
        <f t="shared" si="19"/>
        <v>2.3164996374517868</v>
      </c>
      <c r="M126" s="98">
        <f t="shared" si="12"/>
        <v>2.2669996374517867</v>
      </c>
      <c r="N126" s="116">
        <f t="shared" si="13"/>
        <v>2.3169996374517869</v>
      </c>
      <c r="O126" s="117">
        <f t="shared" si="14"/>
        <v>2.291999637451787</v>
      </c>
      <c r="P126" s="98">
        <f t="shared" si="15"/>
        <v>0</v>
      </c>
      <c r="Q126" s="118">
        <f t="shared" si="16"/>
        <v>0</v>
      </c>
      <c r="R126" s="98">
        <f t="shared" si="20"/>
        <v>10</v>
      </c>
      <c r="S126" s="119">
        <f t="shared" si="17"/>
        <v>10</v>
      </c>
    </row>
    <row r="127" spans="1:19">
      <c r="A127" s="119"/>
      <c r="E127" s="98">
        <f t="shared" si="11"/>
        <v>126</v>
      </c>
      <c r="F127" s="99"/>
      <c r="K127" s="114">
        <f t="shared" si="18"/>
        <v>2.3174996374517867</v>
      </c>
      <c r="L127" s="115">
        <f t="shared" si="19"/>
        <v>2.3664996374517866</v>
      </c>
      <c r="M127" s="98">
        <f t="shared" si="12"/>
        <v>2.3169996374517865</v>
      </c>
      <c r="N127" s="116">
        <f t="shared" si="13"/>
        <v>2.3669996374517868</v>
      </c>
      <c r="O127" s="117">
        <f t="shared" si="14"/>
        <v>2.3419996374517869</v>
      </c>
      <c r="P127" s="98">
        <f t="shared" si="15"/>
        <v>0</v>
      </c>
      <c r="Q127" s="118">
        <f t="shared" si="16"/>
        <v>0</v>
      </c>
      <c r="R127" s="98">
        <f t="shared" si="20"/>
        <v>10</v>
      </c>
      <c r="S127" s="119">
        <f t="shared" si="17"/>
        <v>10</v>
      </c>
    </row>
    <row r="128" spans="1:19">
      <c r="A128" s="119"/>
      <c r="E128" s="98">
        <f t="shared" si="11"/>
        <v>127</v>
      </c>
      <c r="F128" s="99"/>
      <c r="K128" s="114">
        <f t="shared" si="18"/>
        <v>2.3674996374517865</v>
      </c>
      <c r="L128" s="115">
        <f t="shared" si="19"/>
        <v>2.4164996374517864</v>
      </c>
      <c r="M128" s="98">
        <f t="shared" si="12"/>
        <v>2.3669996374517863</v>
      </c>
      <c r="N128" s="116">
        <f t="shared" si="13"/>
        <v>2.4169996374517866</v>
      </c>
      <c r="O128" s="117">
        <f t="shared" si="14"/>
        <v>2.3919996374517867</v>
      </c>
      <c r="P128" s="98">
        <f t="shared" si="15"/>
        <v>0</v>
      </c>
      <c r="Q128" s="118">
        <f t="shared" si="16"/>
        <v>0</v>
      </c>
      <c r="R128" s="98">
        <f t="shared" si="20"/>
        <v>10</v>
      </c>
      <c r="S128" s="119">
        <f t="shared" si="17"/>
        <v>10</v>
      </c>
    </row>
    <row r="129" spans="1:19">
      <c r="A129" s="119"/>
      <c r="E129" s="98">
        <f t="shared" si="11"/>
        <v>128</v>
      </c>
      <c r="F129" s="99"/>
      <c r="K129" s="114">
        <f t="shared" si="18"/>
        <v>2.4174996374517863</v>
      </c>
      <c r="L129" s="115">
        <f t="shared" si="19"/>
        <v>2.4664996374517862</v>
      </c>
      <c r="M129" s="98">
        <f t="shared" si="12"/>
        <v>2.4169996374517861</v>
      </c>
      <c r="N129" s="116">
        <f t="shared" si="13"/>
        <v>2.4669996374517864</v>
      </c>
      <c r="O129" s="117">
        <f t="shared" si="14"/>
        <v>2.4419996374517865</v>
      </c>
      <c r="P129" s="98">
        <f t="shared" si="15"/>
        <v>0</v>
      </c>
      <c r="Q129" s="118">
        <f t="shared" si="16"/>
        <v>0</v>
      </c>
      <c r="R129" s="98">
        <f t="shared" si="20"/>
        <v>10</v>
      </c>
      <c r="S129" s="119">
        <f t="shared" si="17"/>
        <v>10</v>
      </c>
    </row>
    <row r="130" spans="1:19">
      <c r="A130" s="119"/>
      <c r="E130" s="98">
        <f t="shared" si="11"/>
        <v>129</v>
      </c>
      <c r="F130" s="99"/>
      <c r="K130" s="114">
        <f t="shared" si="18"/>
        <v>2.4674996374517861</v>
      </c>
      <c r="L130" s="115">
        <f t="shared" si="19"/>
        <v>2.5164996374517861</v>
      </c>
      <c r="M130" s="98">
        <f t="shared" si="12"/>
        <v>2.466999637451786</v>
      </c>
      <c r="N130" s="116">
        <f t="shared" si="13"/>
        <v>2.5169996374517862</v>
      </c>
      <c r="O130" s="117">
        <f t="shared" si="14"/>
        <v>2.4919996374517863</v>
      </c>
      <c r="P130" s="98">
        <f t="shared" si="15"/>
        <v>0</v>
      </c>
      <c r="Q130" s="118">
        <f t="shared" si="16"/>
        <v>0</v>
      </c>
      <c r="R130" s="98">
        <f t="shared" si="20"/>
        <v>10</v>
      </c>
      <c r="S130" s="119">
        <f t="shared" si="17"/>
        <v>10</v>
      </c>
    </row>
    <row r="131" spans="1:19">
      <c r="A131" s="119"/>
      <c r="E131" s="98">
        <f t="shared" si="11"/>
        <v>130</v>
      </c>
      <c r="F131" s="99"/>
      <c r="K131" s="114">
        <f t="shared" si="18"/>
        <v>2.517499637451786</v>
      </c>
      <c r="L131" s="115">
        <f t="shared" si="19"/>
        <v>2.5664996374517859</v>
      </c>
      <c r="M131" s="98">
        <f t="shared" si="12"/>
        <v>2.5169996374517858</v>
      </c>
      <c r="N131" s="116">
        <f t="shared" si="13"/>
        <v>2.5669996374517861</v>
      </c>
      <c r="O131" s="117">
        <f t="shared" si="14"/>
        <v>2.5419996374517861</v>
      </c>
      <c r="P131" s="98">
        <f t="shared" si="15"/>
        <v>0</v>
      </c>
      <c r="Q131" s="118">
        <f t="shared" si="16"/>
        <v>0</v>
      </c>
      <c r="R131" s="98">
        <f t="shared" si="20"/>
        <v>10</v>
      </c>
      <c r="S131" s="119">
        <f t="shared" si="17"/>
        <v>10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2.5674996374517858</v>
      </c>
      <c r="L132" s="115">
        <f t="shared" si="19"/>
        <v>2.6164996374517857</v>
      </c>
      <c r="M132" s="98">
        <f t="shared" si="12"/>
        <v>2.5669996374517856</v>
      </c>
      <c r="N132" s="116">
        <f t="shared" si="13"/>
        <v>2.6169996374517859</v>
      </c>
      <c r="O132" s="117">
        <f t="shared" si="14"/>
        <v>2.591999637451786</v>
      </c>
      <c r="P132" s="98">
        <f t="shared" si="15"/>
        <v>0</v>
      </c>
      <c r="Q132" s="118">
        <f t="shared" si="16"/>
        <v>0</v>
      </c>
      <c r="R132" s="98">
        <f t="shared" si="20"/>
        <v>10</v>
      </c>
      <c r="S132" s="119">
        <f t="shared" si="17"/>
        <v>10</v>
      </c>
    </row>
    <row r="133" spans="1:19">
      <c r="A133" s="119"/>
      <c r="E133" s="98">
        <f t="shared" si="21"/>
        <v>132</v>
      </c>
      <c r="F133" s="99"/>
      <c r="K133" s="114">
        <f t="shared" si="18"/>
        <v>2.6174996374517856</v>
      </c>
      <c r="L133" s="115">
        <f t="shared" si="19"/>
        <v>2.6664996374517855</v>
      </c>
      <c r="M133" s="98">
        <f t="shared" ref="M133:M196" si="22">K133-5*10^-(D$2+1)</f>
        <v>2.6169996374517854</v>
      </c>
      <c r="N133" s="116">
        <f t="shared" ref="N133:N196" si="23">L133+5*10^-(D$2+1)</f>
        <v>2.6669996374517857</v>
      </c>
      <c r="O133" s="117">
        <f t="shared" ref="O133:O196" si="24">AVERAGE(K133,L133)</f>
        <v>2.6419996374517858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10</v>
      </c>
      <c r="S133" s="119">
        <f t="shared" ref="S133:S196" si="27">COUNTIF(F$2:F$5000,"&lt;="&amp;M133)</f>
        <v>10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2.6674996374517854</v>
      </c>
      <c r="L134" s="115">
        <f t="shared" ref="L134:L197" si="29">K134+$I$4-POWER(10,-$D$2)</f>
        <v>2.7164996374517854</v>
      </c>
      <c r="M134" s="98">
        <f t="shared" si="22"/>
        <v>2.6669996374517853</v>
      </c>
      <c r="N134" s="116">
        <f t="shared" si="23"/>
        <v>2.7169996374517855</v>
      </c>
      <c r="O134" s="117">
        <f t="shared" si="24"/>
        <v>2.6919996374517856</v>
      </c>
      <c r="P134" s="98">
        <f t="shared" si="25"/>
        <v>1</v>
      </c>
      <c r="Q134" s="118">
        <f t="shared" si="26"/>
        <v>9.0909090909090912E-2</v>
      </c>
      <c r="R134" s="98">
        <f t="shared" ref="R134:R197" si="30">+P134+R133</f>
        <v>11</v>
      </c>
      <c r="S134" s="119">
        <f t="shared" si="27"/>
        <v>10</v>
      </c>
    </row>
    <row r="135" spans="1:19">
      <c r="A135" s="119"/>
      <c r="E135" s="98">
        <f t="shared" si="21"/>
        <v>134</v>
      </c>
      <c r="F135" s="99"/>
      <c r="K135" s="114">
        <f t="shared" si="28"/>
        <v>2.7174996374517852</v>
      </c>
      <c r="L135" s="115">
        <f t="shared" si="29"/>
        <v>2.7664996374517852</v>
      </c>
      <c r="M135" s="98">
        <f t="shared" si="22"/>
        <v>2.7169996374517851</v>
      </c>
      <c r="N135" s="116">
        <f t="shared" si="23"/>
        <v>2.7669996374517853</v>
      </c>
      <c r="O135" s="117">
        <f t="shared" si="24"/>
        <v>2.7419996374517854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2.7674996374517851</v>
      </c>
      <c r="L136" s="115">
        <f t="shared" si="29"/>
        <v>2.816499637451785</v>
      </c>
      <c r="M136" s="98">
        <f t="shared" si="22"/>
        <v>2.7669996374517849</v>
      </c>
      <c r="N136" s="116">
        <f t="shared" si="23"/>
        <v>2.8169996374517852</v>
      </c>
      <c r="O136" s="117">
        <f t="shared" si="24"/>
        <v>2.7919996374517853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2.8174996374517849</v>
      </c>
      <c r="L137" s="115">
        <f t="shared" si="29"/>
        <v>2.8664996374517848</v>
      </c>
      <c r="M137" s="98">
        <f t="shared" si="22"/>
        <v>2.8169996374517847</v>
      </c>
      <c r="N137" s="116">
        <f t="shared" si="23"/>
        <v>2.866999637451785</v>
      </c>
      <c r="O137" s="117">
        <f t="shared" si="24"/>
        <v>2.8419996374517851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2.8674996374517847</v>
      </c>
      <c r="L138" s="115">
        <f t="shared" si="29"/>
        <v>2.9164996374517846</v>
      </c>
      <c r="M138" s="98">
        <f t="shared" si="22"/>
        <v>2.8669996374517845</v>
      </c>
      <c r="N138" s="116">
        <f t="shared" si="23"/>
        <v>2.9169996374517848</v>
      </c>
      <c r="O138" s="117">
        <f t="shared" si="24"/>
        <v>2.8919996374517849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2.9174996374517845</v>
      </c>
      <c r="L139" s="115">
        <f t="shared" si="29"/>
        <v>2.9664996374517845</v>
      </c>
      <c r="M139" s="98">
        <f t="shared" si="22"/>
        <v>2.9169996374517844</v>
      </c>
      <c r="N139" s="116">
        <f t="shared" si="23"/>
        <v>2.9669996374517846</v>
      </c>
      <c r="O139" s="117">
        <f t="shared" si="24"/>
        <v>2.9419996374517847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2.9674996374517844</v>
      </c>
      <c r="L140" s="115">
        <f t="shared" si="29"/>
        <v>3.0164996374517843</v>
      </c>
      <c r="M140" s="98">
        <f t="shared" si="22"/>
        <v>2.9669996374517842</v>
      </c>
      <c r="N140" s="116">
        <f t="shared" si="23"/>
        <v>3.0169996374517845</v>
      </c>
      <c r="O140" s="117">
        <f t="shared" si="24"/>
        <v>2.9919996374517845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3.0174996374517842</v>
      </c>
      <c r="L141" s="115">
        <f t="shared" si="29"/>
        <v>3.0664996374517841</v>
      </c>
      <c r="M141" s="98">
        <f t="shared" si="22"/>
        <v>3.016999637451784</v>
      </c>
      <c r="N141" s="116">
        <f t="shared" si="23"/>
        <v>3.0669996374517843</v>
      </c>
      <c r="O141" s="117">
        <f t="shared" si="24"/>
        <v>3.0419996374517844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3.067499637451784</v>
      </c>
      <c r="L142" s="115">
        <f t="shared" si="29"/>
        <v>3.1164996374517839</v>
      </c>
      <c r="M142" s="98">
        <f t="shared" si="22"/>
        <v>3.0669996374517838</v>
      </c>
      <c r="N142" s="116">
        <f t="shared" si="23"/>
        <v>3.1169996374517841</v>
      </c>
      <c r="O142" s="117">
        <f t="shared" si="24"/>
        <v>3.0919996374517842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3.1174996374517838</v>
      </c>
      <c r="L143" s="115">
        <f t="shared" si="29"/>
        <v>3.1664996374517838</v>
      </c>
      <c r="M143" s="98">
        <f t="shared" si="22"/>
        <v>3.1169996374517837</v>
      </c>
      <c r="N143" s="116">
        <f t="shared" si="23"/>
        <v>3.1669996374517839</v>
      </c>
      <c r="O143" s="117">
        <f t="shared" si="24"/>
        <v>3.141999637451784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3.1674996374517836</v>
      </c>
      <c r="L144" s="115">
        <f t="shared" si="29"/>
        <v>3.2164996374517836</v>
      </c>
      <c r="M144" s="98">
        <f t="shared" si="22"/>
        <v>3.1669996374517835</v>
      </c>
      <c r="N144" s="116">
        <f t="shared" si="23"/>
        <v>3.2169996374517837</v>
      </c>
      <c r="O144" s="117">
        <f t="shared" si="24"/>
        <v>3.1919996374517838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3.2174996374517835</v>
      </c>
      <c r="L145" s="115">
        <f t="shared" si="29"/>
        <v>3.2664996374517834</v>
      </c>
      <c r="M145" s="98">
        <f t="shared" si="22"/>
        <v>3.2169996374517833</v>
      </c>
      <c r="N145" s="116">
        <f t="shared" si="23"/>
        <v>3.2669996374517836</v>
      </c>
      <c r="O145" s="117">
        <f t="shared" si="24"/>
        <v>3.2419996374517837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3.2674996374517833</v>
      </c>
      <c r="L146" s="115">
        <f t="shared" si="29"/>
        <v>3.3164996374517832</v>
      </c>
      <c r="M146" s="98">
        <f t="shared" si="22"/>
        <v>3.2669996374517831</v>
      </c>
      <c r="N146" s="116">
        <f t="shared" si="23"/>
        <v>3.3169996374517834</v>
      </c>
      <c r="O146" s="117">
        <f t="shared" si="24"/>
        <v>3.2919996374517835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3.3174996374517831</v>
      </c>
      <c r="L147" s="115">
        <f t="shared" si="29"/>
        <v>3.366499637451783</v>
      </c>
      <c r="M147" s="98">
        <f t="shared" si="22"/>
        <v>3.3169996374517829</v>
      </c>
      <c r="N147" s="116">
        <f t="shared" si="23"/>
        <v>3.3669996374517832</v>
      </c>
      <c r="O147" s="117">
        <f t="shared" si="24"/>
        <v>3.3419996374517833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3.3674996374517829</v>
      </c>
      <c r="L148" s="115">
        <f t="shared" si="29"/>
        <v>3.4164996374517829</v>
      </c>
      <c r="M148" s="98">
        <f t="shared" si="22"/>
        <v>3.3669996374517828</v>
      </c>
      <c r="N148" s="116">
        <f t="shared" si="23"/>
        <v>3.416999637451783</v>
      </c>
      <c r="O148" s="117">
        <f t="shared" si="24"/>
        <v>3.3919996374517831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3.4174996374517828</v>
      </c>
      <c r="L149" s="115">
        <f t="shared" si="29"/>
        <v>3.4664996374517827</v>
      </c>
      <c r="M149" s="98">
        <f t="shared" si="22"/>
        <v>3.4169996374517826</v>
      </c>
      <c r="N149" s="116">
        <f t="shared" si="23"/>
        <v>3.4669996374517829</v>
      </c>
      <c r="O149" s="117">
        <f t="shared" si="24"/>
        <v>3.4419996374517829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3.4674996374517826</v>
      </c>
      <c r="L150" s="115">
        <f t="shared" si="29"/>
        <v>3.5164996374517825</v>
      </c>
      <c r="M150" s="98">
        <f t="shared" si="22"/>
        <v>3.4669996374517824</v>
      </c>
      <c r="N150" s="116">
        <f t="shared" si="23"/>
        <v>3.5169996374517827</v>
      </c>
      <c r="O150" s="117">
        <f t="shared" si="24"/>
        <v>3.4919996374517828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3.5174996374517824</v>
      </c>
      <c r="L151" s="115">
        <f t="shared" si="29"/>
        <v>3.5664996374517823</v>
      </c>
      <c r="M151" s="98">
        <f t="shared" si="22"/>
        <v>3.5169996374517822</v>
      </c>
      <c r="N151" s="116">
        <f t="shared" si="23"/>
        <v>3.5669996374517825</v>
      </c>
      <c r="O151" s="117">
        <f t="shared" si="24"/>
        <v>3.5419996374517826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3.5674996374517822</v>
      </c>
      <c r="L152" s="115">
        <f t="shared" si="29"/>
        <v>3.6164996374517822</v>
      </c>
      <c r="M152" s="98">
        <f t="shared" si="22"/>
        <v>3.5669996374517821</v>
      </c>
      <c r="N152" s="116">
        <f t="shared" si="23"/>
        <v>3.6169996374517823</v>
      </c>
      <c r="O152" s="117">
        <f t="shared" si="24"/>
        <v>3.5919996374517824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3.617499637451782</v>
      </c>
      <c r="L153" s="115">
        <f t="shared" si="29"/>
        <v>3.666499637451782</v>
      </c>
      <c r="M153" s="98">
        <f t="shared" si="22"/>
        <v>3.6169996374517819</v>
      </c>
      <c r="N153" s="116">
        <f t="shared" si="23"/>
        <v>3.6669996374517821</v>
      </c>
      <c r="O153" s="117">
        <f t="shared" si="24"/>
        <v>3.6419996374517822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3.6674996374517819</v>
      </c>
      <c r="L154" s="115">
        <f t="shared" si="29"/>
        <v>3.7164996374517818</v>
      </c>
      <c r="M154" s="98">
        <f t="shared" si="22"/>
        <v>3.6669996374517817</v>
      </c>
      <c r="N154" s="116">
        <f t="shared" si="23"/>
        <v>3.716999637451782</v>
      </c>
      <c r="O154" s="117">
        <f t="shared" si="24"/>
        <v>3.6919996374517821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3.7174996374517817</v>
      </c>
      <c r="L155" s="115">
        <f t="shared" si="29"/>
        <v>3.7664996374517816</v>
      </c>
      <c r="M155" s="98">
        <f t="shared" si="22"/>
        <v>3.7169996374517815</v>
      </c>
      <c r="N155" s="116">
        <f t="shared" si="23"/>
        <v>3.7669996374517818</v>
      </c>
      <c r="O155" s="117">
        <f t="shared" si="24"/>
        <v>3.7419996374517819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3.7674996374517815</v>
      </c>
      <c r="L156" s="115">
        <f t="shared" si="29"/>
        <v>3.8164996374517814</v>
      </c>
      <c r="M156" s="98">
        <f t="shared" si="22"/>
        <v>3.7669996374517813</v>
      </c>
      <c r="N156" s="116">
        <f t="shared" si="23"/>
        <v>3.8169996374517816</v>
      </c>
      <c r="O156" s="117">
        <f t="shared" si="24"/>
        <v>3.7919996374517817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3.8174996374517813</v>
      </c>
      <c r="L157" s="115">
        <f t="shared" si="29"/>
        <v>3.8664996374517813</v>
      </c>
      <c r="M157" s="98">
        <f t="shared" si="22"/>
        <v>3.8169996374517812</v>
      </c>
      <c r="N157" s="116">
        <f t="shared" si="23"/>
        <v>3.8669996374517814</v>
      </c>
      <c r="O157" s="117">
        <f t="shared" si="24"/>
        <v>3.8419996374517815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3.8674996374517812</v>
      </c>
      <c r="L158" s="115">
        <f t="shared" si="29"/>
        <v>3.9164996374517811</v>
      </c>
      <c r="M158" s="98">
        <f t="shared" si="22"/>
        <v>3.866999637451781</v>
      </c>
      <c r="N158" s="116">
        <f t="shared" si="23"/>
        <v>3.9169996374517813</v>
      </c>
      <c r="O158" s="117">
        <f t="shared" si="24"/>
        <v>3.8919996374517813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3.917499637451781</v>
      </c>
      <c r="L159" s="115">
        <f t="shared" si="29"/>
        <v>3.9664996374517809</v>
      </c>
      <c r="M159" s="98">
        <f t="shared" si="22"/>
        <v>3.9169996374517808</v>
      </c>
      <c r="N159" s="116">
        <f t="shared" si="23"/>
        <v>3.9669996374517811</v>
      </c>
      <c r="O159" s="117">
        <f t="shared" si="24"/>
        <v>3.9419996374517812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3.9674996374517808</v>
      </c>
      <c r="L160" s="115">
        <f t="shared" si="29"/>
        <v>4.0164996374517807</v>
      </c>
      <c r="M160" s="98">
        <f t="shared" si="22"/>
        <v>3.9669996374517806</v>
      </c>
      <c r="N160" s="116">
        <f t="shared" si="23"/>
        <v>4.0169996374517805</v>
      </c>
      <c r="O160" s="117">
        <f t="shared" si="24"/>
        <v>3.991999637451781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4.0174996374517811</v>
      </c>
      <c r="L161" s="115">
        <f t="shared" si="29"/>
        <v>4.0664996374517806</v>
      </c>
      <c r="M161" s="98">
        <f t="shared" si="22"/>
        <v>4.0169996374517813</v>
      </c>
      <c r="N161" s="116">
        <f t="shared" si="23"/>
        <v>4.0669996374517803</v>
      </c>
      <c r="O161" s="117">
        <f t="shared" si="24"/>
        <v>4.0419996374517808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4.0674996374517809</v>
      </c>
      <c r="L162" s="115">
        <f t="shared" si="29"/>
        <v>4.1164996374517804</v>
      </c>
      <c r="M162" s="98">
        <f t="shared" si="22"/>
        <v>4.0669996374517812</v>
      </c>
      <c r="N162" s="116">
        <f t="shared" si="23"/>
        <v>4.1169996374517801</v>
      </c>
      <c r="O162" s="117">
        <f t="shared" si="24"/>
        <v>4.0919996374517806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4.1174996374517807</v>
      </c>
      <c r="L163" s="115">
        <f t="shared" si="29"/>
        <v>4.1664996374517802</v>
      </c>
      <c r="M163" s="98">
        <f t="shared" si="22"/>
        <v>4.116999637451781</v>
      </c>
      <c r="N163" s="116">
        <f t="shared" si="23"/>
        <v>4.1669996374517799</v>
      </c>
      <c r="O163" s="117">
        <f t="shared" si="24"/>
        <v>4.1419996374517805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4.1674996374517805</v>
      </c>
      <c r="L164" s="115">
        <f t="shared" si="29"/>
        <v>4.21649963745178</v>
      </c>
      <c r="M164" s="98">
        <f t="shared" si="22"/>
        <v>4.1669996374517808</v>
      </c>
      <c r="N164" s="116">
        <f t="shared" si="23"/>
        <v>4.2169996374517797</v>
      </c>
      <c r="O164" s="117">
        <f t="shared" si="24"/>
        <v>4.1919996374517803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4.2174996374517804</v>
      </c>
      <c r="L165" s="115">
        <f t="shared" si="29"/>
        <v>4.2664996374517798</v>
      </c>
      <c r="M165" s="98">
        <f t="shared" si="22"/>
        <v>4.2169996374517806</v>
      </c>
      <c r="N165" s="116">
        <f t="shared" si="23"/>
        <v>4.2669996374517796</v>
      </c>
      <c r="O165" s="117">
        <f t="shared" si="24"/>
        <v>4.2419996374517801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4.2674996374517802</v>
      </c>
      <c r="L166" s="115">
        <f t="shared" si="29"/>
        <v>4.3164996374517797</v>
      </c>
      <c r="M166" s="98">
        <f t="shared" si="22"/>
        <v>4.2669996374517805</v>
      </c>
      <c r="N166" s="116">
        <f t="shared" si="23"/>
        <v>4.3169996374517794</v>
      </c>
      <c r="O166" s="117">
        <f t="shared" si="24"/>
        <v>4.2919996374517799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4.31749963745178</v>
      </c>
      <c r="L167" s="115">
        <f t="shared" si="29"/>
        <v>4.3664996374517795</v>
      </c>
      <c r="M167" s="98">
        <f t="shared" si="22"/>
        <v>4.3169996374517803</v>
      </c>
      <c r="N167" s="116">
        <f t="shared" si="23"/>
        <v>4.3669996374517792</v>
      </c>
      <c r="O167" s="117">
        <f t="shared" si="24"/>
        <v>4.3419996374517797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4.3674996374517798</v>
      </c>
      <c r="L168" s="115">
        <f t="shared" si="29"/>
        <v>4.4164996374517793</v>
      </c>
      <c r="M168" s="98">
        <f t="shared" si="22"/>
        <v>4.3669996374517801</v>
      </c>
      <c r="N168" s="116">
        <f t="shared" si="23"/>
        <v>4.416999637451779</v>
      </c>
      <c r="O168" s="117">
        <f t="shared" si="24"/>
        <v>4.3919996374517796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4.4174996374517796</v>
      </c>
      <c r="L169" s="115">
        <f t="shared" si="29"/>
        <v>4.4664996374517791</v>
      </c>
      <c r="M169" s="98">
        <f t="shared" si="22"/>
        <v>4.4169996374517799</v>
      </c>
      <c r="N169" s="116">
        <f t="shared" si="23"/>
        <v>4.4669996374517789</v>
      </c>
      <c r="O169" s="117">
        <f t="shared" si="24"/>
        <v>4.4419996374517794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4.4674996374517795</v>
      </c>
      <c r="L170" s="115">
        <f t="shared" si="29"/>
        <v>4.516499637451779</v>
      </c>
      <c r="M170" s="98">
        <f t="shared" si="22"/>
        <v>4.4669996374517797</v>
      </c>
      <c r="N170" s="116">
        <f t="shared" si="23"/>
        <v>4.5169996374517787</v>
      </c>
      <c r="O170" s="117">
        <f t="shared" si="24"/>
        <v>4.4919996374517792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4.5174996374517793</v>
      </c>
      <c r="L171" s="115">
        <f t="shared" si="29"/>
        <v>4.5664996374517788</v>
      </c>
      <c r="M171" s="98">
        <f t="shared" si="22"/>
        <v>4.5169996374517796</v>
      </c>
      <c r="N171" s="116">
        <f t="shared" si="23"/>
        <v>4.5669996374517785</v>
      </c>
      <c r="O171" s="117">
        <f t="shared" si="24"/>
        <v>4.541999637451779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4.5674996374517791</v>
      </c>
      <c r="L172" s="115">
        <f t="shared" si="29"/>
        <v>4.6164996374517786</v>
      </c>
      <c r="M172" s="98">
        <f t="shared" si="22"/>
        <v>4.5669996374517794</v>
      </c>
      <c r="N172" s="116">
        <f t="shared" si="23"/>
        <v>4.6169996374517783</v>
      </c>
      <c r="O172" s="117">
        <f t="shared" si="24"/>
        <v>4.5919996374517789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4.6174996374517789</v>
      </c>
      <c r="L173" s="115">
        <f t="shared" si="29"/>
        <v>4.6664996374517784</v>
      </c>
      <c r="M173" s="98">
        <f t="shared" si="22"/>
        <v>4.6169996374517792</v>
      </c>
      <c r="N173" s="116">
        <f t="shared" si="23"/>
        <v>4.6669996374517781</v>
      </c>
      <c r="O173" s="117">
        <f t="shared" si="24"/>
        <v>4.6419996374517787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4.6674996374517788</v>
      </c>
      <c r="L174" s="115">
        <f t="shared" si="29"/>
        <v>4.7164996374517782</v>
      </c>
      <c r="M174" s="98">
        <f t="shared" si="22"/>
        <v>4.666999637451779</v>
      </c>
      <c r="N174" s="116">
        <f t="shared" si="23"/>
        <v>4.716999637451778</v>
      </c>
      <c r="O174" s="117">
        <f t="shared" si="24"/>
        <v>4.6919996374517785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4.7174996374517786</v>
      </c>
      <c r="L175" s="115">
        <f t="shared" si="29"/>
        <v>4.7664996374517781</v>
      </c>
      <c r="M175" s="98">
        <f t="shared" si="22"/>
        <v>4.7169996374517789</v>
      </c>
      <c r="N175" s="116">
        <f t="shared" si="23"/>
        <v>4.7669996374517778</v>
      </c>
      <c r="O175" s="117">
        <f t="shared" si="24"/>
        <v>4.7419996374517783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4.7674996374517784</v>
      </c>
      <c r="L176" s="115">
        <f t="shared" si="29"/>
        <v>4.8164996374517779</v>
      </c>
      <c r="M176" s="98">
        <f t="shared" si="22"/>
        <v>4.7669996374517787</v>
      </c>
      <c r="N176" s="116">
        <f t="shared" si="23"/>
        <v>4.8169996374517776</v>
      </c>
      <c r="O176" s="117">
        <f t="shared" si="24"/>
        <v>4.7919996374517781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4.8174996374517782</v>
      </c>
      <c r="L177" s="115">
        <f t="shared" si="29"/>
        <v>4.8664996374517777</v>
      </c>
      <c r="M177" s="98">
        <f t="shared" si="22"/>
        <v>4.8169996374517785</v>
      </c>
      <c r="N177" s="116">
        <f t="shared" si="23"/>
        <v>4.8669996374517774</v>
      </c>
      <c r="O177" s="117">
        <f t="shared" si="24"/>
        <v>4.841999637451778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4.867499637451778</v>
      </c>
      <c r="L178" s="115">
        <f t="shared" si="29"/>
        <v>4.9164996374517775</v>
      </c>
      <c r="M178" s="98">
        <f t="shared" si="22"/>
        <v>4.8669996374517783</v>
      </c>
      <c r="N178" s="116">
        <f t="shared" si="23"/>
        <v>4.9169996374517773</v>
      </c>
      <c r="O178" s="117">
        <f t="shared" si="24"/>
        <v>4.8919996374517778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4.9174996374517779</v>
      </c>
      <c r="L179" s="115">
        <f t="shared" si="29"/>
        <v>4.9664996374517774</v>
      </c>
      <c r="M179" s="98">
        <f t="shared" si="22"/>
        <v>4.9169996374517781</v>
      </c>
      <c r="N179" s="116">
        <f t="shared" si="23"/>
        <v>4.9669996374517771</v>
      </c>
      <c r="O179" s="117">
        <f t="shared" si="24"/>
        <v>4.9419996374517776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4.9674996374517777</v>
      </c>
      <c r="L180" s="115">
        <f t="shared" si="29"/>
        <v>5.0164996374517772</v>
      </c>
      <c r="M180" s="98">
        <f t="shared" si="22"/>
        <v>4.966999637451778</v>
      </c>
      <c r="N180" s="116">
        <f t="shared" si="23"/>
        <v>5.0169996374517769</v>
      </c>
      <c r="O180" s="117">
        <f t="shared" si="24"/>
        <v>4.9919996374517774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5.0174996374517775</v>
      </c>
      <c r="L181" s="115">
        <f t="shared" si="29"/>
        <v>5.066499637451777</v>
      </c>
      <c r="M181" s="98">
        <f t="shared" si="22"/>
        <v>5.0169996374517778</v>
      </c>
      <c r="N181" s="116">
        <f t="shared" si="23"/>
        <v>5.0669996374517767</v>
      </c>
      <c r="O181" s="117">
        <f t="shared" si="24"/>
        <v>5.0419996374517773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5.0674996374517773</v>
      </c>
      <c r="L182" s="115">
        <f t="shared" si="29"/>
        <v>5.1164996374517768</v>
      </c>
      <c r="M182" s="98">
        <f t="shared" si="22"/>
        <v>5.0669996374517776</v>
      </c>
      <c r="N182" s="116">
        <f t="shared" si="23"/>
        <v>5.1169996374517766</v>
      </c>
      <c r="O182" s="117">
        <f t="shared" si="24"/>
        <v>5.0919996374517771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5.1174996374517772</v>
      </c>
      <c r="L183" s="115">
        <f t="shared" si="29"/>
        <v>5.1664996374517766</v>
      </c>
      <c r="M183" s="98">
        <f t="shared" si="22"/>
        <v>5.1169996374517774</v>
      </c>
      <c r="N183" s="116">
        <f t="shared" si="23"/>
        <v>5.1669996374517764</v>
      </c>
      <c r="O183" s="117">
        <f t="shared" si="24"/>
        <v>5.1419996374517769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5.167499637451777</v>
      </c>
      <c r="L184" s="115">
        <f t="shared" si="29"/>
        <v>5.2164996374517765</v>
      </c>
      <c r="M184" s="98">
        <f t="shared" si="22"/>
        <v>5.1669996374517773</v>
      </c>
      <c r="N184" s="116">
        <f t="shared" si="23"/>
        <v>5.2169996374517762</v>
      </c>
      <c r="O184" s="117">
        <f t="shared" si="24"/>
        <v>5.1919996374517767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5.2174996374517768</v>
      </c>
      <c r="L185" s="115">
        <f t="shared" si="29"/>
        <v>5.2664996374517763</v>
      </c>
      <c r="M185" s="98">
        <f t="shared" si="22"/>
        <v>5.2169996374517771</v>
      </c>
      <c r="N185" s="116">
        <f t="shared" si="23"/>
        <v>5.266999637451776</v>
      </c>
      <c r="O185" s="117">
        <f t="shared" si="24"/>
        <v>5.2419996374517766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5.2674996374517766</v>
      </c>
      <c r="L186" s="115">
        <f t="shared" si="29"/>
        <v>5.3164996374517761</v>
      </c>
      <c r="M186" s="98">
        <f t="shared" si="22"/>
        <v>5.2669996374517769</v>
      </c>
      <c r="N186" s="116">
        <f t="shared" si="23"/>
        <v>5.3169996374517758</v>
      </c>
      <c r="O186" s="117">
        <f t="shared" si="24"/>
        <v>5.2919996374517764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5.3174996374517765</v>
      </c>
      <c r="L187" s="115">
        <f t="shared" si="29"/>
        <v>5.3664996374517759</v>
      </c>
      <c r="M187" s="98">
        <f t="shared" si="22"/>
        <v>5.3169996374517767</v>
      </c>
      <c r="N187" s="116">
        <f t="shared" si="23"/>
        <v>5.3669996374517757</v>
      </c>
      <c r="O187" s="117">
        <f t="shared" si="24"/>
        <v>5.3419996374517762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5.3674996374517763</v>
      </c>
      <c r="L188" s="115">
        <f t="shared" si="29"/>
        <v>5.4164996374517758</v>
      </c>
      <c r="M188" s="98">
        <f t="shared" si="22"/>
        <v>5.3669996374517766</v>
      </c>
      <c r="N188" s="116">
        <f t="shared" si="23"/>
        <v>5.4169996374517755</v>
      </c>
      <c r="O188" s="117">
        <f t="shared" si="24"/>
        <v>5.391999637451776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5.4174996374517761</v>
      </c>
      <c r="L189" s="115">
        <f t="shared" si="29"/>
        <v>5.4664996374517756</v>
      </c>
      <c r="M189" s="98">
        <f t="shared" si="22"/>
        <v>5.4169996374517764</v>
      </c>
      <c r="N189" s="116">
        <f t="shared" si="23"/>
        <v>5.4669996374517753</v>
      </c>
      <c r="O189" s="117">
        <f t="shared" si="24"/>
        <v>5.4419996374517758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5.4674996374517759</v>
      </c>
      <c r="L190" s="115">
        <f t="shared" si="29"/>
        <v>5.5164996374517754</v>
      </c>
      <c r="M190" s="98">
        <f t="shared" si="22"/>
        <v>5.4669996374517762</v>
      </c>
      <c r="N190" s="116">
        <f t="shared" si="23"/>
        <v>5.5169996374517751</v>
      </c>
      <c r="O190" s="117">
        <f t="shared" si="24"/>
        <v>5.4919996374517757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5.5174996374517757</v>
      </c>
      <c r="L191" s="115">
        <f t="shared" si="29"/>
        <v>5.5664996374517752</v>
      </c>
      <c r="M191" s="98">
        <f t="shared" si="22"/>
        <v>5.516999637451776</v>
      </c>
      <c r="N191" s="116">
        <f t="shared" si="23"/>
        <v>5.566999637451775</v>
      </c>
      <c r="O191" s="117">
        <f t="shared" si="24"/>
        <v>5.5419996374517755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5.5674996374517756</v>
      </c>
      <c r="L192" s="115">
        <f t="shared" si="29"/>
        <v>5.6164996374517751</v>
      </c>
      <c r="M192" s="98">
        <f t="shared" si="22"/>
        <v>5.5669996374517758</v>
      </c>
      <c r="N192" s="116">
        <f t="shared" si="23"/>
        <v>5.6169996374517748</v>
      </c>
      <c r="O192" s="117">
        <f t="shared" si="24"/>
        <v>5.5919996374517753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5.6174996374517754</v>
      </c>
      <c r="L193" s="115">
        <f t="shared" si="29"/>
        <v>5.6664996374517749</v>
      </c>
      <c r="M193" s="98">
        <f t="shared" si="22"/>
        <v>5.6169996374517757</v>
      </c>
      <c r="N193" s="116">
        <f t="shared" si="23"/>
        <v>5.6669996374517746</v>
      </c>
      <c r="O193" s="117">
        <f t="shared" si="24"/>
        <v>5.6419996374517751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5.6674996374517752</v>
      </c>
      <c r="L194" s="115">
        <f t="shared" si="29"/>
        <v>5.7164996374517747</v>
      </c>
      <c r="M194" s="98">
        <f t="shared" si="22"/>
        <v>5.6669996374517755</v>
      </c>
      <c r="N194" s="116">
        <f t="shared" si="23"/>
        <v>5.7169996374517744</v>
      </c>
      <c r="O194" s="117">
        <f t="shared" si="24"/>
        <v>5.691999637451775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5.717499637451775</v>
      </c>
      <c r="L195" s="115">
        <f t="shared" si="29"/>
        <v>5.7664996374517745</v>
      </c>
      <c r="M195" s="98">
        <f t="shared" si="22"/>
        <v>5.7169996374517753</v>
      </c>
      <c r="N195" s="116">
        <f t="shared" si="23"/>
        <v>5.7669996374517742</v>
      </c>
      <c r="O195" s="117">
        <f t="shared" si="24"/>
        <v>5.7419996374517748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5.7674996374517749</v>
      </c>
      <c r="L196" s="115">
        <f t="shared" si="29"/>
        <v>5.8164996374517743</v>
      </c>
      <c r="M196" s="98">
        <f t="shared" si="22"/>
        <v>5.7669996374517751</v>
      </c>
      <c r="N196" s="116">
        <f t="shared" si="23"/>
        <v>5.8169996374517741</v>
      </c>
      <c r="O196" s="117">
        <f t="shared" si="24"/>
        <v>5.7919996374517746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5.8174996374517747</v>
      </c>
      <c r="L197" s="115">
        <f t="shared" si="29"/>
        <v>5.8664996374517742</v>
      </c>
      <c r="M197" s="98">
        <f t="shared" ref="M197:M260" si="32">K197-5*10^-(D$2+1)</f>
        <v>5.816999637451775</v>
      </c>
      <c r="N197" s="116">
        <f t="shared" ref="N197:N260" si="33">L197+5*10^-(D$2+1)</f>
        <v>5.8669996374517739</v>
      </c>
      <c r="O197" s="117">
        <f t="shared" ref="O197:O260" si="34">AVERAGE(K197,L197)</f>
        <v>5.8419996374517744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5.8674996374517745</v>
      </c>
      <c r="L198" s="115">
        <f t="shared" ref="L198:L261" si="39">K198+$I$4-POWER(10,-$D$2)</f>
        <v>5.916499637451774</v>
      </c>
      <c r="M198" s="98">
        <f t="shared" si="32"/>
        <v>5.8669996374517748</v>
      </c>
      <c r="N198" s="116">
        <f t="shared" si="33"/>
        <v>5.9169996374517737</v>
      </c>
      <c r="O198" s="117">
        <f t="shared" si="34"/>
        <v>5.8919996374517742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5.9174996374517743</v>
      </c>
      <c r="L199" s="115">
        <f t="shared" si="39"/>
        <v>5.9664996374517738</v>
      </c>
      <c r="M199" s="98">
        <f t="shared" si="32"/>
        <v>5.9169996374517746</v>
      </c>
      <c r="N199" s="116">
        <f t="shared" si="33"/>
        <v>5.9669996374517735</v>
      </c>
      <c r="O199" s="117">
        <f t="shared" si="34"/>
        <v>5.9419996374517741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5.9674996374517741</v>
      </c>
      <c r="L200" s="115">
        <f t="shared" si="39"/>
        <v>6.0164996374517736</v>
      </c>
      <c r="M200" s="98">
        <f t="shared" si="32"/>
        <v>5.9669996374517744</v>
      </c>
      <c r="N200" s="116">
        <f t="shared" si="33"/>
        <v>6.0169996374517734</v>
      </c>
      <c r="O200" s="117">
        <f t="shared" si="34"/>
        <v>5.9919996374517739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6.017499637451774</v>
      </c>
      <c r="L201" s="115">
        <f t="shared" si="39"/>
        <v>6.0664996374517735</v>
      </c>
      <c r="M201" s="98">
        <f t="shared" si="32"/>
        <v>6.0169996374517742</v>
      </c>
      <c r="N201" s="116">
        <f t="shared" si="33"/>
        <v>6.0669996374517732</v>
      </c>
      <c r="O201" s="117">
        <f t="shared" si="34"/>
        <v>6.0419996374517737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6.0674996374517738</v>
      </c>
      <c r="L202" s="115">
        <f t="shared" si="39"/>
        <v>6.1164996374517733</v>
      </c>
      <c r="M202" s="98">
        <f t="shared" si="32"/>
        <v>6.0669996374517741</v>
      </c>
      <c r="N202" s="116">
        <f t="shared" si="33"/>
        <v>6.116999637451773</v>
      </c>
      <c r="O202" s="117">
        <f t="shared" si="34"/>
        <v>6.0919996374517735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6.1174996374517736</v>
      </c>
      <c r="L203" s="115">
        <f t="shared" si="39"/>
        <v>6.1664996374517731</v>
      </c>
      <c r="M203" s="98">
        <f t="shared" si="32"/>
        <v>6.1169996374517739</v>
      </c>
      <c r="N203" s="116">
        <f t="shared" si="33"/>
        <v>6.1669996374517728</v>
      </c>
      <c r="O203" s="117">
        <f t="shared" si="34"/>
        <v>6.1419996374517734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6.1674996374517734</v>
      </c>
      <c r="L204" s="115">
        <f t="shared" si="39"/>
        <v>6.2164996374517729</v>
      </c>
      <c r="M204" s="98">
        <f t="shared" si="32"/>
        <v>6.1669996374517737</v>
      </c>
      <c r="N204" s="116">
        <f t="shared" si="33"/>
        <v>6.2169996374517726</v>
      </c>
      <c r="O204" s="117">
        <f t="shared" si="34"/>
        <v>6.1919996374517732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6.2174996374517733</v>
      </c>
      <c r="L205" s="115">
        <f t="shared" si="39"/>
        <v>6.2664996374517727</v>
      </c>
      <c r="M205" s="98">
        <f t="shared" si="32"/>
        <v>6.2169996374517735</v>
      </c>
      <c r="N205" s="116">
        <f t="shared" si="33"/>
        <v>6.2669996374517725</v>
      </c>
      <c r="O205" s="117">
        <f t="shared" si="34"/>
        <v>6.241999637451773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6.2674996374517731</v>
      </c>
      <c r="L206" s="115">
        <f t="shared" si="39"/>
        <v>6.3164996374517726</v>
      </c>
      <c r="M206" s="98">
        <f t="shared" si="32"/>
        <v>6.2669996374517734</v>
      </c>
      <c r="N206" s="116">
        <f t="shared" si="33"/>
        <v>6.3169996374517723</v>
      </c>
      <c r="O206" s="117">
        <f t="shared" si="34"/>
        <v>6.2919996374517728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6.3174996374517729</v>
      </c>
      <c r="L207" s="115">
        <f t="shared" si="39"/>
        <v>6.3664996374517724</v>
      </c>
      <c r="M207" s="98">
        <f t="shared" si="32"/>
        <v>6.3169996374517732</v>
      </c>
      <c r="N207" s="116">
        <f t="shared" si="33"/>
        <v>6.3669996374517721</v>
      </c>
      <c r="O207" s="117">
        <f t="shared" si="34"/>
        <v>6.3419996374517726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6.3674996374517727</v>
      </c>
      <c r="L208" s="115">
        <f t="shared" si="39"/>
        <v>6.4164996374517722</v>
      </c>
      <c r="M208" s="98">
        <f t="shared" si="32"/>
        <v>6.366999637451773</v>
      </c>
      <c r="N208" s="116">
        <f t="shared" si="33"/>
        <v>6.4169996374517719</v>
      </c>
      <c r="O208" s="117">
        <f t="shared" si="34"/>
        <v>6.3919996374517725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6.4174996374517725</v>
      </c>
      <c r="L209" s="115">
        <f t="shared" si="39"/>
        <v>6.466499637451772</v>
      </c>
      <c r="M209" s="98">
        <f t="shared" si="32"/>
        <v>6.4169996374517728</v>
      </c>
      <c r="N209" s="116">
        <f t="shared" si="33"/>
        <v>6.4669996374517718</v>
      </c>
      <c r="O209" s="117">
        <f t="shared" si="34"/>
        <v>6.4419996374517723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6.4674996374517724</v>
      </c>
      <c r="L210" s="115">
        <f t="shared" si="39"/>
        <v>6.5164996374517719</v>
      </c>
      <c r="M210" s="98">
        <f t="shared" si="32"/>
        <v>6.4669996374517726</v>
      </c>
      <c r="N210" s="116">
        <f t="shared" si="33"/>
        <v>6.5169996374517716</v>
      </c>
      <c r="O210" s="117">
        <f t="shared" si="34"/>
        <v>6.4919996374517721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6.5174996374517722</v>
      </c>
      <c r="L211" s="115">
        <f t="shared" si="39"/>
        <v>6.5664996374517717</v>
      </c>
      <c r="M211" s="98">
        <f t="shared" si="32"/>
        <v>6.5169996374517725</v>
      </c>
      <c r="N211" s="116">
        <f t="shared" si="33"/>
        <v>6.5669996374517714</v>
      </c>
      <c r="O211" s="117">
        <f t="shared" si="34"/>
        <v>6.5419996374517719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6.567499637451772</v>
      </c>
      <c r="L212" s="115">
        <f t="shared" si="39"/>
        <v>6.6164996374517715</v>
      </c>
      <c r="M212" s="98">
        <f t="shared" si="32"/>
        <v>6.5669996374517723</v>
      </c>
      <c r="N212" s="116">
        <f t="shared" si="33"/>
        <v>6.6169996374517712</v>
      </c>
      <c r="O212" s="117">
        <f t="shared" si="34"/>
        <v>6.5919996374517718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6.6174996374517718</v>
      </c>
      <c r="L213" s="115">
        <f t="shared" si="39"/>
        <v>6.6664996374517713</v>
      </c>
      <c r="M213" s="98">
        <f t="shared" si="32"/>
        <v>6.6169996374517721</v>
      </c>
      <c r="N213" s="116">
        <f t="shared" si="33"/>
        <v>6.666999637451771</v>
      </c>
      <c r="O213" s="117">
        <f t="shared" si="34"/>
        <v>6.6419996374517716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6.6674996374517717</v>
      </c>
      <c r="L214" s="115">
        <f t="shared" si="39"/>
        <v>6.7164996374517711</v>
      </c>
      <c r="M214" s="98">
        <f t="shared" si="32"/>
        <v>6.6669996374517719</v>
      </c>
      <c r="N214" s="116">
        <f t="shared" si="33"/>
        <v>6.7169996374517709</v>
      </c>
      <c r="O214" s="117">
        <f t="shared" si="34"/>
        <v>6.6919996374517714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6.7174996374517715</v>
      </c>
      <c r="L215" s="115">
        <f t="shared" si="39"/>
        <v>6.766499637451771</v>
      </c>
      <c r="M215" s="98">
        <f t="shared" si="32"/>
        <v>6.7169996374517718</v>
      </c>
      <c r="N215" s="116">
        <f t="shared" si="33"/>
        <v>6.7669996374517707</v>
      </c>
      <c r="O215" s="117">
        <f t="shared" si="34"/>
        <v>6.7419996374517712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6.7674996374517713</v>
      </c>
      <c r="L216" s="115">
        <f t="shared" si="39"/>
        <v>6.8164996374517708</v>
      </c>
      <c r="M216" s="98">
        <f t="shared" si="32"/>
        <v>6.7669996374517716</v>
      </c>
      <c r="N216" s="116">
        <f t="shared" si="33"/>
        <v>6.8169996374517705</v>
      </c>
      <c r="O216" s="117">
        <f t="shared" si="34"/>
        <v>6.791999637451771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6.8174996374517711</v>
      </c>
      <c r="L217" s="115">
        <f t="shared" si="39"/>
        <v>6.8664996374517706</v>
      </c>
      <c r="M217" s="98">
        <f t="shared" si="32"/>
        <v>6.8169996374517714</v>
      </c>
      <c r="N217" s="116">
        <f t="shared" si="33"/>
        <v>6.8669996374517703</v>
      </c>
      <c r="O217" s="117">
        <f t="shared" si="34"/>
        <v>6.8419996374517709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6.8674996374517709</v>
      </c>
      <c r="L218" s="115">
        <f t="shared" si="39"/>
        <v>6.9164996374517704</v>
      </c>
      <c r="M218" s="98">
        <f t="shared" si="32"/>
        <v>6.8669996374517712</v>
      </c>
      <c r="N218" s="116">
        <f t="shared" si="33"/>
        <v>6.9169996374517702</v>
      </c>
      <c r="O218" s="117">
        <f t="shared" si="34"/>
        <v>6.8919996374517707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6.9174996374517708</v>
      </c>
      <c r="L219" s="115">
        <f t="shared" si="39"/>
        <v>6.9664996374517703</v>
      </c>
      <c r="M219" s="98">
        <f t="shared" si="32"/>
        <v>6.916999637451771</v>
      </c>
      <c r="N219" s="116">
        <f t="shared" si="33"/>
        <v>6.96699963745177</v>
      </c>
      <c r="O219" s="117">
        <f t="shared" si="34"/>
        <v>6.9419996374517705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6.9674996374517706</v>
      </c>
      <c r="L220" s="115">
        <f t="shared" si="39"/>
        <v>7.0164996374517701</v>
      </c>
      <c r="M220" s="98">
        <f t="shared" si="32"/>
        <v>6.9669996374517709</v>
      </c>
      <c r="N220" s="116">
        <f t="shared" si="33"/>
        <v>7.0169996374517698</v>
      </c>
      <c r="O220" s="117">
        <f t="shared" si="34"/>
        <v>6.9919996374517703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7.0174996374517704</v>
      </c>
      <c r="L221" s="115">
        <f t="shared" si="39"/>
        <v>7.0664996374517699</v>
      </c>
      <c r="M221" s="98">
        <f t="shared" si="32"/>
        <v>7.0169996374517707</v>
      </c>
      <c r="N221" s="116">
        <f t="shared" si="33"/>
        <v>7.0669996374517696</v>
      </c>
      <c r="O221" s="117">
        <f t="shared" si="34"/>
        <v>7.0419996374517702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7.0674996374517702</v>
      </c>
      <c r="L222" s="115">
        <f t="shared" si="39"/>
        <v>7.1164996374517697</v>
      </c>
      <c r="M222" s="98">
        <f t="shared" si="32"/>
        <v>7.0669996374517705</v>
      </c>
      <c r="N222" s="116">
        <f t="shared" si="33"/>
        <v>7.1169996374517694</v>
      </c>
      <c r="O222" s="117">
        <f t="shared" si="34"/>
        <v>7.09199963745177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7.1174996374517701</v>
      </c>
      <c r="L223" s="115">
        <f t="shared" si="39"/>
        <v>7.1664996374517695</v>
      </c>
      <c r="M223" s="98">
        <f t="shared" si="32"/>
        <v>7.1169996374517703</v>
      </c>
      <c r="N223" s="116">
        <f t="shared" si="33"/>
        <v>7.1669996374517693</v>
      </c>
      <c r="O223" s="117">
        <f t="shared" si="34"/>
        <v>7.1419996374517698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7.1674996374517699</v>
      </c>
      <c r="L224" s="115">
        <f t="shared" si="39"/>
        <v>7.2164996374517694</v>
      </c>
      <c r="M224" s="98">
        <f t="shared" si="32"/>
        <v>7.1669996374517702</v>
      </c>
      <c r="N224" s="116">
        <f t="shared" si="33"/>
        <v>7.2169996374517691</v>
      </c>
      <c r="O224" s="117">
        <f t="shared" si="34"/>
        <v>7.1919996374517696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7.2174996374517697</v>
      </c>
      <c r="L225" s="115">
        <f t="shared" si="39"/>
        <v>7.2664996374517692</v>
      </c>
      <c r="M225" s="98">
        <f t="shared" si="32"/>
        <v>7.21699963745177</v>
      </c>
      <c r="N225" s="116">
        <f t="shared" si="33"/>
        <v>7.2669996374517689</v>
      </c>
      <c r="O225" s="117">
        <f t="shared" si="34"/>
        <v>7.2419996374517694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7.2674996374517695</v>
      </c>
      <c r="L226" s="115">
        <f t="shared" si="39"/>
        <v>7.316499637451769</v>
      </c>
      <c r="M226" s="98">
        <f t="shared" si="32"/>
        <v>7.2669996374517698</v>
      </c>
      <c r="N226" s="116">
        <f t="shared" si="33"/>
        <v>7.3169996374517687</v>
      </c>
      <c r="O226" s="117">
        <f t="shared" si="34"/>
        <v>7.2919996374517693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7.3174996374517693</v>
      </c>
      <c r="L227" s="115">
        <f t="shared" si="39"/>
        <v>7.3664996374517688</v>
      </c>
      <c r="M227" s="98">
        <f t="shared" si="32"/>
        <v>7.3169996374517696</v>
      </c>
      <c r="N227" s="116">
        <f t="shared" si="33"/>
        <v>7.3669996374517686</v>
      </c>
      <c r="O227" s="117">
        <f t="shared" si="34"/>
        <v>7.3419996374517691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7.3674996374517692</v>
      </c>
      <c r="L228" s="115">
        <f t="shared" si="39"/>
        <v>7.4164996374517687</v>
      </c>
      <c r="M228" s="98">
        <f t="shared" si="32"/>
        <v>7.3669996374517694</v>
      </c>
      <c r="N228" s="116">
        <f t="shared" si="33"/>
        <v>7.4169996374517684</v>
      </c>
      <c r="O228" s="117">
        <f t="shared" si="34"/>
        <v>7.3919996374517689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7.417499637451769</v>
      </c>
      <c r="L229" s="115">
        <f t="shared" si="39"/>
        <v>7.4664996374517685</v>
      </c>
      <c r="M229" s="98">
        <f t="shared" si="32"/>
        <v>7.4169996374517693</v>
      </c>
      <c r="N229" s="116">
        <f t="shared" si="33"/>
        <v>7.4669996374517682</v>
      </c>
      <c r="O229" s="117">
        <f t="shared" si="34"/>
        <v>7.4419996374517687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7.4674996374517688</v>
      </c>
      <c r="L230" s="115">
        <f t="shared" si="39"/>
        <v>7.5164996374517683</v>
      </c>
      <c r="M230" s="98">
        <f t="shared" si="32"/>
        <v>7.4669996374517691</v>
      </c>
      <c r="N230" s="116">
        <f t="shared" si="33"/>
        <v>7.516999637451768</v>
      </c>
      <c r="O230" s="117">
        <f t="shared" si="34"/>
        <v>7.4919996374517686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7.5174996374517686</v>
      </c>
      <c r="L231" s="115">
        <f t="shared" si="39"/>
        <v>7.5664996374517681</v>
      </c>
      <c r="M231" s="98">
        <f t="shared" si="32"/>
        <v>7.5169996374517689</v>
      </c>
      <c r="N231" s="116">
        <f t="shared" si="33"/>
        <v>7.5669996374517678</v>
      </c>
      <c r="O231" s="117">
        <f t="shared" si="34"/>
        <v>7.5419996374517684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7.5674996374517685</v>
      </c>
      <c r="L232" s="115">
        <f t="shared" si="39"/>
        <v>7.6164996374517679</v>
      </c>
      <c r="M232" s="98">
        <f t="shared" si="32"/>
        <v>7.5669996374517687</v>
      </c>
      <c r="N232" s="116">
        <f t="shared" si="33"/>
        <v>7.6169996374517677</v>
      </c>
      <c r="O232" s="117">
        <f t="shared" si="34"/>
        <v>7.5919996374517682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7.6174996374517683</v>
      </c>
      <c r="L233" s="115">
        <f t="shared" si="39"/>
        <v>7.6664996374517678</v>
      </c>
      <c r="M233" s="98">
        <f t="shared" si="32"/>
        <v>7.6169996374517686</v>
      </c>
      <c r="N233" s="116">
        <f t="shared" si="33"/>
        <v>7.6669996374517675</v>
      </c>
      <c r="O233" s="117">
        <f t="shared" si="34"/>
        <v>7.641999637451768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7.6674996374517681</v>
      </c>
      <c r="L234" s="115">
        <f t="shared" si="39"/>
        <v>7.7164996374517676</v>
      </c>
      <c r="M234" s="98">
        <f t="shared" si="32"/>
        <v>7.6669996374517684</v>
      </c>
      <c r="N234" s="116">
        <f t="shared" si="33"/>
        <v>7.7169996374517673</v>
      </c>
      <c r="O234" s="117">
        <f t="shared" si="34"/>
        <v>7.6919996374517678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7.7174996374517679</v>
      </c>
      <c r="L235" s="115">
        <f t="shared" si="39"/>
        <v>7.7664996374517674</v>
      </c>
      <c r="M235" s="98">
        <f t="shared" si="32"/>
        <v>7.7169996374517682</v>
      </c>
      <c r="N235" s="116">
        <f t="shared" si="33"/>
        <v>7.7669996374517671</v>
      </c>
      <c r="O235" s="117">
        <f t="shared" si="34"/>
        <v>7.7419996374517677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7.7674996374517677</v>
      </c>
      <c r="L236" s="115">
        <f t="shared" si="39"/>
        <v>7.8164996374517672</v>
      </c>
      <c r="M236" s="98">
        <f t="shared" si="32"/>
        <v>7.766999637451768</v>
      </c>
      <c r="N236" s="116">
        <f t="shared" si="33"/>
        <v>7.816999637451767</v>
      </c>
      <c r="O236" s="117">
        <f t="shared" si="34"/>
        <v>7.7919996374517675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7.8174996374517676</v>
      </c>
      <c r="L237" s="115">
        <f t="shared" si="39"/>
        <v>7.8664996374517671</v>
      </c>
      <c r="M237" s="98">
        <f t="shared" si="32"/>
        <v>7.8169996374517678</v>
      </c>
      <c r="N237" s="116">
        <f t="shared" si="33"/>
        <v>7.8669996374517668</v>
      </c>
      <c r="O237" s="117">
        <f t="shared" si="34"/>
        <v>7.8419996374517673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7.8674996374517674</v>
      </c>
      <c r="L238" s="115">
        <f t="shared" si="39"/>
        <v>7.9164996374517669</v>
      </c>
      <c r="M238" s="98">
        <f t="shared" si="32"/>
        <v>7.8669996374517677</v>
      </c>
      <c r="N238" s="116">
        <f t="shared" si="33"/>
        <v>7.9169996374517666</v>
      </c>
      <c r="O238" s="117">
        <f t="shared" si="34"/>
        <v>7.8919996374517671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7.9174996374517672</v>
      </c>
      <c r="L239" s="115">
        <f t="shared" si="39"/>
        <v>7.9664996374517667</v>
      </c>
      <c r="M239" s="98">
        <f t="shared" si="32"/>
        <v>7.9169996374517675</v>
      </c>
      <c r="N239" s="116">
        <f t="shared" si="33"/>
        <v>7.9669996374517664</v>
      </c>
      <c r="O239" s="117">
        <f t="shared" si="34"/>
        <v>7.941999637451767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7.967499637451767</v>
      </c>
      <c r="L240" s="115">
        <f t="shared" si="39"/>
        <v>8.0164996374517674</v>
      </c>
      <c r="M240" s="98">
        <f t="shared" si="32"/>
        <v>7.9669996374517673</v>
      </c>
      <c r="N240" s="116">
        <f t="shared" si="33"/>
        <v>8.016999637451768</v>
      </c>
      <c r="O240" s="117">
        <f t="shared" si="34"/>
        <v>7.9919996374517677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8.0174996374517669</v>
      </c>
      <c r="L241" s="115">
        <f t="shared" si="39"/>
        <v>8.0664996374517681</v>
      </c>
      <c r="M241" s="98">
        <f t="shared" si="32"/>
        <v>8.0169996374517662</v>
      </c>
      <c r="N241" s="116">
        <f t="shared" si="33"/>
        <v>8.0669996374517687</v>
      </c>
      <c r="O241" s="117">
        <f t="shared" si="34"/>
        <v>8.0419996374517666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8.0674996374517676</v>
      </c>
      <c r="L242" s="115">
        <f t="shared" si="39"/>
        <v>8.1164996374517688</v>
      </c>
      <c r="M242" s="98">
        <f t="shared" si="32"/>
        <v>8.066999637451767</v>
      </c>
      <c r="N242" s="116">
        <f t="shared" si="33"/>
        <v>8.1169996374517694</v>
      </c>
      <c r="O242" s="117">
        <f t="shared" si="34"/>
        <v>8.0919996374517673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8.1174996374517683</v>
      </c>
      <c r="L243" s="115">
        <f t="shared" si="39"/>
        <v>8.1664996374517695</v>
      </c>
      <c r="M243" s="98">
        <f t="shared" si="32"/>
        <v>8.1169996374517677</v>
      </c>
      <c r="N243" s="116">
        <f t="shared" si="33"/>
        <v>8.1669996374517702</v>
      </c>
      <c r="O243" s="117">
        <f t="shared" si="34"/>
        <v>8.141999637451768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8.167499637451769</v>
      </c>
      <c r="L244" s="115">
        <f t="shared" si="39"/>
        <v>8.2164996374517703</v>
      </c>
      <c r="M244" s="98">
        <f t="shared" si="32"/>
        <v>8.1669996374517684</v>
      </c>
      <c r="N244" s="116">
        <f t="shared" si="33"/>
        <v>8.2169996374517709</v>
      </c>
      <c r="O244" s="117">
        <f t="shared" si="34"/>
        <v>8.1919996374517687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8.2174996374517697</v>
      </c>
      <c r="L245" s="115">
        <f t="shared" si="39"/>
        <v>8.266499637451771</v>
      </c>
      <c r="M245" s="98">
        <f t="shared" si="32"/>
        <v>8.2169996374517691</v>
      </c>
      <c r="N245" s="116">
        <f t="shared" si="33"/>
        <v>8.2669996374517716</v>
      </c>
      <c r="O245" s="117">
        <f t="shared" si="34"/>
        <v>8.2419996374517694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8.2674996374517704</v>
      </c>
      <c r="L246" s="115">
        <f t="shared" si="39"/>
        <v>8.3164996374517717</v>
      </c>
      <c r="M246" s="98">
        <f t="shared" si="32"/>
        <v>8.2669996374517698</v>
      </c>
      <c r="N246" s="116">
        <f t="shared" si="33"/>
        <v>8.3169996374517723</v>
      </c>
      <c r="O246" s="117">
        <f t="shared" si="34"/>
        <v>8.2919996374517702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8.3174996374517711</v>
      </c>
      <c r="L247" s="115">
        <f t="shared" si="39"/>
        <v>8.3664996374517724</v>
      </c>
      <c r="M247" s="98">
        <f t="shared" si="32"/>
        <v>8.3169996374517705</v>
      </c>
      <c r="N247" s="116">
        <f t="shared" si="33"/>
        <v>8.366999637451773</v>
      </c>
      <c r="O247" s="117">
        <f t="shared" si="34"/>
        <v>8.3419996374517709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8.3674996374517718</v>
      </c>
      <c r="L248" s="115">
        <f t="shared" si="39"/>
        <v>8.4164996374517731</v>
      </c>
      <c r="M248" s="98">
        <f t="shared" si="32"/>
        <v>8.3669996374517712</v>
      </c>
      <c r="N248" s="116">
        <f t="shared" si="33"/>
        <v>8.4169996374517737</v>
      </c>
      <c r="O248" s="117">
        <f t="shared" si="34"/>
        <v>8.3919996374517716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8.4174996374517725</v>
      </c>
      <c r="L249" s="115">
        <f t="shared" si="39"/>
        <v>8.4664996374517738</v>
      </c>
      <c r="M249" s="98">
        <f t="shared" si="32"/>
        <v>8.4169996374517719</v>
      </c>
      <c r="N249" s="116">
        <f t="shared" si="33"/>
        <v>8.4669996374517744</v>
      </c>
      <c r="O249" s="117">
        <f t="shared" si="34"/>
        <v>8.4419996374517723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8.4674996374517733</v>
      </c>
      <c r="L250" s="115">
        <f t="shared" si="39"/>
        <v>8.5164996374517745</v>
      </c>
      <c r="M250" s="98">
        <f t="shared" si="32"/>
        <v>8.4669996374517726</v>
      </c>
      <c r="N250" s="116">
        <f t="shared" si="33"/>
        <v>8.5169996374517751</v>
      </c>
      <c r="O250" s="117">
        <f t="shared" si="34"/>
        <v>8.491999637451773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8.517499637451774</v>
      </c>
      <c r="L251" s="115">
        <f t="shared" si="39"/>
        <v>8.5664996374517752</v>
      </c>
      <c r="M251" s="98">
        <f t="shared" si="32"/>
        <v>8.5169996374517734</v>
      </c>
      <c r="N251" s="116">
        <f t="shared" si="33"/>
        <v>8.5669996374517758</v>
      </c>
      <c r="O251" s="117">
        <f t="shared" si="34"/>
        <v>8.5419996374517737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8.5674996374517747</v>
      </c>
      <c r="L252" s="115">
        <f t="shared" si="39"/>
        <v>8.6164996374517759</v>
      </c>
      <c r="M252" s="98">
        <f t="shared" si="32"/>
        <v>8.5669996374517741</v>
      </c>
      <c r="N252" s="116">
        <f t="shared" si="33"/>
        <v>8.6169996374517766</v>
      </c>
      <c r="O252" s="117">
        <f t="shared" si="34"/>
        <v>8.5919996374517744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8.6174996374517754</v>
      </c>
      <c r="L253" s="115">
        <f t="shared" si="39"/>
        <v>8.6664996374517766</v>
      </c>
      <c r="M253" s="98">
        <f t="shared" si="32"/>
        <v>8.6169996374517748</v>
      </c>
      <c r="N253" s="116">
        <f t="shared" si="33"/>
        <v>8.6669996374517773</v>
      </c>
      <c r="O253" s="117">
        <f t="shared" si="34"/>
        <v>8.6419996374517751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8.6674996374517761</v>
      </c>
      <c r="L254" s="115">
        <f t="shared" si="39"/>
        <v>8.7164996374517774</v>
      </c>
      <c r="M254" s="98">
        <f t="shared" si="32"/>
        <v>8.6669996374517755</v>
      </c>
      <c r="N254" s="116">
        <f t="shared" si="33"/>
        <v>8.716999637451778</v>
      </c>
      <c r="O254" s="117">
        <f t="shared" si="34"/>
        <v>8.6919996374517758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8.7174996374517768</v>
      </c>
      <c r="L255" s="115">
        <f t="shared" si="39"/>
        <v>8.7664996374517781</v>
      </c>
      <c r="M255" s="98">
        <f t="shared" si="32"/>
        <v>8.7169996374517762</v>
      </c>
      <c r="N255" s="116">
        <f t="shared" si="33"/>
        <v>8.7669996374517787</v>
      </c>
      <c r="O255" s="117">
        <f t="shared" si="34"/>
        <v>8.7419996374517766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8.7674996374517775</v>
      </c>
      <c r="L256" s="115">
        <f t="shared" si="39"/>
        <v>8.8164996374517788</v>
      </c>
      <c r="M256" s="98">
        <f t="shared" si="32"/>
        <v>8.7669996374517769</v>
      </c>
      <c r="N256" s="116">
        <f t="shared" si="33"/>
        <v>8.8169996374517794</v>
      </c>
      <c r="O256" s="117">
        <f t="shared" si="34"/>
        <v>8.7919996374517773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8.8174996374517782</v>
      </c>
      <c r="L257" s="115">
        <f t="shared" si="39"/>
        <v>8.8664996374517795</v>
      </c>
      <c r="M257" s="98">
        <f t="shared" si="32"/>
        <v>8.8169996374517776</v>
      </c>
      <c r="N257" s="116">
        <f t="shared" si="33"/>
        <v>8.8669996374517801</v>
      </c>
      <c r="O257" s="117">
        <f t="shared" si="34"/>
        <v>8.841999637451778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8.8674996374517789</v>
      </c>
      <c r="L258" s="115">
        <f t="shared" si="39"/>
        <v>8.9164996374517802</v>
      </c>
      <c r="M258" s="98">
        <f t="shared" si="32"/>
        <v>8.8669996374517783</v>
      </c>
      <c r="N258" s="116">
        <f t="shared" si="33"/>
        <v>8.9169996374517808</v>
      </c>
      <c r="O258" s="117">
        <f t="shared" si="34"/>
        <v>8.8919996374517787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8.9174996374517796</v>
      </c>
      <c r="L259" s="115">
        <f t="shared" si="39"/>
        <v>8.9664996374517809</v>
      </c>
      <c r="M259" s="98">
        <f t="shared" si="32"/>
        <v>8.916999637451779</v>
      </c>
      <c r="N259" s="116">
        <f t="shared" si="33"/>
        <v>8.9669996374517815</v>
      </c>
      <c r="O259" s="117">
        <f t="shared" si="34"/>
        <v>8.9419996374517794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8.9674996374517804</v>
      </c>
      <c r="L260" s="115">
        <f t="shared" si="39"/>
        <v>9.0164996374517816</v>
      </c>
      <c r="M260" s="98">
        <f t="shared" si="32"/>
        <v>8.9669996374517797</v>
      </c>
      <c r="N260" s="116">
        <f t="shared" si="33"/>
        <v>9.0169996374517822</v>
      </c>
      <c r="O260" s="117">
        <f t="shared" si="34"/>
        <v>8.9919996374517801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9.0174996374517811</v>
      </c>
      <c r="L261" s="115">
        <f t="shared" si="39"/>
        <v>9.0664996374517823</v>
      </c>
      <c r="M261" s="98">
        <f t="shared" ref="M261:M324" si="42">K261-5*10^-(D$2+1)</f>
        <v>9.0169996374517805</v>
      </c>
      <c r="N261" s="116">
        <f t="shared" ref="N261:N324" si="43">L261+5*10^-(D$2+1)</f>
        <v>9.0669996374517829</v>
      </c>
      <c r="O261" s="117">
        <f t="shared" ref="O261:O324" si="44">AVERAGE(K261,L261)</f>
        <v>9.0419996374517808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9.0674996374517818</v>
      </c>
      <c r="L262" s="115">
        <f t="shared" ref="L262:L325" si="49">K262+$I$4-POWER(10,-$D$2)</f>
        <v>9.116499637451783</v>
      </c>
      <c r="M262" s="98">
        <f t="shared" si="42"/>
        <v>9.0669996374517812</v>
      </c>
      <c r="N262" s="116">
        <f t="shared" si="43"/>
        <v>9.1169996374517837</v>
      </c>
      <c r="O262" s="117">
        <f t="shared" si="44"/>
        <v>9.0919996374517815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9.1174996374517825</v>
      </c>
      <c r="L263" s="115">
        <f t="shared" si="49"/>
        <v>9.1664996374517838</v>
      </c>
      <c r="M263" s="98">
        <f t="shared" si="42"/>
        <v>9.1169996374517819</v>
      </c>
      <c r="N263" s="116">
        <f t="shared" si="43"/>
        <v>9.1669996374517844</v>
      </c>
      <c r="O263" s="117">
        <f t="shared" si="44"/>
        <v>9.1419996374517822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9.1674996374517832</v>
      </c>
      <c r="L264" s="115">
        <f t="shared" si="49"/>
        <v>9.2164996374517845</v>
      </c>
      <c r="M264" s="98">
        <f t="shared" si="42"/>
        <v>9.1669996374517826</v>
      </c>
      <c r="N264" s="116">
        <f t="shared" si="43"/>
        <v>9.2169996374517851</v>
      </c>
      <c r="O264" s="117">
        <f t="shared" si="44"/>
        <v>9.1919996374517829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9.2174996374517839</v>
      </c>
      <c r="L265" s="115">
        <f t="shared" si="49"/>
        <v>9.2664996374517852</v>
      </c>
      <c r="M265" s="98">
        <f t="shared" si="42"/>
        <v>9.2169996374517833</v>
      </c>
      <c r="N265" s="116">
        <f t="shared" si="43"/>
        <v>9.2669996374517858</v>
      </c>
      <c r="O265" s="117">
        <f t="shared" si="44"/>
        <v>9.2419996374517837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9.2674996374517846</v>
      </c>
      <c r="L266" s="115">
        <f t="shared" si="49"/>
        <v>9.3164996374517859</v>
      </c>
      <c r="M266" s="98">
        <f t="shared" si="42"/>
        <v>9.266999637451784</v>
      </c>
      <c r="N266" s="116">
        <f t="shared" si="43"/>
        <v>9.3169996374517865</v>
      </c>
      <c r="O266" s="117">
        <f t="shared" si="44"/>
        <v>9.2919996374517844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9.3174996374517853</v>
      </c>
      <c r="L267" s="115">
        <f t="shared" si="49"/>
        <v>9.3664996374517866</v>
      </c>
      <c r="M267" s="98">
        <f t="shared" si="42"/>
        <v>9.3169996374517847</v>
      </c>
      <c r="N267" s="116">
        <f t="shared" si="43"/>
        <v>9.3669996374517872</v>
      </c>
      <c r="O267" s="117">
        <f t="shared" si="44"/>
        <v>9.3419996374517851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9.367499637451786</v>
      </c>
      <c r="L268" s="115">
        <f t="shared" si="49"/>
        <v>9.4164996374517873</v>
      </c>
      <c r="M268" s="98">
        <f t="shared" si="42"/>
        <v>9.3669996374517854</v>
      </c>
      <c r="N268" s="116">
        <f t="shared" si="43"/>
        <v>9.4169996374517879</v>
      </c>
      <c r="O268" s="117">
        <f t="shared" si="44"/>
        <v>9.3919996374517858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9.4174996374517868</v>
      </c>
      <c r="L269" s="115">
        <f t="shared" si="49"/>
        <v>9.466499637451788</v>
      </c>
      <c r="M269" s="98">
        <f t="shared" si="42"/>
        <v>9.4169996374517861</v>
      </c>
      <c r="N269" s="116">
        <f t="shared" si="43"/>
        <v>9.4669996374517886</v>
      </c>
      <c r="O269" s="117">
        <f t="shared" si="44"/>
        <v>9.4419996374517865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9.4674996374517875</v>
      </c>
      <c r="L270" s="115">
        <f t="shared" si="49"/>
        <v>9.5164996374517887</v>
      </c>
      <c r="M270" s="98">
        <f t="shared" si="42"/>
        <v>9.4669996374517869</v>
      </c>
      <c r="N270" s="116">
        <f t="shared" si="43"/>
        <v>9.5169996374517893</v>
      </c>
      <c r="O270" s="117">
        <f t="shared" si="44"/>
        <v>9.4919996374517872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9.5174996374517882</v>
      </c>
      <c r="L271" s="115">
        <f t="shared" si="49"/>
        <v>9.5664996374517894</v>
      </c>
      <c r="M271" s="98">
        <f t="shared" si="42"/>
        <v>9.5169996374517876</v>
      </c>
      <c r="N271" s="116">
        <f t="shared" si="43"/>
        <v>9.5669996374517901</v>
      </c>
      <c r="O271" s="117">
        <f t="shared" si="44"/>
        <v>9.5419996374517879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9.5674996374517889</v>
      </c>
      <c r="L272" s="115">
        <f t="shared" si="49"/>
        <v>9.6164996374517902</v>
      </c>
      <c r="M272" s="98">
        <f t="shared" si="42"/>
        <v>9.5669996374517883</v>
      </c>
      <c r="N272" s="116">
        <f t="shared" si="43"/>
        <v>9.6169996374517908</v>
      </c>
      <c r="O272" s="117">
        <f t="shared" si="44"/>
        <v>9.5919996374517886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9.6174996374517896</v>
      </c>
      <c r="L273" s="115">
        <f t="shared" si="49"/>
        <v>9.6664996374517909</v>
      </c>
      <c r="M273" s="98">
        <f t="shared" si="42"/>
        <v>9.616999637451789</v>
      </c>
      <c r="N273" s="116">
        <f t="shared" si="43"/>
        <v>9.6669996374517915</v>
      </c>
      <c r="O273" s="117">
        <f t="shared" si="44"/>
        <v>9.6419996374517893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9.6674996374517903</v>
      </c>
      <c r="L274" s="115">
        <f t="shared" si="49"/>
        <v>9.7164996374517916</v>
      </c>
      <c r="M274" s="98">
        <f t="shared" si="42"/>
        <v>9.6669996374517897</v>
      </c>
      <c r="N274" s="116">
        <f t="shared" si="43"/>
        <v>9.7169996374517922</v>
      </c>
      <c r="O274" s="117">
        <f t="shared" si="44"/>
        <v>9.6919996374517901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9.717499637451791</v>
      </c>
      <c r="L275" s="115">
        <f t="shared" si="49"/>
        <v>9.7664996374517923</v>
      </c>
      <c r="M275" s="98">
        <f t="shared" si="42"/>
        <v>9.7169996374517904</v>
      </c>
      <c r="N275" s="116">
        <f t="shared" si="43"/>
        <v>9.7669996374517929</v>
      </c>
      <c r="O275" s="117">
        <f t="shared" si="44"/>
        <v>9.7419996374517908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9.7674996374517917</v>
      </c>
      <c r="L276" s="115">
        <f t="shared" si="49"/>
        <v>9.816499637451793</v>
      </c>
      <c r="M276" s="98">
        <f t="shared" si="42"/>
        <v>9.7669996374517911</v>
      </c>
      <c r="N276" s="116">
        <f t="shared" si="43"/>
        <v>9.8169996374517936</v>
      </c>
      <c r="O276" s="117">
        <f t="shared" si="44"/>
        <v>9.7919996374517915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9.8174996374517924</v>
      </c>
      <c r="L277" s="115">
        <f t="shared" si="49"/>
        <v>9.8664996374517937</v>
      </c>
      <c r="M277" s="98">
        <f t="shared" si="42"/>
        <v>9.8169996374517918</v>
      </c>
      <c r="N277" s="116">
        <f t="shared" si="43"/>
        <v>9.8669996374517943</v>
      </c>
      <c r="O277" s="117">
        <f t="shared" si="44"/>
        <v>9.8419996374517922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9.8674996374517931</v>
      </c>
      <c r="L278" s="115">
        <f t="shared" si="49"/>
        <v>9.9164996374517944</v>
      </c>
      <c r="M278" s="98">
        <f t="shared" si="42"/>
        <v>9.8669996374517925</v>
      </c>
      <c r="N278" s="116">
        <f t="shared" si="43"/>
        <v>9.916999637451795</v>
      </c>
      <c r="O278" s="117">
        <f t="shared" si="44"/>
        <v>9.8919996374517929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9.9174996374517939</v>
      </c>
      <c r="L279" s="115">
        <f t="shared" si="49"/>
        <v>9.9664996374517951</v>
      </c>
      <c r="M279" s="98">
        <f t="shared" si="42"/>
        <v>9.9169996374517932</v>
      </c>
      <c r="N279" s="116">
        <f t="shared" si="43"/>
        <v>9.9669996374517957</v>
      </c>
      <c r="O279" s="117">
        <f t="shared" si="44"/>
        <v>9.9419996374517936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9.9674996374517946</v>
      </c>
      <c r="L280" s="115">
        <f t="shared" si="49"/>
        <v>10.016499637451796</v>
      </c>
      <c r="M280" s="98">
        <f t="shared" si="42"/>
        <v>9.966999637451794</v>
      </c>
      <c r="N280" s="116">
        <f t="shared" si="43"/>
        <v>10.016999637451796</v>
      </c>
      <c r="O280" s="117">
        <f t="shared" si="44"/>
        <v>9.9919996374517943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10.017499637451795</v>
      </c>
      <c r="L281" s="115">
        <f t="shared" si="49"/>
        <v>10.066499637451797</v>
      </c>
      <c r="M281" s="98">
        <f t="shared" si="42"/>
        <v>10.016999637451795</v>
      </c>
      <c r="N281" s="116">
        <f t="shared" si="43"/>
        <v>10.066999637451797</v>
      </c>
      <c r="O281" s="117">
        <f t="shared" si="44"/>
        <v>10.041999637451795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10.067499637451796</v>
      </c>
      <c r="L282" s="115">
        <f t="shared" si="49"/>
        <v>10.116499637451797</v>
      </c>
      <c r="M282" s="98">
        <f t="shared" si="42"/>
        <v>10.066999637451795</v>
      </c>
      <c r="N282" s="116">
        <f t="shared" si="43"/>
        <v>10.116999637451798</v>
      </c>
      <c r="O282" s="117">
        <f t="shared" si="44"/>
        <v>10.091999637451796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10.117499637451797</v>
      </c>
      <c r="L283" s="115">
        <f t="shared" si="49"/>
        <v>10.166499637451798</v>
      </c>
      <c r="M283" s="98">
        <f t="shared" si="42"/>
        <v>10.116999637451796</v>
      </c>
      <c r="N283" s="116">
        <f t="shared" si="43"/>
        <v>10.166999637451799</v>
      </c>
      <c r="O283" s="117">
        <f t="shared" si="44"/>
        <v>10.141999637451796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10.167499637451797</v>
      </c>
      <c r="L284" s="115">
        <f t="shared" si="49"/>
        <v>10.216499637451799</v>
      </c>
      <c r="M284" s="98">
        <f t="shared" si="42"/>
        <v>10.166999637451797</v>
      </c>
      <c r="N284" s="116">
        <f t="shared" si="43"/>
        <v>10.216999637451799</v>
      </c>
      <c r="O284" s="117">
        <f t="shared" si="44"/>
        <v>10.191999637451797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10.217499637451798</v>
      </c>
      <c r="L285" s="115">
        <f t="shared" si="49"/>
        <v>10.266499637451799</v>
      </c>
      <c r="M285" s="98">
        <f t="shared" si="42"/>
        <v>10.216999637451798</v>
      </c>
      <c r="N285" s="116">
        <f t="shared" si="43"/>
        <v>10.2669996374518</v>
      </c>
      <c r="O285" s="117">
        <f t="shared" si="44"/>
        <v>10.241999637451798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10.267499637451799</v>
      </c>
      <c r="L286" s="115">
        <f t="shared" si="49"/>
        <v>10.3164996374518</v>
      </c>
      <c r="M286" s="98">
        <f t="shared" si="42"/>
        <v>10.266999637451798</v>
      </c>
      <c r="N286" s="116">
        <f t="shared" si="43"/>
        <v>10.316999637451801</v>
      </c>
      <c r="O286" s="117">
        <f t="shared" si="44"/>
        <v>10.291999637451799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10.3174996374518</v>
      </c>
      <c r="L287" s="115">
        <f t="shared" si="49"/>
        <v>10.366499637451801</v>
      </c>
      <c r="M287" s="98">
        <f t="shared" si="42"/>
        <v>10.316999637451799</v>
      </c>
      <c r="N287" s="116">
        <f t="shared" si="43"/>
        <v>10.366999637451801</v>
      </c>
      <c r="O287" s="117">
        <f t="shared" si="44"/>
        <v>10.341999637451799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10.3674996374518</v>
      </c>
      <c r="L288" s="115">
        <f t="shared" si="49"/>
        <v>10.416499637451802</v>
      </c>
      <c r="M288" s="98">
        <f t="shared" si="42"/>
        <v>10.3669996374518</v>
      </c>
      <c r="N288" s="116">
        <f t="shared" si="43"/>
        <v>10.416999637451802</v>
      </c>
      <c r="O288" s="117">
        <f t="shared" si="44"/>
        <v>10.3919996374518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10.417499637451801</v>
      </c>
      <c r="L289" s="115">
        <f t="shared" si="49"/>
        <v>10.466499637451802</v>
      </c>
      <c r="M289" s="98">
        <f t="shared" si="42"/>
        <v>10.4169996374518</v>
      </c>
      <c r="N289" s="116">
        <f t="shared" si="43"/>
        <v>10.466999637451803</v>
      </c>
      <c r="O289" s="117">
        <f t="shared" si="44"/>
        <v>10.441999637451801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10.467499637451802</v>
      </c>
      <c r="L290" s="115">
        <f t="shared" si="49"/>
        <v>10.516499637451803</v>
      </c>
      <c r="M290" s="98">
        <f t="shared" si="42"/>
        <v>10.466999637451801</v>
      </c>
      <c r="N290" s="116">
        <f t="shared" si="43"/>
        <v>10.516999637451804</v>
      </c>
      <c r="O290" s="117">
        <f t="shared" si="44"/>
        <v>10.491999637451801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10.517499637451802</v>
      </c>
      <c r="L291" s="115">
        <f t="shared" si="49"/>
        <v>10.566499637451804</v>
      </c>
      <c r="M291" s="98">
        <f t="shared" si="42"/>
        <v>10.516999637451802</v>
      </c>
      <c r="N291" s="116">
        <f t="shared" si="43"/>
        <v>10.566999637451804</v>
      </c>
      <c r="O291" s="117">
        <f t="shared" si="44"/>
        <v>10.541999637451802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10.567499637451803</v>
      </c>
      <c r="L292" s="115">
        <f t="shared" si="49"/>
        <v>10.616499637451804</v>
      </c>
      <c r="M292" s="98">
        <f t="shared" si="42"/>
        <v>10.566999637451802</v>
      </c>
      <c r="N292" s="116">
        <f t="shared" si="43"/>
        <v>10.616999637451805</v>
      </c>
      <c r="O292" s="117">
        <f t="shared" si="44"/>
        <v>10.591999637451803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10.617499637451804</v>
      </c>
      <c r="L293" s="115">
        <f t="shared" si="49"/>
        <v>10.666499637451805</v>
      </c>
      <c r="M293" s="98">
        <f t="shared" si="42"/>
        <v>10.616999637451803</v>
      </c>
      <c r="N293" s="116">
        <f t="shared" si="43"/>
        <v>10.666999637451806</v>
      </c>
      <c r="O293" s="117">
        <f t="shared" si="44"/>
        <v>10.641999637451804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10.667499637451805</v>
      </c>
      <c r="L294" s="115">
        <f t="shared" si="49"/>
        <v>10.716499637451806</v>
      </c>
      <c r="M294" s="98">
        <f t="shared" si="42"/>
        <v>10.666999637451804</v>
      </c>
      <c r="N294" s="116">
        <f t="shared" si="43"/>
        <v>10.716999637451806</v>
      </c>
      <c r="O294" s="117">
        <f t="shared" si="44"/>
        <v>10.691999637451804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10.717499637451805</v>
      </c>
      <c r="L295" s="115">
        <f t="shared" si="49"/>
        <v>10.766499637451806</v>
      </c>
      <c r="M295" s="98">
        <f t="shared" si="42"/>
        <v>10.716999637451805</v>
      </c>
      <c r="N295" s="116">
        <f t="shared" si="43"/>
        <v>10.766999637451807</v>
      </c>
      <c r="O295" s="117">
        <f t="shared" si="44"/>
        <v>10.741999637451805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10.767499637451806</v>
      </c>
      <c r="L296" s="115">
        <f t="shared" si="49"/>
        <v>10.816499637451807</v>
      </c>
      <c r="M296" s="98">
        <f t="shared" si="42"/>
        <v>10.766999637451805</v>
      </c>
      <c r="N296" s="116">
        <f t="shared" si="43"/>
        <v>10.816999637451808</v>
      </c>
      <c r="O296" s="117">
        <f t="shared" si="44"/>
        <v>10.791999637451806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10.817499637451807</v>
      </c>
      <c r="L297" s="115">
        <f t="shared" si="49"/>
        <v>10.866499637451808</v>
      </c>
      <c r="M297" s="98">
        <f t="shared" si="42"/>
        <v>10.816999637451806</v>
      </c>
      <c r="N297" s="116">
        <f t="shared" si="43"/>
        <v>10.866999637451809</v>
      </c>
      <c r="O297" s="117">
        <f t="shared" si="44"/>
        <v>10.841999637451806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10.867499637451807</v>
      </c>
      <c r="L298" s="115">
        <f t="shared" si="49"/>
        <v>10.916499637451809</v>
      </c>
      <c r="M298" s="98">
        <f t="shared" si="42"/>
        <v>10.866999637451807</v>
      </c>
      <c r="N298" s="116">
        <f t="shared" si="43"/>
        <v>10.916999637451809</v>
      </c>
      <c r="O298" s="117">
        <f t="shared" si="44"/>
        <v>10.891999637451807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10.917499637451808</v>
      </c>
      <c r="L299" s="115">
        <f t="shared" si="49"/>
        <v>10.966499637451809</v>
      </c>
      <c r="M299" s="98">
        <f t="shared" si="42"/>
        <v>10.916999637451807</v>
      </c>
      <c r="N299" s="116">
        <f t="shared" si="43"/>
        <v>10.96699963745181</v>
      </c>
      <c r="O299" s="117">
        <f t="shared" si="44"/>
        <v>10.941999637451808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10.967499637451809</v>
      </c>
      <c r="L300" s="115">
        <f t="shared" si="49"/>
        <v>11.01649963745181</v>
      </c>
      <c r="M300" s="98">
        <f t="shared" si="42"/>
        <v>10.966999637451808</v>
      </c>
      <c r="N300" s="116">
        <f t="shared" si="43"/>
        <v>11.016999637451811</v>
      </c>
      <c r="O300" s="117">
        <f t="shared" si="44"/>
        <v>10.991999637451809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11.017499637451809</v>
      </c>
      <c r="L301" s="115">
        <f t="shared" si="49"/>
        <v>11.066499637451811</v>
      </c>
      <c r="M301" s="98">
        <f t="shared" si="42"/>
        <v>11.016999637451809</v>
      </c>
      <c r="N301" s="116">
        <f t="shared" si="43"/>
        <v>11.066999637451811</v>
      </c>
      <c r="O301" s="117">
        <f t="shared" si="44"/>
        <v>11.041999637451809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11.06749963745181</v>
      </c>
      <c r="L302" s="115">
        <f t="shared" si="49"/>
        <v>11.116499637451811</v>
      </c>
      <c r="M302" s="98">
        <f t="shared" si="42"/>
        <v>11.06699963745181</v>
      </c>
      <c r="N302" s="116">
        <f t="shared" si="43"/>
        <v>11.116999637451812</v>
      </c>
      <c r="O302" s="117">
        <f t="shared" si="44"/>
        <v>11.09199963745181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11.117499637451811</v>
      </c>
      <c r="L303" s="115">
        <f t="shared" si="49"/>
        <v>11.166499637451812</v>
      </c>
      <c r="M303" s="98">
        <f t="shared" si="42"/>
        <v>11.11699963745181</v>
      </c>
      <c r="N303" s="116">
        <f t="shared" si="43"/>
        <v>11.166999637451813</v>
      </c>
      <c r="O303" s="117">
        <f t="shared" si="44"/>
        <v>11.141999637451811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11.167499637451812</v>
      </c>
      <c r="L304" s="115">
        <f t="shared" si="49"/>
        <v>11.216499637451813</v>
      </c>
      <c r="M304" s="98">
        <f t="shared" si="42"/>
        <v>11.166999637451811</v>
      </c>
      <c r="N304" s="116">
        <f t="shared" si="43"/>
        <v>11.216999637451813</v>
      </c>
      <c r="O304" s="117">
        <f t="shared" si="44"/>
        <v>11.191999637451811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11.217499637451812</v>
      </c>
      <c r="L305" s="115">
        <f t="shared" si="49"/>
        <v>11.266499637451814</v>
      </c>
      <c r="M305" s="98">
        <f t="shared" si="42"/>
        <v>11.216999637451812</v>
      </c>
      <c r="N305" s="116">
        <f t="shared" si="43"/>
        <v>11.266999637451814</v>
      </c>
      <c r="O305" s="117">
        <f t="shared" si="44"/>
        <v>11.241999637451812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11.267499637451813</v>
      </c>
      <c r="L306" s="115">
        <f t="shared" si="49"/>
        <v>11.316499637451814</v>
      </c>
      <c r="M306" s="98">
        <f t="shared" si="42"/>
        <v>11.266999637451812</v>
      </c>
      <c r="N306" s="116">
        <f t="shared" si="43"/>
        <v>11.316999637451815</v>
      </c>
      <c r="O306" s="117">
        <f t="shared" si="44"/>
        <v>11.291999637451813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11.317499637451814</v>
      </c>
      <c r="L307" s="115">
        <f t="shared" si="49"/>
        <v>11.366499637451815</v>
      </c>
      <c r="M307" s="98">
        <f t="shared" si="42"/>
        <v>11.316999637451813</v>
      </c>
      <c r="N307" s="116">
        <f t="shared" si="43"/>
        <v>11.366999637451816</v>
      </c>
      <c r="O307" s="117">
        <f t="shared" si="44"/>
        <v>11.341999637451813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11.367499637451814</v>
      </c>
      <c r="L308" s="115">
        <f t="shared" si="49"/>
        <v>11.416499637451816</v>
      </c>
      <c r="M308" s="98">
        <f t="shared" si="42"/>
        <v>11.366999637451814</v>
      </c>
      <c r="N308" s="116">
        <f t="shared" si="43"/>
        <v>11.416999637451816</v>
      </c>
      <c r="O308" s="117">
        <f t="shared" si="44"/>
        <v>11.391999637451814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11.417499637451815</v>
      </c>
      <c r="L309" s="115">
        <f t="shared" si="49"/>
        <v>11.466499637451816</v>
      </c>
      <c r="M309" s="98">
        <f t="shared" si="42"/>
        <v>11.416999637451815</v>
      </c>
      <c r="N309" s="116">
        <f t="shared" si="43"/>
        <v>11.466999637451817</v>
      </c>
      <c r="O309" s="117">
        <f t="shared" si="44"/>
        <v>11.441999637451815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11.467499637451816</v>
      </c>
      <c r="L310" s="115">
        <f t="shared" si="49"/>
        <v>11.516499637451817</v>
      </c>
      <c r="M310" s="98">
        <f t="shared" si="42"/>
        <v>11.466999637451815</v>
      </c>
      <c r="N310" s="116">
        <f t="shared" si="43"/>
        <v>11.516999637451818</v>
      </c>
      <c r="O310" s="117">
        <f t="shared" si="44"/>
        <v>11.491999637451816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11.517499637451817</v>
      </c>
      <c r="L311" s="115">
        <f t="shared" si="49"/>
        <v>11.566499637451818</v>
      </c>
      <c r="M311" s="98">
        <f t="shared" si="42"/>
        <v>11.516999637451816</v>
      </c>
      <c r="N311" s="116">
        <f t="shared" si="43"/>
        <v>11.566999637451818</v>
      </c>
      <c r="O311" s="117">
        <f t="shared" si="44"/>
        <v>11.541999637451816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11.567499637451817</v>
      </c>
      <c r="L312" s="115">
        <f t="shared" si="49"/>
        <v>11.616499637451819</v>
      </c>
      <c r="M312" s="98">
        <f t="shared" si="42"/>
        <v>11.566999637451817</v>
      </c>
      <c r="N312" s="116">
        <f t="shared" si="43"/>
        <v>11.616999637451819</v>
      </c>
      <c r="O312" s="117">
        <f t="shared" si="44"/>
        <v>11.591999637451817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11.617499637451818</v>
      </c>
      <c r="L313" s="115">
        <f t="shared" si="49"/>
        <v>11.666499637451819</v>
      </c>
      <c r="M313" s="98">
        <f t="shared" si="42"/>
        <v>11.616999637451817</v>
      </c>
      <c r="N313" s="116">
        <f t="shared" si="43"/>
        <v>11.66699963745182</v>
      </c>
      <c r="O313" s="117">
        <f t="shared" si="44"/>
        <v>11.641999637451818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11.667499637451819</v>
      </c>
      <c r="L314" s="115">
        <f t="shared" si="49"/>
        <v>11.71649963745182</v>
      </c>
      <c r="M314" s="98">
        <f t="shared" si="42"/>
        <v>11.666999637451818</v>
      </c>
      <c r="N314" s="116">
        <f t="shared" si="43"/>
        <v>11.716999637451821</v>
      </c>
      <c r="O314" s="117">
        <f t="shared" si="44"/>
        <v>11.691999637451818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11.717499637451819</v>
      </c>
      <c r="L315" s="115">
        <f t="shared" si="49"/>
        <v>11.766499637451821</v>
      </c>
      <c r="M315" s="98">
        <f t="shared" si="42"/>
        <v>11.716999637451819</v>
      </c>
      <c r="N315" s="116">
        <f t="shared" si="43"/>
        <v>11.766999637451821</v>
      </c>
      <c r="O315" s="117">
        <f t="shared" si="44"/>
        <v>11.741999637451819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11.76749963745182</v>
      </c>
      <c r="L316" s="115">
        <f t="shared" si="49"/>
        <v>11.816499637451821</v>
      </c>
      <c r="M316" s="98">
        <f t="shared" si="42"/>
        <v>11.76699963745182</v>
      </c>
      <c r="N316" s="116">
        <f t="shared" si="43"/>
        <v>11.816999637451822</v>
      </c>
      <c r="O316" s="117">
        <f t="shared" si="44"/>
        <v>11.79199963745182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11.817499637451821</v>
      </c>
      <c r="L317" s="115">
        <f t="shared" si="49"/>
        <v>11.866499637451822</v>
      </c>
      <c r="M317" s="98">
        <f t="shared" si="42"/>
        <v>11.81699963745182</v>
      </c>
      <c r="N317" s="116">
        <f t="shared" si="43"/>
        <v>11.866999637451823</v>
      </c>
      <c r="O317" s="117">
        <f t="shared" si="44"/>
        <v>11.841999637451821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11.867499637451822</v>
      </c>
      <c r="L318" s="115">
        <f t="shared" si="49"/>
        <v>11.916499637451823</v>
      </c>
      <c r="M318" s="98">
        <f t="shared" si="42"/>
        <v>11.866999637451821</v>
      </c>
      <c r="N318" s="116">
        <f t="shared" si="43"/>
        <v>11.916999637451823</v>
      </c>
      <c r="O318" s="117">
        <f t="shared" si="44"/>
        <v>11.891999637451821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11.917499637451822</v>
      </c>
      <c r="L319" s="115">
        <f t="shared" si="49"/>
        <v>11.966499637451824</v>
      </c>
      <c r="M319" s="98">
        <f t="shared" si="42"/>
        <v>11.916999637451822</v>
      </c>
      <c r="N319" s="116">
        <f t="shared" si="43"/>
        <v>11.966999637451824</v>
      </c>
      <c r="O319" s="117">
        <f t="shared" si="44"/>
        <v>11.941999637451822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11.967499637451823</v>
      </c>
      <c r="L320" s="115">
        <f t="shared" si="49"/>
        <v>12.016499637451824</v>
      </c>
      <c r="M320" s="98">
        <f t="shared" si="42"/>
        <v>11.966999637451822</v>
      </c>
      <c r="N320" s="116">
        <f t="shared" si="43"/>
        <v>12.016999637451825</v>
      </c>
      <c r="O320" s="117">
        <f t="shared" si="44"/>
        <v>11.991999637451823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12.017499637451824</v>
      </c>
      <c r="L321" s="115">
        <f t="shared" si="49"/>
        <v>12.066499637451825</v>
      </c>
      <c r="M321" s="98">
        <f t="shared" si="42"/>
        <v>12.016999637451823</v>
      </c>
      <c r="N321" s="116">
        <f t="shared" si="43"/>
        <v>12.066999637451826</v>
      </c>
      <c r="O321" s="117">
        <f t="shared" si="44"/>
        <v>12.041999637451823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12.067499637451824</v>
      </c>
      <c r="L322" s="115">
        <f t="shared" si="49"/>
        <v>12.116499637451826</v>
      </c>
      <c r="M322" s="98">
        <f t="shared" si="42"/>
        <v>12.066999637451824</v>
      </c>
      <c r="N322" s="116">
        <f t="shared" si="43"/>
        <v>12.116999637451826</v>
      </c>
      <c r="O322" s="117">
        <f t="shared" si="44"/>
        <v>12.091999637451824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12.117499637451825</v>
      </c>
      <c r="L323" s="115">
        <f t="shared" si="49"/>
        <v>12.166499637451826</v>
      </c>
      <c r="M323" s="98">
        <f t="shared" si="42"/>
        <v>12.116999637451825</v>
      </c>
      <c r="N323" s="116">
        <f t="shared" si="43"/>
        <v>12.166999637451827</v>
      </c>
      <c r="O323" s="117">
        <f t="shared" si="44"/>
        <v>12.141999637451825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12.167499637451826</v>
      </c>
      <c r="L324" s="115">
        <f t="shared" si="49"/>
        <v>12.216499637451827</v>
      </c>
      <c r="M324" s="98">
        <f t="shared" si="42"/>
        <v>12.166999637451825</v>
      </c>
      <c r="N324" s="116">
        <f t="shared" si="43"/>
        <v>12.216999637451828</v>
      </c>
      <c r="O324" s="117">
        <f t="shared" si="44"/>
        <v>12.191999637451826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12.217499637451827</v>
      </c>
      <c r="L325" s="115">
        <f t="shared" si="49"/>
        <v>12.266499637451828</v>
      </c>
      <c r="M325" s="98">
        <f t="shared" ref="M325:M388" si="52">K325-5*10^-(D$2+1)</f>
        <v>12.216999637451826</v>
      </c>
      <c r="N325" s="116">
        <f t="shared" ref="N325:N388" si="53">L325+5*10^-(D$2+1)</f>
        <v>12.266999637451828</v>
      </c>
      <c r="O325" s="117">
        <f t="shared" ref="O325:O388" si="54">AVERAGE(K325,L325)</f>
        <v>12.241999637451826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12.267499637451827</v>
      </c>
      <c r="L326" s="115">
        <f t="shared" ref="L326:L389" si="59">K326+$I$4-POWER(10,-$D$2)</f>
        <v>12.316499637451829</v>
      </c>
      <c r="M326" s="98">
        <f t="shared" si="52"/>
        <v>12.266999637451827</v>
      </c>
      <c r="N326" s="116">
        <f t="shared" si="53"/>
        <v>12.316999637451829</v>
      </c>
      <c r="O326" s="117">
        <f t="shared" si="54"/>
        <v>12.291999637451827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12.317499637451828</v>
      </c>
      <c r="L327" s="115">
        <f t="shared" si="59"/>
        <v>12.366499637451829</v>
      </c>
      <c r="M327" s="98">
        <f t="shared" si="52"/>
        <v>12.316999637451827</v>
      </c>
      <c r="N327" s="116">
        <f t="shared" si="53"/>
        <v>12.36699963745183</v>
      </c>
      <c r="O327" s="117">
        <f t="shared" si="54"/>
        <v>12.341999637451828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12.367499637451829</v>
      </c>
      <c r="L328" s="115">
        <f t="shared" si="59"/>
        <v>12.41649963745183</v>
      </c>
      <c r="M328" s="98">
        <f t="shared" si="52"/>
        <v>12.366999637451828</v>
      </c>
      <c r="N328" s="116">
        <f t="shared" si="53"/>
        <v>12.416999637451831</v>
      </c>
      <c r="O328" s="117">
        <f t="shared" si="54"/>
        <v>12.391999637451828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12.417499637451829</v>
      </c>
      <c r="L329" s="115">
        <f t="shared" si="59"/>
        <v>12.466499637451831</v>
      </c>
      <c r="M329" s="98">
        <f t="shared" si="52"/>
        <v>12.416999637451829</v>
      </c>
      <c r="N329" s="116">
        <f t="shared" si="53"/>
        <v>12.466999637451831</v>
      </c>
      <c r="O329" s="117">
        <f t="shared" si="54"/>
        <v>12.441999637451829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12.46749963745183</v>
      </c>
      <c r="L330" s="115">
        <f t="shared" si="59"/>
        <v>12.516499637451831</v>
      </c>
      <c r="M330" s="98">
        <f t="shared" si="52"/>
        <v>12.466999637451829</v>
      </c>
      <c r="N330" s="116">
        <f t="shared" si="53"/>
        <v>12.516999637451832</v>
      </c>
      <c r="O330" s="117">
        <f t="shared" si="54"/>
        <v>12.49199963745183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12.517499637451831</v>
      </c>
      <c r="L331" s="115">
        <f t="shared" si="59"/>
        <v>12.566499637451832</v>
      </c>
      <c r="M331" s="98">
        <f t="shared" si="52"/>
        <v>12.51699963745183</v>
      </c>
      <c r="N331" s="116">
        <f t="shared" si="53"/>
        <v>12.566999637451833</v>
      </c>
      <c r="O331" s="117">
        <f t="shared" si="54"/>
        <v>12.541999637451831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12.567499637451832</v>
      </c>
      <c r="L332" s="115">
        <f t="shared" si="59"/>
        <v>12.616499637451833</v>
      </c>
      <c r="M332" s="98">
        <f t="shared" si="52"/>
        <v>12.566999637451831</v>
      </c>
      <c r="N332" s="116">
        <f t="shared" si="53"/>
        <v>12.616999637451833</v>
      </c>
      <c r="O332" s="117">
        <f t="shared" si="54"/>
        <v>12.591999637451831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12.617499637451832</v>
      </c>
      <c r="L333" s="115">
        <f t="shared" si="59"/>
        <v>12.666499637451833</v>
      </c>
      <c r="M333" s="98">
        <f t="shared" si="52"/>
        <v>12.616999637451832</v>
      </c>
      <c r="N333" s="116">
        <f t="shared" si="53"/>
        <v>12.666999637451834</v>
      </c>
      <c r="O333" s="117">
        <f t="shared" si="54"/>
        <v>12.641999637451832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12.667499637451833</v>
      </c>
      <c r="L334" s="115">
        <f t="shared" si="59"/>
        <v>12.716499637451834</v>
      </c>
      <c r="M334" s="98">
        <f t="shared" si="52"/>
        <v>12.666999637451832</v>
      </c>
      <c r="N334" s="116">
        <f t="shared" si="53"/>
        <v>12.716999637451835</v>
      </c>
      <c r="O334" s="117">
        <f t="shared" si="54"/>
        <v>12.691999637451833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12.717499637451834</v>
      </c>
      <c r="L335" s="115">
        <f t="shared" si="59"/>
        <v>12.766499637451835</v>
      </c>
      <c r="M335" s="98">
        <f t="shared" si="52"/>
        <v>12.716999637451833</v>
      </c>
      <c r="N335" s="116">
        <f t="shared" si="53"/>
        <v>12.766999637451836</v>
      </c>
      <c r="O335" s="117">
        <f t="shared" si="54"/>
        <v>12.741999637451833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12.767499637451834</v>
      </c>
      <c r="L336" s="115">
        <f t="shared" si="59"/>
        <v>12.816499637451836</v>
      </c>
      <c r="M336" s="98">
        <f t="shared" si="52"/>
        <v>12.766999637451834</v>
      </c>
      <c r="N336" s="116">
        <f t="shared" si="53"/>
        <v>12.816999637451836</v>
      </c>
      <c r="O336" s="117">
        <f t="shared" si="54"/>
        <v>12.791999637451834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12.817499637451835</v>
      </c>
      <c r="L337" s="115">
        <f t="shared" si="59"/>
        <v>12.866499637451836</v>
      </c>
      <c r="M337" s="98">
        <f t="shared" si="52"/>
        <v>12.816999637451834</v>
      </c>
      <c r="N337" s="116">
        <f t="shared" si="53"/>
        <v>12.866999637451837</v>
      </c>
      <c r="O337" s="117">
        <f t="shared" si="54"/>
        <v>12.841999637451835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12.867499637451836</v>
      </c>
      <c r="L338" s="115">
        <f t="shared" si="59"/>
        <v>12.916499637451837</v>
      </c>
      <c r="M338" s="98">
        <f t="shared" si="52"/>
        <v>12.866999637451835</v>
      </c>
      <c r="N338" s="116">
        <f t="shared" si="53"/>
        <v>12.916999637451838</v>
      </c>
      <c r="O338" s="117">
        <f t="shared" si="54"/>
        <v>12.891999637451836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12.917499637451836</v>
      </c>
      <c r="L339" s="115">
        <f t="shared" si="59"/>
        <v>12.966499637451838</v>
      </c>
      <c r="M339" s="98">
        <f t="shared" si="52"/>
        <v>12.916999637451836</v>
      </c>
      <c r="N339" s="116">
        <f t="shared" si="53"/>
        <v>12.966999637451838</v>
      </c>
      <c r="O339" s="117">
        <f t="shared" si="54"/>
        <v>12.941999637451836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12.967499637451837</v>
      </c>
      <c r="L340" s="115">
        <f t="shared" si="59"/>
        <v>13.016499637451838</v>
      </c>
      <c r="M340" s="98">
        <f t="shared" si="52"/>
        <v>12.966999637451837</v>
      </c>
      <c r="N340" s="116">
        <f t="shared" si="53"/>
        <v>13.016999637451839</v>
      </c>
      <c r="O340" s="117">
        <f t="shared" si="54"/>
        <v>12.991999637451837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13.017499637451838</v>
      </c>
      <c r="L341" s="115">
        <f t="shared" si="59"/>
        <v>13.066499637451839</v>
      </c>
      <c r="M341" s="98">
        <f t="shared" si="52"/>
        <v>13.016999637451837</v>
      </c>
      <c r="N341" s="116">
        <f t="shared" si="53"/>
        <v>13.06699963745184</v>
      </c>
      <c r="O341" s="117">
        <f t="shared" si="54"/>
        <v>13.041999637451838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13.067499637451839</v>
      </c>
      <c r="L342" s="115">
        <f t="shared" si="59"/>
        <v>13.11649963745184</v>
      </c>
      <c r="M342" s="98">
        <f t="shared" si="52"/>
        <v>13.066999637451838</v>
      </c>
      <c r="N342" s="116">
        <f t="shared" si="53"/>
        <v>13.11699963745184</v>
      </c>
      <c r="O342" s="117">
        <f t="shared" si="54"/>
        <v>13.091999637451838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13.117499637451839</v>
      </c>
      <c r="L343" s="115">
        <f t="shared" si="59"/>
        <v>13.166499637451841</v>
      </c>
      <c r="M343" s="98">
        <f t="shared" si="52"/>
        <v>13.116999637451839</v>
      </c>
      <c r="N343" s="116">
        <f t="shared" si="53"/>
        <v>13.166999637451841</v>
      </c>
      <c r="O343" s="117">
        <f t="shared" si="54"/>
        <v>13.141999637451839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13.16749963745184</v>
      </c>
      <c r="L344" s="115">
        <f t="shared" si="59"/>
        <v>13.216499637451841</v>
      </c>
      <c r="M344" s="98">
        <f t="shared" si="52"/>
        <v>13.166999637451839</v>
      </c>
      <c r="N344" s="116">
        <f t="shared" si="53"/>
        <v>13.216999637451842</v>
      </c>
      <c r="O344" s="117">
        <f t="shared" si="54"/>
        <v>13.19199963745184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13.217499637451841</v>
      </c>
      <c r="L345" s="115">
        <f t="shared" si="59"/>
        <v>13.266499637451842</v>
      </c>
      <c r="M345" s="98">
        <f t="shared" si="52"/>
        <v>13.21699963745184</v>
      </c>
      <c r="N345" s="116">
        <f t="shared" si="53"/>
        <v>13.266999637451843</v>
      </c>
      <c r="O345" s="117">
        <f t="shared" si="54"/>
        <v>13.24199963745184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13.267499637451841</v>
      </c>
      <c r="L346" s="115">
        <f t="shared" si="59"/>
        <v>13.316499637451843</v>
      </c>
      <c r="M346" s="98">
        <f t="shared" si="52"/>
        <v>13.266999637451841</v>
      </c>
      <c r="N346" s="116">
        <f t="shared" si="53"/>
        <v>13.316999637451843</v>
      </c>
      <c r="O346" s="117">
        <f t="shared" si="54"/>
        <v>13.291999637451841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13.317499637451842</v>
      </c>
      <c r="L347" s="115">
        <f t="shared" si="59"/>
        <v>13.366499637451843</v>
      </c>
      <c r="M347" s="98">
        <f t="shared" si="52"/>
        <v>13.316999637451842</v>
      </c>
      <c r="N347" s="116">
        <f t="shared" si="53"/>
        <v>13.366999637451844</v>
      </c>
      <c r="O347" s="117">
        <f t="shared" si="54"/>
        <v>13.341999637451842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13.367499637451843</v>
      </c>
      <c r="L348" s="115">
        <f t="shared" si="59"/>
        <v>13.416499637451844</v>
      </c>
      <c r="M348" s="98">
        <f t="shared" si="52"/>
        <v>13.366999637451842</v>
      </c>
      <c r="N348" s="116">
        <f t="shared" si="53"/>
        <v>13.416999637451845</v>
      </c>
      <c r="O348" s="117">
        <f t="shared" si="54"/>
        <v>13.391999637451843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13.417499637451844</v>
      </c>
      <c r="L349" s="115">
        <f t="shared" si="59"/>
        <v>13.466499637451845</v>
      </c>
      <c r="M349" s="98">
        <f t="shared" si="52"/>
        <v>13.416999637451843</v>
      </c>
      <c r="N349" s="116">
        <f t="shared" si="53"/>
        <v>13.466999637451845</v>
      </c>
      <c r="O349" s="117">
        <f t="shared" si="54"/>
        <v>13.441999637451843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13.467499637451844</v>
      </c>
      <c r="L350" s="115">
        <f t="shared" si="59"/>
        <v>13.516499637451846</v>
      </c>
      <c r="M350" s="98">
        <f t="shared" si="52"/>
        <v>13.466999637451844</v>
      </c>
      <c r="N350" s="116">
        <f t="shared" si="53"/>
        <v>13.516999637451846</v>
      </c>
      <c r="O350" s="117">
        <f t="shared" si="54"/>
        <v>13.491999637451844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13.517499637451845</v>
      </c>
      <c r="L351" s="115">
        <f t="shared" si="59"/>
        <v>13.566499637451846</v>
      </c>
      <c r="M351" s="98">
        <f t="shared" si="52"/>
        <v>13.516999637451844</v>
      </c>
      <c r="N351" s="116">
        <f t="shared" si="53"/>
        <v>13.566999637451847</v>
      </c>
      <c r="O351" s="117">
        <f t="shared" si="54"/>
        <v>13.541999637451845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13.567499637451846</v>
      </c>
      <c r="L352" s="115">
        <f t="shared" si="59"/>
        <v>13.616499637451847</v>
      </c>
      <c r="M352" s="98">
        <f t="shared" si="52"/>
        <v>13.566999637451845</v>
      </c>
      <c r="N352" s="116">
        <f t="shared" si="53"/>
        <v>13.616999637451848</v>
      </c>
      <c r="O352" s="117">
        <f t="shared" si="54"/>
        <v>13.591999637451845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13.617499637451846</v>
      </c>
      <c r="L353" s="115">
        <f t="shared" si="59"/>
        <v>13.666499637451848</v>
      </c>
      <c r="M353" s="98">
        <f t="shared" si="52"/>
        <v>13.616999637451846</v>
      </c>
      <c r="N353" s="116">
        <f t="shared" si="53"/>
        <v>13.666999637451848</v>
      </c>
      <c r="O353" s="117">
        <f t="shared" si="54"/>
        <v>13.641999637451846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13.667499637451847</v>
      </c>
      <c r="L354" s="115">
        <f t="shared" si="59"/>
        <v>13.716499637451848</v>
      </c>
      <c r="M354" s="98">
        <f t="shared" si="52"/>
        <v>13.666999637451847</v>
      </c>
      <c r="N354" s="116">
        <f t="shared" si="53"/>
        <v>13.716999637451849</v>
      </c>
      <c r="O354" s="117">
        <f t="shared" si="54"/>
        <v>13.691999637451847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13.717499637451848</v>
      </c>
      <c r="L355" s="115">
        <f t="shared" si="59"/>
        <v>13.766499637451849</v>
      </c>
      <c r="M355" s="98">
        <f t="shared" si="52"/>
        <v>13.716999637451847</v>
      </c>
      <c r="N355" s="116">
        <f t="shared" si="53"/>
        <v>13.76699963745185</v>
      </c>
      <c r="O355" s="117">
        <f t="shared" si="54"/>
        <v>13.741999637451848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13.767499637451849</v>
      </c>
      <c r="L356" s="115">
        <f t="shared" si="59"/>
        <v>13.81649963745185</v>
      </c>
      <c r="M356" s="98">
        <f t="shared" si="52"/>
        <v>13.766999637451848</v>
      </c>
      <c r="N356" s="116">
        <f t="shared" si="53"/>
        <v>13.81699963745185</v>
      </c>
      <c r="O356" s="117">
        <f t="shared" si="54"/>
        <v>13.791999637451848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13.817499637451849</v>
      </c>
      <c r="L357" s="115">
        <f t="shared" si="59"/>
        <v>13.866499637451851</v>
      </c>
      <c r="M357" s="98">
        <f t="shared" si="52"/>
        <v>13.816999637451849</v>
      </c>
      <c r="N357" s="116">
        <f t="shared" si="53"/>
        <v>13.866999637451851</v>
      </c>
      <c r="O357" s="117">
        <f t="shared" si="54"/>
        <v>13.841999637451849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13.86749963745185</v>
      </c>
      <c r="L358" s="115">
        <f t="shared" si="59"/>
        <v>13.916499637451851</v>
      </c>
      <c r="M358" s="98">
        <f t="shared" si="52"/>
        <v>13.866999637451849</v>
      </c>
      <c r="N358" s="116">
        <f t="shared" si="53"/>
        <v>13.916999637451852</v>
      </c>
      <c r="O358" s="117">
        <f t="shared" si="54"/>
        <v>13.89199963745185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13.917499637451851</v>
      </c>
      <c r="L359" s="115">
        <f t="shared" si="59"/>
        <v>13.966499637451852</v>
      </c>
      <c r="M359" s="98">
        <f t="shared" si="52"/>
        <v>13.91699963745185</v>
      </c>
      <c r="N359" s="116">
        <f t="shared" si="53"/>
        <v>13.966999637451853</v>
      </c>
      <c r="O359" s="117">
        <f t="shared" si="54"/>
        <v>13.94199963745185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13.967499637451851</v>
      </c>
      <c r="L360" s="115">
        <f t="shared" si="59"/>
        <v>14.016499637451853</v>
      </c>
      <c r="M360" s="98">
        <f t="shared" si="52"/>
        <v>13.966999637451851</v>
      </c>
      <c r="N360" s="116">
        <f t="shared" si="53"/>
        <v>14.016999637451853</v>
      </c>
      <c r="O360" s="117">
        <f t="shared" si="54"/>
        <v>13.991999637451851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14.017499637451852</v>
      </c>
      <c r="L361" s="115">
        <f t="shared" si="59"/>
        <v>14.066499637451853</v>
      </c>
      <c r="M361" s="98">
        <f t="shared" si="52"/>
        <v>14.016999637451852</v>
      </c>
      <c r="N361" s="116">
        <f t="shared" si="53"/>
        <v>14.066999637451854</v>
      </c>
      <c r="O361" s="117">
        <f t="shared" si="54"/>
        <v>14.041999637451852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14.067499637451853</v>
      </c>
      <c r="L362" s="115">
        <f t="shared" si="59"/>
        <v>14.116499637451854</v>
      </c>
      <c r="M362" s="98">
        <f t="shared" si="52"/>
        <v>14.066999637451852</v>
      </c>
      <c r="N362" s="116">
        <f t="shared" si="53"/>
        <v>14.116999637451855</v>
      </c>
      <c r="O362" s="117">
        <f t="shared" si="54"/>
        <v>14.091999637451853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14.117499637451854</v>
      </c>
      <c r="L363" s="115">
        <f t="shared" si="59"/>
        <v>14.166499637451855</v>
      </c>
      <c r="M363" s="98">
        <f t="shared" si="52"/>
        <v>14.116999637451853</v>
      </c>
      <c r="N363" s="116">
        <f t="shared" si="53"/>
        <v>14.166999637451855</v>
      </c>
      <c r="O363" s="117">
        <f t="shared" si="54"/>
        <v>14.141999637451853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14.167499637451854</v>
      </c>
      <c r="L364" s="115">
        <f t="shared" si="59"/>
        <v>14.216499637451856</v>
      </c>
      <c r="M364" s="98">
        <f t="shared" si="52"/>
        <v>14.166999637451854</v>
      </c>
      <c r="N364" s="116">
        <f t="shared" si="53"/>
        <v>14.216999637451856</v>
      </c>
      <c r="O364" s="117">
        <f t="shared" si="54"/>
        <v>14.191999637451854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14.217499637451855</v>
      </c>
      <c r="L365" s="115">
        <f t="shared" si="59"/>
        <v>14.266499637451856</v>
      </c>
      <c r="M365" s="98">
        <f t="shared" si="52"/>
        <v>14.216999637451854</v>
      </c>
      <c r="N365" s="116">
        <f t="shared" si="53"/>
        <v>14.266999637451857</v>
      </c>
      <c r="O365" s="117">
        <f t="shared" si="54"/>
        <v>14.241999637451855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14.267499637451856</v>
      </c>
      <c r="L366" s="115">
        <f t="shared" si="59"/>
        <v>14.316499637451857</v>
      </c>
      <c r="M366" s="98">
        <f t="shared" si="52"/>
        <v>14.266999637451855</v>
      </c>
      <c r="N366" s="116">
        <f t="shared" si="53"/>
        <v>14.316999637451858</v>
      </c>
      <c r="O366" s="117">
        <f t="shared" si="54"/>
        <v>14.291999637451855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14.317499637451856</v>
      </c>
      <c r="L367" s="115">
        <f t="shared" si="59"/>
        <v>14.366499637451858</v>
      </c>
      <c r="M367" s="98">
        <f t="shared" si="52"/>
        <v>14.316999637451856</v>
      </c>
      <c r="N367" s="116">
        <f t="shared" si="53"/>
        <v>14.366999637451858</v>
      </c>
      <c r="O367" s="117">
        <f t="shared" si="54"/>
        <v>14.341999637451856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14.367499637451857</v>
      </c>
      <c r="L368" s="115">
        <f t="shared" si="59"/>
        <v>14.416499637451858</v>
      </c>
      <c r="M368" s="98">
        <f t="shared" si="52"/>
        <v>14.366999637451856</v>
      </c>
      <c r="N368" s="116">
        <f t="shared" si="53"/>
        <v>14.416999637451859</v>
      </c>
      <c r="O368" s="117">
        <f t="shared" si="54"/>
        <v>14.391999637451857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14.417499637451858</v>
      </c>
      <c r="L369" s="115">
        <f t="shared" si="59"/>
        <v>14.466499637451859</v>
      </c>
      <c r="M369" s="98">
        <f t="shared" si="52"/>
        <v>14.416999637451857</v>
      </c>
      <c r="N369" s="116">
        <f t="shared" si="53"/>
        <v>14.46699963745186</v>
      </c>
      <c r="O369" s="117">
        <f t="shared" si="54"/>
        <v>14.441999637451858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14.467499637451859</v>
      </c>
      <c r="L370" s="115">
        <f t="shared" si="59"/>
        <v>14.51649963745186</v>
      </c>
      <c r="M370" s="98">
        <f t="shared" si="52"/>
        <v>14.466999637451858</v>
      </c>
      <c r="N370" s="116">
        <f t="shared" si="53"/>
        <v>14.51699963745186</v>
      </c>
      <c r="O370" s="117">
        <f t="shared" si="54"/>
        <v>14.491999637451858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14.517499637451859</v>
      </c>
      <c r="L371" s="115">
        <f t="shared" si="59"/>
        <v>14.56649963745186</v>
      </c>
      <c r="M371" s="98">
        <f t="shared" si="52"/>
        <v>14.516999637451859</v>
      </c>
      <c r="N371" s="116">
        <f t="shared" si="53"/>
        <v>14.566999637451861</v>
      </c>
      <c r="O371" s="117">
        <f t="shared" si="54"/>
        <v>14.541999637451859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14.56749963745186</v>
      </c>
      <c r="L372" s="115">
        <f t="shared" si="59"/>
        <v>14.616499637451861</v>
      </c>
      <c r="M372" s="98">
        <f t="shared" si="52"/>
        <v>14.566999637451859</v>
      </c>
      <c r="N372" s="116">
        <f t="shared" si="53"/>
        <v>14.616999637451862</v>
      </c>
      <c r="O372" s="117">
        <f t="shared" si="54"/>
        <v>14.59199963745186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14.617499637451861</v>
      </c>
      <c r="L373" s="115">
        <f t="shared" si="59"/>
        <v>14.666499637451862</v>
      </c>
      <c r="M373" s="98">
        <f t="shared" si="52"/>
        <v>14.61699963745186</v>
      </c>
      <c r="N373" s="116">
        <f t="shared" si="53"/>
        <v>14.666999637451863</v>
      </c>
      <c r="O373" s="117">
        <f t="shared" si="54"/>
        <v>14.64199963745186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14.667499637451861</v>
      </c>
      <c r="L374" s="115">
        <f t="shared" si="59"/>
        <v>14.716499637451863</v>
      </c>
      <c r="M374" s="98">
        <f t="shared" si="52"/>
        <v>14.666999637451861</v>
      </c>
      <c r="N374" s="116">
        <f t="shared" si="53"/>
        <v>14.716999637451863</v>
      </c>
      <c r="O374" s="117">
        <f t="shared" si="54"/>
        <v>14.691999637451861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14.717499637451862</v>
      </c>
      <c r="L375" s="115">
        <f t="shared" si="59"/>
        <v>14.766499637451863</v>
      </c>
      <c r="M375" s="98">
        <f t="shared" si="52"/>
        <v>14.716999637451861</v>
      </c>
      <c r="N375" s="116">
        <f t="shared" si="53"/>
        <v>14.766999637451864</v>
      </c>
      <c r="O375" s="117">
        <f t="shared" si="54"/>
        <v>14.741999637451862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14.767499637451863</v>
      </c>
      <c r="L376" s="115">
        <f t="shared" si="59"/>
        <v>14.816499637451864</v>
      </c>
      <c r="M376" s="98">
        <f t="shared" si="52"/>
        <v>14.766999637451862</v>
      </c>
      <c r="N376" s="116">
        <f t="shared" si="53"/>
        <v>14.816999637451865</v>
      </c>
      <c r="O376" s="117">
        <f t="shared" si="54"/>
        <v>14.791999637451863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14.817499637451863</v>
      </c>
      <c r="L377" s="115">
        <f t="shared" si="59"/>
        <v>14.866499637451865</v>
      </c>
      <c r="M377" s="98">
        <f t="shared" si="52"/>
        <v>14.816999637451863</v>
      </c>
      <c r="N377" s="116">
        <f t="shared" si="53"/>
        <v>14.866999637451865</v>
      </c>
      <c r="O377" s="117">
        <f t="shared" si="54"/>
        <v>14.841999637451863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14.867499637451864</v>
      </c>
      <c r="L378" s="115">
        <f t="shared" si="59"/>
        <v>14.916499637451865</v>
      </c>
      <c r="M378" s="98">
        <f t="shared" si="52"/>
        <v>14.866999637451864</v>
      </c>
      <c r="N378" s="116">
        <f t="shared" si="53"/>
        <v>14.916999637451866</v>
      </c>
      <c r="O378" s="117">
        <f t="shared" si="54"/>
        <v>14.891999637451864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14.917499637451865</v>
      </c>
      <c r="L379" s="115">
        <f t="shared" si="59"/>
        <v>14.966499637451866</v>
      </c>
      <c r="M379" s="98">
        <f t="shared" si="52"/>
        <v>14.916999637451864</v>
      </c>
      <c r="N379" s="116">
        <f t="shared" si="53"/>
        <v>14.966999637451867</v>
      </c>
      <c r="O379" s="117">
        <f t="shared" si="54"/>
        <v>14.941999637451865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14.967499637451866</v>
      </c>
      <c r="L380" s="115">
        <f t="shared" si="59"/>
        <v>15.016499637451867</v>
      </c>
      <c r="M380" s="98">
        <f t="shared" si="52"/>
        <v>14.966999637451865</v>
      </c>
      <c r="N380" s="116">
        <f t="shared" si="53"/>
        <v>15.016999637451867</v>
      </c>
      <c r="O380" s="117">
        <f t="shared" si="54"/>
        <v>14.991999637451865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15.017499637451866</v>
      </c>
      <c r="L381" s="115">
        <f t="shared" si="59"/>
        <v>15.066499637451868</v>
      </c>
      <c r="M381" s="98">
        <f t="shared" si="52"/>
        <v>15.016999637451866</v>
      </c>
      <c r="N381" s="116">
        <f t="shared" si="53"/>
        <v>15.066999637451868</v>
      </c>
      <c r="O381" s="117">
        <f t="shared" si="54"/>
        <v>15.041999637451866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15.067499637451867</v>
      </c>
      <c r="L382" s="115">
        <f t="shared" si="59"/>
        <v>15.116499637451868</v>
      </c>
      <c r="M382" s="98">
        <f t="shared" si="52"/>
        <v>15.066999637451866</v>
      </c>
      <c r="N382" s="116">
        <f t="shared" si="53"/>
        <v>15.116999637451869</v>
      </c>
      <c r="O382" s="117">
        <f t="shared" si="54"/>
        <v>15.091999637451867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15.117499637451868</v>
      </c>
      <c r="L383" s="115">
        <f t="shared" si="59"/>
        <v>15.166499637451869</v>
      </c>
      <c r="M383" s="98">
        <f t="shared" si="52"/>
        <v>15.116999637451867</v>
      </c>
      <c r="N383" s="116">
        <f t="shared" si="53"/>
        <v>15.16699963745187</v>
      </c>
      <c r="O383" s="117">
        <f t="shared" si="54"/>
        <v>15.141999637451867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15.167499637451868</v>
      </c>
      <c r="L384" s="115">
        <f t="shared" si="59"/>
        <v>15.21649963745187</v>
      </c>
      <c r="M384" s="98">
        <f t="shared" si="52"/>
        <v>15.166999637451868</v>
      </c>
      <c r="N384" s="116">
        <f t="shared" si="53"/>
        <v>15.21699963745187</v>
      </c>
      <c r="O384" s="117">
        <f t="shared" si="54"/>
        <v>15.191999637451868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15.217499637451869</v>
      </c>
      <c r="L385" s="115">
        <f t="shared" si="59"/>
        <v>15.26649963745187</v>
      </c>
      <c r="M385" s="98">
        <f t="shared" si="52"/>
        <v>15.216999637451869</v>
      </c>
      <c r="N385" s="116">
        <f t="shared" si="53"/>
        <v>15.266999637451871</v>
      </c>
      <c r="O385" s="117">
        <f t="shared" si="54"/>
        <v>15.241999637451869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15.26749963745187</v>
      </c>
      <c r="L386" s="115">
        <f t="shared" si="59"/>
        <v>15.316499637451871</v>
      </c>
      <c r="M386" s="98">
        <f t="shared" si="52"/>
        <v>15.266999637451869</v>
      </c>
      <c r="N386" s="116">
        <f t="shared" si="53"/>
        <v>15.316999637451872</v>
      </c>
      <c r="O386" s="117">
        <f t="shared" si="54"/>
        <v>15.29199963745187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15.317499637451871</v>
      </c>
      <c r="L387" s="115">
        <f t="shared" si="59"/>
        <v>15.366499637451872</v>
      </c>
      <c r="M387" s="98">
        <f t="shared" si="52"/>
        <v>15.31699963745187</v>
      </c>
      <c r="N387" s="116">
        <f t="shared" si="53"/>
        <v>15.366999637451872</v>
      </c>
      <c r="O387" s="117">
        <f t="shared" si="54"/>
        <v>15.34199963745187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15.367499637451871</v>
      </c>
      <c r="L388" s="115">
        <f t="shared" si="59"/>
        <v>15.416499637451873</v>
      </c>
      <c r="M388" s="98">
        <f t="shared" si="52"/>
        <v>15.366999637451871</v>
      </c>
      <c r="N388" s="116">
        <f t="shared" si="53"/>
        <v>15.416999637451873</v>
      </c>
      <c r="O388" s="117">
        <f t="shared" si="54"/>
        <v>15.391999637451871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15.417499637451872</v>
      </c>
      <c r="L389" s="115">
        <f t="shared" si="59"/>
        <v>15.466499637451873</v>
      </c>
      <c r="M389" s="98">
        <f t="shared" ref="M389:M452" si="62">K389-5*10^-(D$2+1)</f>
        <v>15.416999637451871</v>
      </c>
      <c r="N389" s="116">
        <f t="shared" ref="N389:N452" si="63">L389+5*10^-(D$2+1)</f>
        <v>15.466999637451874</v>
      </c>
      <c r="O389" s="117">
        <f t="shared" ref="O389:O452" si="64">AVERAGE(K389,L389)</f>
        <v>15.441999637451872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15.467499637451873</v>
      </c>
      <c r="L390" s="115">
        <f t="shared" ref="L390:L453" si="69">K390+$I$4-POWER(10,-$D$2)</f>
        <v>15.516499637451874</v>
      </c>
      <c r="M390" s="98">
        <f t="shared" si="62"/>
        <v>15.466999637451872</v>
      </c>
      <c r="N390" s="116">
        <f t="shared" si="63"/>
        <v>15.516999637451875</v>
      </c>
      <c r="O390" s="117">
        <f t="shared" si="64"/>
        <v>15.491999637451872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15.517499637451873</v>
      </c>
      <c r="L391" s="115">
        <f t="shared" si="69"/>
        <v>15.566499637451875</v>
      </c>
      <c r="M391" s="98">
        <f t="shared" si="62"/>
        <v>15.516999637451873</v>
      </c>
      <c r="N391" s="116">
        <f t="shared" si="63"/>
        <v>15.566999637451875</v>
      </c>
      <c r="O391" s="117">
        <f t="shared" si="64"/>
        <v>15.541999637451873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15.567499637451874</v>
      </c>
      <c r="L392" s="115">
        <f t="shared" si="69"/>
        <v>15.616499637451875</v>
      </c>
      <c r="M392" s="98">
        <f t="shared" si="62"/>
        <v>15.566999637451874</v>
      </c>
      <c r="N392" s="116">
        <f t="shared" si="63"/>
        <v>15.616999637451876</v>
      </c>
      <c r="O392" s="117">
        <f t="shared" si="64"/>
        <v>15.591999637451874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15.617499637451875</v>
      </c>
      <c r="L393" s="115">
        <f t="shared" si="69"/>
        <v>15.666499637451876</v>
      </c>
      <c r="M393" s="98">
        <f t="shared" si="62"/>
        <v>15.616999637451874</v>
      </c>
      <c r="N393" s="116">
        <f t="shared" si="63"/>
        <v>15.666999637451877</v>
      </c>
      <c r="O393" s="117">
        <f t="shared" si="64"/>
        <v>15.641999637451875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15.667499637451876</v>
      </c>
      <c r="L394" s="115">
        <f t="shared" si="69"/>
        <v>15.716499637451877</v>
      </c>
      <c r="M394" s="98">
        <f t="shared" si="62"/>
        <v>15.666999637451875</v>
      </c>
      <c r="N394" s="116">
        <f t="shared" si="63"/>
        <v>15.716999637451877</v>
      </c>
      <c r="O394" s="117">
        <f t="shared" si="64"/>
        <v>15.691999637451875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15.717499637451876</v>
      </c>
      <c r="L395" s="115">
        <f t="shared" si="69"/>
        <v>15.766499637451878</v>
      </c>
      <c r="M395" s="98">
        <f t="shared" si="62"/>
        <v>15.716999637451876</v>
      </c>
      <c r="N395" s="116">
        <f t="shared" si="63"/>
        <v>15.766999637451878</v>
      </c>
      <c r="O395" s="117">
        <f t="shared" si="64"/>
        <v>15.741999637451876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15.767499637451877</v>
      </c>
      <c r="L396" s="115">
        <f t="shared" si="69"/>
        <v>15.816499637451878</v>
      </c>
      <c r="M396" s="98">
        <f t="shared" si="62"/>
        <v>15.766999637451876</v>
      </c>
      <c r="N396" s="116">
        <f t="shared" si="63"/>
        <v>15.816999637451879</v>
      </c>
      <c r="O396" s="117">
        <f t="shared" si="64"/>
        <v>15.791999637451877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15.817499637451878</v>
      </c>
      <c r="L397" s="115">
        <f t="shared" si="69"/>
        <v>15.866499637451879</v>
      </c>
      <c r="M397" s="98">
        <f t="shared" si="62"/>
        <v>15.816999637451877</v>
      </c>
      <c r="N397" s="116">
        <f t="shared" si="63"/>
        <v>15.86699963745188</v>
      </c>
      <c r="O397" s="117">
        <f t="shared" si="64"/>
        <v>15.841999637451877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15.867499637451878</v>
      </c>
      <c r="L398" s="115">
        <f t="shared" si="69"/>
        <v>15.91649963745188</v>
      </c>
      <c r="M398" s="98">
        <f t="shared" si="62"/>
        <v>15.866999637451878</v>
      </c>
      <c r="N398" s="116">
        <f t="shared" si="63"/>
        <v>15.91699963745188</v>
      </c>
      <c r="O398" s="117">
        <f t="shared" si="64"/>
        <v>15.891999637451878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15.917499637451879</v>
      </c>
      <c r="L399" s="115">
        <f t="shared" si="69"/>
        <v>15.96649963745188</v>
      </c>
      <c r="M399" s="98">
        <f t="shared" si="62"/>
        <v>15.916999637451879</v>
      </c>
      <c r="N399" s="116">
        <f t="shared" si="63"/>
        <v>15.966999637451881</v>
      </c>
      <c r="O399" s="117">
        <f t="shared" si="64"/>
        <v>15.941999637451879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15.96749963745188</v>
      </c>
      <c r="L400" s="115">
        <f t="shared" si="69"/>
        <v>16.016499637451879</v>
      </c>
      <c r="M400" s="98">
        <f t="shared" si="62"/>
        <v>15.966999637451879</v>
      </c>
      <c r="N400" s="116">
        <f t="shared" si="63"/>
        <v>16.016999637451878</v>
      </c>
      <c r="O400" s="117">
        <f t="shared" si="64"/>
        <v>15.99199963745188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16.017499637451881</v>
      </c>
      <c r="L401" s="115">
        <f t="shared" si="69"/>
        <v>16.06649963745188</v>
      </c>
      <c r="M401" s="98">
        <f t="shared" si="62"/>
        <v>16.016999637451882</v>
      </c>
      <c r="N401" s="116">
        <f t="shared" si="63"/>
        <v>16.066999637451879</v>
      </c>
      <c r="O401" s="117">
        <f t="shared" si="64"/>
        <v>16.04199963745188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16.067499637451881</v>
      </c>
      <c r="L402" s="115">
        <f t="shared" si="69"/>
        <v>16.116499637451881</v>
      </c>
      <c r="M402" s="98">
        <f t="shared" si="62"/>
        <v>16.066999637451882</v>
      </c>
      <c r="N402" s="116">
        <f t="shared" si="63"/>
        <v>16.11699963745188</v>
      </c>
      <c r="O402" s="117">
        <f t="shared" si="64"/>
        <v>16.091999637451881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16.117499637451882</v>
      </c>
      <c r="L403" s="115">
        <f t="shared" si="69"/>
        <v>16.166499637451881</v>
      </c>
      <c r="M403" s="98">
        <f t="shared" si="62"/>
        <v>16.116999637451883</v>
      </c>
      <c r="N403" s="116">
        <f t="shared" si="63"/>
        <v>16.16699963745188</v>
      </c>
      <c r="O403" s="117">
        <f t="shared" si="64"/>
        <v>16.141999637451882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16.167499637451883</v>
      </c>
      <c r="L404" s="115">
        <f t="shared" si="69"/>
        <v>16.216499637451882</v>
      </c>
      <c r="M404" s="98">
        <f t="shared" si="62"/>
        <v>16.166999637451884</v>
      </c>
      <c r="N404" s="116">
        <f t="shared" si="63"/>
        <v>16.216999637451881</v>
      </c>
      <c r="O404" s="117">
        <f t="shared" si="64"/>
        <v>16.191999637451882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16.217499637451883</v>
      </c>
      <c r="L405" s="115">
        <f t="shared" si="69"/>
        <v>16.266499637451883</v>
      </c>
      <c r="M405" s="98">
        <f t="shared" si="62"/>
        <v>16.216999637451885</v>
      </c>
      <c r="N405" s="116">
        <f t="shared" si="63"/>
        <v>16.266999637451882</v>
      </c>
      <c r="O405" s="117">
        <f t="shared" si="64"/>
        <v>16.241999637451883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16.267499637451884</v>
      </c>
      <c r="L406" s="115">
        <f t="shared" si="69"/>
        <v>16.316499637451884</v>
      </c>
      <c r="M406" s="98">
        <f t="shared" si="62"/>
        <v>16.266999637451885</v>
      </c>
      <c r="N406" s="116">
        <f t="shared" si="63"/>
        <v>16.316999637451882</v>
      </c>
      <c r="O406" s="117">
        <f t="shared" si="64"/>
        <v>16.291999637451884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16.317499637451885</v>
      </c>
      <c r="L407" s="115">
        <f t="shared" si="69"/>
        <v>16.366499637451884</v>
      </c>
      <c r="M407" s="98">
        <f t="shared" si="62"/>
        <v>16.316999637451886</v>
      </c>
      <c r="N407" s="116">
        <f t="shared" si="63"/>
        <v>16.366999637451883</v>
      </c>
      <c r="O407" s="117">
        <f t="shared" si="64"/>
        <v>16.341999637451885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16.367499637451886</v>
      </c>
      <c r="L408" s="115">
        <f t="shared" si="69"/>
        <v>16.416499637451885</v>
      </c>
      <c r="M408" s="98">
        <f t="shared" si="62"/>
        <v>16.366999637451887</v>
      </c>
      <c r="N408" s="116">
        <f t="shared" si="63"/>
        <v>16.416999637451884</v>
      </c>
      <c r="O408" s="117">
        <f t="shared" si="64"/>
        <v>16.391999637451885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16.417499637451886</v>
      </c>
      <c r="L409" s="115">
        <f t="shared" si="69"/>
        <v>16.466499637451886</v>
      </c>
      <c r="M409" s="98">
        <f t="shared" si="62"/>
        <v>16.416999637451887</v>
      </c>
      <c r="N409" s="116">
        <f t="shared" si="63"/>
        <v>16.466999637451885</v>
      </c>
      <c r="O409" s="117">
        <f t="shared" si="64"/>
        <v>16.441999637451886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16.467499637451887</v>
      </c>
      <c r="L410" s="115">
        <f t="shared" si="69"/>
        <v>16.516499637451886</v>
      </c>
      <c r="M410" s="98">
        <f t="shared" si="62"/>
        <v>16.466999637451888</v>
      </c>
      <c r="N410" s="116">
        <f t="shared" si="63"/>
        <v>16.516999637451885</v>
      </c>
      <c r="O410" s="117">
        <f t="shared" si="64"/>
        <v>16.491999637451887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16.517499637451888</v>
      </c>
      <c r="L411" s="115">
        <f t="shared" si="69"/>
        <v>16.566499637451887</v>
      </c>
      <c r="M411" s="98">
        <f t="shared" si="62"/>
        <v>16.516999637451889</v>
      </c>
      <c r="N411" s="116">
        <f t="shared" si="63"/>
        <v>16.566999637451886</v>
      </c>
      <c r="O411" s="117">
        <f t="shared" si="64"/>
        <v>16.541999637451887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16.567499637451888</v>
      </c>
      <c r="L412" s="115">
        <f t="shared" si="69"/>
        <v>16.616499637451888</v>
      </c>
      <c r="M412" s="98">
        <f t="shared" si="62"/>
        <v>16.56699963745189</v>
      </c>
      <c r="N412" s="116">
        <f t="shared" si="63"/>
        <v>16.616999637451887</v>
      </c>
      <c r="O412" s="117">
        <f t="shared" si="64"/>
        <v>16.591999637451888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16.617499637451889</v>
      </c>
      <c r="L413" s="115">
        <f t="shared" si="69"/>
        <v>16.666499637451889</v>
      </c>
      <c r="M413" s="98">
        <f t="shared" si="62"/>
        <v>16.61699963745189</v>
      </c>
      <c r="N413" s="116">
        <f t="shared" si="63"/>
        <v>16.666999637451887</v>
      </c>
      <c r="O413" s="117">
        <f t="shared" si="64"/>
        <v>16.641999637451889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16.66749963745189</v>
      </c>
      <c r="L414" s="115">
        <f t="shared" si="69"/>
        <v>16.716499637451889</v>
      </c>
      <c r="M414" s="98">
        <f t="shared" si="62"/>
        <v>16.666999637451891</v>
      </c>
      <c r="N414" s="116">
        <f t="shared" si="63"/>
        <v>16.716999637451888</v>
      </c>
      <c r="O414" s="117">
        <f t="shared" si="64"/>
        <v>16.69199963745189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16.71749963745189</v>
      </c>
      <c r="L415" s="115">
        <f t="shared" si="69"/>
        <v>16.76649963745189</v>
      </c>
      <c r="M415" s="98">
        <f t="shared" si="62"/>
        <v>16.716999637451892</v>
      </c>
      <c r="N415" s="116">
        <f t="shared" si="63"/>
        <v>16.766999637451889</v>
      </c>
      <c r="O415" s="117">
        <f t="shared" si="64"/>
        <v>16.74199963745189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16.767499637451891</v>
      </c>
      <c r="L416" s="115">
        <f t="shared" si="69"/>
        <v>16.816499637451891</v>
      </c>
      <c r="M416" s="98">
        <f t="shared" si="62"/>
        <v>16.766999637451892</v>
      </c>
      <c r="N416" s="116">
        <f t="shared" si="63"/>
        <v>16.81699963745189</v>
      </c>
      <c r="O416" s="117">
        <f t="shared" si="64"/>
        <v>16.791999637451891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16.817499637451892</v>
      </c>
      <c r="L417" s="115">
        <f t="shared" si="69"/>
        <v>16.866499637451891</v>
      </c>
      <c r="M417" s="98">
        <f t="shared" si="62"/>
        <v>16.816999637451893</v>
      </c>
      <c r="N417" s="116">
        <f t="shared" si="63"/>
        <v>16.86699963745189</v>
      </c>
      <c r="O417" s="117">
        <f t="shared" si="64"/>
        <v>16.841999637451892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16.867499637451893</v>
      </c>
      <c r="L418" s="115">
        <f t="shared" si="69"/>
        <v>16.916499637451892</v>
      </c>
      <c r="M418" s="98">
        <f t="shared" si="62"/>
        <v>16.866999637451894</v>
      </c>
      <c r="N418" s="116">
        <f t="shared" si="63"/>
        <v>16.916999637451891</v>
      </c>
      <c r="O418" s="117">
        <f t="shared" si="64"/>
        <v>16.891999637451892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16.917499637451893</v>
      </c>
      <c r="L419" s="115">
        <f t="shared" si="69"/>
        <v>16.966499637451893</v>
      </c>
      <c r="M419" s="98">
        <f t="shared" si="62"/>
        <v>16.916999637451895</v>
      </c>
      <c r="N419" s="116">
        <f t="shared" si="63"/>
        <v>16.966999637451892</v>
      </c>
      <c r="O419" s="117">
        <f t="shared" si="64"/>
        <v>16.941999637451893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16.967499637451894</v>
      </c>
      <c r="L420" s="115">
        <f t="shared" si="69"/>
        <v>17.016499637451894</v>
      </c>
      <c r="M420" s="98">
        <f t="shared" si="62"/>
        <v>16.966999637451895</v>
      </c>
      <c r="N420" s="116">
        <f t="shared" si="63"/>
        <v>17.016999637451892</v>
      </c>
      <c r="O420" s="117">
        <f t="shared" si="64"/>
        <v>16.991999637451894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17.017499637451895</v>
      </c>
      <c r="L421" s="115">
        <f t="shared" si="69"/>
        <v>17.066499637451894</v>
      </c>
      <c r="M421" s="98">
        <f t="shared" si="62"/>
        <v>17.016999637451896</v>
      </c>
      <c r="N421" s="116">
        <f t="shared" si="63"/>
        <v>17.066999637451893</v>
      </c>
      <c r="O421" s="117">
        <f t="shared" si="64"/>
        <v>17.041999637451895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17.067499637451895</v>
      </c>
      <c r="L422" s="115">
        <f t="shared" si="69"/>
        <v>17.116499637451895</v>
      </c>
      <c r="M422" s="98">
        <f t="shared" si="62"/>
        <v>17.066999637451897</v>
      </c>
      <c r="N422" s="116">
        <f t="shared" si="63"/>
        <v>17.116999637451894</v>
      </c>
      <c r="O422" s="117">
        <f t="shared" si="64"/>
        <v>17.091999637451895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17.117499637451896</v>
      </c>
      <c r="L423" s="115">
        <f t="shared" si="69"/>
        <v>17.166499637451896</v>
      </c>
      <c r="M423" s="98">
        <f t="shared" si="62"/>
        <v>17.116999637451897</v>
      </c>
      <c r="N423" s="116">
        <f t="shared" si="63"/>
        <v>17.166999637451895</v>
      </c>
      <c r="O423" s="117">
        <f t="shared" si="64"/>
        <v>17.141999637451896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17.167499637451897</v>
      </c>
      <c r="L424" s="115">
        <f t="shared" si="69"/>
        <v>17.216499637451896</v>
      </c>
      <c r="M424" s="98">
        <f t="shared" si="62"/>
        <v>17.166999637451898</v>
      </c>
      <c r="N424" s="116">
        <f t="shared" si="63"/>
        <v>17.216999637451895</v>
      </c>
      <c r="O424" s="117">
        <f t="shared" si="64"/>
        <v>17.191999637451897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17.217499637451898</v>
      </c>
      <c r="L425" s="115">
        <f t="shared" si="69"/>
        <v>17.266499637451897</v>
      </c>
      <c r="M425" s="98">
        <f t="shared" si="62"/>
        <v>17.216999637451899</v>
      </c>
      <c r="N425" s="116">
        <f t="shared" si="63"/>
        <v>17.266999637451896</v>
      </c>
      <c r="O425" s="117">
        <f t="shared" si="64"/>
        <v>17.241999637451897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17.267499637451898</v>
      </c>
      <c r="L426" s="115">
        <f t="shared" si="69"/>
        <v>17.316499637451898</v>
      </c>
      <c r="M426" s="98">
        <f t="shared" si="62"/>
        <v>17.266999637451899</v>
      </c>
      <c r="N426" s="116">
        <f t="shared" si="63"/>
        <v>17.316999637451897</v>
      </c>
      <c r="O426" s="117">
        <f t="shared" si="64"/>
        <v>17.291999637451898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17.317499637451899</v>
      </c>
      <c r="L427" s="115">
        <f t="shared" si="69"/>
        <v>17.366499637451899</v>
      </c>
      <c r="M427" s="98">
        <f t="shared" si="62"/>
        <v>17.3169996374519</v>
      </c>
      <c r="N427" s="116">
        <f t="shared" si="63"/>
        <v>17.366999637451897</v>
      </c>
      <c r="O427" s="117">
        <f t="shared" si="64"/>
        <v>17.341999637451899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17.3674996374519</v>
      </c>
      <c r="L428" s="115">
        <f t="shared" si="69"/>
        <v>17.416499637451899</v>
      </c>
      <c r="M428" s="98">
        <f t="shared" si="62"/>
        <v>17.366999637451901</v>
      </c>
      <c r="N428" s="116">
        <f t="shared" si="63"/>
        <v>17.416999637451898</v>
      </c>
      <c r="O428" s="117">
        <f t="shared" si="64"/>
        <v>17.391999637451899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17.4174996374519</v>
      </c>
      <c r="L429" s="115">
        <f t="shared" si="69"/>
        <v>17.4664996374519</v>
      </c>
      <c r="M429" s="98">
        <f t="shared" si="62"/>
        <v>17.416999637451902</v>
      </c>
      <c r="N429" s="116">
        <f t="shared" si="63"/>
        <v>17.466999637451899</v>
      </c>
      <c r="O429" s="117">
        <f t="shared" si="64"/>
        <v>17.4419996374519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17.467499637451901</v>
      </c>
      <c r="L430" s="115">
        <f t="shared" si="69"/>
        <v>17.516499637451901</v>
      </c>
      <c r="M430" s="98">
        <f t="shared" si="62"/>
        <v>17.466999637451902</v>
      </c>
      <c r="N430" s="116">
        <f t="shared" si="63"/>
        <v>17.516999637451899</v>
      </c>
      <c r="O430" s="117">
        <f t="shared" si="64"/>
        <v>17.491999637451901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17.517499637451902</v>
      </c>
      <c r="L431" s="115">
        <f t="shared" si="69"/>
        <v>17.566499637451901</v>
      </c>
      <c r="M431" s="98">
        <f t="shared" si="62"/>
        <v>17.516999637451903</v>
      </c>
      <c r="N431" s="116">
        <f t="shared" si="63"/>
        <v>17.5669996374519</v>
      </c>
      <c r="O431" s="117">
        <f t="shared" si="64"/>
        <v>17.541999637451902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17.567499637451903</v>
      </c>
      <c r="L432" s="115">
        <f t="shared" si="69"/>
        <v>17.616499637451902</v>
      </c>
      <c r="M432" s="98">
        <f t="shared" si="62"/>
        <v>17.566999637451904</v>
      </c>
      <c r="N432" s="116">
        <f t="shared" si="63"/>
        <v>17.616999637451901</v>
      </c>
      <c r="O432" s="117">
        <f t="shared" si="64"/>
        <v>17.591999637451902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17.617499637451903</v>
      </c>
      <c r="L433" s="115">
        <f t="shared" si="69"/>
        <v>17.666499637451903</v>
      </c>
      <c r="M433" s="98">
        <f t="shared" si="62"/>
        <v>17.616999637451904</v>
      </c>
      <c r="N433" s="116">
        <f t="shared" si="63"/>
        <v>17.666999637451902</v>
      </c>
      <c r="O433" s="117">
        <f t="shared" si="64"/>
        <v>17.641999637451903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17.667499637451904</v>
      </c>
      <c r="L434" s="115">
        <f t="shared" si="69"/>
        <v>17.716499637451903</v>
      </c>
      <c r="M434" s="98">
        <f t="shared" si="62"/>
        <v>17.666999637451905</v>
      </c>
      <c r="N434" s="116">
        <f t="shared" si="63"/>
        <v>17.716999637451902</v>
      </c>
      <c r="O434" s="117">
        <f t="shared" si="64"/>
        <v>17.691999637451904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17.717499637451905</v>
      </c>
      <c r="L435" s="115">
        <f t="shared" si="69"/>
        <v>17.766499637451904</v>
      </c>
      <c r="M435" s="98">
        <f t="shared" si="62"/>
        <v>17.716999637451906</v>
      </c>
      <c r="N435" s="116">
        <f t="shared" si="63"/>
        <v>17.766999637451903</v>
      </c>
      <c r="O435" s="117">
        <f t="shared" si="64"/>
        <v>17.741999637451904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17.767499637451905</v>
      </c>
      <c r="L436" s="115">
        <f t="shared" si="69"/>
        <v>17.816499637451905</v>
      </c>
      <c r="M436" s="98">
        <f t="shared" si="62"/>
        <v>17.766999637451907</v>
      </c>
      <c r="N436" s="116">
        <f t="shared" si="63"/>
        <v>17.816999637451904</v>
      </c>
      <c r="O436" s="117">
        <f t="shared" si="64"/>
        <v>17.791999637451905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17.817499637451906</v>
      </c>
      <c r="L437" s="115">
        <f t="shared" si="69"/>
        <v>17.866499637451906</v>
      </c>
      <c r="M437" s="98">
        <f t="shared" si="62"/>
        <v>17.816999637451907</v>
      </c>
      <c r="N437" s="116">
        <f t="shared" si="63"/>
        <v>17.866999637451904</v>
      </c>
      <c r="O437" s="117">
        <f t="shared" si="64"/>
        <v>17.841999637451906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17.867499637451907</v>
      </c>
      <c r="L438" s="115">
        <f t="shared" si="69"/>
        <v>17.916499637451906</v>
      </c>
      <c r="M438" s="98">
        <f t="shared" si="62"/>
        <v>17.866999637451908</v>
      </c>
      <c r="N438" s="116">
        <f t="shared" si="63"/>
        <v>17.916999637451905</v>
      </c>
      <c r="O438" s="117">
        <f t="shared" si="64"/>
        <v>17.891999637451907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17.917499637451908</v>
      </c>
      <c r="L439" s="115">
        <f t="shared" si="69"/>
        <v>17.966499637451907</v>
      </c>
      <c r="M439" s="98">
        <f t="shared" si="62"/>
        <v>17.916999637451909</v>
      </c>
      <c r="N439" s="116">
        <f t="shared" si="63"/>
        <v>17.966999637451906</v>
      </c>
      <c r="O439" s="117">
        <f t="shared" si="64"/>
        <v>17.941999637451907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17.967499637451908</v>
      </c>
      <c r="L440" s="115">
        <f t="shared" si="69"/>
        <v>18.016499637451908</v>
      </c>
      <c r="M440" s="98">
        <f t="shared" si="62"/>
        <v>17.966999637451909</v>
      </c>
      <c r="N440" s="116">
        <f t="shared" si="63"/>
        <v>18.016999637451907</v>
      </c>
      <c r="O440" s="117">
        <f t="shared" si="64"/>
        <v>17.991999637451908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18.017499637451909</v>
      </c>
      <c r="L441" s="115">
        <f t="shared" si="69"/>
        <v>18.066499637451908</v>
      </c>
      <c r="M441" s="98">
        <f t="shared" si="62"/>
        <v>18.01699963745191</v>
      </c>
      <c r="N441" s="116">
        <f t="shared" si="63"/>
        <v>18.066999637451907</v>
      </c>
      <c r="O441" s="117">
        <f t="shared" si="64"/>
        <v>18.041999637451909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18.06749963745191</v>
      </c>
      <c r="L442" s="115">
        <f t="shared" si="69"/>
        <v>18.116499637451909</v>
      </c>
      <c r="M442" s="98">
        <f t="shared" si="62"/>
        <v>18.066999637451911</v>
      </c>
      <c r="N442" s="116">
        <f t="shared" si="63"/>
        <v>18.116999637451908</v>
      </c>
      <c r="O442" s="117">
        <f t="shared" si="64"/>
        <v>18.091999637451909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18.11749963745191</v>
      </c>
      <c r="L443" s="115">
        <f t="shared" si="69"/>
        <v>18.16649963745191</v>
      </c>
      <c r="M443" s="98">
        <f t="shared" si="62"/>
        <v>18.116999637451912</v>
      </c>
      <c r="N443" s="116">
        <f t="shared" si="63"/>
        <v>18.166999637451909</v>
      </c>
      <c r="O443" s="117">
        <f t="shared" si="64"/>
        <v>18.14199963745191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18.167499637451911</v>
      </c>
      <c r="L444" s="115">
        <f t="shared" si="69"/>
        <v>18.216499637451911</v>
      </c>
      <c r="M444" s="98">
        <f t="shared" si="62"/>
        <v>18.166999637451912</v>
      </c>
      <c r="N444" s="116">
        <f t="shared" si="63"/>
        <v>18.216999637451909</v>
      </c>
      <c r="O444" s="117">
        <f t="shared" si="64"/>
        <v>18.191999637451911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18.217499637451912</v>
      </c>
      <c r="L445" s="115">
        <f t="shared" si="69"/>
        <v>18.266499637451911</v>
      </c>
      <c r="M445" s="98">
        <f t="shared" si="62"/>
        <v>18.216999637451913</v>
      </c>
      <c r="N445" s="116">
        <f t="shared" si="63"/>
        <v>18.26699963745191</v>
      </c>
      <c r="O445" s="117">
        <f t="shared" si="64"/>
        <v>18.241999637451912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18.267499637451913</v>
      </c>
      <c r="L446" s="115">
        <f t="shared" si="69"/>
        <v>18.316499637451912</v>
      </c>
      <c r="M446" s="98">
        <f t="shared" si="62"/>
        <v>18.266999637451914</v>
      </c>
      <c r="N446" s="116">
        <f t="shared" si="63"/>
        <v>18.316999637451911</v>
      </c>
      <c r="O446" s="117">
        <f t="shared" si="64"/>
        <v>18.291999637451912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18.317499637451913</v>
      </c>
      <c r="L447" s="115">
        <f t="shared" si="69"/>
        <v>18.366499637451913</v>
      </c>
      <c r="M447" s="98">
        <f t="shared" si="62"/>
        <v>18.316999637451914</v>
      </c>
      <c r="N447" s="116">
        <f t="shared" si="63"/>
        <v>18.366999637451912</v>
      </c>
      <c r="O447" s="117">
        <f t="shared" si="64"/>
        <v>18.341999637451913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18.367499637451914</v>
      </c>
      <c r="L448" s="115">
        <f t="shared" si="69"/>
        <v>18.416499637451913</v>
      </c>
      <c r="M448" s="98">
        <f t="shared" si="62"/>
        <v>18.366999637451915</v>
      </c>
      <c r="N448" s="116">
        <f t="shared" si="63"/>
        <v>18.416999637451912</v>
      </c>
      <c r="O448" s="117">
        <f t="shared" si="64"/>
        <v>18.391999637451914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18.417499637451915</v>
      </c>
      <c r="L449" s="115">
        <f t="shared" si="69"/>
        <v>18.466499637451914</v>
      </c>
      <c r="M449" s="98">
        <f t="shared" si="62"/>
        <v>18.416999637451916</v>
      </c>
      <c r="N449" s="116">
        <f t="shared" si="63"/>
        <v>18.466999637451913</v>
      </c>
      <c r="O449" s="117">
        <f t="shared" si="64"/>
        <v>18.441999637451914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18.467499637451915</v>
      </c>
      <c r="L450" s="115">
        <f t="shared" si="69"/>
        <v>18.516499637451915</v>
      </c>
      <c r="M450" s="98">
        <f t="shared" si="62"/>
        <v>18.466999637451917</v>
      </c>
      <c r="N450" s="116">
        <f t="shared" si="63"/>
        <v>18.516999637451914</v>
      </c>
      <c r="O450" s="117">
        <f t="shared" si="64"/>
        <v>18.491999637451915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18.517499637451916</v>
      </c>
      <c r="L451" s="115">
        <f t="shared" si="69"/>
        <v>18.566499637451916</v>
      </c>
      <c r="M451" s="98">
        <f t="shared" si="62"/>
        <v>18.516999637451917</v>
      </c>
      <c r="N451" s="116">
        <f t="shared" si="63"/>
        <v>18.566999637451914</v>
      </c>
      <c r="O451" s="117">
        <f t="shared" si="64"/>
        <v>18.541999637451916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18.567499637451917</v>
      </c>
      <c r="L452" s="115">
        <f t="shared" si="69"/>
        <v>18.616499637451916</v>
      </c>
      <c r="M452" s="98">
        <f t="shared" si="62"/>
        <v>18.566999637451918</v>
      </c>
      <c r="N452" s="116">
        <f t="shared" si="63"/>
        <v>18.616999637451915</v>
      </c>
      <c r="O452" s="117">
        <f t="shared" si="64"/>
        <v>18.591999637451917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18.617499637451917</v>
      </c>
      <c r="L453" s="115">
        <f t="shared" si="69"/>
        <v>18.666499637451917</v>
      </c>
      <c r="M453" s="98">
        <f t="shared" ref="M453:M516" si="72">K453-5*10^-(D$2+1)</f>
        <v>18.616999637451919</v>
      </c>
      <c r="N453" s="116">
        <f t="shared" ref="N453:N516" si="73">L453+5*10^-(D$2+1)</f>
        <v>18.666999637451916</v>
      </c>
      <c r="O453" s="117">
        <f t="shared" ref="O453:O516" si="74">AVERAGE(K453,L453)</f>
        <v>18.641999637451917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18.667499637451918</v>
      </c>
      <c r="L454" s="115">
        <f t="shared" ref="L454:L517" si="79">K454+$I$4-POWER(10,-$D$2)</f>
        <v>18.716499637451918</v>
      </c>
      <c r="M454" s="98">
        <f t="shared" si="72"/>
        <v>18.666999637451919</v>
      </c>
      <c r="N454" s="116">
        <f t="shared" si="73"/>
        <v>18.716999637451917</v>
      </c>
      <c r="O454" s="117">
        <f t="shared" si="74"/>
        <v>18.691999637451918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18.717499637451919</v>
      </c>
      <c r="L455" s="115">
        <f t="shared" si="79"/>
        <v>18.766499637451918</v>
      </c>
      <c r="M455" s="98">
        <f t="shared" si="72"/>
        <v>18.71699963745192</v>
      </c>
      <c r="N455" s="116">
        <f t="shared" si="73"/>
        <v>18.766999637451917</v>
      </c>
      <c r="O455" s="117">
        <f t="shared" si="74"/>
        <v>18.741999637451919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18.76749963745192</v>
      </c>
      <c r="L456" s="115">
        <f t="shared" si="79"/>
        <v>18.816499637451919</v>
      </c>
      <c r="M456" s="98">
        <f t="shared" si="72"/>
        <v>18.766999637451921</v>
      </c>
      <c r="N456" s="116">
        <f t="shared" si="73"/>
        <v>18.816999637451918</v>
      </c>
      <c r="O456" s="117">
        <f t="shared" si="74"/>
        <v>18.791999637451919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18.81749963745192</v>
      </c>
      <c r="L457" s="115">
        <f t="shared" si="79"/>
        <v>18.86649963745192</v>
      </c>
      <c r="M457" s="98">
        <f t="shared" si="72"/>
        <v>18.816999637451922</v>
      </c>
      <c r="N457" s="116">
        <f t="shared" si="73"/>
        <v>18.866999637451919</v>
      </c>
      <c r="O457" s="117">
        <f t="shared" si="74"/>
        <v>18.84199963745192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18.867499637451921</v>
      </c>
      <c r="L458" s="115">
        <f t="shared" si="79"/>
        <v>18.916499637451921</v>
      </c>
      <c r="M458" s="98">
        <f t="shared" si="72"/>
        <v>18.866999637451922</v>
      </c>
      <c r="N458" s="116">
        <f t="shared" si="73"/>
        <v>18.916999637451919</v>
      </c>
      <c r="O458" s="117">
        <f t="shared" si="74"/>
        <v>18.891999637451921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18.917499637451922</v>
      </c>
      <c r="L459" s="115">
        <f t="shared" si="79"/>
        <v>18.966499637451921</v>
      </c>
      <c r="M459" s="98">
        <f t="shared" si="72"/>
        <v>18.916999637451923</v>
      </c>
      <c r="N459" s="116">
        <f t="shared" si="73"/>
        <v>18.96699963745192</v>
      </c>
      <c r="O459" s="117">
        <f t="shared" si="74"/>
        <v>18.941999637451922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18.967499637451922</v>
      </c>
      <c r="L460" s="115">
        <f t="shared" si="79"/>
        <v>19.016499637451922</v>
      </c>
      <c r="M460" s="98">
        <f t="shared" si="72"/>
        <v>18.966999637451924</v>
      </c>
      <c r="N460" s="116">
        <f t="shared" si="73"/>
        <v>19.016999637451921</v>
      </c>
      <c r="O460" s="117">
        <f t="shared" si="74"/>
        <v>18.991999637451922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19.017499637451923</v>
      </c>
      <c r="L461" s="115">
        <f t="shared" si="79"/>
        <v>19.066499637451923</v>
      </c>
      <c r="M461" s="98">
        <f t="shared" si="72"/>
        <v>19.016999637451924</v>
      </c>
      <c r="N461" s="116">
        <f t="shared" si="73"/>
        <v>19.066999637451922</v>
      </c>
      <c r="O461" s="117">
        <f t="shared" si="74"/>
        <v>19.041999637451923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19.067499637451924</v>
      </c>
      <c r="L462" s="115">
        <f t="shared" si="79"/>
        <v>19.116499637451923</v>
      </c>
      <c r="M462" s="98">
        <f t="shared" si="72"/>
        <v>19.066999637451925</v>
      </c>
      <c r="N462" s="116">
        <f t="shared" si="73"/>
        <v>19.116999637451922</v>
      </c>
      <c r="O462" s="117">
        <f t="shared" si="74"/>
        <v>19.091999637451924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19.117499637451925</v>
      </c>
      <c r="L463" s="115">
        <f t="shared" si="79"/>
        <v>19.166499637451924</v>
      </c>
      <c r="M463" s="98">
        <f t="shared" si="72"/>
        <v>19.116999637451926</v>
      </c>
      <c r="N463" s="116">
        <f t="shared" si="73"/>
        <v>19.166999637451923</v>
      </c>
      <c r="O463" s="117">
        <f t="shared" si="74"/>
        <v>19.141999637451924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19.167499637451925</v>
      </c>
      <c r="L464" s="115">
        <f t="shared" si="79"/>
        <v>19.216499637451925</v>
      </c>
      <c r="M464" s="98">
        <f t="shared" si="72"/>
        <v>19.166999637451926</v>
      </c>
      <c r="N464" s="116">
        <f t="shared" si="73"/>
        <v>19.216999637451924</v>
      </c>
      <c r="O464" s="117">
        <f t="shared" si="74"/>
        <v>19.191999637451925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19.217499637451926</v>
      </c>
      <c r="L465" s="115">
        <f t="shared" si="79"/>
        <v>19.266499637451926</v>
      </c>
      <c r="M465" s="98">
        <f t="shared" si="72"/>
        <v>19.216999637451927</v>
      </c>
      <c r="N465" s="116">
        <f t="shared" si="73"/>
        <v>19.266999637451924</v>
      </c>
      <c r="O465" s="117">
        <f t="shared" si="74"/>
        <v>19.241999637451926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19.267499637451927</v>
      </c>
      <c r="L466" s="115">
        <f t="shared" si="79"/>
        <v>19.316499637451926</v>
      </c>
      <c r="M466" s="98">
        <f t="shared" si="72"/>
        <v>19.266999637451928</v>
      </c>
      <c r="N466" s="116">
        <f t="shared" si="73"/>
        <v>19.316999637451925</v>
      </c>
      <c r="O466" s="117">
        <f t="shared" si="74"/>
        <v>19.291999637451926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19.317499637451927</v>
      </c>
      <c r="L467" s="115">
        <f t="shared" si="79"/>
        <v>19.366499637451927</v>
      </c>
      <c r="M467" s="98">
        <f t="shared" si="72"/>
        <v>19.316999637451929</v>
      </c>
      <c r="N467" s="116">
        <f t="shared" si="73"/>
        <v>19.366999637451926</v>
      </c>
      <c r="O467" s="117">
        <f t="shared" si="74"/>
        <v>19.341999637451927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19.367499637451928</v>
      </c>
      <c r="L468" s="115">
        <f t="shared" si="79"/>
        <v>19.416499637451928</v>
      </c>
      <c r="M468" s="98">
        <f t="shared" si="72"/>
        <v>19.366999637451929</v>
      </c>
      <c r="N468" s="116">
        <f t="shared" si="73"/>
        <v>19.416999637451926</v>
      </c>
      <c r="O468" s="117">
        <f t="shared" si="74"/>
        <v>19.391999637451928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19.417499637451929</v>
      </c>
      <c r="L469" s="115">
        <f t="shared" si="79"/>
        <v>19.466499637451928</v>
      </c>
      <c r="M469" s="98">
        <f t="shared" si="72"/>
        <v>19.41699963745193</v>
      </c>
      <c r="N469" s="116">
        <f t="shared" si="73"/>
        <v>19.466999637451927</v>
      </c>
      <c r="O469" s="117">
        <f t="shared" si="74"/>
        <v>19.441999637451929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19.46749963745193</v>
      </c>
      <c r="L470" s="115">
        <f t="shared" si="79"/>
        <v>19.516499637451929</v>
      </c>
      <c r="M470" s="98">
        <f t="shared" si="72"/>
        <v>19.466999637451931</v>
      </c>
      <c r="N470" s="116">
        <f t="shared" si="73"/>
        <v>19.516999637451928</v>
      </c>
      <c r="O470" s="117">
        <f t="shared" si="74"/>
        <v>19.491999637451929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19.51749963745193</v>
      </c>
      <c r="L471" s="115">
        <f t="shared" si="79"/>
        <v>19.56649963745193</v>
      </c>
      <c r="M471" s="98">
        <f t="shared" si="72"/>
        <v>19.516999637451931</v>
      </c>
      <c r="N471" s="116">
        <f t="shared" si="73"/>
        <v>19.566999637451929</v>
      </c>
      <c r="O471" s="117">
        <f t="shared" si="74"/>
        <v>19.54199963745193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19.567499637451931</v>
      </c>
      <c r="L472" s="115">
        <f t="shared" si="79"/>
        <v>19.61649963745193</v>
      </c>
      <c r="M472" s="98">
        <f t="shared" si="72"/>
        <v>19.566999637451932</v>
      </c>
      <c r="N472" s="116">
        <f t="shared" si="73"/>
        <v>19.616999637451929</v>
      </c>
      <c r="O472" s="117">
        <f t="shared" si="74"/>
        <v>19.591999637451931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19.617499637451932</v>
      </c>
      <c r="L473" s="115">
        <f t="shared" si="79"/>
        <v>19.666499637451931</v>
      </c>
      <c r="M473" s="98">
        <f t="shared" si="72"/>
        <v>19.616999637451933</v>
      </c>
      <c r="N473" s="116">
        <f t="shared" si="73"/>
        <v>19.66699963745193</v>
      </c>
      <c r="O473" s="117">
        <f t="shared" si="74"/>
        <v>19.641999637451931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19.667499637451932</v>
      </c>
      <c r="L474" s="115">
        <f t="shared" si="79"/>
        <v>19.716499637451932</v>
      </c>
      <c r="M474" s="98">
        <f t="shared" si="72"/>
        <v>19.666999637451934</v>
      </c>
      <c r="N474" s="116">
        <f t="shared" si="73"/>
        <v>19.716999637451931</v>
      </c>
      <c r="O474" s="117">
        <f t="shared" si="74"/>
        <v>19.691999637451932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19.717499637451933</v>
      </c>
      <c r="L475" s="115">
        <f t="shared" si="79"/>
        <v>19.766499637451933</v>
      </c>
      <c r="M475" s="98">
        <f t="shared" si="72"/>
        <v>19.716999637451934</v>
      </c>
      <c r="N475" s="116">
        <f t="shared" si="73"/>
        <v>19.766999637451931</v>
      </c>
      <c r="O475" s="117">
        <f t="shared" si="74"/>
        <v>19.741999637451933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19.767499637451934</v>
      </c>
      <c r="L476" s="115">
        <f t="shared" si="79"/>
        <v>19.816499637451933</v>
      </c>
      <c r="M476" s="98">
        <f t="shared" si="72"/>
        <v>19.766999637451935</v>
      </c>
      <c r="N476" s="116">
        <f t="shared" si="73"/>
        <v>19.816999637451932</v>
      </c>
      <c r="O476" s="117">
        <f t="shared" si="74"/>
        <v>19.791999637451934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19.817499637451935</v>
      </c>
      <c r="L477" s="115">
        <f t="shared" si="79"/>
        <v>19.866499637451934</v>
      </c>
      <c r="M477" s="98">
        <f t="shared" si="72"/>
        <v>19.816999637451936</v>
      </c>
      <c r="N477" s="116">
        <f t="shared" si="73"/>
        <v>19.866999637451933</v>
      </c>
      <c r="O477" s="117">
        <f t="shared" si="74"/>
        <v>19.841999637451934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19.867499637451935</v>
      </c>
      <c r="L478" s="115">
        <f t="shared" si="79"/>
        <v>19.916499637451935</v>
      </c>
      <c r="M478" s="98">
        <f t="shared" si="72"/>
        <v>19.866999637451936</v>
      </c>
      <c r="N478" s="116">
        <f t="shared" si="73"/>
        <v>19.916999637451934</v>
      </c>
      <c r="O478" s="117">
        <f t="shared" si="74"/>
        <v>19.891999637451935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19.917499637451936</v>
      </c>
      <c r="L479" s="115">
        <f t="shared" si="79"/>
        <v>19.966499637451935</v>
      </c>
      <c r="M479" s="98">
        <f t="shared" si="72"/>
        <v>19.916999637451937</v>
      </c>
      <c r="N479" s="116">
        <f t="shared" si="73"/>
        <v>19.966999637451934</v>
      </c>
      <c r="O479" s="117">
        <f t="shared" si="74"/>
        <v>19.941999637451936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19.967499637451937</v>
      </c>
      <c r="L480" s="115">
        <f t="shared" si="79"/>
        <v>20.016499637451936</v>
      </c>
      <c r="M480" s="98">
        <f t="shared" si="72"/>
        <v>19.966999637451938</v>
      </c>
      <c r="N480" s="116">
        <f t="shared" si="73"/>
        <v>20.016999637451935</v>
      </c>
      <c r="O480" s="117">
        <f t="shared" si="74"/>
        <v>19.991999637451936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20.017499637451937</v>
      </c>
      <c r="L481" s="115">
        <f t="shared" si="79"/>
        <v>20.066499637451937</v>
      </c>
      <c r="M481" s="98">
        <f t="shared" si="72"/>
        <v>20.016999637451939</v>
      </c>
      <c r="N481" s="116">
        <f t="shared" si="73"/>
        <v>20.066999637451936</v>
      </c>
      <c r="O481" s="117">
        <f t="shared" si="74"/>
        <v>20.041999637451937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20.067499637451938</v>
      </c>
      <c r="L482" s="115">
        <f t="shared" si="79"/>
        <v>20.116499637451938</v>
      </c>
      <c r="M482" s="98">
        <f t="shared" si="72"/>
        <v>20.066999637451939</v>
      </c>
      <c r="N482" s="116">
        <f t="shared" si="73"/>
        <v>20.116999637451936</v>
      </c>
      <c r="O482" s="117">
        <f t="shared" si="74"/>
        <v>20.091999637451938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20.117499637451939</v>
      </c>
      <c r="L483" s="115">
        <f t="shared" si="79"/>
        <v>20.166499637451938</v>
      </c>
      <c r="M483" s="98">
        <f t="shared" si="72"/>
        <v>20.11699963745194</v>
      </c>
      <c r="N483" s="116">
        <f t="shared" si="73"/>
        <v>20.166999637451937</v>
      </c>
      <c r="O483" s="117">
        <f t="shared" si="74"/>
        <v>20.141999637451939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20.16749963745194</v>
      </c>
      <c r="L484" s="115">
        <f t="shared" si="79"/>
        <v>20.216499637451939</v>
      </c>
      <c r="M484" s="98">
        <f t="shared" si="72"/>
        <v>20.166999637451941</v>
      </c>
      <c r="N484" s="116">
        <f t="shared" si="73"/>
        <v>20.216999637451938</v>
      </c>
      <c r="O484" s="117">
        <f t="shared" si="74"/>
        <v>20.191999637451939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20.21749963745194</v>
      </c>
      <c r="L485" s="115">
        <f t="shared" si="79"/>
        <v>20.26649963745194</v>
      </c>
      <c r="M485" s="98">
        <f t="shared" si="72"/>
        <v>20.216999637451941</v>
      </c>
      <c r="N485" s="116">
        <f t="shared" si="73"/>
        <v>20.266999637451939</v>
      </c>
      <c r="O485" s="117">
        <f t="shared" si="74"/>
        <v>20.24199963745194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20.267499637451941</v>
      </c>
      <c r="L486" s="115">
        <f t="shared" si="79"/>
        <v>20.31649963745194</v>
      </c>
      <c r="M486" s="98">
        <f t="shared" si="72"/>
        <v>20.266999637451942</v>
      </c>
      <c r="N486" s="116">
        <f t="shared" si="73"/>
        <v>20.316999637451939</v>
      </c>
      <c r="O486" s="117">
        <f t="shared" si="74"/>
        <v>20.291999637451941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20.317499637451942</v>
      </c>
      <c r="L487" s="115">
        <f t="shared" si="79"/>
        <v>20.366499637451941</v>
      </c>
      <c r="M487" s="98">
        <f t="shared" si="72"/>
        <v>20.316999637451943</v>
      </c>
      <c r="N487" s="116">
        <f t="shared" si="73"/>
        <v>20.36699963745194</v>
      </c>
      <c r="O487" s="117">
        <f t="shared" si="74"/>
        <v>20.341999637451941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20.367499637451942</v>
      </c>
      <c r="L488" s="115">
        <f t="shared" si="79"/>
        <v>20.416499637451942</v>
      </c>
      <c r="M488" s="98">
        <f t="shared" si="72"/>
        <v>20.366999637451944</v>
      </c>
      <c r="N488" s="116">
        <f t="shared" si="73"/>
        <v>20.416999637451941</v>
      </c>
      <c r="O488" s="117">
        <f t="shared" si="74"/>
        <v>20.391999637451942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20.417499637451943</v>
      </c>
      <c r="L489" s="115">
        <f t="shared" si="79"/>
        <v>20.466499637451943</v>
      </c>
      <c r="M489" s="98">
        <f t="shared" si="72"/>
        <v>20.416999637451944</v>
      </c>
      <c r="N489" s="116">
        <f t="shared" si="73"/>
        <v>20.466999637451941</v>
      </c>
      <c r="O489" s="117">
        <f t="shared" si="74"/>
        <v>20.441999637451943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20.467499637451944</v>
      </c>
      <c r="L490" s="115">
        <f t="shared" si="79"/>
        <v>20.516499637451943</v>
      </c>
      <c r="M490" s="98">
        <f t="shared" si="72"/>
        <v>20.466999637451945</v>
      </c>
      <c r="N490" s="116">
        <f t="shared" si="73"/>
        <v>20.516999637451942</v>
      </c>
      <c r="O490" s="117">
        <f t="shared" si="74"/>
        <v>20.491999637451944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20.517499637451944</v>
      </c>
      <c r="L491" s="115">
        <f t="shared" si="79"/>
        <v>20.566499637451944</v>
      </c>
      <c r="M491" s="98">
        <f t="shared" si="72"/>
        <v>20.516999637451946</v>
      </c>
      <c r="N491" s="116">
        <f t="shared" si="73"/>
        <v>20.566999637451943</v>
      </c>
      <c r="O491" s="117">
        <f t="shared" si="74"/>
        <v>20.541999637451944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20.567499637451945</v>
      </c>
      <c r="L492" s="115">
        <f t="shared" si="79"/>
        <v>20.616499637451945</v>
      </c>
      <c r="M492" s="98">
        <f t="shared" si="72"/>
        <v>20.566999637451946</v>
      </c>
      <c r="N492" s="116">
        <f t="shared" si="73"/>
        <v>20.616999637451944</v>
      </c>
      <c r="O492" s="117">
        <f t="shared" si="74"/>
        <v>20.591999637451945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20.617499637451946</v>
      </c>
      <c r="L493" s="115">
        <f t="shared" si="79"/>
        <v>20.666499637451945</v>
      </c>
      <c r="M493" s="98">
        <f t="shared" si="72"/>
        <v>20.616999637451947</v>
      </c>
      <c r="N493" s="116">
        <f t="shared" si="73"/>
        <v>20.666999637451944</v>
      </c>
      <c r="O493" s="117">
        <f t="shared" si="74"/>
        <v>20.641999637451946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20.667499637451947</v>
      </c>
      <c r="L494" s="115">
        <f t="shared" si="79"/>
        <v>20.716499637451946</v>
      </c>
      <c r="M494" s="98">
        <f t="shared" si="72"/>
        <v>20.666999637451948</v>
      </c>
      <c r="N494" s="116">
        <f t="shared" si="73"/>
        <v>20.716999637451945</v>
      </c>
      <c r="O494" s="117">
        <f t="shared" si="74"/>
        <v>20.691999637451946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20.717499637451947</v>
      </c>
      <c r="L495" s="115">
        <f t="shared" si="79"/>
        <v>20.766499637451947</v>
      </c>
      <c r="M495" s="98">
        <f t="shared" si="72"/>
        <v>20.716999637451949</v>
      </c>
      <c r="N495" s="116">
        <f t="shared" si="73"/>
        <v>20.766999637451946</v>
      </c>
      <c r="O495" s="117">
        <f t="shared" si="74"/>
        <v>20.741999637451947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20.767499637451948</v>
      </c>
      <c r="L496" s="115">
        <f t="shared" si="79"/>
        <v>20.816499637451948</v>
      </c>
      <c r="M496" s="98">
        <f t="shared" si="72"/>
        <v>20.766999637451949</v>
      </c>
      <c r="N496" s="116">
        <f t="shared" si="73"/>
        <v>20.816999637451946</v>
      </c>
      <c r="O496" s="117">
        <f t="shared" si="74"/>
        <v>20.791999637451948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20.817499637451949</v>
      </c>
      <c r="L497" s="115">
        <f t="shared" si="79"/>
        <v>20.866499637451948</v>
      </c>
      <c r="M497" s="98">
        <f t="shared" si="72"/>
        <v>20.81699963745195</v>
      </c>
      <c r="N497" s="116">
        <f t="shared" si="73"/>
        <v>20.866999637451947</v>
      </c>
      <c r="O497" s="117">
        <f t="shared" si="74"/>
        <v>20.841999637451949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20.867499637451949</v>
      </c>
      <c r="L498" s="115">
        <f t="shared" si="79"/>
        <v>20.916499637451949</v>
      </c>
      <c r="M498" s="98">
        <f t="shared" si="72"/>
        <v>20.866999637451951</v>
      </c>
      <c r="N498" s="116">
        <f t="shared" si="73"/>
        <v>20.916999637451948</v>
      </c>
      <c r="O498" s="117">
        <f t="shared" si="74"/>
        <v>20.891999637451949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20.91749963745195</v>
      </c>
      <c r="L499" s="115">
        <f t="shared" si="79"/>
        <v>20.96649963745195</v>
      </c>
      <c r="M499" s="98">
        <f t="shared" si="72"/>
        <v>20.916999637451951</v>
      </c>
      <c r="N499" s="116">
        <f t="shared" si="73"/>
        <v>20.966999637451949</v>
      </c>
      <c r="O499" s="117">
        <f t="shared" si="74"/>
        <v>20.94199963745195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20.967499637451951</v>
      </c>
      <c r="L500" s="115">
        <f t="shared" si="79"/>
        <v>21.01649963745195</v>
      </c>
      <c r="M500" s="98">
        <f t="shared" si="72"/>
        <v>20.966999637451952</v>
      </c>
      <c r="N500" s="116">
        <f t="shared" si="73"/>
        <v>21.016999637451949</v>
      </c>
      <c r="O500" s="117">
        <f t="shared" si="74"/>
        <v>20.991999637451951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21.017499637451952</v>
      </c>
      <c r="L501" s="115">
        <f t="shared" si="79"/>
        <v>21.066499637451951</v>
      </c>
      <c r="M501" s="98">
        <f t="shared" si="72"/>
        <v>21.016999637451953</v>
      </c>
      <c r="N501" s="116">
        <f t="shared" si="73"/>
        <v>21.06699963745195</v>
      </c>
      <c r="O501" s="117">
        <f t="shared" si="74"/>
        <v>21.041999637451951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21.067499637451952</v>
      </c>
      <c r="L502" s="115">
        <f t="shared" si="79"/>
        <v>21.116499637451952</v>
      </c>
      <c r="M502" s="98">
        <f t="shared" si="72"/>
        <v>21.066999637451953</v>
      </c>
      <c r="N502" s="116">
        <f t="shared" si="73"/>
        <v>21.116999637451951</v>
      </c>
      <c r="O502" s="117">
        <f t="shared" si="74"/>
        <v>21.091999637451952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21.117499637451953</v>
      </c>
      <c r="L503" s="115">
        <f t="shared" si="79"/>
        <v>21.166499637451953</v>
      </c>
      <c r="M503" s="98">
        <f t="shared" si="72"/>
        <v>21.116999637451954</v>
      </c>
      <c r="N503" s="116">
        <f t="shared" si="73"/>
        <v>21.166999637451951</v>
      </c>
      <c r="O503" s="117">
        <f t="shared" si="74"/>
        <v>21.141999637451953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21.167499637451954</v>
      </c>
      <c r="L504" s="115">
        <f t="shared" si="79"/>
        <v>21.216499637451953</v>
      </c>
      <c r="M504" s="98">
        <f t="shared" si="72"/>
        <v>21.166999637451955</v>
      </c>
      <c r="N504" s="116">
        <f t="shared" si="73"/>
        <v>21.216999637451952</v>
      </c>
      <c r="O504" s="117">
        <f t="shared" si="74"/>
        <v>21.191999637451953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21.217499637451954</v>
      </c>
      <c r="L505" s="115">
        <f t="shared" si="79"/>
        <v>21.266499637451954</v>
      </c>
      <c r="M505" s="98">
        <f t="shared" si="72"/>
        <v>21.216999637451956</v>
      </c>
      <c r="N505" s="116">
        <f t="shared" si="73"/>
        <v>21.266999637451953</v>
      </c>
      <c r="O505" s="117">
        <f t="shared" si="74"/>
        <v>21.241999637451954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21.267499637451955</v>
      </c>
      <c r="L506" s="115">
        <f t="shared" si="79"/>
        <v>21.316499637451955</v>
      </c>
      <c r="M506" s="98">
        <f t="shared" si="72"/>
        <v>21.266999637451956</v>
      </c>
      <c r="N506" s="116">
        <f t="shared" si="73"/>
        <v>21.316999637451953</v>
      </c>
      <c r="O506" s="117">
        <f t="shared" si="74"/>
        <v>21.291999637451955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21.317499637451956</v>
      </c>
      <c r="L507" s="115">
        <f t="shared" si="79"/>
        <v>21.366499637451955</v>
      </c>
      <c r="M507" s="98">
        <f t="shared" si="72"/>
        <v>21.316999637451957</v>
      </c>
      <c r="N507" s="116">
        <f t="shared" si="73"/>
        <v>21.366999637451954</v>
      </c>
      <c r="O507" s="117">
        <f t="shared" si="74"/>
        <v>21.341999637451956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21.367499637451957</v>
      </c>
      <c r="L508" s="115">
        <f t="shared" si="79"/>
        <v>21.416499637451956</v>
      </c>
      <c r="M508" s="98">
        <f t="shared" si="72"/>
        <v>21.366999637451958</v>
      </c>
      <c r="N508" s="116">
        <f t="shared" si="73"/>
        <v>21.416999637451955</v>
      </c>
      <c r="O508" s="117">
        <f t="shared" si="74"/>
        <v>21.391999637451956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21.417499637451957</v>
      </c>
      <c r="L509" s="115">
        <f t="shared" si="79"/>
        <v>21.466499637451957</v>
      </c>
      <c r="M509" s="98">
        <f t="shared" si="72"/>
        <v>21.416999637451958</v>
      </c>
      <c r="N509" s="116">
        <f t="shared" si="73"/>
        <v>21.466999637451956</v>
      </c>
      <c r="O509" s="117">
        <f t="shared" si="74"/>
        <v>21.441999637451957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21.467499637451958</v>
      </c>
      <c r="L510" s="115">
        <f t="shared" si="79"/>
        <v>21.516499637451957</v>
      </c>
      <c r="M510" s="98">
        <f t="shared" si="72"/>
        <v>21.466999637451959</v>
      </c>
      <c r="N510" s="116">
        <f t="shared" si="73"/>
        <v>21.516999637451956</v>
      </c>
      <c r="O510" s="117">
        <f t="shared" si="74"/>
        <v>21.491999637451958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21.517499637451959</v>
      </c>
      <c r="L511" s="115">
        <f t="shared" si="79"/>
        <v>21.566499637451958</v>
      </c>
      <c r="M511" s="98">
        <f t="shared" si="72"/>
        <v>21.51699963745196</v>
      </c>
      <c r="N511" s="116">
        <f t="shared" si="73"/>
        <v>21.566999637451957</v>
      </c>
      <c r="O511" s="117">
        <f t="shared" si="74"/>
        <v>21.541999637451958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21.567499637451959</v>
      </c>
      <c r="L512" s="115">
        <f t="shared" si="79"/>
        <v>21.616499637451959</v>
      </c>
      <c r="M512" s="98">
        <f t="shared" si="72"/>
        <v>21.566999637451961</v>
      </c>
      <c r="N512" s="116">
        <f t="shared" si="73"/>
        <v>21.616999637451958</v>
      </c>
      <c r="O512" s="117">
        <f t="shared" si="74"/>
        <v>21.591999637451959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21.61749963745196</v>
      </c>
      <c r="L513" s="115">
        <f t="shared" si="79"/>
        <v>21.66649963745196</v>
      </c>
      <c r="M513" s="98">
        <f t="shared" si="72"/>
        <v>21.616999637451961</v>
      </c>
      <c r="N513" s="116">
        <f t="shared" si="73"/>
        <v>21.666999637451958</v>
      </c>
      <c r="O513" s="117">
        <f t="shared" si="74"/>
        <v>21.64199963745196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21.667499637451961</v>
      </c>
      <c r="L514" s="115">
        <f t="shared" si="79"/>
        <v>21.71649963745196</v>
      </c>
      <c r="M514" s="98">
        <f t="shared" si="72"/>
        <v>21.666999637451962</v>
      </c>
      <c r="N514" s="116">
        <f t="shared" si="73"/>
        <v>21.716999637451959</v>
      </c>
      <c r="O514" s="117">
        <f t="shared" si="74"/>
        <v>21.691999637451961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21.717499637451962</v>
      </c>
      <c r="L515" s="115">
        <f t="shared" si="79"/>
        <v>21.766499637451961</v>
      </c>
      <c r="M515" s="98">
        <f t="shared" si="72"/>
        <v>21.716999637451963</v>
      </c>
      <c r="N515" s="116">
        <f t="shared" si="73"/>
        <v>21.76699963745196</v>
      </c>
      <c r="O515" s="117">
        <f t="shared" si="74"/>
        <v>21.741999637451961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21.767499637451962</v>
      </c>
      <c r="L516" s="115">
        <f t="shared" si="79"/>
        <v>21.816499637451962</v>
      </c>
      <c r="M516" s="98">
        <f t="shared" si="72"/>
        <v>21.766999637451963</v>
      </c>
      <c r="N516" s="116">
        <f t="shared" si="73"/>
        <v>21.816999637451961</v>
      </c>
      <c r="O516" s="117">
        <f t="shared" si="74"/>
        <v>21.791999637451962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21.817499637451963</v>
      </c>
      <c r="L517" s="115">
        <f t="shared" si="79"/>
        <v>21.866499637451962</v>
      </c>
      <c r="M517" s="98">
        <f t="shared" ref="M517:M580" si="82">K517-5*10^-(D$2+1)</f>
        <v>21.816999637451964</v>
      </c>
      <c r="N517" s="116">
        <f t="shared" ref="N517:N580" si="83">L517+5*10^-(D$2+1)</f>
        <v>21.866999637451961</v>
      </c>
      <c r="O517" s="117">
        <f t="shared" ref="O517:O580" si="84">AVERAGE(K517,L517)</f>
        <v>21.841999637451963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21.867499637451964</v>
      </c>
      <c r="L518" s="115">
        <f t="shared" ref="L518:L581" si="89">K518+$I$4-POWER(10,-$D$2)</f>
        <v>21.916499637451963</v>
      </c>
      <c r="M518" s="98">
        <f t="shared" si="82"/>
        <v>21.866999637451965</v>
      </c>
      <c r="N518" s="116">
        <f t="shared" si="83"/>
        <v>21.916999637451962</v>
      </c>
      <c r="O518" s="117">
        <f t="shared" si="84"/>
        <v>21.891999637451963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21.917499637451964</v>
      </c>
      <c r="L519" s="115">
        <f t="shared" si="89"/>
        <v>21.966499637451964</v>
      </c>
      <c r="M519" s="98">
        <f t="shared" si="82"/>
        <v>21.916999637451966</v>
      </c>
      <c r="N519" s="116">
        <f t="shared" si="83"/>
        <v>21.966999637451963</v>
      </c>
      <c r="O519" s="117">
        <f t="shared" si="84"/>
        <v>21.941999637451964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21.967499637451965</v>
      </c>
      <c r="L520" s="115">
        <f t="shared" si="89"/>
        <v>22.016499637451965</v>
      </c>
      <c r="M520" s="98">
        <f t="shared" si="82"/>
        <v>21.966999637451966</v>
      </c>
      <c r="N520" s="116">
        <f t="shared" si="83"/>
        <v>22.016999637451963</v>
      </c>
      <c r="O520" s="117">
        <f t="shared" si="84"/>
        <v>21.991999637451965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22.017499637451966</v>
      </c>
      <c r="L521" s="115">
        <f t="shared" si="89"/>
        <v>22.066499637451965</v>
      </c>
      <c r="M521" s="98">
        <f t="shared" si="82"/>
        <v>22.016999637451967</v>
      </c>
      <c r="N521" s="116">
        <f t="shared" si="83"/>
        <v>22.066999637451964</v>
      </c>
      <c r="O521" s="117">
        <f t="shared" si="84"/>
        <v>22.041999637451966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22.067499637451967</v>
      </c>
      <c r="L522" s="115">
        <f t="shared" si="89"/>
        <v>22.116499637451966</v>
      </c>
      <c r="M522" s="98">
        <f t="shared" si="82"/>
        <v>22.066999637451968</v>
      </c>
      <c r="N522" s="116">
        <f t="shared" si="83"/>
        <v>22.116999637451965</v>
      </c>
      <c r="O522" s="117">
        <f t="shared" si="84"/>
        <v>22.091999637451966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22.117499637451967</v>
      </c>
      <c r="L523" s="115">
        <f t="shared" si="89"/>
        <v>22.166499637451967</v>
      </c>
      <c r="M523" s="98">
        <f t="shared" si="82"/>
        <v>22.116999637451968</v>
      </c>
      <c r="N523" s="116">
        <f t="shared" si="83"/>
        <v>22.166999637451966</v>
      </c>
      <c r="O523" s="117">
        <f t="shared" si="84"/>
        <v>22.141999637451967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22.167499637451968</v>
      </c>
      <c r="L524" s="115">
        <f t="shared" si="89"/>
        <v>22.216499637451967</v>
      </c>
      <c r="M524" s="98">
        <f t="shared" si="82"/>
        <v>22.166999637451969</v>
      </c>
      <c r="N524" s="116">
        <f t="shared" si="83"/>
        <v>22.216999637451966</v>
      </c>
      <c r="O524" s="117">
        <f t="shared" si="84"/>
        <v>22.191999637451968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22.217499637451969</v>
      </c>
      <c r="L525" s="115">
        <f t="shared" si="89"/>
        <v>22.266499637451968</v>
      </c>
      <c r="M525" s="98">
        <f t="shared" si="82"/>
        <v>22.21699963745197</v>
      </c>
      <c r="N525" s="116">
        <f t="shared" si="83"/>
        <v>22.266999637451967</v>
      </c>
      <c r="O525" s="117">
        <f t="shared" si="84"/>
        <v>22.241999637451968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22.267499637451969</v>
      </c>
      <c r="L526" s="115">
        <f t="shared" si="89"/>
        <v>22.316499637451969</v>
      </c>
      <c r="M526" s="98">
        <f t="shared" si="82"/>
        <v>22.266999637451971</v>
      </c>
      <c r="N526" s="116">
        <f t="shared" si="83"/>
        <v>22.316999637451968</v>
      </c>
      <c r="O526" s="117">
        <f t="shared" si="84"/>
        <v>22.291999637451969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22.31749963745197</v>
      </c>
      <c r="L527" s="115">
        <f t="shared" si="89"/>
        <v>22.36649963745197</v>
      </c>
      <c r="M527" s="98">
        <f t="shared" si="82"/>
        <v>22.316999637451971</v>
      </c>
      <c r="N527" s="116">
        <f t="shared" si="83"/>
        <v>22.366999637451968</v>
      </c>
      <c r="O527" s="117">
        <f t="shared" si="84"/>
        <v>22.34199963745197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22.367499637451971</v>
      </c>
      <c r="L528" s="115">
        <f t="shared" si="89"/>
        <v>22.41649963745197</v>
      </c>
      <c r="M528" s="98">
        <f t="shared" si="82"/>
        <v>22.366999637451972</v>
      </c>
      <c r="N528" s="116">
        <f t="shared" si="83"/>
        <v>22.416999637451969</v>
      </c>
      <c r="O528" s="117">
        <f t="shared" si="84"/>
        <v>22.391999637451971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22.417499637451971</v>
      </c>
      <c r="L529" s="115">
        <f t="shared" si="89"/>
        <v>22.466499637451971</v>
      </c>
      <c r="M529" s="98">
        <f t="shared" si="82"/>
        <v>22.416999637451973</v>
      </c>
      <c r="N529" s="116">
        <f t="shared" si="83"/>
        <v>22.46699963745197</v>
      </c>
      <c r="O529" s="117">
        <f t="shared" si="84"/>
        <v>22.441999637451971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22.467499637451972</v>
      </c>
      <c r="L530" s="115">
        <f t="shared" si="89"/>
        <v>22.516499637451972</v>
      </c>
      <c r="M530" s="98">
        <f t="shared" si="82"/>
        <v>22.466999637451973</v>
      </c>
      <c r="N530" s="116">
        <f t="shared" si="83"/>
        <v>22.516999637451971</v>
      </c>
      <c r="O530" s="117">
        <f t="shared" si="84"/>
        <v>22.491999637451972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22.517499637451973</v>
      </c>
      <c r="L531" s="115">
        <f t="shared" si="89"/>
        <v>22.566499637451972</v>
      </c>
      <c r="M531" s="98">
        <f t="shared" si="82"/>
        <v>22.516999637451974</v>
      </c>
      <c r="N531" s="116">
        <f t="shared" si="83"/>
        <v>22.566999637451971</v>
      </c>
      <c r="O531" s="117">
        <f t="shared" si="84"/>
        <v>22.541999637451973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22.567499637451974</v>
      </c>
      <c r="L532" s="115">
        <f t="shared" si="89"/>
        <v>22.616499637451973</v>
      </c>
      <c r="M532" s="98">
        <f t="shared" si="82"/>
        <v>22.566999637451975</v>
      </c>
      <c r="N532" s="116">
        <f t="shared" si="83"/>
        <v>22.616999637451972</v>
      </c>
      <c r="O532" s="117">
        <f t="shared" si="84"/>
        <v>22.591999637451973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22.617499637451974</v>
      </c>
      <c r="L533" s="115">
        <f t="shared" si="89"/>
        <v>22.666499637451974</v>
      </c>
      <c r="M533" s="98">
        <f t="shared" si="82"/>
        <v>22.616999637451976</v>
      </c>
      <c r="N533" s="116">
        <f t="shared" si="83"/>
        <v>22.666999637451973</v>
      </c>
      <c r="O533" s="117">
        <f t="shared" si="84"/>
        <v>22.641999637451974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22.667499637451975</v>
      </c>
      <c r="L534" s="115">
        <f t="shared" si="89"/>
        <v>22.716499637451975</v>
      </c>
      <c r="M534" s="98">
        <f t="shared" si="82"/>
        <v>22.666999637451976</v>
      </c>
      <c r="N534" s="116">
        <f t="shared" si="83"/>
        <v>22.716999637451973</v>
      </c>
      <c r="O534" s="117">
        <f t="shared" si="84"/>
        <v>22.691999637451975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22.717499637451976</v>
      </c>
      <c r="L535" s="115">
        <f t="shared" si="89"/>
        <v>22.766499637451975</v>
      </c>
      <c r="M535" s="98">
        <f t="shared" si="82"/>
        <v>22.716999637451977</v>
      </c>
      <c r="N535" s="116">
        <f t="shared" si="83"/>
        <v>22.766999637451974</v>
      </c>
      <c r="O535" s="117">
        <f t="shared" si="84"/>
        <v>22.741999637451976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22.767499637451976</v>
      </c>
      <c r="L536" s="115">
        <f t="shared" si="89"/>
        <v>22.816499637451976</v>
      </c>
      <c r="M536" s="98">
        <f t="shared" si="82"/>
        <v>22.766999637451978</v>
      </c>
      <c r="N536" s="116">
        <f t="shared" si="83"/>
        <v>22.816999637451975</v>
      </c>
      <c r="O536" s="117">
        <f t="shared" si="84"/>
        <v>22.791999637451976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22.817499637451977</v>
      </c>
      <c r="L537" s="115">
        <f t="shared" si="89"/>
        <v>22.866499637451977</v>
      </c>
      <c r="M537" s="98">
        <f t="shared" si="82"/>
        <v>22.816999637451978</v>
      </c>
      <c r="N537" s="116">
        <f t="shared" si="83"/>
        <v>22.866999637451976</v>
      </c>
      <c r="O537" s="117">
        <f t="shared" si="84"/>
        <v>22.841999637451977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22.867499637451978</v>
      </c>
      <c r="L538" s="115">
        <f t="shared" si="89"/>
        <v>22.916499637451977</v>
      </c>
      <c r="M538" s="98">
        <f t="shared" si="82"/>
        <v>22.866999637451979</v>
      </c>
      <c r="N538" s="116">
        <f t="shared" si="83"/>
        <v>22.916999637451976</v>
      </c>
      <c r="O538" s="117">
        <f t="shared" si="84"/>
        <v>22.891999637451978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22.917499637451979</v>
      </c>
      <c r="L539" s="115">
        <f t="shared" si="89"/>
        <v>22.966499637451978</v>
      </c>
      <c r="M539" s="98">
        <f t="shared" si="82"/>
        <v>22.91699963745198</v>
      </c>
      <c r="N539" s="116">
        <f t="shared" si="83"/>
        <v>22.966999637451977</v>
      </c>
      <c r="O539" s="117">
        <f t="shared" si="84"/>
        <v>22.941999637451978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22.967499637451979</v>
      </c>
      <c r="L540" s="115">
        <f t="shared" si="89"/>
        <v>23.016499637451979</v>
      </c>
      <c r="M540" s="98">
        <f t="shared" si="82"/>
        <v>22.96699963745198</v>
      </c>
      <c r="N540" s="116">
        <f t="shared" si="83"/>
        <v>23.016999637451978</v>
      </c>
      <c r="O540" s="117">
        <f t="shared" si="84"/>
        <v>22.991999637451979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23.01749963745198</v>
      </c>
      <c r="L541" s="115">
        <f t="shared" si="89"/>
        <v>23.06649963745198</v>
      </c>
      <c r="M541" s="98">
        <f t="shared" si="82"/>
        <v>23.016999637451981</v>
      </c>
      <c r="N541" s="116">
        <f t="shared" si="83"/>
        <v>23.066999637451978</v>
      </c>
      <c r="O541" s="117">
        <f t="shared" si="84"/>
        <v>23.04199963745198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23.067499637451981</v>
      </c>
      <c r="L542" s="115">
        <f t="shared" si="89"/>
        <v>23.11649963745198</v>
      </c>
      <c r="M542" s="98">
        <f t="shared" si="82"/>
        <v>23.066999637451982</v>
      </c>
      <c r="N542" s="116">
        <f t="shared" si="83"/>
        <v>23.116999637451979</v>
      </c>
      <c r="O542" s="117">
        <f t="shared" si="84"/>
        <v>23.09199963745198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23.117499637451981</v>
      </c>
      <c r="L543" s="115">
        <f t="shared" si="89"/>
        <v>23.166499637451981</v>
      </c>
      <c r="M543" s="98">
        <f t="shared" si="82"/>
        <v>23.116999637451983</v>
      </c>
      <c r="N543" s="116">
        <f t="shared" si="83"/>
        <v>23.16699963745198</v>
      </c>
      <c r="O543" s="117">
        <f t="shared" si="84"/>
        <v>23.141999637451981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23.167499637451982</v>
      </c>
      <c r="L544" s="115">
        <f t="shared" si="89"/>
        <v>23.216499637451982</v>
      </c>
      <c r="M544" s="98">
        <f t="shared" si="82"/>
        <v>23.166999637451983</v>
      </c>
      <c r="N544" s="116">
        <f t="shared" si="83"/>
        <v>23.21699963745198</v>
      </c>
      <c r="O544" s="117">
        <f t="shared" si="84"/>
        <v>23.191999637451982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23.217499637451983</v>
      </c>
      <c r="L545" s="115">
        <f t="shared" si="89"/>
        <v>23.266499637451982</v>
      </c>
      <c r="M545" s="98">
        <f t="shared" si="82"/>
        <v>23.216999637451984</v>
      </c>
      <c r="N545" s="116">
        <f t="shared" si="83"/>
        <v>23.266999637451981</v>
      </c>
      <c r="O545" s="117">
        <f t="shared" si="84"/>
        <v>23.241999637451983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23.267499637451984</v>
      </c>
      <c r="L546" s="115">
        <f t="shared" si="89"/>
        <v>23.316499637451983</v>
      </c>
      <c r="M546" s="98">
        <f t="shared" si="82"/>
        <v>23.266999637451985</v>
      </c>
      <c r="N546" s="116">
        <f t="shared" si="83"/>
        <v>23.316999637451982</v>
      </c>
      <c r="O546" s="117">
        <f t="shared" si="84"/>
        <v>23.291999637451983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23.317499637451984</v>
      </c>
      <c r="L547" s="115">
        <f t="shared" si="89"/>
        <v>23.366499637451984</v>
      </c>
      <c r="M547" s="98">
        <f t="shared" si="82"/>
        <v>23.316999637451985</v>
      </c>
      <c r="N547" s="116">
        <f t="shared" si="83"/>
        <v>23.366999637451983</v>
      </c>
      <c r="O547" s="117">
        <f t="shared" si="84"/>
        <v>23.341999637451984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23.367499637451985</v>
      </c>
      <c r="L548" s="115">
        <f t="shared" si="89"/>
        <v>23.416499637451984</v>
      </c>
      <c r="M548" s="98">
        <f t="shared" si="82"/>
        <v>23.366999637451986</v>
      </c>
      <c r="N548" s="116">
        <f t="shared" si="83"/>
        <v>23.416999637451983</v>
      </c>
      <c r="O548" s="117">
        <f t="shared" si="84"/>
        <v>23.391999637451985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23.417499637451986</v>
      </c>
      <c r="L549" s="115">
        <f t="shared" si="89"/>
        <v>23.466499637451985</v>
      </c>
      <c r="M549" s="98">
        <f t="shared" si="82"/>
        <v>23.416999637451987</v>
      </c>
      <c r="N549" s="116">
        <f t="shared" si="83"/>
        <v>23.466999637451984</v>
      </c>
      <c r="O549" s="117">
        <f t="shared" si="84"/>
        <v>23.441999637451985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23.467499637451986</v>
      </c>
      <c r="L550" s="115">
        <f t="shared" si="89"/>
        <v>23.516499637451986</v>
      </c>
      <c r="M550" s="98">
        <f t="shared" si="82"/>
        <v>23.466999637451988</v>
      </c>
      <c r="N550" s="116">
        <f t="shared" si="83"/>
        <v>23.516999637451985</v>
      </c>
      <c r="O550" s="117">
        <f t="shared" si="84"/>
        <v>23.491999637451986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23.517499637451987</v>
      </c>
      <c r="L551" s="115">
        <f t="shared" si="89"/>
        <v>23.566499637451987</v>
      </c>
      <c r="M551" s="98">
        <f t="shared" si="82"/>
        <v>23.516999637451988</v>
      </c>
      <c r="N551" s="116">
        <f t="shared" si="83"/>
        <v>23.566999637451985</v>
      </c>
      <c r="O551" s="117">
        <f t="shared" si="84"/>
        <v>23.541999637451987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23.567499637451988</v>
      </c>
      <c r="L552" s="115">
        <f t="shared" si="89"/>
        <v>23.616499637451987</v>
      </c>
      <c r="M552" s="98">
        <f t="shared" si="82"/>
        <v>23.566999637451989</v>
      </c>
      <c r="N552" s="116">
        <f t="shared" si="83"/>
        <v>23.616999637451986</v>
      </c>
      <c r="O552" s="117">
        <f t="shared" si="84"/>
        <v>23.591999637451988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23.617499637451989</v>
      </c>
      <c r="L553" s="115">
        <f t="shared" si="89"/>
        <v>23.666499637451988</v>
      </c>
      <c r="M553" s="98">
        <f t="shared" si="82"/>
        <v>23.61699963745199</v>
      </c>
      <c r="N553" s="116">
        <f t="shared" si="83"/>
        <v>23.666999637451987</v>
      </c>
      <c r="O553" s="117">
        <f t="shared" si="84"/>
        <v>23.641999637451988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23.667499637451989</v>
      </c>
      <c r="L554" s="115">
        <f t="shared" si="89"/>
        <v>23.716499637451989</v>
      </c>
      <c r="M554" s="98">
        <f t="shared" si="82"/>
        <v>23.66699963745199</v>
      </c>
      <c r="N554" s="116">
        <f t="shared" si="83"/>
        <v>23.716999637451988</v>
      </c>
      <c r="O554" s="117">
        <f t="shared" si="84"/>
        <v>23.691999637451989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23.71749963745199</v>
      </c>
      <c r="L555" s="115">
        <f t="shared" si="89"/>
        <v>23.766499637451989</v>
      </c>
      <c r="M555" s="98">
        <f t="shared" si="82"/>
        <v>23.716999637451991</v>
      </c>
      <c r="N555" s="116">
        <f t="shared" si="83"/>
        <v>23.766999637451988</v>
      </c>
      <c r="O555" s="117">
        <f t="shared" si="84"/>
        <v>23.74199963745199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23.767499637451991</v>
      </c>
      <c r="L556" s="115">
        <f t="shared" si="89"/>
        <v>23.81649963745199</v>
      </c>
      <c r="M556" s="98">
        <f t="shared" si="82"/>
        <v>23.766999637451992</v>
      </c>
      <c r="N556" s="116">
        <f t="shared" si="83"/>
        <v>23.816999637451989</v>
      </c>
      <c r="O556" s="117">
        <f t="shared" si="84"/>
        <v>23.79199963745199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23.817499637451991</v>
      </c>
      <c r="L557" s="115">
        <f t="shared" si="89"/>
        <v>23.866499637451991</v>
      </c>
      <c r="M557" s="98">
        <f t="shared" si="82"/>
        <v>23.816999637451993</v>
      </c>
      <c r="N557" s="116">
        <f t="shared" si="83"/>
        <v>23.86699963745199</v>
      </c>
      <c r="O557" s="117">
        <f t="shared" si="84"/>
        <v>23.841999637451991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23.867499637451992</v>
      </c>
      <c r="L558" s="115">
        <f t="shared" si="89"/>
        <v>23.916499637451992</v>
      </c>
      <c r="M558" s="98">
        <f t="shared" si="82"/>
        <v>23.866999637451993</v>
      </c>
      <c r="N558" s="116">
        <f t="shared" si="83"/>
        <v>23.91699963745199</v>
      </c>
      <c r="O558" s="117">
        <f t="shared" si="84"/>
        <v>23.891999637451992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23.917499637451993</v>
      </c>
      <c r="L559" s="115">
        <f t="shared" si="89"/>
        <v>23.966499637451992</v>
      </c>
      <c r="M559" s="98">
        <f t="shared" si="82"/>
        <v>23.916999637451994</v>
      </c>
      <c r="N559" s="116">
        <f t="shared" si="83"/>
        <v>23.966999637451991</v>
      </c>
      <c r="O559" s="117">
        <f t="shared" si="84"/>
        <v>23.941999637451993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23.967499637451994</v>
      </c>
      <c r="L560" s="115">
        <f t="shared" si="89"/>
        <v>24.016499637451993</v>
      </c>
      <c r="M560" s="98">
        <f t="shared" si="82"/>
        <v>23.966999637451995</v>
      </c>
      <c r="N560" s="116">
        <f t="shared" si="83"/>
        <v>24.016999637451992</v>
      </c>
      <c r="O560" s="117">
        <f t="shared" si="84"/>
        <v>23.991999637451993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24.017499637451994</v>
      </c>
      <c r="L561" s="115">
        <f t="shared" si="89"/>
        <v>24.066499637451994</v>
      </c>
      <c r="M561" s="98">
        <f t="shared" si="82"/>
        <v>24.016999637451995</v>
      </c>
      <c r="N561" s="116">
        <f t="shared" si="83"/>
        <v>24.066999637451993</v>
      </c>
      <c r="O561" s="117">
        <f t="shared" si="84"/>
        <v>24.041999637451994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24.067499637451995</v>
      </c>
      <c r="L562" s="115">
        <f t="shared" si="89"/>
        <v>24.116499637451994</v>
      </c>
      <c r="M562" s="98">
        <f t="shared" si="82"/>
        <v>24.066999637451996</v>
      </c>
      <c r="N562" s="116">
        <f t="shared" si="83"/>
        <v>24.116999637451993</v>
      </c>
      <c r="O562" s="117">
        <f t="shared" si="84"/>
        <v>24.091999637451995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24.117499637451996</v>
      </c>
      <c r="L563" s="115">
        <f t="shared" si="89"/>
        <v>24.166499637451995</v>
      </c>
      <c r="M563" s="98">
        <f t="shared" si="82"/>
        <v>24.116999637451997</v>
      </c>
      <c r="N563" s="116">
        <f t="shared" si="83"/>
        <v>24.166999637451994</v>
      </c>
      <c r="O563" s="117">
        <f t="shared" si="84"/>
        <v>24.141999637451995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24.167499637451996</v>
      </c>
      <c r="L564" s="115">
        <f t="shared" si="89"/>
        <v>24.216499637451996</v>
      </c>
      <c r="M564" s="98">
        <f t="shared" si="82"/>
        <v>24.166999637451998</v>
      </c>
      <c r="N564" s="116">
        <f t="shared" si="83"/>
        <v>24.216999637451995</v>
      </c>
      <c r="O564" s="117">
        <f t="shared" si="84"/>
        <v>24.191999637451996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24.217499637451997</v>
      </c>
      <c r="L565" s="115">
        <f t="shared" si="89"/>
        <v>24.266499637451997</v>
      </c>
      <c r="M565" s="98">
        <f t="shared" si="82"/>
        <v>24.216999637451998</v>
      </c>
      <c r="N565" s="116">
        <f t="shared" si="83"/>
        <v>24.266999637451995</v>
      </c>
      <c r="O565" s="117">
        <f t="shared" si="84"/>
        <v>24.241999637451997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24.267499637451998</v>
      </c>
      <c r="L566" s="115">
        <f t="shared" si="89"/>
        <v>24.316499637451997</v>
      </c>
      <c r="M566" s="98">
        <f t="shared" si="82"/>
        <v>24.266999637451999</v>
      </c>
      <c r="N566" s="116">
        <f t="shared" si="83"/>
        <v>24.316999637451996</v>
      </c>
      <c r="O566" s="117">
        <f t="shared" si="84"/>
        <v>24.291999637451998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24.317499637451998</v>
      </c>
      <c r="L567" s="115">
        <f t="shared" si="89"/>
        <v>24.366499637451998</v>
      </c>
      <c r="M567" s="98">
        <f t="shared" si="82"/>
        <v>24.316999637452</v>
      </c>
      <c r="N567" s="116">
        <f t="shared" si="83"/>
        <v>24.366999637451997</v>
      </c>
      <c r="O567" s="117">
        <f t="shared" si="84"/>
        <v>24.341999637451998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24.367499637451999</v>
      </c>
      <c r="L568" s="115">
        <f t="shared" si="89"/>
        <v>24.416499637451999</v>
      </c>
      <c r="M568" s="98">
        <f t="shared" si="82"/>
        <v>24.366999637452</v>
      </c>
      <c r="N568" s="116">
        <f t="shared" si="83"/>
        <v>24.416999637451998</v>
      </c>
      <c r="O568" s="117">
        <f t="shared" si="84"/>
        <v>24.391999637451999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24.417499637452</v>
      </c>
      <c r="L569" s="115">
        <f t="shared" si="89"/>
        <v>24.466499637451999</v>
      </c>
      <c r="M569" s="98">
        <f t="shared" si="82"/>
        <v>24.416999637452001</v>
      </c>
      <c r="N569" s="116">
        <f t="shared" si="83"/>
        <v>24.466999637451998</v>
      </c>
      <c r="O569" s="117">
        <f t="shared" si="84"/>
        <v>24.441999637452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24.467499637452001</v>
      </c>
      <c r="L570" s="115">
        <f t="shared" si="89"/>
        <v>24.516499637452</v>
      </c>
      <c r="M570" s="98">
        <f t="shared" si="82"/>
        <v>24.466999637452002</v>
      </c>
      <c r="N570" s="116">
        <f t="shared" si="83"/>
        <v>24.516999637451999</v>
      </c>
      <c r="O570" s="117">
        <f t="shared" si="84"/>
        <v>24.491999637452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24.517499637452001</v>
      </c>
      <c r="L571" s="115">
        <f t="shared" si="89"/>
        <v>24.566499637452001</v>
      </c>
      <c r="M571" s="98">
        <f t="shared" si="82"/>
        <v>24.516999637452003</v>
      </c>
      <c r="N571" s="116">
        <f t="shared" si="83"/>
        <v>24.566999637452</v>
      </c>
      <c r="O571" s="117">
        <f t="shared" si="84"/>
        <v>24.541999637452001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24.567499637452002</v>
      </c>
      <c r="L572" s="115">
        <f t="shared" si="89"/>
        <v>24.616499637452002</v>
      </c>
      <c r="M572" s="98">
        <f t="shared" si="82"/>
        <v>24.566999637452003</v>
      </c>
      <c r="N572" s="116">
        <f t="shared" si="83"/>
        <v>24.616999637452</v>
      </c>
      <c r="O572" s="117">
        <f t="shared" si="84"/>
        <v>24.591999637452002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24.617499637452003</v>
      </c>
      <c r="L573" s="115">
        <f t="shared" si="89"/>
        <v>24.666499637452002</v>
      </c>
      <c r="M573" s="98">
        <f t="shared" si="82"/>
        <v>24.616999637452004</v>
      </c>
      <c r="N573" s="116">
        <f t="shared" si="83"/>
        <v>24.666999637452001</v>
      </c>
      <c r="O573" s="117">
        <f t="shared" si="84"/>
        <v>24.641999637452003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24.667499637452003</v>
      </c>
      <c r="L574" s="115">
        <f t="shared" si="89"/>
        <v>24.716499637452003</v>
      </c>
      <c r="M574" s="98">
        <f t="shared" si="82"/>
        <v>24.666999637452005</v>
      </c>
      <c r="N574" s="116">
        <f t="shared" si="83"/>
        <v>24.716999637452002</v>
      </c>
      <c r="O574" s="117">
        <f t="shared" si="84"/>
        <v>24.691999637452003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24.717499637452004</v>
      </c>
      <c r="L575" s="115">
        <f t="shared" si="89"/>
        <v>24.766499637452004</v>
      </c>
      <c r="M575" s="98">
        <f t="shared" si="82"/>
        <v>24.716999637452005</v>
      </c>
      <c r="N575" s="116">
        <f t="shared" si="83"/>
        <v>24.766999637452003</v>
      </c>
      <c r="O575" s="117">
        <f t="shared" si="84"/>
        <v>24.741999637452004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24.767499637452005</v>
      </c>
      <c r="L576" s="115">
        <f t="shared" si="89"/>
        <v>24.816499637452004</v>
      </c>
      <c r="M576" s="98">
        <f t="shared" si="82"/>
        <v>24.766999637452006</v>
      </c>
      <c r="N576" s="116">
        <f t="shared" si="83"/>
        <v>24.816999637452003</v>
      </c>
      <c r="O576" s="117">
        <f t="shared" si="84"/>
        <v>24.791999637452005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24.817499637452006</v>
      </c>
      <c r="L577" s="115">
        <f t="shared" si="89"/>
        <v>24.866499637452005</v>
      </c>
      <c r="M577" s="98">
        <f t="shared" si="82"/>
        <v>24.816999637452007</v>
      </c>
      <c r="N577" s="116">
        <f t="shared" si="83"/>
        <v>24.866999637452004</v>
      </c>
      <c r="O577" s="117">
        <f t="shared" si="84"/>
        <v>24.841999637452005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24.867499637452006</v>
      </c>
      <c r="L578" s="115">
        <f t="shared" si="89"/>
        <v>24.916499637452006</v>
      </c>
      <c r="M578" s="98">
        <f t="shared" si="82"/>
        <v>24.866999637452007</v>
      </c>
      <c r="N578" s="116">
        <f t="shared" si="83"/>
        <v>24.916999637452005</v>
      </c>
      <c r="O578" s="117">
        <f t="shared" si="84"/>
        <v>24.891999637452006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24.917499637452007</v>
      </c>
      <c r="L579" s="115">
        <f t="shared" si="89"/>
        <v>24.966499637452007</v>
      </c>
      <c r="M579" s="98">
        <f t="shared" si="82"/>
        <v>24.916999637452008</v>
      </c>
      <c r="N579" s="116">
        <f t="shared" si="83"/>
        <v>24.966999637452005</v>
      </c>
      <c r="O579" s="117">
        <f t="shared" si="84"/>
        <v>24.941999637452007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24.967499637452008</v>
      </c>
      <c r="L580" s="115">
        <f t="shared" si="89"/>
        <v>25.016499637452007</v>
      </c>
      <c r="M580" s="98">
        <f t="shared" si="82"/>
        <v>24.966999637452009</v>
      </c>
      <c r="N580" s="116">
        <f t="shared" si="83"/>
        <v>25.016999637452006</v>
      </c>
      <c r="O580" s="117">
        <f t="shared" si="84"/>
        <v>24.991999637452007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25.017499637452008</v>
      </c>
      <c r="L581" s="115">
        <f t="shared" si="89"/>
        <v>25.066499637452008</v>
      </c>
      <c r="M581" s="98">
        <f t="shared" ref="M581:M644" si="92">K581-5*10^-(D$2+1)</f>
        <v>25.01699963745201</v>
      </c>
      <c r="N581" s="116">
        <f t="shared" ref="N581:N644" si="93">L581+5*10^-(D$2+1)</f>
        <v>25.066999637452007</v>
      </c>
      <c r="O581" s="117">
        <f t="shared" ref="O581:O644" si="94">AVERAGE(K581,L581)</f>
        <v>25.041999637452008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25.067499637452009</v>
      </c>
      <c r="L582" s="115">
        <f t="shared" ref="L582:L645" si="99">K582+$I$4-POWER(10,-$D$2)</f>
        <v>25.116499637452009</v>
      </c>
      <c r="M582" s="98">
        <f t="shared" si="92"/>
        <v>25.06699963745201</v>
      </c>
      <c r="N582" s="116">
        <f t="shared" si="93"/>
        <v>25.116999637452007</v>
      </c>
      <c r="O582" s="117">
        <f t="shared" si="94"/>
        <v>25.091999637452009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25.11749963745201</v>
      </c>
      <c r="L583" s="115">
        <f t="shared" si="99"/>
        <v>25.166499637452009</v>
      </c>
      <c r="M583" s="98">
        <f t="shared" si="92"/>
        <v>25.116999637452011</v>
      </c>
      <c r="N583" s="116">
        <f t="shared" si="93"/>
        <v>25.166999637452008</v>
      </c>
      <c r="O583" s="117">
        <f t="shared" si="94"/>
        <v>25.14199963745201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25.167499637452011</v>
      </c>
      <c r="L584" s="115">
        <f t="shared" si="99"/>
        <v>25.21649963745201</v>
      </c>
      <c r="M584" s="98">
        <f t="shared" si="92"/>
        <v>25.166999637452012</v>
      </c>
      <c r="N584" s="116">
        <f t="shared" si="93"/>
        <v>25.216999637452009</v>
      </c>
      <c r="O584" s="117">
        <f t="shared" si="94"/>
        <v>25.19199963745201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25.217499637452011</v>
      </c>
      <c r="L585" s="115">
        <f t="shared" si="99"/>
        <v>25.266499637452011</v>
      </c>
      <c r="M585" s="98">
        <f t="shared" si="92"/>
        <v>25.216999637452012</v>
      </c>
      <c r="N585" s="116">
        <f t="shared" si="93"/>
        <v>25.26699963745201</v>
      </c>
      <c r="O585" s="117">
        <f t="shared" si="94"/>
        <v>25.241999637452011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25.267499637452012</v>
      </c>
      <c r="L586" s="115">
        <f t="shared" si="99"/>
        <v>25.316499637452011</v>
      </c>
      <c r="M586" s="98">
        <f t="shared" si="92"/>
        <v>25.266999637452013</v>
      </c>
      <c r="N586" s="116">
        <f t="shared" si="93"/>
        <v>25.31699963745201</v>
      </c>
      <c r="O586" s="117">
        <f t="shared" si="94"/>
        <v>25.291999637452012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25.317499637452013</v>
      </c>
      <c r="L587" s="115">
        <f t="shared" si="99"/>
        <v>25.366499637452012</v>
      </c>
      <c r="M587" s="98">
        <f t="shared" si="92"/>
        <v>25.316999637452014</v>
      </c>
      <c r="N587" s="116">
        <f t="shared" si="93"/>
        <v>25.366999637452011</v>
      </c>
      <c r="O587" s="117">
        <f t="shared" si="94"/>
        <v>25.341999637452012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25.367499637452013</v>
      </c>
      <c r="L588" s="115">
        <f t="shared" si="99"/>
        <v>25.416499637452013</v>
      </c>
      <c r="M588" s="98">
        <f t="shared" si="92"/>
        <v>25.366999637452015</v>
      </c>
      <c r="N588" s="116">
        <f t="shared" si="93"/>
        <v>25.416999637452012</v>
      </c>
      <c r="O588" s="117">
        <f t="shared" si="94"/>
        <v>25.391999637452013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25.417499637452014</v>
      </c>
      <c r="L589" s="115">
        <f t="shared" si="99"/>
        <v>25.466499637452014</v>
      </c>
      <c r="M589" s="98">
        <f t="shared" si="92"/>
        <v>25.416999637452015</v>
      </c>
      <c r="N589" s="116">
        <f t="shared" si="93"/>
        <v>25.466999637452012</v>
      </c>
      <c r="O589" s="117">
        <f t="shared" si="94"/>
        <v>25.441999637452014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25.467499637452015</v>
      </c>
      <c r="L590" s="115">
        <f t="shared" si="99"/>
        <v>25.516499637452014</v>
      </c>
      <c r="M590" s="98">
        <f t="shared" si="92"/>
        <v>25.466999637452016</v>
      </c>
      <c r="N590" s="116">
        <f t="shared" si="93"/>
        <v>25.516999637452013</v>
      </c>
      <c r="O590" s="117">
        <f t="shared" si="94"/>
        <v>25.491999637452015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25.517499637452016</v>
      </c>
      <c r="L591" s="115">
        <f t="shared" si="99"/>
        <v>25.566499637452015</v>
      </c>
      <c r="M591" s="98">
        <f t="shared" si="92"/>
        <v>25.516999637452017</v>
      </c>
      <c r="N591" s="116">
        <f t="shared" si="93"/>
        <v>25.566999637452014</v>
      </c>
      <c r="O591" s="117">
        <f t="shared" si="94"/>
        <v>25.541999637452015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25.567499637452016</v>
      </c>
      <c r="L592" s="115">
        <f t="shared" si="99"/>
        <v>25.616499637452016</v>
      </c>
      <c r="M592" s="98">
        <f t="shared" si="92"/>
        <v>25.566999637452017</v>
      </c>
      <c r="N592" s="116">
        <f t="shared" si="93"/>
        <v>25.616999637452015</v>
      </c>
      <c r="O592" s="117">
        <f t="shared" si="94"/>
        <v>25.591999637452016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25.617499637452017</v>
      </c>
      <c r="L593" s="115">
        <f t="shared" si="99"/>
        <v>25.666499637452016</v>
      </c>
      <c r="M593" s="98">
        <f t="shared" si="92"/>
        <v>25.616999637452018</v>
      </c>
      <c r="N593" s="116">
        <f t="shared" si="93"/>
        <v>25.666999637452015</v>
      </c>
      <c r="O593" s="117">
        <f t="shared" si="94"/>
        <v>25.641999637452017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25.667499637452018</v>
      </c>
      <c r="L594" s="115">
        <f t="shared" si="99"/>
        <v>25.716499637452017</v>
      </c>
      <c r="M594" s="98">
        <f t="shared" si="92"/>
        <v>25.666999637452019</v>
      </c>
      <c r="N594" s="116">
        <f t="shared" si="93"/>
        <v>25.716999637452016</v>
      </c>
      <c r="O594" s="117">
        <f t="shared" si="94"/>
        <v>25.691999637452017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25.717499637452018</v>
      </c>
      <c r="L595" s="115">
        <f t="shared" si="99"/>
        <v>25.766499637452018</v>
      </c>
      <c r="M595" s="98">
        <f t="shared" si="92"/>
        <v>25.71699963745202</v>
      </c>
      <c r="N595" s="116">
        <f t="shared" si="93"/>
        <v>25.766999637452017</v>
      </c>
      <c r="O595" s="117">
        <f t="shared" si="94"/>
        <v>25.741999637452018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25.767499637452019</v>
      </c>
      <c r="L596" s="115">
        <f t="shared" si="99"/>
        <v>25.816499637452019</v>
      </c>
      <c r="M596" s="98">
        <f t="shared" si="92"/>
        <v>25.76699963745202</v>
      </c>
      <c r="N596" s="116">
        <f t="shared" si="93"/>
        <v>25.816999637452017</v>
      </c>
      <c r="O596" s="117">
        <f t="shared" si="94"/>
        <v>25.791999637452019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25.81749963745202</v>
      </c>
      <c r="L597" s="115">
        <f t="shared" si="99"/>
        <v>25.866499637452019</v>
      </c>
      <c r="M597" s="98">
        <f t="shared" si="92"/>
        <v>25.816999637452021</v>
      </c>
      <c r="N597" s="116">
        <f t="shared" si="93"/>
        <v>25.866999637452018</v>
      </c>
      <c r="O597" s="117">
        <f t="shared" si="94"/>
        <v>25.84199963745202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25.867499637452021</v>
      </c>
      <c r="L598" s="115">
        <f t="shared" si="99"/>
        <v>25.91649963745202</v>
      </c>
      <c r="M598" s="98">
        <f t="shared" si="92"/>
        <v>25.866999637452022</v>
      </c>
      <c r="N598" s="116">
        <f t="shared" si="93"/>
        <v>25.916999637452019</v>
      </c>
      <c r="O598" s="117">
        <f t="shared" si="94"/>
        <v>25.89199963745202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25.917499637452021</v>
      </c>
      <c r="L599" s="115">
        <f t="shared" si="99"/>
        <v>25.966499637452021</v>
      </c>
      <c r="M599" s="98">
        <f t="shared" si="92"/>
        <v>25.916999637452022</v>
      </c>
      <c r="N599" s="116">
        <f t="shared" si="93"/>
        <v>25.96699963745202</v>
      </c>
      <c r="O599" s="117">
        <f t="shared" si="94"/>
        <v>25.941999637452021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25.967499637452022</v>
      </c>
      <c r="L600" s="115">
        <f t="shared" si="99"/>
        <v>26.016499637452021</v>
      </c>
      <c r="M600" s="98">
        <f t="shared" si="92"/>
        <v>25.966999637452023</v>
      </c>
      <c r="N600" s="116">
        <f t="shared" si="93"/>
        <v>26.01699963745202</v>
      </c>
      <c r="O600" s="117">
        <f t="shared" si="94"/>
        <v>25.991999637452022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26.017499637452023</v>
      </c>
      <c r="L601" s="115">
        <f t="shared" si="99"/>
        <v>26.066499637452022</v>
      </c>
      <c r="M601" s="98">
        <f t="shared" si="92"/>
        <v>26.016999637452024</v>
      </c>
      <c r="N601" s="116">
        <f t="shared" si="93"/>
        <v>26.066999637452021</v>
      </c>
      <c r="O601" s="117">
        <f t="shared" si="94"/>
        <v>26.041999637452022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26.067499637452023</v>
      </c>
      <c r="L602" s="115">
        <f t="shared" si="99"/>
        <v>26.116499637452023</v>
      </c>
      <c r="M602" s="98">
        <f t="shared" si="92"/>
        <v>26.066999637452025</v>
      </c>
      <c r="N602" s="116">
        <f t="shared" si="93"/>
        <v>26.116999637452022</v>
      </c>
      <c r="O602" s="117">
        <f t="shared" si="94"/>
        <v>26.091999637452023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26.117499637452024</v>
      </c>
      <c r="L603" s="115">
        <f t="shared" si="99"/>
        <v>26.166499637452024</v>
      </c>
      <c r="M603" s="98">
        <f t="shared" si="92"/>
        <v>26.116999637452025</v>
      </c>
      <c r="N603" s="116">
        <f t="shared" si="93"/>
        <v>26.166999637452022</v>
      </c>
      <c r="O603" s="117">
        <f t="shared" si="94"/>
        <v>26.141999637452024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26.167499637452025</v>
      </c>
      <c r="L604" s="115">
        <f t="shared" si="99"/>
        <v>26.216499637452024</v>
      </c>
      <c r="M604" s="98">
        <f t="shared" si="92"/>
        <v>26.166999637452026</v>
      </c>
      <c r="N604" s="116">
        <f t="shared" si="93"/>
        <v>26.216999637452023</v>
      </c>
      <c r="O604" s="117">
        <f t="shared" si="94"/>
        <v>26.191999637452025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26.217499637452025</v>
      </c>
      <c r="L605" s="115">
        <f t="shared" si="99"/>
        <v>26.266499637452025</v>
      </c>
      <c r="M605" s="98">
        <f t="shared" si="92"/>
        <v>26.216999637452027</v>
      </c>
      <c r="N605" s="116">
        <f t="shared" si="93"/>
        <v>26.266999637452024</v>
      </c>
      <c r="O605" s="117">
        <f t="shared" si="94"/>
        <v>26.241999637452025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26.267499637452026</v>
      </c>
      <c r="L606" s="115">
        <f t="shared" si="99"/>
        <v>26.316499637452026</v>
      </c>
      <c r="M606" s="98">
        <f t="shared" si="92"/>
        <v>26.266999637452027</v>
      </c>
      <c r="N606" s="116">
        <f t="shared" si="93"/>
        <v>26.316999637452025</v>
      </c>
      <c r="O606" s="117">
        <f t="shared" si="94"/>
        <v>26.291999637452026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26.317499637452027</v>
      </c>
      <c r="L607" s="115">
        <f t="shared" si="99"/>
        <v>26.366499637452026</v>
      </c>
      <c r="M607" s="98">
        <f t="shared" si="92"/>
        <v>26.316999637452028</v>
      </c>
      <c r="N607" s="116">
        <f t="shared" si="93"/>
        <v>26.366999637452025</v>
      </c>
      <c r="O607" s="117">
        <f t="shared" si="94"/>
        <v>26.341999637452027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26.367499637452028</v>
      </c>
      <c r="L608" s="115">
        <f t="shared" si="99"/>
        <v>26.416499637452027</v>
      </c>
      <c r="M608" s="98">
        <f t="shared" si="92"/>
        <v>26.366999637452029</v>
      </c>
      <c r="N608" s="116">
        <f t="shared" si="93"/>
        <v>26.416999637452026</v>
      </c>
      <c r="O608" s="117">
        <f t="shared" si="94"/>
        <v>26.391999637452027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26.417499637452028</v>
      </c>
      <c r="L609" s="115">
        <f t="shared" si="99"/>
        <v>26.466499637452028</v>
      </c>
      <c r="M609" s="98">
        <f t="shared" si="92"/>
        <v>26.41699963745203</v>
      </c>
      <c r="N609" s="116">
        <f t="shared" si="93"/>
        <v>26.466999637452027</v>
      </c>
      <c r="O609" s="117">
        <f t="shared" si="94"/>
        <v>26.441999637452028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26.467499637452029</v>
      </c>
      <c r="L610" s="115">
        <f t="shared" si="99"/>
        <v>26.516499637452029</v>
      </c>
      <c r="M610" s="98">
        <f t="shared" si="92"/>
        <v>26.46699963745203</v>
      </c>
      <c r="N610" s="116">
        <f t="shared" si="93"/>
        <v>26.516999637452027</v>
      </c>
      <c r="O610" s="117">
        <f t="shared" si="94"/>
        <v>26.491999637452029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26.51749963745203</v>
      </c>
      <c r="L611" s="115">
        <f t="shared" si="99"/>
        <v>26.566499637452029</v>
      </c>
      <c r="M611" s="98">
        <f t="shared" si="92"/>
        <v>26.516999637452031</v>
      </c>
      <c r="N611" s="116">
        <f t="shared" si="93"/>
        <v>26.566999637452028</v>
      </c>
      <c r="O611" s="117">
        <f t="shared" si="94"/>
        <v>26.54199963745203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26.56749963745203</v>
      </c>
      <c r="L612" s="115">
        <f t="shared" si="99"/>
        <v>26.61649963745203</v>
      </c>
      <c r="M612" s="98">
        <f t="shared" si="92"/>
        <v>26.566999637452032</v>
      </c>
      <c r="N612" s="116">
        <f t="shared" si="93"/>
        <v>26.616999637452029</v>
      </c>
      <c r="O612" s="117">
        <f t="shared" si="94"/>
        <v>26.59199963745203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26.617499637452031</v>
      </c>
      <c r="L613" s="115">
        <f t="shared" si="99"/>
        <v>26.666499637452031</v>
      </c>
      <c r="M613" s="98">
        <f t="shared" si="92"/>
        <v>26.616999637452032</v>
      </c>
      <c r="N613" s="116">
        <f t="shared" si="93"/>
        <v>26.66699963745203</v>
      </c>
      <c r="O613" s="117">
        <f t="shared" si="94"/>
        <v>26.641999637452031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26.667499637452032</v>
      </c>
      <c r="L614" s="115">
        <f t="shared" si="99"/>
        <v>26.716499637452031</v>
      </c>
      <c r="M614" s="98">
        <f t="shared" si="92"/>
        <v>26.666999637452033</v>
      </c>
      <c r="N614" s="116">
        <f t="shared" si="93"/>
        <v>26.71699963745203</v>
      </c>
      <c r="O614" s="117">
        <f t="shared" si="94"/>
        <v>26.691999637452032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26.717499637452033</v>
      </c>
      <c r="L615" s="115">
        <f t="shared" si="99"/>
        <v>26.766499637452032</v>
      </c>
      <c r="M615" s="98">
        <f t="shared" si="92"/>
        <v>26.716999637452034</v>
      </c>
      <c r="N615" s="116">
        <f t="shared" si="93"/>
        <v>26.766999637452031</v>
      </c>
      <c r="O615" s="117">
        <f t="shared" si="94"/>
        <v>26.741999637452032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26.767499637452033</v>
      </c>
      <c r="L616" s="115">
        <f t="shared" si="99"/>
        <v>26.816499637452033</v>
      </c>
      <c r="M616" s="98">
        <f t="shared" si="92"/>
        <v>26.766999637452034</v>
      </c>
      <c r="N616" s="116">
        <f t="shared" si="93"/>
        <v>26.816999637452032</v>
      </c>
      <c r="O616" s="117">
        <f t="shared" si="94"/>
        <v>26.791999637452033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26.817499637452034</v>
      </c>
      <c r="L617" s="115">
        <f t="shared" si="99"/>
        <v>26.866499637452034</v>
      </c>
      <c r="M617" s="98">
        <f t="shared" si="92"/>
        <v>26.816999637452035</v>
      </c>
      <c r="N617" s="116">
        <f t="shared" si="93"/>
        <v>26.866999637452032</v>
      </c>
      <c r="O617" s="117">
        <f t="shared" si="94"/>
        <v>26.841999637452034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26.867499637452035</v>
      </c>
      <c r="L618" s="115">
        <f t="shared" si="99"/>
        <v>26.916499637452034</v>
      </c>
      <c r="M618" s="98">
        <f t="shared" si="92"/>
        <v>26.866999637452036</v>
      </c>
      <c r="N618" s="116">
        <f t="shared" si="93"/>
        <v>26.916999637452033</v>
      </c>
      <c r="O618" s="117">
        <f t="shared" si="94"/>
        <v>26.891999637452034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26.917499637452035</v>
      </c>
      <c r="L619" s="115">
        <f t="shared" si="99"/>
        <v>26.966499637452035</v>
      </c>
      <c r="M619" s="98">
        <f t="shared" si="92"/>
        <v>26.916999637452037</v>
      </c>
      <c r="N619" s="116">
        <f t="shared" si="93"/>
        <v>26.966999637452034</v>
      </c>
      <c r="O619" s="117">
        <f t="shared" si="94"/>
        <v>26.941999637452035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26.967499637452036</v>
      </c>
      <c r="L620" s="115">
        <f t="shared" si="99"/>
        <v>27.016499637452036</v>
      </c>
      <c r="M620" s="98">
        <f t="shared" si="92"/>
        <v>26.966999637452037</v>
      </c>
      <c r="N620" s="116">
        <f t="shared" si="93"/>
        <v>27.016999637452034</v>
      </c>
      <c r="O620" s="117">
        <f t="shared" si="94"/>
        <v>26.991999637452036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27.017499637452037</v>
      </c>
      <c r="L621" s="115">
        <f t="shared" si="99"/>
        <v>27.066499637452036</v>
      </c>
      <c r="M621" s="98">
        <f t="shared" si="92"/>
        <v>27.016999637452038</v>
      </c>
      <c r="N621" s="116">
        <f t="shared" si="93"/>
        <v>27.066999637452035</v>
      </c>
      <c r="O621" s="117">
        <f t="shared" si="94"/>
        <v>27.041999637452037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27.067499637452038</v>
      </c>
      <c r="L622" s="115">
        <f t="shared" si="99"/>
        <v>27.116499637452037</v>
      </c>
      <c r="M622" s="98">
        <f t="shared" si="92"/>
        <v>27.066999637452039</v>
      </c>
      <c r="N622" s="116">
        <f t="shared" si="93"/>
        <v>27.116999637452036</v>
      </c>
      <c r="O622" s="117">
        <f t="shared" si="94"/>
        <v>27.091999637452037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27.117499637452038</v>
      </c>
      <c r="L623" s="115">
        <f t="shared" si="99"/>
        <v>27.166499637452038</v>
      </c>
      <c r="M623" s="98">
        <f t="shared" si="92"/>
        <v>27.116999637452039</v>
      </c>
      <c r="N623" s="116">
        <f t="shared" si="93"/>
        <v>27.166999637452037</v>
      </c>
      <c r="O623" s="117">
        <f t="shared" si="94"/>
        <v>27.141999637452038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27.167499637452039</v>
      </c>
      <c r="L624" s="115">
        <f t="shared" si="99"/>
        <v>27.216499637452038</v>
      </c>
      <c r="M624" s="98">
        <f t="shared" si="92"/>
        <v>27.16699963745204</v>
      </c>
      <c r="N624" s="116">
        <f t="shared" si="93"/>
        <v>27.216999637452037</v>
      </c>
      <c r="O624" s="117">
        <f t="shared" si="94"/>
        <v>27.191999637452039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27.21749963745204</v>
      </c>
      <c r="L625" s="115">
        <f t="shared" si="99"/>
        <v>27.266499637452039</v>
      </c>
      <c r="M625" s="98">
        <f t="shared" si="92"/>
        <v>27.216999637452041</v>
      </c>
      <c r="N625" s="116">
        <f t="shared" si="93"/>
        <v>27.266999637452038</v>
      </c>
      <c r="O625" s="117">
        <f t="shared" si="94"/>
        <v>27.241999637452039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27.26749963745204</v>
      </c>
      <c r="L626" s="115">
        <f t="shared" si="99"/>
        <v>27.31649963745204</v>
      </c>
      <c r="M626" s="98">
        <f t="shared" si="92"/>
        <v>27.266999637452042</v>
      </c>
      <c r="N626" s="116">
        <f t="shared" si="93"/>
        <v>27.316999637452039</v>
      </c>
      <c r="O626" s="117">
        <f t="shared" si="94"/>
        <v>27.29199963745204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27.317499637452041</v>
      </c>
      <c r="L627" s="115">
        <f t="shared" si="99"/>
        <v>27.366499637452041</v>
      </c>
      <c r="M627" s="98">
        <f t="shared" si="92"/>
        <v>27.316999637452042</v>
      </c>
      <c r="N627" s="116">
        <f t="shared" si="93"/>
        <v>27.366999637452039</v>
      </c>
      <c r="O627" s="117">
        <f t="shared" si="94"/>
        <v>27.341999637452041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27.367499637452042</v>
      </c>
      <c r="L628" s="115">
        <f t="shared" si="99"/>
        <v>27.416499637452041</v>
      </c>
      <c r="M628" s="98">
        <f t="shared" si="92"/>
        <v>27.366999637452043</v>
      </c>
      <c r="N628" s="116">
        <f t="shared" si="93"/>
        <v>27.41699963745204</v>
      </c>
      <c r="O628" s="117">
        <f t="shared" si="94"/>
        <v>27.391999637452042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27.417499637452043</v>
      </c>
      <c r="L629" s="115">
        <f t="shared" si="99"/>
        <v>27.466499637452042</v>
      </c>
      <c r="M629" s="98">
        <f t="shared" si="92"/>
        <v>27.416999637452044</v>
      </c>
      <c r="N629" s="116">
        <f t="shared" si="93"/>
        <v>27.466999637452041</v>
      </c>
      <c r="O629" s="117">
        <f t="shared" si="94"/>
        <v>27.441999637452042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27.467499637452043</v>
      </c>
      <c r="L630" s="115">
        <f t="shared" si="99"/>
        <v>27.516499637452043</v>
      </c>
      <c r="M630" s="98">
        <f t="shared" si="92"/>
        <v>27.466999637452044</v>
      </c>
      <c r="N630" s="116">
        <f t="shared" si="93"/>
        <v>27.516999637452042</v>
      </c>
      <c r="O630" s="117">
        <f t="shared" si="94"/>
        <v>27.491999637452043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27.517499637452044</v>
      </c>
      <c r="L631" s="115">
        <f t="shared" si="99"/>
        <v>27.566499637452043</v>
      </c>
      <c r="M631" s="98">
        <f t="shared" si="92"/>
        <v>27.516999637452045</v>
      </c>
      <c r="N631" s="116">
        <f t="shared" si="93"/>
        <v>27.566999637452042</v>
      </c>
      <c r="O631" s="117">
        <f t="shared" si="94"/>
        <v>27.541999637452044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27.567499637452045</v>
      </c>
      <c r="L632" s="115">
        <f t="shared" si="99"/>
        <v>27.616499637452044</v>
      </c>
      <c r="M632" s="98">
        <f t="shared" si="92"/>
        <v>27.566999637452046</v>
      </c>
      <c r="N632" s="116">
        <f t="shared" si="93"/>
        <v>27.616999637452043</v>
      </c>
      <c r="O632" s="117">
        <f t="shared" si="94"/>
        <v>27.591999637452044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27.617499637452045</v>
      </c>
      <c r="L633" s="115">
        <f t="shared" si="99"/>
        <v>27.666499637452045</v>
      </c>
      <c r="M633" s="98">
        <f t="shared" si="92"/>
        <v>27.616999637452047</v>
      </c>
      <c r="N633" s="116">
        <f t="shared" si="93"/>
        <v>27.666999637452044</v>
      </c>
      <c r="O633" s="117">
        <f t="shared" si="94"/>
        <v>27.641999637452045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27.667499637452046</v>
      </c>
      <c r="L634" s="115">
        <f t="shared" si="99"/>
        <v>27.716499637452046</v>
      </c>
      <c r="M634" s="98">
        <f t="shared" si="92"/>
        <v>27.666999637452047</v>
      </c>
      <c r="N634" s="116">
        <f t="shared" si="93"/>
        <v>27.716999637452044</v>
      </c>
      <c r="O634" s="117">
        <f t="shared" si="94"/>
        <v>27.691999637452046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27.717499637452047</v>
      </c>
      <c r="L635" s="115">
        <f t="shared" si="99"/>
        <v>27.766499637452046</v>
      </c>
      <c r="M635" s="98">
        <f t="shared" si="92"/>
        <v>27.716999637452048</v>
      </c>
      <c r="N635" s="116">
        <f t="shared" si="93"/>
        <v>27.766999637452045</v>
      </c>
      <c r="O635" s="117">
        <f t="shared" si="94"/>
        <v>27.741999637452047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27.767499637452048</v>
      </c>
      <c r="L636" s="115">
        <f t="shared" si="99"/>
        <v>27.816499637452047</v>
      </c>
      <c r="M636" s="98">
        <f t="shared" si="92"/>
        <v>27.766999637452049</v>
      </c>
      <c r="N636" s="116">
        <f t="shared" si="93"/>
        <v>27.816999637452046</v>
      </c>
      <c r="O636" s="117">
        <f t="shared" si="94"/>
        <v>27.791999637452047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27.817499637452048</v>
      </c>
      <c r="L637" s="115">
        <f t="shared" si="99"/>
        <v>27.866499637452048</v>
      </c>
      <c r="M637" s="98">
        <f t="shared" si="92"/>
        <v>27.816999637452049</v>
      </c>
      <c r="N637" s="116">
        <f t="shared" si="93"/>
        <v>27.866999637452047</v>
      </c>
      <c r="O637" s="117">
        <f t="shared" si="94"/>
        <v>27.841999637452048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27.867499637452049</v>
      </c>
      <c r="L638" s="115">
        <f t="shared" si="99"/>
        <v>27.916499637452048</v>
      </c>
      <c r="M638" s="98">
        <f t="shared" si="92"/>
        <v>27.86699963745205</v>
      </c>
      <c r="N638" s="116">
        <f t="shared" si="93"/>
        <v>27.916999637452047</v>
      </c>
      <c r="O638" s="117">
        <f t="shared" si="94"/>
        <v>27.891999637452049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27.91749963745205</v>
      </c>
      <c r="L639" s="115">
        <f t="shared" si="99"/>
        <v>27.966499637452049</v>
      </c>
      <c r="M639" s="98">
        <f t="shared" si="92"/>
        <v>27.916999637452051</v>
      </c>
      <c r="N639" s="116">
        <f t="shared" si="93"/>
        <v>27.966999637452048</v>
      </c>
      <c r="O639" s="117">
        <f t="shared" si="94"/>
        <v>27.941999637452049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27.96749963745205</v>
      </c>
      <c r="L640" s="115">
        <f t="shared" si="99"/>
        <v>28.01649963745205</v>
      </c>
      <c r="M640" s="98">
        <f t="shared" si="92"/>
        <v>27.966999637452052</v>
      </c>
      <c r="N640" s="116">
        <f t="shared" si="93"/>
        <v>28.016999637452049</v>
      </c>
      <c r="O640" s="117">
        <f t="shared" si="94"/>
        <v>27.99199963745205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28.017499637452051</v>
      </c>
      <c r="L641" s="115">
        <f t="shared" si="99"/>
        <v>28.066499637452051</v>
      </c>
      <c r="M641" s="98">
        <f t="shared" si="92"/>
        <v>28.016999637452052</v>
      </c>
      <c r="N641" s="116">
        <f t="shared" si="93"/>
        <v>28.066999637452049</v>
      </c>
      <c r="O641" s="117">
        <f t="shared" si="94"/>
        <v>28.041999637452051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28.067499637452052</v>
      </c>
      <c r="L642" s="115">
        <f t="shared" si="99"/>
        <v>28.116499637452051</v>
      </c>
      <c r="M642" s="98">
        <f t="shared" si="92"/>
        <v>28.066999637452053</v>
      </c>
      <c r="N642" s="116">
        <f t="shared" si="93"/>
        <v>28.11699963745205</v>
      </c>
      <c r="O642" s="117">
        <f t="shared" si="94"/>
        <v>28.091999637452052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28.117499637452052</v>
      </c>
      <c r="L643" s="115">
        <f t="shared" si="99"/>
        <v>28.166499637452052</v>
      </c>
      <c r="M643" s="98">
        <f t="shared" si="92"/>
        <v>28.116999637452054</v>
      </c>
      <c r="N643" s="116">
        <f t="shared" si="93"/>
        <v>28.166999637452051</v>
      </c>
      <c r="O643" s="117">
        <f t="shared" si="94"/>
        <v>28.141999637452052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28.167499637452053</v>
      </c>
      <c r="L644" s="115">
        <f t="shared" si="99"/>
        <v>28.216499637452053</v>
      </c>
      <c r="M644" s="98">
        <f t="shared" si="92"/>
        <v>28.166999637452054</v>
      </c>
      <c r="N644" s="116">
        <f t="shared" si="93"/>
        <v>28.216999637452052</v>
      </c>
      <c r="O644" s="117">
        <f t="shared" si="94"/>
        <v>28.191999637452053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28.217499637452054</v>
      </c>
      <c r="L645" s="115">
        <f t="shared" si="99"/>
        <v>28.266499637452053</v>
      </c>
      <c r="M645" s="98">
        <f t="shared" ref="M645:M708" si="102">K645-5*10^-(D$2+1)</f>
        <v>28.216999637452055</v>
      </c>
      <c r="N645" s="116">
        <f t="shared" ref="N645:N708" si="103">L645+5*10^-(D$2+1)</f>
        <v>28.266999637452052</v>
      </c>
      <c r="O645" s="117">
        <f t="shared" ref="O645:O708" si="104">AVERAGE(K645,L645)</f>
        <v>28.241999637452054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28.267499637452055</v>
      </c>
      <c r="L646" s="115">
        <f t="shared" ref="L646:L709" si="109">K646+$I$4-POWER(10,-$D$2)</f>
        <v>28.316499637452054</v>
      </c>
      <c r="M646" s="98">
        <f t="shared" si="102"/>
        <v>28.266999637452056</v>
      </c>
      <c r="N646" s="116">
        <f t="shared" si="103"/>
        <v>28.316999637452053</v>
      </c>
      <c r="O646" s="117">
        <f t="shared" si="104"/>
        <v>28.291999637452054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28.317499637452055</v>
      </c>
      <c r="L647" s="115">
        <f t="shared" si="109"/>
        <v>28.366499637452055</v>
      </c>
      <c r="M647" s="98">
        <f t="shared" si="102"/>
        <v>28.316999637452057</v>
      </c>
      <c r="N647" s="116">
        <f t="shared" si="103"/>
        <v>28.366999637452054</v>
      </c>
      <c r="O647" s="117">
        <f t="shared" si="104"/>
        <v>28.341999637452055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28.367499637452056</v>
      </c>
      <c r="L648" s="115">
        <f t="shared" si="109"/>
        <v>28.416499637452056</v>
      </c>
      <c r="M648" s="98">
        <f t="shared" si="102"/>
        <v>28.366999637452057</v>
      </c>
      <c r="N648" s="116">
        <f t="shared" si="103"/>
        <v>28.416999637452054</v>
      </c>
      <c r="O648" s="117">
        <f t="shared" si="104"/>
        <v>28.391999637452056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28.417499637452057</v>
      </c>
      <c r="L649" s="115">
        <f t="shared" si="109"/>
        <v>28.466499637452056</v>
      </c>
      <c r="M649" s="98">
        <f t="shared" si="102"/>
        <v>28.416999637452058</v>
      </c>
      <c r="N649" s="116">
        <f t="shared" si="103"/>
        <v>28.466999637452055</v>
      </c>
      <c r="O649" s="117">
        <f t="shared" si="104"/>
        <v>28.441999637452057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28.467499637452057</v>
      </c>
      <c r="L650" s="115">
        <f t="shared" si="109"/>
        <v>28.516499637452057</v>
      </c>
      <c r="M650" s="98">
        <f t="shared" si="102"/>
        <v>28.466999637452059</v>
      </c>
      <c r="N650" s="116">
        <f t="shared" si="103"/>
        <v>28.516999637452056</v>
      </c>
      <c r="O650" s="117">
        <f t="shared" si="104"/>
        <v>28.491999637452057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28.517499637452058</v>
      </c>
      <c r="L651" s="115">
        <f t="shared" si="109"/>
        <v>28.566499637452058</v>
      </c>
      <c r="M651" s="98">
        <f t="shared" si="102"/>
        <v>28.516999637452059</v>
      </c>
      <c r="N651" s="116">
        <f t="shared" si="103"/>
        <v>28.566999637452057</v>
      </c>
      <c r="O651" s="117">
        <f t="shared" si="104"/>
        <v>28.541999637452058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28.567499637452059</v>
      </c>
      <c r="L652" s="115">
        <f t="shared" si="109"/>
        <v>28.616499637452058</v>
      </c>
      <c r="M652" s="98">
        <f t="shared" si="102"/>
        <v>28.56699963745206</v>
      </c>
      <c r="N652" s="116">
        <f t="shared" si="103"/>
        <v>28.616999637452057</v>
      </c>
      <c r="O652" s="117">
        <f t="shared" si="104"/>
        <v>28.591999637452059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28.61749963745206</v>
      </c>
      <c r="L653" s="115">
        <f t="shared" si="109"/>
        <v>28.666499637452059</v>
      </c>
      <c r="M653" s="98">
        <f t="shared" si="102"/>
        <v>28.616999637452061</v>
      </c>
      <c r="N653" s="116">
        <f t="shared" si="103"/>
        <v>28.666999637452058</v>
      </c>
      <c r="O653" s="117">
        <f t="shared" si="104"/>
        <v>28.641999637452059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28.66749963745206</v>
      </c>
      <c r="L654" s="115">
        <f t="shared" si="109"/>
        <v>28.71649963745206</v>
      </c>
      <c r="M654" s="98">
        <f t="shared" si="102"/>
        <v>28.666999637452061</v>
      </c>
      <c r="N654" s="116">
        <f t="shared" si="103"/>
        <v>28.716999637452059</v>
      </c>
      <c r="O654" s="117">
        <f t="shared" si="104"/>
        <v>28.69199963745206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28.717499637452061</v>
      </c>
      <c r="L655" s="115">
        <f t="shared" si="109"/>
        <v>28.766499637452061</v>
      </c>
      <c r="M655" s="98">
        <f t="shared" si="102"/>
        <v>28.716999637452062</v>
      </c>
      <c r="N655" s="116">
        <f t="shared" si="103"/>
        <v>28.766999637452059</v>
      </c>
      <c r="O655" s="117">
        <f t="shared" si="104"/>
        <v>28.741999637452061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28.767499637452062</v>
      </c>
      <c r="L656" s="115">
        <f t="shared" si="109"/>
        <v>28.816499637452061</v>
      </c>
      <c r="M656" s="98">
        <f t="shared" si="102"/>
        <v>28.766999637452063</v>
      </c>
      <c r="N656" s="116">
        <f t="shared" si="103"/>
        <v>28.81699963745206</v>
      </c>
      <c r="O656" s="117">
        <f t="shared" si="104"/>
        <v>28.791999637452061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28.817499637452062</v>
      </c>
      <c r="L657" s="115">
        <f t="shared" si="109"/>
        <v>28.866499637452062</v>
      </c>
      <c r="M657" s="98">
        <f t="shared" si="102"/>
        <v>28.816999637452064</v>
      </c>
      <c r="N657" s="116">
        <f t="shared" si="103"/>
        <v>28.866999637452061</v>
      </c>
      <c r="O657" s="117">
        <f t="shared" si="104"/>
        <v>28.841999637452062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28.867499637452063</v>
      </c>
      <c r="L658" s="115">
        <f t="shared" si="109"/>
        <v>28.916499637452063</v>
      </c>
      <c r="M658" s="98">
        <f t="shared" si="102"/>
        <v>28.866999637452064</v>
      </c>
      <c r="N658" s="116">
        <f t="shared" si="103"/>
        <v>28.916999637452061</v>
      </c>
      <c r="O658" s="117">
        <f t="shared" si="104"/>
        <v>28.891999637452063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28.917499637452064</v>
      </c>
      <c r="L659" s="115">
        <f t="shared" si="109"/>
        <v>28.966499637452063</v>
      </c>
      <c r="M659" s="98">
        <f t="shared" si="102"/>
        <v>28.916999637452065</v>
      </c>
      <c r="N659" s="116">
        <f t="shared" si="103"/>
        <v>28.966999637452062</v>
      </c>
      <c r="O659" s="117">
        <f t="shared" si="104"/>
        <v>28.941999637452064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28.967499637452065</v>
      </c>
      <c r="L660" s="115">
        <f t="shared" si="109"/>
        <v>29.016499637452064</v>
      </c>
      <c r="M660" s="98">
        <f t="shared" si="102"/>
        <v>28.966999637452066</v>
      </c>
      <c r="N660" s="116">
        <f t="shared" si="103"/>
        <v>29.016999637452063</v>
      </c>
      <c r="O660" s="117">
        <f t="shared" si="104"/>
        <v>28.991999637452064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29.017499637452065</v>
      </c>
      <c r="L661" s="115">
        <f t="shared" si="109"/>
        <v>29.066499637452065</v>
      </c>
      <c r="M661" s="98">
        <f t="shared" si="102"/>
        <v>29.016999637452066</v>
      </c>
      <c r="N661" s="116">
        <f t="shared" si="103"/>
        <v>29.066999637452064</v>
      </c>
      <c r="O661" s="117">
        <f t="shared" si="104"/>
        <v>29.041999637452065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29.067499637452066</v>
      </c>
      <c r="L662" s="115">
        <f t="shared" si="109"/>
        <v>29.116499637452065</v>
      </c>
      <c r="M662" s="98">
        <f t="shared" si="102"/>
        <v>29.066999637452067</v>
      </c>
      <c r="N662" s="116">
        <f t="shared" si="103"/>
        <v>29.116999637452064</v>
      </c>
      <c r="O662" s="117">
        <f t="shared" si="104"/>
        <v>29.091999637452066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29.117499637452067</v>
      </c>
      <c r="L663" s="115">
        <f t="shared" si="109"/>
        <v>29.166499637452066</v>
      </c>
      <c r="M663" s="98">
        <f t="shared" si="102"/>
        <v>29.116999637452068</v>
      </c>
      <c r="N663" s="116">
        <f t="shared" si="103"/>
        <v>29.166999637452065</v>
      </c>
      <c r="O663" s="117">
        <f t="shared" si="104"/>
        <v>29.141999637452066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29.167499637452067</v>
      </c>
      <c r="L664" s="115">
        <f t="shared" si="109"/>
        <v>29.216499637452067</v>
      </c>
      <c r="M664" s="98">
        <f t="shared" si="102"/>
        <v>29.166999637452069</v>
      </c>
      <c r="N664" s="116">
        <f t="shared" si="103"/>
        <v>29.216999637452066</v>
      </c>
      <c r="O664" s="117">
        <f t="shared" si="104"/>
        <v>29.191999637452067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29.217499637452068</v>
      </c>
      <c r="L665" s="115">
        <f t="shared" si="109"/>
        <v>29.266499637452068</v>
      </c>
      <c r="M665" s="98">
        <f t="shared" si="102"/>
        <v>29.216999637452069</v>
      </c>
      <c r="N665" s="116">
        <f t="shared" si="103"/>
        <v>29.266999637452066</v>
      </c>
      <c r="O665" s="117">
        <f t="shared" si="104"/>
        <v>29.241999637452068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29.267499637452069</v>
      </c>
      <c r="L666" s="115">
        <f t="shared" si="109"/>
        <v>29.316499637452068</v>
      </c>
      <c r="M666" s="98">
        <f t="shared" si="102"/>
        <v>29.26699963745207</v>
      </c>
      <c r="N666" s="116">
        <f t="shared" si="103"/>
        <v>29.316999637452067</v>
      </c>
      <c r="O666" s="117">
        <f t="shared" si="104"/>
        <v>29.291999637452069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29.31749963745207</v>
      </c>
      <c r="L667" s="115">
        <f t="shared" si="109"/>
        <v>29.366499637452069</v>
      </c>
      <c r="M667" s="98">
        <f t="shared" si="102"/>
        <v>29.316999637452071</v>
      </c>
      <c r="N667" s="116">
        <f t="shared" si="103"/>
        <v>29.366999637452068</v>
      </c>
      <c r="O667" s="117">
        <f t="shared" si="104"/>
        <v>29.341999637452069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29.36749963745207</v>
      </c>
      <c r="L668" s="115">
        <f t="shared" si="109"/>
        <v>29.41649963745207</v>
      </c>
      <c r="M668" s="98">
        <f t="shared" si="102"/>
        <v>29.366999637452071</v>
      </c>
      <c r="N668" s="116">
        <f t="shared" si="103"/>
        <v>29.416999637452069</v>
      </c>
      <c r="O668" s="117">
        <f t="shared" si="104"/>
        <v>29.39199963745207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29.417499637452071</v>
      </c>
      <c r="L669" s="115">
        <f t="shared" si="109"/>
        <v>29.46649963745207</v>
      </c>
      <c r="M669" s="98">
        <f t="shared" si="102"/>
        <v>29.416999637452072</v>
      </c>
      <c r="N669" s="116">
        <f t="shared" si="103"/>
        <v>29.466999637452069</v>
      </c>
      <c r="O669" s="117">
        <f t="shared" si="104"/>
        <v>29.441999637452071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29.467499637452072</v>
      </c>
      <c r="L670" s="115">
        <f t="shared" si="109"/>
        <v>29.516499637452071</v>
      </c>
      <c r="M670" s="98">
        <f t="shared" si="102"/>
        <v>29.466999637452073</v>
      </c>
      <c r="N670" s="116">
        <f t="shared" si="103"/>
        <v>29.51699963745207</v>
      </c>
      <c r="O670" s="117">
        <f t="shared" si="104"/>
        <v>29.491999637452071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29.517499637452072</v>
      </c>
      <c r="L671" s="115">
        <f t="shared" si="109"/>
        <v>29.566499637452072</v>
      </c>
      <c r="M671" s="98">
        <f t="shared" si="102"/>
        <v>29.516999637452074</v>
      </c>
      <c r="N671" s="116">
        <f t="shared" si="103"/>
        <v>29.566999637452071</v>
      </c>
      <c r="O671" s="117">
        <f t="shared" si="104"/>
        <v>29.541999637452072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29.567499637452073</v>
      </c>
      <c r="L672" s="115">
        <f t="shared" si="109"/>
        <v>29.616499637452073</v>
      </c>
      <c r="M672" s="98">
        <f t="shared" si="102"/>
        <v>29.566999637452074</v>
      </c>
      <c r="N672" s="116">
        <f t="shared" si="103"/>
        <v>29.616999637452071</v>
      </c>
      <c r="O672" s="117">
        <f t="shared" si="104"/>
        <v>29.591999637452073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29.617499637452074</v>
      </c>
      <c r="L673" s="115">
        <f t="shared" si="109"/>
        <v>29.666499637452073</v>
      </c>
      <c r="M673" s="98">
        <f t="shared" si="102"/>
        <v>29.616999637452075</v>
      </c>
      <c r="N673" s="116">
        <f t="shared" si="103"/>
        <v>29.666999637452072</v>
      </c>
      <c r="O673" s="117">
        <f t="shared" si="104"/>
        <v>29.641999637452074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29.667499637452075</v>
      </c>
      <c r="L674" s="115">
        <f t="shared" si="109"/>
        <v>29.716499637452074</v>
      </c>
      <c r="M674" s="98">
        <f t="shared" si="102"/>
        <v>29.666999637452076</v>
      </c>
      <c r="N674" s="116">
        <f t="shared" si="103"/>
        <v>29.716999637452073</v>
      </c>
      <c r="O674" s="117">
        <f t="shared" si="104"/>
        <v>29.691999637452074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29.717499637452075</v>
      </c>
      <c r="L675" s="115">
        <f t="shared" si="109"/>
        <v>29.766499637452075</v>
      </c>
      <c r="M675" s="98">
        <f t="shared" si="102"/>
        <v>29.716999637452076</v>
      </c>
      <c r="N675" s="116">
        <f t="shared" si="103"/>
        <v>29.766999637452074</v>
      </c>
      <c r="O675" s="117">
        <f t="shared" si="104"/>
        <v>29.741999637452075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29.767499637452076</v>
      </c>
      <c r="L676" s="115">
        <f t="shared" si="109"/>
        <v>29.816499637452075</v>
      </c>
      <c r="M676" s="98">
        <f t="shared" si="102"/>
        <v>29.766999637452077</v>
      </c>
      <c r="N676" s="116">
        <f t="shared" si="103"/>
        <v>29.816999637452074</v>
      </c>
      <c r="O676" s="117">
        <f t="shared" si="104"/>
        <v>29.791999637452076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29.817499637452077</v>
      </c>
      <c r="L677" s="115">
        <f t="shared" si="109"/>
        <v>29.866499637452076</v>
      </c>
      <c r="M677" s="98">
        <f t="shared" si="102"/>
        <v>29.816999637452078</v>
      </c>
      <c r="N677" s="116">
        <f t="shared" si="103"/>
        <v>29.866999637452075</v>
      </c>
      <c r="O677" s="117">
        <f t="shared" si="104"/>
        <v>29.841999637452076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29.867499637452077</v>
      </c>
      <c r="L678" s="115">
        <f t="shared" si="109"/>
        <v>29.916499637452077</v>
      </c>
      <c r="M678" s="98">
        <f t="shared" si="102"/>
        <v>29.866999637452079</v>
      </c>
      <c r="N678" s="116">
        <f t="shared" si="103"/>
        <v>29.916999637452076</v>
      </c>
      <c r="O678" s="117">
        <f t="shared" si="104"/>
        <v>29.891999637452077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29.917499637452078</v>
      </c>
      <c r="L679" s="115">
        <f t="shared" si="109"/>
        <v>29.966499637452078</v>
      </c>
      <c r="M679" s="98">
        <f t="shared" si="102"/>
        <v>29.916999637452079</v>
      </c>
      <c r="N679" s="116">
        <f t="shared" si="103"/>
        <v>29.966999637452076</v>
      </c>
      <c r="O679" s="117">
        <f t="shared" si="104"/>
        <v>29.941999637452078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29.967499637452079</v>
      </c>
      <c r="L680" s="115">
        <f t="shared" si="109"/>
        <v>30.016499637452078</v>
      </c>
      <c r="M680" s="98">
        <f t="shared" si="102"/>
        <v>29.96699963745208</v>
      </c>
      <c r="N680" s="116">
        <f t="shared" si="103"/>
        <v>30.016999637452077</v>
      </c>
      <c r="O680" s="117">
        <f t="shared" si="104"/>
        <v>29.991999637452079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30.017499637452079</v>
      </c>
      <c r="L681" s="115">
        <f t="shared" si="109"/>
        <v>30.066499637452079</v>
      </c>
      <c r="M681" s="98">
        <f t="shared" si="102"/>
        <v>30.016999637452081</v>
      </c>
      <c r="N681" s="116">
        <f t="shared" si="103"/>
        <v>30.066999637452078</v>
      </c>
      <c r="O681" s="117">
        <f t="shared" si="104"/>
        <v>30.041999637452079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30.06749963745208</v>
      </c>
      <c r="L682" s="115">
        <f t="shared" si="109"/>
        <v>30.11649963745208</v>
      </c>
      <c r="M682" s="98">
        <f t="shared" si="102"/>
        <v>30.066999637452081</v>
      </c>
      <c r="N682" s="116">
        <f t="shared" si="103"/>
        <v>30.116999637452079</v>
      </c>
      <c r="O682" s="117">
        <f t="shared" si="104"/>
        <v>30.09199963745208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30.117499637452081</v>
      </c>
      <c r="L683" s="115">
        <f t="shared" si="109"/>
        <v>30.16649963745208</v>
      </c>
      <c r="M683" s="98">
        <f t="shared" si="102"/>
        <v>30.116999637452082</v>
      </c>
      <c r="N683" s="116">
        <f t="shared" si="103"/>
        <v>30.166999637452079</v>
      </c>
      <c r="O683" s="117">
        <f t="shared" si="104"/>
        <v>30.141999637452081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30.167499637452082</v>
      </c>
      <c r="L684" s="115">
        <f t="shared" si="109"/>
        <v>30.216499637452081</v>
      </c>
      <c r="M684" s="98">
        <f t="shared" si="102"/>
        <v>30.166999637452083</v>
      </c>
      <c r="N684" s="116">
        <f t="shared" si="103"/>
        <v>30.21699963745208</v>
      </c>
      <c r="O684" s="117">
        <f t="shared" si="104"/>
        <v>30.191999637452081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30.217499637452082</v>
      </c>
      <c r="L685" s="115">
        <f t="shared" si="109"/>
        <v>30.266499637452082</v>
      </c>
      <c r="M685" s="98">
        <f t="shared" si="102"/>
        <v>30.216999637452084</v>
      </c>
      <c r="N685" s="116">
        <f t="shared" si="103"/>
        <v>30.266999637452081</v>
      </c>
      <c r="O685" s="117">
        <f t="shared" si="104"/>
        <v>30.241999637452082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30.267499637452083</v>
      </c>
      <c r="L686" s="115">
        <f t="shared" si="109"/>
        <v>30.316499637452083</v>
      </c>
      <c r="M686" s="98">
        <f t="shared" si="102"/>
        <v>30.266999637452084</v>
      </c>
      <c r="N686" s="116">
        <f t="shared" si="103"/>
        <v>30.316999637452081</v>
      </c>
      <c r="O686" s="117">
        <f t="shared" si="104"/>
        <v>30.291999637452083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30.317499637452084</v>
      </c>
      <c r="L687" s="115">
        <f t="shared" si="109"/>
        <v>30.366499637452083</v>
      </c>
      <c r="M687" s="98">
        <f t="shared" si="102"/>
        <v>30.316999637452085</v>
      </c>
      <c r="N687" s="116">
        <f t="shared" si="103"/>
        <v>30.366999637452082</v>
      </c>
      <c r="O687" s="117">
        <f t="shared" si="104"/>
        <v>30.341999637452084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30.367499637452084</v>
      </c>
      <c r="L688" s="115">
        <f t="shared" si="109"/>
        <v>30.416499637452084</v>
      </c>
      <c r="M688" s="98">
        <f t="shared" si="102"/>
        <v>30.366999637452086</v>
      </c>
      <c r="N688" s="116">
        <f t="shared" si="103"/>
        <v>30.416999637452083</v>
      </c>
      <c r="O688" s="117">
        <f t="shared" si="104"/>
        <v>30.391999637452084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30.417499637452085</v>
      </c>
      <c r="L689" s="115">
        <f t="shared" si="109"/>
        <v>30.466499637452085</v>
      </c>
      <c r="M689" s="98">
        <f t="shared" si="102"/>
        <v>30.416999637452086</v>
      </c>
      <c r="N689" s="116">
        <f t="shared" si="103"/>
        <v>30.466999637452084</v>
      </c>
      <c r="O689" s="117">
        <f t="shared" si="104"/>
        <v>30.441999637452085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30.467499637452086</v>
      </c>
      <c r="L690" s="115">
        <f t="shared" si="109"/>
        <v>30.516499637452085</v>
      </c>
      <c r="M690" s="98">
        <f t="shared" si="102"/>
        <v>30.466999637452087</v>
      </c>
      <c r="N690" s="116">
        <f t="shared" si="103"/>
        <v>30.516999637452084</v>
      </c>
      <c r="O690" s="117">
        <f t="shared" si="104"/>
        <v>30.491999637452086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30.517499637452087</v>
      </c>
      <c r="L691" s="115">
        <f t="shared" si="109"/>
        <v>30.566499637452086</v>
      </c>
      <c r="M691" s="98">
        <f t="shared" si="102"/>
        <v>30.516999637452088</v>
      </c>
      <c r="N691" s="116">
        <f t="shared" si="103"/>
        <v>30.566999637452085</v>
      </c>
      <c r="O691" s="117">
        <f t="shared" si="104"/>
        <v>30.541999637452086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30.567499637452087</v>
      </c>
      <c r="L692" s="115">
        <f t="shared" si="109"/>
        <v>30.616499637452087</v>
      </c>
      <c r="M692" s="98">
        <f t="shared" si="102"/>
        <v>30.566999637452088</v>
      </c>
      <c r="N692" s="116">
        <f t="shared" si="103"/>
        <v>30.616999637452086</v>
      </c>
      <c r="O692" s="117">
        <f t="shared" si="104"/>
        <v>30.591999637452087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30.617499637452088</v>
      </c>
      <c r="L693" s="115">
        <f t="shared" si="109"/>
        <v>30.666499637452088</v>
      </c>
      <c r="M693" s="98">
        <f t="shared" si="102"/>
        <v>30.616999637452089</v>
      </c>
      <c r="N693" s="116">
        <f t="shared" si="103"/>
        <v>30.666999637452086</v>
      </c>
      <c r="O693" s="117">
        <f t="shared" si="104"/>
        <v>30.641999637452088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30.667499637452089</v>
      </c>
      <c r="L694" s="115">
        <f t="shared" si="109"/>
        <v>30.716499637452088</v>
      </c>
      <c r="M694" s="98">
        <f t="shared" si="102"/>
        <v>30.66699963745209</v>
      </c>
      <c r="N694" s="116">
        <f t="shared" si="103"/>
        <v>30.716999637452087</v>
      </c>
      <c r="O694" s="117">
        <f t="shared" si="104"/>
        <v>30.691999637452088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30.717499637452089</v>
      </c>
      <c r="L695" s="115">
        <f t="shared" si="109"/>
        <v>30.766499637452089</v>
      </c>
      <c r="M695" s="98">
        <f t="shared" si="102"/>
        <v>30.716999637452091</v>
      </c>
      <c r="N695" s="116">
        <f t="shared" si="103"/>
        <v>30.766999637452088</v>
      </c>
      <c r="O695" s="117">
        <f t="shared" si="104"/>
        <v>30.741999637452089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30.76749963745209</v>
      </c>
      <c r="L696" s="115">
        <f t="shared" si="109"/>
        <v>30.81649963745209</v>
      </c>
      <c r="M696" s="98">
        <f t="shared" si="102"/>
        <v>30.766999637452091</v>
      </c>
      <c r="N696" s="116">
        <f t="shared" si="103"/>
        <v>30.816999637452088</v>
      </c>
      <c r="O696" s="117">
        <f t="shared" si="104"/>
        <v>30.79199963745209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30.817499637452091</v>
      </c>
      <c r="L697" s="115">
        <f t="shared" si="109"/>
        <v>30.86649963745209</v>
      </c>
      <c r="M697" s="98">
        <f t="shared" si="102"/>
        <v>30.816999637452092</v>
      </c>
      <c r="N697" s="116">
        <f t="shared" si="103"/>
        <v>30.866999637452089</v>
      </c>
      <c r="O697" s="117">
        <f t="shared" si="104"/>
        <v>30.841999637452091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30.867499637452092</v>
      </c>
      <c r="L698" s="115">
        <f t="shared" si="109"/>
        <v>30.916499637452091</v>
      </c>
      <c r="M698" s="98">
        <f t="shared" si="102"/>
        <v>30.866999637452093</v>
      </c>
      <c r="N698" s="116">
        <f t="shared" si="103"/>
        <v>30.91699963745209</v>
      </c>
      <c r="O698" s="117">
        <f t="shared" si="104"/>
        <v>30.891999637452091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30.917499637452092</v>
      </c>
      <c r="L699" s="115">
        <f t="shared" si="109"/>
        <v>30.966499637452092</v>
      </c>
      <c r="M699" s="98">
        <f t="shared" si="102"/>
        <v>30.916999637452093</v>
      </c>
      <c r="N699" s="116">
        <f t="shared" si="103"/>
        <v>30.966999637452091</v>
      </c>
      <c r="O699" s="117">
        <f t="shared" si="104"/>
        <v>30.941999637452092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30.967499637452093</v>
      </c>
      <c r="L700" s="115">
        <f t="shared" si="109"/>
        <v>31.016499637452092</v>
      </c>
      <c r="M700" s="98">
        <f t="shared" si="102"/>
        <v>30.966999637452094</v>
      </c>
      <c r="N700" s="116">
        <f t="shared" si="103"/>
        <v>31.016999637452091</v>
      </c>
      <c r="O700" s="117">
        <f t="shared" si="104"/>
        <v>30.991999637452093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31.017499637452094</v>
      </c>
      <c r="L701" s="115">
        <f t="shared" si="109"/>
        <v>31.066499637452093</v>
      </c>
      <c r="M701" s="98">
        <f t="shared" si="102"/>
        <v>31.016999637452095</v>
      </c>
      <c r="N701" s="116">
        <f t="shared" si="103"/>
        <v>31.066999637452092</v>
      </c>
      <c r="O701" s="117">
        <f t="shared" si="104"/>
        <v>31.041999637452093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31.067499637452094</v>
      </c>
      <c r="L702" s="115">
        <f t="shared" si="109"/>
        <v>31.116499637452094</v>
      </c>
      <c r="M702" s="98">
        <f t="shared" si="102"/>
        <v>31.066999637452096</v>
      </c>
      <c r="N702" s="116">
        <f t="shared" si="103"/>
        <v>31.116999637452093</v>
      </c>
      <c r="O702" s="117">
        <f t="shared" si="104"/>
        <v>31.091999637452094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31.117499637452095</v>
      </c>
      <c r="L703" s="115">
        <f t="shared" si="109"/>
        <v>31.166499637452095</v>
      </c>
      <c r="M703" s="98">
        <f t="shared" si="102"/>
        <v>31.116999637452096</v>
      </c>
      <c r="N703" s="116">
        <f t="shared" si="103"/>
        <v>31.166999637452093</v>
      </c>
      <c r="O703" s="117">
        <f t="shared" si="104"/>
        <v>31.141999637452095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31.167499637452096</v>
      </c>
      <c r="L704" s="115">
        <f t="shared" si="109"/>
        <v>31.216499637452095</v>
      </c>
      <c r="M704" s="98">
        <f t="shared" si="102"/>
        <v>31.166999637452097</v>
      </c>
      <c r="N704" s="116">
        <f t="shared" si="103"/>
        <v>31.216999637452094</v>
      </c>
      <c r="O704" s="117">
        <f t="shared" si="104"/>
        <v>31.191999637452096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31.217499637452097</v>
      </c>
      <c r="L705" s="115">
        <f t="shared" si="109"/>
        <v>31.266499637452096</v>
      </c>
      <c r="M705" s="98">
        <f t="shared" si="102"/>
        <v>31.216999637452098</v>
      </c>
      <c r="N705" s="116">
        <f t="shared" si="103"/>
        <v>31.266999637452095</v>
      </c>
      <c r="O705" s="117">
        <f t="shared" si="104"/>
        <v>31.241999637452096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31.267499637452097</v>
      </c>
      <c r="L706" s="115">
        <f t="shared" si="109"/>
        <v>31.316499637452097</v>
      </c>
      <c r="M706" s="98">
        <f t="shared" si="102"/>
        <v>31.266999637452098</v>
      </c>
      <c r="N706" s="116">
        <f t="shared" si="103"/>
        <v>31.316999637452096</v>
      </c>
      <c r="O706" s="117">
        <f t="shared" si="104"/>
        <v>31.291999637452097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31.317499637452098</v>
      </c>
      <c r="L707" s="115">
        <f t="shared" si="109"/>
        <v>31.366499637452097</v>
      </c>
      <c r="M707" s="98">
        <f t="shared" si="102"/>
        <v>31.316999637452099</v>
      </c>
      <c r="N707" s="116">
        <f t="shared" si="103"/>
        <v>31.366999637452096</v>
      </c>
      <c r="O707" s="117">
        <f t="shared" si="104"/>
        <v>31.341999637452098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31.367499637452099</v>
      </c>
      <c r="L708" s="115">
        <f t="shared" si="109"/>
        <v>31.416499637452098</v>
      </c>
      <c r="M708" s="98">
        <f t="shared" si="102"/>
        <v>31.3669996374521</v>
      </c>
      <c r="N708" s="116">
        <f t="shared" si="103"/>
        <v>31.416999637452097</v>
      </c>
      <c r="O708" s="117">
        <f t="shared" si="104"/>
        <v>31.391999637452098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31.417499637452099</v>
      </c>
      <c r="L709" s="115">
        <f t="shared" si="109"/>
        <v>31.466499637452099</v>
      </c>
      <c r="M709" s="98">
        <f t="shared" ref="M709:M772" si="112">K709-5*10^-(D$2+1)</f>
        <v>31.416999637452101</v>
      </c>
      <c r="N709" s="116">
        <f t="shared" ref="N709:N772" si="113">L709+5*10^-(D$2+1)</f>
        <v>31.466999637452098</v>
      </c>
      <c r="O709" s="117">
        <f t="shared" ref="O709:O772" si="114">AVERAGE(K709,L709)</f>
        <v>31.441999637452099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31.4674996374521</v>
      </c>
      <c r="L710" s="115">
        <f t="shared" ref="L710:L773" si="119">K710+$I$4-POWER(10,-$D$2)</f>
        <v>31.5164996374521</v>
      </c>
      <c r="M710" s="98">
        <f t="shared" si="112"/>
        <v>31.466999637452101</v>
      </c>
      <c r="N710" s="116">
        <f t="shared" si="113"/>
        <v>31.516999637452098</v>
      </c>
      <c r="O710" s="117">
        <f t="shared" si="114"/>
        <v>31.4919996374521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31.517499637452101</v>
      </c>
      <c r="L711" s="115">
        <f t="shared" si="119"/>
        <v>31.5664996374521</v>
      </c>
      <c r="M711" s="98">
        <f t="shared" si="112"/>
        <v>31.516999637452102</v>
      </c>
      <c r="N711" s="116">
        <f t="shared" si="113"/>
        <v>31.566999637452099</v>
      </c>
      <c r="O711" s="117">
        <f t="shared" si="114"/>
        <v>31.541999637452101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31.567499637452102</v>
      </c>
      <c r="L712" s="115">
        <f t="shared" si="119"/>
        <v>31.616499637452101</v>
      </c>
      <c r="M712" s="98">
        <f t="shared" si="112"/>
        <v>31.566999637452103</v>
      </c>
      <c r="N712" s="116">
        <f t="shared" si="113"/>
        <v>31.6169996374521</v>
      </c>
      <c r="O712" s="117">
        <f t="shared" si="114"/>
        <v>31.591999637452101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31.617499637452102</v>
      </c>
      <c r="L713" s="115">
        <f t="shared" si="119"/>
        <v>31.666499637452102</v>
      </c>
      <c r="M713" s="98">
        <f t="shared" si="112"/>
        <v>31.616999637452103</v>
      </c>
      <c r="N713" s="116">
        <f t="shared" si="113"/>
        <v>31.666999637452101</v>
      </c>
      <c r="O713" s="117">
        <f t="shared" si="114"/>
        <v>31.641999637452102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31.667499637452103</v>
      </c>
      <c r="L714" s="115">
        <f t="shared" si="119"/>
        <v>31.716499637452102</v>
      </c>
      <c r="M714" s="98">
        <f t="shared" si="112"/>
        <v>31.666999637452104</v>
      </c>
      <c r="N714" s="116">
        <f t="shared" si="113"/>
        <v>31.716999637452101</v>
      </c>
      <c r="O714" s="117">
        <f t="shared" si="114"/>
        <v>31.691999637452103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31.717499637452104</v>
      </c>
      <c r="L715" s="115">
        <f t="shared" si="119"/>
        <v>31.766499637452103</v>
      </c>
      <c r="M715" s="98">
        <f t="shared" si="112"/>
        <v>31.716999637452105</v>
      </c>
      <c r="N715" s="116">
        <f t="shared" si="113"/>
        <v>31.766999637452102</v>
      </c>
      <c r="O715" s="117">
        <f t="shared" si="114"/>
        <v>31.741999637452103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31.767499637452104</v>
      </c>
      <c r="L716" s="115">
        <f t="shared" si="119"/>
        <v>31.816499637452104</v>
      </c>
      <c r="M716" s="98">
        <f t="shared" si="112"/>
        <v>31.766999637452106</v>
      </c>
      <c r="N716" s="116">
        <f t="shared" si="113"/>
        <v>31.816999637452103</v>
      </c>
      <c r="O716" s="117">
        <f t="shared" si="114"/>
        <v>31.791999637452104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31.817499637452105</v>
      </c>
      <c r="L717" s="115">
        <f t="shared" si="119"/>
        <v>31.866499637452105</v>
      </c>
      <c r="M717" s="98">
        <f t="shared" si="112"/>
        <v>31.816999637452106</v>
      </c>
      <c r="N717" s="116">
        <f t="shared" si="113"/>
        <v>31.866999637452103</v>
      </c>
      <c r="O717" s="117">
        <f t="shared" si="114"/>
        <v>31.841999637452105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31.867499637452106</v>
      </c>
      <c r="L718" s="115">
        <f t="shared" si="119"/>
        <v>31.916499637452105</v>
      </c>
      <c r="M718" s="98">
        <f t="shared" si="112"/>
        <v>31.866999637452107</v>
      </c>
      <c r="N718" s="116">
        <f t="shared" si="113"/>
        <v>31.916999637452104</v>
      </c>
      <c r="O718" s="117">
        <f t="shared" si="114"/>
        <v>31.891999637452106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31.917499637452106</v>
      </c>
      <c r="L719" s="115">
        <f t="shared" si="119"/>
        <v>31.966499637452106</v>
      </c>
      <c r="M719" s="98">
        <f t="shared" si="112"/>
        <v>31.916999637452108</v>
      </c>
      <c r="N719" s="116">
        <f t="shared" si="113"/>
        <v>31.966999637452105</v>
      </c>
      <c r="O719" s="117">
        <f t="shared" si="114"/>
        <v>31.941999637452106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31.967499637452107</v>
      </c>
      <c r="L720" s="115">
        <f t="shared" si="119"/>
        <v>32.016499637452107</v>
      </c>
      <c r="M720" s="98">
        <f t="shared" si="112"/>
        <v>31.966999637452108</v>
      </c>
      <c r="N720" s="116">
        <f t="shared" si="113"/>
        <v>32.016999637452109</v>
      </c>
      <c r="O720" s="117">
        <f t="shared" si="114"/>
        <v>31.991999637452107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32.017499637452104</v>
      </c>
      <c r="L721" s="115">
        <f t="shared" si="119"/>
        <v>32.066499637452104</v>
      </c>
      <c r="M721" s="98">
        <f t="shared" si="112"/>
        <v>32.016999637452102</v>
      </c>
      <c r="N721" s="116">
        <f t="shared" si="113"/>
        <v>32.066999637452106</v>
      </c>
      <c r="O721" s="117">
        <f t="shared" si="114"/>
        <v>32.041999637452108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32.067499637452102</v>
      </c>
      <c r="L722" s="115">
        <f t="shared" si="119"/>
        <v>32.116499637452101</v>
      </c>
      <c r="M722" s="98">
        <f t="shared" si="112"/>
        <v>32.066999637452099</v>
      </c>
      <c r="N722" s="116">
        <f t="shared" si="113"/>
        <v>32.116999637452103</v>
      </c>
      <c r="O722" s="117">
        <f t="shared" si="114"/>
        <v>32.091999637452105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32.117499637452099</v>
      </c>
      <c r="L723" s="115">
        <f t="shared" si="119"/>
        <v>32.166499637452098</v>
      </c>
      <c r="M723" s="98">
        <f t="shared" si="112"/>
        <v>32.116999637452096</v>
      </c>
      <c r="N723" s="116">
        <f t="shared" si="113"/>
        <v>32.166999637452101</v>
      </c>
      <c r="O723" s="117">
        <f t="shared" si="114"/>
        <v>32.141999637452102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32.167499637452096</v>
      </c>
      <c r="L724" s="115">
        <f t="shared" si="119"/>
        <v>32.216499637452095</v>
      </c>
      <c r="M724" s="98">
        <f t="shared" si="112"/>
        <v>32.166999637452093</v>
      </c>
      <c r="N724" s="116">
        <f t="shared" si="113"/>
        <v>32.216999637452098</v>
      </c>
      <c r="O724" s="117">
        <f t="shared" si="114"/>
        <v>32.191999637452099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32.217499637452093</v>
      </c>
      <c r="L725" s="115">
        <f t="shared" si="119"/>
        <v>32.266499637452092</v>
      </c>
      <c r="M725" s="98">
        <f t="shared" si="112"/>
        <v>32.216999637452091</v>
      </c>
      <c r="N725" s="116">
        <f t="shared" si="113"/>
        <v>32.266999637452095</v>
      </c>
      <c r="O725" s="117">
        <f t="shared" si="114"/>
        <v>32.241999637452096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32.26749963745209</v>
      </c>
      <c r="L726" s="115">
        <f t="shared" si="119"/>
        <v>32.31649963745209</v>
      </c>
      <c r="M726" s="98">
        <f t="shared" si="112"/>
        <v>32.266999637452088</v>
      </c>
      <c r="N726" s="116">
        <f t="shared" si="113"/>
        <v>32.316999637452092</v>
      </c>
      <c r="O726" s="117">
        <f t="shared" si="114"/>
        <v>32.291999637452093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32.317499637452087</v>
      </c>
      <c r="L727" s="115">
        <f t="shared" si="119"/>
        <v>32.366499637452087</v>
      </c>
      <c r="M727" s="98">
        <f t="shared" si="112"/>
        <v>32.316999637452085</v>
      </c>
      <c r="N727" s="116">
        <f t="shared" si="113"/>
        <v>32.366999637452089</v>
      </c>
      <c r="O727" s="117">
        <f t="shared" si="114"/>
        <v>32.341999637452091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32.367499637452084</v>
      </c>
      <c r="L728" s="115">
        <f t="shared" si="119"/>
        <v>32.416499637452084</v>
      </c>
      <c r="M728" s="98">
        <f t="shared" si="112"/>
        <v>32.366999637452082</v>
      </c>
      <c r="N728" s="116">
        <f t="shared" si="113"/>
        <v>32.416999637452086</v>
      </c>
      <c r="O728" s="117">
        <f t="shared" si="114"/>
        <v>32.391999637452088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32.417499637452082</v>
      </c>
      <c r="L729" s="115">
        <f t="shared" si="119"/>
        <v>32.466499637452081</v>
      </c>
      <c r="M729" s="98">
        <f t="shared" si="112"/>
        <v>32.416999637452079</v>
      </c>
      <c r="N729" s="116">
        <f t="shared" si="113"/>
        <v>32.466999637452084</v>
      </c>
      <c r="O729" s="117">
        <f t="shared" si="114"/>
        <v>32.441999637452085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32.467499637452079</v>
      </c>
      <c r="L730" s="115">
        <f t="shared" si="119"/>
        <v>32.516499637452078</v>
      </c>
      <c r="M730" s="98">
        <f t="shared" si="112"/>
        <v>32.466999637452076</v>
      </c>
      <c r="N730" s="116">
        <f t="shared" si="113"/>
        <v>32.516999637452081</v>
      </c>
      <c r="O730" s="117">
        <f t="shared" si="114"/>
        <v>32.491999637452082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32.517499637452076</v>
      </c>
      <c r="L731" s="115">
        <f t="shared" si="119"/>
        <v>32.566499637452075</v>
      </c>
      <c r="M731" s="98">
        <f t="shared" si="112"/>
        <v>32.516999637452074</v>
      </c>
      <c r="N731" s="116">
        <f t="shared" si="113"/>
        <v>32.566999637452078</v>
      </c>
      <c r="O731" s="117">
        <f t="shared" si="114"/>
        <v>32.541999637452079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32.567499637452073</v>
      </c>
      <c r="L732" s="115">
        <f t="shared" si="119"/>
        <v>32.616499637452073</v>
      </c>
      <c r="M732" s="98">
        <f t="shared" si="112"/>
        <v>32.566999637452071</v>
      </c>
      <c r="N732" s="116">
        <f t="shared" si="113"/>
        <v>32.616999637452075</v>
      </c>
      <c r="O732" s="117">
        <f t="shared" si="114"/>
        <v>32.591999637452076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32.61749963745207</v>
      </c>
      <c r="L733" s="115">
        <f t="shared" si="119"/>
        <v>32.66649963745207</v>
      </c>
      <c r="M733" s="98">
        <f t="shared" si="112"/>
        <v>32.616999637452068</v>
      </c>
      <c r="N733" s="116">
        <f t="shared" si="113"/>
        <v>32.666999637452072</v>
      </c>
      <c r="O733" s="117">
        <f t="shared" si="114"/>
        <v>32.641999637452074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32.667499637452067</v>
      </c>
      <c r="L734" s="115">
        <f t="shared" si="119"/>
        <v>32.716499637452067</v>
      </c>
      <c r="M734" s="98">
        <f t="shared" si="112"/>
        <v>32.666999637452065</v>
      </c>
      <c r="N734" s="116">
        <f t="shared" si="113"/>
        <v>32.716999637452069</v>
      </c>
      <c r="O734" s="117">
        <f t="shared" si="114"/>
        <v>32.691999637452071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32.717499637452065</v>
      </c>
      <c r="L735" s="115">
        <f t="shared" si="119"/>
        <v>32.766499637452064</v>
      </c>
      <c r="M735" s="98">
        <f t="shared" si="112"/>
        <v>32.716999637452062</v>
      </c>
      <c r="N735" s="116">
        <f t="shared" si="113"/>
        <v>32.766999637452066</v>
      </c>
      <c r="O735" s="117">
        <f t="shared" si="114"/>
        <v>32.741999637452068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32.767499637452062</v>
      </c>
      <c r="L736" s="115">
        <f t="shared" si="119"/>
        <v>32.816499637452061</v>
      </c>
      <c r="M736" s="98">
        <f t="shared" si="112"/>
        <v>32.766999637452059</v>
      </c>
      <c r="N736" s="116">
        <f t="shared" si="113"/>
        <v>32.816999637452064</v>
      </c>
      <c r="O736" s="117">
        <f t="shared" si="114"/>
        <v>32.791999637452065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32.817499637452059</v>
      </c>
      <c r="L737" s="115">
        <f t="shared" si="119"/>
        <v>32.866499637452058</v>
      </c>
      <c r="M737" s="98">
        <f t="shared" si="112"/>
        <v>32.816999637452057</v>
      </c>
      <c r="N737" s="116">
        <f t="shared" si="113"/>
        <v>32.866999637452061</v>
      </c>
      <c r="O737" s="117">
        <f t="shared" si="114"/>
        <v>32.841999637452062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32.867499637452056</v>
      </c>
      <c r="L738" s="115">
        <f t="shared" si="119"/>
        <v>32.916499637452056</v>
      </c>
      <c r="M738" s="98">
        <f t="shared" si="112"/>
        <v>32.866999637452054</v>
      </c>
      <c r="N738" s="116">
        <f t="shared" si="113"/>
        <v>32.916999637452058</v>
      </c>
      <c r="O738" s="117">
        <f t="shared" si="114"/>
        <v>32.891999637452059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32.917499637452053</v>
      </c>
      <c r="L739" s="115">
        <f t="shared" si="119"/>
        <v>32.966499637452053</v>
      </c>
      <c r="M739" s="98">
        <f t="shared" si="112"/>
        <v>32.916999637452051</v>
      </c>
      <c r="N739" s="116">
        <f t="shared" si="113"/>
        <v>32.966999637452055</v>
      </c>
      <c r="O739" s="117">
        <f t="shared" si="114"/>
        <v>32.941999637452057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32.96749963745205</v>
      </c>
      <c r="L740" s="115">
        <f t="shared" si="119"/>
        <v>33.01649963745205</v>
      </c>
      <c r="M740" s="98">
        <f t="shared" si="112"/>
        <v>32.966999637452048</v>
      </c>
      <c r="N740" s="116">
        <f t="shared" si="113"/>
        <v>33.016999637452052</v>
      </c>
      <c r="O740" s="117">
        <f t="shared" si="114"/>
        <v>32.991999637452054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33.017499637452048</v>
      </c>
      <c r="L741" s="115">
        <f t="shared" si="119"/>
        <v>33.066499637452047</v>
      </c>
      <c r="M741" s="98">
        <f t="shared" si="112"/>
        <v>33.016999637452045</v>
      </c>
      <c r="N741" s="116">
        <f t="shared" si="113"/>
        <v>33.066999637452049</v>
      </c>
      <c r="O741" s="117">
        <f t="shared" si="114"/>
        <v>33.041999637452051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33.067499637452045</v>
      </c>
      <c r="L742" s="115">
        <f t="shared" si="119"/>
        <v>33.116499637452044</v>
      </c>
      <c r="M742" s="98">
        <f t="shared" si="112"/>
        <v>33.066999637452042</v>
      </c>
      <c r="N742" s="116">
        <f t="shared" si="113"/>
        <v>33.116999637452047</v>
      </c>
      <c r="O742" s="117">
        <f t="shared" si="114"/>
        <v>33.091999637452048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33.117499637452042</v>
      </c>
      <c r="L743" s="115">
        <f t="shared" si="119"/>
        <v>33.166499637452041</v>
      </c>
      <c r="M743" s="98">
        <f t="shared" si="112"/>
        <v>33.116999637452039</v>
      </c>
      <c r="N743" s="116">
        <f t="shared" si="113"/>
        <v>33.166999637452044</v>
      </c>
      <c r="O743" s="117">
        <f t="shared" si="114"/>
        <v>33.141999637452045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33.167499637452039</v>
      </c>
      <c r="L744" s="115">
        <f t="shared" si="119"/>
        <v>33.216499637452038</v>
      </c>
      <c r="M744" s="98">
        <f t="shared" si="112"/>
        <v>33.166999637452037</v>
      </c>
      <c r="N744" s="116">
        <f t="shared" si="113"/>
        <v>33.216999637452041</v>
      </c>
      <c r="O744" s="117">
        <f t="shared" si="114"/>
        <v>33.191999637452042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33.217499637452036</v>
      </c>
      <c r="L745" s="115">
        <f t="shared" si="119"/>
        <v>33.266499637452036</v>
      </c>
      <c r="M745" s="98">
        <f t="shared" si="112"/>
        <v>33.216999637452034</v>
      </c>
      <c r="N745" s="116">
        <f t="shared" si="113"/>
        <v>33.266999637452038</v>
      </c>
      <c r="O745" s="117">
        <f t="shared" si="114"/>
        <v>33.241999637452039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33.267499637452033</v>
      </c>
      <c r="L746" s="115">
        <f t="shared" si="119"/>
        <v>33.316499637452033</v>
      </c>
      <c r="M746" s="98">
        <f t="shared" si="112"/>
        <v>33.266999637452031</v>
      </c>
      <c r="N746" s="116">
        <f t="shared" si="113"/>
        <v>33.316999637452035</v>
      </c>
      <c r="O746" s="117">
        <f t="shared" si="114"/>
        <v>33.291999637452037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33.31749963745203</v>
      </c>
      <c r="L747" s="115">
        <f t="shared" si="119"/>
        <v>33.36649963745203</v>
      </c>
      <c r="M747" s="98">
        <f t="shared" si="112"/>
        <v>33.316999637452028</v>
      </c>
      <c r="N747" s="116">
        <f t="shared" si="113"/>
        <v>33.366999637452032</v>
      </c>
      <c r="O747" s="117">
        <f t="shared" si="114"/>
        <v>33.341999637452034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33.367499637452028</v>
      </c>
      <c r="L748" s="115">
        <f t="shared" si="119"/>
        <v>33.416499637452027</v>
      </c>
      <c r="M748" s="98">
        <f t="shared" si="112"/>
        <v>33.366999637452025</v>
      </c>
      <c r="N748" s="116">
        <f t="shared" si="113"/>
        <v>33.41699963745203</v>
      </c>
      <c r="O748" s="117">
        <f t="shared" si="114"/>
        <v>33.391999637452031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33.417499637452025</v>
      </c>
      <c r="L749" s="115">
        <f t="shared" si="119"/>
        <v>33.466499637452024</v>
      </c>
      <c r="M749" s="98">
        <f t="shared" si="112"/>
        <v>33.416999637452022</v>
      </c>
      <c r="N749" s="116">
        <f t="shared" si="113"/>
        <v>33.466999637452027</v>
      </c>
      <c r="O749" s="117">
        <f t="shared" si="114"/>
        <v>33.441999637452028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33.467499637452022</v>
      </c>
      <c r="L750" s="115">
        <f t="shared" si="119"/>
        <v>33.516499637452021</v>
      </c>
      <c r="M750" s="98">
        <f t="shared" si="112"/>
        <v>33.46699963745202</v>
      </c>
      <c r="N750" s="116">
        <f t="shared" si="113"/>
        <v>33.516999637452024</v>
      </c>
      <c r="O750" s="117">
        <f t="shared" si="114"/>
        <v>33.491999637452025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33.517499637452019</v>
      </c>
      <c r="L751" s="115">
        <f t="shared" si="119"/>
        <v>33.566499637452019</v>
      </c>
      <c r="M751" s="98">
        <f t="shared" si="112"/>
        <v>33.516999637452017</v>
      </c>
      <c r="N751" s="116">
        <f t="shared" si="113"/>
        <v>33.566999637452021</v>
      </c>
      <c r="O751" s="117">
        <f t="shared" si="114"/>
        <v>33.541999637452022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33.567499637452016</v>
      </c>
      <c r="L752" s="115">
        <f t="shared" si="119"/>
        <v>33.616499637452016</v>
      </c>
      <c r="M752" s="98">
        <f t="shared" si="112"/>
        <v>33.566999637452014</v>
      </c>
      <c r="N752" s="116">
        <f t="shared" si="113"/>
        <v>33.616999637452018</v>
      </c>
      <c r="O752" s="117">
        <f t="shared" si="114"/>
        <v>33.59199963745202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33.617499637452013</v>
      </c>
      <c r="L753" s="115">
        <f t="shared" si="119"/>
        <v>33.666499637452013</v>
      </c>
      <c r="M753" s="98">
        <f t="shared" si="112"/>
        <v>33.616999637452011</v>
      </c>
      <c r="N753" s="116">
        <f t="shared" si="113"/>
        <v>33.666999637452015</v>
      </c>
      <c r="O753" s="117">
        <f t="shared" si="114"/>
        <v>33.641999637452017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33.667499637452011</v>
      </c>
      <c r="L754" s="115">
        <f t="shared" si="119"/>
        <v>33.71649963745201</v>
      </c>
      <c r="M754" s="98">
        <f t="shared" si="112"/>
        <v>33.666999637452008</v>
      </c>
      <c r="N754" s="116">
        <f t="shared" si="113"/>
        <v>33.716999637452012</v>
      </c>
      <c r="O754" s="117">
        <f t="shared" si="114"/>
        <v>33.691999637452014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33.717499637452008</v>
      </c>
      <c r="L755" s="115">
        <f t="shared" si="119"/>
        <v>33.766499637452007</v>
      </c>
      <c r="M755" s="98">
        <f t="shared" si="112"/>
        <v>33.716999637452005</v>
      </c>
      <c r="N755" s="116">
        <f t="shared" si="113"/>
        <v>33.76699963745201</v>
      </c>
      <c r="O755" s="117">
        <f t="shared" si="114"/>
        <v>33.741999637452011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33.767499637452005</v>
      </c>
      <c r="L756" s="115">
        <f t="shared" si="119"/>
        <v>33.816499637452004</v>
      </c>
      <c r="M756" s="98">
        <f t="shared" si="112"/>
        <v>33.766999637452003</v>
      </c>
      <c r="N756" s="116">
        <f t="shared" si="113"/>
        <v>33.816999637452007</v>
      </c>
      <c r="O756" s="117">
        <f t="shared" si="114"/>
        <v>33.791999637452008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33.817499637452002</v>
      </c>
      <c r="L757" s="115">
        <f t="shared" si="119"/>
        <v>33.866499637452002</v>
      </c>
      <c r="M757" s="98">
        <f t="shared" si="112"/>
        <v>33.816999637452</v>
      </c>
      <c r="N757" s="116">
        <f t="shared" si="113"/>
        <v>33.866999637452004</v>
      </c>
      <c r="O757" s="117">
        <f t="shared" si="114"/>
        <v>33.841999637452005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33.867499637451999</v>
      </c>
      <c r="L758" s="115">
        <f t="shared" si="119"/>
        <v>33.916499637451999</v>
      </c>
      <c r="M758" s="98">
        <f t="shared" si="112"/>
        <v>33.866999637451997</v>
      </c>
      <c r="N758" s="116">
        <f t="shared" si="113"/>
        <v>33.916999637452001</v>
      </c>
      <c r="O758" s="117">
        <f t="shared" si="114"/>
        <v>33.891999637452003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33.917499637451996</v>
      </c>
      <c r="L759" s="115">
        <f t="shared" si="119"/>
        <v>33.966499637451996</v>
      </c>
      <c r="M759" s="98">
        <f t="shared" si="112"/>
        <v>33.916999637451994</v>
      </c>
      <c r="N759" s="116">
        <f t="shared" si="113"/>
        <v>33.966999637451998</v>
      </c>
      <c r="O759" s="117">
        <f t="shared" si="114"/>
        <v>33.941999637452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33.967499637451994</v>
      </c>
      <c r="L760" s="115">
        <f t="shared" si="119"/>
        <v>34.016499637451993</v>
      </c>
      <c r="M760" s="98">
        <f t="shared" si="112"/>
        <v>33.966999637451991</v>
      </c>
      <c r="N760" s="116">
        <f t="shared" si="113"/>
        <v>34.016999637451995</v>
      </c>
      <c r="O760" s="117">
        <f t="shared" si="114"/>
        <v>33.991999637451997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34.017499637451991</v>
      </c>
      <c r="L761" s="115">
        <f t="shared" si="119"/>
        <v>34.06649963745199</v>
      </c>
      <c r="M761" s="98">
        <f t="shared" si="112"/>
        <v>34.016999637451988</v>
      </c>
      <c r="N761" s="116">
        <f t="shared" si="113"/>
        <v>34.066999637451993</v>
      </c>
      <c r="O761" s="117">
        <f t="shared" si="114"/>
        <v>34.041999637451994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34.067499637451988</v>
      </c>
      <c r="L762" s="115">
        <f t="shared" si="119"/>
        <v>34.116499637451987</v>
      </c>
      <c r="M762" s="98">
        <f t="shared" si="112"/>
        <v>34.066999637451985</v>
      </c>
      <c r="N762" s="116">
        <f t="shared" si="113"/>
        <v>34.11699963745199</v>
      </c>
      <c r="O762" s="117">
        <f t="shared" si="114"/>
        <v>34.091999637451991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34.117499637451985</v>
      </c>
      <c r="L763" s="115">
        <f t="shared" si="119"/>
        <v>34.166499637451984</v>
      </c>
      <c r="M763" s="98">
        <f t="shared" si="112"/>
        <v>34.116999637451983</v>
      </c>
      <c r="N763" s="116">
        <f t="shared" si="113"/>
        <v>34.166999637451987</v>
      </c>
      <c r="O763" s="117">
        <f t="shared" si="114"/>
        <v>34.141999637451988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34.167499637451982</v>
      </c>
      <c r="L764" s="115">
        <f t="shared" si="119"/>
        <v>34.216499637451982</v>
      </c>
      <c r="M764" s="98">
        <f t="shared" si="112"/>
        <v>34.16699963745198</v>
      </c>
      <c r="N764" s="116">
        <f t="shared" si="113"/>
        <v>34.216999637451984</v>
      </c>
      <c r="O764" s="117">
        <f t="shared" si="114"/>
        <v>34.191999637451985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34.217499637451979</v>
      </c>
      <c r="L765" s="115">
        <f t="shared" si="119"/>
        <v>34.266499637451979</v>
      </c>
      <c r="M765" s="98">
        <f t="shared" si="112"/>
        <v>34.216999637451977</v>
      </c>
      <c r="N765" s="116">
        <f t="shared" si="113"/>
        <v>34.266999637451981</v>
      </c>
      <c r="O765" s="117">
        <f t="shared" si="114"/>
        <v>34.241999637451983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34.267499637451976</v>
      </c>
      <c r="L766" s="115">
        <f t="shared" si="119"/>
        <v>34.316499637451976</v>
      </c>
      <c r="M766" s="98">
        <f t="shared" si="112"/>
        <v>34.266999637451974</v>
      </c>
      <c r="N766" s="116">
        <f t="shared" si="113"/>
        <v>34.316999637451978</v>
      </c>
      <c r="O766" s="117">
        <f t="shared" si="114"/>
        <v>34.29199963745198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34.317499637451974</v>
      </c>
      <c r="L767" s="115">
        <f t="shared" si="119"/>
        <v>34.366499637451973</v>
      </c>
      <c r="M767" s="98">
        <f t="shared" si="112"/>
        <v>34.316999637451971</v>
      </c>
      <c r="N767" s="116">
        <f t="shared" si="113"/>
        <v>34.366999637451976</v>
      </c>
      <c r="O767" s="117">
        <f t="shared" si="114"/>
        <v>34.341999637451977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34.367499637451971</v>
      </c>
      <c r="L768" s="115">
        <f t="shared" si="119"/>
        <v>34.41649963745197</v>
      </c>
      <c r="M768" s="98">
        <f t="shared" si="112"/>
        <v>34.366999637451968</v>
      </c>
      <c r="N768" s="116">
        <f t="shared" si="113"/>
        <v>34.416999637451973</v>
      </c>
      <c r="O768" s="117">
        <f t="shared" si="114"/>
        <v>34.391999637451974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34.417499637451968</v>
      </c>
      <c r="L769" s="115">
        <f t="shared" si="119"/>
        <v>34.466499637451967</v>
      </c>
      <c r="M769" s="98">
        <f t="shared" si="112"/>
        <v>34.416999637451966</v>
      </c>
      <c r="N769" s="116">
        <f t="shared" si="113"/>
        <v>34.46699963745197</v>
      </c>
      <c r="O769" s="117">
        <f t="shared" si="114"/>
        <v>34.441999637451971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34.467499637451965</v>
      </c>
      <c r="L770" s="115">
        <f t="shared" si="119"/>
        <v>34.516499637451965</v>
      </c>
      <c r="M770" s="98">
        <f t="shared" si="112"/>
        <v>34.466999637451963</v>
      </c>
      <c r="N770" s="116">
        <f t="shared" si="113"/>
        <v>34.516999637451967</v>
      </c>
      <c r="O770" s="117">
        <f t="shared" si="114"/>
        <v>34.491999637451968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34.517499637451962</v>
      </c>
      <c r="L771" s="115">
        <f t="shared" si="119"/>
        <v>34.566499637451962</v>
      </c>
      <c r="M771" s="98">
        <f t="shared" si="112"/>
        <v>34.51699963745196</v>
      </c>
      <c r="N771" s="116">
        <f t="shared" si="113"/>
        <v>34.566999637451964</v>
      </c>
      <c r="O771" s="117">
        <f t="shared" si="114"/>
        <v>34.541999637451966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34.567499637451959</v>
      </c>
      <c r="L772" s="115">
        <f t="shared" si="119"/>
        <v>34.616499637451959</v>
      </c>
      <c r="M772" s="98">
        <f t="shared" si="112"/>
        <v>34.566999637451957</v>
      </c>
      <c r="N772" s="116">
        <f t="shared" si="113"/>
        <v>34.616999637451961</v>
      </c>
      <c r="O772" s="117">
        <f t="shared" si="114"/>
        <v>34.591999637451963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34.617499637451957</v>
      </c>
      <c r="L773" s="115">
        <f t="shared" si="119"/>
        <v>34.666499637451956</v>
      </c>
      <c r="M773" s="98">
        <f t="shared" ref="M773:M836" si="122">K773-5*10^-(D$2+1)</f>
        <v>34.616999637451954</v>
      </c>
      <c r="N773" s="116">
        <f t="shared" ref="N773:N836" si="123">L773+5*10^-(D$2+1)</f>
        <v>34.666999637451958</v>
      </c>
      <c r="O773" s="117">
        <f t="shared" ref="O773:O836" si="124">AVERAGE(K773,L773)</f>
        <v>34.64199963745196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34.667499637451954</v>
      </c>
      <c r="L774" s="115">
        <f t="shared" ref="L774:L837" si="129">K774+$I$4-POWER(10,-$D$2)</f>
        <v>34.716499637451953</v>
      </c>
      <c r="M774" s="98">
        <f t="shared" si="122"/>
        <v>34.666999637451951</v>
      </c>
      <c r="N774" s="116">
        <f t="shared" si="123"/>
        <v>34.716999637451956</v>
      </c>
      <c r="O774" s="117">
        <f t="shared" si="124"/>
        <v>34.691999637451957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34.717499637451951</v>
      </c>
      <c r="L775" s="115">
        <f t="shared" si="129"/>
        <v>34.76649963745195</v>
      </c>
      <c r="M775" s="98">
        <f t="shared" si="122"/>
        <v>34.716999637451949</v>
      </c>
      <c r="N775" s="116">
        <f t="shared" si="123"/>
        <v>34.766999637451953</v>
      </c>
      <c r="O775" s="117">
        <f t="shared" si="124"/>
        <v>34.741999637451954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34.767499637451948</v>
      </c>
      <c r="L776" s="115">
        <f t="shared" si="129"/>
        <v>34.816499637451948</v>
      </c>
      <c r="M776" s="98">
        <f t="shared" si="122"/>
        <v>34.766999637451946</v>
      </c>
      <c r="N776" s="116">
        <f t="shared" si="123"/>
        <v>34.81699963745195</v>
      </c>
      <c r="O776" s="117">
        <f t="shared" si="124"/>
        <v>34.791999637451951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34.817499637451945</v>
      </c>
      <c r="L777" s="115">
        <f t="shared" si="129"/>
        <v>34.866499637451945</v>
      </c>
      <c r="M777" s="98">
        <f t="shared" si="122"/>
        <v>34.816999637451943</v>
      </c>
      <c r="N777" s="116">
        <f t="shared" si="123"/>
        <v>34.866999637451947</v>
      </c>
      <c r="O777" s="117">
        <f t="shared" si="124"/>
        <v>34.841999637451949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34.867499637451942</v>
      </c>
      <c r="L778" s="115">
        <f t="shared" si="129"/>
        <v>34.916499637451942</v>
      </c>
      <c r="M778" s="98">
        <f t="shared" si="122"/>
        <v>34.86699963745194</v>
      </c>
      <c r="N778" s="116">
        <f t="shared" si="123"/>
        <v>34.916999637451944</v>
      </c>
      <c r="O778" s="117">
        <f t="shared" si="124"/>
        <v>34.891999637451946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34.91749963745194</v>
      </c>
      <c r="L779" s="115">
        <f t="shared" si="129"/>
        <v>34.966499637451939</v>
      </c>
      <c r="M779" s="98">
        <f t="shared" si="122"/>
        <v>34.916999637451937</v>
      </c>
      <c r="N779" s="116">
        <f t="shared" si="123"/>
        <v>34.966999637451941</v>
      </c>
      <c r="O779" s="117">
        <f t="shared" si="124"/>
        <v>34.941999637451943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34.967499637451937</v>
      </c>
      <c r="L780" s="115">
        <f t="shared" si="129"/>
        <v>35.016499637451936</v>
      </c>
      <c r="M780" s="98">
        <f t="shared" si="122"/>
        <v>34.966999637451934</v>
      </c>
      <c r="N780" s="116">
        <f t="shared" si="123"/>
        <v>35.016999637451939</v>
      </c>
      <c r="O780" s="117">
        <f t="shared" si="124"/>
        <v>34.99199963745194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35.017499637451934</v>
      </c>
      <c r="L781" s="115">
        <f t="shared" si="129"/>
        <v>35.066499637451933</v>
      </c>
      <c r="M781" s="98">
        <f t="shared" si="122"/>
        <v>35.016999637451931</v>
      </c>
      <c r="N781" s="116">
        <f t="shared" si="123"/>
        <v>35.066999637451936</v>
      </c>
      <c r="O781" s="117">
        <f t="shared" si="124"/>
        <v>35.041999637451937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35.067499637451931</v>
      </c>
      <c r="L782" s="115">
        <f t="shared" si="129"/>
        <v>35.11649963745193</v>
      </c>
      <c r="M782" s="98">
        <f t="shared" si="122"/>
        <v>35.066999637451929</v>
      </c>
      <c r="N782" s="116">
        <f t="shared" si="123"/>
        <v>35.116999637451933</v>
      </c>
      <c r="O782" s="117">
        <f t="shared" si="124"/>
        <v>35.091999637451934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35.117499637451928</v>
      </c>
      <c r="L783" s="115">
        <f t="shared" si="129"/>
        <v>35.166499637451928</v>
      </c>
      <c r="M783" s="98">
        <f t="shared" si="122"/>
        <v>35.116999637451926</v>
      </c>
      <c r="N783" s="116">
        <f t="shared" si="123"/>
        <v>35.16699963745193</v>
      </c>
      <c r="O783" s="117">
        <f t="shared" si="124"/>
        <v>35.141999637451931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35.167499637451925</v>
      </c>
      <c r="L784" s="115">
        <f t="shared" si="129"/>
        <v>35.216499637451925</v>
      </c>
      <c r="M784" s="98">
        <f t="shared" si="122"/>
        <v>35.166999637451923</v>
      </c>
      <c r="N784" s="116">
        <f t="shared" si="123"/>
        <v>35.216999637451927</v>
      </c>
      <c r="O784" s="117">
        <f t="shared" si="124"/>
        <v>35.191999637451929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35.217499637451922</v>
      </c>
      <c r="L785" s="115">
        <f t="shared" si="129"/>
        <v>35.266499637451922</v>
      </c>
      <c r="M785" s="98">
        <f t="shared" si="122"/>
        <v>35.21699963745192</v>
      </c>
      <c r="N785" s="116">
        <f t="shared" si="123"/>
        <v>35.266999637451924</v>
      </c>
      <c r="O785" s="117">
        <f t="shared" si="124"/>
        <v>35.241999637451926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35.26749963745192</v>
      </c>
      <c r="L786" s="115">
        <f t="shared" si="129"/>
        <v>35.316499637451919</v>
      </c>
      <c r="M786" s="98">
        <f t="shared" si="122"/>
        <v>35.266999637451917</v>
      </c>
      <c r="N786" s="116">
        <f t="shared" si="123"/>
        <v>35.316999637451922</v>
      </c>
      <c r="O786" s="117">
        <f t="shared" si="124"/>
        <v>35.291999637451923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35.317499637451917</v>
      </c>
      <c r="L787" s="115">
        <f t="shared" si="129"/>
        <v>35.366499637451916</v>
      </c>
      <c r="M787" s="98">
        <f t="shared" si="122"/>
        <v>35.316999637451914</v>
      </c>
      <c r="N787" s="116">
        <f t="shared" si="123"/>
        <v>35.366999637451919</v>
      </c>
      <c r="O787" s="117">
        <f t="shared" si="124"/>
        <v>35.34199963745192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35.367499637451914</v>
      </c>
      <c r="L788" s="115">
        <f t="shared" si="129"/>
        <v>35.416499637451913</v>
      </c>
      <c r="M788" s="98">
        <f t="shared" si="122"/>
        <v>35.366999637451912</v>
      </c>
      <c r="N788" s="116">
        <f t="shared" si="123"/>
        <v>35.416999637451916</v>
      </c>
      <c r="O788" s="117">
        <f t="shared" si="124"/>
        <v>35.391999637451917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35.417499637451911</v>
      </c>
      <c r="L789" s="115">
        <f t="shared" si="129"/>
        <v>35.466499637451911</v>
      </c>
      <c r="M789" s="98">
        <f t="shared" si="122"/>
        <v>35.416999637451909</v>
      </c>
      <c r="N789" s="116">
        <f t="shared" si="123"/>
        <v>35.466999637451913</v>
      </c>
      <c r="O789" s="117">
        <f t="shared" si="124"/>
        <v>35.441999637451914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35.467499637451908</v>
      </c>
      <c r="L790" s="115">
        <f t="shared" si="129"/>
        <v>35.516499637451908</v>
      </c>
      <c r="M790" s="98">
        <f t="shared" si="122"/>
        <v>35.466999637451906</v>
      </c>
      <c r="N790" s="116">
        <f t="shared" si="123"/>
        <v>35.51699963745191</v>
      </c>
      <c r="O790" s="117">
        <f t="shared" si="124"/>
        <v>35.491999637451912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35.517499637451905</v>
      </c>
      <c r="L791" s="115">
        <f t="shared" si="129"/>
        <v>35.566499637451905</v>
      </c>
      <c r="M791" s="98">
        <f t="shared" si="122"/>
        <v>35.516999637451903</v>
      </c>
      <c r="N791" s="116">
        <f t="shared" si="123"/>
        <v>35.566999637451907</v>
      </c>
      <c r="O791" s="117">
        <f t="shared" si="124"/>
        <v>35.541999637451909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35.567499637451903</v>
      </c>
      <c r="L792" s="115">
        <f t="shared" si="129"/>
        <v>35.616499637451902</v>
      </c>
      <c r="M792" s="98">
        <f t="shared" si="122"/>
        <v>35.5669996374519</v>
      </c>
      <c r="N792" s="116">
        <f t="shared" si="123"/>
        <v>35.616999637451904</v>
      </c>
      <c r="O792" s="117">
        <f t="shared" si="124"/>
        <v>35.591999637451906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35.6174996374519</v>
      </c>
      <c r="L793" s="115">
        <f t="shared" si="129"/>
        <v>35.666499637451899</v>
      </c>
      <c r="M793" s="98">
        <f t="shared" si="122"/>
        <v>35.616999637451897</v>
      </c>
      <c r="N793" s="116">
        <f t="shared" si="123"/>
        <v>35.666999637451902</v>
      </c>
      <c r="O793" s="117">
        <f t="shared" si="124"/>
        <v>35.641999637451903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35.667499637451897</v>
      </c>
      <c r="L794" s="115">
        <f t="shared" si="129"/>
        <v>35.716499637451896</v>
      </c>
      <c r="M794" s="98">
        <f t="shared" si="122"/>
        <v>35.666999637451895</v>
      </c>
      <c r="N794" s="116">
        <f t="shared" si="123"/>
        <v>35.716999637451899</v>
      </c>
      <c r="O794" s="117">
        <f t="shared" si="124"/>
        <v>35.6919996374519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35.717499637451894</v>
      </c>
      <c r="L795" s="115">
        <f t="shared" si="129"/>
        <v>35.766499637451894</v>
      </c>
      <c r="M795" s="98">
        <f t="shared" si="122"/>
        <v>35.716999637451892</v>
      </c>
      <c r="N795" s="116">
        <f t="shared" si="123"/>
        <v>35.766999637451896</v>
      </c>
      <c r="O795" s="117">
        <f t="shared" si="124"/>
        <v>35.741999637451897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35.767499637451891</v>
      </c>
      <c r="L796" s="115">
        <f t="shared" si="129"/>
        <v>35.816499637451891</v>
      </c>
      <c r="M796" s="98">
        <f t="shared" si="122"/>
        <v>35.766999637451889</v>
      </c>
      <c r="N796" s="116">
        <f t="shared" si="123"/>
        <v>35.816999637451893</v>
      </c>
      <c r="O796" s="117">
        <f t="shared" si="124"/>
        <v>35.791999637451895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35.817499637451888</v>
      </c>
      <c r="L797" s="115">
        <f t="shared" si="129"/>
        <v>35.866499637451888</v>
      </c>
      <c r="M797" s="98">
        <f t="shared" si="122"/>
        <v>35.816999637451886</v>
      </c>
      <c r="N797" s="116">
        <f t="shared" si="123"/>
        <v>35.86699963745189</v>
      </c>
      <c r="O797" s="117">
        <f t="shared" si="124"/>
        <v>35.841999637451892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35.867499637451886</v>
      </c>
      <c r="L798" s="115">
        <f t="shared" si="129"/>
        <v>35.916499637451885</v>
      </c>
      <c r="M798" s="98">
        <f t="shared" si="122"/>
        <v>35.866999637451883</v>
      </c>
      <c r="N798" s="116">
        <f t="shared" si="123"/>
        <v>35.916999637451887</v>
      </c>
      <c r="O798" s="117">
        <f t="shared" si="124"/>
        <v>35.891999637451889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35.917499637451883</v>
      </c>
      <c r="L799" s="115">
        <f t="shared" si="129"/>
        <v>35.966499637451882</v>
      </c>
      <c r="M799" s="98">
        <f t="shared" si="122"/>
        <v>35.91699963745188</v>
      </c>
      <c r="N799" s="116">
        <f t="shared" si="123"/>
        <v>35.966999637451885</v>
      </c>
      <c r="O799" s="117">
        <f t="shared" si="124"/>
        <v>35.941999637451886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35.96749963745188</v>
      </c>
      <c r="L800" s="115">
        <f t="shared" si="129"/>
        <v>36.016499637451879</v>
      </c>
      <c r="M800" s="98">
        <f t="shared" si="122"/>
        <v>35.966999637451877</v>
      </c>
      <c r="N800" s="116">
        <f t="shared" si="123"/>
        <v>36.016999637451882</v>
      </c>
      <c r="O800" s="117">
        <f t="shared" si="124"/>
        <v>35.991999637451883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36.017499637451877</v>
      </c>
      <c r="L801" s="115">
        <f t="shared" si="129"/>
        <v>36.066499637451876</v>
      </c>
      <c r="M801" s="98">
        <f t="shared" si="122"/>
        <v>36.016999637451875</v>
      </c>
      <c r="N801" s="116">
        <f t="shared" si="123"/>
        <v>36.066999637451879</v>
      </c>
      <c r="O801" s="117">
        <f t="shared" si="124"/>
        <v>36.04199963745188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36.067499637451874</v>
      </c>
      <c r="L802" s="115">
        <f t="shared" si="129"/>
        <v>36.116499637451874</v>
      </c>
      <c r="M802" s="98">
        <f t="shared" si="122"/>
        <v>36.066999637451872</v>
      </c>
      <c r="N802" s="116">
        <f t="shared" si="123"/>
        <v>36.116999637451876</v>
      </c>
      <c r="O802" s="117">
        <f t="shared" si="124"/>
        <v>36.091999637451877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36.117499637451871</v>
      </c>
      <c r="L803" s="115">
        <f t="shared" si="129"/>
        <v>36.166499637451871</v>
      </c>
      <c r="M803" s="98">
        <f t="shared" si="122"/>
        <v>36.116999637451869</v>
      </c>
      <c r="N803" s="116">
        <f t="shared" si="123"/>
        <v>36.166999637451873</v>
      </c>
      <c r="O803" s="117">
        <f t="shared" si="124"/>
        <v>36.141999637451875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36.167499637451868</v>
      </c>
      <c r="L804" s="115">
        <f t="shared" si="129"/>
        <v>36.216499637451868</v>
      </c>
      <c r="M804" s="98">
        <f t="shared" si="122"/>
        <v>36.166999637451866</v>
      </c>
      <c r="N804" s="116">
        <f t="shared" si="123"/>
        <v>36.21699963745187</v>
      </c>
      <c r="O804" s="117">
        <f t="shared" si="124"/>
        <v>36.191999637451872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36.217499637451866</v>
      </c>
      <c r="L805" s="115">
        <f t="shared" si="129"/>
        <v>36.266499637451865</v>
      </c>
      <c r="M805" s="98">
        <f t="shared" si="122"/>
        <v>36.216999637451863</v>
      </c>
      <c r="N805" s="116">
        <f t="shared" si="123"/>
        <v>36.266999637451867</v>
      </c>
      <c r="O805" s="117">
        <f t="shared" si="124"/>
        <v>36.241999637451869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36.267499637451863</v>
      </c>
      <c r="L806" s="115">
        <f t="shared" si="129"/>
        <v>36.316499637451862</v>
      </c>
      <c r="M806" s="98">
        <f t="shared" si="122"/>
        <v>36.26699963745186</v>
      </c>
      <c r="N806" s="116">
        <f t="shared" si="123"/>
        <v>36.316999637451865</v>
      </c>
      <c r="O806" s="117">
        <f t="shared" si="124"/>
        <v>36.291999637451866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36.31749963745186</v>
      </c>
      <c r="L807" s="115">
        <f t="shared" si="129"/>
        <v>36.366499637451859</v>
      </c>
      <c r="M807" s="98">
        <f t="shared" si="122"/>
        <v>36.316999637451858</v>
      </c>
      <c r="N807" s="116">
        <f t="shared" si="123"/>
        <v>36.366999637451862</v>
      </c>
      <c r="O807" s="117">
        <f t="shared" si="124"/>
        <v>36.341999637451863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36.367499637451857</v>
      </c>
      <c r="L808" s="115">
        <f t="shared" si="129"/>
        <v>36.416499637451857</v>
      </c>
      <c r="M808" s="98">
        <f t="shared" si="122"/>
        <v>36.366999637451855</v>
      </c>
      <c r="N808" s="116">
        <f t="shared" si="123"/>
        <v>36.416999637451859</v>
      </c>
      <c r="O808" s="117">
        <f t="shared" si="124"/>
        <v>36.39199963745186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36.417499637451854</v>
      </c>
      <c r="L809" s="115">
        <f t="shared" si="129"/>
        <v>36.466499637451854</v>
      </c>
      <c r="M809" s="98">
        <f t="shared" si="122"/>
        <v>36.416999637451852</v>
      </c>
      <c r="N809" s="116">
        <f t="shared" si="123"/>
        <v>36.466999637451856</v>
      </c>
      <c r="O809" s="117">
        <f t="shared" si="124"/>
        <v>36.441999637451858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36.467499637451851</v>
      </c>
      <c r="L810" s="115">
        <f t="shared" si="129"/>
        <v>36.516499637451851</v>
      </c>
      <c r="M810" s="98">
        <f t="shared" si="122"/>
        <v>36.466999637451849</v>
      </c>
      <c r="N810" s="116">
        <f t="shared" si="123"/>
        <v>36.516999637451853</v>
      </c>
      <c r="O810" s="117">
        <f t="shared" si="124"/>
        <v>36.491999637451855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36.517499637451849</v>
      </c>
      <c r="L811" s="115">
        <f t="shared" si="129"/>
        <v>36.566499637451848</v>
      </c>
      <c r="M811" s="98">
        <f t="shared" si="122"/>
        <v>36.516999637451846</v>
      </c>
      <c r="N811" s="116">
        <f t="shared" si="123"/>
        <v>36.56699963745185</v>
      </c>
      <c r="O811" s="117">
        <f t="shared" si="124"/>
        <v>36.541999637451852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36.567499637451846</v>
      </c>
      <c r="L812" s="115">
        <f t="shared" si="129"/>
        <v>36.616499637451845</v>
      </c>
      <c r="M812" s="98">
        <f t="shared" si="122"/>
        <v>36.566999637451843</v>
      </c>
      <c r="N812" s="116">
        <f t="shared" si="123"/>
        <v>36.616999637451848</v>
      </c>
      <c r="O812" s="117">
        <f t="shared" si="124"/>
        <v>36.591999637451849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36.617499637451843</v>
      </c>
      <c r="L813" s="115">
        <f t="shared" si="129"/>
        <v>36.666499637451842</v>
      </c>
      <c r="M813" s="98">
        <f t="shared" si="122"/>
        <v>36.61699963745184</v>
      </c>
      <c r="N813" s="116">
        <f t="shared" si="123"/>
        <v>36.666999637451845</v>
      </c>
      <c r="O813" s="117">
        <f t="shared" si="124"/>
        <v>36.641999637451846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36.66749963745184</v>
      </c>
      <c r="L814" s="115">
        <f t="shared" si="129"/>
        <v>36.71649963745184</v>
      </c>
      <c r="M814" s="98">
        <f t="shared" si="122"/>
        <v>36.666999637451838</v>
      </c>
      <c r="N814" s="116">
        <f t="shared" si="123"/>
        <v>36.716999637451842</v>
      </c>
      <c r="O814" s="117">
        <f t="shared" si="124"/>
        <v>36.691999637451843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36.717499637451837</v>
      </c>
      <c r="L815" s="115">
        <f t="shared" si="129"/>
        <v>36.766499637451837</v>
      </c>
      <c r="M815" s="98">
        <f t="shared" si="122"/>
        <v>36.716999637451835</v>
      </c>
      <c r="N815" s="116">
        <f t="shared" si="123"/>
        <v>36.766999637451839</v>
      </c>
      <c r="O815" s="117">
        <f t="shared" si="124"/>
        <v>36.74199963745184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36.767499637451834</v>
      </c>
      <c r="L816" s="115">
        <f t="shared" si="129"/>
        <v>36.816499637451834</v>
      </c>
      <c r="M816" s="98">
        <f t="shared" si="122"/>
        <v>36.766999637451832</v>
      </c>
      <c r="N816" s="116">
        <f t="shared" si="123"/>
        <v>36.816999637451836</v>
      </c>
      <c r="O816" s="117">
        <f t="shared" si="124"/>
        <v>36.791999637451838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36.817499637451832</v>
      </c>
      <c r="L817" s="115">
        <f t="shared" si="129"/>
        <v>36.866499637451831</v>
      </c>
      <c r="M817" s="98">
        <f t="shared" si="122"/>
        <v>36.816999637451829</v>
      </c>
      <c r="N817" s="116">
        <f t="shared" si="123"/>
        <v>36.866999637451833</v>
      </c>
      <c r="O817" s="117">
        <f t="shared" si="124"/>
        <v>36.841999637451835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36.867499637451829</v>
      </c>
      <c r="L818" s="115">
        <f t="shared" si="129"/>
        <v>36.916499637451828</v>
      </c>
      <c r="M818" s="98">
        <f t="shared" si="122"/>
        <v>36.866999637451826</v>
      </c>
      <c r="N818" s="116">
        <f t="shared" si="123"/>
        <v>36.916999637451831</v>
      </c>
      <c r="O818" s="117">
        <f t="shared" si="124"/>
        <v>36.891999637451832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36.917499637451826</v>
      </c>
      <c r="L819" s="115">
        <f t="shared" si="129"/>
        <v>36.966499637451825</v>
      </c>
      <c r="M819" s="98">
        <f t="shared" si="122"/>
        <v>36.916999637451823</v>
      </c>
      <c r="N819" s="116">
        <f t="shared" si="123"/>
        <v>36.966999637451828</v>
      </c>
      <c r="O819" s="117">
        <f t="shared" si="124"/>
        <v>36.941999637451829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36.967499637451823</v>
      </c>
      <c r="L820" s="115">
        <f t="shared" si="129"/>
        <v>37.016499637451822</v>
      </c>
      <c r="M820" s="98">
        <f t="shared" si="122"/>
        <v>36.966999637451821</v>
      </c>
      <c r="N820" s="116">
        <f t="shared" si="123"/>
        <v>37.016999637451825</v>
      </c>
      <c r="O820" s="117">
        <f t="shared" si="124"/>
        <v>36.991999637451826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37.01749963745182</v>
      </c>
      <c r="L821" s="115">
        <f t="shared" si="129"/>
        <v>37.06649963745182</v>
      </c>
      <c r="M821" s="98">
        <f t="shared" si="122"/>
        <v>37.016999637451818</v>
      </c>
      <c r="N821" s="116">
        <f t="shared" si="123"/>
        <v>37.066999637451822</v>
      </c>
      <c r="O821" s="117">
        <f t="shared" si="124"/>
        <v>37.041999637451823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37.067499637451817</v>
      </c>
      <c r="L822" s="115">
        <f t="shared" si="129"/>
        <v>37.116499637451817</v>
      </c>
      <c r="M822" s="98">
        <f t="shared" si="122"/>
        <v>37.066999637451815</v>
      </c>
      <c r="N822" s="116">
        <f t="shared" si="123"/>
        <v>37.116999637451819</v>
      </c>
      <c r="O822" s="117">
        <f t="shared" si="124"/>
        <v>37.091999637451821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37.117499637451814</v>
      </c>
      <c r="L823" s="115">
        <f t="shared" si="129"/>
        <v>37.166499637451814</v>
      </c>
      <c r="M823" s="98">
        <f t="shared" si="122"/>
        <v>37.116999637451812</v>
      </c>
      <c r="N823" s="116">
        <f t="shared" si="123"/>
        <v>37.166999637451816</v>
      </c>
      <c r="O823" s="117">
        <f t="shared" si="124"/>
        <v>37.141999637451818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37.167499637451812</v>
      </c>
      <c r="L824" s="115">
        <f t="shared" si="129"/>
        <v>37.216499637451811</v>
      </c>
      <c r="M824" s="98">
        <f t="shared" si="122"/>
        <v>37.166999637451809</v>
      </c>
      <c r="N824" s="116">
        <f t="shared" si="123"/>
        <v>37.216999637451813</v>
      </c>
      <c r="O824" s="117">
        <f t="shared" si="124"/>
        <v>37.191999637451815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37.217499637451809</v>
      </c>
      <c r="L825" s="115">
        <f t="shared" si="129"/>
        <v>37.266499637451808</v>
      </c>
      <c r="M825" s="98">
        <f t="shared" si="122"/>
        <v>37.216999637451806</v>
      </c>
      <c r="N825" s="116">
        <f t="shared" si="123"/>
        <v>37.266999637451811</v>
      </c>
      <c r="O825" s="117">
        <f t="shared" si="124"/>
        <v>37.241999637451812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37.267499637451806</v>
      </c>
      <c r="L826" s="115">
        <f t="shared" si="129"/>
        <v>37.316499637451805</v>
      </c>
      <c r="M826" s="98">
        <f t="shared" si="122"/>
        <v>37.266999637451804</v>
      </c>
      <c r="N826" s="116">
        <f t="shared" si="123"/>
        <v>37.316999637451808</v>
      </c>
      <c r="O826" s="117">
        <f t="shared" si="124"/>
        <v>37.291999637451809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37.317499637451803</v>
      </c>
      <c r="L827" s="115">
        <f t="shared" si="129"/>
        <v>37.366499637451803</v>
      </c>
      <c r="M827" s="98">
        <f t="shared" si="122"/>
        <v>37.316999637451801</v>
      </c>
      <c r="N827" s="116">
        <f t="shared" si="123"/>
        <v>37.366999637451805</v>
      </c>
      <c r="O827" s="117">
        <f t="shared" si="124"/>
        <v>37.341999637451806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37.3674996374518</v>
      </c>
      <c r="L828" s="115">
        <f t="shared" si="129"/>
        <v>37.4164996374518</v>
      </c>
      <c r="M828" s="98">
        <f t="shared" si="122"/>
        <v>37.366999637451798</v>
      </c>
      <c r="N828" s="116">
        <f t="shared" si="123"/>
        <v>37.416999637451802</v>
      </c>
      <c r="O828" s="117">
        <f t="shared" si="124"/>
        <v>37.391999637451804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37.417499637451797</v>
      </c>
      <c r="L829" s="115">
        <f t="shared" si="129"/>
        <v>37.466499637451797</v>
      </c>
      <c r="M829" s="98">
        <f t="shared" si="122"/>
        <v>37.416999637451795</v>
      </c>
      <c r="N829" s="116">
        <f t="shared" si="123"/>
        <v>37.466999637451799</v>
      </c>
      <c r="O829" s="117">
        <f t="shared" si="124"/>
        <v>37.441999637451801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37.467499637451795</v>
      </c>
      <c r="L830" s="115">
        <f t="shared" si="129"/>
        <v>37.516499637451794</v>
      </c>
      <c r="M830" s="98">
        <f t="shared" si="122"/>
        <v>37.466999637451792</v>
      </c>
      <c r="N830" s="116">
        <f t="shared" si="123"/>
        <v>37.516999637451796</v>
      </c>
      <c r="O830" s="117">
        <f t="shared" si="124"/>
        <v>37.491999637451798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37.517499637451792</v>
      </c>
      <c r="L831" s="115">
        <f t="shared" si="129"/>
        <v>37.566499637451791</v>
      </c>
      <c r="M831" s="98">
        <f t="shared" si="122"/>
        <v>37.516999637451789</v>
      </c>
      <c r="N831" s="116">
        <f t="shared" si="123"/>
        <v>37.566999637451794</v>
      </c>
      <c r="O831" s="117">
        <f t="shared" si="124"/>
        <v>37.541999637451795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37.567499637451789</v>
      </c>
      <c r="L832" s="115">
        <f t="shared" si="129"/>
        <v>37.616499637451788</v>
      </c>
      <c r="M832" s="98">
        <f t="shared" si="122"/>
        <v>37.566999637451786</v>
      </c>
      <c r="N832" s="116">
        <f t="shared" si="123"/>
        <v>37.616999637451791</v>
      </c>
      <c r="O832" s="117">
        <f t="shared" si="124"/>
        <v>37.591999637451792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37.617499637451786</v>
      </c>
      <c r="L833" s="115">
        <f t="shared" si="129"/>
        <v>37.666499637451786</v>
      </c>
      <c r="M833" s="98">
        <f t="shared" si="122"/>
        <v>37.616999637451784</v>
      </c>
      <c r="N833" s="116">
        <f t="shared" si="123"/>
        <v>37.666999637451788</v>
      </c>
      <c r="O833" s="117">
        <f t="shared" si="124"/>
        <v>37.641999637451789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37.667499637451783</v>
      </c>
      <c r="L834" s="115">
        <f t="shared" si="129"/>
        <v>37.716499637451783</v>
      </c>
      <c r="M834" s="98">
        <f t="shared" si="122"/>
        <v>37.666999637451781</v>
      </c>
      <c r="N834" s="116">
        <f t="shared" si="123"/>
        <v>37.716999637451785</v>
      </c>
      <c r="O834" s="117">
        <f t="shared" si="124"/>
        <v>37.691999637451786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37.71749963745178</v>
      </c>
      <c r="L835" s="115">
        <f t="shared" si="129"/>
        <v>37.76649963745178</v>
      </c>
      <c r="M835" s="98">
        <f t="shared" si="122"/>
        <v>37.716999637451778</v>
      </c>
      <c r="N835" s="116">
        <f t="shared" si="123"/>
        <v>37.766999637451782</v>
      </c>
      <c r="O835" s="117">
        <f t="shared" si="124"/>
        <v>37.741999637451784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37.767499637451778</v>
      </c>
      <c r="L836" s="115">
        <f t="shared" si="129"/>
        <v>37.816499637451777</v>
      </c>
      <c r="M836" s="98">
        <f t="shared" si="122"/>
        <v>37.766999637451775</v>
      </c>
      <c r="N836" s="116">
        <f t="shared" si="123"/>
        <v>37.816999637451779</v>
      </c>
      <c r="O836" s="117">
        <f t="shared" si="124"/>
        <v>37.791999637451781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37.817499637451775</v>
      </c>
      <c r="L837" s="115">
        <f t="shared" si="129"/>
        <v>37.866499637451774</v>
      </c>
      <c r="M837" s="98">
        <f t="shared" ref="M837:M900" si="132">K837-5*10^-(D$2+1)</f>
        <v>37.816999637451772</v>
      </c>
      <c r="N837" s="116">
        <f t="shared" ref="N837:N900" si="133">L837+5*10^-(D$2+1)</f>
        <v>37.866999637451777</v>
      </c>
      <c r="O837" s="117">
        <f t="shared" ref="O837:O900" si="134">AVERAGE(K837,L837)</f>
        <v>37.841999637451778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37.867499637451772</v>
      </c>
      <c r="L838" s="115">
        <f t="shared" ref="L838:L901" si="139">K838+$I$4-POWER(10,-$D$2)</f>
        <v>37.916499637451771</v>
      </c>
      <c r="M838" s="98">
        <f t="shared" si="132"/>
        <v>37.866999637451769</v>
      </c>
      <c r="N838" s="116">
        <f t="shared" si="133"/>
        <v>37.916999637451774</v>
      </c>
      <c r="O838" s="117">
        <f t="shared" si="134"/>
        <v>37.891999637451775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37.917499637451769</v>
      </c>
      <c r="L839" s="115">
        <f t="shared" si="139"/>
        <v>37.966499637451768</v>
      </c>
      <c r="M839" s="98">
        <f t="shared" si="132"/>
        <v>37.916999637451767</v>
      </c>
      <c r="N839" s="116">
        <f t="shared" si="133"/>
        <v>37.966999637451771</v>
      </c>
      <c r="O839" s="117">
        <f t="shared" si="134"/>
        <v>37.941999637451772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37.967499637451766</v>
      </c>
      <c r="L840" s="115">
        <f t="shared" si="139"/>
        <v>38.016499637451766</v>
      </c>
      <c r="M840" s="98">
        <f t="shared" si="132"/>
        <v>37.966999637451764</v>
      </c>
      <c r="N840" s="116">
        <f t="shared" si="133"/>
        <v>38.016999637451768</v>
      </c>
      <c r="O840" s="117">
        <f t="shared" si="134"/>
        <v>37.991999637451769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38.017499637451763</v>
      </c>
      <c r="L841" s="115">
        <f t="shared" si="139"/>
        <v>38.066499637451763</v>
      </c>
      <c r="M841" s="98">
        <f t="shared" si="132"/>
        <v>38.016999637451761</v>
      </c>
      <c r="N841" s="116">
        <f t="shared" si="133"/>
        <v>38.066999637451765</v>
      </c>
      <c r="O841" s="117">
        <f t="shared" si="134"/>
        <v>38.041999637451767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38.06749963745176</v>
      </c>
      <c r="L842" s="115">
        <f t="shared" si="139"/>
        <v>38.11649963745176</v>
      </c>
      <c r="M842" s="98">
        <f t="shared" si="132"/>
        <v>38.066999637451758</v>
      </c>
      <c r="N842" s="116">
        <f t="shared" si="133"/>
        <v>38.116999637451762</v>
      </c>
      <c r="O842" s="117">
        <f t="shared" si="134"/>
        <v>38.091999637451764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38.117499637451758</v>
      </c>
      <c r="L843" s="115">
        <f t="shared" si="139"/>
        <v>38.166499637451757</v>
      </c>
      <c r="M843" s="98">
        <f t="shared" si="132"/>
        <v>38.116999637451755</v>
      </c>
      <c r="N843" s="116">
        <f t="shared" si="133"/>
        <v>38.166999637451759</v>
      </c>
      <c r="O843" s="117">
        <f t="shared" si="134"/>
        <v>38.141999637451761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38.167499637451755</v>
      </c>
      <c r="L844" s="115">
        <f t="shared" si="139"/>
        <v>38.216499637451754</v>
      </c>
      <c r="M844" s="98">
        <f t="shared" si="132"/>
        <v>38.166999637451752</v>
      </c>
      <c r="N844" s="116">
        <f t="shared" si="133"/>
        <v>38.216999637451757</v>
      </c>
      <c r="O844" s="117">
        <f t="shared" si="134"/>
        <v>38.191999637451758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38.217499637451752</v>
      </c>
      <c r="L845" s="115">
        <f t="shared" si="139"/>
        <v>38.266499637451751</v>
      </c>
      <c r="M845" s="98">
        <f t="shared" si="132"/>
        <v>38.21699963745175</v>
      </c>
      <c r="N845" s="116">
        <f t="shared" si="133"/>
        <v>38.266999637451754</v>
      </c>
      <c r="O845" s="117">
        <f t="shared" si="134"/>
        <v>38.241999637451755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38.267499637451749</v>
      </c>
      <c r="L846" s="115">
        <f t="shared" si="139"/>
        <v>38.316499637451749</v>
      </c>
      <c r="M846" s="98">
        <f t="shared" si="132"/>
        <v>38.266999637451747</v>
      </c>
      <c r="N846" s="116">
        <f t="shared" si="133"/>
        <v>38.316999637451751</v>
      </c>
      <c r="O846" s="117">
        <f t="shared" si="134"/>
        <v>38.291999637451752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38.317499637451746</v>
      </c>
      <c r="L847" s="115">
        <f t="shared" si="139"/>
        <v>38.366499637451746</v>
      </c>
      <c r="M847" s="98">
        <f t="shared" si="132"/>
        <v>38.316999637451744</v>
      </c>
      <c r="N847" s="116">
        <f t="shared" si="133"/>
        <v>38.366999637451748</v>
      </c>
      <c r="O847" s="117">
        <f t="shared" si="134"/>
        <v>38.34199963745175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38.367499637451743</v>
      </c>
      <c r="L848" s="115">
        <f t="shared" si="139"/>
        <v>38.416499637451743</v>
      </c>
      <c r="M848" s="98">
        <f t="shared" si="132"/>
        <v>38.366999637451741</v>
      </c>
      <c r="N848" s="116">
        <f t="shared" si="133"/>
        <v>38.416999637451745</v>
      </c>
      <c r="O848" s="117">
        <f t="shared" si="134"/>
        <v>38.391999637451747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38.417499637451741</v>
      </c>
      <c r="L849" s="115">
        <f t="shared" si="139"/>
        <v>38.46649963745174</v>
      </c>
      <c r="M849" s="98">
        <f t="shared" si="132"/>
        <v>38.416999637451738</v>
      </c>
      <c r="N849" s="116">
        <f t="shared" si="133"/>
        <v>38.466999637451742</v>
      </c>
      <c r="O849" s="117">
        <f t="shared" si="134"/>
        <v>38.441999637451744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38.467499637451738</v>
      </c>
      <c r="L850" s="115">
        <f t="shared" si="139"/>
        <v>38.516499637451737</v>
      </c>
      <c r="M850" s="98">
        <f t="shared" si="132"/>
        <v>38.466999637451735</v>
      </c>
      <c r="N850" s="116">
        <f t="shared" si="133"/>
        <v>38.51699963745174</v>
      </c>
      <c r="O850" s="117">
        <f t="shared" si="134"/>
        <v>38.491999637451741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38.517499637451735</v>
      </c>
      <c r="L851" s="115">
        <f t="shared" si="139"/>
        <v>38.566499637451734</v>
      </c>
      <c r="M851" s="98">
        <f t="shared" si="132"/>
        <v>38.516999637451732</v>
      </c>
      <c r="N851" s="116">
        <f t="shared" si="133"/>
        <v>38.566999637451737</v>
      </c>
      <c r="O851" s="117">
        <f t="shared" si="134"/>
        <v>38.541999637451738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38.567499637451732</v>
      </c>
      <c r="L852" s="115">
        <f t="shared" si="139"/>
        <v>38.616499637451732</v>
      </c>
      <c r="M852" s="98">
        <f t="shared" si="132"/>
        <v>38.56699963745173</v>
      </c>
      <c r="N852" s="116">
        <f t="shared" si="133"/>
        <v>38.616999637451734</v>
      </c>
      <c r="O852" s="117">
        <f t="shared" si="134"/>
        <v>38.591999637451735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38.617499637451729</v>
      </c>
      <c r="L853" s="115">
        <f t="shared" si="139"/>
        <v>38.666499637451729</v>
      </c>
      <c r="M853" s="98">
        <f t="shared" si="132"/>
        <v>38.616999637451727</v>
      </c>
      <c r="N853" s="116">
        <f t="shared" si="133"/>
        <v>38.666999637451731</v>
      </c>
      <c r="O853" s="117">
        <f t="shared" si="134"/>
        <v>38.641999637451732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38.667499637451726</v>
      </c>
      <c r="L854" s="115">
        <f t="shared" si="139"/>
        <v>38.716499637451726</v>
      </c>
      <c r="M854" s="98">
        <f t="shared" si="132"/>
        <v>38.666999637451724</v>
      </c>
      <c r="N854" s="116">
        <f t="shared" si="133"/>
        <v>38.716999637451728</v>
      </c>
      <c r="O854" s="117">
        <f t="shared" si="134"/>
        <v>38.69199963745173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38.717499637451724</v>
      </c>
      <c r="L855" s="115">
        <f t="shared" si="139"/>
        <v>38.766499637451723</v>
      </c>
      <c r="M855" s="98">
        <f t="shared" si="132"/>
        <v>38.716999637451721</v>
      </c>
      <c r="N855" s="116">
        <f t="shared" si="133"/>
        <v>38.766999637451725</v>
      </c>
      <c r="O855" s="117">
        <f t="shared" si="134"/>
        <v>38.741999637451727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38.767499637451721</v>
      </c>
      <c r="L856" s="115">
        <f t="shared" si="139"/>
        <v>38.81649963745172</v>
      </c>
      <c r="M856" s="98">
        <f t="shared" si="132"/>
        <v>38.766999637451718</v>
      </c>
      <c r="N856" s="116">
        <f t="shared" si="133"/>
        <v>38.816999637451723</v>
      </c>
      <c r="O856" s="117">
        <f t="shared" si="134"/>
        <v>38.791999637451724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38.817499637451718</v>
      </c>
      <c r="L857" s="115">
        <f t="shared" si="139"/>
        <v>38.866499637451717</v>
      </c>
      <c r="M857" s="98">
        <f t="shared" si="132"/>
        <v>38.816999637451715</v>
      </c>
      <c r="N857" s="116">
        <f t="shared" si="133"/>
        <v>38.86699963745172</v>
      </c>
      <c r="O857" s="117">
        <f t="shared" si="134"/>
        <v>38.841999637451721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38.867499637451715</v>
      </c>
      <c r="L858" s="115">
        <f t="shared" si="139"/>
        <v>38.916499637451714</v>
      </c>
      <c r="M858" s="98">
        <f t="shared" si="132"/>
        <v>38.866999637451713</v>
      </c>
      <c r="N858" s="116">
        <f t="shared" si="133"/>
        <v>38.916999637451717</v>
      </c>
      <c r="O858" s="117">
        <f t="shared" si="134"/>
        <v>38.891999637451718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38.917499637451712</v>
      </c>
      <c r="L859" s="115">
        <f t="shared" si="139"/>
        <v>38.966499637451712</v>
      </c>
      <c r="M859" s="98">
        <f t="shared" si="132"/>
        <v>38.91699963745171</v>
      </c>
      <c r="N859" s="116">
        <f t="shared" si="133"/>
        <v>38.966999637451714</v>
      </c>
      <c r="O859" s="117">
        <f t="shared" si="134"/>
        <v>38.941999637451715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38.967499637451709</v>
      </c>
      <c r="L860" s="115">
        <f t="shared" si="139"/>
        <v>39.016499637451709</v>
      </c>
      <c r="M860" s="98">
        <f t="shared" si="132"/>
        <v>38.966999637451707</v>
      </c>
      <c r="N860" s="116">
        <f t="shared" si="133"/>
        <v>39.016999637451711</v>
      </c>
      <c r="O860" s="117">
        <f t="shared" si="134"/>
        <v>38.991999637451713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39.017499637451706</v>
      </c>
      <c r="L861" s="115">
        <f t="shared" si="139"/>
        <v>39.066499637451706</v>
      </c>
      <c r="M861" s="98">
        <f t="shared" si="132"/>
        <v>39.016999637451704</v>
      </c>
      <c r="N861" s="116">
        <f t="shared" si="133"/>
        <v>39.066999637451708</v>
      </c>
      <c r="O861" s="117">
        <f t="shared" si="134"/>
        <v>39.04199963745171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39.067499637451704</v>
      </c>
      <c r="L862" s="115">
        <f t="shared" si="139"/>
        <v>39.116499637451703</v>
      </c>
      <c r="M862" s="98">
        <f t="shared" si="132"/>
        <v>39.066999637451701</v>
      </c>
      <c r="N862" s="116">
        <f t="shared" si="133"/>
        <v>39.116999637451705</v>
      </c>
      <c r="O862" s="117">
        <f t="shared" si="134"/>
        <v>39.091999637451707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39.117499637451701</v>
      </c>
      <c r="L863" s="115">
        <f t="shared" si="139"/>
        <v>39.1664996374517</v>
      </c>
      <c r="M863" s="98">
        <f t="shared" si="132"/>
        <v>39.116999637451698</v>
      </c>
      <c r="N863" s="116">
        <f t="shared" si="133"/>
        <v>39.166999637451703</v>
      </c>
      <c r="O863" s="117">
        <f t="shared" si="134"/>
        <v>39.141999637451704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39.167499637451698</v>
      </c>
      <c r="L864" s="115">
        <f t="shared" si="139"/>
        <v>39.216499637451697</v>
      </c>
      <c r="M864" s="98">
        <f t="shared" si="132"/>
        <v>39.166999637451696</v>
      </c>
      <c r="N864" s="116">
        <f t="shared" si="133"/>
        <v>39.2169996374517</v>
      </c>
      <c r="O864" s="117">
        <f t="shared" si="134"/>
        <v>39.191999637451701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39.217499637451695</v>
      </c>
      <c r="L865" s="115">
        <f t="shared" si="139"/>
        <v>39.266499637451695</v>
      </c>
      <c r="M865" s="98">
        <f t="shared" si="132"/>
        <v>39.216999637451693</v>
      </c>
      <c r="N865" s="116">
        <f t="shared" si="133"/>
        <v>39.266999637451697</v>
      </c>
      <c r="O865" s="117">
        <f t="shared" si="134"/>
        <v>39.241999637451698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39.267499637451692</v>
      </c>
      <c r="L866" s="115">
        <f t="shared" si="139"/>
        <v>39.316499637451692</v>
      </c>
      <c r="M866" s="98">
        <f t="shared" si="132"/>
        <v>39.26699963745169</v>
      </c>
      <c r="N866" s="116">
        <f t="shared" si="133"/>
        <v>39.316999637451694</v>
      </c>
      <c r="O866" s="117">
        <f t="shared" si="134"/>
        <v>39.291999637451696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39.317499637451689</v>
      </c>
      <c r="L867" s="115">
        <f t="shared" si="139"/>
        <v>39.366499637451689</v>
      </c>
      <c r="M867" s="98">
        <f t="shared" si="132"/>
        <v>39.316999637451687</v>
      </c>
      <c r="N867" s="116">
        <f t="shared" si="133"/>
        <v>39.366999637451691</v>
      </c>
      <c r="O867" s="117">
        <f t="shared" si="134"/>
        <v>39.341999637451693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39.367499637451687</v>
      </c>
      <c r="L868" s="115">
        <f t="shared" si="139"/>
        <v>39.416499637451686</v>
      </c>
      <c r="M868" s="98">
        <f t="shared" si="132"/>
        <v>39.366999637451684</v>
      </c>
      <c r="N868" s="116">
        <f t="shared" si="133"/>
        <v>39.416999637451688</v>
      </c>
      <c r="O868" s="117">
        <f t="shared" si="134"/>
        <v>39.39199963745169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39.417499637451684</v>
      </c>
      <c r="L869" s="115">
        <f t="shared" si="139"/>
        <v>39.466499637451683</v>
      </c>
      <c r="M869" s="98">
        <f t="shared" si="132"/>
        <v>39.416999637451681</v>
      </c>
      <c r="N869" s="116">
        <f t="shared" si="133"/>
        <v>39.466999637451686</v>
      </c>
      <c r="O869" s="117">
        <f t="shared" si="134"/>
        <v>39.441999637451687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39.467499637451681</v>
      </c>
      <c r="L870" s="115">
        <f t="shared" si="139"/>
        <v>39.51649963745168</v>
      </c>
      <c r="M870" s="98">
        <f t="shared" si="132"/>
        <v>39.466999637451678</v>
      </c>
      <c r="N870" s="116">
        <f t="shared" si="133"/>
        <v>39.516999637451683</v>
      </c>
      <c r="O870" s="117">
        <f t="shared" si="134"/>
        <v>39.491999637451684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39.517499637451678</v>
      </c>
      <c r="L871" s="115">
        <f t="shared" si="139"/>
        <v>39.566499637451678</v>
      </c>
      <c r="M871" s="98">
        <f t="shared" si="132"/>
        <v>39.516999637451676</v>
      </c>
      <c r="N871" s="116">
        <f t="shared" si="133"/>
        <v>39.56699963745168</v>
      </c>
      <c r="O871" s="117">
        <f t="shared" si="134"/>
        <v>39.541999637451681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39.567499637451675</v>
      </c>
      <c r="L872" s="115">
        <f t="shared" si="139"/>
        <v>39.616499637451675</v>
      </c>
      <c r="M872" s="98">
        <f t="shared" si="132"/>
        <v>39.566999637451673</v>
      </c>
      <c r="N872" s="116">
        <f t="shared" si="133"/>
        <v>39.616999637451677</v>
      </c>
      <c r="O872" s="117">
        <f t="shared" si="134"/>
        <v>39.591999637451678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39.617499637451672</v>
      </c>
      <c r="L873" s="115">
        <f t="shared" si="139"/>
        <v>39.666499637451672</v>
      </c>
      <c r="M873" s="98">
        <f t="shared" si="132"/>
        <v>39.61699963745167</v>
      </c>
      <c r="N873" s="116">
        <f t="shared" si="133"/>
        <v>39.666999637451674</v>
      </c>
      <c r="O873" s="117">
        <f t="shared" si="134"/>
        <v>39.641999637451676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39.66749963745167</v>
      </c>
      <c r="L874" s="115">
        <f t="shared" si="139"/>
        <v>39.716499637451669</v>
      </c>
      <c r="M874" s="98">
        <f t="shared" si="132"/>
        <v>39.666999637451667</v>
      </c>
      <c r="N874" s="116">
        <f t="shared" si="133"/>
        <v>39.716999637451671</v>
      </c>
      <c r="O874" s="117">
        <f t="shared" si="134"/>
        <v>39.691999637451673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39.717499637451667</v>
      </c>
      <c r="L875" s="115">
        <f t="shared" si="139"/>
        <v>39.766499637451666</v>
      </c>
      <c r="M875" s="98">
        <f t="shared" si="132"/>
        <v>39.716999637451664</v>
      </c>
      <c r="N875" s="116">
        <f t="shared" si="133"/>
        <v>39.766999637451669</v>
      </c>
      <c r="O875" s="117">
        <f t="shared" si="134"/>
        <v>39.74199963745167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39.767499637451664</v>
      </c>
      <c r="L876" s="115">
        <f t="shared" si="139"/>
        <v>39.816499637451663</v>
      </c>
      <c r="M876" s="98">
        <f t="shared" si="132"/>
        <v>39.766999637451661</v>
      </c>
      <c r="N876" s="116">
        <f t="shared" si="133"/>
        <v>39.816999637451666</v>
      </c>
      <c r="O876" s="117">
        <f t="shared" si="134"/>
        <v>39.791999637451667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39.817499637451661</v>
      </c>
      <c r="L877" s="115">
        <f t="shared" si="139"/>
        <v>39.86649963745166</v>
      </c>
      <c r="M877" s="98">
        <f t="shared" si="132"/>
        <v>39.816999637451659</v>
      </c>
      <c r="N877" s="116">
        <f t="shared" si="133"/>
        <v>39.866999637451663</v>
      </c>
      <c r="O877" s="117">
        <f t="shared" si="134"/>
        <v>39.841999637451664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39.867499637451658</v>
      </c>
      <c r="L878" s="115">
        <f t="shared" si="139"/>
        <v>39.916499637451658</v>
      </c>
      <c r="M878" s="98">
        <f t="shared" si="132"/>
        <v>39.866999637451656</v>
      </c>
      <c r="N878" s="116">
        <f t="shared" si="133"/>
        <v>39.91699963745166</v>
      </c>
      <c r="O878" s="117">
        <f t="shared" si="134"/>
        <v>39.891999637451661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39.917499637451655</v>
      </c>
      <c r="L879" s="115">
        <f t="shared" si="139"/>
        <v>39.966499637451655</v>
      </c>
      <c r="M879" s="98">
        <f t="shared" si="132"/>
        <v>39.916999637451653</v>
      </c>
      <c r="N879" s="116">
        <f t="shared" si="133"/>
        <v>39.966999637451657</v>
      </c>
      <c r="O879" s="117">
        <f t="shared" si="134"/>
        <v>39.941999637451659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39.967499637451652</v>
      </c>
      <c r="L880" s="115">
        <f t="shared" si="139"/>
        <v>40.016499637451652</v>
      </c>
      <c r="M880" s="98">
        <f t="shared" si="132"/>
        <v>39.96699963745165</v>
      </c>
      <c r="N880" s="116">
        <f t="shared" si="133"/>
        <v>40.016999637451654</v>
      </c>
      <c r="O880" s="117">
        <f t="shared" si="134"/>
        <v>39.991999637451656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40.01749963745165</v>
      </c>
      <c r="L881" s="115">
        <f t="shared" si="139"/>
        <v>40.066499637451649</v>
      </c>
      <c r="M881" s="98">
        <f t="shared" si="132"/>
        <v>40.016999637451647</v>
      </c>
      <c r="N881" s="116">
        <f t="shared" si="133"/>
        <v>40.066999637451651</v>
      </c>
      <c r="O881" s="117">
        <f t="shared" si="134"/>
        <v>40.041999637451653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40.067499637451647</v>
      </c>
      <c r="L882" s="115">
        <f t="shared" si="139"/>
        <v>40.116499637451646</v>
      </c>
      <c r="M882" s="98">
        <f t="shared" si="132"/>
        <v>40.066999637451644</v>
      </c>
      <c r="N882" s="116">
        <f t="shared" si="133"/>
        <v>40.116999637451649</v>
      </c>
      <c r="O882" s="117">
        <f t="shared" si="134"/>
        <v>40.09199963745165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40.117499637451644</v>
      </c>
      <c r="L883" s="115">
        <f t="shared" si="139"/>
        <v>40.166499637451643</v>
      </c>
      <c r="M883" s="98">
        <f t="shared" si="132"/>
        <v>40.116999637451642</v>
      </c>
      <c r="N883" s="116">
        <f t="shared" si="133"/>
        <v>40.166999637451646</v>
      </c>
      <c r="O883" s="117">
        <f t="shared" si="134"/>
        <v>40.141999637451647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40.167499637451641</v>
      </c>
      <c r="L884" s="115">
        <f t="shared" si="139"/>
        <v>40.216499637451641</v>
      </c>
      <c r="M884" s="98">
        <f t="shared" si="132"/>
        <v>40.166999637451639</v>
      </c>
      <c r="N884" s="116">
        <f t="shared" si="133"/>
        <v>40.216999637451643</v>
      </c>
      <c r="O884" s="117">
        <f t="shared" si="134"/>
        <v>40.191999637451644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40.217499637451638</v>
      </c>
      <c r="L885" s="115">
        <f t="shared" si="139"/>
        <v>40.266499637451638</v>
      </c>
      <c r="M885" s="98">
        <f t="shared" si="132"/>
        <v>40.216999637451636</v>
      </c>
      <c r="N885" s="116">
        <f t="shared" si="133"/>
        <v>40.26699963745164</v>
      </c>
      <c r="O885" s="117">
        <f t="shared" si="134"/>
        <v>40.241999637451642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40.267499637451635</v>
      </c>
      <c r="L886" s="115">
        <f t="shared" si="139"/>
        <v>40.316499637451635</v>
      </c>
      <c r="M886" s="98">
        <f t="shared" si="132"/>
        <v>40.266999637451633</v>
      </c>
      <c r="N886" s="116">
        <f t="shared" si="133"/>
        <v>40.316999637451637</v>
      </c>
      <c r="O886" s="117">
        <f t="shared" si="134"/>
        <v>40.291999637451639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40.317499637451633</v>
      </c>
      <c r="L887" s="115">
        <f t="shared" si="139"/>
        <v>40.366499637451632</v>
      </c>
      <c r="M887" s="98">
        <f t="shared" si="132"/>
        <v>40.31699963745163</v>
      </c>
      <c r="N887" s="116">
        <f t="shared" si="133"/>
        <v>40.366999637451634</v>
      </c>
      <c r="O887" s="117">
        <f t="shared" si="134"/>
        <v>40.341999637451636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40.36749963745163</v>
      </c>
      <c r="L888" s="115">
        <f t="shared" si="139"/>
        <v>40.416499637451629</v>
      </c>
      <c r="M888" s="98">
        <f t="shared" si="132"/>
        <v>40.366999637451627</v>
      </c>
      <c r="N888" s="116">
        <f t="shared" si="133"/>
        <v>40.416999637451632</v>
      </c>
      <c r="O888" s="117">
        <f t="shared" si="134"/>
        <v>40.391999637451633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40.417499637451627</v>
      </c>
      <c r="L889" s="115">
        <f t="shared" si="139"/>
        <v>40.466499637451626</v>
      </c>
      <c r="M889" s="98">
        <f t="shared" si="132"/>
        <v>40.416999637451624</v>
      </c>
      <c r="N889" s="116">
        <f t="shared" si="133"/>
        <v>40.466999637451629</v>
      </c>
      <c r="O889" s="117">
        <f t="shared" si="134"/>
        <v>40.44199963745163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40.467499637451624</v>
      </c>
      <c r="L890" s="115">
        <f t="shared" si="139"/>
        <v>40.516499637451624</v>
      </c>
      <c r="M890" s="98">
        <f t="shared" si="132"/>
        <v>40.466999637451622</v>
      </c>
      <c r="N890" s="116">
        <f t="shared" si="133"/>
        <v>40.516999637451626</v>
      </c>
      <c r="O890" s="117">
        <f t="shared" si="134"/>
        <v>40.491999637451627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40.517499637451621</v>
      </c>
      <c r="L891" s="115">
        <f t="shared" si="139"/>
        <v>40.566499637451621</v>
      </c>
      <c r="M891" s="98">
        <f t="shared" si="132"/>
        <v>40.516999637451619</v>
      </c>
      <c r="N891" s="116">
        <f t="shared" si="133"/>
        <v>40.566999637451623</v>
      </c>
      <c r="O891" s="117">
        <f t="shared" si="134"/>
        <v>40.541999637451624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40.567499637451618</v>
      </c>
      <c r="L892" s="115">
        <f t="shared" si="139"/>
        <v>40.616499637451618</v>
      </c>
      <c r="M892" s="98">
        <f t="shared" si="132"/>
        <v>40.566999637451616</v>
      </c>
      <c r="N892" s="116">
        <f t="shared" si="133"/>
        <v>40.61699963745162</v>
      </c>
      <c r="O892" s="117">
        <f t="shared" si="134"/>
        <v>40.591999637451622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40.617499637451616</v>
      </c>
      <c r="L893" s="115">
        <f t="shared" si="139"/>
        <v>40.666499637451615</v>
      </c>
      <c r="M893" s="98">
        <f t="shared" si="132"/>
        <v>40.616999637451613</v>
      </c>
      <c r="N893" s="116">
        <f t="shared" si="133"/>
        <v>40.666999637451617</v>
      </c>
      <c r="O893" s="117">
        <f t="shared" si="134"/>
        <v>40.641999637451619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40.667499637451613</v>
      </c>
      <c r="L894" s="115">
        <f t="shared" si="139"/>
        <v>40.716499637451612</v>
      </c>
      <c r="M894" s="98">
        <f t="shared" si="132"/>
        <v>40.66699963745161</v>
      </c>
      <c r="N894" s="116">
        <f t="shared" si="133"/>
        <v>40.716999637451615</v>
      </c>
      <c r="O894" s="117">
        <f t="shared" si="134"/>
        <v>40.691999637451616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40.71749963745161</v>
      </c>
      <c r="L895" s="115">
        <f t="shared" si="139"/>
        <v>40.766499637451609</v>
      </c>
      <c r="M895" s="98">
        <f t="shared" si="132"/>
        <v>40.716999637451607</v>
      </c>
      <c r="N895" s="116">
        <f t="shared" si="133"/>
        <v>40.766999637451612</v>
      </c>
      <c r="O895" s="117">
        <f t="shared" si="134"/>
        <v>40.741999637451613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40.767499637451607</v>
      </c>
      <c r="L896" s="115">
        <f t="shared" si="139"/>
        <v>40.816499637451606</v>
      </c>
      <c r="M896" s="98">
        <f t="shared" si="132"/>
        <v>40.766999637451605</v>
      </c>
      <c r="N896" s="116">
        <f t="shared" si="133"/>
        <v>40.816999637451609</v>
      </c>
      <c r="O896" s="117">
        <f t="shared" si="134"/>
        <v>40.79199963745161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40.817499637451604</v>
      </c>
      <c r="L897" s="115">
        <f t="shared" si="139"/>
        <v>40.866499637451604</v>
      </c>
      <c r="M897" s="98">
        <f t="shared" si="132"/>
        <v>40.816999637451602</v>
      </c>
      <c r="N897" s="116">
        <f t="shared" si="133"/>
        <v>40.866999637451606</v>
      </c>
      <c r="O897" s="117">
        <f t="shared" si="134"/>
        <v>40.841999637451607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40.867499637451601</v>
      </c>
      <c r="L898" s="115">
        <f t="shared" si="139"/>
        <v>40.916499637451601</v>
      </c>
      <c r="M898" s="98">
        <f t="shared" si="132"/>
        <v>40.866999637451599</v>
      </c>
      <c r="N898" s="116">
        <f t="shared" si="133"/>
        <v>40.916999637451603</v>
      </c>
      <c r="O898" s="117">
        <f t="shared" si="134"/>
        <v>40.891999637451605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40.917499637451598</v>
      </c>
      <c r="L899" s="115">
        <f t="shared" si="139"/>
        <v>40.966499637451598</v>
      </c>
      <c r="M899" s="98">
        <f t="shared" si="132"/>
        <v>40.916999637451596</v>
      </c>
      <c r="N899" s="116">
        <f t="shared" si="133"/>
        <v>40.9669996374516</v>
      </c>
      <c r="O899" s="117">
        <f t="shared" si="134"/>
        <v>40.941999637451602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40.967499637451596</v>
      </c>
      <c r="L900" s="115">
        <f t="shared" si="139"/>
        <v>41.016499637451595</v>
      </c>
      <c r="M900" s="98">
        <f t="shared" si="132"/>
        <v>40.966999637451593</v>
      </c>
      <c r="N900" s="116">
        <f t="shared" si="133"/>
        <v>41.016999637451597</v>
      </c>
      <c r="O900" s="117">
        <f t="shared" si="134"/>
        <v>40.991999637451599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41.017499637451593</v>
      </c>
      <c r="L901" s="115">
        <f t="shared" si="139"/>
        <v>41.066499637451592</v>
      </c>
      <c r="M901" s="98">
        <f t="shared" ref="M901:M964" si="142">K901-5*10^-(D$2+1)</f>
        <v>41.01699963745159</v>
      </c>
      <c r="N901" s="116">
        <f t="shared" ref="N901:N964" si="143">L901+5*10^-(D$2+1)</f>
        <v>41.066999637451595</v>
      </c>
      <c r="O901" s="117">
        <f t="shared" ref="O901:O964" si="144">AVERAGE(K901,L901)</f>
        <v>41.041999637451596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41.06749963745159</v>
      </c>
      <c r="L902" s="115">
        <f t="shared" ref="L902:L965" si="149">K902+$I$4-POWER(10,-$D$2)</f>
        <v>41.116499637451589</v>
      </c>
      <c r="M902" s="98">
        <f t="shared" si="142"/>
        <v>41.066999637451588</v>
      </c>
      <c r="N902" s="116">
        <f t="shared" si="143"/>
        <v>41.116999637451592</v>
      </c>
      <c r="O902" s="117">
        <f t="shared" si="144"/>
        <v>41.091999637451593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41.117499637451587</v>
      </c>
      <c r="L903" s="115">
        <f t="shared" si="149"/>
        <v>41.166499637451587</v>
      </c>
      <c r="M903" s="98">
        <f t="shared" si="142"/>
        <v>41.116999637451585</v>
      </c>
      <c r="N903" s="116">
        <f t="shared" si="143"/>
        <v>41.166999637451589</v>
      </c>
      <c r="O903" s="117">
        <f t="shared" si="144"/>
        <v>41.14199963745159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41.167499637451584</v>
      </c>
      <c r="L904" s="115">
        <f t="shared" si="149"/>
        <v>41.216499637451584</v>
      </c>
      <c r="M904" s="98">
        <f t="shared" si="142"/>
        <v>41.166999637451582</v>
      </c>
      <c r="N904" s="116">
        <f t="shared" si="143"/>
        <v>41.216999637451586</v>
      </c>
      <c r="O904" s="117">
        <f t="shared" si="144"/>
        <v>41.191999637451588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41.217499637451581</v>
      </c>
      <c r="L905" s="115">
        <f t="shared" si="149"/>
        <v>41.266499637451581</v>
      </c>
      <c r="M905" s="98">
        <f t="shared" si="142"/>
        <v>41.216999637451579</v>
      </c>
      <c r="N905" s="116">
        <f t="shared" si="143"/>
        <v>41.266999637451583</v>
      </c>
      <c r="O905" s="117">
        <f t="shared" si="144"/>
        <v>41.241999637451585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41.267499637451579</v>
      </c>
      <c r="L906" s="115">
        <f t="shared" si="149"/>
        <v>41.316499637451578</v>
      </c>
      <c r="M906" s="98">
        <f t="shared" si="142"/>
        <v>41.266999637451576</v>
      </c>
      <c r="N906" s="116">
        <f t="shared" si="143"/>
        <v>41.31699963745158</v>
      </c>
      <c r="O906" s="117">
        <f t="shared" si="144"/>
        <v>41.291999637451582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41.317499637451576</v>
      </c>
      <c r="L907" s="115">
        <f t="shared" si="149"/>
        <v>41.366499637451575</v>
      </c>
      <c r="M907" s="98">
        <f t="shared" si="142"/>
        <v>41.316999637451573</v>
      </c>
      <c r="N907" s="116">
        <f t="shared" si="143"/>
        <v>41.366999637451578</v>
      </c>
      <c r="O907" s="117">
        <f t="shared" si="144"/>
        <v>41.341999637451579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41.367499637451573</v>
      </c>
      <c r="L908" s="115">
        <f t="shared" si="149"/>
        <v>41.416499637451572</v>
      </c>
      <c r="M908" s="98">
        <f t="shared" si="142"/>
        <v>41.36699963745157</v>
      </c>
      <c r="N908" s="116">
        <f t="shared" si="143"/>
        <v>41.416999637451575</v>
      </c>
      <c r="O908" s="117">
        <f t="shared" si="144"/>
        <v>41.391999637451576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41.41749963745157</v>
      </c>
      <c r="L909" s="115">
        <f t="shared" si="149"/>
        <v>41.46649963745157</v>
      </c>
      <c r="M909" s="98">
        <f t="shared" si="142"/>
        <v>41.416999637451568</v>
      </c>
      <c r="N909" s="116">
        <f t="shared" si="143"/>
        <v>41.466999637451572</v>
      </c>
      <c r="O909" s="117">
        <f t="shared" si="144"/>
        <v>41.441999637451573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41.467499637451567</v>
      </c>
      <c r="L910" s="115">
        <f t="shared" si="149"/>
        <v>41.516499637451567</v>
      </c>
      <c r="M910" s="98">
        <f t="shared" si="142"/>
        <v>41.466999637451565</v>
      </c>
      <c r="N910" s="116">
        <f t="shared" si="143"/>
        <v>41.516999637451569</v>
      </c>
      <c r="O910" s="117">
        <f t="shared" si="144"/>
        <v>41.49199963745157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41.517499637451564</v>
      </c>
      <c r="L911" s="115">
        <f t="shared" si="149"/>
        <v>41.566499637451564</v>
      </c>
      <c r="M911" s="98">
        <f t="shared" si="142"/>
        <v>41.516999637451562</v>
      </c>
      <c r="N911" s="116">
        <f t="shared" si="143"/>
        <v>41.566999637451566</v>
      </c>
      <c r="O911" s="117">
        <f t="shared" si="144"/>
        <v>41.541999637451568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41.567499637451562</v>
      </c>
      <c r="L912" s="115">
        <f t="shared" si="149"/>
        <v>41.616499637451561</v>
      </c>
      <c r="M912" s="98">
        <f t="shared" si="142"/>
        <v>41.566999637451559</v>
      </c>
      <c r="N912" s="116">
        <f t="shared" si="143"/>
        <v>41.616999637451563</v>
      </c>
      <c r="O912" s="117">
        <f t="shared" si="144"/>
        <v>41.591999637451565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41.617499637451559</v>
      </c>
      <c r="L913" s="115">
        <f t="shared" si="149"/>
        <v>41.666499637451558</v>
      </c>
      <c r="M913" s="98">
        <f t="shared" si="142"/>
        <v>41.616999637451556</v>
      </c>
      <c r="N913" s="116">
        <f t="shared" si="143"/>
        <v>41.666999637451561</v>
      </c>
      <c r="O913" s="117">
        <f t="shared" si="144"/>
        <v>41.641999637451562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41.667499637451556</v>
      </c>
      <c r="L914" s="115">
        <f t="shared" si="149"/>
        <v>41.716499637451555</v>
      </c>
      <c r="M914" s="98">
        <f t="shared" si="142"/>
        <v>41.666999637451553</v>
      </c>
      <c r="N914" s="116">
        <f t="shared" si="143"/>
        <v>41.716999637451558</v>
      </c>
      <c r="O914" s="117">
        <f t="shared" si="144"/>
        <v>41.691999637451559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41.717499637451553</v>
      </c>
      <c r="L915" s="115">
        <f t="shared" si="149"/>
        <v>41.766499637451552</v>
      </c>
      <c r="M915" s="98">
        <f t="shared" si="142"/>
        <v>41.716999637451551</v>
      </c>
      <c r="N915" s="116">
        <f t="shared" si="143"/>
        <v>41.766999637451555</v>
      </c>
      <c r="O915" s="117">
        <f t="shared" si="144"/>
        <v>41.741999637451556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41.76749963745155</v>
      </c>
      <c r="L916" s="115">
        <f t="shared" si="149"/>
        <v>41.81649963745155</v>
      </c>
      <c r="M916" s="98">
        <f t="shared" si="142"/>
        <v>41.766999637451548</v>
      </c>
      <c r="N916" s="116">
        <f t="shared" si="143"/>
        <v>41.816999637451552</v>
      </c>
      <c r="O916" s="117">
        <f t="shared" si="144"/>
        <v>41.791999637451553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41.817499637451547</v>
      </c>
      <c r="L917" s="115">
        <f t="shared" si="149"/>
        <v>41.866499637451547</v>
      </c>
      <c r="M917" s="98">
        <f t="shared" si="142"/>
        <v>41.816999637451545</v>
      </c>
      <c r="N917" s="116">
        <f t="shared" si="143"/>
        <v>41.866999637451549</v>
      </c>
      <c r="O917" s="117">
        <f t="shared" si="144"/>
        <v>41.841999637451551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41.867499637451544</v>
      </c>
      <c r="L918" s="115">
        <f t="shared" si="149"/>
        <v>41.916499637451544</v>
      </c>
      <c r="M918" s="98">
        <f t="shared" si="142"/>
        <v>41.866999637451542</v>
      </c>
      <c r="N918" s="116">
        <f t="shared" si="143"/>
        <v>41.916999637451546</v>
      </c>
      <c r="O918" s="117">
        <f t="shared" si="144"/>
        <v>41.891999637451548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41.917499637451542</v>
      </c>
      <c r="L919" s="115">
        <f t="shared" si="149"/>
        <v>41.966499637451541</v>
      </c>
      <c r="M919" s="98">
        <f t="shared" si="142"/>
        <v>41.916999637451539</v>
      </c>
      <c r="N919" s="116">
        <f t="shared" si="143"/>
        <v>41.966999637451543</v>
      </c>
      <c r="O919" s="117">
        <f t="shared" si="144"/>
        <v>41.941999637451545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41.967499637451539</v>
      </c>
      <c r="L920" s="115">
        <f t="shared" si="149"/>
        <v>42.016499637451538</v>
      </c>
      <c r="M920" s="98">
        <f t="shared" si="142"/>
        <v>41.966999637451536</v>
      </c>
      <c r="N920" s="116">
        <f t="shared" si="143"/>
        <v>42.016999637451541</v>
      </c>
      <c r="O920" s="117">
        <f t="shared" si="144"/>
        <v>41.991999637451542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42.017499637451536</v>
      </c>
      <c r="L921" s="115">
        <f t="shared" si="149"/>
        <v>42.066499637451535</v>
      </c>
      <c r="M921" s="98">
        <f t="shared" si="142"/>
        <v>42.016999637451534</v>
      </c>
      <c r="N921" s="116">
        <f t="shared" si="143"/>
        <v>42.066999637451538</v>
      </c>
      <c r="O921" s="117">
        <f t="shared" si="144"/>
        <v>42.041999637451539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42.067499637451533</v>
      </c>
      <c r="L922" s="115">
        <f t="shared" si="149"/>
        <v>42.116499637451533</v>
      </c>
      <c r="M922" s="98">
        <f t="shared" si="142"/>
        <v>42.066999637451531</v>
      </c>
      <c r="N922" s="116">
        <f t="shared" si="143"/>
        <v>42.116999637451535</v>
      </c>
      <c r="O922" s="117">
        <f t="shared" si="144"/>
        <v>42.091999637451536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42.11749963745153</v>
      </c>
      <c r="L923" s="115">
        <f t="shared" si="149"/>
        <v>42.16649963745153</v>
      </c>
      <c r="M923" s="98">
        <f t="shared" si="142"/>
        <v>42.116999637451528</v>
      </c>
      <c r="N923" s="116">
        <f t="shared" si="143"/>
        <v>42.166999637451532</v>
      </c>
      <c r="O923" s="117">
        <f t="shared" si="144"/>
        <v>42.141999637451534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42.167499637451527</v>
      </c>
      <c r="L924" s="115">
        <f t="shared" si="149"/>
        <v>42.216499637451527</v>
      </c>
      <c r="M924" s="98">
        <f t="shared" si="142"/>
        <v>42.166999637451525</v>
      </c>
      <c r="N924" s="116">
        <f t="shared" si="143"/>
        <v>42.216999637451529</v>
      </c>
      <c r="O924" s="117">
        <f t="shared" si="144"/>
        <v>42.191999637451531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42.217499637451525</v>
      </c>
      <c r="L925" s="115">
        <f t="shared" si="149"/>
        <v>42.266499637451524</v>
      </c>
      <c r="M925" s="98">
        <f t="shared" si="142"/>
        <v>42.216999637451522</v>
      </c>
      <c r="N925" s="116">
        <f t="shared" si="143"/>
        <v>42.266999637451526</v>
      </c>
      <c r="O925" s="117">
        <f t="shared" si="144"/>
        <v>42.241999637451528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42.267499637451522</v>
      </c>
      <c r="L926" s="115">
        <f t="shared" si="149"/>
        <v>42.316499637451521</v>
      </c>
      <c r="M926" s="98">
        <f t="shared" si="142"/>
        <v>42.266999637451519</v>
      </c>
      <c r="N926" s="116">
        <f t="shared" si="143"/>
        <v>42.316999637451524</v>
      </c>
      <c r="O926" s="117">
        <f t="shared" si="144"/>
        <v>42.291999637451525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42.317499637451519</v>
      </c>
      <c r="L927" s="115">
        <f t="shared" si="149"/>
        <v>42.366499637451518</v>
      </c>
      <c r="M927" s="98">
        <f t="shared" si="142"/>
        <v>42.316999637451516</v>
      </c>
      <c r="N927" s="116">
        <f t="shared" si="143"/>
        <v>42.366999637451521</v>
      </c>
      <c r="O927" s="117">
        <f t="shared" si="144"/>
        <v>42.341999637451522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42.367499637451516</v>
      </c>
      <c r="L928" s="115">
        <f t="shared" si="149"/>
        <v>42.416499637451516</v>
      </c>
      <c r="M928" s="98">
        <f t="shared" si="142"/>
        <v>42.366999637451514</v>
      </c>
      <c r="N928" s="116">
        <f t="shared" si="143"/>
        <v>42.416999637451518</v>
      </c>
      <c r="O928" s="117">
        <f t="shared" si="144"/>
        <v>42.391999637451519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42.417499637451513</v>
      </c>
      <c r="L929" s="115">
        <f t="shared" si="149"/>
        <v>42.466499637451513</v>
      </c>
      <c r="M929" s="98">
        <f t="shared" si="142"/>
        <v>42.416999637451511</v>
      </c>
      <c r="N929" s="116">
        <f t="shared" si="143"/>
        <v>42.466999637451515</v>
      </c>
      <c r="O929" s="117">
        <f t="shared" si="144"/>
        <v>42.441999637451516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42.46749963745151</v>
      </c>
      <c r="L930" s="115">
        <f t="shared" si="149"/>
        <v>42.51649963745151</v>
      </c>
      <c r="M930" s="98">
        <f t="shared" si="142"/>
        <v>42.466999637451508</v>
      </c>
      <c r="N930" s="116">
        <f t="shared" si="143"/>
        <v>42.516999637451512</v>
      </c>
      <c r="O930" s="117">
        <f t="shared" si="144"/>
        <v>42.491999637451514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42.517499637451508</v>
      </c>
      <c r="L931" s="115">
        <f t="shared" si="149"/>
        <v>42.566499637451507</v>
      </c>
      <c r="M931" s="98">
        <f t="shared" si="142"/>
        <v>42.516999637451505</v>
      </c>
      <c r="N931" s="116">
        <f t="shared" si="143"/>
        <v>42.566999637451509</v>
      </c>
      <c r="O931" s="117">
        <f t="shared" si="144"/>
        <v>42.541999637451511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42.567499637451505</v>
      </c>
      <c r="L932" s="115">
        <f t="shared" si="149"/>
        <v>42.616499637451504</v>
      </c>
      <c r="M932" s="98">
        <f t="shared" si="142"/>
        <v>42.566999637451502</v>
      </c>
      <c r="N932" s="116">
        <f t="shared" si="143"/>
        <v>42.616999637451507</v>
      </c>
      <c r="O932" s="117">
        <f t="shared" si="144"/>
        <v>42.591999637451508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42.617499637451502</v>
      </c>
      <c r="L933" s="115">
        <f t="shared" si="149"/>
        <v>42.666499637451501</v>
      </c>
      <c r="M933" s="98">
        <f t="shared" si="142"/>
        <v>42.616999637451499</v>
      </c>
      <c r="N933" s="116">
        <f t="shared" si="143"/>
        <v>42.666999637451504</v>
      </c>
      <c r="O933" s="117">
        <f t="shared" si="144"/>
        <v>42.641999637451505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42.667499637451499</v>
      </c>
      <c r="L934" s="115">
        <f t="shared" si="149"/>
        <v>42.716499637451498</v>
      </c>
      <c r="M934" s="98">
        <f t="shared" si="142"/>
        <v>42.666999637451497</v>
      </c>
      <c r="N934" s="116">
        <f t="shared" si="143"/>
        <v>42.716999637451501</v>
      </c>
      <c r="O934" s="117">
        <f t="shared" si="144"/>
        <v>42.691999637451502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42.717499637451496</v>
      </c>
      <c r="L935" s="115">
        <f t="shared" si="149"/>
        <v>42.766499637451496</v>
      </c>
      <c r="M935" s="98">
        <f t="shared" si="142"/>
        <v>42.716999637451494</v>
      </c>
      <c r="N935" s="116">
        <f t="shared" si="143"/>
        <v>42.766999637451498</v>
      </c>
      <c r="O935" s="117">
        <f t="shared" si="144"/>
        <v>42.741999637451499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42.767499637451493</v>
      </c>
      <c r="L936" s="115">
        <f t="shared" si="149"/>
        <v>42.816499637451493</v>
      </c>
      <c r="M936" s="98">
        <f t="shared" si="142"/>
        <v>42.766999637451491</v>
      </c>
      <c r="N936" s="116">
        <f t="shared" si="143"/>
        <v>42.816999637451495</v>
      </c>
      <c r="O936" s="117">
        <f t="shared" si="144"/>
        <v>42.791999637451497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42.81749963745149</v>
      </c>
      <c r="L937" s="115">
        <f t="shared" si="149"/>
        <v>42.86649963745149</v>
      </c>
      <c r="M937" s="98">
        <f t="shared" si="142"/>
        <v>42.816999637451488</v>
      </c>
      <c r="N937" s="116">
        <f t="shared" si="143"/>
        <v>42.866999637451492</v>
      </c>
      <c r="O937" s="117">
        <f t="shared" si="144"/>
        <v>42.841999637451494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42.867499637451488</v>
      </c>
      <c r="L938" s="115">
        <f t="shared" si="149"/>
        <v>42.916499637451487</v>
      </c>
      <c r="M938" s="98">
        <f t="shared" si="142"/>
        <v>42.866999637451485</v>
      </c>
      <c r="N938" s="116">
        <f t="shared" si="143"/>
        <v>42.916999637451489</v>
      </c>
      <c r="O938" s="117">
        <f t="shared" si="144"/>
        <v>42.891999637451491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42.917499637451485</v>
      </c>
      <c r="L939" s="115">
        <f t="shared" si="149"/>
        <v>42.966499637451484</v>
      </c>
      <c r="M939" s="98">
        <f t="shared" si="142"/>
        <v>42.916999637451482</v>
      </c>
      <c r="N939" s="116">
        <f t="shared" si="143"/>
        <v>42.966999637451487</v>
      </c>
      <c r="O939" s="117">
        <f t="shared" si="144"/>
        <v>42.941999637451488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42.967499637451482</v>
      </c>
      <c r="L940" s="115">
        <f t="shared" si="149"/>
        <v>43.016499637451481</v>
      </c>
      <c r="M940" s="98">
        <f t="shared" si="142"/>
        <v>42.96699963745148</v>
      </c>
      <c r="N940" s="116">
        <f t="shared" si="143"/>
        <v>43.016999637451484</v>
      </c>
      <c r="O940" s="117">
        <f t="shared" si="144"/>
        <v>42.991999637451485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43.017499637451479</v>
      </c>
      <c r="L941" s="115">
        <f t="shared" si="149"/>
        <v>43.066499637451479</v>
      </c>
      <c r="M941" s="98">
        <f t="shared" si="142"/>
        <v>43.016999637451477</v>
      </c>
      <c r="N941" s="116">
        <f t="shared" si="143"/>
        <v>43.066999637451481</v>
      </c>
      <c r="O941" s="117">
        <f t="shared" si="144"/>
        <v>43.041999637451482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43.067499637451476</v>
      </c>
      <c r="L942" s="115">
        <f t="shared" si="149"/>
        <v>43.116499637451476</v>
      </c>
      <c r="M942" s="98">
        <f t="shared" si="142"/>
        <v>43.066999637451474</v>
      </c>
      <c r="N942" s="116">
        <f t="shared" si="143"/>
        <v>43.116999637451478</v>
      </c>
      <c r="O942" s="117">
        <f t="shared" si="144"/>
        <v>43.09199963745148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43.117499637451473</v>
      </c>
      <c r="L943" s="115">
        <f t="shared" si="149"/>
        <v>43.166499637451473</v>
      </c>
      <c r="M943" s="98">
        <f t="shared" si="142"/>
        <v>43.116999637451471</v>
      </c>
      <c r="N943" s="116">
        <f t="shared" si="143"/>
        <v>43.166999637451475</v>
      </c>
      <c r="O943" s="117">
        <f t="shared" si="144"/>
        <v>43.141999637451477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43.167499637451471</v>
      </c>
      <c r="L944" s="115">
        <f t="shared" si="149"/>
        <v>43.21649963745147</v>
      </c>
      <c r="M944" s="98">
        <f t="shared" si="142"/>
        <v>43.166999637451468</v>
      </c>
      <c r="N944" s="116">
        <f t="shared" si="143"/>
        <v>43.216999637451472</v>
      </c>
      <c r="O944" s="117">
        <f t="shared" si="144"/>
        <v>43.191999637451474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43.217499637451468</v>
      </c>
      <c r="L945" s="115">
        <f t="shared" si="149"/>
        <v>43.266499637451467</v>
      </c>
      <c r="M945" s="98">
        <f t="shared" si="142"/>
        <v>43.216999637451465</v>
      </c>
      <c r="N945" s="116">
        <f t="shared" si="143"/>
        <v>43.26699963745147</v>
      </c>
      <c r="O945" s="117">
        <f t="shared" si="144"/>
        <v>43.241999637451471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43.267499637451465</v>
      </c>
      <c r="L946" s="115">
        <f t="shared" si="149"/>
        <v>43.316499637451464</v>
      </c>
      <c r="M946" s="98">
        <f t="shared" si="142"/>
        <v>43.266999637451462</v>
      </c>
      <c r="N946" s="116">
        <f t="shared" si="143"/>
        <v>43.316999637451467</v>
      </c>
      <c r="O946" s="117">
        <f t="shared" si="144"/>
        <v>43.291999637451468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43.317499637451462</v>
      </c>
      <c r="L947" s="115">
        <f t="shared" si="149"/>
        <v>43.366499637451462</v>
      </c>
      <c r="M947" s="98">
        <f t="shared" si="142"/>
        <v>43.31699963745146</v>
      </c>
      <c r="N947" s="116">
        <f t="shared" si="143"/>
        <v>43.366999637451464</v>
      </c>
      <c r="O947" s="117">
        <f t="shared" si="144"/>
        <v>43.341999637451465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43.367499637451459</v>
      </c>
      <c r="L948" s="115">
        <f t="shared" si="149"/>
        <v>43.416499637451459</v>
      </c>
      <c r="M948" s="98">
        <f t="shared" si="142"/>
        <v>43.366999637451457</v>
      </c>
      <c r="N948" s="116">
        <f t="shared" si="143"/>
        <v>43.416999637451461</v>
      </c>
      <c r="O948" s="117">
        <f t="shared" si="144"/>
        <v>43.391999637451462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43.417499637451456</v>
      </c>
      <c r="L949" s="115">
        <f t="shared" si="149"/>
        <v>43.466499637451456</v>
      </c>
      <c r="M949" s="98">
        <f t="shared" si="142"/>
        <v>43.416999637451454</v>
      </c>
      <c r="N949" s="116">
        <f t="shared" si="143"/>
        <v>43.466999637451458</v>
      </c>
      <c r="O949" s="117">
        <f t="shared" si="144"/>
        <v>43.44199963745146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43.467499637451454</v>
      </c>
      <c r="L950" s="115">
        <f t="shared" si="149"/>
        <v>43.516499637451453</v>
      </c>
      <c r="M950" s="98">
        <f t="shared" si="142"/>
        <v>43.466999637451451</v>
      </c>
      <c r="N950" s="116">
        <f t="shared" si="143"/>
        <v>43.516999637451455</v>
      </c>
      <c r="O950" s="117">
        <f t="shared" si="144"/>
        <v>43.491999637451457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43.517499637451451</v>
      </c>
      <c r="L951" s="115">
        <f t="shared" si="149"/>
        <v>43.56649963745145</v>
      </c>
      <c r="M951" s="98">
        <f t="shared" si="142"/>
        <v>43.516999637451448</v>
      </c>
      <c r="N951" s="116">
        <f t="shared" si="143"/>
        <v>43.566999637451453</v>
      </c>
      <c r="O951" s="117">
        <f t="shared" si="144"/>
        <v>43.541999637451454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43.567499637451448</v>
      </c>
      <c r="L952" s="115">
        <f t="shared" si="149"/>
        <v>43.616499637451447</v>
      </c>
      <c r="M952" s="98">
        <f t="shared" si="142"/>
        <v>43.566999637451445</v>
      </c>
      <c r="N952" s="116">
        <f t="shared" si="143"/>
        <v>43.61699963745145</v>
      </c>
      <c r="O952" s="117">
        <f t="shared" si="144"/>
        <v>43.591999637451451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43.617499637451445</v>
      </c>
      <c r="L953" s="115">
        <f t="shared" si="149"/>
        <v>43.666499637451444</v>
      </c>
      <c r="M953" s="98">
        <f t="shared" si="142"/>
        <v>43.616999637451443</v>
      </c>
      <c r="N953" s="116">
        <f t="shared" si="143"/>
        <v>43.666999637451447</v>
      </c>
      <c r="O953" s="117">
        <f t="shared" si="144"/>
        <v>43.641999637451448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43.667499637451442</v>
      </c>
      <c r="L954" s="115">
        <f t="shared" si="149"/>
        <v>43.716499637451442</v>
      </c>
      <c r="M954" s="98">
        <f t="shared" si="142"/>
        <v>43.66699963745144</v>
      </c>
      <c r="N954" s="116">
        <f t="shared" si="143"/>
        <v>43.716999637451444</v>
      </c>
      <c r="O954" s="117">
        <f t="shared" si="144"/>
        <v>43.691999637451445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43.717499637451439</v>
      </c>
      <c r="L955" s="115">
        <f t="shared" si="149"/>
        <v>43.766499637451439</v>
      </c>
      <c r="M955" s="98">
        <f t="shared" si="142"/>
        <v>43.716999637451437</v>
      </c>
      <c r="N955" s="116">
        <f t="shared" si="143"/>
        <v>43.766999637451441</v>
      </c>
      <c r="O955" s="117">
        <f t="shared" si="144"/>
        <v>43.741999637451443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43.767499637451436</v>
      </c>
      <c r="L956" s="115">
        <f t="shared" si="149"/>
        <v>43.816499637451436</v>
      </c>
      <c r="M956" s="98">
        <f t="shared" si="142"/>
        <v>43.766999637451434</v>
      </c>
      <c r="N956" s="116">
        <f t="shared" si="143"/>
        <v>43.816999637451438</v>
      </c>
      <c r="O956" s="117">
        <f t="shared" si="144"/>
        <v>43.79199963745144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43.817499637451434</v>
      </c>
      <c r="L957" s="115">
        <f t="shared" si="149"/>
        <v>43.866499637451433</v>
      </c>
      <c r="M957" s="98">
        <f t="shared" si="142"/>
        <v>43.816999637451431</v>
      </c>
      <c r="N957" s="116">
        <f t="shared" si="143"/>
        <v>43.866999637451435</v>
      </c>
      <c r="O957" s="117">
        <f t="shared" si="144"/>
        <v>43.841999637451437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43.867499637451431</v>
      </c>
      <c r="L958" s="115">
        <f t="shared" si="149"/>
        <v>43.91649963745143</v>
      </c>
      <c r="M958" s="98">
        <f t="shared" si="142"/>
        <v>43.866999637451428</v>
      </c>
      <c r="N958" s="116">
        <f t="shared" si="143"/>
        <v>43.916999637451433</v>
      </c>
      <c r="O958" s="117">
        <f t="shared" si="144"/>
        <v>43.891999637451434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43.917499637451428</v>
      </c>
      <c r="L959" s="115">
        <f t="shared" si="149"/>
        <v>43.966499637451427</v>
      </c>
      <c r="M959" s="98">
        <f t="shared" si="142"/>
        <v>43.916999637451426</v>
      </c>
      <c r="N959" s="116">
        <f t="shared" si="143"/>
        <v>43.96699963745143</v>
      </c>
      <c r="O959" s="117">
        <f t="shared" si="144"/>
        <v>43.941999637451431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43.967499637451425</v>
      </c>
      <c r="L960" s="115">
        <f t="shared" si="149"/>
        <v>44.016499637451425</v>
      </c>
      <c r="M960" s="98">
        <f t="shared" si="142"/>
        <v>43.966999637451423</v>
      </c>
      <c r="N960" s="116">
        <f t="shared" si="143"/>
        <v>44.016999637451427</v>
      </c>
      <c r="O960" s="117">
        <f t="shared" si="144"/>
        <v>43.991999637451428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44.017499637451422</v>
      </c>
      <c r="L961" s="115">
        <f t="shared" si="149"/>
        <v>44.066499637451422</v>
      </c>
      <c r="M961" s="98">
        <f t="shared" si="142"/>
        <v>44.01699963745142</v>
      </c>
      <c r="N961" s="116">
        <f t="shared" si="143"/>
        <v>44.066999637451424</v>
      </c>
      <c r="O961" s="117">
        <f t="shared" si="144"/>
        <v>44.041999637451426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44.067499637451419</v>
      </c>
      <c r="L962" s="115">
        <f t="shared" si="149"/>
        <v>44.116499637451419</v>
      </c>
      <c r="M962" s="98">
        <f t="shared" si="142"/>
        <v>44.066999637451417</v>
      </c>
      <c r="N962" s="116">
        <f t="shared" si="143"/>
        <v>44.116999637451421</v>
      </c>
      <c r="O962" s="117">
        <f t="shared" si="144"/>
        <v>44.091999637451423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44.117499637451417</v>
      </c>
      <c r="L963" s="115">
        <f t="shared" si="149"/>
        <v>44.166499637451416</v>
      </c>
      <c r="M963" s="98">
        <f t="shared" si="142"/>
        <v>44.116999637451414</v>
      </c>
      <c r="N963" s="116">
        <f t="shared" si="143"/>
        <v>44.166999637451418</v>
      </c>
      <c r="O963" s="117">
        <f t="shared" si="144"/>
        <v>44.14199963745142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44.167499637451414</v>
      </c>
      <c r="L964" s="115">
        <f t="shared" si="149"/>
        <v>44.216499637451413</v>
      </c>
      <c r="M964" s="98">
        <f t="shared" si="142"/>
        <v>44.166999637451411</v>
      </c>
      <c r="N964" s="116">
        <f t="shared" si="143"/>
        <v>44.216999637451416</v>
      </c>
      <c r="O964" s="117">
        <f t="shared" si="144"/>
        <v>44.191999637451417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44.217499637451411</v>
      </c>
      <c r="L965" s="115">
        <f t="shared" si="149"/>
        <v>44.26649963745141</v>
      </c>
      <c r="M965" s="98">
        <f t="shared" ref="M965:M1001" si="152">K965-5*10^-(D$2+1)</f>
        <v>44.216999637451408</v>
      </c>
      <c r="N965" s="116">
        <f t="shared" ref="N965:N1001" si="153">L965+5*10^-(D$2+1)</f>
        <v>44.266999637451413</v>
      </c>
      <c r="O965" s="117">
        <f t="shared" ref="O965:O1001" si="154">AVERAGE(K965,L965)</f>
        <v>44.241999637451414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44.267499637451408</v>
      </c>
      <c r="L966" s="115">
        <f t="shared" ref="L966:L1001" si="159">K966+$I$4-POWER(10,-$D$2)</f>
        <v>44.316499637451408</v>
      </c>
      <c r="M966" s="98">
        <f t="shared" si="152"/>
        <v>44.266999637451406</v>
      </c>
      <c r="N966" s="116">
        <f t="shared" si="153"/>
        <v>44.31699963745141</v>
      </c>
      <c r="O966" s="117">
        <f t="shared" si="154"/>
        <v>44.291999637451411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44.317499637451405</v>
      </c>
      <c r="L967" s="115">
        <f t="shared" si="159"/>
        <v>44.366499637451405</v>
      </c>
      <c r="M967" s="98">
        <f t="shared" si="152"/>
        <v>44.316999637451403</v>
      </c>
      <c r="N967" s="116">
        <f t="shared" si="153"/>
        <v>44.366999637451407</v>
      </c>
      <c r="O967" s="117">
        <f t="shared" si="154"/>
        <v>44.341999637451408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44.367499637451402</v>
      </c>
      <c r="L968" s="115">
        <f t="shared" si="159"/>
        <v>44.416499637451402</v>
      </c>
      <c r="M968" s="98">
        <f t="shared" si="152"/>
        <v>44.3669996374514</v>
      </c>
      <c r="N968" s="116">
        <f t="shared" si="153"/>
        <v>44.416999637451404</v>
      </c>
      <c r="O968" s="117">
        <f t="shared" si="154"/>
        <v>44.391999637451406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44.4174996374514</v>
      </c>
      <c r="L969" s="115">
        <f t="shared" si="159"/>
        <v>44.466499637451399</v>
      </c>
      <c r="M969" s="98">
        <f t="shared" si="152"/>
        <v>44.416999637451397</v>
      </c>
      <c r="N969" s="116">
        <f t="shared" si="153"/>
        <v>44.466999637451401</v>
      </c>
      <c r="O969" s="117">
        <f t="shared" si="154"/>
        <v>44.441999637451403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44.467499637451397</v>
      </c>
      <c r="L970" s="115">
        <f t="shared" si="159"/>
        <v>44.516499637451396</v>
      </c>
      <c r="M970" s="98">
        <f t="shared" si="152"/>
        <v>44.466999637451394</v>
      </c>
      <c r="N970" s="116">
        <f t="shared" si="153"/>
        <v>44.516999637451399</v>
      </c>
      <c r="O970" s="117">
        <f t="shared" si="154"/>
        <v>44.4919996374514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44.517499637451394</v>
      </c>
      <c r="L971" s="115">
        <f t="shared" si="159"/>
        <v>44.566499637451393</v>
      </c>
      <c r="M971" s="98">
        <f t="shared" si="152"/>
        <v>44.516999637451391</v>
      </c>
      <c r="N971" s="116">
        <f t="shared" si="153"/>
        <v>44.566999637451396</v>
      </c>
      <c r="O971" s="117">
        <f t="shared" si="154"/>
        <v>44.541999637451397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44.567499637451391</v>
      </c>
      <c r="L972" s="115">
        <f t="shared" si="159"/>
        <v>44.61649963745139</v>
      </c>
      <c r="M972" s="98">
        <f t="shared" si="152"/>
        <v>44.566999637451389</v>
      </c>
      <c r="N972" s="116">
        <f t="shared" si="153"/>
        <v>44.616999637451393</v>
      </c>
      <c r="O972" s="117">
        <f t="shared" si="154"/>
        <v>44.591999637451394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44.617499637451388</v>
      </c>
      <c r="L973" s="115">
        <f t="shared" si="159"/>
        <v>44.666499637451388</v>
      </c>
      <c r="M973" s="98">
        <f t="shared" si="152"/>
        <v>44.616999637451386</v>
      </c>
      <c r="N973" s="116">
        <f t="shared" si="153"/>
        <v>44.66699963745139</v>
      </c>
      <c r="O973" s="117">
        <f t="shared" si="154"/>
        <v>44.641999637451391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44.667499637451385</v>
      </c>
      <c r="L974" s="115">
        <f t="shared" si="159"/>
        <v>44.716499637451385</v>
      </c>
      <c r="M974" s="98">
        <f t="shared" si="152"/>
        <v>44.666999637451383</v>
      </c>
      <c r="N974" s="116">
        <f t="shared" si="153"/>
        <v>44.716999637451387</v>
      </c>
      <c r="O974" s="117">
        <f t="shared" si="154"/>
        <v>44.691999637451389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44.717499637451382</v>
      </c>
      <c r="L975" s="115">
        <f t="shared" si="159"/>
        <v>44.766499637451382</v>
      </c>
      <c r="M975" s="98">
        <f t="shared" si="152"/>
        <v>44.71699963745138</v>
      </c>
      <c r="N975" s="116">
        <f t="shared" si="153"/>
        <v>44.766999637451384</v>
      </c>
      <c r="O975" s="117">
        <f t="shared" si="154"/>
        <v>44.741999637451386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44.76749963745138</v>
      </c>
      <c r="L976" s="115">
        <f t="shared" si="159"/>
        <v>44.816499637451379</v>
      </c>
      <c r="M976" s="98">
        <f t="shared" si="152"/>
        <v>44.766999637451377</v>
      </c>
      <c r="N976" s="116">
        <f t="shared" si="153"/>
        <v>44.816999637451381</v>
      </c>
      <c r="O976" s="117">
        <f t="shared" si="154"/>
        <v>44.791999637451383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44.817499637451377</v>
      </c>
      <c r="L977" s="115">
        <f t="shared" si="159"/>
        <v>44.866499637451376</v>
      </c>
      <c r="M977" s="98">
        <f t="shared" si="152"/>
        <v>44.816999637451374</v>
      </c>
      <c r="N977" s="116">
        <f t="shared" si="153"/>
        <v>44.866999637451379</v>
      </c>
      <c r="O977" s="117">
        <f t="shared" si="154"/>
        <v>44.84199963745138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44.867499637451374</v>
      </c>
      <c r="L978" s="115">
        <f t="shared" si="159"/>
        <v>44.916499637451373</v>
      </c>
      <c r="M978" s="98">
        <f t="shared" si="152"/>
        <v>44.866999637451372</v>
      </c>
      <c r="N978" s="116">
        <f t="shared" si="153"/>
        <v>44.916999637451376</v>
      </c>
      <c r="O978" s="117">
        <f t="shared" si="154"/>
        <v>44.891999637451377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44.917499637451371</v>
      </c>
      <c r="L979" s="115">
        <f t="shared" si="159"/>
        <v>44.966499637451371</v>
      </c>
      <c r="M979" s="98">
        <f t="shared" si="152"/>
        <v>44.916999637451369</v>
      </c>
      <c r="N979" s="116">
        <f t="shared" si="153"/>
        <v>44.966999637451373</v>
      </c>
      <c r="O979" s="117">
        <f t="shared" si="154"/>
        <v>44.941999637451374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44.967499637451368</v>
      </c>
      <c r="L980" s="115">
        <f t="shared" si="159"/>
        <v>45.016499637451368</v>
      </c>
      <c r="M980" s="98">
        <f t="shared" si="152"/>
        <v>44.966999637451366</v>
      </c>
      <c r="N980" s="116">
        <f t="shared" si="153"/>
        <v>45.01699963745137</v>
      </c>
      <c r="O980" s="117">
        <f t="shared" si="154"/>
        <v>44.991999637451372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45.017499637451365</v>
      </c>
      <c r="L981" s="115">
        <f t="shared" si="159"/>
        <v>45.066499637451365</v>
      </c>
      <c r="M981" s="98">
        <f t="shared" si="152"/>
        <v>45.016999637451363</v>
      </c>
      <c r="N981" s="116">
        <f t="shared" si="153"/>
        <v>45.066999637451367</v>
      </c>
      <c r="O981" s="117">
        <f t="shared" si="154"/>
        <v>45.041999637451369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45.067499637451363</v>
      </c>
      <c r="L982" s="115">
        <f t="shared" si="159"/>
        <v>45.116499637451362</v>
      </c>
      <c r="M982" s="98">
        <f t="shared" si="152"/>
        <v>45.06699963745136</v>
      </c>
      <c r="N982" s="116">
        <f t="shared" si="153"/>
        <v>45.116999637451364</v>
      </c>
      <c r="O982" s="117">
        <f t="shared" si="154"/>
        <v>45.091999637451366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45.11749963745136</v>
      </c>
      <c r="L983" s="115">
        <f t="shared" si="159"/>
        <v>45.166499637451359</v>
      </c>
      <c r="M983" s="98">
        <f t="shared" si="152"/>
        <v>45.116999637451357</v>
      </c>
      <c r="N983" s="116">
        <f t="shared" si="153"/>
        <v>45.166999637451362</v>
      </c>
      <c r="O983" s="117">
        <f t="shared" si="154"/>
        <v>45.141999637451363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45.167499637451357</v>
      </c>
      <c r="L984" s="115">
        <f t="shared" si="159"/>
        <v>45.216499637451356</v>
      </c>
      <c r="M984" s="98">
        <f t="shared" si="152"/>
        <v>45.166999637451354</v>
      </c>
      <c r="N984" s="116">
        <f t="shared" si="153"/>
        <v>45.216999637451359</v>
      </c>
      <c r="O984" s="117">
        <f t="shared" si="154"/>
        <v>45.19199963745136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45.217499637451354</v>
      </c>
      <c r="L985" s="115">
        <f t="shared" si="159"/>
        <v>45.266499637451354</v>
      </c>
      <c r="M985" s="98">
        <f t="shared" si="152"/>
        <v>45.216999637451352</v>
      </c>
      <c r="N985" s="116">
        <f t="shared" si="153"/>
        <v>45.266999637451356</v>
      </c>
      <c r="O985" s="117">
        <f t="shared" si="154"/>
        <v>45.241999637451357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45.267499637451351</v>
      </c>
      <c r="L986" s="115">
        <f t="shared" si="159"/>
        <v>45.316499637451351</v>
      </c>
      <c r="M986" s="98">
        <f t="shared" si="152"/>
        <v>45.266999637451349</v>
      </c>
      <c r="N986" s="116">
        <f t="shared" si="153"/>
        <v>45.316999637451353</v>
      </c>
      <c r="O986" s="117">
        <f t="shared" si="154"/>
        <v>45.291999637451354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45.317499637451348</v>
      </c>
      <c r="L987" s="115">
        <f t="shared" si="159"/>
        <v>45.366499637451348</v>
      </c>
      <c r="M987" s="98">
        <f t="shared" si="152"/>
        <v>45.316999637451346</v>
      </c>
      <c r="N987" s="116">
        <f t="shared" si="153"/>
        <v>45.36699963745135</v>
      </c>
      <c r="O987" s="117">
        <f t="shared" si="154"/>
        <v>45.341999637451352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45.367499637451346</v>
      </c>
      <c r="L988" s="115">
        <f t="shared" si="159"/>
        <v>45.416499637451345</v>
      </c>
      <c r="M988" s="98">
        <f t="shared" si="152"/>
        <v>45.366999637451343</v>
      </c>
      <c r="N988" s="116">
        <f t="shared" si="153"/>
        <v>45.416999637451347</v>
      </c>
      <c r="O988" s="117">
        <f t="shared" si="154"/>
        <v>45.391999637451349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45.417499637451343</v>
      </c>
      <c r="L989" s="115">
        <f t="shared" si="159"/>
        <v>45.466499637451342</v>
      </c>
      <c r="M989" s="98">
        <f t="shared" si="152"/>
        <v>45.41699963745134</v>
      </c>
      <c r="N989" s="116">
        <f t="shared" si="153"/>
        <v>45.466999637451345</v>
      </c>
      <c r="O989" s="117">
        <f t="shared" si="154"/>
        <v>45.441999637451346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45.46749963745134</v>
      </c>
      <c r="L990" s="115">
        <f t="shared" si="159"/>
        <v>45.516499637451339</v>
      </c>
      <c r="M990" s="98">
        <f t="shared" si="152"/>
        <v>45.466999637451337</v>
      </c>
      <c r="N990" s="116">
        <f t="shared" si="153"/>
        <v>45.516999637451342</v>
      </c>
      <c r="O990" s="117">
        <f t="shared" si="154"/>
        <v>45.491999637451343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45.517499637451337</v>
      </c>
      <c r="L991" s="115">
        <f t="shared" si="159"/>
        <v>45.566499637451336</v>
      </c>
      <c r="M991" s="98">
        <f t="shared" si="152"/>
        <v>45.516999637451335</v>
      </c>
      <c r="N991" s="116">
        <f t="shared" si="153"/>
        <v>45.566999637451339</v>
      </c>
      <c r="O991" s="117">
        <f t="shared" si="154"/>
        <v>45.54199963745134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45.567499637451334</v>
      </c>
      <c r="L992" s="115">
        <f t="shared" si="159"/>
        <v>45.616499637451334</v>
      </c>
      <c r="M992" s="98">
        <f t="shared" si="152"/>
        <v>45.566999637451332</v>
      </c>
      <c r="N992" s="116">
        <f t="shared" si="153"/>
        <v>45.616999637451336</v>
      </c>
      <c r="O992" s="117">
        <f t="shared" si="154"/>
        <v>45.591999637451337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45.617499637451331</v>
      </c>
      <c r="L993" s="115">
        <f t="shared" si="159"/>
        <v>45.666499637451331</v>
      </c>
      <c r="M993" s="98">
        <f t="shared" si="152"/>
        <v>45.616999637451329</v>
      </c>
      <c r="N993" s="116">
        <f t="shared" si="153"/>
        <v>45.666999637451333</v>
      </c>
      <c r="O993" s="117">
        <f t="shared" si="154"/>
        <v>45.641999637451335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45.667499637451328</v>
      </c>
      <c r="L994" s="115">
        <f t="shared" si="159"/>
        <v>45.716499637451328</v>
      </c>
      <c r="M994" s="98">
        <f t="shared" si="152"/>
        <v>45.666999637451326</v>
      </c>
      <c r="N994" s="116">
        <f t="shared" si="153"/>
        <v>45.71699963745133</v>
      </c>
      <c r="O994" s="117">
        <f t="shared" si="154"/>
        <v>45.691999637451332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45.717499637451326</v>
      </c>
      <c r="L995" s="115">
        <f t="shared" si="159"/>
        <v>45.766499637451325</v>
      </c>
      <c r="M995" s="98">
        <f t="shared" si="152"/>
        <v>45.716999637451323</v>
      </c>
      <c r="N995" s="116">
        <f t="shared" si="153"/>
        <v>45.766999637451327</v>
      </c>
      <c r="O995" s="117">
        <f t="shared" si="154"/>
        <v>45.741999637451329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45.767499637451323</v>
      </c>
      <c r="L996" s="115">
        <f t="shared" si="159"/>
        <v>45.816499637451322</v>
      </c>
      <c r="M996" s="98">
        <f t="shared" si="152"/>
        <v>45.76699963745132</v>
      </c>
      <c r="N996" s="116">
        <f t="shared" si="153"/>
        <v>45.816999637451325</v>
      </c>
      <c r="O996" s="117">
        <f t="shared" si="154"/>
        <v>45.791999637451326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45.81749963745132</v>
      </c>
      <c r="L997" s="115">
        <f t="shared" si="159"/>
        <v>45.866499637451319</v>
      </c>
      <c r="M997" s="98">
        <f t="shared" si="152"/>
        <v>45.816999637451318</v>
      </c>
      <c r="N997" s="116">
        <f t="shared" si="153"/>
        <v>45.866999637451322</v>
      </c>
      <c r="O997" s="117">
        <f t="shared" si="154"/>
        <v>45.841999637451323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45.867499637451317</v>
      </c>
      <c r="L998" s="115">
        <f t="shared" si="159"/>
        <v>45.916499637451317</v>
      </c>
      <c r="M998" s="98">
        <f t="shared" si="152"/>
        <v>45.866999637451315</v>
      </c>
      <c r="N998" s="116">
        <f t="shared" si="153"/>
        <v>45.916999637451319</v>
      </c>
      <c r="O998" s="117">
        <f t="shared" si="154"/>
        <v>45.89199963745132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45.917499637451314</v>
      </c>
      <c r="L999" s="115">
        <f t="shared" si="159"/>
        <v>45.966499637451314</v>
      </c>
      <c r="M999" s="98">
        <f t="shared" si="152"/>
        <v>45.916999637451312</v>
      </c>
      <c r="N999" s="116">
        <f t="shared" si="153"/>
        <v>45.966999637451316</v>
      </c>
      <c r="O999" s="117">
        <f t="shared" si="154"/>
        <v>45.941999637451318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45.967499637451311</v>
      </c>
      <c r="L1000" s="115">
        <f t="shared" si="159"/>
        <v>46.016499637451311</v>
      </c>
      <c r="M1000" s="98">
        <f t="shared" si="152"/>
        <v>45.966999637451309</v>
      </c>
      <c r="N1000" s="116">
        <f t="shared" si="153"/>
        <v>46.016999637451313</v>
      </c>
      <c r="O1000" s="117">
        <f t="shared" si="154"/>
        <v>45.991999637451315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46.017499637451309</v>
      </c>
      <c r="L1001" s="115">
        <f t="shared" si="159"/>
        <v>46.066499637451308</v>
      </c>
      <c r="M1001" s="98">
        <f t="shared" si="152"/>
        <v>46.016999637451306</v>
      </c>
      <c r="N1001" s="116">
        <f t="shared" si="153"/>
        <v>46.06699963745131</v>
      </c>
      <c r="O1001" s="117">
        <f t="shared" si="154"/>
        <v>46.041999637451312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20" priority="7" operator="greaterThan">
      <formula>$I$1</formula>
    </cfRule>
  </conditionalFormatting>
  <conditionalFormatting sqref="O1 O4:O40 O1002:O1048576">
    <cfRule type="cellIs" dxfId="19" priority="6" operator="greaterThan">
      <formula>$I$1</formula>
    </cfRule>
  </conditionalFormatting>
  <conditionalFormatting sqref="P1">
    <cfRule type="cellIs" dxfId="18" priority="5" operator="greaterThan">
      <formula>$I$1</formula>
    </cfRule>
  </conditionalFormatting>
  <conditionalFormatting sqref="L606:L1001">
    <cfRule type="cellIs" dxfId="17" priority="4" operator="greaterThan">
      <formula>$I$1</formula>
    </cfRule>
  </conditionalFormatting>
  <conditionalFormatting sqref="O606:O1001">
    <cfRule type="cellIs" dxfId="16" priority="3" operator="greaterThan">
      <formula>$I$1</formula>
    </cfRule>
  </conditionalFormatting>
  <conditionalFormatting sqref="L41:L605">
    <cfRule type="cellIs" dxfId="15" priority="2" operator="greaterThan">
      <formula>$I$1</formula>
    </cfRule>
  </conditionalFormatting>
  <conditionalFormatting sqref="O41:O605">
    <cfRule type="cellIs" dxfId="14" priority="1" operator="greaterThan">
      <formula>$I$1</formula>
    </cfRule>
  </conditionalFormatting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sheetPr codeName="Hoja16"/>
  <dimension ref="A1:BN324"/>
  <sheetViews>
    <sheetView topLeftCell="BA1" workbookViewId="0">
      <selection activeCell="AC14" sqref="AC14:BN17"/>
    </sheetView>
  </sheetViews>
  <sheetFormatPr baseColWidth="10" defaultRowHeight="15"/>
  <cols>
    <col min="12" max="23" width="12" bestFit="1" customWidth="1"/>
    <col min="24" max="24" width="11" bestFit="1" customWidth="1"/>
    <col min="25" max="25" width="12.7109375" customWidth="1"/>
    <col min="26" max="26" width="4.7109375" customWidth="1"/>
    <col min="27" max="27" width="6.28515625" customWidth="1"/>
    <col min="29" max="29" width="12.140625" customWidth="1"/>
    <col min="30" max="30" width="12.42578125" customWidth="1"/>
    <col min="32" max="32" width="12" bestFit="1" customWidth="1"/>
    <col min="33" max="33" width="12.28515625" customWidth="1"/>
    <col min="34" max="49" width="12" customWidth="1"/>
    <col min="50" max="50" width="9.28515625" customWidth="1"/>
    <col min="54" max="54" width="13.5703125" customWidth="1"/>
    <col min="55" max="55" width="12" bestFit="1" customWidth="1"/>
    <col min="56" max="61" width="12" customWidth="1"/>
    <col min="62" max="62" width="12" bestFit="1" customWidth="1"/>
    <col min="63" max="63" width="13.5703125" customWidth="1"/>
    <col min="64" max="64" width="15.85546875" customWidth="1"/>
    <col min="65" max="66" width="12" bestFit="1" customWidth="1"/>
  </cols>
  <sheetData>
    <row r="1" spans="1:66" ht="26.25">
      <c r="A1" s="135" t="s">
        <v>81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  <c r="AX1" s="135"/>
      <c r="AY1" s="135"/>
      <c r="AZ1" s="135"/>
      <c r="BA1" s="135"/>
      <c r="BB1" s="135"/>
      <c r="BC1" s="135"/>
      <c r="BD1" s="135"/>
      <c r="BE1" s="135"/>
      <c r="BF1" s="135"/>
      <c r="BG1" s="135"/>
      <c r="BH1" s="135"/>
      <c r="BI1" s="135"/>
      <c r="BJ1" s="135"/>
      <c r="BK1" s="135"/>
      <c r="BL1" s="135"/>
      <c r="BM1" s="135"/>
      <c r="BN1" s="135"/>
    </row>
    <row r="2" spans="1:66" ht="15.75">
      <c r="Q2" s="23"/>
      <c r="T2" s="80">
        <f>BL5/BK5</f>
        <v>0.9507515759816425</v>
      </c>
      <c r="AB2" s="8">
        <f>COUNT('INGRESO DE DATOS'!A4:A10000)</f>
        <v>11</v>
      </c>
      <c r="AD2" s="8">
        <f>AVERAGE(AX7:AX18)</f>
        <v>8.8181818181818183</v>
      </c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</row>
    <row r="3" spans="1:66" ht="15.75">
      <c r="AD3" s="8">
        <f>AVERAGE(BJ7:BJ18)</f>
        <v>8.8181818662719298</v>
      </c>
    </row>
    <row r="4" spans="1:66" ht="15.75" thickBot="1">
      <c r="L4" s="63">
        <f>$BI$5</f>
        <v>1.6483612613248043E+22</v>
      </c>
      <c r="M4" s="39">
        <f>$AV$5</f>
        <v>8.3638183359412491E+39</v>
      </c>
      <c r="N4" s="39">
        <f>$AU$5</f>
        <v>1.1077700566821677E+38</v>
      </c>
      <c r="O4" s="39">
        <f>$AT$5</f>
        <v>1.4697437693587362E+36</v>
      </c>
      <c r="P4" s="39">
        <f>$AS$5</f>
        <v>1.9538613311576207E+34</v>
      </c>
      <c r="Q4" s="39">
        <f>$AR$5</f>
        <v>2.6034054115613975E+32</v>
      </c>
      <c r="R4" s="39">
        <f>$AQ$5</f>
        <v>3.4781605591867382E+30</v>
      </c>
      <c r="S4" s="39">
        <f>$AP$5</f>
        <v>4.6613881837492098E+28</v>
      </c>
      <c r="T4" s="39">
        <f>$AO$5</f>
        <v>6.2701584820619147E+26</v>
      </c>
      <c r="U4" s="39">
        <f>$AN$5</f>
        <v>8.4708966672821023E+24</v>
      </c>
      <c r="V4" s="39">
        <f>$AM$5</f>
        <v>1.1503166289706361E+23</v>
      </c>
      <c r="W4" s="39">
        <f>$AL$5</f>
        <v>1.5716684413122047E+21</v>
      </c>
    </row>
    <row r="5" spans="1:66">
      <c r="L5" s="63">
        <f>$BH$5</f>
        <v>2.2533742029544515E+20</v>
      </c>
      <c r="M5" s="39">
        <f>$AU$5</f>
        <v>1.1077700566821677E+38</v>
      </c>
      <c r="N5" s="39">
        <f>$AT$5</f>
        <v>1.4697437693587362E+36</v>
      </c>
      <c r="O5" s="39">
        <f>$AS$5</f>
        <v>1.9538613311576207E+34</v>
      </c>
      <c r="P5" s="39">
        <f>$AR$5</f>
        <v>2.6034054115613975E+32</v>
      </c>
      <c r="Q5" s="39">
        <f>$AQ$5</f>
        <v>3.4781605591867382E+30</v>
      </c>
      <c r="R5" s="39">
        <f>$AP$5</f>
        <v>4.6613881837492098E+28</v>
      </c>
      <c r="S5" s="39">
        <f>$AO$5</f>
        <v>6.2701584820619147E+26</v>
      </c>
      <c r="T5" s="39">
        <f>$AN$5</f>
        <v>8.4708966672821023E+24</v>
      </c>
      <c r="U5" s="39">
        <f>$AM$5</f>
        <v>1.1503166289706361E+23</v>
      </c>
      <c r="V5" s="39">
        <f>$AL$5</f>
        <v>1.5716684413122047E+21</v>
      </c>
      <c r="W5" s="39">
        <f>$AK$5</f>
        <v>2.162994034885931E+19</v>
      </c>
      <c r="AB5" s="65">
        <f>SUM(AB7:AB997)</f>
        <v>685</v>
      </c>
      <c r="AC5" s="65">
        <f t="shared" ref="AC5:BN5" si="0">SUM(AC7:AC997)</f>
        <v>43515</v>
      </c>
      <c r="AD5" s="65">
        <f t="shared" si="0"/>
        <v>2820151</v>
      </c>
      <c r="AE5" s="65">
        <f>SUM(AE7:AE997)</f>
        <v>186368535</v>
      </c>
      <c r="AF5" s="65">
        <f t="shared" si="0"/>
        <v>12545691535</v>
      </c>
      <c r="AG5" s="65">
        <f t="shared" si="0"/>
        <v>859047860295</v>
      </c>
      <c r="AH5" s="65">
        <f t="shared" si="0"/>
        <v>59732129675791</v>
      </c>
      <c r="AI5" s="65">
        <f t="shared" si="0"/>
        <v>4210038387792135</v>
      </c>
      <c r="AJ5" s="65">
        <f>SUM(AJ7:AJ997)</f>
        <v>3.0024635741202643E+17</v>
      </c>
      <c r="AK5" s="65">
        <f t="shared" si="0"/>
        <v>2.162994034885931E+19</v>
      </c>
      <c r="AL5" s="65">
        <f t="shared" si="0"/>
        <v>1.5716684413122047E+21</v>
      </c>
      <c r="AM5" s="65">
        <f t="shared" si="0"/>
        <v>1.1503166289706361E+23</v>
      </c>
      <c r="AN5" s="65">
        <f t="shared" si="0"/>
        <v>8.4708966672821023E+24</v>
      </c>
      <c r="AO5" s="65">
        <f t="shared" si="0"/>
        <v>6.2701584820619147E+26</v>
      </c>
      <c r="AP5" s="65">
        <f t="shared" si="0"/>
        <v>4.6613881837492098E+28</v>
      </c>
      <c r="AQ5" s="65">
        <f t="shared" si="0"/>
        <v>3.4781605591867382E+30</v>
      </c>
      <c r="AR5" s="65">
        <f t="shared" si="0"/>
        <v>2.6034054115613975E+32</v>
      </c>
      <c r="AS5" s="65">
        <f t="shared" si="0"/>
        <v>1.9538613311576207E+34</v>
      </c>
      <c r="AT5" s="65">
        <f t="shared" si="0"/>
        <v>1.4697437693587362E+36</v>
      </c>
      <c r="AU5" s="65">
        <f t="shared" si="0"/>
        <v>1.1077700566821677E+38</v>
      </c>
      <c r="AV5" s="65">
        <f t="shared" si="0"/>
        <v>8.3638183359412491E+39</v>
      </c>
      <c r="AW5" s="65">
        <f t="shared" si="0"/>
        <v>6.3242912419945786E+41</v>
      </c>
      <c r="AX5" s="65">
        <f t="shared" si="0"/>
        <v>97</v>
      </c>
      <c r="AY5" s="65">
        <f t="shared" si="0"/>
        <v>6184</v>
      </c>
      <c r="AZ5" s="65">
        <f t="shared" si="0"/>
        <v>401968</v>
      </c>
      <c r="BA5" s="65">
        <f t="shared" si="0"/>
        <v>26626546</v>
      </c>
      <c r="BB5" s="65">
        <f t="shared" si="0"/>
        <v>1795576924</v>
      </c>
      <c r="BC5" s="65">
        <f t="shared" ref="BC5:BI5" si="1">SUM(BC7:BC997)</f>
        <v>123100393474</v>
      </c>
      <c r="BD5" s="65">
        <f t="shared" si="1"/>
        <v>8565991486948</v>
      </c>
      <c r="BE5" s="65">
        <f t="shared" si="1"/>
        <v>603964096749226</v>
      </c>
      <c r="BF5" s="65">
        <f t="shared" si="1"/>
        <v>4.3074374358992288E+16</v>
      </c>
      <c r="BG5" s="65">
        <f t="shared" si="1"/>
        <v>3.1024417127888937E+18</v>
      </c>
      <c r="BH5" s="65">
        <f t="shared" si="1"/>
        <v>2.2533742029544515E+20</v>
      </c>
      <c r="BI5" s="65">
        <f t="shared" si="1"/>
        <v>1.6483612613248043E+22</v>
      </c>
      <c r="BJ5" s="65">
        <f>SUM(BJ7:BJ997)</f>
        <v>97.000000528991222</v>
      </c>
      <c r="BK5" s="65">
        <f t="shared" si="0"/>
        <v>39.636363636363633</v>
      </c>
      <c r="BL5" s="65">
        <f t="shared" si="0"/>
        <v>37.684335193454189</v>
      </c>
      <c r="BM5" s="65">
        <f t="shared" si="0"/>
        <v>-5.289912223815918E-7</v>
      </c>
      <c r="BN5" s="65">
        <f t="shared" si="0"/>
        <v>2.1919690823788693</v>
      </c>
    </row>
    <row r="6" spans="1:66" ht="15.75" thickBot="1">
      <c r="L6" s="63">
        <f>$BG$5</f>
        <v>3.1024417127888937E+18</v>
      </c>
      <c r="M6" s="39">
        <f>$AT$5</f>
        <v>1.4697437693587362E+36</v>
      </c>
      <c r="N6" s="39">
        <f>$AS$5</f>
        <v>1.9538613311576207E+34</v>
      </c>
      <c r="O6" s="39">
        <f>$AR$5</f>
        <v>2.6034054115613975E+32</v>
      </c>
      <c r="P6" s="39">
        <f>$AQ$5</f>
        <v>3.4781605591867382E+30</v>
      </c>
      <c r="Q6" s="39">
        <f>$AP$5</f>
        <v>4.6613881837492098E+28</v>
      </c>
      <c r="R6" s="39">
        <f>$AO$5</f>
        <v>6.2701584820619147E+26</v>
      </c>
      <c r="S6" s="39">
        <f>$AN$5</f>
        <v>8.4708966672821023E+24</v>
      </c>
      <c r="T6" s="39">
        <f>$AM$5</f>
        <v>1.1503166289706361E+23</v>
      </c>
      <c r="U6" s="39">
        <f>$AL$5</f>
        <v>1.5716684413122047E+21</v>
      </c>
      <c r="V6" s="39">
        <f>$AK$5</f>
        <v>2.162994034885931E+19</v>
      </c>
      <c r="W6" s="39">
        <f>$AJ$5</f>
        <v>3.0024635741202643E+17</v>
      </c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</row>
    <row r="7" spans="1:66">
      <c r="L7" s="63">
        <f>$BF$5</f>
        <v>4.3074374358992288E+16</v>
      </c>
      <c r="M7" s="39">
        <f>$AS$5</f>
        <v>1.9538613311576207E+34</v>
      </c>
      <c r="N7" s="39">
        <f>$AR$5</f>
        <v>2.6034054115613975E+32</v>
      </c>
      <c r="O7" s="39">
        <f>$AQ$5</f>
        <v>3.4781605591867382E+30</v>
      </c>
      <c r="P7" s="39">
        <f>$AP$5</f>
        <v>4.6613881837492098E+28</v>
      </c>
      <c r="Q7" s="39">
        <f>$AO$5</f>
        <v>6.2701584820619147E+26</v>
      </c>
      <c r="R7" s="39">
        <f>$AN$5</f>
        <v>8.4708966672821023E+24</v>
      </c>
      <c r="S7" s="39">
        <f>$AM$5</f>
        <v>1.1503166289706361E+23</v>
      </c>
      <c r="T7" s="39">
        <f>$AL$5</f>
        <v>1.5716684413122047E+21</v>
      </c>
      <c r="U7" s="39">
        <f>$AK$5</f>
        <v>2.162994034885931E+19</v>
      </c>
      <c r="V7" s="39">
        <f>$AJ$5</f>
        <v>3.0024635741202643E+17</v>
      </c>
      <c r="W7" s="39">
        <f>$AI$5</f>
        <v>4210038387792135</v>
      </c>
      <c r="AB7">
        <f>'INGRESO DE DATOS'!A4</f>
        <v>64</v>
      </c>
      <c r="AC7">
        <f>POWER(AB7,2)</f>
        <v>4096</v>
      </c>
      <c r="AD7">
        <f>POWER(AB7,3)</f>
        <v>262144</v>
      </c>
      <c r="AE7">
        <f>POWER(AB7,4)</f>
        <v>16777216</v>
      </c>
      <c r="AF7">
        <f>POWER(AB7,5)</f>
        <v>1073741824</v>
      </c>
      <c r="AG7">
        <f>POWER(AB7,6)</f>
        <v>68719476736</v>
      </c>
      <c r="AH7">
        <f>POWER(AB7,7)</f>
        <v>4398046511104</v>
      </c>
      <c r="AI7">
        <f>POWER(AB7,8)</f>
        <v>281474976710656</v>
      </c>
      <c r="AJ7">
        <f>POWER(AB7,9)</f>
        <v>1.8014398509481984E+16</v>
      </c>
      <c r="AK7">
        <f>POWER(AB7,10)</f>
        <v>1.152921504606847E+18</v>
      </c>
      <c r="AL7">
        <f>POWER(AB7,11)</f>
        <v>7.3786976294838206E+19</v>
      </c>
      <c r="AM7">
        <f>POWER(AB7,12)</f>
        <v>4.7223664828696452E+21</v>
      </c>
      <c r="AN7">
        <f>POWER(AB7,13)</f>
        <v>3.0223145490365729E+23</v>
      </c>
      <c r="AO7">
        <f>POWER(AB7,14)</f>
        <v>1.9342813113834067E+25</v>
      </c>
      <c r="AP7">
        <f>POWER(AB7,15)</f>
        <v>1.2379400392853803E+27</v>
      </c>
      <c r="AQ7">
        <f>POWER(AB7,16)</f>
        <v>7.9228162514264338E+28</v>
      </c>
      <c r="AR7">
        <f>POWER(AB7,17)</f>
        <v>5.0706024009129176E+30</v>
      </c>
      <c r="AS7">
        <f>POWER(AB7,18)</f>
        <v>3.2451855365842673E+32</v>
      </c>
      <c r="AT7">
        <f>POWER(AB7,19)</f>
        <v>2.0769187434139311E+34</v>
      </c>
      <c r="AU7">
        <f>POWER(AB7,20)</f>
        <v>1.3292279957849159E+36</v>
      </c>
      <c r="AV7">
        <f>POWER(AB7,21)</f>
        <v>8.5070591730234616E+37</v>
      </c>
      <c r="AW7">
        <f>POWER(AB7,22)</f>
        <v>5.4445178707350154E+39</v>
      </c>
      <c r="AX7">
        <f>'INGRESO DE DATOS'!B4</f>
        <v>8</v>
      </c>
      <c r="AY7">
        <f t="shared" ref="AY7:AY17" si="2">AB7*AX7</f>
        <v>512</v>
      </c>
      <c r="AZ7">
        <f>AC7*AX7</f>
        <v>32768</v>
      </c>
      <c r="BA7">
        <f>AD7*AX7</f>
        <v>2097152</v>
      </c>
      <c r="BB7">
        <f>AE7*AX7</f>
        <v>134217728</v>
      </c>
      <c r="BC7">
        <f>AF7*AX7</f>
        <v>8589934592</v>
      </c>
      <c r="BD7">
        <f>AG7*AX7</f>
        <v>549755813888</v>
      </c>
      <c r="BE7">
        <f>AH7*AX7</f>
        <v>35184372088832</v>
      </c>
      <c r="BF7">
        <f>AI7*AX7</f>
        <v>2251799813685248</v>
      </c>
      <c r="BG7">
        <f>AJ7*AX7</f>
        <v>1.4411518807585587E+17</v>
      </c>
      <c r="BH7">
        <f>AK7*AX7</f>
        <v>9.2233720368547758E+18</v>
      </c>
      <c r="BI7">
        <f>AL7*AX7</f>
        <v>5.9029581035870565E+20</v>
      </c>
      <c r="BJ7">
        <f>($X$15*AL7)+($X$42*AK7)+($X$69*AJ7)+($X$96*AI7)+($X$123*AH7)+($X$150*AG7)+($X$177*AF7)+($X$204*AE7)+($X$231*AD7)+($X$258*AC7)+($X$285*AB7)+$X$312</f>
        <v>7.7207087017595768</v>
      </c>
      <c r="BK7">
        <f>POWER((AX7-$AD$2),2)</f>
        <v>0.669421487603306</v>
      </c>
      <c r="BL7">
        <f t="shared" ref="BL7:BL14" si="3">POWER(BJ7-$AD$3,2)</f>
        <v>1.2044473468247583</v>
      </c>
      <c r="BM7">
        <f>AX7-BJ7</f>
        <v>0.2792912982404232</v>
      </c>
      <c r="BN7">
        <f>POWER(BM7,2)</f>
        <v>7.8003629272821021E-2</v>
      </c>
    </row>
    <row r="8" spans="1:66">
      <c r="L8" s="63">
        <f>$BE$5</f>
        <v>603964096749226</v>
      </c>
      <c r="M8" s="39">
        <f>$AR$5</f>
        <v>2.6034054115613975E+32</v>
      </c>
      <c r="N8" s="39">
        <f>$AQ$5</f>
        <v>3.4781605591867382E+30</v>
      </c>
      <c r="O8" s="39">
        <f>$AP$5</f>
        <v>4.6613881837492098E+28</v>
      </c>
      <c r="P8" s="39">
        <f>$AO$5</f>
        <v>6.2701584820619147E+26</v>
      </c>
      <c r="Q8" s="39">
        <f>$AN$5</f>
        <v>8.4708966672821023E+24</v>
      </c>
      <c r="R8" s="39">
        <f>$AM$5</f>
        <v>1.1503166289706361E+23</v>
      </c>
      <c r="S8" s="39">
        <f>$AL$5</f>
        <v>1.5716684413122047E+21</v>
      </c>
      <c r="T8" s="39">
        <f>$AK$5</f>
        <v>2.162994034885931E+19</v>
      </c>
      <c r="U8" s="39">
        <f>$AJ$5</f>
        <v>3.0024635741202643E+17</v>
      </c>
      <c r="V8" s="39">
        <f>$AI$5</f>
        <v>4210038387792135</v>
      </c>
      <c r="W8" s="39">
        <f>$AH$5</f>
        <v>59732129675791</v>
      </c>
      <c r="AB8">
        <f>'INGRESO DE DATOS'!A5</f>
        <v>71</v>
      </c>
      <c r="AC8">
        <f t="shared" ref="AC8:AC13" si="4">POWER(AB8,2)</f>
        <v>5041</v>
      </c>
      <c r="AD8">
        <f t="shared" ref="AD8:AD13" si="5">POWER(AB8,3)</f>
        <v>357911</v>
      </c>
      <c r="AE8">
        <f t="shared" ref="AE8:AE13" si="6">POWER(AB8,4)</f>
        <v>25411681</v>
      </c>
      <c r="AF8">
        <f t="shared" ref="AF8:AF13" si="7">POWER(AB8,5)</f>
        <v>1804229351</v>
      </c>
      <c r="AG8">
        <f t="shared" ref="AG8:AG13" si="8">POWER(AB8,6)</f>
        <v>128100283921</v>
      </c>
      <c r="AH8">
        <f t="shared" ref="AH8:AH13" si="9">POWER(AB8,7)</f>
        <v>9095120158391</v>
      </c>
      <c r="AI8">
        <f t="shared" ref="AI8:AI13" si="10">POWER(AB8,8)</f>
        <v>645753531245761</v>
      </c>
      <c r="AJ8">
        <f t="shared" ref="AJ8:AJ13" si="11">POWER(AB8,9)</f>
        <v>4.5848500718449032E+16</v>
      </c>
      <c r="AK8">
        <f t="shared" ref="AK8:AK13" si="12">POWER(AB8,10)</f>
        <v>3.2552435510098811E+18</v>
      </c>
      <c r="AL8">
        <f t="shared" ref="AL8:AL13" si="13">POWER(AB8,11)</f>
        <v>2.3112229212170158E+20</v>
      </c>
      <c r="AM8">
        <f t="shared" ref="AM8:AM13" si="14">POWER(AB8,12)</f>
        <v>1.6409682740640811E+22</v>
      </c>
      <c r="AN8">
        <f t="shared" ref="AN8:AN13" si="15">POWER(AB8,13)</f>
        <v>1.1650874745854976E+24</v>
      </c>
      <c r="AO8">
        <f t="shared" ref="AO8:AO13" si="16">POWER(AB8,14)</f>
        <v>8.2721210695570328E+25</v>
      </c>
      <c r="AP8">
        <f t="shared" ref="AP8:AP13" si="17">POWER(AB8,15)</f>
        <v>5.8732059593854932E+27</v>
      </c>
      <c r="AQ8">
        <f t="shared" ref="AQ8:AQ13" si="18">POWER(AB8,16)</f>
        <v>4.1699762311637002E+29</v>
      </c>
      <c r="AR8">
        <f t="shared" ref="AR8:AR13" si="19">POWER(AB8,17)</f>
        <v>2.960683124126227E+31</v>
      </c>
      <c r="AS8">
        <f t="shared" ref="AS8:AS13" si="20">POWER(AB8,18)</f>
        <v>2.1020850181296212E+33</v>
      </c>
      <c r="AT8">
        <f t="shared" ref="AT8:AT13" si="21">POWER(AB8,19)</f>
        <v>1.4924803628720312E+35</v>
      </c>
      <c r="AU8">
        <f t="shared" ref="AU8:AU13" si="22">POWER(AB8,20)</f>
        <v>1.0596610576391421E+37</v>
      </c>
      <c r="AV8">
        <f t="shared" ref="AV8:AV13" si="23">POWER(AB8,21)</f>
        <v>7.5235935092379085E+38</v>
      </c>
      <c r="AW8">
        <f t="shared" ref="AW8:AW13" si="24">POWER(AB8,22)</f>
        <v>5.3417513915589149E+40</v>
      </c>
      <c r="AX8">
        <f>'INGRESO DE DATOS'!B5</f>
        <v>10</v>
      </c>
      <c r="AY8">
        <f t="shared" si="2"/>
        <v>710</v>
      </c>
      <c r="AZ8">
        <f t="shared" ref="AZ8:AZ13" si="25">AC8*AX8</f>
        <v>50410</v>
      </c>
      <c r="BA8">
        <f t="shared" ref="BA8:BA13" si="26">AD8*AX8</f>
        <v>3579110</v>
      </c>
      <c r="BB8">
        <f t="shared" ref="BB8:BB13" si="27">AE8*AX8</f>
        <v>254116810</v>
      </c>
      <c r="BC8">
        <f t="shared" ref="BC8:BC13" si="28">AF8*AX8</f>
        <v>18042293510</v>
      </c>
      <c r="BD8">
        <f t="shared" ref="BD8:BD13" si="29">AG8*AX8</f>
        <v>1281002839210</v>
      </c>
      <c r="BE8">
        <f t="shared" ref="BE8:BE13" si="30">AH8*AX8</f>
        <v>90951201583910</v>
      </c>
      <c r="BF8">
        <f t="shared" ref="BF8:BF13" si="31">AI8*AX8</f>
        <v>6457535312457610</v>
      </c>
      <c r="BG8">
        <f t="shared" ref="BG8:BG13" si="32">AJ8*AX8</f>
        <v>4.584850071844903E+17</v>
      </c>
      <c r="BH8">
        <f t="shared" ref="BH8:BH13" si="33">AK8*AX8</f>
        <v>3.2552435510098813E+19</v>
      </c>
      <c r="BI8">
        <f t="shared" ref="BI8:BI13" si="34">AL8*AX8</f>
        <v>2.3112229212170158E+21</v>
      </c>
      <c r="BJ8">
        <f t="shared" ref="BJ8:BJ14" si="35">($X$15*AL8)+($X$42*AK8)+($X$69*AJ8)+($X$96*AI8)+($X$123*AH8)+($X$150*AG8)+($X$177*AF8)+($X$204*AE8)+($X$231*AD8)+($X$258*AC8)+($X$285*AB8)+$X$312</f>
        <v>9.909821767359972</v>
      </c>
      <c r="BK8">
        <f t="shared" ref="BK8:BK13" si="36">POWER((AX8-$AD$2),2)</f>
        <v>1.3966942148760326</v>
      </c>
      <c r="BL8">
        <f t="shared" si="3"/>
        <v>1.1916776736475105</v>
      </c>
      <c r="BM8">
        <f t="shared" ref="BM8:BM14" si="37">AX8-BJ8</f>
        <v>9.0178232640028E-2</v>
      </c>
      <c r="BN8">
        <f t="shared" ref="BN8:BN14" si="38">POWER(BM8,2)</f>
        <v>8.1321136420790113E-3</v>
      </c>
    </row>
    <row r="9" spans="1:66" ht="15" customHeight="1">
      <c r="L9" s="63">
        <f>$BD$5</f>
        <v>8565991486948</v>
      </c>
      <c r="M9" s="39">
        <f>$AQ$5</f>
        <v>3.4781605591867382E+30</v>
      </c>
      <c r="N9" s="39">
        <f>$AP$5</f>
        <v>4.6613881837492098E+28</v>
      </c>
      <c r="O9" s="39">
        <f>$AO$5</f>
        <v>6.2701584820619147E+26</v>
      </c>
      <c r="P9" s="39">
        <f>$AN$5</f>
        <v>8.4708966672821023E+24</v>
      </c>
      <c r="Q9" s="39">
        <f>$AM$5</f>
        <v>1.1503166289706361E+23</v>
      </c>
      <c r="R9" s="39">
        <f>$AL$5</f>
        <v>1.5716684413122047E+21</v>
      </c>
      <c r="S9" s="39">
        <f>$AK$5</f>
        <v>2.162994034885931E+19</v>
      </c>
      <c r="T9" s="39">
        <f>$AJ$5</f>
        <v>3.0024635741202643E+17</v>
      </c>
      <c r="U9" s="39">
        <f>$AI$5</f>
        <v>4210038387792135</v>
      </c>
      <c r="V9" s="39">
        <f>$AH$5</f>
        <v>59732129675791</v>
      </c>
      <c r="W9" s="39">
        <f>$AG$5</f>
        <v>859047860295</v>
      </c>
      <c r="Y9" s="16"/>
      <c r="AB9">
        <f>'INGRESO DE DATOS'!A6</f>
        <v>53</v>
      </c>
      <c r="AC9">
        <f t="shared" si="4"/>
        <v>2809</v>
      </c>
      <c r="AD9">
        <f t="shared" si="5"/>
        <v>148877</v>
      </c>
      <c r="AE9">
        <f t="shared" si="6"/>
        <v>7890481</v>
      </c>
      <c r="AF9">
        <f t="shared" si="7"/>
        <v>418195493</v>
      </c>
      <c r="AG9">
        <f t="shared" si="8"/>
        <v>22164361129</v>
      </c>
      <c r="AH9">
        <f t="shared" si="9"/>
        <v>1174711139837</v>
      </c>
      <c r="AI9">
        <f t="shared" si="10"/>
        <v>62259690411361</v>
      </c>
      <c r="AJ9">
        <f t="shared" si="11"/>
        <v>3299763591802133</v>
      </c>
      <c r="AK9">
        <f t="shared" si="12"/>
        <v>1.7488747036551306E+17</v>
      </c>
      <c r="AL9">
        <f t="shared" si="13"/>
        <v>9.2690359293721907E+18</v>
      </c>
      <c r="AM9">
        <f t="shared" si="14"/>
        <v>4.9125890425672617E+20</v>
      </c>
      <c r="AN9">
        <f t="shared" si="15"/>
        <v>2.6036721925606487E+22</v>
      </c>
      <c r="AO9">
        <f t="shared" si="16"/>
        <v>1.3799462620571438E+24</v>
      </c>
      <c r="AP9">
        <f t="shared" si="17"/>
        <v>7.3137151889028617E+25</v>
      </c>
      <c r="AQ9">
        <f t="shared" si="18"/>
        <v>3.8762690501185171E+27</v>
      </c>
      <c r="AR9">
        <f t="shared" si="19"/>
        <v>2.0544225965628141E+29</v>
      </c>
      <c r="AS9">
        <f t="shared" si="20"/>
        <v>1.0888439761782913E+31</v>
      </c>
      <c r="AT9">
        <f t="shared" si="21"/>
        <v>5.7708730737449446E+32</v>
      </c>
      <c r="AU9">
        <f t="shared" si="22"/>
        <v>3.0585627290848208E+34</v>
      </c>
      <c r="AV9">
        <f t="shared" si="23"/>
        <v>1.6210382464149549E+36</v>
      </c>
      <c r="AW9">
        <f t="shared" si="24"/>
        <v>8.5915027059992616E+37</v>
      </c>
      <c r="AX9">
        <f>'INGRESO DE DATOS'!B6</f>
        <v>6</v>
      </c>
      <c r="AY9">
        <f t="shared" si="2"/>
        <v>318</v>
      </c>
      <c r="AZ9">
        <f t="shared" si="25"/>
        <v>16854</v>
      </c>
      <c r="BA9">
        <f t="shared" si="26"/>
        <v>893262</v>
      </c>
      <c r="BB9">
        <f t="shared" si="27"/>
        <v>47342886</v>
      </c>
      <c r="BC9">
        <f t="shared" si="28"/>
        <v>2509172958</v>
      </c>
      <c r="BD9">
        <f t="shared" si="29"/>
        <v>132986166774</v>
      </c>
      <c r="BE9">
        <f t="shared" si="30"/>
        <v>7048266839022</v>
      </c>
      <c r="BF9">
        <f t="shared" si="31"/>
        <v>373558142468166</v>
      </c>
      <c r="BG9">
        <f t="shared" si="32"/>
        <v>1.97985815508128E+16</v>
      </c>
      <c r="BH9">
        <f t="shared" si="33"/>
        <v>1.0493248221930783E+18</v>
      </c>
      <c r="BI9">
        <f t="shared" si="34"/>
        <v>5.5614215576233148E+19</v>
      </c>
      <c r="BJ9">
        <f t="shared" si="35"/>
        <v>5.9149161223322153</v>
      </c>
      <c r="BK9">
        <f t="shared" si="36"/>
        <v>7.9421487603305794</v>
      </c>
      <c r="BL9">
        <f t="shared" si="3"/>
        <v>8.4289519799338244</v>
      </c>
      <c r="BM9">
        <f t="shared" si="37"/>
        <v>8.5083877667784691E-2</v>
      </c>
      <c r="BN9">
        <f t="shared" si="38"/>
        <v>7.2392662389865504E-3</v>
      </c>
    </row>
    <row r="10" spans="1:66">
      <c r="L10" s="63">
        <f>$BC$5</f>
        <v>123100393474</v>
      </c>
      <c r="M10" s="39">
        <f>$AP$5</f>
        <v>4.6613881837492098E+28</v>
      </c>
      <c r="N10" s="39">
        <f>$AO$5</f>
        <v>6.2701584820619147E+26</v>
      </c>
      <c r="O10" s="39">
        <f>$AN$5</f>
        <v>8.4708966672821023E+24</v>
      </c>
      <c r="P10" s="39">
        <f>$AM$5</f>
        <v>1.1503166289706361E+23</v>
      </c>
      <c r="Q10" s="39">
        <f>$AL$5</f>
        <v>1.5716684413122047E+21</v>
      </c>
      <c r="R10" s="39">
        <f>$AK$5</f>
        <v>2.162994034885931E+19</v>
      </c>
      <c r="S10" s="39">
        <f>$AJ$5</f>
        <v>3.0024635741202643E+17</v>
      </c>
      <c r="T10" s="39">
        <f>$AI$5</f>
        <v>4210038387792135</v>
      </c>
      <c r="U10" s="39">
        <f>$AH$5</f>
        <v>59732129675791</v>
      </c>
      <c r="V10" s="39">
        <f>$AG$5</f>
        <v>859047860295</v>
      </c>
      <c r="W10" s="39">
        <f>$AF$5</f>
        <v>12545691535</v>
      </c>
      <c r="Y10" s="22"/>
      <c r="AB10">
        <f>'INGRESO DE DATOS'!A7</f>
        <v>67</v>
      </c>
      <c r="AC10">
        <f t="shared" si="4"/>
        <v>4489</v>
      </c>
      <c r="AD10">
        <f t="shared" si="5"/>
        <v>300763</v>
      </c>
      <c r="AE10">
        <f t="shared" si="6"/>
        <v>20151121</v>
      </c>
      <c r="AF10">
        <f t="shared" si="7"/>
        <v>1350125107</v>
      </c>
      <c r="AG10">
        <f t="shared" si="8"/>
        <v>90458382169</v>
      </c>
      <c r="AH10">
        <f t="shared" si="9"/>
        <v>6060711605323</v>
      </c>
      <c r="AI10">
        <f t="shared" si="10"/>
        <v>406067677556641</v>
      </c>
      <c r="AJ10">
        <f t="shared" si="11"/>
        <v>2.7206534396294948E+16</v>
      </c>
      <c r="AK10">
        <f t="shared" si="12"/>
        <v>1.8228378045517614E+18</v>
      </c>
      <c r="AL10">
        <f t="shared" si="13"/>
        <v>1.2213013290496801E+20</v>
      </c>
      <c r="AM10">
        <f t="shared" si="14"/>
        <v>8.1827189046328573E+21</v>
      </c>
      <c r="AN10">
        <f t="shared" si="15"/>
        <v>5.4824216661040143E+23</v>
      </c>
      <c r="AO10">
        <f t="shared" si="16"/>
        <v>3.6732225162896894E+25</v>
      </c>
      <c r="AP10">
        <f t="shared" si="17"/>
        <v>2.461059085914092E+27</v>
      </c>
      <c r="AQ10">
        <f t="shared" si="18"/>
        <v>1.6489095875624416E+29</v>
      </c>
      <c r="AR10">
        <f t="shared" si="19"/>
        <v>1.1047694236668359E+31</v>
      </c>
      <c r="AS10">
        <f t="shared" si="20"/>
        <v>7.4019551385677998E+32</v>
      </c>
      <c r="AT10">
        <f t="shared" si="21"/>
        <v>4.9593099428404263E+34</v>
      </c>
      <c r="AU10">
        <f t="shared" si="22"/>
        <v>3.3227376617030857E+36</v>
      </c>
      <c r="AV10">
        <f t="shared" si="23"/>
        <v>2.2262342333410674E+38</v>
      </c>
      <c r="AW10">
        <f t="shared" si="24"/>
        <v>1.4915769363385152E+40</v>
      </c>
      <c r="AX10">
        <f>'INGRESO DE DATOS'!B7</f>
        <v>11</v>
      </c>
      <c r="AY10">
        <f t="shared" si="2"/>
        <v>737</v>
      </c>
      <c r="AZ10">
        <f t="shared" si="25"/>
        <v>49379</v>
      </c>
      <c r="BA10">
        <f t="shared" si="26"/>
        <v>3308393</v>
      </c>
      <c r="BB10">
        <f t="shared" si="27"/>
        <v>221662331</v>
      </c>
      <c r="BC10">
        <f t="shared" si="28"/>
        <v>14851376177</v>
      </c>
      <c r="BD10">
        <f t="shared" si="29"/>
        <v>995042203859</v>
      </c>
      <c r="BE10">
        <f t="shared" si="30"/>
        <v>66667827658553</v>
      </c>
      <c r="BF10">
        <f t="shared" si="31"/>
        <v>4466744453123051</v>
      </c>
      <c r="BG10">
        <f t="shared" si="32"/>
        <v>2.9927187835924442E+17</v>
      </c>
      <c r="BH10">
        <f t="shared" si="33"/>
        <v>2.0051215850069377E+19</v>
      </c>
      <c r="BI10">
        <f t="shared" si="34"/>
        <v>1.343431461954648E+21</v>
      </c>
      <c r="BJ10">
        <f t="shared" si="35"/>
        <v>11.239808341488242</v>
      </c>
      <c r="BK10">
        <f t="shared" si="36"/>
        <v>4.7603305785123959</v>
      </c>
      <c r="BL10">
        <f t="shared" si="3"/>
        <v>5.8642747854685808</v>
      </c>
      <c r="BM10">
        <f t="shared" si="37"/>
        <v>-0.23980834148824215</v>
      </c>
      <c r="BN10">
        <f t="shared" si="38"/>
        <v>5.7508040647341357E-2</v>
      </c>
    </row>
    <row r="11" spans="1:66">
      <c r="L11" s="63">
        <f>$BB$5</f>
        <v>1795576924</v>
      </c>
      <c r="M11" s="39">
        <f>$AO$5</f>
        <v>6.2701584820619147E+26</v>
      </c>
      <c r="N11" s="39">
        <f>$AN$5</f>
        <v>8.4708966672821023E+24</v>
      </c>
      <c r="O11" s="39">
        <f>$AM$5</f>
        <v>1.1503166289706361E+23</v>
      </c>
      <c r="P11" s="39">
        <f>$AL$5</f>
        <v>1.5716684413122047E+21</v>
      </c>
      <c r="Q11" s="39">
        <f>$AK$5</f>
        <v>2.162994034885931E+19</v>
      </c>
      <c r="R11" s="39">
        <f>$AJ$5</f>
        <v>3.0024635741202643E+17</v>
      </c>
      <c r="S11" s="39">
        <f>$AI$5</f>
        <v>4210038387792135</v>
      </c>
      <c r="T11" s="39">
        <f>$AH$5</f>
        <v>59732129675791</v>
      </c>
      <c r="U11" s="39">
        <f>$AG$5</f>
        <v>859047860295</v>
      </c>
      <c r="V11" s="39">
        <f>$AF$5</f>
        <v>12545691535</v>
      </c>
      <c r="W11" s="39">
        <f>$AE$5</f>
        <v>186368535</v>
      </c>
      <c r="AB11">
        <f>'INGRESO DE DATOS'!A8</f>
        <v>55</v>
      </c>
      <c r="AC11">
        <f t="shared" si="4"/>
        <v>3025</v>
      </c>
      <c r="AD11">
        <f t="shared" si="5"/>
        <v>166375</v>
      </c>
      <c r="AE11">
        <f t="shared" si="6"/>
        <v>9150625</v>
      </c>
      <c r="AF11">
        <f t="shared" si="7"/>
        <v>503284375</v>
      </c>
      <c r="AG11">
        <f t="shared" si="8"/>
        <v>27680640625</v>
      </c>
      <c r="AH11">
        <f t="shared" si="9"/>
        <v>1522435234375</v>
      </c>
      <c r="AI11">
        <f t="shared" si="10"/>
        <v>83733937890625</v>
      </c>
      <c r="AJ11">
        <f t="shared" si="11"/>
        <v>4605366583984375</v>
      </c>
      <c r="AK11">
        <f t="shared" si="12"/>
        <v>2.5329516211914064E+17</v>
      </c>
      <c r="AL11">
        <f t="shared" si="13"/>
        <v>1.3931233916552735E+19</v>
      </c>
      <c r="AM11">
        <f t="shared" si="14"/>
        <v>7.6621786541040035E+20</v>
      </c>
      <c r="AN11">
        <f t="shared" si="15"/>
        <v>4.2141982597572024E+22</v>
      </c>
      <c r="AO11">
        <f t="shared" si="16"/>
        <v>2.3178090428664613E+24</v>
      </c>
      <c r="AP11">
        <f t="shared" si="17"/>
        <v>1.2747949735765537E+26</v>
      </c>
      <c r="AQ11">
        <f t="shared" si="18"/>
        <v>7.0113723546710453E+27</v>
      </c>
      <c r="AR11">
        <f t="shared" si="19"/>
        <v>3.8562547950690749E+29</v>
      </c>
      <c r="AS11">
        <f t="shared" si="20"/>
        <v>2.1209401372879913E+31</v>
      </c>
      <c r="AT11">
        <f t="shared" si="21"/>
        <v>1.1665170755083951E+33</v>
      </c>
      <c r="AU11">
        <f t="shared" si="22"/>
        <v>6.4158439152961735E+34</v>
      </c>
      <c r="AV11">
        <f t="shared" si="23"/>
        <v>3.5287141534128953E+36</v>
      </c>
      <c r="AW11">
        <f t="shared" si="24"/>
        <v>1.9407927843770923E+38</v>
      </c>
      <c r="AX11">
        <f>'INGRESO DE DATOS'!B8</f>
        <v>8</v>
      </c>
      <c r="AY11">
        <f t="shared" si="2"/>
        <v>440</v>
      </c>
      <c r="AZ11">
        <f t="shared" si="25"/>
        <v>24200</v>
      </c>
      <c r="BA11">
        <f t="shared" si="26"/>
        <v>1331000</v>
      </c>
      <c r="BB11">
        <f t="shared" si="27"/>
        <v>73205000</v>
      </c>
      <c r="BC11">
        <f t="shared" si="28"/>
        <v>4026275000</v>
      </c>
      <c r="BD11">
        <f t="shared" si="29"/>
        <v>221445125000</v>
      </c>
      <c r="BE11">
        <f t="shared" si="30"/>
        <v>12179481875000</v>
      </c>
      <c r="BF11">
        <f t="shared" si="31"/>
        <v>669871503125000</v>
      </c>
      <c r="BG11">
        <f t="shared" si="32"/>
        <v>3.6842932671875E+16</v>
      </c>
      <c r="BH11">
        <f t="shared" si="33"/>
        <v>2.0263612969531251E+18</v>
      </c>
      <c r="BI11">
        <f t="shared" si="34"/>
        <v>1.1144987133242188E+20</v>
      </c>
      <c r="BJ11">
        <f t="shared" si="35"/>
        <v>8.7452003676444292</v>
      </c>
      <c r="BK11">
        <f t="shared" si="36"/>
        <v>0.669421487603306</v>
      </c>
      <c r="BL11">
        <f t="shared" si="3"/>
        <v>5.3262991419158702E-3</v>
      </c>
      <c r="BM11">
        <f t="shared" si="37"/>
        <v>-0.74520036764442921</v>
      </c>
      <c r="BN11">
        <f t="shared" si="38"/>
        <v>0.55532358793739245</v>
      </c>
    </row>
    <row r="12" spans="1:66">
      <c r="L12" s="63">
        <f>$BA$5</f>
        <v>26626546</v>
      </c>
      <c r="M12" s="39">
        <f>$AN$5</f>
        <v>8.4708966672821023E+24</v>
      </c>
      <c r="N12" s="39">
        <f>$AM$5</f>
        <v>1.1503166289706361E+23</v>
      </c>
      <c r="O12" s="39">
        <f>$AL$5</f>
        <v>1.5716684413122047E+21</v>
      </c>
      <c r="P12" s="39">
        <f>$AK$5</f>
        <v>2.162994034885931E+19</v>
      </c>
      <c r="Q12" s="39">
        <f>$AJ$5</f>
        <v>3.0024635741202643E+17</v>
      </c>
      <c r="R12" s="39">
        <f>$AI$5</f>
        <v>4210038387792135</v>
      </c>
      <c r="S12" s="39">
        <f>$AH$5</f>
        <v>59732129675791</v>
      </c>
      <c r="T12" s="39">
        <f>$AG$5</f>
        <v>859047860295</v>
      </c>
      <c r="U12" s="39">
        <f>$AF$5</f>
        <v>12545691535</v>
      </c>
      <c r="V12" s="39">
        <f>$AE$5</f>
        <v>186368535</v>
      </c>
      <c r="W12" s="39">
        <f>$AD$5</f>
        <v>2820151</v>
      </c>
      <c r="AB12">
        <f>'INGRESO DE DATOS'!A9</f>
        <v>58</v>
      </c>
      <c r="AC12">
        <f t="shared" si="4"/>
        <v>3364</v>
      </c>
      <c r="AD12">
        <f t="shared" si="5"/>
        <v>195112</v>
      </c>
      <c r="AE12">
        <f t="shared" si="6"/>
        <v>11316496</v>
      </c>
      <c r="AF12">
        <f t="shared" si="7"/>
        <v>656356768</v>
      </c>
      <c r="AG12">
        <f t="shared" si="8"/>
        <v>38068692544</v>
      </c>
      <c r="AH12">
        <f t="shared" si="9"/>
        <v>2207984167552</v>
      </c>
      <c r="AI12">
        <f t="shared" si="10"/>
        <v>128063081718016</v>
      </c>
      <c r="AJ12">
        <f t="shared" si="11"/>
        <v>7427658739644928</v>
      </c>
      <c r="AK12">
        <f t="shared" si="12"/>
        <v>4.3080420689940582E+17</v>
      </c>
      <c r="AL12">
        <f t="shared" si="13"/>
        <v>2.4986644000165536E+19</v>
      </c>
      <c r="AM12">
        <f t="shared" si="14"/>
        <v>1.4492253520096013E+21</v>
      </c>
      <c r="AN12">
        <f t="shared" si="15"/>
        <v>8.4055070416556861E+22</v>
      </c>
      <c r="AO12">
        <f t="shared" si="16"/>
        <v>4.8751940841602985E+24</v>
      </c>
      <c r="AP12">
        <f t="shared" si="17"/>
        <v>2.827612568812973E+26</v>
      </c>
      <c r="AQ12">
        <f t="shared" si="18"/>
        <v>1.6400152899115245E+28</v>
      </c>
      <c r="AR12">
        <f t="shared" si="19"/>
        <v>9.5120886814868421E+29</v>
      </c>
      <c r="AS12">
        <f t="shared" si="20"/>
        <v>5.5170114352623687E+31</v>
      </c>
      <c r="AT12">
        <f t="shared" si="21"/>
        <v>3.1998666324521737E+33</v>
      </c>
      <c r="AU12">
        <f t="shared" si="22"/>
        <v>1.8559226468222609E+35</v>
      </c>
      <c r="AV12">
        <f t="shared" si="23"/>
        <v>1.0764351351569112E+37</v>
      </c>
      <c r="AW12">
        <f t="shared" si="24"/>
        <v>6.2433237839100849E+38</v>
      </c>
      <c r="AX12">
        <f>'INGRESO DE DATOS'!B9</f>
        <v>7</v>
      </c>
      <c r="AY12">
        <f t="shared" si="2"/>
        <v>406</v>
      </c>
      <c r="AZ12">
        <f t="shared" si="25"/>
        <v>23548</v>
      </c>
      <c r="BA12">
        <f t="shared" si="26"/>
        <v>1365784</v>
      </c>
      <c r="BB12">
        <f t="shared" si="27"/>
        <v>79215472</v>
      </c>
      <c r="BC12">
        <f t="shared" si="28"/>
        <v>4594497376</v>
      </c>
      <c r="BD12">
        <f t="shared" si="29"/>
        <v>266480847808</v>
      </c>
      <c r="BE12">
        <f t="shared" si="30"/>
        <v>15455889172864</v>
      </c>
      <c r="BF12">
        <f t="shared" si="31"/>
        <v>896441572026112</v>
      </c>
      <c r="BG12">
        <f t="shared" si="32"/>
        <v>5.1993611177514496E+16</v>
      </c>
      <c r="BH12">
        <f t="shared" si="33"/>
        <v>3.0156294482958408E+18</v>
      </c>
      <c r="BI12">
        <f t="shared" si="34"/>
        <v>1.7490650800115876E+20</v>
      </c>
      <c r="BJ12">
        <f t="shared" si="35"/>
        <v>7.7197861094027758</v>
      </c>
      <c r="BK12">
        <f t="shared" si="36"/>
        <v>3.3057851239669427</v>
      </c>
      <c r="BL12">
        <f t="shared" si="3"/>
        <v>1.2064732387081618</v>
      </c>
      <c r="BM12">
        <f t="shared" si="37"/>
        <v>-0.71978610940277576</v>
      </c>
      <c r="BN12">
        <f t="shared" si="38"/>
        <v>0.51809204328918468</v>
      </c>
    </row>
    <row r="13" spans="1:66">
      <c r="L13" s="63">
        <f>$AZ$5</f>
        <v>401968</v>
      </c>
      <c r="M13" s="39">
        <f>$AM$5</f>
        <v>1.1503166289706361E+23</v>
      </c>
      <c r="N13" s="39">
        <f>$AL$5</f>
        <v>1.5716684413122047E+21</v>
      </c>
      <c r="O13" s="39">
        <f>$AK$5</f>
        <v>2.162994034885931E+19</v>
      </c>
      <c r="P13" s="39">
        <f>$AJ$5</f>
        <v>3.0024635741202643E+17</v>
      </c>
      <c r="Q13" s="39">
        <f>$AI$5</f>
        <v>4210038387792135</v>
      </c>
      <c r="R13" s="39">
        <f>$AH$5</f>
        <v>59732129675791</v>
      </c>
      <c r="S13" s="39">
        <f>$AG$5</f>
        <v>859047860295</v>
      </c>
      <c r="T13" s="39">
        <f>$AF$5</f>
        <v>12545691535</v>
      </c>
      <c r="U13" s="39">
        <f>$AE$5</f>
        <v>186368535</v>
      </c>
      <c r="V13" s="39">
        <f>$AD$5</f>
        <v>2820151</v>
      </c>
      <c r="W13" s="39">
        <f>$AC$5</f>
        <v>43515</v>
      </c>
      <c r="AB13">
        <f>'INGRESO DE DATOS'!A10</f>
        <v>77</v>
      </c>
      <c r="AC13">
        <f t="shared" si="4"/>
        <v>5929</v>
      </c>
      <c r="AD13">
        <f t="shared" si="5"/>
        <v>456533</v>
      </c>
      <c r="AE13">
        <f t="shared" si="6"/>
        <v>35153041</v>
      </c>
      <c r="AF13">
        <f t="shared" si="7"/>
        <v>2706784157</v>
      </c>
      <c r="AG13">
        <f t="shared" si="8"/>
        <v>208422380089</v>
      </c>
      <c r="AH13">
        <f t="shared" si="9"/>
        <v>16048523266853</v>
      </c>
      <c r="AI13">
        <f t="shared" si="10"/>
        <v>1235736291547681</v>
      </c>
      <c r="AJ13">
        <f t="shared" si="11"/>
        <v>9.515169444917144E+16</v>
      </c>
      <c r="AK13">
        <f t="shared" si="12"/>
        <v>7.3266804725862011E+18</v>
      </c>
      <c r="AL13">
        <f t="shared" si="13"/>
        <v>5.6415439638913745E+20</v>
      </c>
      <c r="AM13">
        <f t="shared" si="14"/>
        <v>4.3439888521963585E+22</v>
      </c>
      <c r="AN13">
        <f t="shared" si="15"/>
        <v>3.3448714161911961E+24</v>
      </c>
      <c r="AO13">
        <f t="shared" si="16"/>
        <v>2.5755509904672209E+26</v>
      </c>
      <c r="AP13">
        <f t="shared" si="17"/>
        <v>1.9831742626597599E+28</v>
      </c>
      <c r="AQ13">
        <f t="shared" si="18"/>
        <v>1.5270441822480153E+30</v>
      </c>
      <c r="AR13">
        <f t="shared" si="19"/>
        <v>1.1758240203309717E+32</v>
      </c>
      <c r="AS13">
        <f t="shared" si="20"/>
        <v>9.0538449565484828E+33</v>
      </c>
      <c r="AT13">
        <f t="shared" si="21"/>
        <v>6.9714606165423311E+35</v>
      </c>
      <c r="AU13">
        <f t="shared" si="22"/>
        <v>5.368024674737595E+37</v>
      </c>
      <c r="AV13">
        <f t="shared" si="23"/>
        <v>4.1333789995479482E+39</v>
      </c>
      <c r="AW13">
        <f t="shared" si="24"/>
        <v>3.1827018296519204E+41</v>
      </c>
      <c r="AX13">
        <f>'INGRESO DE DATOS'!B10</f>
        <v>10</v>
      </c>
      <c r="AY13">
        <f t="shared" si="2"/>
        <v>770</v>
      </c>
      <c r="AZ13">
        <f t="shared" si="25"/>
        <v>59290</v>
      </c>
      <c r="BA13">
        <f t="shared" si="26"/>
        <v>4565330</v>
      </c>
      <c r="BB13">
        <f t="shared" si="27"/>
        <v>351530410</v>
      </c>
      <c r="BC13">
        <f t="shared" si="28"/>
        <v>27067841570</v>
      </c>
      <c r="BD13">
        <f t="shared" si="29"/>
        <v>2084223800890</v>
      </c>
      <c r="BE13">
        <f t="shared" si="30"/>
        <v>160485232668530</v>
      </c>
      <c r="BF13">
        <f t="shared" si="31"/>
        <v>1.235736291547681E+16</v>
      </c>
      <c r="BG13">
        <f t="shared" si="32"/>
        <v>9.5151694449171443E+17</v>
      </c>
      <c r="BH13">
        <f t="shared" si="33"/>
        <v>7.3266804725862007E+19</v>
      </c>
      <c r="BI13">
        <f t="shared" si="34"/>
        <v>5.641543963891374E+21</v>
      </c>
      <c r="BJ13">
        <f t="shared" si="35"/>
        <v>9.9747891575098038</v>
      </c>
      <c r="BK13">
        <f t="shared" si="36"/>
        <v>1.3966942148760326</v>
      </c>
      <c r="BL13">
        <f t="shared" si="3"/>
        <v>1.3377404261446122</v>
      </c>
      <c r="BM13">
        <f t="shared" si="37"/>
        <v>2.5210842490196228E-2</v>
      </c>
      <c r="BN13">
        <f t="shared" si="38"/>
        <v>6.3558657906548355E-4</v>
      </c>
    </row>
    <row r="14" spans="1:66">
      <c r="K14" t="s">
        <v>69</v>
      </c>
      <c r="L14" s="63">
        <f>$AY$5</f>
        <v>6184</v>
      </c>
      <c r="M14" s="39">
        <f>$AL$5</f>
        <v>1.5716684413122047E+21</v>
      </c>
      <c r="N14" s="39">
        <f>$AK$5</f>
        <v>2.162994034885931E+19</v>
      </c>
      <c r="O14" s="39">
        <f>$AJ$5</f>
        <v>3.0024635741202643E+17</v>
      </c>
      <c r="P14" s="39">
        <f>$AI$5</f>
        <v>4210038387792135</v>
      </c>
      <c r="Q14" s="39">
        <f>$AH$5</f>
        <v>59732129675791</v>
      </c>
      <c r="R14" s="39">
        <f>$AG$5</f>
        <v>859047860295</v>
      </c>
      <c r="S14" s="39">
        <f>$AF$5</f>
        <v>12545691535</v>
      </c>
      <c r="T14" s="39">
        <f>$AE$5</f>
        <v>186368535</v>
      </c>
      <c r="U14" s="39">
        <f>$AD$5</f>
        <v>2820151</v>
      </c>
      <c r="V14" s="39">
        <f>$AC$5</f>
        <v>43515</v>
      </c>
      <c r="W14" s="39">
        <f>$AB$5</f>
        <v>685</v>
      </c>
      <c r="AB14">
        <f>'INGRESO DE DATOS'!A11</f>
        <v>57</v>
      </c>
      <c r="AC14">
        <f>POWER(AB14,2)</f>
        <v>3249</v>
      </c>
      <c r="AD14">
        <f>POWER(AB14,3)</f>
        <v>185193</v>
      </c>
      <c r="AE14">
        <f>POWER(AB14,4)</f>
        <v>10556001</v>
      </c>
      <c r="AF14">
        <f>POWER(AB14,5)</f>
        <v>601692057</v>
      </c>
      <c r="AG14">
        <f>POWER(AB14,6)</f>
        <v>34296447249</v>
      </c>
      <c r="AH14">
        <f>POWER(AB14,7)</f>
        <v>1954897493193</v>
      </c>
      <c r="AI14">
        <f>POWER(AB14,8)</f>
        <v>111429157112001</v>
      </c>
      <c r="AJ14">
        <f>POWER(AB14,9)</f>
        <v>6351461955384057</v>
      </c>
      <c r="AK14">
        <f>POWER(AB14,10)</f>
        <v>3.6203333145689126E+17</v>
      </c>
      <c r="AL14">
        <f>POWER(AB14,11)</f>
        <v>2.0635899893042803E+19</v>
      </c>
      <c r="AM14">
        <f>POWER(AB14,12)</f>
        <v>1.1762462939034397E+21</v>
      </c>
      <c r="AN14">
        <f>POWER(AB14,13)</f>
        <v>6.7046038752496057E+22</v>
      </c>
      <c r="AO14">
        <f>POWER(AB14,14)</f>
        <v>3.8216242088922757E+24</v>
      </c>
      <c r="AP14">
        <f>POWER(AB14,15)</f>
        <v>2.1783257990685972E+26</v>
      </c>
      <c r="AQ14">
        <f>POWER(AB14,16)</f>
        <v>1.2416457054691002E+28</v>
      </c>
      <c r="AR14">
        <f>POWER(AB14,17)</f>
        <v>7.0773805211738711E+29</v>
      </c>
      <c r="AS14">
        <f>POWER(AB14,18)</f>
        <v>4.0341068970691065E+31</v>
      </c>
      <c r="AT14">
        <f>POWER(AB14,19)</f>
        <v>2.2994409313293909E+33</v>
      </c>
      <c r="AU14">
        <f>POWER(AB14,20)</f>
        <v>1.3106813308577528E+35</v>
      </c>
      <c r="AV14">
        <f>POWER(AB14,21)</f>
        <v>7.4708835858891906E+36</v>
      </c>
      <c r="AW14">
        <f>POWER(AB14,22)</f>
        <v>4.2584036439568388E+38</v>
      </c>
      <c r="AX14">
        <f>'INGRESO DE DATOS'!B11</f>
        <v>9</v>
      </c>
      <c r="AY14">
        <f t="shared" si="2"/>
        <v>513</v>
      </c>
      <c r="AZ14">
        <f>AC14*AX14</f>
        <v>29241</v>
      </c>
      <c r="BA14">
        <f>AD14*AX14</f>
        <v>1666737</v>
      </c>
      <c r="BB14">
        <f>AE14*AX14</f>
        <v>95004009</v>
      </c>
      <c r="BC14">
        <f>AF14*AX14</f>
        <v>5415228513</v>
      </c>
      <c r="BD14">
        <f>AG14*AX14</f>
        <v>308668025241</v>
      </c>
      <c r="BE14">
        <f>AH14*AX14</f>
        <v>17594077438737</v>
      </c>
      <c r="BF14">
        <f>AI14*AX14</f>
        <v>1002862414008009</v>
      </c>
      <c r="BG14">
        <f>AJ14*AX14</f>
        <v>5.7163157598456512E+16</v>
      </c>
      <c r="BH14">
        <f>AK14*AX14</f>
        <v>3.2582999831120215E+18</v>
      </c>
      <c r="BI14">
        <f>AL14*AX14</f>
        <v>1.8572309903738523E+20</v>
      </c>
      <c r="BJ14">
        <f t="shared" si="35"/>
        <v>8.6462303604930639</v>
      </c>
      <c r="BK14">
        <f>POWER((AX14-$AD$2),2)</f>
        <v>3.305785123966936E-2</v>
      </c>
      <c r="BL14">
        <f t="shared" si="3"/>
        <v>2.9567320339619341E-2</v>
      </c>
      <c r="BM14">
        <f t="shared" si="37"/>
        <v>0.35376963950693607</v>
      </c>
      <c r="BN14">
        <f t="shared" si="38"/>
        <v>0.1251529578368675</v>
      </c>
    </row>
    <row r="15" spans="1:66" ht="15.75" thickBot="1">
      <c r="L15" s="71">
        <f>$AX$5</f>
        <v>97</v>
      </c>
      <c r="M15" s="70">
        <f>$AK$5</f>
        <v>2.162994034885931E+19</v>
      </c>
      <c r="N15" s="70">
        <f>$AJ$5</f>
        <v>3.0024635741202643E+17</v>
      </c>
      <c r="O15" s="70">
        <f>$AI$5</f>
        <v>4210038387792135</v>
      </c>
      <c r="P15" s="70">
        <f>$AH$5</f>
        <v>59732129675791</v>
      </c>
      <c r="Q15" s="70">
        <f>$AG$5</f>
        <v>859047860295</v>
      </c>
      <c r="R15" s="70">
        <f>$AF$5</f>
        <v>12545691535</v>
      </c>
      <c r="S15" s="70">
        <f>$AE$5</f>
        <v>186368535</v>
      </c>
      <c r="T15" s="70">
        <f>$AD$5</f>
        <v>2820151</v>
      </c>
      <c r="U15" s="70">
        <f>$AC$5</f>
        <v>43515</v>
      </c>
      <c r="V15" s="70">
        <f>$AB$5</f>
        <v>685</v>
      </c>
      <c r="W15" s="70">
        <f>$AB$2</f>
        <v>11</v>
      </c>
      <c r="X15" s="16" t="str">
        <f>[1]!xDiv([1]!xMatDet(L4:W15),[1]!xMatDet(L16:W27))</f>
        <v>1.16832342205802034006164444835E-15</v>
      </c>
      <c r="AB15">
        <f>'INGRESO DE DATOS'!A12</f>
        <v>56</v>
      </c>
      <c r="AC15">
        <f>POWER(AB15,2)</f>
        <v>3136</v>
      </c>
      <c r="AD15">
        <f>POWER(AB15,3)</f>
        <v>175616</v>
      </c>
      <c r="AE15">
        <f>POWER(AB15,4)</f>
        <v>9834496</v>
      </c>
      <c r="AF15">
        <f>POWER(AB15,5)</f>
        <v>550731776</v>
      </c>
      <c r="AG15">
        <f>POWER(AB15,6)</f>
        <v>30840979456</v>
      </c>
      <c r="AH15">
        <f>POWER(AB15,7)</f>
        <v>1727094849536</v>
      </c>
      <c r="AI15">
        <f>POWER(AB15,8)</f>
        <v>96717311574016</v>
      </c>
      <c r="AJ15">
        <f>POWER(AB15,9)</f>
        <v>5416169448144896</v>
      </c>
      <c r="AK15">
        <f>POWER(AB15,10)</f>
        <v>3.0330548909611418E+17</v>
      </c>
      <c r="AL15">
        <f>POWER(AB15,11)</f>
        <v>1.6985107389382394E+19</v>
      </c>
      <c r="AM15">
        <f>POWER(AB15,12)</f>
        <v>9.5116601380541406E+20</v>
      </c>
      <c r="AN15">
        <f>POWER(AB15,13)</f>
        <v>5.3265296773103187E+22</v>
      </c>
      <c r="AO15">
        <f>POWER(AB15,14)</f>
        <v>2.9828566192937785E+24</v>
      </c>
      <c r="AP15">
        <f>POWER(AB15,15)</f>
        <v>1.6703997068045159E+26</v>
      </c>
      <c r="AQ15">
        <f>POWER(AB15,16)</f>
        <v>9.3542383581052893E+27</v>
      </c>
      <c r="AR15">
        <f>POWER(AB15,17)</f>
        <v>5.238373480538962E+29</v>
      </c>
      <c r="AS15">
        <f>POWER(AB15,18)</f>
        <v>2.9334891491018187E+31</v>
      </c>
      <c r="AT15">
        <f>POWER(AB15,19)</f>
        <v>1.6427539234970186E+33</v>
      </c>
      <c r="AU15">
        <f>POWER(AB15,20)</f>
        <v>9.1994219715833034E+34</v>
      </c>
      <c r="AV15">
        <f>POWER(AB15,21)</f>
        <v>5.1516763040866502E+36</v>
      </c>
      <c r="AW15">
        <f>POWER(AB15,22)</f>
        <v>2.8849387302885242E+38</v>
      </c>
      <c r="AX15">
        <f>'INGRESO DE DATOS'!B12</f>
        <v>10</v>
      </c>
      <c r="AY15">
        <f t="shared" si="2"/>
        <v>560</v>
      </c>
      <c r="AZ15">
        <f>AC15*AX15</f>
        <v>31360</v>
      </c>
      <c r="BA15">
        <f>AD15*AX15</f>
        <v>1756160</v>
      </c>
      <c r="BB15">
        <f>AE15*AX15</f>
        <v>98344960</v>
      </c>
      <c r="BC15">
        <f>AF15*AX15</f>
        <v>5507317760</v>
      </c>
      <c r="BD15">
        <f>AG15*AX15</f>
        <v>308409794560</v>
      </c>
      <c r="BE15">
        <f>AH15*AX15</f>
        <v>17270948495360</v>
      </c>
      <c r="BF15">
        <f>AI15*AX15</f>
        <v>967173115740160</v>
      </c>
      <c r="BG15">
        <f>AJ15*AX15</f>
        <v>5.416169448144896E+16</v>
      </c>
      <c r="BH15">
        <f>AK15*AX15</f>
        <v>3.0330548909611418E+18</v>
      </c>
      <c r="BI15">
        <f>AL15*AX15</f>
        <v>1.6985107389382394E+20</v>
      </c>
      <c r="BJ15">
        <f>($X$15*AL15)+($X$42*AK15)+($X$69*AJ15)+($X$96*AI15)+($X$123*AH15)+($X$150*AG15)+($X$177*AF15)+($X$204*AE15)+($X$231*AD15)+($X$258*AC15)+($X$285*AB15)+$X$312</f>
        <v>9.0835316348820925</v>
      </c>
      <c r="BK15">
        <f>POWER((AX15-$AD$2),2)</f>
        <v>1.3966942148760326</v>
      </c>
      <c r="BL15">
        <f>POWER(BJ15-$AD$3,2)</f>
        <v>7.0410499701466872E-2</v>
      </c>
      <c r="BM15">
        <f>AX15-BJ15</f>
        <v>0.91646836511790752</v>
      </c>
      <c r="BN15">
        <f>POWER(BM15,2)</f>
        <v>0.83991426426189031</v>
      </c>
    </row>
    <row r="16" spans="1:66">
      <c r="L16" s="39">
        <f>$AW$5</f>
        <v>6.3242912419945786E+41</v>
      </c>
      <c r="M16" s="39">
        <f>$AV$5</f>
        <v>8.3638183359412491E+39</v>
      </c>
      <c r="N16" s="39">
        <f>$AU$5</f>
        <v>1.1077700566821677E+38</v>
      </c>
      <c r="O16" s="39">
        <f>$AT$5</f>
        <v>1.4697437693587362E+36</v>
      </c>
      <c r="P16" s="39">
        <f>$AS$5</f>
        <v>1.9538613311576207E+34</v>
      </c>
      <c r="Q16" s="39">
        <f>$AR$5</f>
        <v>2.6034054115613975E+32</v>
      </c>
      <c r="R16" s="39">
        <f>$AQ$5</f>
        <v>3.4781605591867382E+30</v>
      </c>
      <c r="S16" s="39">
        <f>$AP$5</f>
        <v>4.6613881837492098E+28</v>
      </c>
      <c r="T16" s="39">
        <f>$AO$5</f>
        <v>6.2701584820619147E+26</v>
      </c>
      <c r="U16" s="39">
        <f>$AN$5</f>
        <v>8.4708966672821023E+24</v>
      </c>
      <c r="V16" s="39">
        <f>$AM$5</f>
        <v>1.1503166289706361E+23</v>
      </c>
      <c r="W16" s="39">
        <f>$AL$5</f>
        <v>1.5716684413122047E+21</v>
      </c>
      <c r="AB16">
        <f>'INGRESO DE DATOS'!A13</f>
        <v>51</v>
      </c>
      <c r="AC16">
        <f>POWER(AB16,2)</f>
        <v>2601</v>
      </c>
      <c r="AD16">
        <f>POWER(AB16,3)</f>
        <v>132651</v>
      </c>
      <c r="AE16">
        <f>POWER(AB16,4)</f>
        <v>6765201</v>
      </c>
      <c r="AF16">
        <f>POWER(AB16,5)</f>
        <v>345025251</v>
      </c>
      <c r="AG16">
        <f>POWER(AB16,6)</f>
        <v>17596287801</v>
      </c>
      <c r="AH16">
        <f>POWER(AB16,7)</f>
        <v>897410677851</v>
      </c>
      <c r="AI16">
        <f>POWER(AB16,8)</f>
        <v>45767944570401</v>
      </c>
      <c r="AJ16">
        <f>POWER(AB16,9)</f>
        <v>2334165173090451</v>
      </c>
      <c r="AK16">
        <f>POWER(AB16,10)</f>
        <v>1.1904242382761301E+17</v>
      </c>
      <c r="AL16">
        <f>POWER(AB16,11)</f>
        <v>6.0711636152082627E+18</v>
      </c>
      <c r="AM16">
        <f>POWER(AB16,12)</f>
        <v>3.0962934437562142E+20</v>
      </c>
      <c r="AN16">
        <f>POWER(AB16,13)</f>
        <v>1.5791096563156692E+22</v>
      </c>
      <c r="AO16">
        <f>POWER(AB16,14)</f>
        <v>8.0534592472099134E+23</v>
      </c>
      <c r="AP16">
        <f>POWER(AB16,15)</f>
        <v>4.1072642160770559E+25</v>
      </c>
      <c r="AQ16">
        <f>POWER(AB16,16)</f>
        <v>2.0947047501992984E+27</v>
      </c>
      <c r="AR16">
        <f>POWER(AB16,17)</f>
        <v>1.0682994226016422E+29</v>
      </c>
      <c r="AS16">
        <f>POWER(AB16,18)</f>
        <v>5.4483270552683748E+30</v>
      </c>
      <c r="AT16">
        <f>POWER(AB16,19)</f>
        <v>2.7786467981868713E+32</v>
      </c>
      <c r="AU16">
        <f>POWER(AB16,20)</f>
        <v>1.4171098670753045E+34</v>
      </c>
      <c r="AV16">
        <f>POWER(AB16,21)</f>
        <v>7.2272603220840523E+35</v>
      </c>
      <c r="AW16">
        <f>POWER(AB16,22)</f>
        <v>3.6859027642628665E+37</v>
      </c>
      <c r="AX16">
        <f>'INGRESO DE DATOS'!B13</f>
        <v>6</v>
      </c>
      <c r="AY16">
        <f t="shared" si="2"/>
        <v>306</v>
      </c>
      <c r="AZ16">
        <f>AC16*AX16</f>
        <v>15606</v>
      </c>
      <c r="BA16">
        <f>AD16*AX16</f>
        <v>795906</v>
      </c>
      <c r="BB16">
        <f>AE16*AX16</f>
        <v>40591206</v>
      </c>
      <c r="BC16">
        <f>AF16*AX16</f>
        <v>2070151506</v>
      </c>
      <c r="BD16">
        <f>AG16*AX16</f>
        <v>105577726806</v>
      </c>
      <c r="BE16">
        <f>AH16*AX16</f>
        <v>5384464067106</v>
      </c>
      <c r="BF16">
        <f>AI16*AX16</f>
        <v>274607667422406</v>
      </c>
      <c r="BG16">
        <f>AJ16*AX16</f>
        <v>1.4004991038542706E+16</v>
      </c>
      <c r="BH16">
        <f>AK16*AX16</f>
        <v>7.1425454296567808E+17</v>
      </c>
      <c r="BI16">
        <f>AL16*AX16</f>
        <v>3.6426981691249574E+19</v>
      </c>
      <c r="BJ16">
        <f>($X$15*AL16)+($X$42*AK16)+($X$69*AJ16)+($X$96*AI16)+($X$123*AH16)+($X$150*AG16)+($X$177*AF16)+($X$204*AE16)+($X$231*AD16)+($X$258*AC16)+($X$285*AB16)+$X$312</f>
        <v>6.0008587241172791</v>
      </c>
      <c r="BK16">
        <f>POWER((AX16-$AD$2),2)</f>
        <v>7.9421487603305794</v>
      </c>
      <c r="BL16">
        <f>POWER(BJ16-$AD$3,2)</f>
        <v>7.9373096873201545</v>
      </c>
      <c r="BM16">
        <f>AX16-BJ16</f>
        <v>-8.5872411727905273E-4</v>
      </c>
      <c r="BN16">
        <f>POWER(BM16,2)</f>
        <v>7.3740710959668831E-7</v>
      </c>
    </row>
    <row r="17" spans="12:66">
      <c r="L17" s="39">
        <f>$AV$5</f>
        <v>8.3638183359412491E+39</v>
      </c>
      <c r="M17" s="39">
        <f>$AU$5</f>
        <v>1.1077700566821677E+38</v>
      </c>
      <c r="N17" s="39">
        <f>$AT$5</f>
        <v>1.4697437693587362E+36</v>
      </c>
      <c r="O17" s="39">
        <f>$AS$5</f>
        <v>1.9538613311576207E+34</v>
      </c>
      <c r="P17" s="39">
        <f>$AR$5</f>
        <v>2.6034054115613975E+32</v>
      </c>
      <c r="Q17" s="39">
        <f>$AQ$5</f>
        <v>3.4781605591867382E+30</v>
      </c>
      <c r="R17" s="39">
        <f>$AP$5</f>
        <v>4.6613881837492098E+28</v>
      </c>
      <c r="S17" s="39">
        <f>$AO$5</f>
        <v>6.2701584820619147E+26</v>
      </c>
      <c r="T17" s="39">
        <f>$AN$5</f>
        <v>8.4708966672821023E+24</v>
      </c>
      <c r="U17" s="39">
        <f>$AM$5</f>
        <v>1.1503166289706361E+23</v>
      </c>
      <c r="V17" s="39">
        <f>$AL$5</f>
        <v>1.5716684413122047E+21</v>
      </c>
      <c r="W17" s="39">
        <f>$AK$5</f>
        <v>2.162994034885931E+19</v>
      </c>
      <c r="AB17">
        <f>'INGRESO DE DATOS'!A14</f>
        <v>76</v>
      </c>
      <c r="AC17">
        <f>POWER(AB17,2)</f>
        <v>5776</v>
      </c>
      <c r="AD17">
        <f>POWER(AB17,3)</f>
        <v>438976</v>
      </c>
      <c r="AE17">
        <f>POWER(AB17,4)</f>
        <v>33362176</v>
      </c>
      <c r="AF17">
        <f>POWER(AB17,5)</f>
        <v>2535525376</v>
      </c>
      <c r="AG17">
        <f>POWER(AB17,6)</f>
        <v>192699928576</v>
      </c>
      <c r="AH17">
        <f>POWER(AB17,7)</f>
        <v>14645194571776</v>
      </c>
      <c r="AI17">
        <f>POWER(AB17,8)</f>
        <v>1113034787454976</v>
      </c>
      <c r="AJ17">
        <f>POWER(AB17,9)</f>
        <v>8.4590643846578176E+16</v>
      </c>
      <c r="AK17">
        <f>POWER(AB17,10)</f>
        <v>6.4288889323399414E+18</v>
      </c>
      <c r="AL17">
        <f>POWER(AB17,11)</f>
        <v>4.8859555885783554E+20</v>
      </c>
      <c r="AM17">
        <f>POWER(AB17,12)</f>
        <v>3.7133262473195501E+22</v>
      </c>
      <c r="AN17">
        <f>POWER(AB17,13)</f>
        <v>2.8221279479628579E+24</v>
      </c>
      <c r="AO17">
        <f>POWER(AB17,14)</f>
        <v>2.1448172404517721E+26</v>
      </c>
      <c r="AP17">
        <f>POWER(AB17,15)</f>
        <v>1.6300611027433469E+28</v>
      </c>
      <c r="AQ17">
        <f>POWER(AB17,16)</f>
        <v>1.2388464380849436E+30</v>
      </c>
      <c r="AR17">
        <f>POWER(AB17,17)</f>
        <v>9.415232929445572E+31</v>
      </c>
      <c r="AS17">
        <f>POWER(AB17,18)</f>
        <v>7.1555770263786346E+33</v>
      </c>
      <c r="AT17">
        <f>POWER(AB17,19)</f>
        <v>5.4382385400477621E+35</v>
      </c>
      <c r="AU17">
        <f>POWER(AB17,20)</f>
        <v>4.1330612904362993E+37</v>
      </c>
      <c r="AV17">
        <f>POWER(AB17,21)</f>
        <v>3.1411265807315876E+39</v>
      </c>
      <c r="AW17">
        <f>POWER(AB17,22)</f>
        <v>2.3872562013560062E+41</v>
      </c>
      <c r="AX17">
        <f>'INGRESO DE DATOS'!B14</f>
        <v>12</v>
      </c>
      <c r="AY17">
        <f t="shared" si="2"/>
        <v>912</v>
      </c>
      <c r="AZ17">
        <f>AC17*AX17</f>
        <v>69312</v>
      </c>
      <c r="BA17">
        <f>AD17*AX17</f>
        <v>5267712</v>
      </c>
      <c r="BB17">
        <f>AE17*AX17</f>
        <v>400346112</v>
      </c>
      <c r="BC17">
        <f>AF17*AX17</f>
        <v>30426304512</v>
      </c>
      <c r="BD17">
        <f>AG17*AX17</f>
        <v>2312399142912</v>
      </c>
      <c r="BE17">
        <f>AH17*AX17</f>
        <v>175742334861312</v>
      </c>
      <c r="BF17">
        <f>AI17*AX17</f>
        <v>1.3356417449459712E+16</v>
      </c>
      <c r="BG17">
        <f>AJ17*AX17</f>
        <v>1.0150877261589381E+18</v>
      </c>
      <c r="BH17">
        <f>AK17*AX17</f>
        <v>7.7146667188079297E+19</v>
      </c>
      <c r="BI17">
        <f>AL17*AX17</f>
        <v>5.8631467062940265E+21</v>
      </c>
      <c r="BJ17">
        <f>($X$15*AL17)+($X$42*AK17)+($X$69*AJ17)+($X$96*AI17)+($X$123*AH17)+($X$150*AG17)+($X$177*AF17)+($X$204*AE17)+($X$231*AD17)+($X$258*AC17)+($X$285*AB17)+$X$312</f>
        <v>12.044349242001772</v>
      </c>
      <c r="BK17">
        <f>POWER((AX17-$AD$2),2)</f>
        <v>10.12396694214876</v>
      </c>
      <c r="BL17">
        <f>POWER(BJ17-$AD$3,2)</f>
        <v>10.408155936223576</v>
      </c>
      <c r="BM17">
        <f>AX17-BJ17</f>
        <v>-4.4349242001771927E-2</v>
      </c>
      <c r="BN17">
        <f>POWER(BM17,2)</f>
        <v>1.9668552661317312E-3</v>
      </c>
    </row>
    <row r="18" spans="12:66">
      <c r="L18" s="39">
        <f>$AU$5</f>
        <v>1.1077700566821677E+38</v>
      </c>
      <c r="M18" s="39">
        <f>$AT$5</f>
        <v>1.4697437693587362E+36</v>
      </c>
      <c r="N18" s="39">
        <f>$AS$5</f>
        <v>1.9538613311576207E+34</v>
      </c>
      <c r="O18" s="39">
        <f>$AR$5</f>
        <v>2.6034054115613975E+32</v>
      </c>
      <c r="P18" s="39">
        <f>$AQ$5</f>
        <v>3.4781605591867382E+30</v>
      </c>
      <c r="Q18" s="39">
        <f>$AP$5</f>
        <v>4.6613881837492098E+28</v>
      </c>
      <c r="R18" s="39">
        <f>$AO$5</f>
        <v>6.2701584820619147E+26</v>
      </c>
      <c r="S18" s="39">
        <f>$AN$5</f>
        <v>8.4708966672821023E+24</v>
      </c>
      <c r="T18" s="39">
        <f>$AM$5</f>
        <v>1.1503166289706361E+23</v>
      </c>
      <c r="U18" s="39">
        <f>$AL$5</f>
        <v>1.5716684413122047E+21</v>
      </c>
      <c r="V18" s="39">
        <f>$AK$5</f>
        <v>2.162994034885931E+19</v>
      </c>
      <c r="W18" s="39">
        <f>$AJ$5</f>
        <v>3.0024635741202643E+17</v>
      </c>
    </row>
    <row r="19" spans="12:66">
      <c r="L19" s="39">
        <f>$AT$5</f>
        <v>1.4697437693587362E+36</v>
      </c>
      <c r="M19" s="39">
        <f>$AS$5</f>
        <v>1.9538613311576207E+34</v>
      </c>
      <c r="N19" s="39">
        <f>$AR$5</f>
        <v>2.6034054115613975E+32</v>
      </c>
      <c r="O19" s="39">
        <f>$AQ$5</f>
        <v>3.4781605591867382E+30</v>
      </c>
      <c r="P19" s="39">
        <f>$AP$5</f>
        <v>4.6613881837492098E+28</v>
      </c>
      <c r="Q19" s="39">
        <f>$AO$5</f>
        <v>6.2701584820619147E+26</v>
      </c>
      <c r="R19" s="39">
        <f>$AN$5</f>
        <v>8.4708966672821023E+24</v>
      </c>
      <c r="S19" s="39">
        <f>$AM$5</f>
        <v>1.1503166289706361E+23</v>
      </c>
      <c r="T19" s="39">
        <f>$AL$5</f>
        <v>1.5716684413122047E+21</v>
      </c>
      <c r="U19" s="39">
        <f>$AK$5</f>
        <v>2.162994034885931E+19</v>
      </c>
      <c r="V19" s="39">
        <f>$AJ$5</f>
        <v>3.0024635741202643E+17</v>
      </c>
      <c r="W19" s="39">
        <f>$AI$5</f>
        <v>4210038387792135</v>
      </c>
      <c r="Y19" s="22"/>
    </row>
    <row r="20" spans="12:66">
      <c r="L20" s="39">
        <f>$AS$5</f>
        <v>1.9538613311576207E+34</v>
      </c>
      <c r="M20" s="39">
        <f>$AR$5</f>
        <v>2.6034054115613975E+32</v>
      </c>
      <c r="N20" s="39">
        <f>$AQ$5</f>
        <v>3.4781605591867382E+30</v>
      </c>
      <c r="O20" s="39">
        <f>$AP$5</f>
        <v>4.6613881837492098E+28</v>
      </c>
      <c r="P20" s="39">
        <f>$AO$5</f>
        <v>6.2701584820619147E+26</v>
      </c>
      <c r="Q20" s="39">
        <f>$AN$5</f>
        <v>8.4708966672821023E+24</v>
      </c>
      <c r="R20" s="39">
        <f>$AM$5</f>
        <v>1.1503166289706361E+23</v>
      </c>
      <c r="S20" s="39">
        <f>$AL$5</f>
        <v>1.5716684413122047E+21</v>
      </c>
      <c r="T20" s="39">
        <f>$AK$5</f>
        <v>2.162994034885931E+19</v>
      </c>
      <c r="U20" s="39">
        <f>$AJ$5</f>
        <v>3.0024635741202643E+17</v>
      </c>
      <c r="V20" s="39">
        <f>$AI$5</f>
        <v>4210038387792135</v>
      </c>
      <c r="W20" s="39">
        <f>$AH$5</f>
        <v>59732129675791</v>
      </c>
    </row>
    <row r="21" spans="12:66">
      <c r="L21" s="39">
        <f>$AR$5</f>
        <v>2.6034054115613975E+32</v>
      </c>
      <c r="M21" s="39">
        <f>$AQ$5</f>
        <v>3.4781605591867382E+30</v>
      </c>
      <c r="N21" s="39">
        <f>$AP$5</f>
        <v>4.6613881837492098E+28</v>
      </c>
      <c r="O21" s="39">
        <f>$AO$5</f>
        <v>6.2701584820619147E+26</v>
      </c>
      <c r="P21" s="39">
        <f>$AN$5</f>
        <v>8.4708966672821023E+24</v>
      </c>
      <c r="Q21" s="39">
        <f>$AM$5</f>
        <v>1.1503166289706361E+23</v>
      </c>
      <c r="R21" s="39">
        <f>$AL$5</f>
        <v>1.5716684413122047E+21</v>
      </c>
      <c r="S21" s="39">
        <f>$AK$5</f>
        <v>2.162994034885931E+19</v>
      </c>
      <c r="T21" s="39">
        <f>$AJ$5</f>
        <v>3.0024635741202643E+17</v>
      </c>
      <c r="U21" s="39">
        <f>$AI$5</f>
        <v>4210038387792135</v>
      </c>
      <c r="V21" s="39">
        <f>$AH$5</f>
        <v>59732129675791</v>
      </c>
      <c r="W21" s="39">
        <f>$AG$5</f>
        <v>859047860295</v>
      </c>
      <c r="Y21" s="22"/>
    </row>
    <row r="22" spans="12:66">
      <c r="L22" s="39">
        <f>$AQ$5</f>
        <v>3.4781605591867382E+30</v>
      </c>
      <c r="M22" s="39">
        <f>$AP$5</f>
        <v>4.6613881837492098E+28</v>
      </c>
      <c r="N22" s="39">
        <f>$AO$5</f>
        <v>6.2701584820619147E+26</v>
      </c>
      <c r="O22" s="39">
        <f>$AN$5</f>
        <v>8.4708966672821023E+24</v>
      </c>
      <c r="P22" s="39">
        <f>$AM$5</f>
        <v>1.1503166289706361E+23</v>
      </c>
      <c r="Q22" s="39">
        <f>$AL$5</f>
        <v>1.5716684413122047E+21</v>
      </c>
      <c r="R22" s="39">
        <f>$AK$5</f>
        <v>2.162994034885931E+19</v>
      </c>
      <c r="S22" s="39">
        <f>$AJ$5</f>
        <v>3.0024635741202643E+17</v>
      </c>
      <c r="T22" s="39">
        <f>$AI$5</f>
        <v>4210038387792135</v>
      </c>
      <c r="U22" s="39">
        <f>$AH$5</f>
        <v>59732129675791</v>
      </c>
      <c r="V22" s="39">
        <f>$AG$5</f>
        <v>859047860295</v>
      </c>
      <c r="W22" s="39">
        <f>$AF$5</f>
        <v>12545691535</v>
      </c>
    </row>
    <row r="23" spans="12:66">
      <c r="L23" s="39">
        <f>$AP$5</f>
        <v>4.6613881837492098E+28</v>
      </c>
      <c r="M23" s="39">
        <f>$AO$5</f>
        <v>6.2701584820619147E+26</v>
      </c>
      <c r="N23" s="39">
        <f>$AN$5</f>
        <v>8.4708966672821023E+24</v>
      </c>
      <c r="O23" s="39">
        <f>$AM$5</f>
        <v>1.1503166289706361E+23</v>
      </c>
      <c r="P23" s="39">
        <f>$AL$5</f>
        <v>1.5716684413122047E+21</v>
      </c>
      <c r="Q23" s="39">
        <f>$AK$5</f>
        <v>2.162994034885931E+19</v>
      </c>
      <c r="R23" s="39">
        <f>$AJ$5</f>
        <v>3.0024635741202643E+17</v>
      </c>
      <c r="S23" s="39">
        <f>$AI$5</f>
        <v>4210038387792135</v>
      </c>
      <c r="T23" s="39">
        <f>$AH$5</f>
        <v>59732129675791</v>
      </c>
      <c r="U23" s="39">
        <f>$AG$5</f>
        <v>859047860295</v>
      </c>
      <c r="V23" s="39">
        <f>$AF$5</f>
        <v>12545691535</v>
      </c>
      <c r="W23" s="39">
        <f>$AE$5</f>
        <v>186368535</v>
      </c>
    </row>
    <row r="24" spans="12:66">
      <c r="L24" s="39">
        <f>$AO$5</f>
        <v>6.2701584820619147E+26</v>
      </c>
      <c r="M24" s="39">
        <f>$AN$5</f>
        <v>8.4708966672821023E+24</v>
      </c>
      <c r="N24" s="39">
        <f>$AM$5</f>
        <v>1.1503166289706361E+23</v>
      </c>
      <c r="O24" s="39">
        <f>$AL$5</f>
        <v>1.5716684413122047E+21</v>
      </c>
      <c r="P24" s="39">
        <f>$AK$5</f>
        <v>2.162994034885931E+19</v>
      </c>
      <c r="Q24" s="39">
        <f>$AJ$5</f>
        <v>3.0024635741202643E+17</v>
      </c>
      <c r="R24" s="39">
        <f>$AI$5</f>
        <v>4210038387792135</v>
      </c>
      <c r="S24" s="39">
        <f>$AH$5</f>
        <v>59732129675791</v>
      </c>
      <c r="T24" s="39">
        <f>$AG$5</f>
        <v>859047860295</v>
      </c>
      <c r="U24" s="39">
        <f>$AF$5</f>
        <v>12545691535</v>
      </c>
      <c r="V24" s="39">
        <f>$AE$5</f>
        <v>186368535</v>
      </c>
      <c r="W24" s="39">
        <f>$AD$5</f>
        <v>2820151</v>
      </c>
      <c r="Y24" s="22"/>
    </row>
    <row r="25" spans="12:66">
      <c r="L25" s="39">
        <f>$AN$5</f>
        <v>8.4708966672821023E+24</v>
      </c>
      <c r="M25" s="39">
        <f>$AM$5</f>
        <v>1.1503166289706361E+23</v>
      </c>
      <c r="N25" s="39">
        <f>$AL$5</f>
        <v>1.5716684413122047E+21</v>
      </c>
      <c r="O25" s="39">
        <f>$AK$5</f>
        <v>2.162994034885931E+19</v>
      </c>
      <c r="P25" s="39">
        <f>$AJ$5</f>
        <v>3.0024635741202643E+17</v>
      </c>
      <c r="Q25" s="39">
        <f>$AI$5</f>
        <v>4210038387792135</v>
      </c>
      <c r="R25" s="39">
        <f>$AH$5</f>
        <v>59732129675791</v>
      </c>
      <c r="S25" s="39">
        <f>$AG$5</f>
        <v>859047860295</v>
      </c>
      <c r="T25" s="39">
        <f>$AF$5</f>
        <v>12545691535</v>
      </c>
      <c r="U25" s="39">
        <f>$AE$5</f>
        <v>186368535</v>
      </c>
      <c r="V25" s="39">
        <f>$AD$5</f>
        <v>2820151</v>
      </c>
      <c r="W25" s="39">
        <f>$AC$5</f>
        <v>43515</v>
      </c>
    </row>
    <row r="26" spans="12:66">
      <c r="L26" s="39">
        <f>$AM$5</f>
        <v>1.1503166289706361E+23</v>
      </c>
      <c r="M26" s="39">
        <f>$AL$5</f>
        <v>1.5716684413122047E+21</v>
      </c>
      <c r="N26" s="39">
        <f>$AK$5</f>
        <v>2.162994034885931E+19</v>
      </c>
      <c r="O26" s="39">
        <f>$AJ$5</f>
        <v>3.0024635741202643E+17</v>
      </c>
      <c r="P26" s="39">
        <f>$AI$5</f>
        <v>4210038387792135</v>
      </c>
      <c r="Q26" s="39">
        <f>$AH$5</f>
        <v>59732129675791</v>
      </c>
      <c r="R26" s="39">
        <f>$AG$5</f>
        <v>859047860295</v>
      </c>
      <c r="S26" s="39">
        <f>$AF$5</f>
        <v>12545691535</v>
      </c>
      <c r="T26" s="39">
        <f>$AE$5</f>
        <v>186368535</v>
      </c>
      <c r="U26" s="39">
        <f>$AD$5</f>
        <v>2820151</v>
      </c>
      <c r="V26" s="39">
        <f>$AC$5</f>
        <v>43515</v>
      </c>
      <c r="W26" s="39">
        <f>$AB$5</f>
        <v>685</v>
      </c>
    </row>
    <row r="27" spans="12:66">
      <c r="L27" s="39">
        <f>$AL$5</f>
        <v>1.5716684413122047E+21</v>
      </c>
      <c r="M27" s="39">
        <f>$AK$5</f>
        <v>2.162994034885931E+19</v>
      </c>
      <c r="N27" s="39">
        <f>$AJ$5</f>
        <v>3.0024635741202643E+17</v>
      </c>
      <c r="O27" s="39">
        <f>$AI$5</f>
        <v>4210038387792135</v>
      </c>
      <c r="P27" s="39">
        <f>$AH$5</f>
        <v>59732129675791</v>
      </c>
      <c r="Q27" s="39">
        <f>$AG$5</f>
        <v>859047860295</v>
      </c>
      <c r="R27" s="39">
        <f>$AF$5</f>
        <v>12545691535</v>
      </c>
      <c r="S27" s="39">
        <f>$AE$5</f>
        <v>186368535</v>
      </c>
      <c r="T27" s="39">
        <f>$AD$5</f>
        <v>2820151</v>
      </c>
      <c r="U27" s="39">
        <f>$AC$5</f>
        <v>43515</v>
      </c>
      <c r="V27" s="39">
        <f>$AB$5</f>
        <v>685</v>
      </c>
      <c r="W27" s="39">
        <f>$AB$2</f>
        <v>11</v>
      </c>
    </row>
    <row r="28" spans="12:66"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</row>
    <row r="29" spans="12:66"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</row>
    <row r="30" spans="12:66"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</row>
    <row r="31" spans="12:66">
      <c r="L31" s="39">
        <f>$AW$5</f>
        <v>6.3242912419945786E+41</v>
      </c>
      <c r="M31" s="63">
        <f>$BI$5</f>
        <v>1.6483612613248043E+22</v>
      </c>
      <c r="N31" s="39">
        <f>$AU$5</f>
        <v>1.1077700566821677E+38</v>
      </c>
      <c r="O31" s="39">
        <f>$AT$5</f>
        <v>1.4697437693587362E+36</v>
      </c>
      <c r="P31" s="39">
        <f>$AS$5</f>
        <v>1.9538613311576207E+34</v>
      </c>
      <c r="Q31" s="39">
        <f>$AR$5</f>
        <v>2.6034054115613975E+32</v>
      </c>
      <c r="R31" s="39">
        <f>$AQ$5</f>
        <v>3.4781605591867382E+30</v>
      </c>
      <c r="S31" s="39">
        <f>$AP$5</f>
        <v>4.6613881837492098E+28</v>
      </c>
      <c r="T31" s="39">
        <f>$AO$5</f>
        <v>6.2701584820619147E+26</v>
      </c>
      <c r="U31" s="39">
        <f>$AN$5</f>
        <v>8.4708966672821023E+24</v>
      </c>
      <c r="V31" s="39">
        <f>$AM$5</f>
        <v>1.1503166289706361E+23</v>
      </c>
      <c r="W31" s="39">
        <f>$AL$5</f>
        <v>1.5716684413122047E+21</v>
      </c>
    </row>
    <row r="32" spans="12:66">
      <c r="L32" s="39">
        <f>$AV$5</f>
        <v>8.3638183359412491E+39</v>
      </c>
      <c r="M32" s="63">
        <f>$BH$5</f>
        <v>2.2533742029544515E+20</v>
      </c>
      <c r="N32" s="39">
        <f>$AT$5</f>
        <v>1.4697437693587362E+36</v>
      </c>
      <c r="O32" s="39">
        <f>$AS$5</f>
        <v>1.9538613311576207E+34</v>
      </c>
      <c r="P32" s="39">
        <f>$AR$5</f>
        <v>2.6034054115613975E+32</v>
      </c>
      <c r="Q32" s="39">
        <f>$AQ$5</f>
        <v>3.4781605591867382E+30</v>
      </c>
      <c r="R32" s="39">
        <f>$AP$5</f>
        <v>4.6613881837492098E+28</v>
      </c>
      <c r="S32" s="39">
        <f>$AO$5</f>
        <v>6.2701584820619147E+26</v>
      </c>
      <c r="T32" s="39">
        <f>$AN$5</f>
        <v>8.4708966672821023E+24</v>
      </c>
      <c r="U32" s="39">
        <f>$AM$5</f>
        <v>1.1503166289706361E+23</v>
      </c>
      <c r="V32" s="39">
        <f>$AL$5</f>
        <v>1.5716684413122047E+21</v>
      </c>
      <c r="W32" s="39">
        <f>$AK$5</f>
        <v>2.162994034885931E+19</v>
      </c>
      <c r="Y32" s="16"/>
    </row>
    <row r="33" spans="11:25">
      <c r="L33" s="39">
        <f>$AU$5</f>
        <v>1.1077700566821677E+38</v>
      </c>
      <c r="M33" s="63">
        <f>$BG$5</f>
        <v>3.1024417127888937E+18</v>
      </c>
      <c r="N33" s="39">
        <f>$AS$5</f>
        <v>1.9538613311576207E+34</v>
      </c>
      <c r="O33" s="39">
        <f>$AR$5</f>
        <v>2.6034054115613975E+32</v>
      </c>
      <c r="P33" s="39">
        <f>$AQ$5</f>
        <v>3.4781605591867382E+30</v>
      </c>
      <c r="Q33" s="39">
        <f>$AP$5</f>
        <v>4.6613881837492098E+28</v>
      </c>
      <c r="R33" s="39">
        <f>$AO$5</f>
        <v>6.2701584820619147E+26</v>
      </c>
      <c r="S33" s="39">
        <f>$AN$5</f>
        <v>8.4708966672821023E+24</v>
      </c>
      <c r="T33" s="39">
        <f>$AM$5</f>
        <v>1.1503166289706361E+23</v>
      </c>
      <c r="U33" s="39">
        <f>$AL$5</f>
        <v>1.5716684413122047E+21</v>
      </c>
      <c r="V33" s="39">
        <f>$AK$5</f>
        <v>2.162994034885931E+19</v>
      </c>
      <c r="W33" s="39">
        <f>$AJ$5</f>
        <v>3.0024635741202643E+17</v>
      </c>
      <c r="Y33" s="22"/>
    </row>
    <row r="34" spans="11:25">
      <c r="L34" s="39">
        <f>$AT$5</f>
        <v>1.4697437693587362E+36</v>
      </c>
      <c r="M34" s="63">
        <f>$BF$5</f>
        <v>4.3074374358992288E+16</v>
      </c>
      <c r="N34" s="39">
        <f>$AR$5</f>
        <v>2.6034054115613975E+32</v>
      </c>
      <c r="O34" s="39">
        <f>$AQ$5</f>
        <v>3.4781605591867382E+30</v>
      </c>
      <c r="P34" s="39">
        <f>$AP$5</f>
        <v>4.6613881837492098E+28</v>
      </c>
      <c r="Q34" s="39">
        <f>$AO$5</f>
        <v>6.2701584820619147E+26</v>
      </c>
      <c r="R34" s="39">
        <f>$AN$5</f>
        <v>8.4708966672821023E+24</v>
      </c>
      <c r="S34" s="39">
        <f>$AM$5</f>
        <v>1.1503166289706361E+23</v>
      </c>
      <c r="T34" s="39">
        <f>$AL$5</f>
        <v>1.5716684413122047E+21</v>
      </c>
      <c r="U34" s="39">
        <f>$AK$5</f>
        <v>2.162994034885931E+19</v>
      </c>
      <c r="V34" s="39">
        <f>$AJ$5</f>
        <v>3.0024635741202643E+17</v>
      </c>
      <c r="W34" s="39">
        <f>$AI$5</f>
        <v>4210038387792135</v>
      </c>
    </row>
    <row r="35" spans="11:25">
      <c r="L35" s="39">
        <f>$AS$5</f>
        <v>1.9538613311576207E+34</v>
      </c>
      <c r="M35" s="63">
        <f>$BE$5</f>
        <v>603964096749226</v>
      </c>
      <c r="N35" s="39">
        <f>$AQ$5</f>
        <v>3.4781605591867382E+30</v>
      </c>
      <c r="O35" s="39">
        <f>$AP$5</f>
        <v>4.6613881837492098E+28</v>
      </c>
      <c r="P35" s="39">
        <f>$AO$5</f>
        <v>6.2701584820619147E+26</v>
      </c>
      <c r="Q35" s="39">
        <f>$AN$5</f>
        <v>8.4708966672821023E+24</v>
      </c>
      <c r="R35" s="39">
        <f>$AM$5</f>
        <v>1.1503166289706361E+23</v>
      </c>
      <c r="S35" s="39">
        <f>$AL$5</f>
        <v>1.5716684413122047E+21</v>
      </c>
      <c r="T35" s="39">
        <f>$AK$5</f>
        <v>2.162994034885931E+19</v>
      </c>
      <c r="U35" s="39">
        <f>$AJ$5</f>
        <v>3.0024635741202643E+17</v>
      </c>
      <c r="V35" s="39">
        <f>$AI$5</f>
        <v>4210038387792135</v>
      </c>
      <c r="W35" s="39">
        <f>$AH$5</f>
        <v>59732129675791</v>
      </c>
    </row>
    <row r="36" spans="11:25">
      <c r="L36" s="39">
        <f>$AR$5</f>
        <v>2.6034054115613975E+32</v>
      </c>
      <c r="M36" s="63">
        <f>$BD$5</f>
        <v>8565991486948</v>
      </c>
      <c r="N36" s="39">
        <f>$AP$5</f>
        <v>4.6613881837492098E+28</v>
      </c>
      <c r="O36" s="39">
        <f>$AO$5</f>
        <v>6.2701584820619147E+26</v>
      </c>
      <c r="P36" s="39">
        <f>$AN$5</f>
        <v>8.4708966672821023E+24</v>
      </c>
      <c r="Q36" s="39">
        <f>$AM$5</f>
        <v>1.1503166289706361E+23</v>
      </c>
      <c r="R36" s="39">
        <f>$AL$5</f>
        <v>1.5716684413122047E+21</v>
      </c>
      <c r="S36" s="39">
        <f>$AK$5</f>
        <v>2.162994034885931E+19</v>
      </c>
      <c r="T36" s="39">
        <f>$AJ$5</f>
        <v>3.0024635741202643E+17</v>
      </c>
      <c r="U36" s="39">
        <f>$AI$5</f>
        <v>4210038387792135</v>
      </c>
      <c r="V36" s="39">
        <f>$AH$5</f>
        <v>59732129675791</v>
      </c>
      <c r="W36" s="39">
        <f>$AG$5</f>
        <v>859047860295</v>
      </c>
    </row>
    <row r="37" spans="11:25">
      <c r="L37" s="39">
        <f>$AQ$5</f>
        <v>3.4781605591867382E+30</v>
      </c>
      <c r="M37" s="63">
        <f>$BC$5</f>
        <v>123100393474</v>
      </c>
      <c r="N37" s="39">
        <f>$AO$5</f>
        <v>6.2701584820619147E+26</v>
      </c>
      <c r="O37" s="39">
        <f>$AN$5</f>
        <v>8.4708966672821023E+24</v>
      </c>
      <c r="P37" s="39">
        <f>$AM$5</f>
        <v>1.1503166289706361E+23</v>
      </c>
      <c r="Q37" s="39">
        <f>$AL$5</f>
        <v>1.5716684413122047E+21</v>
      </c>
      <c r="R37" s="39">
        <f>$AK$5</f>
        <v>2.162994034885931E+19</v>
      </c>
      <c r="S37" s="39">
        <f>$AJ$5</f>
        <v>3.0024635741202643E+17</v>
      </c>
      <c r="T37" s="39">
        <f>$AI$5</f>
        <v>4210038387792135</v>
      </c>
      <c r="U37" s="39">
        <f>$AH$5</f>
        <v>59732129675791</v>
      </c>
      <c r="V37" s="39">
        <f>$AG$5</f>
        <v>859047860295</v>
      </c>
      <c r="W37" s="39">
        <f>$AF$5</f>
        <v>12545691535</v>
      </c>
    </row>
    <row r="38" spans="11:25">
      <c r="L38" s="39">
        <f>$AP$5</f>
        <v>4.6613881837492098E+28</v>
      </c>
      <c r="M38" s="63">
        <f>$BB$5</f>
        <v>1795576924</v>
      </c>
      <c r="N38" s="39">
        <f>$AN$5</f>
        <v>8.4708966672821023E+24</v>
      </c>
      <c r="O38" s="39">
        <f>$AM$5</f>
        <v>1.1503166289706361E+23</v>
      </c>
      <c r="P38" s="39">
        <f>$AL$5</f>
        <v>1.5716684413122047E+21</v>
      </c>
      <c r="Q38" s="39">
        <f>$AK$5</f>
        <v>2.162994034885931E+19</v>
      </c>
      <c r="R38" s="39">
        <f>$AJ$5</f>
        <v>3.0024635741202643E+17</v>
      </c>
      <c r="S38" s="39">
        <f>$AI$5</f>
        <v>4210038387792135</v>
      </c>
      <c r="T38" s="39">
        <f>$AH$5</f>
        <v>59732129675791</v>
      </c>
      <c r="U38" s="39">
        <f>$AG$5</f>
        <v>859047860295</v>
      </c>
      <c r="V38" s="39">
        <f>$AF$5</f>
        <v>12545691535</v>
      </c>
      <c r="W38" s="39">
        <f>$AE$5</f>
        <v>186368535</v>
      </c>
    </row>
    <row r="39" spans="11:25">
      <c r="L39" s="39">
        <f>$AO$5</f>
        <v>6.2701584820619147E+26</v>
      </c>
      <c r="M39" s="63">
        <f>$BA$5</f>
        <v>26626546</v>
      </c>
      <c r="N39" s="39">
        <f>$AM$5</f>
        <v>1.1503166289706361E+23</v>
      </c>
      <c r="O39" s="39">
        <f>$AL$5</f>
        <v>1.5716684413122047E+21</v>
      </c>
      <c r="P39" s="39">
        <f>$AK$5</f>
        <v>2.162994034885931E+19</v>
      </c>
      <c r="Q39" s="39">
        <f>$AJ$5</f>
        <v>3.0024635741202643E+17</v>
      </c>
      <c r="R39" s="39">
        <f>$AI$5</f>
        <v>4210038387792135</v>
      </c>
      <c r="S39" s="39">
        <f>$AH$5</f>
        <v>59732129675791</v>
      </c>
      <c r="T39" s="39">
        <f>$AG$5</f>
        <v>859047860295</v>
      </c>
      <c r="U39" s="39">
        <f>$AF$5</f>
        <v>12545691535</v>
      </c>
      <c r="V39" s="39">
        <f>$AE$5</f>
        <v>186368535</v>
      </c>
      <c r="W39" s="39">
        <f>$AD$5</f>
        <v>2820151</v>
      </c>
    </row>
    <row r="40" spans="11:25">
      <c r="L40" s="39">
        <f>$AN$5</f>
        <v>8.4708966672821023E+24</v>
      </c>
      <c r="M40" s="63">
        <f>$AZ$5</f>
        <v>401968</v>
      </c>
      <c r="N40" s="39">
        <f>$AL$5</f>
        <v>1.5716684413122047E+21</v>
      </c>
      <c r="O40" s="39">
        <f>$AK$5</f>
        <v>2.162994034885931E+19</v>
      </c>
      <c r="P40" s="39">
        <f>$AJ$5</f>
        <v>3.0024635741202643E+17</v>
      </c>
      <c r="Q40" s="39">
        <f>$AI$5</f>
        <v>4210038387792135</v>
      </c>
      <c r="R40" s="39">
        <f>$AH$5</f>
        <v>59732129675791</v>
      </c>
      <c r="S40" s="39">
        <f>$AG$5</f>
        <v>859047860295</v>
      </c>
      <c r="T40" s="39">
        <f>$AF$5</f>
        <v>12545691535</v>
      </c>
      <c r="U40" s="39">
        <f>$AE$5</f>
        <v>186368535</v>
      </c>
      <c r="V40" s="39">
        <f>$AD$5</f>
        <v>2820151</v>
      </c>
      <c r="W40" s="39">
        <f>$AC$5</f>
        <v>43515</v>
      </c>
    </row>
    <row r="41" spans="11:25">
      <c r="L41" s="39">
        <f>$AM$5</f>
        <v>1.1503166289706361E+23</v>
      </c>
      <c r="M41" s="63">
        <f>$AY$5</f>
        <v>6184</v>
      </c>
      <c r="N41" s="39">
        <f>$AK$5</f>
        <v>2.162994034885931E+19</v>
      </c>
      <c r="O41" s="39">
        <f>$AJ$5</f>
        <v>3.0024635741202643E+17</v>
      </c>
      <c r="P41" s="39">
        <f>$AI$5</f>
        <v>4210038387792135</v>
      </c>
      <c r="Q41" s="39">
        <f>$AH$5</f>
        <v>59732129675791</v>
      </c>
      <c r="R41" s="39">
        <f>$AG$5</f>
        <v>859047860295</v>
      </c>
      <c r="S41" s="39">
        <f>$AF$5</f>
        <v>12545691535</v>
      </c>
      <c r="T41" s="39">
        <f>$AE$5</f>
        <v>186368535</v>
      </c>
      <c r="U41" s="39">
        <f>$AD$5</f>
        <v>2820151</v>
      </c>
      <c r="V41" s="39">
        <f>$AC$5</f>
        <v>43515</v>
      </c>
      <c r="W41" s="39">
        <f>$AB$5</f>
        <v>685</v>
      </c>
    </row>
    <row r="42" spans="11:25" ht="15.75" thickBot="1">
      <c r="K42" t="s">
        <v>70</v>
      </c>
      <c r="L42" s="70">
        <f>$AL$5</f>
        <v>1.5716684413122047E+21</v>
      </c>
      <c r="M42" s="71">
        <f>$AX$5</f>
        <v>97</v>
      </c>
      <c r="N42" s="70">
        <f>$AJ$5</f>
        <v>3.0024635741202643E+17</v>
      </c>
      <c r="O42" s="70">
        <f>$AI$5</f>
        <v>4210038387792135</v>
      </c>
      <c r="P42" s="70">
        <f>$AH$5</f>
        <v>59732129675791</v>
      </c>
      <c r="Q42" s="70">
        <f>$AG$5</f>
        <v>859047860295</v>
      </c>
      <c r="R42" s="70">
        <f>$AF$5</f>
        <v>12545691535</v>
      </c>
      <c r="S42" s="70">
        <f>$AE$5</f>
        <v>186368535</v>
      </c>
      <c r="T42" s="70">
        <f>$AD$5</f>
        <v>2820151</v>
      </c>
      <c r="U42" s="70">
        <f>$AC$5</f>
        <v>43515</v>
      </c>
      <c r="V42" s="70">
        <f>$AB$5</f>
        <v>685</v>
      </c>
      <c r="W42" s="70">
        <f>$AB$2</f>
        <v>11</v>
      </c>
      <c r="X42" s="16" t="str">
        <f>[1]!xDiv([1]!xMatDet(L31:W42),[1]!xMatDet(L43:W54))</f>
        <v>-9.86797168426707151288800579456E-13</v>
      </c>
    </row>
    <row r="43" spans="11:25">
      <c r="L43" s="39">
        <f>$AW$5</f>
        <v>6.3242912419945786E+41</v>
      </c>
      <c r="M43" s="39">
        <f>$AV$5</f>
        <v>8.3638183359412491E+39</v>
      </c>
      <c r="N43" s="39">
        <f>$AU$5</f>
        <v>1.1077700566821677E+38</v>
      </c>
      <c r="O43" s="39">
        <f>$AT$5</f>
        <v>1.4697437693587362E+36</v>
      </c>
      <c r="P43" s="39">
        <f>$AS$5</f>
        <v>1.9538613311576207E+34</v>
      </c>
      <c r="Q43" s="39">
        <f>$AR$5</f>
        <v>2.6034054115613975E+32</v>
      </c>
      <c r="R43" s="39">
        <f>$AQ$5</f>
        <v>3.4781605591867382E+30</v>
      </c>
      <c r="S43" s="39">
        <f>$AP$5</f>
        <v>4.6613881837492098E+28</v>
      </c>
      <c r="T43" s="39">
        <f>$AO$5</f>
        <v>6.2701584820619147E+26</v>
      </c>
      <c r="U43" s="39">
        <f>$AN$5</f>
        <v>8.4708966672821023E+24</v>
      </c>
      <c r="V43" s="39">
        <f>$AM$5</f>
        <v>1.1503166289706361E+23</v>
      </c>
      <c r="W43" s="39">
        <f>$AL$5</f>
        <v>1.5716684413122047E+21</v>
      </c>
    </row>
    <row r="44" spans="11:25">
      <c r="L44" s="39">
        <f>$AV$5</f>
        <v>8.3638183359412491E+39</v>
      </c>
      <c r="M44" s="39">
        <f>$AU$5</f>
        <v>1.1077700566821677E+38</v>
      </c>
      <c r="N44" s="39">
        <f>$AT$5</f>
        <v>1.4697437693587362E+36</v>
      </c>
      <c r="O44" s="39">
        <f>$AS$5</f>
        <v>1.9538613311576207E+34</v>
      </c>
      <c r="P44" s="39">
        <f>$AR$5</f>
        <v>2.6034054115613975E+32</v>
      </c>
      <c r="Q44" s="39">
        <f>$AQ$5</f>
        <v>3.4781605591867382E+30</v>
      </c>
      <c r="R44" s="39">
        <f>$AP$5</f>
        <v>4.6613881837492098E+28</v>
      </c>
      <c r="S44" s="39">
        <f>$AO$5</f>
        <v>6.2701584820619147E+26</v>
      </c>
      <c r="T44" s="39">
        <f>$AN$5</f>
        <v>8.4708966672821023E+24</v>
      </c>
      <c r="U44" s="39">
        <f>$AM$5</f>
        <v>1.1503166289706361E+23</v>
      </c>
      <c r="V44" s="39">
        <f>$AL$5</f>
        <v>1.5716684413122047E+21</v>
      </c>
      <c r="W44" s="39">
        <f>$AK$5</f>
        <v>2.162994034885931E+19</v>
      </c>
    </row>
    <row r="45" spans="11:25">
      <c r="L45" s="39">
        <f>$AU$5</f>
        <v>1.1077700566821677E+38</v>
      </c>
      <c r="M45" s="39">
        <f>$AT$5</f>
        <v>1.4697437693587362E+36</v>
      </c>
      <c r="N45" s="39">
        <f>$AS$5</f>
        <v>1.9538613311576207E+34</v>
      </c>
      <c r="O45" s="39">
        <f>$AR$5</f>
        <v>2.6034054115613975E+32</v>
      </c>
      <c r="P45" s="39">
        <f>$AQ$5</f>
        <v>3.4781605591867382E+30</v>
      </c>
      <c r="Q45" s="39">
        <f>$AP$5</f>
        <v>4.6613881837492098E+28</v>
      </c>
      <c r="R45" s="39">
        <f>$AO$5</f>
        <v>6.2701584820619147E+26</v>
      </c>
      <c r="S45" s="39">
        <f>$AN$5</f>
        <v>8.4708966672821023E+24</v>
      </c>
      <c r="T45" s="39">
        <f>$AM$5</f>
        <v>1.1503166289706361E+23</v>
      </c>
      <c r="U45" s="39">
        <f>$AL$5</f>
        <v>1.5716684413122047E+21</v>
      </c>
      <c r="V45" s="39">
        <f>$AK$5</f>
        <v>2.162994034885931E+19</v>
      </c>
      <c r="W45" s="39">
        <f>$AJ$5</f>
        <v>3.0024635741202643E+17</v>
      </c>
    </row>
    <row r="46" spans="11:25">
      <c r="L46" s="39">
        <f>$AT$5</f>
        <v>1.4697437693587362E+36</v>
      </c>
      <c r="M46" s="39">
        <f>$AS$5</f>
        <v>1.9538613311576207E+34</v>
      </c>
      <c r="N46" s="39">
        <f>$AR$5</f>
        <v>2.6034054115613975E+32</v>
      </c>
      <c r="O46" s="39">
        <f>$AQ$5</f>
        <v>3.4781605591867382E+30</v>
      </c>
      <c r="P46" s="39">
        <f>$AP$5</f>
        <v>4.6613881837492098E+28</v>
      </c>
      <c r="Q46" s="39">
        <f>$AO$5</f>
        <v>6.2701584820619147E+26</v>
      </c>
      <c r="R46" s="39">
        <f>$AN$5</f>
        <v>8.4708966672821023E+24</v>
      </c>
      <c r="S46" s="39">
        <f>$AM$5</f>
        <v>1.1503166289706361E+23</v>
      </c>
      <c r="T46" s="39">
        <f>$AL$5</f>
        <v>1.5716684413122047E+21</v>
      </c>
      <c r="U46" s="39">
        <f>$AK$5</f>
        <v>2.162994034885931E+19</v>
      </c>
      <c r="V46" s="39">
        <f>$AJ$5</f>
        <v>3.0024635741202643E+17</v>
      </c>
      <c r="W46" s="39">
        <f>$AI$5</f>
        <v>4210038387792135</v>
      </c>
    </row>
    <row r="47" spans="11:25">
      <c r="L47" s="39">
        <f>$AS$5</f>
        <v>1.9538613311576207E+34</v>
      </c>
      <c r="M47" s="39">
        <f>$AR$5</f>
        <v>2.6034054115613975E+32</v>
      </c>
      <c r="N47" s="39">
        <f>$AQ$5</f>
        <v>3.4781605591867382E+30</v>
      </c>
      <c r="O47" s="39">
        <f>$AP$5</f>
        <v>4.6613881837492098E+28</v>
      </c>
      <c r="P47" s="39">
        <f>$AO$5</f>
        <v>6.2701584820619147E+26</v>
      </c>
      <c r="Q47" s="39">
        <f>$AN$5</f>
        <v>8.4708966672821023E+24</v>
      </c>
      <c r="R47" s="39">
        <f>$AM$5</f>
        <v>1.1503166289706361E+23</v>
      </c>
      <c r="S47" s="39">
        <f>$AL$5</f>
        <v>1.5716684413122047E+21</v>
      </c>
      <c r="T47" s="39">
        <f>$AK$5</f>
        <v>2.162994034885931E+19</v>
      </c>
      <c r="U47" s="39">
        <f>$AJ$5</f>
        <v>3.0024635741202643E+17</v>
      </c>
      <c r="V47" s="39">
        <f>$AI$5</f>
        <v>4210038387792135</v>
      </c>
      <c r="W47" s="39">
        <f>$AH$5</f>
        <v>59732129675791</v>
      </c>
    </row>
    <row r="48" spans="11:25">
      <c r="L48" s="39">
        <f>$AR$5</f>
        <v>2.6034054115613975E+32</v>
      </c>
      <c r="M48" s="39">
        <f>$AQ$5</f>
        <v>3.4781605591867382E+30</v>
      </c>
      <c r="N48" s="39">
        <f>$AP$5</f>
        <v>4.6613881837492098E+28</v>
      </c>
      <c r="O48" s="39">
        <f>$AO$5</f>
        <v>6.2701584820619147E+26</v>
      </c>
      <c r="P48" s="39">
        <f>$AN$5</f>
        <v>8.4708966672821023E+24</v>
      </c>
      <c r="Q48" s="39">
        <f>$AM$5</f>
        <v>1.1503166289706361E+23</v>
      </c>
      <c r="R48" s="39">
        <f>$AL$5</f>
        <v>1.5716684413122047E+21</v>
      </c>
      <c r="S48" s="39">
        <f>$AK$5</f>
        <v>2.162994034885931E+19</v>
      </c>
      <c r="T48" s="39">
        <f>$AJ$5</f>
        <v>3.0024635741202643E+17</v>
      </c>
      <c r="U48" s="39">
        <f>$AI$5</f>
        <v>4210038387792135</v>
      </c>
      <c r="V48" s="39">
        <f>$AH$5</f>
        <v>59732129675791</v>
      </c>
      <c r="W48" s="39">
        <f>$AG$5</f>
        <v>859047860295</v>
      </c>
    </row>
    <row r="49" spans="12:25">
      <c r="L49" s="39">
        <f>$AQ$5</f>
        <v>3.4781605591867382E+30</v>
      </c>
      <c r="M49" s="39">
        <f>$AP$5</f>
        <v>4.6613881837492098E+28</v>
      </c>
      <c r="N49" s="39">
        <f>$AO$5</f>
        <v>6.2701584820619147E+26</v>
      </c>
      <c r="O49" s="39">
        <f>$AN$5</f>
        <v>8.4708966672821023E+24</v>
      </c>
      <c r="P49" s="39">
        <f>$AM$5</f>
        <v>1.1503166289706361E+23</v>
      </c>
      <c r="Q49" s="39">
        <f>$AL$5</f>
        <v>1.5716684413122047E+21</v>
      </c>
      <c r="R49" s="39">
        <f>$AK$5</f>
        <v>2.162994034885931E+19</v>
      </c>
      <c r="S49" s="39">
        <f>$AJ$5</f>
        <v>3.0024635741202643E+17</v>
      </c>
      <c r="T49" s="39">
        <f>$AI$5</f>
        <v>4210038387792135</v>
      </c>
      <c r="U49" s="39">
        <f>$AH$5</f>
        <v>59732129675791</v>
      </c>
      <c r="V49" s="39">
        <f>$AG$5</f>
        <v>859047860295</v>
      </c>
      <c r="W49" s="39">
        <f>$AF$5</f>
        <v>12545691535</v>
      </c>
    </row>
    <row r="50" spans="12:25">
      <c r="L50" s="39">
        <f>$AP$5</f>
        <v>4.6613881837492098E+28</v>
      </c>
      <c r="M50" s="39">
        <f>$AO$5</f>
        <v>6.2701584820619147E+26</v>
      </c>
      <c r="N50" s="39">
        <f>$AN$5</f>
        <v>8.4708966672821023E+24</v>
      </c>
      <c r="O50" s="39">
        <f>$AM$5</f>
        <v>1.1503166289706361E+23</v>
      </c>
      <c r="P50" s="39">
        <f>$AL$5</f>
        <v>1.5716684413122047E+21</v>
      </c>
      <c r="Q50" s="39">
        <f>$AK$5</f>
        <v>2.162994034885931E+19</v>
      </c>
      <c r="R50" s="39">
        <f>$AJ$5</f>
        <v>3.0024635741202643E+17</v>
      </c>
      <c r="S50" s="39">
        <f>$AI$5</f>
        <v>4210038387792135</v>
      </c>
      <c r="T50" s="39">
        <f>$AH$5</f>
        <v>59732129675791</v>
      </c>
      <c r="U50" s="39">
        <f>$AG$5</f>
        <v>859047860295</v>
      </c>
      <c r="V50" s="39">
        <f>$AF$5</f>
        <v>12545691535</v>
      </c>
      <c r="W50" s="39">
        <f>$AE$5</f>
        <v>186368535</v>
      </c>
      <c r="Y50" s="16"/>
    </row>
    <row r="51" spans="12:25">
      <c r="L51" s="39">
        <f>$AO$5</f>
        <v>6.2701584820619147E+26</v>
      </c>
      <c r="M51" s="39">
        <f>$AN$5</f>
        <v>8.4708966672821023E+24</v>
      </c>
      <c r="N51" s="39">
        <f>$AM$5</f>
        <v>1.1503166289706361E+23</v>
      </c>
      <c r="O51" s="39">
        <f>$AL$5</f>
        <v>1.5716684413122047E+21</v>
      </c>
      <c r="P51" s="39">
        <f>$AK$5</f>
        <v>2.162994034885931E+19</v>
      </c>
      <c r="Q51" s="39">
        <f>$AJ$5</f>
        <v>3.0024635741202643E+17</v>
      </c>
      <c r="R51" s="39">
        <f>$AI$5</f>
        <v>4210038387792135</v>
      </c>
      <c r="S51" s="39">
        <f>$AH$5</f>
        <v>59732129675791</v>
      </c>
      <c r="T51" s="39">
        <f>$AG$5</f>
        <v>859047860295</v>
      </c>
      <c r="U51" s="39">
        <f>$AF$5</f>
        <v>12545691535</v>
      </c>
      <c r="V51" s="39">
        <f>$AE$5</f>
        <v>186368535</v>
      </c>
      <c r="W51" s="39">
        <f>$AD$5</f>
        <v>2820151</v>
      </c>
      <c r="Y51" s="24"/>
    </row>
    <row r="52" spans="12:25">
      <c r="L52" s="39">
        <f>$AN$5</f>
        <v>8.4708966672821023E+24</v>
      </c>
      <c r="M52" s="39">
        <f>$AM$5</f>
        <v>1.1503166289706361E+23</v>
      </c>
      <c r="N52" s="39">
        <f>$AL$5</f>
        <v>1.5716684413122047E+21</v>
      </c>
      <c r="O52" s="39">
        <f>$AK$5</f>
        <v>2.162994034885931E+19</v>
      </c>
      <c r="P52" s="39">
        <f>$AJ$5</f>
        <v>3.0024635741202643E+17</v>
      </c>
      <c r="Q52" s="39">
        <f>$AI$5</f>
        <v>4210038387792135</v>
      </c>
      <c r="R52" s="39">
        <f>$AH$5</f>
        <v>59732129675791</v>
      </c>
      <c r="S52" s="39">
        <f>$AG$5</f>
        <v>859047860295</v>
      </c>
      <c r="T52" s="39">
        <f>$AF$5</f>
        <v>12545691535</v>
      </c>
      <c r="U52" s="39">
        <f>$AE$5</f>
        <v>186368535</v>
      </c>
      <c r="V52" s="39">
        <f>$AD$5</f>
        <v>2820151</v>
      </c>
      <c r="W52" s="39">
        <f>$AC$5</f>
        <v>43515</v>
      </c>
    </row>
    <row r="53" spans="12:25">
      <c r="L53" s="39">
        <f>$AM$5</f>
        <v>1.1503166289706361E+23</v>
      </c>
      <c r="M53" s="39">
        <f>$AL$5</f>
        <v>1.5716684413122047E+21</v>
      </c>
      <c r="N53" s="39">
        <f>$AK$5</f>
        <v>2.162994034885931E+19</v>
      </c>
      <c r="O53" s="39">
        <f>$AJ$5</f>
        <v>3.0024635741202643E+17</v>
      </c>
      <c r="P53" s="39">
        <f>$AI$5</f>
        <v>4210038387792135</v>
      </c>
      <c r="Q53" s="39">
        <f>$AH$5</f>
        <v>59732129675791</v>
      </c>
      <c r="R53" s="39">
        <f>$AG$5</f>
        <v>859047860295</v>
      </c>
      <c r="S53" s="39">
        <f>$AF$5</f>
        <v>12545691535</v>
      </c>
      <c r="T53" s="39">
        <f>$AE$5</f>
        <v>186368535</v>
      </c>
      <c r="U53" s="39">
        <f>$AD$5</f>
        <v>2820151</v>
      </c>
      <c r="V53" s="39">
        <f>$AC$5</f>
        <v>43515</v>
      </c>
      <c r="W53" s="39">
        <f>$AB$5</f>
        <v>685</v>
      </c>
    </row>
    <row r="54" spans="12:25">
      <c r="L54" s="39">
        <f>$AL$5</f>
        <v>1.5716684413122047E+21</v>
      </c>
      <c r="M54" s="39">
        <f>$AK$5</f>
        <v>2.162994034885931E+19</v>
      </c>
      <c r="N54" s="39">
        <f>$AJ$5</f>
        <v>3.0024635741202643E+17</v>
      </c>
      <c r="O54" s="39">
        <f>$AI$5</f>
        <v>4210038387792135</v>
      </c>
      <c r="P54" s="39">
        <f>$AH$5</f>
        <v>59732129675791</v>
      </c>
      <c r="Q54" s="39">
        <f>$AG$5</f>
        <v>859047860295</v>
      </c>
      <c r="R54" s="39">
        <f>$AF$5</f>
        <v>12545691535</v>
      </c>
      <c r="S54" s="39">
        <f>$AE$5</f>
        <v>186368535</v>
      </c>
      <c r="T54" s="39">
        <f>$AD$5</f>
        <v>2820151</v>
      </c>
      <c r="U54" s="39">
        <f>$AC$5</f>
        <v>43515</v>
      </c>
      <c r="V54" s="39">
        <f>$AB$5</f>
        <v>685</v>
      </c>
      <c r="W54" s="39">
        <f>$AB$2</f>
        <v>11</v>
      </c>
    </row>
    <row r="55" spans="12:25"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</row>
    <row r="56" spans="12:25"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</row>
    <row r="57" spans="12:25">
      <c r="L57" s="39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</row>
    <row r="58" spans="12:25">
      <c r="L58" s="39">
        <f>$AW$5</f>
        <v>6.3242912419945786E+41</v>
      </c>
      <c r="M58" s="39">
        <f>$AV$5</f>
        <v>8.3638183359412491E+39</v>
      </c>
      <c r="N58" s="63">
        <f>$BI$5</f>
        <v>1.6483612613248043E+22</v>
      </c>
      <c r="O58" s="39">
        <f>$AT$5</f>
        <v>1.4697437693587362E+36</v>
      </c>
      <c r="P58" s="39">
        <f>$AS$5</f>
        <v>1.9538613311576207E+34</v>
      </c>
      <c r="Q58" s="39">
        <f>$AR$5</f>
        <v>2.6034054115613975E+32</v>
      </c>
      <c r="R58" s="39">
        <f>$AQ$5</f>
        <v>3.4781605591867382E+30</v>
      </c>
      <c r="S58" s="39">
        <f>$AP$5</f>
        <v>4.6613881837492098E+28</v>
      </c>
      <c r="T58" s="39">
        <f>$AO$5</f>
        <v>6.2701584820619147E+26</v>
      </c>
      <c r="U58" s="39">
        <f>$AN$5</f>
        <v>8.4708966672821023E+24</v>
      </c>
      <c r="V58" s="39">
        <f>$AM$5</f>
        <v>1.1503166289706361E+23</v>
      </c>
      <c r="W58" s="39">
        <f>$AL$5</f>
        <v>1.5716684413122047E+21</v>
      </c>
    </row>
    <row r="59" spans="12:25">
      <c r="L59" s="39">
        <f>$AV$5</f>
        <v>8.3638183359412491E+39</v>
      </c>
      <c r="M59" s="39">
        <f>$AU$5</f>
        <v>1.1077700566821677E+38</v>
      </c>
      <c r="N59" s="63">
        <f>$BH$5</f>
        <v>2.2533742029544515E+20</v>
      </c>
      <c r="O59" s="39">
        <f>$AS$5</f>
        <v>1.9538613311576207E+34</v>
      </c>
      <c r="P59" s="39">
        <f>$AR$5</f>
        <v>2.6034054115613975E+32</v>
      </c>
      <c r="Q59" s="39">
        <f>$AQ$5</f>
        <v>3.4781605591867382E+30</v>
      </c>
      <c r="R59" s="39">
        <f>$AP$5</f>
        <v>4.6613881837492098E+28</v>
      </c>
      <c r="S59" s="39">
        <f>$AO$5</f>
        <v>6.2701584820619147E+26</v>
      </c>
      <c r="T59" s="39">
        <f>$AN$5</f>
        <v>8.4708966672821023E+24</v>
      </c>
      <c r="U59" s="39">
        <f>$AM$5</f>
        <v>1.1503166289706361E+23</v>
      </c>
      <c r="V59" s="39">
        <f>$AL$5</f>
        <v>1.5716684413122047E+21</v>
      </c>
      <c r="W59" s="39">
        <f>$AK$5</f>
        <v>2.162994034885931E+19</v>
      </c>
    </row>
    <row r="60" spans="12:25">
      <c r="L60" s="39">
        <f>$AU$5</f>
        <v>1.1077700566821677E+38</v>
      </c>
      <c r="M60" s="39">
        <f>$AT$5</f>
        <v>1.4697437693587362E+36</v>
      </c>
      <c r="N60" s="63">
        <f>$BG$5</f>
        <v>3.1024417127888937E+18</v>
      </c>
      <c r="O60" s="39">
        <f>$AR$5</f>
        <v>2.6034054115613975E+32</v>
      </c>
      <c r="P60" s="39">
        <f>$AQ$5</f>
        <v>3.4781605591867382E+30</v>
      </c>
      <c r="Q60" s="39">
        <f>$AP$5</f>
        <v>4.6613881837492098E+28</v>
      </c>
      <c r="R60" s="39">
        <f>$AO$5</f>
        <v>6.2701584820619147E+26</v>
      </c>
      <c r="S60" s="39">
        <f>$AN$5</f>
        <v>8.4708966672821023E+24</v>
      </c>
      <c r="T60" s="39">
        <f>$AM$5</f>
        <v>1.1503166289706361E+23</v>
      </c>
      <c r="U60" s="39">
        <f>$AL$5</f>
        <v>1.5716684413122047E+21</v>
      </c>
      <c r="V60" s="39">
        <f>$AK$5</f>
        <v>2.162994034885931E+19</v>
      </c>
      <c r="W60" s="39">
        <f>$AJ$5</f>
        <v>3.0024635741202643E+17</v>
      </c>
      <c r="Y60" s="16"/>
    </row>
    <row r="61" spans="12:25">
      <c r="L61" s="39">
        <f>$AT$5</f>
        <v>1.4697437693587362E+36</v>
      </c>
      <c r="M61" s="39">
        <f>$AS$5</f>
        <v>1.9538613311576207E+34</v>
      </c>
      <c r="N61" s="63">
        <f>$BF$5</f>
        <v>4.3074374358992288E+16</v>
      </c>
      <c r="O61" s="39">
        <f>$AQ$5</f>
        <v>3.4781605591867382E+30</v>
      </c>
      <c r="P61" s="39">
        <f>$AP$5</f>
        <v>4.6613881837492098E+28</v>
      </c>
      <c r="Q61" s="39">
        <f>$AO$5</f>
        <v>6.2701584820619147E+26</v>
      </c>
      <c r="R61" s="39">
        <f>$AN$5</f>
        <v>8.4708966672821023E+24</v>
      </c>
      <c r="S61" s="39">
        <f>$AM$5</f>
        <v>1.1503166289706361E+23</v>
      </c>
      <c r="T61" s="39">
        <f>$AL$5</f>
        <v>1.5716684413122047E+21</v>
      </c>
      <c r="U61" s="39">
        <f>$AK$5</f>
        <v>2.162994034885931E+19</v>
      </c>
      <c r="V61" s="39">
        <f>$AJ$5</f>
        <v>3.0024635741202643E+17</v>
      </c>
      <c r="W61" s="39">
        <f>$AI$5</f>
        <v>4210038387792135</v>
      </c>
      <c r="Y61" s="22"/>
    </row>
    <row r="62" spans="12:25">
      <c r="L62" s="39">
        <f>$AS$5</f>
        <v>1.9538613311576207E+34</v>
      </c>
      <c r="M62" s="39">
        <f>$AR$5</f>
        <v>2.6034054115613975E+32</v>
      </c>
      <c r="N62" s="63">
        <f>$BE$5</f>
        <v>603964096749226</v>
      </c>
      <c r="O62" s="39">
        <f>$AP$5</f>
        <v>4.6613881837492098E+28</v>
      </c>
      <c r="P62" s="39">
        <f>$AO$5</f>
        <v>6.2701584820619147E+26</v>
      </c>
      <c r="Q62" s="39">
        <f>$AN$5</f>
        <v>8.4708966672821023E+24</v>
      </c>
      <c r="R62" s="39">
        <f>$AM$5</f>
        <v>1.1503166289706361E+23</v>
      </c>
      <c r="S62" s="39">
        <f>$AL$5</f>
        <v>1.5716684413122047E+21</v>
      </c>
      <c r="T62" s="39">
        <f>$AK$5</f>
        <v>2.162994034885931E+19</v>
      </c>
      <c r="U62" s="39">
        <f>$AJ$5</f>
        <v>3.0024635741202643E+17</v>
      </c>
      <c r="V62" s="39">
        <f>$AI$5</f>
        <v>4210038387792135</v>
      </c>
      <c r="W62" s="39">
        <f>$AH$5</f>
        <v>59732129675791</v>
      </c>
    </row>
    <row r="63" spans="12:25">
      <c r="L63" s="39">
        <f>$AR$5</f>
        <v>2.6034054115613975E+32</v>
      </c>
      <c r="M63" s="39">
        <f>$AQ$5</f>
        <v>3.4781605591867382E+30</v>
      </c>
      <c r="N63" s="63">
        <f>$BD$5</f>
        <v>8565991486948</v>
      </c>
      <c r="O63" s="39">
        <f>$AO$5</f>
        <v>6.2701584820619147E+26</v>
      </c>
      <c r="P63" s="39">
        <f>$AN$5</f>
        <v>8.4708966672821023E+24</v>
      </c>
      <c r="Q63" s="39">
        <f>$AM$5</f>
        <v>1.1503166289706361E+23</v>
      </c>
      <c r="R63" s="39">
        <f>$AL$5</f>
        <v>1.5716684413122047E+21</v>
      </c>
      <c r="S63" s="39">
        <f>$AK$5</f>
        <v>2.162994034885931E+19</v>
      </c>
      <c r="T63" s="39">
        <f>$AJ$5</f>
        <v>3.0024635741202643E+17</v>
      </c>
      <c r="U63" s="39">
        <f>$AI$5</f>
        <v>4210038387792135</v>
      </c>
      <c r="V63" s="39">
        <f>$AH$5</f>
        <v>59732129675791</v>
      </c>
      <c r="W63" s="39">
        <f>$AG$5</f>
        <v>859047860295</v>
      </c>
    </row>
    <row r="64" spans="12:25">
      <c r="L64" s="39">
        <f>$AQ$5</f>
        <v>3.4781605591867382E+30</v>
      </c>
      <c r="M64" s="39">
        <f>$AP$5</f>
        <v>4.6613881837492098E+28</v>
      </c>
      <c r="N64" s="63">
        <f>$BC$5</f>
        <v>123100393474</v>
      </c>
      <c r="O64" s="39">
        <f>$AN$5</f>
        <v>8.4708966672821023E+24</v>
      </c>
      <c r="P64" s="39">
        <f>$AM$5</f>
        <v>1.1503166289706361E+23</v>
      </c>
      <c r="Q64" s="39">
        <f>$AL$5</f>
        <v>1.5716684413122047E+21</v>
      </c>
      <c r="R64" s="39">
        <f>$AK$5</f>
        <v>2.162994034885931E+19</v>
      </c>
      <c r="S64" s="39">
        <f>$AJ$5</f>
        <v>3.0024635741202643E+17</v>
      </c>
      <c r="T64" s="39">
        <f>$AI$5</f>
        <v>4210038387792135</v>
      </c>
      <c r="U64" s="39">
        <f>$AH$5</f>
        <v>59732129675791</v>
      </c>
      <c r="V64" s="39">
        <f>$AG$5</f>
        <v>859047860295</v>
      </c>
      <c r="W64" s="39">
        <f>$AF$5</f>
        <v>12545691535</v>
      </c>
    </row>
    <row r="65" spans="11:24">
      <c r="L65" s="39">
        <f>$AP$5</f>
        <v>4.6613881837492098E+28</v>
      </c>
      <c r="M65" s="39">
        <f>$AO$5</f>
        <v>6.2701584820619147E+26</v>
      </c>
      <c r="N65" s="63">
        <f>$BB$5</f>
        <v>1795576924</v>
      </c>
      <c r="O65" s="39">
        <f>$AM$5</f>
        <v>1.1503166289706361E+23</v>
      </c>
      <c r="P65" s="39">
        <f>$AL$5</f>
        <v>1.5716684413122047E+21</v>
      </c>
      <c r="Q65" s="39">
        <f>$AK$5</f>
        <v>2.162994034885931E+19</v>
      </c>
      <c r="R65" s="39">
        <f>$AJ$5</f>
        <v>3.0024635741202643E+17</v>
      </c>
      <c r="S65" s="39">
        <f>$AI$5</f>
        <v>4210038387792135</v>
      </c>
      <c r="T65" s="39">
        <f>$AH$5</f>
        <v>59732129675791</v>
      </c>
      <c r="U65" s="39">
        <f>$AG$5</f>
        <v>859047860295</v>
      </c>
      <c r="V65" s="39">
        <f>$AF$5</f>
        <v>12545691535</v>
      </c>
      <c r="W65" s="39">
        <f>$AE$5</f>
        <v>186368535</v>
      </c>
    </row>
    <row r="66" spans="11:24">
      <c r="L66" s="39">
        <f>$AO$5</f>
        <v>6.2701584820619147E+26</v>
      </c>
      <c r="M66" s="39">
        <f>$AN$5</f>
        <v>8.4708966672821023E+24</v>
      </c>
      <c r="N66" s="63">
        <f>$BA$5</f>
        <v>26626546</v>
      </c>
      <c r="O66" s="39">
        <f>$AL$5</f>
        <v>1.5716684413122047E+21</v>
      </c>
      <c r="P66" s="39">
        <f>$AK$5</f>
        <v>2.162994034885931E+19</v>
      </c>
      <c r="Q66" s="39">
        <f>$AJ$5</f>
        <v>3.0024635741202643E+17</v>
      </c>
      <c r="R66" s="39">
        <f>$AI$5</f>
        <v>4210038387792135</v>
      </c>
      <c r="S66" s="39">
        <f>$AH$5</f>
        <v>59732129675791</v>
      </c>
      <c r="T66" s="39">
        <f>$AG$5</f>
        <v>859047860295</v>
      </c>
      <c r="U66" s="39">
        <f>$AF$5</f>
        <v>12545691535</v>
      </c>
      <c r="V66" s="39">
        <f>$AE$5</f>
        <v>186368535</v>
      </c>
      <c r="W66" s="39">
        <f>$AD$5</f>
        <v>2820151</v>
      </c>
    </row>
    <row r="67" spans="11:24">
      <c r="L67" s="39">
        <f>$AN$5</f>
        <v>8.4708966672821023E+24</v>
      </c>
      <c r="M67" s="39">
        <f>$AM$5</f>
        <v>1.1503166289706361E+23</v>
      </c>
      <c r="N67" s="63">
        <f>$AZ$5</f>
        <v>401968</v>
      </c>
      <c r="O67" s="39">
        <f>$AK$5</f>
        <v>2.162994034885931E+19</v>
      </c>
      <c r="P67" s="39">
        <f>$AJ$5</f>
        <v>3.0024635741202643E+17</v>
      </c>
      <c r="Q67" s="39">
        <f>$AI$5</f>
        <v>4210038387792135</v>
      </c>
      <c r="R67" s="39">
        <f>$AH$5</f>
        <v>59732129675791</v>
      </c>
      <c r="S67" s="39">
        <f>$AG$5</f>
        <v>859047860295</v>
      </c>
      <c r="T67" s="39">
        <f>$AF$5</f>
        <v>12545691535</v>
      </c>
      <c r="U67" s="39">
        <f>$AE$5</f>
        <v>186368535</v>
      </c>
      <c r="V67" s="39">
        <f>$AD$5</f>
        <v>2820151</v>
      </c>
      <c r="W67" s="39">
        <f>$AC$5</f>
        <v>43515</v>
      </c>
    </row>
    <row r="68" spans="11:24">
      <c r="L68" s="39">
        <f>$AM$5</f>
        <v>1.1503166289706361E+23</v>
      </c>
      <c r="M68" s="39">
        <f>$AL$5</f>
        <v>1.5716684413122047E+21</v>
      </c>
      <c r="N68" s="63">
        <f>$AY$5</f>
        <v>6184</v>
      </c>
      <c r="O68" s="39">
        <f>$AJ$5</f>
        <v>3.0024635741202643E+17</v>
      </c>
      <c r="P68" s="39">
        <f>$AI$5</f>
        <v>4210038387792135</v>
      </c>
      <c r="Q68" s="39">
        <f>$AH$5</f>
        <v>59732129675791</v>
      </c>
      <c r="R68" s="39">
        <f>$AG$5</f>
        <v>859047860295</v>
      </c>
      <c r="S68" s="39">
        <f>$AF$5</f>
        <v>12545691535</v>
      </c>
      <c r="T68" s="39">
        <f>$AE$5</f>
        <v>186368535</v>
      </c>
      <c r="U68" s="39">
        <f>$AD$5</f>
        <v>2820151</v>
      </c>
      <c r="V68" s="39">
        <f>$AC$5</f>
        <v>43515</v>
      </c>
      <c r="W68" s="39">
        <f>$AB$5</f>
        <v>685</v>
      </c>
    </row>
    <row r="69" spans="11:24" ht="15.75" thickBot="1">
      <c r="K69" t="s">
        <v>71</v>
      </c>
      <c r="L69" s="70">
        <f>$AL$5</f>
        <v>1.5716684413122047E+21</v>
      </c>
      <c r="M69" s="70">
        <f>$AK$5</f>
        <v>2.162994034885931E+19</v>
      </c>
      <c r="N69" s="71">
        <f>$AX$5</f>
        <v>97</v>
      </c>
      <c r="O69" s="70">
        <f>$AI$5</f>
        <v>4210038387792135</v>
      </c>
      <c r="P69" s="70">
        <f>$AH$5</f>
        <v>59732129675791</v>
      </c>
      <c r="Q69" s="70">
        <f>$AG$5</f>
        <v>859047860295</v>
      </c>
      <c r="R69" s="70">
        <f>$AF$5</f>
        <v>12545691535</v>
      </c>
      <c r="S69" s="70">
        <f>$AE$5</f>
        <v>186368535</v>
      </c>
      <c r="T69" s="70">
        <f>$AD$5</f>
        <v>2820151</v>
      </c>
      <c r="U69" s="70">
        <f>$AC$5</f>
        <v>43515</v>
      </c>
      <c r="V69" s="70">
        <f>$AB$5</f>
        <v>685</v>
      </c>
      <c r="W69" s="70">
        <f>$AB$2</f>
        <v>11</v>
      </c>
      <c r="X69" s="16" t="str">
        <f>[1]!xDiv([1]!xMatDet(L58:W69),[1]!xMatDet(L70:W81))</f>
        <v>2.1758710279444421640365585365E-10</v>
      </c>
    </row>
    <row r="70" spans="11:24">
      <c r="L70" s="39">
        <f>$AW$5</f>
        <v>6.3242912419945786E+41</v>
      </c>
      <c r="M70" s="39">
        <f>$AV$5</f>
        <v>8.3638183359412491E+39</v>
      </c>
      <c r="N70" s="39">
        <f>$AU$5</f>
        <v>1.1077700566821677E+38</v>
      </c>
      <c r="O70" s="39">
        <f>$AT$5</f>
        <v>1.4697437693587362E+36</v>
      </c>
      <c r="P70" s="39">
        <f>$AS$5</f>
        <v>1.9538613311576207E+34</v>
      </c>
      <c r="Q70" s="39">
        <f>$AR$5</f>
        <v>2.6034054115613975E+32</v>
      </c>
      <c r="R70" s="39">
        <f>$AQ$5</f>
        <v>3.4781605591867382E+30</v>
      </c>
      <c r="S70" s="39">
        <f>$AP$5</f>
        <v>4.6613881837492098E+28</v>
      </c>
      <c r="T70" s="39">
        <f>$AO$5</f>
        <v>6.2701584820619147E+26</v>
      </c>
      <c r="U70" s="39">
        <f>$AN$5</f>
        <v>8.4708966672821023E+24</v>
      </c>
      <c r="V70" s="39">
        <f>$AM$5</f>
        <v>1.1503166289706361E+23</v>
      </c>
      <c r="W70" s="39">
        <f>$AL$5</f>
        <v>1.5716684413122047E+21</v>
      </c>
    </row>
    <row r="71" spans="11:24">
      <c r="L71" s="39">
        <f>$AV$5</f>
        <v>8.3638183359412491E+39</v>
      </c>
      <c r="M71" s="39">
        <f>$AU$5</f>
        <v>1.1077700566821677E+38</v>
      </c>
      <c r="N71" s="39">
        <f>$AT$5</f>
        <v>1.4697437693587362E+36</v>
      </c>
      <c r="O71" s="39">
        <f>$AS$5</f>
        <v>1.9538613311576207E+34</v>
      </c>
      <c r="P71" s="39">
        <f>$AR$5</f>
        <v>2.6034054115613975E+32</v>
      </c>
      <c r="Q71" s="39">
        <f>$AQ$5</f>
        <v>3.4781605591867382E+30</v>
      </c>
      <c r="R71" s="39">
        <f>$AP$5</f>
        <v>4.6613881837492098E+28</v>
      </c>
      <c r="S71" s="39">
        <f>$AO$5</f>
        <v>6.2701584820619147E+26</v>
      </c>
      <c r="T71" s="39">
        <f>$AN$5</f>
        <v>8.4708966672821023E+24</v>
      </c>
      <c r="U71" s="39">
        <f>$AM$5</f>
        <v>1.1503166289706361E+23</v>
      </c>
      <c r="V71" s="39">
        <f>$AL$5</f>
        <v>1.5716684413122047E+21</v>
      </c>
      <c r="W71" s="39">
        <f>$AK$5</f>
        <v>2.162994034885931E+19</v>
      </c>
    </row>
    <row r="72" spans="11:24">
      <c r="L72" s="39">
        <f>$AU$5</f>
        <v>1.1077700566821677E+38</v>
      </c>
      <c r="M72" s="39">
        <f>$AT$5</f>
        <v>1.4697437693587362E+36</v>
      </c>
      <c r="N72" s="39">
        <f>$AS$5</f>
        <v>1.9538613311576207E+34</v>
      </c>
      <c r="O72" s="39">
        <f>$AR$5</f>
        <v>2.6034054115613975E+32</v>
      </c>
      <c r="P72" s="39">
        <f>$AQ$5</f>
        <v>3.4781605591867382E+30</v>
      </c>
      <c r="Q72" s="39">
        <f>$AP$5</f>
        <v>4.6613881837492098E+28</v>
      </c>
      <c r="R72" s="39">
        <f>$AO$5</f>
        <v>6.2701584820619147E+26</v>
      </c>
      <c r="S72" s="39">
        <f>$AN$5</f>
        <v>8.4708966672821023E+24</v>
      </c>
      <c r="T72" s="39">
        <f>$AM$5</f>
        <v>1.1503166289706361E+23</v>
      </c>
      <c r="U72" s="39">
        <f>$AL$5</f>
        <v>1.5716684413122047E+21</v>
      </c>
      <c r="V72" s="39">
        <f>$AK$5</f>
        <v>2.162994034885931E+19</v>
      </c>
      <c r="W72" s="39">
        <f>$AJ$5</f>
        <v>3.0024635741202643E+17</v>
      </c>
    </row>
    <row r="73" spans="11:24">
      <c r="L73" s="39">
        <f>$AT$5</f>
        <v>1.4697437693587362E+36</v>
      </c>
      <c r="M73" s="39">
        <f>$AS$5</f>
        <v>1.9538613311576207E+34</v>
      </c>
      <c r="N73" s="39">
        <f>$AR$5</f>
        <v>2.6034054115613975E+32</v>
      </c>
      <c r="O73" s="39">
        <f>$AQ$5</f>
        <v>3.4781605591867382E+30</v>
      </c>
      <c r="P73" s="39">
        <f>$AP$5</f>
        <v>4.6613881837492098E+28</v>
      </c>
      <c r="Q73" s="39">
        <f>$AO$5</f>
        <v>6.2701584820619147E+26</v>
      </c>
      <c r="R73" s="39">
        <f>$AN$5</f>
        <v>8.4708966672821023E+24</v>
      </c>
      <c r="S73" s="39">
        <f>$AM$5</f>
        <v>1.1503166289706361E+23</v>
      </c>
      <c r="T73" s="39">
        <f>$AL$5</f>
        <v>1.5716684413122047E+21</v>
      </c>
      <c r="U73" s="39">
        <f>$AK$5</f>
        <v>2.162994034885931E+19</v>
      </c>
      <c r="V73" s="39">
        <f>$AJ$5</f>
        <v>3.0024635741202643E+17</v>
      </c>
      <c r="W73" s="39">
        <f>$AI$5</f>
        <v>4210038387792135</v>
      </c>
    </row>
    <row r="74" spans="11:24">
      <c r="L74" s="39">
        <f>$AS$5</f>
        <v>1.9538613311576207E+34</v>
      </c>
      <c r="M74" s="39">
        <f>$AR$5</f>
        <v>2.6034054115613975E+32</v>
      </c>
      <c r="N74" s="39">
        <f>$AQ$5</f>
        <v>3.4781605591867382E+30</v>
      </c>
      <c r="O74" s="39">
        <f>$AP$5</f>
        <v>4.6613881837492098E+28</v>
      </c>
      <c r="P74" s="39">
        <f>$AO$5</f>
        <v>6.2701584820619147E+26</v>
      </c>
      <c r="Q74" s="39">
        <f>$AN$5</f>
        <v>8.4708966672821023E+24</v>
      </c>
      <c r="R74" s="39">
        <f>$AM$5</f>
        <v>1.1503166289706361E+23</v>
      </c>
      <c r="S74" s="39">
        <f>$AL$5</f>
        <v>1.5716684413122047E+21</v>
      </c>
      <c r="T74" s="39">
        <f>$AK$5</f>
        <v>2.162994034885931E+19</v>
      </c>
      <c r="U74" s="39">
        <f>$AJ$5</f>
        <v>3.0024635741202643E+17</v>
      </c>
      <c r="V74" s="39">
        <f>$AI$5</f>
        <v>4210038387792135</v>
      </c>
      <c r="W74" s="39">
        <f>$AH$5</f>
        <v>59732129675791</v>
      </c>
    </row>
    <row r="75" spans="11:24">
      <c r="L75" s="39">
        <f>$AR$5</f>
        <v>2.6034054115613975E+32</v>
      </c>
      <c r="M75" s="39">
        <f>$AQ$5</f>
        <v>3.4781605591867382E+30</v>
      </c>
      <c r="N75" s="39">
        <f>$AP$5</f>
        <v>4.6613881837492098E+28</v>
      </c>
      <c r="O75" s="39">
        <f>$AO$5</f>
        <v>6.2701584820619147E+26</v>
      </c>
      <c r="P75" s="39">
        <f>$AN$5</f>
        <v>8.4708966672821023E+24</v>
      </c>
      <c r="Q75" s="39">
        <f>$AM$5</f>
        <v>1.1503166289706361E+23</v>
      </c>
      <c r="R75" s="39">
        <f>$AL$5</f>
        <v>1.5716684413122047E+21</v>
      </c>
      <c r="S75" s="39">
        <f>$AK$5</f>
        <v>2.162994034885931E+19</v>
      </c>
      <c r="T75" s="39">
        <f>$AJ$5</f>
        <v>3.0024635741202643E+17</v>
      </c>
      <c r="U75" s="39">
        <f>$AI$5</f>
        <v>4210038387792135</v>
      </c>
      <c r="V75" s="39">
        <f>$AH$5</f>
        <v>59732129675791</v>
      </c>
      <c r="W75" s="39">
        <f>$AG$5</f>
        <v>859047860295</v>
      </c>
    </row>
    <row r="76" spans="11:24">
      <c r="L76" s="39">
        <f>$AQ$5</f>
        <v>3.4781605591867382E+30</v>
      </c>
      <c r="M76" s="39">
        <f>$AP$5</f>
        <v>4.6613881837492098E+28</v>
      </c>
      <c r="N76" s="39">
        <f>$AO$5</f>
        <v>6.2701584820619147E+26</v>
      </c>
      <c r="O76" s="39">
        <f>$AN$5</f>
        <v>8.4708966672821023E+24</v>
      </c>
      <c r="P76" s="39">
        <f>$AM$5</f>
        <v>1.1503166289706361E+23</v>
      </c>
      <c r="Q76" s="39">
        <f>$AL$5</f>
        <v>1.5716684413122047E+21</v>
      </c>
      <c r="R76" s="39">
        <f>$AK$5</f>
        <v>2.162994034885931E+19</v>
      </c>
      <c r="S76" s="39">
        <f>$AJ$5</f>
        <v>3.0024635741202643E+17</v>
      </c>
      <c r="T76" s="39">
        <f>$AI$5</f>
        <v>4210038387792135</v>
      </c>
      <c r="U76" s="39">
        <f>$AH$5</f>
        <v>59732129675791</v>
      </c>
      <c r="V76" s="39">
        <f>$AG$5</f>
        <v>859047860295</v>
      </c>
      <c r="W76" s="39">
        <f>$AF$5</f>
        <v>12545691535</v>
      </c>
    </row>
    <row r="77" spans="11:24">
      <c r="L77" s="39">
        <f>$AP$5</f>
        <v>4.6613881837492098E+28</v>
      </c>
      <c r="M77" s="39">
        <f>$AO$5</f>
        <v>6.2701584820619147E+26</v>
      </c>
      <c r="N77" s="39">
        <f>$AN$5</f>
        <v>8.4708966672821023E+24</v>
      </c>
      <c r="O77" s="39">
        <f>$AM$5</f>
        <v>1.1503166289706361E+23</v>
      </c>
      <c r="P77" s="39">
        <f>$AL$5</f>
        <v>1.5716684413122047E+21</v>
      </c>
      <c r="Q77" s="39">
        <f>$AK$5</f>
        <v>2.162994034885931E+19</v>
      </c>
      <c r="R77" s="39">
        <f>$AJ$5</f>
        <v>3.0024635741202643E+17</v>
      </c>
      <c r="S77" s="39">
        <f>$AI$5</f>
        <v>4210038387792135</v>
      </c>
      <c r="T77" s="39">
        <f>$AH$5</f>
        <v>59732129675791</v>
      </c>
      <c r="U77" s="39">
        <f>$AG$5</f>
        <v>859047860295</v>
      </c>
      <c r="V77" s="39">
        <f>$AF$5</f>
        <v>12545691535</v>
      </c>
      <c r="W77" s="39">
        <f>$AE$5</f>
        <v>186368535</v>
      </c>
    </row>
    <row r="78" spans="11:24">
      <c r="L78" s="39">
        <f>$AO$5</f>
        <v>6.2701584820619147E+26</v>
      </c>
      <c r="M78" s="39">
        <f>$AN$5</f>
        <v>8.4708966672821023E+24</v>
      </c>
      <c r="N78" s="39">
        <f>$AM$5</f>
        <v>1.1503166289706361E+23</v>
      </c>
      <c r="O78" s="39">
        <f>$AL$5</f>
        <v>1.5716684413122047E+21</v>
      </c>
      <c r="P78" s="39">
        <f>$AK$5</f>
        <v>2.162994034885931E+19</v>
      </c>
      <c r="Q78" s="39">
        <f>$AJ$5</f>
        <v>3.0024635741202643E+17</v>
      </c>
      <c r="R78" s="39">
        <f>$AI$5</f>
        <v>4210038387792135</v>
      </c>
      <c r="S78" s="39">
        <f>$AH$5</f>
        <v>59732129675791</v>
      </c>
      <c r="T78" s="39">
        <f>$AG$5</f>
        <v>859047860295</v>
      </c>
      <c r="U78" s="39">
        <f>$AF$5</f>
        <v>12545691535</v>
      </c>
      <c r="V78" s="39">
        <f>$AE$5</f>
        <v>186368535</v>
      </c>
      <c r="W78" s="39">
        <f>$AD$5</f>
        <v>2820151</v>
      </c>
    </row>
    <row r="79" spans="11:24">
      <c r="L79" s="39">
        <f>$AN$5</f>
        <v>8.4708966672821023E+24</v>
      </c>
      <c r="M79" s="39">
        <f>$AM$5</f>
        <v>1.1503166289706361E+23</v>
      </c>
      <c r="N79" s="39">
        <f>$AL$5</f>
        <v>1.5716684413122047E+21</v>
      </c>
      <c r="O79" s="39">
        <f>$AK$5</f>
        <v>2.162994034885931E+19</v>
      </c>
      <c r="P79" s="39">
        <f>$AJ$5</f>
        <v>3.0024635741202643E+17</v>
      </c>
      <c r="Q79" s="39">
        <f>$AI$5</f>
        <v>4210038387792135</v>
      </c>
      <c r="R79" s="39">
        <f>$AH$5</f>
        <v>59732129675791</v>
      </c>
      <c r="S79" s="39">
        <f>$AG$5</f>
        <v>859047860295</v>
      </c>
      <c r="T79" s="39">
        <f>$AF$5</f>
        <v>12545691535</v>
      </c>
      <c r="U79" s="39">
        <f>$AE$5</f>
        <v>186368535</v>
      </c>
      <c r="V79" s="39">
        <f>$AD$5</f>
        <v>2820151</v>
      </c>
      <c r="W79" s="39">
        <f>$AC$5</f>
        <v>43515</v>
      </c>
    </row>
    <row r="80" spans="11:24">
      <c r="L80" s="39">
        <f>$AM$5</f>
        <v>1.1503166289706361E+23</v>
      </c>
      <c r="M80" s="39">
        <f>$AL$5</f>
        <v>1.5716684413122047E+21</v>
      </c>
      <c r="N80" s="39">
        <f>$AK$5</f>
        <v>2.162994034885931E+19</v>
      </c>
      <c r="O80" s="39">
        <f>$AJ$5</f>
        <v>3.0024635741202643E+17</v>
      </c>
      <c r="P80" s="39">
        <f>$AI$5</f>
        <v>4210038387792135</v>
      </c>
      <c r="Q80" s="39">
        <f>$AH$5</f>
        <v>59732129675791</v>
      </c>
      <c r="R80" s="39">
        <f>$AG$5</f>
        <v>859047860295</v>
      </c>
      <c r="S80" s="39">
        <f>$AF$5</f>
        <v>12545691535</v>
      </c>
      <c r="T80" s="39">
        <f>$AE$5</f>
        <v>186368535</v>
      </c>
      <c r="U80" s="39">
        <f>$AD$5</f>
        <v>2820151</v>
      </c>
      <c r="V80" s="39">
        <f>$AC$5</f>
        <v>43515</v>
      </c>
      <c r="W80" s="39">
        <f>$AB$5</f>
        <v>685</v>
      </c>
    </row>
    <row r="81" spans="11:25">
      <c r="L81" s="39">
        <f>$AL$5</f>
        <v>1.5716684413122047E+21</v>
      </c>
      <c r="M81" s="39">
        <f>$AK$5</f>
        <v>2.162994034885931E+19</v>
      </c>
      <c r="N81" s="39">
        <f>$AJ$5</f>
        <v>3.0024635741202643E+17</v>
      </c>
      <c r="O81" s="39">
        <f>$AI$5</f>
        <v>4210038387792135</v>
      </c>
      <c r="P81" s="39">
        <f>$AH$5</f>
        <v>59732129675791</v>
      </c>
      <c r="Q81" s="39">
        <f>$AG$5</f>
        <v>859047860295</v>
      </c>
      <c r="R81" s="39">
        <f>$AF$5</f>
        <v>12545691535</v>
      </c>
      <c r="S81" s="39">
        <f>$AE$5</f>
        <v>186368535</v>
      </c>
      <c r="T81" s="39">
        <f>$AD$5</f>
        <v>2820151</v>
      </c>
      <c r="U81" s="39">
        <f>$AC$5</f>
        <v>43515</v>
      </c>
      <c r="V81" s="39">
        <f>$AB$5</f>
        <v>685</v>
      </c>
      <c r="W81" s="39">
        <f>$AB$2</f>
        <v>11</v>
      </c>
    </row>
    <row r="82" spans="11:25">
      <c r="L82" s="39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</row>
    <row r="83" spans="11:25">
      <c r="L83" s="39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</row>
    <row r="84" spans="11:25">
      <c r="L84" s="39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</row>
    <row r="85" spans="11:25">
      <c r="L85" s="39">
        <f>$AW$5</f>
        <v>6.3242912419945786E+41</v>
      </c>
      <c r="M85" s="39">
        <f>$AV$5</f>
        <v>8.3638183359412491E+39</v>
      </c>
      <c r="N85" s="39">
        <f>$AU$5</f>
        <v>1.1077700566821677E+38</v>
      </c>
      <c r="O85" s="63">
        <f>$BI$5</f>
        <v>1.6483612613248043E+22</v>
      </c>
      <c r="P85" s="39">
        <f>$AS$5</f>
        <v>1.9538613311576207E+34</v>
      </c>
      <c r="Q85" s="39">
        <f>$AR$5</f>
        <v>2.6034054115613975E+32</v>
      </c>
      <c r="R85" s="39">
        <f>$AQ$5</f>
        <v>3.4781605591867382E+30</v>
      </c>
      <c r="S85" s="39">
        <f>$AP$5</f>
        <v>4.6613881837492098E+28</v>
      </c>
      <c r="T85" s="39">
        <f>$AO$5</f>
        <v>6.2701584820619147E+26</v>
      </c>
      <c r="U85" s="39">
        <f>$AN$5</f>
        <v>8.4708966672821023E+24</v>
      </c>
      <c r="V85" s="39">
        <f>$AM$5</f>
        <v>1.1503166289706361E+23</v>
      </c>
      <c r="W85" s="39">
        <f>$AL$5</f>
        <v>1.5716684413122047E+21</v>
      </c>
    </row>
    <row r="86" spans="11:25">
      <c r="L86" s="39">
        <f>$AV$5</f>
        <v>8.3638183359412491E+39</v>
      </c>
      <c r="M86" s="39">
        <f>$AU$5</f>
        <v>1.1077700566821677E+38</v>
      </c>
      <c r="N86" s="39">
        <f>$AT$5</f>
        <v>1.4697437693587362E+36</v>
      </c>
      <c r="O86" s="63">
        <f>$BH$5</f>
        <v>2.2533742029544515E+20</v>
      </c>
      <c r="P86" s="39">
        <f>$AR$5</f>
        <v>2.6034054115613975E+32</v>
      </c>
      <c r="Q86" s="39">
        <f>$AQ$5</f>
        <v>3.4781605591867382E+30</v>
      </c>
      <c r="R86" s="39">
        <f>$AP$5</f>
        <v>4.6613881837492098E+28</v>
      </c>
      <c r="S86" s="39">
        <f>$AO$5</f>
        <v>6.2701584820619147E+26</v>
      </c>
      <c r="T86" s="39">
        <f>$AN$5</f>
        <v>8.4708966672821023E+24</v>
      </c>
      <c r="U86" s="39">
        <f>$AM$5</f>
        <v>1.1503166289706361E+23</v>
      </c>
      <c r="V86" s="39">
        <f>$AL$5</f>
        <v>1.5716684413122047E+21</v>
      </c>
      <c r="W86" s="39">
        <f>$AK$5</f>
        <v>2.162994034885931E+19</v>
      </c>
    </row>
    <row r="87" spans="11:25">
      <c r="L87" s="39">
        <f>$AU$5</f>
        <v>1.1077700566821677E+38</v>
      </c>
      <c r="M87" s="39">
        <f>$AT$5</f>
        <v>1.4697437693587362E+36</v>
      </c>
      <c r="N87" s="39">
        <f>$AS$5</f>
        <v>1.9538613311576207E+34</v>
      </c>
      <c r="O87" s="63">
        <f>$BG$5</f>
        <v>3.1024417127888937E+18</v>
      </c>
      <c r="P87" s="39">
        <f>$AQ$5</f>
        <v>3.4781605591867382E+30</v>
      </c>
      <c r="Q87" s="39">
        <f>$AP$5</f>
        <v>4.6613881837492098E+28</v>
      </c>
      <c r="R87" s="39">
        <f>$AO$5</f>
        <v>6.2701584820619147E+26</v>
      </c>
      <c r="S87" s="39">
        <f>$AN$5</f>
        <v>8.4708966672821023E+24</v>
      </c>
      <c r="T87" s="39">
        <f>$AM$5</f>
        <v>1.1503166289706361E+23</v>
      </c>
      <c r="U87" s="39">
        <f>$AL$5</f>
        <v>1.5716684413122047E+21</v>
      </c>
      <c r="V87" s="39">
        <f>$AK$5</f>
        <v>2.162994034885931E+19</v>
      </c>
      <c r="W87" s="39">
        <f>$AJ$5</f>
        <v>3.0024635741202643E+17</v>
      </c>
      <c r="Y87" s="16"/>
    </row>
    <row r="88" spans="11:25">
      <c r="L88" s="39">
        <f>$AT$5</f>
        <v>1.4697437693587362E+36</v>
      </c>
      <c r="M88" s="39">
        <f>$AS$5</f>
        <v>1.9538613311576207E+34</v>
      </c>
      <c r="N88" s="39">
        <f>$AR$5</f>
        <v>2.6034054115613975E+32</v>
      </c>
      <c r="O88" s="63">
        <f>$BF$5</f>
        <v>4.3074374358992288E+16</v>
      </c>
      <c r="P88" s="39">
        <f>$AP$5</f>
        <v>4.6613881837492098E+28</v>
      </c>
      <c r="Q88" s="39">
        <f>$AO$5</f>
        <v>6.2701584820619147E+26</v>
      </c>
      <c r="R88" s="39">
        <f>$AN$5</f>
        <v>8.4708966672821023E+24</v>
      </c>
      <c r="S88" s="39">
        <f>$AM$5</f>
        <v>1.1503166289706361E+23</v>
      </c>
      <c r="T88" s="39">
        <f>$AL$5</f>
        <v>1.5716684413122047E+21</v>
      </c>
      <c r="U88" s="39">
        <f>$AK$5</f>
        <v>2.162994034885931E+19</v>
      </c>
      <c r="V88" s="39">
        <f>$AJ$5</f>
        <v>3.0024635741202643E+17</v>
      </c>
      <c r="W88" s="39">
        <f>$AI$5</f>
        <v>4210038387792135</v>
      </c>
      <c r="Y88" s="22"/>
    </row>
    <row r="89" spans="11:25">
      <c r="L89" s="39">
        <f>$AS$5</f>
        <v>1.9538613311576207E+34</v>
      </c>
      <c r="M89" s="39">
        <f>$AR$5</f>
        <v>2.6034054115613975E+32</v>
      </c>
      <c r="N89" s="39">
        <f>$AQ$5</f>
        <v>3.4781605591867382E+30</v>
      </c>
      <c r="O89" s="63">
        <f>$BE$5</f>
        <v>603964096749226</v>
      </c>
      <c r="P89" s="39">
        <f>$AO$5</f>
        <v>6.2701584820619147E+26</v>
      </c>
      <c r="Q89" s="39">
        <f>$AN$5</f>
        <v>8.4708966672821023E+24</v>
      </c>
      <c r="R89" s="39">
        <f>$AM$5</f>
        <v>1.1503166289706361E+23</v>
      </c>
      <c r="S89" s="39">
        <f>$AL$5</f>
        <v>1.5716684413122047E+21</v>
      </c>
      <c r="T89" s="39">
        <f>$AK$5</f>
        <v>2.162994034885931E+19</v>
      </c>
      <c r="U89" s="39">
        <f>$AJ$5</f>
        <v>3.0024635741202643E+17</v>
      </c>
      <c r="V89" s="39">
        <f>$AI$5</f>
        <v>4210038387792135</v>
      </c>
      <c r="W89" s="39">
        <f>$AH$5</f>
        <v>59732129675791</v>
      </c>
    </row>
    <row r="90" spans="11:25">
      <c r="L90" s="39">
        <f>$AR$5</f>
        <v>2.6034054115613975E+32</v>
      </c>
      <c r="M90" s="39">
        <f>$AQ$5</f>
        <v>3.4781605591867382E+30</v>
      </c>
      <c r="N90" s="39">
        <f>$AP$5</f>
        <v>4.6613881837492098E+28</v>
      </c>
      <c r="O90" s="63">
        <f>$BD$5</f>
        <v>8565991486948</v>
      </c>
      <c r="P90" s="39">
        <f>$AN$5</f>
        <v>8.4708966672821023E+24</v>
      </c>
      <c r="Q90" s="39">
        <f>$AM$5</f>
        <v>1.1503166289706361E+23</v>
      </c>
      <c r="R90" s="39">
        <f>$AL$5</f>
        <v>1.5716684413122047E+21</v>
      </c>
      <c r="S90" s="39">
        <f>$AK$5</f>
        <v>2.162994034885931E+19</v>
      </c>
      <c r="T90" s="39">
        <f>$AJ$5</f>
        <v>3.0024635741202643E+17</v>
      </c>
      <c r="U90" s="39">
        <f>$AI$5</f>
        <v>4210038387792135</v>
      </c>
      <c r="V90" s="39">
        <f>$AH$5</f>
        <v>59732129675791</v>
      </c>
      <c r="W90" s="39">
        <f>$AG$5</f>
        <v>859047860295</v>
      </c>
    </row>
    <row r="91" spans="11:25">
      <c r="L91" s="39">
        <f>$AQ$5</f>
        <v>3.4781605591867382E+30</v>
      </c>
      <c r="M91" s="39">
        <f>$AP$5</f>
        <v>4.6613881837492098E+28</v>
      </c>
      <c r="N91" s="39">
        <f>$AO$5</f>
        <v>6.2701584820619147E+26</v>
      </c>
      <c r="O91" s="63">
        <f>$BC$5</f>
        <v>123100393474</v>
      </c>
      <c r="P91" s="39">
        <f>$AM$5</f>
        <v>1.1503166289706361E+23</v>
      </c>
      <c r="Q91" s="39">
        <f>$AL$5</f>
        <v>1.5716684413122047E+21</v>
      </c>
      <c r="R91" s="39">
        <f>$AK$5</f>
        <v>2.162994034885931E+19</v>
      </c>
      <c r="S91" s="39">
        <f>$AJ$5</f>
        <v>3.0024635741202643E+17</v>
      </c>
      <c r="T91" s="39">
        <f>$AI$5</f>
        <v>4210038387792135</v>
      </c>
      <c r="U91" s="39">
        <f>$AH$5</f>
        <v>59732129675791</v>
      </c>
      <c r="V91" s="39">
        <f>$AG$5</f>
        <v>859047860295</v>
      </c>
      <c r="W91" s="39">
        <f>$AF$5</f>
        <v>12545691535</v>
      </c>
    </row>
    <row r="92" spans="11:25">
      <c r="L92" s="39">
        <f>$AP$5</f>
        <v>4.6613881837492098E+28</v>
      </c>
      <c r="M92" s="39">
        <f>$AO$5</f>
        <v>6.2701584820619147E+26</v>
      </c>
      <c r="N92" s="39">
        <f>$AN$5</f>
        <v>8.4708966672821023E+24</v>
      </c>
      <c r="O92" s="63">
        <f>$BB$5</f>
        <v>1795576924</v>
      </c>
      <c r="P92" s="39">
        <f>$AL$5</f>
        <v>1.5716684413122047E+21</v>
      </c>
      <c r="Q92" s="39">
        <f>$AK$5</f>
        <v>2.162994034885931E+19</v>
      </c>
      <c r="R92" s="39">
        <f>$AJ$5</f>
        <v>3.0024635741202643E+17</v>
      </c>
      <c r="S92" s="39">
        <f>$AI$5</f>
        <v>4210038387792135</v>
      </c>
      <c r="T92" s="39">
        <f>$AH$5</f>
        <v>59732129675791</v>
      </c>
      <c r="U92" s="39">
        <f>$AG$5</f>
        <v>859047860295</v>
      </c>
      <c r="V92" s="39">
        <f>$AF$5</f>
        <v>12545691535</v>
      </c>
      <c r="W92" s="39">
        <f>$AE$5</f>
        <v>186368535</v>
      </c>
    </row>
    <row r="93" spans="11:25">
      <c r="L93" s="39">
        <f>$AO$5</f>
        <v>6.2701584820619147E+26</v>
      </c>
      <c r="M93" s="39">
        <f>$AN$5</f>
        <v>8.4708966672821023E+24</v>
      </c>
      <c r="N93" s="39">
        <f>$AM$5</f>
        <v>1.1503166289706361E+23</v>
      </c>
      <c r="O93" s="63">
        <f>$BA$5</f>
        <v>26626546</v>
      </c>
      <c r="P93" s="39">
        <f>$AK$5</f>
        <v>2.162994034885931E+19</v>
      </c>
      <c r="Q93" s="39">
        <f>$AJ$5</f>
        <v>3.0024635741202643E+17</v>
      </c>
      <c r="R93" s="39">
        <f>$AI$5</f>
        <v>4210038387792135</v>
      </c>
      <c r="S93" s="39">
        <f>$AH$5</f>
        <v>59732129675791</v>
      </c>
      <c r="T93" s="39">
        <f>$AG$5</f>
        <v>859047860295</v>
      </c>
      <c r="U93" s="39">
        <f>$AF$5</f>
        <v>12545691535</v>
      </c>
      <c r="V93" s="39">
        <f>$AE$5</f>
        <v>186368535</v>
      </c>
      <c r="W93" s="39">
        <f>$AD$5</f>
        <v>2820151</v>
      </c>
    </row>
    <row r="94" spans="11:25">
      <c r="L94" s="39">
        <f>$AN$5</f>
        <v>8.4708966672821023E+24</v>
      </c>
      <c r="M94" s="39">
        <f>$AM$5</f>
        <v>1.1503166289706361E+23</v>
      </c>
      <c r="N94" s="39">
        <f>$AL$5</f>
        <v>1.5716684413122047E+21</v>
      </c>
      <c r="O94" s="63">
        <f>$AZ$5</f>
        <v>401968</v>
      </c>
      <c r="P94" s="39">
        <f>$AJ$5</f>
        <v>3.0024635741202643E+17</v>
      </c>
      <c r="Q94" s="39">
        <f>$AI$5</f>
        <v>4210038387792135</v>
      </c>
      <c r="R94" s="39">
        <f>$AH$5</f>
        <v>59732129675791</v>
      </c>
      <c r="S94" s="39">
        <f>$AG$5</f>
        <v>859047860295</v>
      </c>
      <c r="T94" s="39">
        <f>$AF$5</f>
        <v>12545691535</v>
      </c>
      <c r="U94" s="39">
        <f>$AE$5</f>
        <v>186368535</v>
      </c>
      <c r="V94" s="39">
        <f>$AD$5</f>
        <v>2820151</v>
      </c>
      <c r="W94" s="39">
        <f>$AC$5</f>
        <v>43515</v>
      </c>
    </row>
    <row r="95" spans="11:25">
      <c r="L95" s="39">
        <f>$AM$5</f>
        <v>1.1503166289706361E+23</v>
      </c>
      <c r="M95" s="39">
        <f>$AL$5</f>
        <v>1.5716684413122047E+21</v>
      </c>
      <c r="N95" s="39">
        <f>$AK$5</f>
        <v>2.162994034885931E+19</v>
      </c>
      <c r="O95" s="63">
        <f>$AY$5</f>
        <v>6184</v>
      </c>
      <c r="P95" s="39">
        <f>$AI$5</f>
        <v>4210038387792135</v>
      </c>
      <c r="Q95" s="39">
        <f>$AH$5</f>
        <v>59732129675791</v>
      </c>
      <c r="R95" s="39">
        <f>$AG$5</f>
        <v>859047860295</v>
      </c>
      <c r="S95" s="39">
        <f>$AF$5</f>
        <v>12545691535</v>
      </c>
      <c r="T95" s="39">
        <f>$AE$5</f>
        <v>186368535</v>
      </c>
      <c r="U95" s="39">
        <f>$AD$5</f>
        <v>2820151</v>
      </c>
      <c r="V95" s="39">
        <f>$AC$5</f>
        <v>43515</v>
      </c>
      <c r="W95" s="39">
        <f>$AB$5</f>
        <v>685</v>
      </c>
    </row>
    <row r="96" spans="11:25" ht="15.75" thickBot="1">
      <c r="K96" t="s">
        <v>72</v>
      </c>
      <c r="L96" s="70">
        <f>$AL$5</f>
        <v>1.5716684413122047E+21</v>
      </c>
      <c r="M96" s="70">
        <f>$AK$5</f>
        <v>2.162994034885931E+19</v>
      </c>
      <c r="N96" s="70">
        <f>$AJ$5</f>
        <v>3.0024635741202643E+17</v>
      </c>
      <c r="O96" s="71">
        <f>$AX$5</f>
        <v>97</v>
      </c>
      <c r="P96" s="70">
        <f>$AH$5</f>
        <v>59732129675791</v>
      </c>
      <c r="Q96" s="70">
        <f>$AG$5</f>
        <v>859047860295</v>
      </c>
      <c r="R96" s="70">
        <f>$AF$5</f>
        <v>12545691535</v>
      </c>
      <c r="S96" s="70">
        <f>$AE$5</f>
        <v>186368535</v>
      </c>
      <c r="T96" s="70">
        <f>$AD$5</f>
        <v>2820151</v>
      </c>
      <c r="U96" s="70">
        <f>$AC$5</f>
        <v>43515</v>
      </c>
      <c r="V96" s="70">
        <f>$AB$5</f>
        <v>685</v>
      </c>
      <c r="W96" s="70">
        <f>$AB$2</f>
        <v>11</v>
      </c>
      <c r="X96" s="16" t="str">
        <f>[1]!xDiv([1]!xMatDet(L85:W96),[1]!xMatDet(L97:W108))</f>
        <v>-1.9003204421965285471188879966E-8</v>
      </c>
    </row>
    <row r="97" spans="12:23">
      <c r="L97" s="39">
        <f>$AW$5</f>
        <v>6.3242912419945786E+41</v>
      </c>
      <c r="M97" s="39">
        <f>$AV$5</f>
        <v>8.3638183359412491E+39</v>
      </c>
      <c r="N97" s="39">
        <f>$AU$5</f>
        <v>1.1077700566821677E+38</v>
      </c>
      <c r="O97" s="39">
        <f>$AT$5</f>
        <v>1.4697437693587362E+36</v>
      </c>
      <c r="P97" s="39">
        <f>$AS$5</f>
        <v>1.9538613311576207E+34</v>
      </c>
      <c r="Q97" s="39">
        <f>$AR$5</f>
        <v>2.6034054115613975E+32</v>
      </c>
      <c r="R97" s="39">
        <f>$AQ$5</f>
        <v>3.4781605591867382E+30</v>
      </c>
      <c r="S97" s="39">
        <f>$AP$5</f>
        <v>4.6613881837492098E+28</v>
      </c>
      <c r="T97" s="39">
        <f>$AO$5</f>
        <v>6.2701584820619147E+26</v>
      </c>
      <c r="U97" s="39">
        <f>$AN$5</f>
        <v>8.4708966672821023E+24</v>
      </c>
      <c r="V97" s="39">
        <f>$AM$5</f>
        <v>1.1503166289706361E+23</v>
      </c>
      <c r="W97" s="39">
        <f>$AL$5</f>
        <v>1.5716684413122047E+21</v>
      </c>
    </row>
    <row r="98" spans="12:23">
      <c r="L98" s="39">
        <f>$AV$5</f>
        <v>8.3638183359412491E+39</v>
      </c>
      <c r="M98" s="39">
        <f>$AU$5</f>
        <v>1.1077700566821677E+38</v>
      </c>
      <c r="N98" s="39">
        <f>$AT$5</f>
        <v>1.4697437693587362E+36</v>
      </c>
      <c r="O98" s="39">
        <f>$AS$5</f>
        <v>1.9538613311576207E+34</v>
      </c>
      <c r="P98" s="39">
        <f>$AR$5</f>
        <v>2.6034054115613975E+32</v>
      </c>
      <c r="Q98" s="39">
        <f>$AQ$5</f>
        <v>3.4781605591867382E+30</v>
      </c>
      <c r="R98" s="39">
        <f>$AP$5</f>
        <v>4.6613881837492098E+28</v>
      </c>
      <c r="S98" s="39">
        <f>$AO$5</f>
        <v>6.2701584820619147E+26</v>
      </c>
      <c r="T98" s="39">
        <f>$AN$5</f>
        <v>8.4708966672821023E+24</v>
      </c>
      <c r="U98" s="39">
        <f>$AM$5</f>
        <v>1.1503166289706361E+23</v>
      </c>
      <c r="V98" s="39">
        <f>$AL$5</f>
        <v>1.5716684413122047E+21</v>
      </c>
      <c r="W98" s="39">
        <f>$AK$5</f>
        <v>2.162994034885931E+19</v>
      </c>
    </row>
    <row r="99" spans="12:23">
      <c r="L99" s="39">
        <f>$AU$5</f>
        <v>1.1077700566821677E+38</v>
      </c>
      <c r="M99" s="39">
        <f>$AT$5</f>
        <v>1.4697437693587362E+36</v>
      </c>
      <c r="N99" s="39">
        <f>$AS$5</f>
        <v>1.9538613311576207E+34</v>
      </c>
      <c r="O99" s="39">
        <f>$AR$5</f>
        <v>2.6034054115613975E+32</v>
      </c>
      <c r="P99" s="39">
        <f>$AQ$5</f>
        <v>3.4781605591867382E+30</v>
      </c>
      <c r="Q99" s="39">
        <f>$AP$5</f>
        <v>4.6613881837492098E+28</v>
      </c>
      <c r="R99" s="39">
        <f>$AO$5</f>
        <v>6.2701584820619147E+26</v>
      </c>
      <c r="S99" s="39">
        <f>$AN$5</f>
        <v>8.4708966672821023E+24</v>
      </c>
      <c r="T99" s="39">
        <f>$AM$5</f>
        <v>1.1503166289706361E+23</v>
      </c>
      <c r="U99" s="39">
        <f>$AL$5</f>
        <v>1.5716684413122047E+21</v>
      </c>
      <c r="V99" s="39">
        <f>$AK$5</f>
        <v>2.162994034885931E+19</v>
      </c>
      <c r="W99" s="39">
        <f>$AJ$5</f>
        <v>3.0024635741202643E+17</v>
      </c>
    </row>
    <row r="100" spans="12:23">
      <c r="L100" s="39">
        <f>$AT$5</f>
        <v>1.4697437693587362E+36</v>
      </c>
      <c r="M100" s="39">
        <f>$AS$5</f>
        <v>1.9538613311576207E+34</v>
      </c>
      <c r="N100" s="39">
        <f>$AR$5</f>
        <v>2.6034054115613975E+32</v>
      </c>
      <c r="O100" s="39">
        <f>$AQ$5</f>
        <v>3.4781605591867382E+30</v>
      </c>
      <c r="P100" s="39">
        <f>$AP$5</f>
        <v>4.6613881837492098E+28</v>
      </c>
      <c r="Q100" s="39">
        <f>$AO$5</f>
        <v>6.2701584820619147E+26</v>
      </c>
      <c r="R100" s="39">
        <f>$AN$5</f>
        <v>8.4708966672821023E+24</v>
      </c>
      <c r="S100" s="39">
        <f>$AM$5</f>
        <v>1.1503166289706361E+23</v>
      </c>
      <c r="T100" s="39">
        <f>$AL$5</f>
        <v>1.5716684413122047E+21</v>
      </c>
      <c r="U100" s="39">
        <f>$AK$5</f>
        <v>2.162994034885931E+19</v>
      </c>
      <c r="V100" s="39">
        <f>$AJ$5</f>
        <v>3.0024635741202643E+17</v>
      </c>
      <c r="W100" s="39">
        <f>$AI$5</f>
        <v>4210038387792135</v>
      </c>
    </row>
    <row r="101" spans="12:23">
      <c r="L101" s="39">
        <f>$AS$5</f>
        <v>1.9538613311576207E+34</v>
      </c>
      <c r="M101" s="39">
        <f>$AR$5</f>
        <v>2.6034054115613975E+32</v>
      </c>
      <c r="N101" s="39">
        <f>$AQ$5</f>
        <v>3.4781605591867382E+30</v>
      </c>
      <c r="O101" s="39">
        <f>$AP$5</f>
        <v>4.6613881837492098E+28</v>
      </c>
      <c r="P101" s="39">
        <f>$AO$5</f>
        <v>6.2701584820619147E+26</v>
      </c>
      <c r="Q101" s="39">
        <f>$AN$5</f>
        <v>8.4708966672821023E+24</v>
      </c>
      <c r="R101" s="39">
        <f>$AM$5</f>
        <v>1.1503166289706361E+23</v>
      </c>
      <c r="S101" s="39">
        <f>$AL$5</f>
        <v>1.5716684413122047E+21</v>
      </c>
      <c r="T101" s="39">
        <f>$AK$5</f>
        <v>2.162994034885931E+19</v>
      </c>
      <c r="U101" s="39">
        <f>$AJ$5</f>
        <v>3.0024635741202643E+17</v>
      </c>
      <c r="V101" s="39">
        <f>$AI$5</f>
        <v>4210038387792135</v>
      </c>
      <c r="W101" s="39">
        <f>$AH$5</f>
        <v>59732129675791</v>
      </c>
    </row>
    <row r="102" spans="12:23">
      <c r="L102" s="39">
        <f>$AR$5</f>
        <v>2.6034054115613975E+32</v>
      </c>
      <c r="M102" s="39">
        <f>$AQ$5</f>
        <v>3.4781605591867382E+30</v>
      </c>
      <c r="N102" s="39">
        <f>$AP$5</f>
        <v>4.6613881837492098E+28</v>
      </c>
      <c r="O102" s="39">
        <f>$AO$5</f>
        <v>6.2701584820619147E+26</v>
      </c>
      <c r="P102" s="39">
        <f>$AN$5</f>
        <v>8.4708966672821023E+24</v>
      </c>
      <c r="Q102" s="39">
        <f>$AM$5</f>
        <v>1.1503166289706361E+23</v>
      </c>
      <c r="R102" s="39">
        <f>$AL$5</f>
        <v>1.5716684413122047E+21</v>
      </c>
      <c r="S102" s="39">
        <f>$AK$5</f>
        <v>2.162994034885931E+19</v>
      </c>
      <c r="T102" s="39">
        <f>$AJ$5</f>
        <v>3.0024635741202643E+17</v>
      </c>
      <c r="U102" s="39">
        <f>$AI$5</f>
        <v>4210038387792135</v>
      </c>
      <c r="V102" s="39">
        <f>$AH$5</f>
        <v>59732129675791</v>
      </c>
      <c r="W102" s="39">
        <f>$AG$5</f>
        <v>859047860295</v>
      </c>
    </row>
    <row r="103" spans="12:23">
      <c r="L103" s="39">
        <f>$AQ$5</f>
        <v>3.4781605591867382E+30</v>
      </c>
      <c r="M103" s="39">
        <f>$AP$5</f>
        <v>4.6613881837492098E+28</v>
      </c>
      <c r="N103" s="39">
        <f>$AO$5</f>
        <v>6.2701584820619147E+26</v>
      </c>
      <c r="O103" s="39">
        <f>$AN$5</f>
        <v>8.4708966672821023E+24</v>
      </c>
      <c r="P103" s="39">
        <f>$AM$5</f>
        <v>1.1503166289706361E+23</v>
      </c>
      <c r="Q103" s="39">
        <f>$AL$5</f>
        <v>1.5716684413122047E+21</v>
      </c>
      <c r="R103" s="39">
        <f>$AK$5</f>
        <v>2.162994034885931E+19</v>
      </c>
      <c r="S103" s="39">
        <f>$AJ$5</f>
        <v>3.0024635741202643E+17</v>
      </c>
      <c r="T103" s="39">
        <f>$AI$5</f>
        <v>4210038387792135</v>
      </c>
      <c r="U103" s="39">
        <f>$AH$5</f>
        <v>59732129675791</v>
      </c>
      <c r="V103" s="39">
        <f>$AG$5</f>
        <v>859047860295</v>
      </c>
      <c r="W103" s="39">
        <f>$AF$5</f>
        <v>12545691535</v>
      </c>
    </row>
    <row r="104" spans="12:23">
      <c r="L104" s="39">
        <f>$AP$5</f>
        <v>4.6613881837492098E+28</v>
      </c>
      <c r="M104" s="39">
        <f>$AO$5</f>
        <v>6.2701584820619147E+26</v>
      </c>
      <c r="N104" s="39">
        <f>$AN$5</f>
        <v>8.4708966672821023E+24</v>
      </c>
      <c r="O104" s="39">
        <f>$AM$5</f>
        <v>1.1503166289706361E+23</v>
      </c>
      <c r="P104" s="39">
        <f>$AL$5</f>
        <v>1.5716684413122047E+21</v>
      </c>
      <c r="Q104" s="39">
        <f>$AK$5</f>
        <v>2.162994034885931E+19</v>
      </c>
      <c r="R104" s="39">
        <f>$AJ$5</f>
        <v>3.0024635741202643E+17</v>
      </c>
      <c r="S104" s="39">
        <f>$AI$5</f>
        <v>4210038387792135</v>
      </c>
      <c r="T104" s="39">
        <f>$AH$5</f>
        <v>59732129675791</v>
      </c>
      <c r="U104" s="39">
        <f>$AG$5</f>
        <v>859047860295</v>
      </c>
      <c r="V104" s="39">
        <f>$AF$5</f>
        <v>12545691535</v>
      </c>
      <c r="W104" s="39">
        <f>$AE$5</f>
        <v>186368535</v>
      </c>
    </row>
    <row r="105" spans="12:23">
      <c r="L105" s="39">
        <f>$AO$5</f>
        <v>6.2701584820619147E+26</v>
      </c>
      <c r="M105" s="39">
        <f>$AN$5</f>
        <v>8.4708966672821023E+24</v>
      </c>
      <c r="N105" s="39">
        <f>$AM$5</f>
        <v>1.1503166289706361E+23</v>
      </c>
      <c r="O105" s="39">
        <f>$AL$5</f>
        <v>1.5716684413122047E+21</v>
      </c>
      <c r="P105" s="39">
        <f>$AK$5</f>
        <v>2.162994034885931E+19</v>
      </c>
      <c r="Q105" s="39">
        <f>$AJ$5</f>
        <v>3.0024635741202643E+17</v>
      </c>
      <c r="R105" s="39">
        <f>$AI$5</f>
        <v>4210038387792135</v>
      </c>
      <c r="S105" s="39">
        <f>$AH$5</f>
        <v>59732129675791</v>
      </c>
      <c r="T105" s="39">
        <f>$AG$5</f>
        <v>859047860295</v>
      </c>
      <c r="U105" s="39">
        <f>$AF$5</f>
        <v>12545691535</v>
      </c>
      <c r="V105" s="39">
        <f>$AE$5</f>
        <v>186368535</v>
      </c>
      <c r="W105" s="39">
        <f>$AD$5</f>
        <v>2820151</v>
      </c>
    </row>
    <row r="106" spans="12:23">
      <c r="L106" s="39">
        <f>$AN$5</f>
        <v>8.4708966672821023E+24</v>
      </c>
      <c r="M106" s="39">
        <f>$AM$5</f>
        <v>1.1503166289706361E+23</v>
      </c>
      <c r="N106" s="39">
        <f>$AL$5</f>
        <v>1.5716684413122047E+21</v>
      </c>
      <c r="O106" s="39">
        <f>$AK$5</f>
        <v>2.162994034885931E+19</v>
      </c>
      <c r="P106" s="39">
        <f>$AJ$5</f>
        <v>3.0024635741202643E+17</v>
      </c>
      <c r="Q106" s="39">
        <f>$AI$5</f>
        <v>4210038387792135</v>
      </c>
      <c r="R106" s="39">
        <f>$AH$5</f>
        <v>59732129675791</v>
      </c>
      <c r="S106" s="39">
        <f>$AG$5</f>
        <v>859047860295</v>
      </c>
      <c r="T106" s="39">
        <f>$AF$5</f>
        <v>12545691535</v>
      </c>
      <c r="U106" s="39">
        <f>$AE$5</f>
        <v>186368535</v>
      </c>
      <c r="V106" s="39">
        <f>$AD$5</f>
        <v>2820151</v>
      </c>
      <c r="W106" s="39">
        <f>$AC$5</f>
        <v>43515</v>
      </c>
    </row>
    <row r="107" spans="12:23">
      <c r="L107" s="39">
        <f>$AM$5</f>
        <v>1.1503166289706361E+23</v>
      </c>
      <c r="M107" s="39">
        <f>$AL$5</f>
        <v>1.5716684413122047E+21</v>
      </c>
      <c r="N107" s="39">
        <f>$AK$5</f>
        <v>2.162994034885931E+19</v>
      </c>
      <c r="O107" s="39">
        <f>$AJ$5</f>
        <v>3.0024635741202643E+17</v>
      </c>
      <c r="P107" s="39">
        <f>$AI$5</f>
        <v>4210038387792135</v>
      </c>
      <c r="Q107" s="39">
        <f>$AH$5</f>
        <v>59732129675791</v>
      </c>
      <c r="R107" s="39">
        <f>$AG$5</f>
        <v>859047860295</v>
      </c>
      <c r="S107" s="39">
        <f>$AF$5</f>
        <v>12545691535</v>
      </c>
      <c r="T107" s="39">
        <f>$AE$5</f>
        <v>186368535</v>
      </c>
      <c r="U107" s="39">
        <f>$AD$5</f>
        <v>2820151</v>
      </c>
      <c r="V107" s="39">
        <f>$AC$5</f>
        <v>43515</v>
      </c>
      <c r="W107" s="39">
        <f>$AB$5</f>
        <v>685</v>
      </c>
    </row>
    <row r="108" spans="12:23">
      <c r="L108" s="39">
        <f>$AL$5</f>
        <v>1.5716684413122047E+21</v>
      </c>
      <c r="M108" s="39">
        <f>$AK$5</f>
        <v>2.162994034885931E+19</v>
      </c>
      <c r="N108" s="39">
        <f>$AJ$5</f>
        <v>3.0024635741202643E+17</v>
      </c>
      <c r="O108" s="39">
        <f>$AI$5</f>
        <v>4210038387792135</v>
      </c>
      <c r="P108" s="39">
        <f>$AH$5</f>
        <v>59732129675791</v>
      </c>
      <c r="Q108" s="39">
        <f>$AG$5</f>
        <v>859047860295</v>
      </c>
      <c r="R108" s="39">
        <f>$AF$5</f>
        <v>12545691535</v>
      </c>
      <c r="S108" s="39">
        <f>$AE$5</f>
        <v>186368535</v>
      </c>
      <c r="T108" s="39">
        <f>$AD$5</f>
        <v>2820151</v>
      </c>
      <c r="U108" s="39">
        <f>$AC$5</f>
        <v>43515</v>
      </c>
      <c r="V108" s="39">
        <f>$AB$5</f>
        <v>685</v>
      </c>
      <c r="W108" s="39">
        <f>$AB$2</f>
        <v>11</v>
      </c>
    </row>
    <row r="109" spans="12:23">
      <c r="L109" s="39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</row>
    <row r="110" spans="12:23"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</row>
    <row r="111" spans="12:23"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</row>
    <row r="112" spans="12:23">
      <c r="L112" s="39">
        <f>$AW$5</f>
        <v>6.3242912419945786E+41</v>
      </c>
      <c r="M112" s="39">
        <f>$AV$5</f>
        <v>8.3638183359412491E+39</v>
      </c>
      <c r="N112" s="39">
        <f>$AU$5</f>
        <v>1.1077700566821677E+38</v>
      </c>
      <c r="O112" s="39">
        <f>$AT$5</f>
        <v>1.4697437693587362E+36</v>
      </c>
      <c r="P112" s="63">
        <f>$BI$5</f>
        <v>1.6483612613248043E+22</v>
      </c>
      <c r="Q112" s="39">
        <f>$AR$5</f>
        <v>2.6034054115613975E+32</v>
      </c>
      <c r="R112" s="39">
        <f>$AQ$5</f>
        <v>3.4781605591867382E+30</v>
      </c>
      <c r="S112" s="39">
        <f>$AP$5</f>
        <v>4.6613881837492098E+28</v>
      </c>
      <c r="T112" s="39">
        <f>$AO$5</f>
        <v>6.2701584820619147E+26</v>
      </c>
      <c r="U112" s="39">
        <f>$AN$5</f>
        <v>8.4708966672821023E+24</v>
      </c>
      <c r="V112" s="39">
        <f>$AM$5</f>
        <v>1.1503166289706361E+23</v>
      </c>
      <c r="W112" s="39">
        <f>$AL$5</f>
        <v>1.5716684413122047E+21</v>
      </c>
    </row>
    <row r="113" spans="11:25">
      <c r="L113" s="39">
        <f>$AV$5</f>
        <v>8.3638183359412491E+39</v>
      </c>
      <c r="M113" s="39">
        <f>$AU$5</f>
        <v>1.1077700566821677E+38</v>
      </c>
      <c r="N113" s="39">
        <f>$AT$5</f>
        <v>1.4697437693587362E+36</v>
      </c>
      <c r="O113" s="39">
        <f>$AS$5</f>
        <v>1.9538613311576207E+34</v>
      </c>
      <c r="P113" s="63">
        <f>$BH$5</f>
        <v>2.2533742029544515E+20</v>
      </c>
      <c r="Q113" s="39">
        <f>$AQ$5</f>
        <v>3.4781605591867382E+30</v>
      </c>
      <c r="R113" s="39">
        <f>$AP$5</f>
        <v>4.6613881837492098E+28</v>
      </c>
      <c r="S113" s="39">
        <f>$AO$5</f>
        <v>6.2701584820619147E+26</v>
      </c>
      <c r="T113" s="39">
        <f>$AN$5</f>
        <v>8.4708966672821023E+24</v>
      </c>
      <c r="U113" s="39">
        <f>$AM$5</f>
        <v>1.1503166289706361E+23</v>
      </c>
      <c r="V113" s="39">
        <f>$AL$5</f>
        <v>1.5716684413122047E+21</v>
      </c>
      <c r="W113" s="39">
        <f>$AK$5</f>
        <v>2.162994034885931E+19</v>
      </c>
      <c r="Y113" s="16"/>
    </row>
    <row r="114" spans="11:25">
      <c r="L114" s="39">
        <f>$AU$5</f>
        <v>1.1077700566821677E+38</v>
      </c>
      <c r="M114" s="39">
        <f>$AT$5</f>
        <v>1.4697437693587362E+36</v>
      </c>
      <c r="N114" s="39">
        <f>$AS$5</f>
        <v>1.9538613311576207E+34</v>
      </c>
      <c r="O114" s="39">
        <f>$AR$5</f>
        <v>2.6034054115613975E+32</v>
      </c>
      <c r="P114" s="63">
        <f>$BG$5</f>
        <v>3.1024417127888937E+18</v>
      </c>
      <c r="Q114" s="39">
        <f>$AP$5</f>
        <v>4.6613881837492098E+28</v>
      </c>
      <c r="R114" s="39">
        <f>$AO$5</f>
        <v>6.2701584820619147E+26</v>
      </c>
      <c r="S114" s="39">
        <f>$AN$5</f>
        <v>8.4708966672821023E+24</v>
      </c>
      <c r="T114" s="39">
        <f>$AM$5</f>
        <v>1.1503166289706361E+23</v>
      </c>
      <c r="U114" s="39">
        <f>$AL$5</f>
        <v>1.5716684413122047E+21</v>
      </c>
      <c r="V114" s="39">
        <f>$AK$5</f>
        <v>2.162994034885931E+19</v>
      </c>
      <c r="W114" s="39">
        <f>$AJ$5</f>
        <v>3.0024635741202643E+17</v>
      </c>
      <c r="Y114" s="24"/>
    </row>
    <row r="115" spans="11:25">
      <c r="L115" s="39">
        <f>$AT$5</f>
        <v>1.4697437693587362E+36</v>
      </c>
      <c r="M115" s="39">
        <f>$AS$5</f>
        <v>1.9538613311576207E+34</v>
      </c>
      <c r="N115" s="39">
        <f>$AR$5</f>
        <v>2.6034054115613975E+32</v>
      </c>
      <c r="O115" s="39">
        <f>$AQ$5</f>
        <v>3.4781605591867382E+30</v>
      </c>
      <c r="P115" s="63">
        <f>$BF$5</f>
        <v>4.3074374358992288E+16</v>
      </c>
      <c r="Q115" s="39">
        <f>$AO$5</f>
        <v>6.2701584820619147E+26</v>
      </c>
      <c r="R115" s="39">
        <f>$AN$5</f>
        <v>8.4708966672821023E+24</v>
      </c>
      <c r="S115" s="39">
        <f>$AM$5</f>
        <v>1.1503166289706361E+23</v>
      </c>
      <c r="T115" s="39">
        <f>$AL$5</f>
        <v>1.5716684413122047E+21</v>
      </c>
      <c r="U115" s="39">
        <f>$AK$5</f>
        <v>2.162994034885931E+19</v>
      </c>
      <c r="V115" s="39">
        <f>$AJ$5</f>
        <v>3.0024635741202643E+17</v>
      </c>
      <c r="W115" s="39">
        <f>$AI$5</f>
        <v>4210038387792135</v>
      </c>
    </row>
    <row r="116" spans="11:25">
      <c r="L116" s="39">
        <f>$AS$5</f>
        <v>1.9538613311576207E+34</v>
      </c>
      <c r="M116" s="39">
        <f>$AR$5</f>
        <v>2.6034054115613975E+32</v>
      </c>
      <c r="N116" s="39">
        <f>$AQ$5</f>
        <v>3.4781605591867382E+30</v>
      </c>
      <c r="O116" s="39">
        <f>$AP$5</f>
        <v>4.6613881837492098E+28</v>
      </c>
      <c r="P116" s="63">
        <f>$BE$5</f>
        <v>603964096749226</v>
      </c>
      <c r="Q116" s="39">
        <f>$AN$5</f>
        <v>8.4708966672821023E+24</v>
      </c>
      <c r="R116" s="39">
        <f>$AM$5</f>
        <v>1.1503166289706361E+23</v>
      </c>
      <c r="S116" s="39">
        <f>$AL$5</f>
        <v>1.5716684413122047E+21</v>
      </c>
      <c r="T116" s="39">
        <f>$AK$5</f>
        <v>2.162994034885931E+19</v>
      </c>
      <c r="U116" s="39">
        <f>$AJ$5</f>
        <v>3.0024635741202643E+17</v>
      </c>
      <c r="V116" s="39">
        <f>$AI$5</f>
        <v>4210038387792135</v>
      </c>
      <c r="W116" s="39">
        <f>$AH$5</f>
        <v>59732129675791</v>
      </c>
    </row>
    <row r="117" spans="11:25">
      <c r="L117" s="39">
        <f>$AR$5</f>
        <v>2.6034054115613975E+32</v>
      </c>
      <c r="M117" s="39">
        <f>$AQ$5</f>
        <v>3.4781605591867382E+30</v>
      </c>
      <c r="N117" s="39">
        <f>$AP$5</f>
        <v>4.6613881837492098E+28</v>
      </c>
      <c r="O117" s="39">
        <f>$AO$5</f>
        <v>6.2701584820619147E+26</v>
      </c>
      <c r="P117" s="63">
        <f>$BD$5</f>
        <v>8565991486948</v>
      </c>
      <c r="Q117" s="39">
        <f>$AM$5</f>
        <v>1.1503166289706361E+23</v>
      </c>
      <c r="R117" s="39">
        <f>$AL$5</f>
        <v>1.5716684413122047E+21</v>
      </c>
      <c r="S117" s="39">
        <f>$AK$5</f>
        <v>2.162994034885931E+19</v>
      </c>
      <c r="T117" s="39">
        <f>$AJ$5</f>
        <v>3.0024635741202643E+17</v>
      </c>
      <c r="U117" s="39">
        <f>$AI$5</f>
        <v>4210038387792135</v>
      </c>
      <c r="V117" s="39">
        <f>$AH$5</f>
        <v>59732129675791</v>
      </c>
      <c r="W117" s="39">
        <f>$AG$5</f>
        <v>859047860295</v>
      </c>
    </row>
    <row r="118" spans="11:25">
      <c r="L118" s="39">
        <f>$AQ$5</f>
        <v>3.4781605591867382E+30</v>
      </c>
      <c r="M118" s="39">
        <f>$AP$5</f>
        <v>4.6613881837492098E+28</v>
      </c>
      <c r="N118" s="39">
        <f>$AO$5</f>
        <v>6.2701584820619147E+26</v>
      </c>
      <c r="O118" s="39">
        <f>$AN$5</f>
        <v>8.4708966672821023E+24</v>
      </c>
      <c r="P118" s="63">
        <f>$BC$5</f>
        <v>123100393474</v>
      </c>
      <c r="Q118" s="39">
        <f>$AL$5</f>
        <v>1.5716684413122047E+21</v>
      </c>
      <c r="R118" s="39">
        <f>$AK$5</f>
        <v>2.162994034885931E+19</v>
      </c>
      <c r="S118" s="39">
        <f>$AJ$5</f>
        <v>3.0024635741202643E+17</v>
      </c>
      <c r="T118" s="39">
        <f>$AI$5</f>
        <v>4210038387792135</v>
      </c>
      <c r="U118" s="39">
        <f>$AH$5</f>
        <v>59732129675791</v>
      </c>
      <c r="V118" s="39">
        <f>$AG$5</f>
        <v>859047860295</v>
      </c>
      <c r="W118" s="39">
        <f>$AF$5</f>
        <v>12545691535</v>
      </c>
    </row>
    <row r="119" spans="11:25">
      <c r="L119" s="39">
        <f>$AP$5</f>
        <v>4.6613881837492098E+28</v>
      </c>
      <c r="M119" s="39">
        <f>$AO$5</f>
        <v>6.2701584820619147E+26</v>
      </c>
      <c r="N119" s="39">
        <f>$AN$5</f>
        <v>8.4708966672821023E+24</v>
      </c>
      <c r="O119" s="39">
        <f>$AM$5</f>
        <v>1.1503166289706361E+23</v>
      </c>
      <c r="P119" s="63">
        <f>$BB$5</f>
        <v>1795576924</v>
      </c>
      <c r="Q119" s="39">
        <f>$AK$5</f>
        <v>2.162994034885931E+19</v>
      </c>
      <c r="R119" s="39">
        <f>$AJ$5</f>
        <v>3.0024635741202643E+17</v>
      </c>
      <c r="S119" s="39">
        <f>$AI$5</f>
        <v>4210038387792135</v>
      </c>
      <c r="T119" s="39">
        <f>$AH$5</f>
        <v>59732129675791</v>
      </c>
      <c r="U119" s="39">
        <f>$AG$5</f>
        <v>859047860295</v>
      </c>
      <c r="V119" s="39">
        <f>$AF$5</f>
        <v>12545691535</v>
      </c>
      <c r="W119" s="39">
        <f>$AE$5</f>
        <v>186368535</v>
      </c>
    </row>
    <row r="120" spans="11:25">
      <c r="L120" s="39">
        <f>$AO$5</f>
        <v>6.2701584820619147E+26</v>
      </c>
      <c r="M120" s="39">
        <f>$AN$5</f>
        <v>8.4708966672821023E+24</v>
      </c>
      <c r="N120" s="39">
        <f>$AM$5</f>
        <v>1.1503166289706361E+23</v>
      </c>
      <c r="O120" s="39">
        <f>$AL$5</f>
        <v>1.5716684413122047E+21</v>
      </c>
      <c r="P120" s="63">
        <f>$BA$5</f>
        <v>26626546</v>
      </c>
      <c r="Q120" s="39">
        <f>$AJ$5</f>
        <v>3.0024635741202643E+17</v>
      </c>
      <c r="R120" s="39">
        <f>$AI$5</f>
        <v>4210038387792135</v>
      </c>
      <c r="S120" s="39">
        <f>$AH$5</f>
        <v>59732129675791</v>
      </c>
      <c r="T120" s="39">
        <f>$AG$5</f>
        <v>859047860295</v>
      </c>
      <c r="U120" s="39">
        <f>$AF$5</f>
        <v>12545691535</v>
      </c>
      <c r="V120" s="39">
        <f>$AE$5</f>
        <v>186368535</v>
      </c>
      <c r="W120" s="39">
        <f>$AD$5</f>
        <v>2820151</v>
      </c>
    </row>
    <row r="121" spans="11:25">
      <c r="L121" s="39">
        <f>$AN$5</f>
        <v>8.4708966672821023E+24</v>
      </c>
      <c r="M121" s="39">
        <f>$AM$5</f>
        <v>1.1503166289706361E+23</v>
      </c>
      <c r="N121" s="39">
        <f>$AL$5</f>
        <v>1.5716684413122047E+21</v>
      </c>
      <c r="O121" s="39">
        <f>$AK$5</f>
        <v>2.162994034885931E+19</v>
      </c>
      <c r="P121" s="63">
        <f>$AZ$5</f>
        <v>401968</v>
      </c>
      <c r="Q121" s="39">
        <f>$AI$5</f>
        <v>4210038387792135</v>
      </c>
      <c r="R121" s="39">
        <f>$AH$5</f>
        <v>59732129675791</v>
      </c>
      <c r="S121" s="39">
        <f>$AG$5</f>
        <v>859047860295</v>
      </c>
      <c r="T121" s="39">
        <f>$AF$5</f>
        <v>12545691535</v>
      </c>
      <c r="U121" s="39">
        <f>$AE$5</f>
        <v>186368535</v>
      </c>
      <c r="V121" s="39">
        <f>$AD$5</f>
        <v>2820151</v>
      </c>
      <c r="W121" s="39">
        <f>$AC$5</f>
        <v>43515</v>
      </c>
    </row>
    <row r="122" spans="11:25">
      <c r="L122" s="39">
        <f>$AM$5</f>
        <v>1.1503166289706361E+23</v>
      </c>
      <c r="M122" s="39">
        <f>$AL$5</f>
        <v>1.5716684413122047E+21</v>
      </c>
      <c r="N122" s="39">
        <f>$AK$5</f>
        <v>2.162994034885931E+19</v>
      </c>
      <c r="O122" s="39">
        <f>$AJ$5</f>
        <v>3.0024635741202643E+17</v>
      </c>
      <c r="P122" s="63">
        <f>$AY$5</f>
        <v>6184</v>
      </c>
      <c r="Q122" s="39">
        <f>$AH$5</f>
        <v>59732129675791</v>
      </c>
      <c r="R122" s="39">
        <f>$AG$5</f>
        <v>859047860295</v>
      </c>
      <c r="S122" s="39">
        <f>$AF$5</f>
        <v>12545691535</v>
      </c>
      <c r="T122" s="39">
        <f>$AE$5</f>
        <v>186368535</v>
      </c>
      <c r="U122" s="39">
        <f>$AD$5</f>
        <v>2820151</v>
      </c>
      <c r="V122" s="39">
        <f>$AC$5</f>
        <v>43515</v>
      </c>
      <c r="W122" s="39">
        <f>$AB$5</f>
        <v>685</v>
      </c>
    </row>
    <row r="123" spans="11:25" ht="15.75" thickBot="1">
      <c r="K123" t="s">
        <v>73</v>
      </c>
      <c r="L123" s="70">
        <f>$AL$5</f>
        <v>1.5716684413122047E+21</v>
      </c>
      <c r="M123" s="70">
        <f>$AK$5</f>
        <v>2.162994034885931E+19</v>
      </c>
      <c r="N123" s="70">
        <f>$AJ$5</f>
        <v>3.0024635741202643E+17</v>
      </c>
      <c r="O123" s="70">
        <f>$AI$5</f>
        <v>4210038387792135</v>
      </c>
      <c r="P123" s="71">
        <f>$AX$5</f>
        <v>97</v>
      </c>
      <c r="Q123" s="70">
        <f>$AG$5</f>
        <v>859047860295</v>
      </c>
      <c r="R123" s="70">
        <f>$AF$5</f>
        <v>12545691535</v>
      </c>
      <c r="S123" s="70">
        <f>$AE$5</f>
        <v>186368535</v>
      </c>
      <c r="T123" s="70">
        <f>$AD$5</f>
        <v>2820151</v>
      </c>
      <c r="U123" s="70">
        <f>$AC$5</f>
        <v>43515</v>
      </c>
      <c r="V123" s="70">
        <f>$AB$5</f>
        <v>685</v>
      </c>
      <c r="W123" s="70">
        <f>$AB$2</f>
        <v>11</v>
      </c>
      <c r="X123" s="16" t="str">
        <f>[1]!xDiv([1]!xMatDet(L112:W123),[1]!xMatDet(L124:W135))</f>
        <v>7.3668411915450943678725284075E-7</v>
      </c>
    </row>
    <row r="124" spans="11:25">
      <c r="L124" s="39">
        <f>$AW$5</f>
        <v>6.3242912419945786E+41</v>
      </c>
      <c r="M124" s="39">
        <f>$AV$5</f>
        <v>8.3638183359412491E+39</v>
      </c>
      <c r="N124" s="39">
        <f>$AU$5</f>
        <v>1.1077700566821677E+38</v>
      </c>
      <c r="O124" s="39">
        <f>$AT$5</f>
        <v>1.4697437693587362E+36</v>
      </c>
      <c r="P124" s="39">
        <f>$AS$5</f>
        <v>1.9538613311576207E+34</v>
      </c>
      <c r="Q124" s="39">
        <f>$AR$5</f>
        <v>2.6034054115613975E+32</v>
      </c>
      <c r="R124" s="39">
        <f>$AQ$5</f>
        <v>3.4781605591867382E+30</v>
      </c>
      <c r="S124" s="39">
        <f>$AP$5</f>
        <v>4.6613881837492098E+28</v>
      </c>
      <c r="T124" s="39">
        <f>$AO$5</f>
        <v>6.2701584820619147E+26</v>
      </c>
      <c r="U124" s="39">
        <f>$AN$5</f>
        <v>8.4708966672821023E+24</v>
      </c>
      <c r="V124" s="39">
        <f>$AM$5</f>
        <v>1.1503166289706361E+23</v>
      </c>
      <c r="W124" s="39">
        <f>$AL$5</f>
        <v>1.5716684413122047E+21</v>
      </c>
    </row>
    <row r="125" spans="11:25">
      <c r="L125" s="39">
        <f>$AV$5</f>
        <v>8.3638183359412491E+39</v>
      </c>
      <c r="M125" s="39">
        <f>$AU$5</f>
        <v>1.1077700566821677E+38</v>
      </c>
      <c r="N125" s="39">
        <f>$AT$5</f>
        <v>1.4697437693587362E+36</v>
      </c>
      <c r="O125" s="39">
        <f>$AS$5</f>
        <v>1.9538613311576207E+34</v>
      </c>
      <c r="P125" s="39">
        <f>$AR$5</f>
        <v>2.6034054115613975E+32</v>
      </c>
      <c r="Q125" s="39">
        <f>$AQ$5</f>
        <v>3.4781605591867382E+30</v>
      </c>
      <c r="R125" s="39">
        <f>$AP$5</f>
        <v>4.6613881837492098E+28</v>
      </c>
      <c r="S125" s="39">
        <f>$AO$5</f>
        <v>6.2701584820619147E+26</v>
      </c>
      <c r="T125" s="39">
        <f>$AN$5</f>
        <v>8.4708966672821023E+24</v>
      </c>
      <c r="U125" s="39">
        <f>$AM$5</f>
        <v>1.1503166289706361E+23</v>
      </c>
      <c r="V125" s="39">
        <f>$AL$5</f>
        <v>1.5716684413122047E+21</v>
      </c>
      <c r="W125" s="39">
        <f>$AK$5</f>
        <v>2.162994034885931E+19</v>
      </c>
    </row>
    <row r="126" spans="11:25">
      <c r="L126" s="39">
        <f>$AU$5</f>
        <v>1.1077700566821677E+38</v>
      </c>
      <c r="M126" s="39">
        <f>$AT$5</f>
        <v>1.4697437693587362E+36</v>
      </c>
      <c r="N126" s="39">
        <f>$AS$5</f>
        <v>1.9538613311576207E+34</v>
      </c>
      <c r="O126" s="39">
        <f>$AR$5</f>
        <v>2.6034054115613975E+32</v>
      </c>
      <c r="P126" s="39">
        <f>$AQ$5</f>
        <v>3.4781605591867382E+30</v>
      </c>
      <c r="Q126" s="39">
        <f>$AP$5</f>
        <v>4.6613881837492098E+28</v>
      </c>
      <c r="R126" s="39">
        <f>$AO$5</f>
        <v>6.2701584820619147E+26</v>
      </c>
      <c r="S126" s="39">
        <f>$AN$5</f>
        <v>8.4708966672821023E+24</v>
      </c>
      <c r="T126" s="39">
        <f>$AM$5</f>
        <v>1.1503166289706361E+23</v>
      </c>
      <c r="U126" s="39">
        <f>$AL$5</f>
        <v>1.5716684413122047E+21</v>
      </c>
      <c r="V126" s="39">
        <f>$AK$5</f>
        <v>2.162994034885931E+19</v>
      </c>
      <c r="W126" s="39">
        <f>$AJ$5</f>
        <v>3.0024635741202643E+17</v>
      </c>
    </row>
    <row r="127" spans="11:25">
      <c r="L127" s="39">
        <f>$AT$5</f>
        <v>1.4697437693587362E+36</v>
      </c>
      <c r="M127" s="39">
        <f>$AS$5</f>
        <v>1.9538613311576207E+34</v>
      </c>
      <c r="N127" s="39">
        <f>$AR$5</f>
        <v>2.6034054115613975E+32</v>
      </c>
      <c r="O127" s="39">
        <f>$AQ$5</f>
        <v>3.4781605591867382E+30</v>
      </c>
      <c r="P127" s="39">
        <f>$AP$5</f>
        <v>4.6613881837492098E+28</v>
      </c>
      <c r="Q127" s="39">
        <f>$AO$5</f>
        <v>6.2701584820619147E+26</v>
      </c>
      <c r="R127" s="39">
        <f>$AN$5</f>
        <v>8.4708966672821023E+24</v>
      </c>
      <c r="S127" s="39">
        <f>$AM$5</f>
        <v>1.1503166289706361E+23</v>
      </c>
      <c r="T127" s="39">
        <f>$AL$5</f>
        <v>1.5716684413122047E+21</v>
      </c>
      <c r="U127" s="39">
        <f>$AK$5</f>
        <v>2.162994034885931E+19</v>
      </c>
      <c r="V127" s="39">
        <f>$AJ$5</f>
        <v>3.0024635741202643E+17</v>
      </c>
      <c r="W127" s="39">
        <f>$AI$5</f>
        <v>4210038387792135</v>
      </c>
    </row>
    <row r="128" spans="11:25">
      <c r="L128" s="39">
        <f>$AS$5</f>
        <v>1.9538613311576207E+34</v>
      </c>
      <c r="M128" s="39">
        <f>$AR$5</f>
        <v>2.6034054115613975E+32</v>
      </c>
      <c r="N128" s="39">
        <f>$AQ$5</f>
        <v>3.4781605591867382E+30</v>
      </c>
      <c r="O128" s="39">
        <f>$AP$5</f>
        <v>4.6613881837492098E+28</v>
      </c>
      <c r="P128" s="39">
        <f>$AO$5</f>
        <v>6.2701584820619147E+26</v>
      </c>
      <c r="Q128" s="39">
        <f>$AN$5</f>
        <v>8.4708966672821023E+24</v>
      </c>
      <c r="R128" s="39">
        <f>$AM$5</f>
        <v>1.1503166289706361E+23</v>
      </c>
      <c r="S128" s="39">
        <f>$AL$5</f>
        <v>1.5716684413122047E+21</v>
      </c>
      <c r="T128" s="39">
        <f>$AK$5</f>
        <v>2.162994034885931E+19</v>
      </c>
      <c r="U128" s="39">
        <f>$AJ$5</f>
        <v>3.0024635741202643E+17</v>
      </c>
      <c r="V128" s="39">
        <f>$AI$5</f>
        <v>4210038387792135</v>
      </c>
      <c r="W128" s="39">
        <f>$AH$5</f>
        <v>59732129675791</v>
      </c>
    </row>
    <row r="129" spans="12:25">
      <c r="L129" s="39">
        <f>$AR$5</f>
        <v>2.6034054115613975E+32</v>
      </c>
      <c r="M129" s="39">
        <f>$AQ$5</f>
        <v>3.4781605591867382E+30</v>
      </c>
      <c r="N129" s="39">
        <f>$AP$5</f>
        <v>4.6613881837492098E+28</v>
      </c>
      <c r="O129" s="39">
        <f>$AO$5</f>
        <v>6.2701584820619147E+26</v>
      </c>
      <c r="P129" s="39">
        <f>$AN$5</f>
        <v>8.4708966672821023E+24</v>
      </c>
      <c r="Q129" s="39">
        <f>$AM$5</f>
        <v>1.1503166289706361E+23</v>
      </c>
      <c r="R129" s="39">
        <f>$AL$5</f>
        <v>1.5716684413122047E+21</v>
      </c>
      <c r="S129" s="39">
        <f>$AK$5</f>
        <v>2.162994034885931E+19</v>
      </c>
      <c r="T129" s="39">
        <f>$AJ$5</f>
        <v>3.0024635741202643E+17</v>
      </c>
      <c r="U129" s="39">
        <f>$AI$5</f>
        <v>4210038387792135</v>
      </c>
      <c r="V129" s="39">
        <f>$AH$5</f>
        <v>59732129675791</v>
      </c>
      <c r="W129" s="39">
        <f>$AG$5</f>
        <v>859047860295</v>
      </c>
    </row>
    <row r="130" spans="12:25">
      <c r="L130" s="39">
        <f>$AQ$5</f>
        <v>3.4781605591867382E+30</v>
      </c>
      <c r="M130" s="39">
        <f>$AP$5</f>
        <v>4.6613881837492098E+28</v>
      </c>
      <c r="N130" s="39">
        <f>$AO$5</f>
        <v>6.2701584820619147E+26</v>
      </c>
      <c r="O130" s="39">
        <f>$AN$5</f>
        <v>8.4708966672821023E+24</v>
      </c>
      <c r="P130" s="39">
        <f>$AM$5</f>
        <v>1.1503166289706361E+23</v>
      </c>
      <c r="Q130" s="39">
        <f>$AL$5</f>
        <v>1.5716684413122047E+21</v>
      </c>
      <c r="R130" s="39">
        <f>$AK$5</f>
        <v>2.162994034885931E+19</v>
      </c>
      <c r="S130" s="39">
        <f>$AJ$5</f>
        <v>3.0024635741202643E+17</v>
      </c>
      <c r="T130" s="39">
        <f>$AI$5</f>
        <v>4210038387792135</v>
      </c>
      <c r="U130" s="39">
        <f>$AH$5</f>
        <v>59732129675791</v>
      </c>
      <c r="V130" s="39">
        <f>$AG$5</f>
        <v>859047860295</v>
      </c>
      <c r="W130" s="39">
        <f>$AF$5</f>
        <v>12545691535</v>
      </c>
    </row>
    <row r="131" spans="12:25">
      <c r="L131" s="39">
        <f>$AP$5</f>
        <v>4.6613881837492098E+28</v>
      </c>
      <c r="M131" s="39">
        <f>$AO$5</f>
        <v>6.2701584820619147E+26</v>
      </c>
      <c r="N131" s="39">
        <f>$AN$5</f>
        <v>8.4708966672821023E+24</v>
      </c>
      <c r="O131" s="39">
        <f>$AM$5</f>
        <v>1.1503166289706361E+23</v>
      </c>
      <c r="P131" s="39">
        <f>$AL$5</f>
        <v>1.5716684413122047E+21</v>
      </c>
      <c r="Q131" s="39">
        <f>$AK$5</f>
        <v>2.162994034885931E+19</v>
      </c>
      <c r="R131" s="39">
        <f>$AJ$5</f>
        <v>3.0024635741202643E+17</v>
      </c>
      <c r="S131" s="39">
        <f>$AI$5</f>
        <v>4210038387792135</v>
      </c>
      <c r="T131" s="39">
        <f>$AH$5</f>
        <v>59732129675791</v>
      </c>
      <c r="U131" s="39">
        <f>$AG$5</f>
        <v>859047860295</v>
      </c>
      <c r="V131" s="39">
        <f>$AF$5</f>
        <v>12545691535</v>
      </c>
      <c r="W131" s="39">
        <f>$AE$5</f>
        <v>186368535</v>
      </c>
    </row>
    <row r="132" spans="12:25">
      <c r="L132" s="39">
        <f>$AO$5</f>
        <v>6.2701584820619147E+26</v>
      </c>
      <c r="M132" s="39">
        <f>$AN$5</f>
        <v>8.4708966672821023E+24</v>
      </c>
      <c r="N132" s="39">
        <f>$AM$5</f>
        <v>1.1503166289706361E+23</v>
      </c>
      <c r="O132" s="39">
        <f>$AL$5</f>
        <v>1.5716684413122047E+21</v>
      </c>
      <c r="P132" s="39">
        <f>$AK$5</f>
        <v>2.162994034885931E+19</v>
      </c>
      <c r="Q132" s="39">
        <f>$AJ$5</f>
        <v>3.0024635741202643E+17</v>
      </c>
      <c r="R132" s="39">
        <f>$AI$5</f>
        <v>4210038387792135</v>
      </c>
      <c r="S132" s="39">
        <f>$AH$5</f>
        <v>59732129675791</v>
      </c>
      <c r="T132" s="39">
        <f>$AG$5</f>
        <v>859047860295</v>
      </c>
      <c r="U132" s="39">
        <f>$AF$5</f>
        <v>12545691535</v>
      </c>
      <c r="V132" s="39">
        <f>$AE$5</f>
        <v>186368535</v>
      </c>
      <c r="W132" s="39">
        <f>$AD$5</f>
        <v>2820151</v>
      </c>
    </row>
    <row r="133" spans="12:25">
      <c r="L133" s="39">
        <f>$AN$5</f>
        <v>8.4708966672821023E+24</v>
      </c>
      <c r="M133" s="39">
        <f>$AM$5</f>
        <v>1.1503166289706361E+23</v>
      </c>
      <c r="N133" s="39">
        <f>$AL$5</f>
        <v>1.5716684413122047E+21</v>
      </c>
      <c r="O133" s="39">
        <f>$AK$5</f>
        <v>2.162994034885931E+19</v>
      </c>
      <c r="P133" s="39">
        <f>$AJ$5</f>
        <v>3.0024635741202643E+17</v>
      </c>
      <c r="Q133" s="39">
        <f>$AI$5</f>
        <v>4210038387792135</v>
      </c>
      <c r="R133" s="39">
        <f>$AH$5</f>
        <v>59732129675791</v>
      </c>
      <c r="S133" s="39">
        <f>$AG$5</f>
        <v>859047860295</v>
      </c>
      <c r="T133" s="39">
        <f>$AF$5</f>
        <v>12545691535</v>
      </c>
      <c r="U133" s="39">
        <f>$AE$5</f>
        <v>186368535</v>
      </c>
      <c r="V133" s="39">
        <f>$AD$5</f>
        <v>2820151</v>
      </c>
      <c r="W133" s="39">
        <f>$AC$5</f>
        <v>43515</v>
      </c>
    </row>
    <row r="134" spans="12:25">
      <c r="L134" s="39">
        <f>$AM$5</f>
        <v>1.1503166289706361E+23</v>
      </c>
      <c r="M134" s="39">
        <f>$AL$5</f>
        <v>1.5716684413122047E+21</v>
      </c>
      <c r="N134" s="39">
        <f>$AK$5</f>
        <v>2.162994034885931E+19</v>
      </c>
      <c r="O134" s="39">
        <f>$AJ$5</f>
        <v>3.0024635741202643E+17</v>
      </c>
      <c r="P134" s="39">
        <f>$AI$5</f>
        <v>4210038387792135</v>
      </c>
      <c r="Q134" s="39">
        <f>$AH$5</f>
        <v>59732129675791</v>
      </c>
      <c r="R134" s="39">
        <f>$AG$5</f>
        <v>859047860295</v>
      </c>
      <c r="S134" s="39">
        <f>$AF$5</f>
        <v>12545691535</v>
      </c>
      <c r="T134" s="39">
        <f>$AE$5</f>
        <v>186368535</v>
      </c>
      <c r="U134" s="39">
        <f>$AD$5</f>
        <v>2820151</v>
      </c>
      <c r="V134" s="39">
        <f>$AC$5</f>
        <v>43515</v>
      </c>
      <c r="W134" s="39">
        <f>$AB$5</f>
        <v>685</v>
      </c>
    </row>
    <row r="135" spans="12:25">
      <c r="L135" s="39">
        <f>$AL$5</f>
        <v>1.5716684413122047E+21</v>
      </c>
      <c r="M135" s="39">
        <f>$AK$5</f>
        <v>2.162994034885931E+19</v>
      </c>
      <c r="N135" s="39">
        <f>$AJ$5</f>
        <v>3.0024635741202643E+17</v>
      </c>
      <c r="O135" s="39">
        <f>$AI$5</f>
        <v>4210038387792135</v>
      </c>
      <c r="P135" s="39">
        <f>$AH$5</f>
        <v>59732129675791</v>
      </c>
      <c r="Q135" s="39">
        <f>$AG$5</f>
        <v>859047860295</v>
      </c>
      <c r="R135" s="39">
        <f>$AF$5</f>
        <v>12545691535</v>
      </c>
      <c r="S135" s="39">
        <f>$AE$5</f>
        <v>186368535</v>
      </c>
      <c r="T135" s="39">
        <f>$AD$5</f>
        <v>2820151</v>
      </c>
      <c r="U135" s="39">
        <f>$AC$5</f>
        <v>43515</v>
      </c>
      <c r="V135" s="39">
        <f>$AB$5</f>
        <v>685</v>
      </c>
      <c r="W135" s="39">
        <f>$AB$2</f>
        <v>11</v>
      </c>
    </row>
    <row r="136" spans="12:25"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</row>
    <row r="137" spans="12:25"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</row>
    <row r="138" spans="12:25"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</row>
    <row r="139" spans="12:25">
      <c r="L139" s="39">
        <f>$AW$5</f>
        <v>6.3242912419945786E+41</v>
      </c>
      <c r="M139" s="39">
        <f>$AV$5</f>
        <v>8.3638183359412491E+39</v>
      </c>
      <c r="N139" s="39">
        <f>$AU$5</f>
        <v>1.1077700566821677E+38</v>
      </c>
      <c r="O139" s="39">
        <f>$AT$5</f>
        <v>1.4697437693587362E+36</v>
      </c>
      <c r="P139" s="39">
        <f>$AS$5</f>
        <v>1.9538613311576207E+34</v>
      </c>
      <c r="Q139" s="63">
        <f>$BI$5</f>
        <v>1.6483612613248043E+22</v>
      </c>
      <c r="R139" s="39">
        <f>$AQ$5</f>
        <v>3.4781605591867382E+30</v>
      </c>
      <c r="S139" s="39">
        <f>$AP$5</f>
        <v>4.6613881837492098E+28</v>
      </c>
      <c r="T139" s="39">
        <f>$AO$5</f>
        <v>6.2701584820619147E+26</v>
      </c>
      <c r="U139" s="39">
        <f>$AN$5</f>
        <v>8.4708966672821023E+24</v>
      </c>
      <c r="V139" s="39">
        <f>$AM$5</f>
        <v>1.1503166289706361E+23</v>
      </c>
      <c r="W139" s="39">
        <f>$AL$5</f>
        <v>1.5716684413122047E+21</v>
      </c>
    </row>
    <row r="140" spans="12:25">
      <c r="L140" s="39">
        <f>$AV$5</f>
        <v>8.3638183359412491E+39</v>
      </c>
      <c r="M140" s="39">
        <f>$AU$5</f>
        <v>1.1077700566821677E+38</v>
      </c>
      <c r="N140" s="39">
        <f>$AT$5</f>
        <v>1.4697437693587362E+36</v>
      </c>
      <c r="O140" s="39">
        <f>$AS$5</f>
        <v>1.9538613311576207E+34</v>
      </c>
      <c r="P140" s="39">
        <f>$AR$5</f>
        <v>2.6034054115613975E+32</v>
      </c>
      <c r="Q140" s="63">
        <f>$BH$5</f>
        <v>2.2533742029544515E+20</v>
      </c>
      <c r="R140" s="39">
        <f>$AP$5</f>
        <v>4.6613881837492098E+28</v>
      </c>
      <c r="S140" s="39">
        <f>$AO$5</f>
        <v>6.2701584820619147E+26</v>
      </c>
      <c r="T140" s="39">
        <f>$AN$5</f>
        <v>8.4708966672821023E+24</v>
      </c>
      <c r="U140" s="39">
        <f>$AM$5</f>
        <v>1.1503166289706361E+23</v>
      </c>
      <c r="V140" s="39">
        <f>$AL$5</f>
        <v>1.5716684413122047E+21</v>
      </c>
      <c r="W140" s="39">
        <f>$AK$5</f>
        <v>2.162994034885931E+19</v>
      </c>
    </row>
    <row r="141" spans="12:25">
      <c r="L141" s="39">
        <f>$AU$5</f>
        <v>1.1077700566821677E+38</v>
      </c>
      <c r="M141" s="39">
        <f>$AT$5</f>
        <v>1.4697437693587362E+36</v>
      </c>
      <c r="N141" s="39">
        <f>$AS$5</f>
        <v>1.9538613311576207E+34</v>
      </c>
      <c r="O141" s="39">
        <f>$AR$5</f>
        <v>2.6034054115613975E+32</v>
      </c>
      <c r="P141" s="39">
        <f>$AQ$5</f>
        <v>3.4781605591867382E+30</v>
      </c>
      <c r="Q141" s="63">
        <f>$BG$5</f>
        <v>3.1024417127888937E+18</v>
      </c>
      <c r="R141" s="39">
        <f>$AO$5</f>
        <v>6.2701584820619147E+26</v>
      </c>
      <c r="S141" s="39">
        <f>$AN$5</f>
        <v>8.4708966672821023E+24</v>
      </c>
      <c r="T141" s="39">
        <f>$AM$5</f>
        <v>1.1503166289706361E+23</v>
      </c>
      <c r="U141" s="39">
        <f>$AL$5</f>
        <v>1.5716684413122047E+21</v>
      </c>
      <c r="V141" s="39">
        <f>$AK$5</f>
        <v>2.162994034885931E+19</v>
      </c>
      <c r="W141" s="39">
        <f>$AJ$5</f>
        <v>3.0024635741202643E+17</v>
      </c>
    </row>
    <row r="142" spans="12:25">
      <c r="L142" s="39">
        <f>$AT$5</f>
        <v>1.4697437693587362E+36</v>
      </c>
      <c r="M142" s="39">
        <f>$AS$5</f>
        <v>1.9538613311576207E+34</v>
      </c>
      <c r="N142" s="39">
        <f>$AR$5</f>
        <v>2.6034054115613975E+32</v>
      </c>
      <c r="O142" s="39">
        <f>$AQ$5</f>
        <v>3.4781605591867382E+30</v>
      </c>
      <c r="P142" s="39">
        <f>$AP$5</f>
        <v>4.6613881837492098E+28</v>
      </c>
      <c r="Q142" s="63">
        <f>$BF$5</f>
        <v>4.3074374358992288E+16</v>
      </c>
      <c r="R142" s="39">
        <f>$AN$5</f>
        <v>8.4708966672821023E+24</v>
      </c>
      <c r="S142" s="39">
        <f>$AM$5</f>
        <v>1.1503166289706361E+23</v>
      </c>
      <c r="T142" s="39">
        <f>$AL$5</f>
        <v>1.5716684413122047E+21</v>
      </c>
      <c r="U142" s="39">
        <f>$AK$5</f>
        <v>2.162994034885931E+19</v>
      </c>
      <c r="V142" s="39">
        <f>$AJ$5</f>
        <v>3.0024635741202643E+17</v>
      </c>
      <c r="W142" s="39">
        <f>$AI$5</f>
        <v>4210038387792135</v>
      </c>
      <c r="Y142" s="16"/>
    </row>
    <row r="143" spans="12:25">
      <c r="L143" s="39">
        <f>$AS$5</f>
        <v>1.9538613311576207E+34</v>
      </c>
      <c r="M143" s="39">
        <f>$AR$5</f>
        <v>2.6034054115613975E+32</v>
      </c>
      <c r="N143" s="39">
        <f>$AQ$5</f>
        <v>3.4781605591867382E+30</v>
      </c>
      <c r="O143" s="39">
        <f>$AP$5</f>
        <v>4.6613881837492098E+28</v>
      </c>
      <c r="P143" s="39">
        <f>$AO$5</f>
        <v>6.2701584820619147E+26</v>
      </c>
      <c r="Q143" s="63">
        <f>$BE$5</f>
        <v>603964096749226</v>
      </c>
      <c r="R143" s="39">
        <f>$AM$5</f>
        <v>1.1503166289706361E+23</v>
      </c>
      <c r="S143" s="39">
        <f>$AL$5</f>
        <v>1.5716684413122047E+21</v>
      </c>
      <c r="T143" s="39">
        <f>$AK$5</f>
        <v>2.162994034885931E+19</v>
      </c>
      <c r="U143" s="39">
        <f>$AJ$5</f>
        <v>3.0024635741202643E+17</v>
      </c>
      <c r="V143" s="39">
        <f>$AI$5</f>
        <v>4210038387792135</v>
      </c>
      <c r="W143" s="39">
        <f>$AH$5</f>
        <v>59732129675791</v>
      </c>
      <c r="Y143" s="24"/>
    </row>
    <row r="144" spans="12:25">
      <c r="L144" s="39">
        <f>$AR$5</f>
        <v>2.6034054115613975E+32</v>
      </c>
      <c r="M144" s="39">
        <f>$AQ$5</f>
        <v>3.4781605591867382E+30</v>
      </c>
      <c r="N144" s="39">
        <f>$AP$5</f>
        <v>4.6613881837492098E+28</v>
      </c>
      <c r="O144" s="39">
        <f>$AO$5</f>
        <v>6.2701584820619147E+26</v>
      </c>
      <c r="P144" s="39">
        <f>$AN$5</f>
        <v>8.4708966672821023E+24</v>
      </c>
      <c r="Q144" s="63">
        <f>$BD$5</f>
        <v>8565991486948</v>
      </c>
      <c r="R144" s="39">
        <f>$AL$5</f>
        <v>1.5716684413122047E+21</v>
      </c>
      <c r="S144" s="39">
        <f>$AK$5</f>
        <v>2.162994034885931E+19</v>
      </c>
      <c r="T144" s="39">
        <f>$AJ$5</f>
        <v>3.0024635741202643E+17</v>
      </c>
      <c r="U144" s="39">
        <f>$AI$5</f>
        <v>4210038387792135</v>
      </c>
      <c r="V144" s="39">
        <f>$AH$5</f>
        <v>59732129675791</v>
      </c>
      <c r="W144" s="39">
        <f>$AG$5</f>
        <v>859047860295</v>
      </c>
    </row>
    <row r="145" spans="11:24">
      <c r="L145" s="39">
        <f>$AQ$5</f>
        <v>3.4781605591867382E+30</v>
      </c>
      <c r="M145" s="39">
        <f>$AP$5</f>
        <v>4.6613881837492098E+28</v>
      </c>
      <c r="N145" s="39">
        <f>$AO$5</f>
        <v>6.2701584820619147E+26</v>
      </c>
      <c r="O145" s="39">
        <f>$AN$5</f>
        <v>8.4708966672821023E+24</v>
      </c>
      <c r="P145" s="39">
        <f>$AM$5</f>
        <v>1.1503166289706361E+23</v>
      </c>
      <c r="Q145" s="63">
        <f>$BC$5</f>
        <v>123100393474</v>
      </c>
      <c r="R145" s="39">
        <f>$AK$5</f>
        <v>2.162994034885931E+19</v>
      </c>
      <c r="S145" s="39">
        <f>$AJ$5</f>
        <v>3.0024635741202643E+17</v>
      </c>
      <c r="T145" s="39">
        <f>$AI$5</f>
        <v>4210038387792135</v>
      </c>
      <c r="U145" s="39">
        <f>$AH$5</f>
        <v>59732129675791</v>
      </c>
      <c r="V145" s="39">
        <f>$AG$5</f>
        <v>859047860295</v>
      </c>
      <c r="W145" s="39">
        <f>$AF$5</f>
        <v>12545691535</v>
      </c>
    </row>
    <row r="146" spans="11:24">
      <c r="L146" s="39">
        <f>$AP$5</f>
        <v>4.6613881837492098E+28</v>
      </c>
      <c r="M146" s="39">
        <f>$AO$5</f>
        <v>6.2701584820619147E+26</v>
      </c>
      <c r="N146" s="39">
        <f>$AN$5</f>
        <v>8.4708966672821023E+24</v>
      </c>
      <c r="O146" s="39">
        <f>$AM$5</f>
        <v>1.1503166289706361E+23</v>
      </c>
      <c r="P146" s="39">
        <f>$AL$5</f>
        <v>1.5716684413122047E+21</v>
      </c>
      <c r="Q146" s="63">
        <f>$BB$5</f>
        <v>1795576924</v>
      </c>
      <c r="R146" s="39">
        <f>$AJ$5</f>
        <v>3.0024635741202643E+17</v>
      </c>
      <c r="S146" s="39">
        <f>$AI$5</f>
        <v>4210038387792135</v>
      </c>
      <c r="T146" s="39">
        <f>$AH$5</f>
        <v>59732129675791</v>
      </c>
      <c r="U146" s="39">
        <f>$AG$5</f>
        <v>859047860295</v>
      </c>
      <c r="V146" s="39">
        <f>$AF$5</f>
        <v>12545691535</v>
      </c>
      <c r="W146" s="39">
        <f>$AE$5</f>
        <v>186368535</v>
      </c>
    </row>
    <row r="147" spans="11:24">
      <c r="L147" s="39">
        <f>$AO$5</f>
        <v>6.2701584820619147E+26</v>
      </c>
      <c r="M147" s="39">
        <f>$AN$5</f>
        <v>8.4708966672821023E+24</v>
      </c>
      <c r="N147" s="39">
        <f>$AM$5</f>
        <v>1.1503166289706361E+23</v>
      </c>
      <c r="O147" s="39">
        <f>$AL$5</f>
        <v>1.5716684413122047E+21</v>
      </c>
      <c r="P147" s="39">
        <f>$AK$5</f>
        <v>2.162994034885931E+19</v>
      </c>
      <c r="Q147" s="63">
        <f>$BA$5</f>
        <v>26626546</v>
      </c>
      <c r="R147" s="39">
        <f>$AI$5</f>
        <v>4210038387792135</v>
      </c>
      <c r="S147" s="39">
        <f>$AH$5</f>
        <v>59732129675791</v>
      </c>
      <c r="T147" s="39">
        <f>$AG$5</f>
        <v>859047860295</v>
      </c>
      <c r="U147" s="39">
        <f>$AF$5</f>
        <v>12545691535</v>
      </c>
      <c r="V147" s="39">
        <f>$AE$5</f>
        <v>186368535</v>
      </c>
      <c r="W147" s="39">
        <f>$AD$5</f>
        <v>2820151</v>
      </c>
    </row>
    <row r="148" spans="11:24">
      <c r="L148" s="39">
        <f>$AN$5</f>
        <v>8.4708966672821023E+24</v>
      </c>
      <c r="M148" s="39">
        <f>$AM$5</f>
        <v>1.1503166289706361E+23</v>
      </c>
      <c r="N148" s="39">
        <f>$AL$5</f>
        <v>1.5716684413122047E+21</v>
      </c>
      <c r="O148" s="39">
        <f>$AK$5</f>
        <v>2.162994034885931E+19</v>
      </c>
      <c r="P148" s="39">
        <f>$AJ$5</f>
        <v>3.0024635741202643E+17</v>
      </c>
      <c r="Q148" s="63">
        <f>$AZ$5</f>
        <v>401968</v>
      </c>
      <c r="R148" s="39">
        <f>$AH$5</f>
        <v>59732129675791</v>
      </c>
      <c r="S148" s="39">
        <f>$AG$5</f>
        <v>859047860295</v>
      </c>
      <c r="T148" s="39">
        <f>$AF$5</f>
        <v>12545691535</v>
      </c>
      <c r="U148" s="39">
        <f>$AE$5</f>
        <v>186368535</v>
      </c>
      <c r="V148" s="39">
        <f>$AD$5</f>
        <v>2820151</v>
      </c>
      <c r="W148" s="39">
        <f>$AC$5</f>
        <v>43515</v>
      </c>
    </row>
    <row r="149" spans="11:24">
      <c r="L149" s="39">
        <f>$AM$5</f>
        <v>1.1503166289706361E+23</v>
      </c>
      <c r="M149" s="39">
        <f>$AL$5</f>
        <v>1.5716684413122047E+21</v>
      </c>
      <c r="N149" s="39">
        <f>$AK$5</f>
        <v>2.162994034885931E+19</v>
      </c>
      <c r="O149" s="39">
        <f>$AJ$5</f>
        <v>3.0024635741202643E+17</v>
      </c>
      <c r="P149" s="39">
        <f>$AI$5</f>
        <v>4210038387792135</v>
      </c>
      <c r="Q149" s="63">
        <f>$AY$5</f>
        <v>6184</v>
      </c>
      <c r="R149" s="39">
        <f>$AG$5</f>
        <v>859047860295</v>
      </c>
      <c r="S149" s="39">
        <f>$AF$5</f>
        <v>12545691535</v>
      </c>
      <c r="T149" s="39">
        <f>$AE$5</f>
        <v>186368535</v>
      </c>
      <c r="U149" s="39">
        <f>$AD$5</f>
        <v>2820151</v>
      </c>
      <c r="V149" s="39">
        <f>$AC$5</f>
        <v>43515</v>
      </c>
      <c r="W149" s="39">
        <f>$AB$5</f>
        <v>685</v>
      </c>
    </row>
    <row r="150" spans="11:24" ht="15.75" thickBot="1">
      <c r="K150" t="s">
        <v>74</v>
      </c>
      <c r="L150" s="70">
        <f>$AL$5</f>
        <v>1.5716684413122047E+21</v>
      </c>
      <c r="M150" s="70">
        <f>$AK$5</f>
        <v>2.162994034885931E+19</v>
      </c>
      <c r="N150" s="70">
        <f>$AJ$5</f>
        <v>3.0024635741202643E+17</v>
      </c>
      <c r="O150" s="70">
        <f>$AI$5</f>
        <v>4210038387792135</v>
      </c>
      <c r="P150" s="70">
        <f>$AH$5</f>
        <v>59732129675791</v>
      </c>
      <c r="Q150" s="71">
        <f>$AX$5</f>
        <v>97</v>
      </c>
      <c r="R150" s="70">
        <f>$AF$5</f>
        <v>12545691535</v>
      </c>
      <c r="S150" s="70">
        <f>$AE$5</f>
        <v>186368535</v>
      </c>
      <c r="T150" s="70">
        <f>$AD$5</f>
        <v>2820151</v>
      </c>
      <c r="U150" s="70">
        <f>$AC$5</f>
        <v>43515</v>
      </c>
      <c r="V150" s="70">
        <f>$AB$5</f>
        <v>685</v>
      </c>
      <c r="W150" s="70">
        <f>$AB$2</f>
        <v>11</v>
      </c>
      <c r="X150" s="16" t="str">
        <f>[1]!xDiv([1]!xMatDet(L139:W150),[1]!xMatDet(L151:W162))</f>
        <v>-3.4360351384289499922707922734E-5</v>
      </c>
    </row>
    <row r="151" spans="11:24">
      <c r="L151" s="39">
        <f>$AW$5</f>
        <v>6.3242912419945786E+41</v>
      </c>
      <c r="M151" s="39">
        <f>$AV$5</f>
        <v>8.3638183359412491E+39</v>
      </c>
      <c r="N151" s="39">
        <f>$AU$5</f>
        <v>1.1077700566821677E+38</v>
      </c>
      <c r="O151" s="39">
        <f>$AT$5</f>
        <v>1.4697437693587362E+36</v>
      </c>
      <c r="P151" s="39">
        <f>$AS$5</f>
        <v>1.9538613311576207E+34</v>
      </c>
      <c r="Q151" s="39">
        <f>$AR$5</f>
        <v>2.6034054115613975E+32</v>
      </c>
      <c r="R151" s="39">
        <f>$AQ$5</f>
        <v>3.4781605591867382E+30</v>
      </c>
      <c r="S151" s="39">
        <f>$AP$5</f>
        <v>4.6613881837492098E+28</v>
      </c>
      <c r="T151" s="39">
        <f>$AO$5</f>
        <v>6.2701584820619147E+26</v>
      </c>
      <c r="U151" s="39">
        <f>$AN$5</f>
        <v>8.4708966672821023E+24</v>
      </c>
      <c r="V151" s="39">
        <f>$AM$5</f>
        <v>1.1503166289706361E+23</v>
      </c>
      <c r="W151" s="39">
        <f>$AL$5</f>
        <v>1.5716684413122047E+21</v>
      </c>
    </row>
    <row r="152" spans="11:24">
      <c r="L152" s="39">
        <f>$AV$5</f>
        <v>8.3638183359412491E+39</v>
      </c>
      <c r="M152" s="39">
        <f>$AU$5</f>
        <v>1.1077700566821677E+38</v>
      </c>
      <c r="N152" s="39">
        <f>$AT$5</f>
        <v>1.4697437693587362E+36</v>
      </c>
      <c r="O152" s="39">
        <f>$AS$5</f>
        <v>1.9538613311576207E+34</v>
      </c>
      <c r="P152" s="39">
        <f>$AR$5</f>
        <v>2.6034054115613975E+32</v>
      </c>
      <c r="Q152" s="39">
        <f>$AQ$5</f>
        <v>3.4781605591867382E+30</v>
      </c>
      <c r="R152" s="39">
        <f>$AP$5</f>
        <v>4.6613881837492098E+28</v>
      </c>
      <c r="S152" s="39">
        <f>$AO$5</f>
        <v>6.2701584820619147E+26</v>
      </c>
      <c r="T152" s="39">
        <f>$AN$5</f>
        <v>8.4708966672821023E+24</v>
      </c>
      <c r="U152" s="39">
        <f>$AM$5</f>
        <v>1.1503166289706361E+23</v>
      </c>
      <c r="V152" s="39">
        <f>$AL$5</f>
        <v>1.5716684413122047E+21</v>
      </c>
      <c r="W152" s="39">
        <f>$AK$5</f>
        <v>2.162994034885931E+19</v>
      </c>
    </row>
    <row r="153" spans="11:24">
      <c r="L153" s="39">
        <f>$AU$5</f>
        <v>1.1077700566821677E+38</v>
      </c>
      <c r="M153" s="39">
        <f>$AT$5</f>
        <v>1.4697437693587362E+36</v>
      </c>
      <c r="N153" s="39">
        <f>$AS$5</f>
        <v>1.9538613311576207E+34</v>
      </c>
      <c r="O153" s="39">
        <f>$AR$5</f>
        <v>2.6034054115613975E+32</v>
      </c>
      <c r="P153" s="39">
        <f>$AQ$5</f>
        <v>3.4781605591867382E+30</v>
      </c>
      <c r="Q153" s="39">
        <f>$AP$5</f>
        <v>4.6613881837492098E+28</v>
      </c>
      <c r="R153" s="39">
        <f>$AO$5</f>
        <v>6.2701584820619147E+26</v>
      </c>
      <c r="S153" s="39">
        <f>$AN$5</f>
        <v>8.4708966672821023E+24</v>
      </c>
      <c r="T153" s="39">
        <f>$AM$5</f>
        <v>1.1503166289706361E+23</v>
      </c>
      <c r="U153" s="39">
        <f>$AL$5</f>
        <v>1.5716684413122047E+21</v>
      </c>
      <c r="V153" s="39">
        <f>$AK$5</f>
        <v>2.162994034885931E+19</v>
      </c>
      <c r="W153" s="39">
        <f>$AJ$5</f>
        <v>3.0024635741202643E+17</v>
      </c>
    </row>
    <row r="154" spans="11:24">
      <c r="L154" s="39">
        <f>$AT$5</f>
        <v>1.4697437693587362E+36</v>
      </c>
      <c r="M154" s="39">
        <f>$AS$5</f>
        <v>1.9538613311576207E+34</v>
      </c>
      <c r="N154" s="39">
        <f>$AR$5</f>
        <v>2.6034054115613975E+32</v>
      </c>
      <c r="O154" s="39">
        <f>$AQ$5</f>
        <v>3.4781605591867382E+30</v>
      </c>
      <c r="P154" s="39">
        <f>$AP$5</f>
        <v>4.6613881837492098E+28</v>
      </c>
      <c r="Q154" s="39">
        <f>$AO$5</f>
        <v>6.2701584820619147E+26</v>
      </c>
      <c r="R154" s="39">
        <f>$AN$5</f>
        <v>8.4708966672821023E+24</v>
      </c>
      <c r="S154" s="39">
        <f>$AM$5</f>
        <v>1.1503166289706361E+23</v>
      </c>
      <c r="T154" s="39">
        <f>$AL$5</f>
        <v>1.5716684413122047E+21</v>
      </c>
      <c r="U154" s="39">
        <f>$AK$5</f>
        <v>2.162994034885931E+19</v>
      </c>
      <c r="V154" s="39">
        <f>$AJ$5</f>
        <v>3.0024635741202643E+17</v>
      </c>
      <c r="W154" s="39">
        <f>$AI$5</f>
        <v>4210038387792135</v>
      </c>
    </row>
    <row r="155" spans="11:24">
      <c r="L155" s="39">
        <f>$AS$5</f>
        <v>1.9538613311576207E+34</v>
      </c>
      <c r="M155" s="39">
        <f>$AR$5</f>
        <v>2.6034054115613975E+32</v>
      </c>
      <c r="N155" s="39">
        <f>$AQ$5</f>
        <v>3.4781605591867382E+30</v>
      </c>
      <c r="O155" s="39">
        <f>$AP$5</f>
        <v>4.6613881837492098E+28</v>
      </c>
      <c r="P155" s="39">
        <f>$AO$5</f>
        <v>6.2701584820619147E+26</v>
      </c>
      <c r="Q155" s="39">
        <f>$AN$5</f>
        <v>8.4708966672821023E+24</v>
      </c>
      <c r="R155" s="39">
        <f>$AM$5</f>
        <v>1.1503166289706361E+23</v>
      </c>
      <c r="S155" s="39">
        <f>$AL$5</f>
        <v>1.5716684413122047E+21</v>
      </c>
      <c r="T155" s="39">
        <f>$AK$5</f>
        <v>2.162994034885931E+19</v>
      </c>
      <c r="U155" s="39">
        <f>$AJ$5</f>
        <v>3.0024635741202643E+17</v>
      </c>
      <c r="V155" s="39">
        <f>$AI$5</f>
        <v>4210038387792135</v>
      </c>
      <c r="W155" s="39">
        <f>$AH$5</f>
        <v>59732129675791</v>
      </c>
    </row>
    <row r="156" spans="11:24">
      <c r="L156" s="39">
        <f>$AR$5</f>
        <v>2.6034054115613975E+32</v>
      </c>
      <c r="M156" s="39">
        <f>$AQ$5</f>
        <v>3.4781605591867382E+30</v>
      </c>
      <c r="N156" s="39">
        <f>$AP$5</f>
        <v>4.6613881837492098E+28</v>
      </c>
      <c r="O156" s="39">
        <f>$AO$5</f>
        <v>6.2701584820619147E+26</v>
      </c>
      <c r="P156" s="39">
        <f>$AN$5</f>
        <v>8.4708966672821023E+24</v>
      </c>
      <c r="Q156" s="39">
        <f>$AM$5</f>
        <v>1.1503166289706361E+23</v>
      </c>
      <c r="R156" s="39">
        <f>$AL$5</f>
        <v>1.5716684413122047E+21</v>
      </c>
      <c r="S156" s="39">
        <f>$AK$5</f>
        <v>2.162994034885931E+19</v>
      </c>
      <c r="T156" s="39">
        <f>$AJ$5</f>
        <v>3.0024635741202643E+17</v>
      </c>
      <c r="U156" s="39">
        <f>$AI$5</f>
        <v>4210038387792135</v>
      </c>
      <c r="V156" s="39">
        <f>$AH$5</f>
        <v>59732129675791</v>
      </c>
      <c r="W156" s="39">
        <f>$AG$5</f>
        <v>859047860295</v>
      </c>
    </row>
    <row r="157" spans="11:24">
      <c r="L157" s="39">
        <f>$AQ$5</f>
        <v>3.4781605591867382E+30</v>
      </c>
      <c r="M157" s="39">
        <f>$AP$5</f>
        <v>4.6613881837492098E+28</v>
      </c>
      <c r="N157" s="39">
        <f>$AO$5</f>
        <v>6.2701584820619147E+26</v>
      </c>
      <c r="O157" s="39">
        <f>$AN$5</f>
        <v>8.4708966672821023E+24</v>
      </c>
      <c r="P157" s="39">
        <f>$AM$5</f>
        <v>1.1503166289706361E+23</v>
      </c>
      <c r="Q157" s="39">
        <f>$AL$5</f>
        <v>1.5716684413122047E+21</v>
      </c>
      <c r="R157" s="39">
        <f>$AK$5</f>
        <v>2.162994034885931E+19</v>
      </c>
      <c r="S157" s="39">
        <f>$AJ$5</f>
        <v>3.0024635741202643E+17</v>
      </c>
      <c r="T157" s="39">
        <f>$AI$5</f>
        <v>4210038387792135</v>
      </c>
      <c r="U157" s="39">
        <f>$AH$5</f>
        <v>59732129675791</v>
      </c>
      <c r="V157" s="39">
        <f>$AG$5</f>
        <v>859047860295</v>
      </c>
      <c r="W157" s="39">
        <f>$AF$5</f>
        <v>12545691535</v>
      </c>
    </row>
    <row r="158" spans="11:24">
      <c r="L158" s="39">
        <f>$AP$5</f>
        <v>4.6613881837492098E+28</v>
      </c>
      <c r="M158" s="39">
        <f>$AO$5</f>
        <v>6.2701584820619147E+26</v>
      </c>
      <c r="N158" s="39">
        <f>$AN$5</f>
        <v>8.4708966672821023E+24</v>
      </c>
      <c r="O158" s="39">
        <f>$AM$5</f>
        <v>1.1503166289706361E+23</v>
      </c>
      <c r="P158" s="39">
        <f>$AL$5</f>
        <v>1.5716684413122047E+21</v>
      </c>
      <c r="Q158" s="39">
        <f>$AK$5</f>
        <v>2.162994034885931E+19</v>
      </c>
      <c r="R158" s="39">
        <f>$AJ$5</f>
        <v>3.0024635741202643E+17</v>
      </c>
      <c r="S158" s="39">
        <f>$AI$5</f>
        <v>4210038387792135</v>
      </c>
      <c r="T158" s="39">
        <f>$AH$5</f>
        <v>59732129675791</v>
      </c>
      <c r="U158" s="39">
        <f>$AG$5</f>
        <v>859047860295</v>
      </c>
      <c r="V158" s="39">
        <f>$AF$5</f>
        <v>12545691535</v>
      </c>
      <c r="W158" s="39">
        <f>$AE$5</f>
        <v>186368535</v>
      </c>
    </row>
    <row r="159" spans="11:24">
      <c r="L159" s="39">
        <f>$AO$5</f>
        <v>6.2701584820619147E+26</v>
      </c>
      <c r="M159" s="39">
        <f>$AN$5</f>
        <v>8.4708966672821023E+24</v>
      </c>
      <c r="N159" s="39">
        <f>$AM$5</f>
        <v>1.1503166289706361E+23</v>
      </c>
      <c r="O159" s="39">
        <f>$AL$5</f>
        <v>1.5716684413122047E+21</v>
      </c>
      <c r="P159" s="39">
        <f>$AK$5</f>
        <v>2.162994034885931E+19</v>
      </c>
      <c r="Q159" s="39">
        <f>$AJ$5</f>
        <v>3.0024635741202643E+17</v>
      </c>
      <c r="R159" s="39">
        <f>$AI$5</f>
        <v>4210038387792135</v>
      </c>
      <c r="S159" s="39">
        <f>$AH$5</f>
        <v>59732129675791</v>
      </c>
      <c r="T159" s="39">
        <f>$AG$5</f>
        <v>859047860295</v>
      </c>
      <c r="U159" s="39">
        <f>$AF$5</f>
        <v>12545691535</v>
      </c>
      <c r="V159" s="39">
        <f>$AE$5</f>
        <v>186368535</v>
      </c>
      <c r="W159" s="39">
        <f>$AD$5</f>
        <v>2820151</v>
      </c>
    </row>
    <row r="160" spans="11:24">
      <c r="L160" s="39">
        <f>$AN$5</f>
        <v>8.4708966672821023E+24</v>
      </c>
      <c r="M160" s="39">
        <f>$AM$5</f>
        <v>1.1503166289706361E+23</v>
      </c>
      <c r="N160" s="39">
        <f>$AL$5</f>
        <v>1.5716684413122047E+21</v>
      </c>
      <c r="O160" s="39">
        <f>$AK$5</f>
        <v>2.162994034885931E+19</v>
      </c>
      <c r="P160" s="39">
        <f>$AJ$5</f>
        <v>3.0024635741202643E+17</v>
      </c>
      <c r="Q160" s="39">
        <f>$AI$5</f>
        <v>4210038387792135</v>
      </c>
      <c r="R160" s="39">
        <f>$AH$5</f>
        <v>59732129675791</v>
      </c>
      <c r="S160" s="39">
        <f>$AG$5</f>
        <v>859047860295</v>
      </c>
      <c r="T160" s="39">
        <f>$AF$5</f>
        <v>12545691535</v>
      </c>
      <c r="U160" s="39">
        <f>$AE$5</f>
        <v>186368535</v>
      </c>
      <c r="V160" s="39">
        <f>$AD$5</f>
        <v>2820151</v>
      </c>
      <c r="W160" s="39">
        <f>$AC$5</f>
        <v>43515</v>
      </c>
    </row>
    <row r="161" spans="12:25">
      <c r="L161" s="39">
        <f>$AM$5</f>
        <v>1.1503166289706361E+23</v>
      </c>
      <c r="M161" s="39">
        <f>$AL$5</f>
        <v>1.5716684413122047E+21</v>
      </c>
      <c r="N161" s="39">
        <f>$AK$5</f>
        <v>2.162994034885931E+19</v>
      </c>
      <c r="O161" s="39">
        <f>$AJ$5</f>
        <v>3.0024635741202643E+17</v>
      </c>
      <c r="P161" s="39">
        <f>$AI$5</f>
        <v>4210038387792135</v>
      </c>
      <c r="Q161" s="39">
        <f>$AH$5</f>
        <v>59732129675791</v>
      </c>
      <c r="R161" s="39">
        <f>$AG$5</f>
        <v>859047860295</v>
      </c>
      <c r="S161" s="39">
        <f>$AF$5</f>
        <v>12545691535</v>
      </c>
      <c r="T161" s="39">
        <f>$AE$5</f>
        <v>186368535</v>
      </c>
      <c r="U161" s="39">
        <f>$AD$5</f>
        <v>2820151</v>
      </c>
      <c r="V161" s="39">
        <f>$AC$5</f>
        <v>43515</v>
      </c>
      <c r="W161" s="39">
        <f>$AB$5</f>
        <v>685</v>
      </c>
    </row>
    <row r="162" spans="12:25">
      <c r="L162" s="39">
        <f>$AL$5</f>
        <v>1.5716684413122047E+21</v>
      </c>
      <c r="M162" s="39">
        <f>$AK$5</f>
        <v>2.162994034885931E+19</v>
      </c>
      <c r="N162" s="39">
        <f>$AJ$5</f>
        <v>3.0024635741202643E+17</v>
      </c>
      <c r="O162" s="39">
        <f>$AI$5</f>
        <v>4210038387792135</v>
      </c>
      <c r="P162" s="39">
        <f>$AH$5</f>
        <v>59732129675791</v>
      </c>
      <c r="Q162" s="39">
        <f>$AG$5</f>
        <v>859047860295</v>
      </c>
      <c r="R162" s="39">
        <f>$AF$5</f>
        <v>12545691535</v>
      </c>
      <c r="S162" s="39">
        <f>$AE$5</f>
        <v>186368535</v>
      </c>
      <c r="T162" s="39">
        <f>$AD$5</f>
        <v>2820151</v>
      </c>
      <c r="U162" s="39">
        <f>$AC$5</f>
        <v>43515</v>
      </c>
      <c r="V162" s="39">
        <f>$AB$5</f>
        <v>685</v>
      </c>
      <c r="W162" s="39">
        <f>$AB$2</f>
        <v>11</v>
      </c>
    </row>
    <row r="163" spans="12:25"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</row>
    <row r="164" spans="12:25"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</row>
    <row r="165" spans="12:25"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</row>
    <row r="166" spans="12:25">
      <c r="L166" s="39">
        <f>$AW$5</f>
        <v>6.3242912419945786E+41</v>
      </c>
      <c r="M166" s="39">
        <f>$AV$5</f>
        <v>8.3638183359412491E+39</v>
      </c>
      <c r="N166" s="39">
        <f>$AU$5</f>
        <v>1.1077700566821677E+38</v>
      </c>
      <c r="O166" s="39">
        <f>$AT$5</f>
        <v>1.4697437693587362E+36</v>
      </c>
      <c r="P166" s="39">
        <f>$AS$5</f>
        <v>1.9538613311576207E+34</v>
      </c>
      <c r="Q166" s="39">
        <f>$AR$5</f>
        <v>2.6034054115613975E+32</v>
      </c>
      <c r="R166" s="63">
        <f>$BI$5</f>
        <v>1.6483612613248043E+22</v>
      </c>
      <c r="S166" s="39">
        <f>$AP$5</f>
        <v>4.6613881837492098E+28</v>
      </c>
      <c r="T166" s="39">
        <f>$AO$5</f>
        <v>6.2701584820619147E+26</v>
      </c>
      <c r="U166" s="39">
        <f>$AN$5</f>
        <v>8.4708966672821023E+24</v>
      </c>
      <c r="V166" s="39">
        <f>$AM$5</f>
        <v>1.1503166289706361E+23</v>
      </c>
      <c r="W166" s="39">
        <f>$AL$5</f>
        <v>1.5716684413122047E+21</v>
      </c>
    </row>
    <row r="167" spans="12:25">
      <c r="L167" s="39">
        <f>$AV$5</f>
        <v>8.3638183359412491E+39</v>
      </c>
      <c r="M167" s="39">
        <f>$AU$5</f>
        <v>1.1077700566821677E+38</v>
      </c>
      <c r="N167" s="39">
        <f>$AT$5</f>
        <v>1.4697437693587362E+36</v>
      </c>
      <c r="O167" s="39">
        <f>$AS$5</f>
        <v>1.9538613311576207E+34</v>
      </c>
      <c r="P167" s="39">
        <f>$AR$5</f>
        <v>2.6034054115613975E+32</v>
      </c>
      <c r="Q167" s="39">
        <f>$AQ$5</f>
        <v>3.4781605591867382E+30</v>
      </c>
      <c r="R167" s="63">
        <f>$BH$5</f>
        <v>2.2533742029544515E+20</v>
      </c>
      <c r="S167" s="39">
        <f>$AO$5</f>
        <v>6.2701584820619147E+26</v>
      </c>
      <c r="T167" s="39">
        <f>$AN$5</f>
        <v>8.4708966672821023E+24</v>
      </c>
      <c r="U167" s="39">
        <f>$AM$5</f>
        <v>1.1503166289706361E+23</v>
      </c>
      <c r="V167" s="39">
        <f>$AL$5</f>
        <v>1.5716684413122047E+21</v>
      </c>
      <c r="W167" s="39">
        <f>$AK$5</f>
        <v>2.162994034885931E+19</v>
      </c>
    </row>
    <row r="168" spans="12:25">
      <c r="L168" s="39">
        <f>$AU$5</f>
        <v>1.1077700566821677E+38</v>
      </c>
      <c r="M168" s="39">
        <f>$AT$5</f>
        <v>1.4697437693587362E+36</v>
      </c>
      <c r="N168" s="39">
        <f>$AS$5</f>
        <v>1.9538613311576207E+34</v>
      </c>
      <c r="O168" s="39">
        <f>$AR$5</f>
        <v>2.6034054115613975E+32</v>
      </c>
      <c r="P168" s="39">
        <f>$AQ$5</f>
        <v>3.4781605591867382E+30</v>
      </c>
      <c r="Q168" s="39">
        <f>$AP$5</f>
        <v>4.6613881837492098E+28</v>
      </c>
      <c r="R168" s="63">
        <f>$BG$5</f>
        <v>3.1024417127888937E+18</v>
      </c>
      <c r="S168" s="39">
        <f>$AN$5</f>
        <v>8.4708966672821023E+24</v>
      </c>
      <c r="T168" s="39">
        <f>$AM$5</f>
        <v>1.1503166289706361E+23</v>
      </c>
      <c r="U168" s="39">
        <f>$AL$5</f>
        <v>1.5716684413122047E+21</v>
      </c>
      <c r="V168" s="39">
        <f>$AK$5</f>
        <v>2.162994034885931E+19</v>
      </c>
      <c r="W168" s="39">
        <f>$AJ$5</f>
        <v>3.0024635741202643E+17</v>
      </c>
      <c r="Y168" s="16"/>
    </row>
    <row r="169" spans="12:25">
      <c r="L169" s="39">
        <f>$AT$5</f>
        <v>1.4697437693587362E+36</v>
      </c>
      <c r="M169" s="39">
        <f>$AS$5</f>
        <v>1.9538613311576207E+34</v>
      </c>
      <c r="N169" s="39">
        <f>$AR$5</f>
        <v>2.6034054115613975E+32</v>
      </c>
      <c r="O169" s="39">
        <f>$AQ$5</f>
        <v>3.4781605591867382E+30</v>
      </c>
      <c r="P169" s="39">
        <f>$AP$5</f>
        <v>4.6613881837492098E+28</v>
      </c>
      <c r="Q169" s="39">
        <f>$AO$5</f>
        <v>6.2701584820619147E+26</v>
      </c>
      <c r="R169" s="63">
        <f>$BF$5</f>
        <v>4.3074374358992288E+16</v>
      </c>
      <c r="S169" s="39">
        <f>$AM$5</f>
        <v>1.1503166289706361E+23</v>
      </c>
      <c r="T169" s="39">
        <f>$AL$5</f>
        <v>1.5716684413122047E+21</v>
      </c>
      <c r="U169" s="39">
        <f>$AK$5</f>
        <v>2.162994034885931E+19</v>
      </c>
      <c r="V169" s="39">
        <f>$AJ$5</f>
        <v>3.0024635741202643E+17</v>
      </c>
      <c r="W169" s="39">
        <f>$AI$5</f>
        <v>4210038387792135</v>
      </c>
      <c r="Y169" s="24"/>
    </row>
    <row r="170" spans="12:25">
      <c r="L170" s="39">
        <f>$AS$5</f>
        <v>1.9538613311576207E+34</v>
      </c>
      <c r="M170" s="39">
        <f>$AR$5</f>
        <v>2.6034054115613975E+32</v>
      </c>
      <c r="N170" s="39">
        <f>$AQ$5</f>
        <v>3.4781605591867382E+30</v>
      </c>
      <c r="O170" s="39">
        <f>$AP$5</f>
        <v>4.6613881837492098E+28</v>
      </c>
      <c r="P170" s="39">
        <f>$AO$5</f>
        <v>6.2701584820619147E+26</v>
      </c>
      <c r="Q170" s="39">
        <f>$AN$5</f>
        <v>8.4708966672821023E+24</v>
      </c>
      <c r="R170" s="63">
        <f>$BE$5</f>
        <v>603964096749226</v>
      </c>
      <c r="S170" s="39">
        <f>$AL$5</f>
        <v>1.5716684413122047E+21</v>
      </c>
      <c r="T170" s="39">
        <f>$AK$5</f>
        <v>2.162994034885931E+19</v>
      </c>
      <c r="U170" s="39">
        <f>$AJ$5</f>
        <v>3.0024635741202643E+17</v>
      </c>
      <c r="V170" s="39">
        <f>$AI$5</f>
        <v>4210038387792135</v>
      </c>
      <c r="W170" s="39">
        <f>$AH$5</f>
        <v>59732129675791</v>
      </c>
    </row>
    <row r="171" spans="12:25">
      <c r="L171" s="39">
        <f>$AR$5</f>
        <v>2.6034054115613975E+32</v>
      </c>
      <c r="M171" s="39">
        <f>$AQ$5</f>
        <v>3.4781605591867382E+30</v>
      </c>
      <c r="N171" s="39">
        <f>$AP$5</f>
        <v>4.6613881837492098E+28</v>
      </c>
      <c r="O171" s="39">
        <f>$AO$5</f>
        <v>6.2701584820619147E+26</v>
      </c>
      <c r="P171" s="39">
        <f>$AN$5</f>
        <v>8.4708966672821023E+24</v>
      </c>
      <c r="Q171" s="39">
        <f>$AM$5</f>
        <v>1.1503166289706361E+23</v>
      </c>
      <c r="R171" s="63">
        <f>$BD$5</f>
        <v>8565991486948</v>
      </c>
      <c r="S171" s="39">
        <f>$AK$5</f>
        <v>2.162994034885931E+19</v>
      </c>
      <c r="T171" s="39">
        <f>$AJ$5</f>
        <v>3.0024635741202643E+17</v>
      </c>
      <c r="U171" s="39">
        <f>$AI$5</f>
        <v>4210038387792135</v>
      </c>
      <c r="V171" s="39">
        <f>$AH$5</f>
        <v>59732129675791</v>
      </c>
      <c r="W171" s="39">
        <f>$AG$5</f>
        <v>859047860295</v>
      </c>
    </row>
    <row r="172" spans="12:25">
      <c r="L172" s="39">
        <f>$AQ$5</f>
        <v>3.4781605591867382E+30</v>
      </c>
      <c r="M172" s="39">
        <f>$AP$5</f>
        <v>4.6613881837492098E+28</v>
      </c>
      <c r="N172" s="39">
        <f>$AO$5</f>
        <v>6.2701584820619147E+26</v>
      </c>
      <c r="O172" s="39">
        <f>$AN$5</f>
        <v>8.4708966672821023E+24</v>
      </c>
      <c r="P172" s="39">
        <f>$AM$5</f>
        <v>1.1503166289706361E+23</v>
      </c>
      <c r="Q172" s="39">
        <f>$AL$5</f>
        <v>1.5716684413122047E+21</v>
      </c>
      <c r="R172" s="63">
        <f>$BC$5</f>
        <v>123100393474</v>
      </c>
      <c r="S172" s="39">
        <f>$AJ$5</f>
        <v>3.0024635741202643E+17</v>
      </c>
      <c r="T172" s="39">
        <f>$AI$5</f>
        <v>4210038387792135</v>
      </c>
      <c r="U172" s="39">
        <f>$AH$5</f>
        <v>59732129675791</v>
      </c>
      <c r="V172" s="39">
        <f>$AG$5</f>
        <v>859047860295</v>
      </c>
      <c r="W172" s="39">
        <f>$AF$5</f>
        <v>12545691535</v>
      </c>
    </row>
    <row r="173" spans="12:25">
      <c r="L173" s="39">
        <f>$AP$5</f>
        <v>4.6613881837492098E+28</v>
      </c>
      <c r="M173" s="39">
        <f>$AO$5</f>
        <v>6.2701584820619147E+26</v>
      </c>
      <c r="N173" s="39">
        <f>$AN$5</f>
        <v>8.4708966672821023E+24</v>
      </c>
      <c r="O173" s="39">
        <f>$AM$5</f>
        <v>1.1503166289706361E+23</v>
      </c>
      <c r="P173" s="39">
        <f>$AL$5</f>
        <v>1.5716684413122047E+21</v>
      </c>
      <c r="Q173" s="39">
        <f>$AK$5</f>
        <v>2.162994034885931E+19</v>
      </c>
      <c r="R173" s="63">
        <f>$BB$5</f>
        <v>1795576924</v>
      </c>
      <c r="S173" s="39">
        <f>$AI$5</f>
        <v>4210038387792135</v>
      </c>
      <c r="T173" s="39">
        <f>$AH$5</f>
        <v>59732129675791</v>
      </c>
      <c r="U173" s="39">
        <f>$AG$5</f>
        <v>859047860295</v>
      </c>
      <c r="V173" s="39">
        <f>$AF$5</f>
        <v>12545691535</v>
      </c>
      <c r="W173" s="39">
        <f>$AE$5</f>
        <v>186368535</v>
      </c>
    </row>
    <row r="174" spans="12:25">
      <c r="L174" s="39">
        <f>$AO$5</f>
        <v>6.2701584820619147E+26</v>
      </c>
      <c r="M174" s="39">
        <f>$AN$5</f>
        <v>8.4708966672821023E+24</v>
      </c>
      <c r="N174" s="39">
        <f>$AM$5</f>
        <v>1.1503166289706361E+23</v>
      </c>
      <c r="O174" s="39">
        <f>$AL$5</f>
        <v>1.5716684413122047E+21</v>
      </c>
      <c r="P174" s="39">
        <f>$AK$5</f>
        <v>2.162994034885931E+19</v>
      </c>
      <c r="Q174" s="39">
        <f>$AJ$5</f>
        <v>3.0024635741202643E+17</v>
      </c>
      <c r="R174" s="63">
        <f>$BA$5</f>
        <v>26626546</v>
      </c>
      <c r="S174" s="39">
        <f>$AH$5</f>
        <v>59732129675791</v>
      </c>
      <c r="T174" s="39">
        <f>$AG$5</f>
        <v>859047860295</v>
      </c>
      <c r="U174" s="39">
        <f>$AF$5</f>
        <v>12545691535</v>
      </c>
      <c r="V174" s="39">
        <f>$AE$5</f>
        <v>186368535</v>
      </c>
      <c r="W174" s="39">
        <f>$AD$5</f>
        <v>2820151</v>
      </c>
    </row>
    <row r="175" spans="12:25">
      <c r="L175" s="39">
        <f>$AN$5</f>
        <v>8.4708966672821023E+24</v>
      </c>
      <c r="M175" s="39">
        <f>$AM$5</f>
        <v>1.1503166289706361E+23</v>
      </c>
      <c r="N175" s="39">
        <f>$AL$5</f>
        <v>1.5716684413122047E+21</v>
      </c>
      <c r="O175" s="39">
        <f>$AK$5</f>
        <v>2.162994034885931E+19</v>
      </c>
      <c r="P175" s="39">
        <f>$AJ$5</f>
        <v>3.0024635741202643E+17</v>
      </c>
      <c r="Q175" s="39">
        <f>$AI$5</f>
        <v>4210038387792135</v>
      </c>
      <c r="R175" s="63">
        <f>$AZ$5</f>
        <v>401968</v>
      </c>
      <c r="S175" s="39">
        <f>$AG$5</f>
        <v>859047860295</v>
      </c>
      <c r="T175" s="39">
        <f>$AF$5</f>
        <v>12545691535</v>
      </c>
      <c r="U175" s="39">
        <f>$AE$5</f>
        <v>186368535</v>
      </c>
      <c r="V175" s="39">
        <f>$AD$5</f>
        <v>2820151</v>
      </c>
      <c r="W175" s="39">
        <f>$AC$5</f>
        <v>43515</v>
      </c>
    </row>
    <row r="176" spans="12:25">
      <c r="L176" s="39">
        <f>$AM$5</f>
        <v>1.1503166289706361E+23</v>
      </c>
      <c r="M176" s="39">
        <f>$AL$5</f>
        <v>1.5716684413122047E+21</v>
      </c>
      <c r="N176" s="39">
        <f>$AK$5</f>
        <v>2.162994034885931E+19</v>
      </c>
      <c r="O176" s="39">
        <f>$AJ$5</f>
        <v>3.0024635741202643E+17</v>
      </c>
      <c r="P176" s="39">
        <f>$AI$5</f>
        <v>4210038387792135</v>
      </c>
      <c r="Q176" s="39">
        <f>$AH$5</f>
        <v>59732129675791</v>
      </c>
      <c r="R176" s="63">
        <f>$AY$5</f>
        <v>6184</v>
      </c>
      <c r="S176" s="39">
        <f>$AF$5</f>
        <v>12545691535</v>
      </c>
      <c r="T176" s="39">
        <f>$AE$5</f>
        <v>186368535</v>
      </c>
      <c r="U176" s="39">
        <f>$AD$5</f>
        <v>2820151</v>
      </c>
      <c r="V176" s="39">
        <f>$AC$5</f>
        <v>43515</v>
      </c>
      <c r="W176" s="39">
        <f>$AB$5</f>
        <v>685</v>
      </c>
    </row>
    <row r="177" spans="11:24" ht="15.75" thickBot="1">
      <c r="K177" t="s">
        <v>75</v>
      </c>
      <c r="L177" s="70">
        <f>$AL$5</f>
        <v>1.5716684413122047E+21</v>
      </c>
      <c r="M177" s="70">
        <f>$AK$5</f>
        <v>2.162994034885931E+19</v>
      </c>
      <c r="N177" s="70">
        <f>$AJ$5</f>
        <v>3.0024635741202643E+17</v>
      </c>
      <c r="O177" s="70">
        <f>$AI$5</f>
        <v>4210038387792135</v>
      </c>
      <c r="P177" s="70">
        <f>$AH$5</f>
        <v>59732129675791</v>
      </c>
      <c r="Q177" s="70">
        <f>$AG$5</f>
        <v>859047860295</v>
      </c>
      <c r="R177" s="71">
        <f>$AX$5</f>
        <v>97</v>
      </c>
      <c r="S177" s="70">
        <f>$AE$5</f>
        <v>186368535</v>
      </c>
      <c r="T177" s="70">
        <f>$AD$5</f>
        <v>2820151</v>
      </c>
      <c r="U177" s="70">
        <f>$AC$5</f>
        <v>43515</v>
      </c>
      <c r="V177" s="70">
        <f>$AB$5</f>
        <v>685</v>
      </c>
      <c r="W177" s="70">
        <f>$AB$2</f>
        <v>11</v>
      </c>
      <c r="X177" s="16" t="str">
        <f>[1]!xDiv([1]!xMatDet(L166:W177),[1]!xMatDet(L178:W189))</f>
        <v>-7.68304884830672499672559782419E-4</v>
      </c>
    </row>
    <row r="178" spans="11:24">
      <c r="L178" s="39">
        <f>$AW$5</f>
        <v>6.3242912419945786E+41</v>
      </c>
      <c r="M178" s="39">
        <f>$AV$5</f>
        <v>8.3638183359412491E+39</v>
      </c>
      <c r="N178" s="39">
        <f>$AU$5</f>
        <v>1.1077700566821677E+38</v>
      </c>
      <c r="O178" s="39">
        <f>$AT$5</f>
        <v>1.4697437693587362E+36</v>
      </c>
      <c r="P178" s="39">
        <f>$AS$5</f>
        <v>1.9538613311576207E+34</v>
      </c>
      <c r="Q178" s="39">
        <f>$AR$5</f>
        <v>2.6034054115613975E+32</v>
      </c>
      <c r="R178" s="39">
        <f>$AQ$5</f>
        <v>3.4781605591867382E+30</v>
      </c>
      <c r="S178" s="39">
        <f>$AP$5</f>
        <v>4.6613881837492098E+28</v>
      </c>
      <c r="T178" s="39">
        <f>$AO$5</f>
        <v>6.2701584820619147E+26</v>
      </c>
      <c r="U178" s="39">
        <f>$AN$5</f>
        <v>8.4708966672821023E+24</v>
      </c>
      <c r="V178" s="39">
        <f>$AM$5</f>
        <v>1.1503166289706361E+23</v>
      </c>
      <c r="W178" s="39">
        <f>$AL$5</f>
        <v>1.5716684413122047E+21</v>
      </c>
    </row>
    <row r="179" spans="11:24">
      <c r="L179" s="39">
        <f>$AV$5</f>
        <v>8.3638183359412491E+39</v>
      </c>
      <c r="M179" s="39">
        <f>$AU$5</f>
        <v>1.1077700566821677E+38</v>
      </c>
      <c r="N179" s="39">
        <f>$AT$5</f>
        <v>1.4697437693587362E+36</v>
      </c>
      <c r="O179" s="39">
        <f>$AS$5</f>
        <v>1.9538613311576207E+34</v>
      </c>
      <c r="P179" s="39">
        <f>$AR$5</f>
        <v>2.6034054115613975E+32</v>
      </c>
      <c r="Q179" s="39">
        <f>$AQ$5</f>
        <v>3.4781605591867382E+30</v>
      </c>
      <c r="R179" s="39">
        <f>$AP$5</f>
        <v>4.6613881837492098E+28</v>
      </c>
      <c r="S179" s="39">
        <f>$AO$5</f>
        <v>6.2701584820619147E+26</v>
      </c>
      <c r="T179" s="39">
        <f>$AN$5</f>
        <v>8.4708966672821023E+24</v>
      </c>
      <c r="U179" s="39">
        <f>$AM$5</f>
        <v>1.1503166289706361E+23</v>
      </c>
      <c r="V179" s="39">
        <f>$AL$5</f>
        <v>1.5716684413122047E+21</v>
      </c>
      <c r="W179" s="39">
        <f>$AK$5</f>
        <v>2.162994034885931E+19</v>
      </c>
    </row>
    <row r="180" spans="11:24">
      <c r="L180" s="39">
        <f>$AU$5</f>
        <v>1.1077700566821677E+38</v>
      </c>
      <c r="M180" s="39">
        <f>$AT$5</f>
        <v>1.4697437693587362E+36</v>
      </c>
      <c r="N180" s="39">
        <f>$AS$5</f>
        <v>1.9538613311576207E+34</v>
      </c>
      <c r="O180" s="39">
        <f>$AR$5</f>
        <v>2.6034054115613975E+32</v>
      </c>
      <c r="P180" s="39">
        <f>$AQ$5</f>
        <v>3.4781605591867382E+30</v>
      </c>
      <c r="Q180" s="39">
        <f>$AP$5</f>
        <v>4.6613881837492098E+28</v>
      </c>
      <c r="R180" s="39">
        <f>$AO$5</f>
        <v>6.2701584820619147E+26</v>
      </c>
      <c r="S180" s="39">
        <f>$AN$5</f>
        <v>8.4708966672821023E+24</v>
      </c>
      <c r="T180" s="39">
        <f>$AM$5</f>
        <v>1.1503166289706361E+23</v>
      </c>
      <c r="U180" s="39">
        <f>$AL$5</f>
        <v>1.5716684413122047E+21</v>
      </c>
      <c r="V180" s="39">
        <f>$AK$5</f>
        <v>2.162994034885931E+19</v>
      </c>
      <c r="W180" s="39">
        <f>$AJ$5</f>
        <v>3.0024635741202643E+17</v>
      </c>
    </row>
    <row r="181" spans="11:24">
      <c r="L181" s="39">
        <f>$AT$5</f>
        <v>1.4697437693587362E+36</v>
      </c>
      <c r="M181" s="39">
        <f>$AS$5</f>
        <v>1.9538613311576207E+34</v>
      </c>
      <c r="N181" s="39">
        <f>$AR$5</f>
        <v>2.6034054115613975E+32</v>
      </c>
      <c r="O181" s="39">
        <f>$AQ$5</f>
        <v>3.4781605591867382E+30</v>
      </c>
      <c r="P181" s="39">
        <f>$AP$5</f>
        <v>4.6613881837492098E+28</v>
      </c>
      <c r="Q181" s="39">
        <f>$AO$5</f>
        <v>6.2701584820619147E+26</v>
      </c>
      <c r="R181" s="39">
        <f>$AN$5</f>
        <v>8.4708966672821023E+24</v>
      </c>
      <c r="S181" s="39">
        <f>$AM$5</f>
        <v>1.1503166289706361E+23</v>
      </c>
      <c r="T181" s="39">
        <f>$AL$5</f>
        <v>1.5716684413122047E+21</v>
      </c>
      <c r="U181" s="39">
        <f>$AK$5</f>
        <v>2.162994034885931E+19</v>
      </c>
      <c r="V181" s="39">
        <f>$AJ$5</f>
        <v>3.0024635741202643E+17</v>
      </c>
      <c r="W181" s="39">
        <f>$AI$5</f>
        <v>4210038387792135</v>
      </c>
    </row>
    <row r="182" spans="11:24">
      <c r="L182" s="39">
        <f>$AS$5</f>
        <v>1.9538613311576207E+34</v>
      </c>
      <c r="M182" s="39">
        <f>$AR$5</f>
        <v>2.6034054115613975E+32</v>
      </c>
      <c r="N182" s="39">
        <f>$AQ$5</f>
        <v>3.4781605591867382E+30</v>
      </c>
      <c r="O182" s="39">
        <f>$AP$5</f>
        <v>4.6613881837492098E+28</v>
      </c>
      <c r="P182" s="39">
        <f>$AO$5</f>
        <v>6.2701584820619147E+26</v>
      </c>
      <c r="Q182" s="39">
        <f>$AN$5</f>
        <v>8.4708966672821023E+24</v>
      </c>
      <c r="R182" s="39">
        <f>$AM$5</f>
        <v>1.1503166289706361E+23</v>
      </c>
      <c r="S182" s="39">
        <f>$AL$5</f>
        <v>1.5716684413122047E+21</v>
      </c>
      <c r="T182" s="39">
        <f>$AK$5</f>
        <v>2.162994034885931E+19</v>
      </c>
      <c r="U182" s="39">
        <f>$AJ$5</f>
        <v>3.0024635741202643E+17</v>
      </c>
      <c r="V182" s="39">
        <f>$AI$5</f>
        <v>4210038387792135</v>
      </c>
      <c r="W182" s="39">
        <f>$AH$5</f>
        <v>59732129675791</v>
      </c>
    </row>
    <row r="183" spans="11:24">
      <c r="L183" s="39">
        <f>$AR$5</f>
        <v>2.6034054115613975E+32</v>
      </c>
      <c r="M183" s="39">
        <f>$AQ$5</f>
        <v>3.4781605591867382E+30</v>
      </c>
      <c r="N183" s="39">
        <f>$AP$5</f>
        <v>4.6613881837492098E+28</v>
      </c>
      <c r="O183" s="39">
        <f>$AO$5</f>
        <v>6.2701584820619147E+26</v>
      </c>
      <c r="P183" s="39">
        <f>$AN$5</f>
        <v>8.4708966672821023E+24</v>
      </c>
      <c r="Q183" s="39">
        <f>$AM$5</f>
        <v>1.1503166289706361E+23</v>
      </c>
      <c r="R183" s="39">
        <f>$AL$5</f>
        <v>1.5716684413122047E+21</v>
      </c>
      <c r="S183" s="39">
        <f>$AK$5</f>
        <v>2.162994034885931E+19</v>
      </c>
      <c r="T183" s="39">
        <f>$AJ$5</f>
        <v>3.0024635741202643E+17</v>
      </c>
      <c r="U183" s="39">
        <f>$AI$5</f>
        <v>4210038387792135</v>
      </c>
      <c r="V183" s="39">
        <f>$AH$5</f>
        <v>59732129675791</v>
      </c>
      <c r="W183" s="39">
        <f>$AG$5</f>
        <v>859047860295</v>
      </c>
    </row>
    <row r="184" spans="11:24">
      <c r="L184" s="39">
        <f>$AQ$5</f>
        <v>3.4781605591867382E+30</v>
      </c>
      <c r="M184" s="39">
        <f>$AP$5</f>
        <v>4.6613881837492098E+28</v>
      </c>
      <c r="N184" s="39">
        <f>$AO$5</f>
        <v>6.2701584820619147E+26</v>
      </c>
      <c r="O184" s="39">
        <f>$AN$5</f>
        <v>8.4708966672821023E+24</v>
      </c>
      <c r="P184" s="39">
        <f>$AM$5</f>
        <v>1.1503166289706361E+23</v>
      </c>
      <c r="Q184" s="39">
        <f>$AL$5</f>
        <v>1.5716684413122047E+21</v>
      </c>
      <c r="R184" s="39">
        <f>$AK$5</f>
        <v>2.162994034885931E+19</v>
      </c>
      <c r="S184" s="39">
        <f>$AJ$5</f>
        <v>3.0024635741202643E+17</v>
      </c>
      <c r="T184" s="39">
        <f>$AI$5</f>
        <v>4210038387792135</v>
      </c>
      <c r="U184" s="39">
        <f>$AH$5</f>
        <v>59732129675791</v>
      </c>
      <c r="V184" s="39">
        <f>$AG$5</f>
        <v>859047860295</v>
      </c>
      <c r="W184" s="39">
        <f>$AF$5</f>
        <v>12545691535</v>
      </c>
    </row>
    <row r="185" spans="11:24">
      <c r="L185" s="39">
        <f>$AP$5</f>
        <v>4.6613881837492098E+28</v>
      </c>
      <c r="M185" s="39">
        <f>$AO$5</f>
        <v>6.2701584820619147E+26</v>
      </c>
      <c r="N185" s="39">
        <f>$AN$5</f>
        <v>8.4708966672821023E+24</v>
      </c>
      <c r="O185" s="39">
        <f>$AM$5</f>
        <v>1.1503166289706361E+23</v>
      </c>
      <c r="P185" s="39">
        <f>$AL$5</f>
        <v>1.5716684413122047E+21</v>
      </c>
      <c r="Q185" s="39">
        <f>$AK$5</f>
        <v>2.162994034885931E+19</v>
      </c>
      <c r="R185" s="39">
        <f>$AJ$5</f>
        <v>3.0024635741202643E+17</v>
      </c>
      <c r="S185" s="39">
        <f>$AI$5</f>
        <v>4210038387792135</v>
      </c>
      <c r="T185" s="39">
        <f>$AH$5</f>
        <v>59732129675791</v>
      </c>
      <c r="U185" s="39">
        <f>$AG$5</f>
        <v>859047860295</v>
      </c>
      <c r="V185" s="39">
        <f>$AF$5</f>
        <v>12545691535</v>
      </c>
      <c r="W185" s="39">
        <f>$AE$5</f>
        <v>186368535</v>
      </c>
    </row>
    <row r="186" spans="11:24">
      <c r="L186" s="39">
        <f>$AO$5</f>
        <v>6.2701584820619147E+26</v>
      </c>
      <c r="M186" s="39">
        <f>$AN$5</f>
        <v>8.4708966672821023E+24</v>
      </c>
      <c r="N186" s="39">
        <f>$AM$5</f>
        <v>1.1503166289706361E+23</v>
      </c>
      <c r="O186" s="39">
        <f>$AL$5</f>
        <v>1.5716684413122047E+21</v>
      </c>
      <c r="P186" s="39">
        <f>$AK$5</f>
        <v>2.162994034885931E+19</v>
      </c>
      <c r="Q186" s="39">
        <f>$AJ$5</f>
        <v>3.0024635741202643E+17</v>
      </c>
      <c r="R186" s="39">
        <f>$AI$5</f>
        <v>4210038387792135</v>
      </c>
      <c r="S186" s="39">
        <f>$AH$5</f>
        <v>59732129675791</v>
      </c>
      <c r="T186" s="39">
        <f>$AG$5</f>
        <v>859047860295</v>
      </c>
      <c r="U186" s="39">
        <f>$AF$5</f>
        <v>12545691535</v>
      </c>
      <c r="V186" s="39">
        <f>$AE$5</f>
        <v>186368535</v>
      </c>
      <c r="W186" s="39">
        <f>$AD$5</f>
        <v>2820151</v>
      </c>
    </row>
    <row r="187" spans="11:24">
      <c r="L187" s="39">
        <f>$AN$5</f>
        <v>8.4708966672821023E+24</v>
      </c>
      <c r="M187" s="39">
        <f>$AM$5</f>
        <v>1.1503166289706361E+23</v>
      </c>
      <c r="N187" s="39">
        <f>$AL$5</f>
        <v>1.5716684413122047E+21</v>
      </c>
      <c r="O187" s="39">
        <f>$AK$5</f>
        <v>2.162994034885931E+19</v>
      </c>
      <c r="P187" s="39">
        <f>$AJ$5</f>
        <v>3.0024635741202643E+17</v>
      </c>
      <c r="Q187" s="39">
        <f>$AI$5</f>
        <v>4210038387792135</v>
      </c>
      <c r="R187" s="39">
        <f>$AH$5</f>
        <v>59732129675791</v>
      </c>
      <c r="S187" s="39">
        <f>$AG$5</f>
        <v>859047860295</v>
      </c>
      <c r="T187" s="39">
        <f>$AF$5</f>
        <v>12545691535</v>
      </c>
      <c r="U187" s="39">
        <f>$AE$5</f>
        <v>186368535</v>
      </c>
      <c r="V187" s="39">
        <f>$AD$5</f>
        <v>2820151</v>
      </c>
      <c r="W187" s="39">
        <f>$AC$5</f>
        <v>43515</v>
      </c>
    </row>
    <row r="188" spans="11:24">
      <c r="L188" s="39">
        <f>$AM$5</f>
        <v>1.1503166289706361E+23</v>
      </c>
      <c r="M188" s="39">
        <f>$AL$5</f>
        <v>1.5716684413122047E+21</v>
      </c>
      <c r="N188" s="39">
        <f>$AK$5</f>
        <v>2.162994034885931E+19</v>
      </c>
      <c r="O188" s="39">
        <f>$AJ$5</f>
        <v>3.0024635741202643E+17</v>
      </c>
      <c r="P188" s="39">
        <f>$AI$5</f>
        <v>4210038387792135</v>
      </c>
      <c r="Q188" s="39">
        <f>$AH$5</f>
        <v>59732129675791</v>
      </c>
      <c r="R188" s="39">
        <f>$AG$5</f>
        <v>859047860295</v>
      </c>
      <c r="S188" s="39">
        <f>$AF$5</f>
        <v>12545691535</v>
      </c>
      <c r="T188" s="39">
        <f>$AE$5</f>
        <v>186368535</v>
      </c>
      <c r="U188" s="39">
        <f>$AD$5</f>
        <v>2820151</v>
      </c>
      <c r="V188" s="39">
        <f>$AC$5</f>
        <v>43515</v>
      </c>
      <c r="W188" s="39">
        <f>$AB$5</f>
        <v>685</v>
      </c>
    </row>
    <row r="189" spans="11:24">
      <c r="L189" s="39">
        <f>$AL$5</f>
        <v>1.5716684413122047E+21</v>
      </c>
      <c r="M189" s="39">
        <f>$AK$5</f>
        <v>2.162994034885931E+19</v>
      </c>
      <c r="N189" s="39">
        <f>$AJ$5</f>
        <v>3.0024635741202643E+17</v>
      </c>
      <c r="O189" s="39">
        <f>$AI$5</f>
        <v>4210038387792135</v>
      </c>
      <c r="P189" s="39">
        <f>$AH$5</f>
        <v>59732129675791</v>
      </c>
      <c r="Q189" s="39">
        <f>$AG$5</f>
        <v>859047860295</v>
      </c>
      <c r="R189" s="39">
        <f>$AF$5</f>
        <v>12545691535</v>
      </c>
      <c r="S189" s="39">
        <f>$AE$5</f>
        <v>186368535</v>
      </c>
      <c r="T189" s="39">
        <f>$AD$5</f>
        <v>2820151</v>
      </c>
      <c r="U189" s="39">
        <f>$AC$5</f>
        <v>43515</v>
      </c>
      <c r="V189" s="39">
        <f>$AB$5</f>
        <v>685</v>
      </c>
      <c r="W189" s="39">
        <f>$AB$2</f>
        <v>11</v>
      </c>
    </row>
    <row r="190" spans="11:24"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</row>
    <row r="191" spans="11:24">
      <c r="L191" s="39"/>
      <c r="M191" s="39"/>
      <c r="N191" s="39"/>
      <c r="O191" s="39"/>
      <c r="P191" s="39"/>
      <c r="Q191" s="39"/>
      <c r="R191" s="39"/>
      <c r="S191" s="39"/>
      <c r="T191" s="39"/>
      <c r="U191" s="39"/>
      <c r="V191" s="39"/>
      <c r="W191" s="39"/>
    </row>
    <row r="192" spans="11:24">
      <c r="L192" s="39"/>
      <c r="M192" s="39"/>
      <c r="N192" s="39"/>
      <c r="O192" s="39"/>
      <c r="P192" s="39"/>
      <c r="Q192" s="39"/>
      <c r="R192" s="39"/>
      <c r="S192" s="39"/>
      <c r="T192" s="39"/>
      <c r="U192" s="39"/>
      <c r="V192" s="39"/>
      <c r="W192" s="39"/>
    </row>
    <row r="193" spans="11:25">
      <c r="L193" s="39">
        <f>$AW$5</f>
        <v>6.3242912419945786E+41</v>
      </c>
      <c r="M193" s="39">
        <f>$AV$5</f>
        <v>8.3638183359412491E+39</v>
      </c>
      <c r="N193" s="39">
        <f>$AU$5</f>
        <v>1.1077700566821677E+38</v>
      </c>
      <c r="O193" s="39">
        <f>$AT$5</f>
        <v>1.4697437693587362E+36</v>
      </c>
      <c r="P193" s="39">
        <f>$AS$5</f>
        <v>1.9538613311576207E+34</v>
      </c>
      <c r="Q193" s="39">
        <f>$AR$5</f>
        <v>2.6034054115613975E+32</v>
      </c>
      <c r="R193" s="39">
        <f>$AQ$5</f>
        <v>3.4781605591867382E+30</v>
      </c>
      <c r="S193" s="63">
        <f>$BI$5</f>
        <v>1.6483612613248043E+22</v>
      </c>
      <c r="T193" s="39">
        <f>$AO$5</f>
        <v>6.2701584820619147E+26</v>
      </c>
      <c r="U193" s="39">
        <f>$AN$5</f>
        <v>8.4708966672821023E+24</v>
      </c>
      <c r="V193" s="39">
        <f>$AM$5</f>
        <v>1.1503166289706361E+23</v>
      </c>
      <c r="W193" s="39">
        <f>$AL$5</f>
        <v>1.5716684413122047E+21</v>
      </c>
    </row>
    <row r="194" spans="11:25">
      <c r="L194" s="39">
        <f>$AV$5</f>
        <v>8.3638183359412491E+39</v>
      </c>
      <c r="M194" s="39">
        <f>$AU$5</f>
        <v>1.1077700566821677E+38</v>
      </c>
      <c r="N194" s="39">
        <f>$AT$5</f>
        <v>1.4697437693587362E+36</v>
      </c>
      <c r="O194" s="39">
        <f>$AS$5</f>
        <v>1.9538613311576207E+34</v>
      </c>
      <c r="P194" s="39">
        <f>$AR$5</f>
        <v>2.6034054115613975E+32</v>
      </c>
      <c r="Q194" s="39">
        <f>$AQ$5</f>
        <v>3.4781605591867382E+30</v>
      </c>
      <c r="R194" s="39">
        <f>$AP$5</f>
        <v>4.6613881837492098E+28</v>
      </c>
      <c r="S194" s="63">
        <f>$BH$5</f>
        <v>2.2533742029544515E+20</v>
      </c>
      <c r="T194" s="39">
        <f>$AN$5</f>
        <v>8.4708966672821023E+24</v>
      </c>
      <c r="U194" s="39">
        <f>$AM$5</f>
        <v>1.1503166289706361E+23</v>
      </c>
      <c r="V194" s="39">
        <f>$AL$5</f>
        <v>1.5716684413122047E+21</v>
      </c>
      <c r="W194" s="39">
        <f>$AK$5</f>
        <v>2.162994034885931E+19</v>
      </c>
      <c r="Y194" s="16"/>
    </row>
    <row r="195" spans="11:25">
      <c r="L195" s="39">
        <f>$AU$5</f>
        <v>1.1077700566821677E+38</v>
      </c>
      <c r="M195" s="39">
        <f>$AT$5</f>
        <v>1.4697437693587362E+36</v>
      </c>
      <c r="N195" s="39">
        <f>$AS$5</f>
        <v>1.9538613311576207E+34</v>
      </c>
      <c r="O195" s="39">
        <f>$AR$5</f>
        <v>2.6034054115613975E+32</v>
      </c>
      <c r="P195" s="39">
        <f>$AQ$5</f>
        <v>3.4781605591867382E+30</v>
      </c>
      <c r="Q195" s="39">
        <f>$AP$5</f>
        <v>4.6613881837492098E+28</v>
      </c>
      <c r="R195" s="39">
        <f>$AO$5</f>
        <v>6.2701584820619147E+26</v>
      </c>
      <c r="S195" s="63">
        <f>$BG$5</f>
        <v>3.1024417127888937E+18</v>
      </c>
      <c r="T195" s="39">
        <f>$AM$5</f>
        <v>1.1503166289706361E+23</v>
      </c>
      <c r="U195" s="39">
        <f>$AL$5</f>
        <v>1.5716684413122047E+21</v>
      </c>
      <c r="V195" s="39">
        <f>$AK$5</f>
        <v>2.162994034885931E+19</v>
      </c>
      <c r="W195" s="39">
        <f>$AJ$5</f>
        <v>3.0024635741202643E+17</v>
      </c>
      <c r="Y195" s="24"/>
    </row>
    <row r="196" spans="11:25">
      <c r="L196" s="39">
        <f>$AT$5</f>
        <v>1.4697437693587362E+36</v>
      </c>
      <c r="M196" s="39">
        <f>$AS$5</f>
        <v>1.9538613311576207E+34</v>
      </c>
      <c r="N196" s="39">
        <f>$AR$5</f>
        <v>2.6034054115613975E+32</v>
      </c>
      <c r="O196" s="39">
        <f>$AQ$5</f>
        <v>3.4781605591867382E+30</v>
      </c>
      <c r="P196" s="39">
        <f>$AP$5</f>
        <v>4.6613881837492098E+28</v>
      </c>
      <c r="Q196" s="39">
        <f>$AO$5</f>
        <v>6.2701584820619147E+26</v>
      </c>
      <c r="R196" s="39">
        <f>$AN$5</f>
        <v>8.4708966672821023E+24</v>
      </c>
      <c r="S196" s="63">
        <f>$BF$5</f>
        <v>4.3074374358992288E+16</v>
      </c>
      <c r="T196" s="39">
        <f>$AL$5</f>
        <v>1.5716684413122047E+21</v>
      </c>
      <c r="U196" s="39">
        <f>$AK$5</f>
        <v>2.162994034885931E+19</v>
      </c>
      <c r="V196" s="39">
        <f>$AJ$5</f>
        <v>3.0024635741202643E+17</v>
      </c>
      <c r="W196" s="39">
        <f>$AI$5</f>
        <v>4210038387792135</v>
      </c>
    </row>
    <row r="197" spans="11:25">
      <c r="L197" s="39">
        <f>$AS$5</f>
        <v>1.9538613311576207E+34</v>
      </c>
      <c r="M197" s="39">
        <f>$AR$5</f>
        <v>2.6034054115613975E+32</v>
      </c>
      <c r="N197" s="39">
        <f>$AQ$5</f>
        <v>3.4781605591867382E+30</v>
      </c>
      <c r="O197" s="39">
        <f>$AP$5</f>
        <v>4.6613881837492098E+28</v>
      </c>
      <c r="P197" s="39">
        <f>$AO$5</f>
        <v>6.2701584820619147E+26</v>
      </c>
      <c r="Q197" s="39">
        <f>$AN$5</f>
        <v>8.4708966672821023E+24</v>
      </c>
      <c r="R197" s="39">
        <f>$AM$5</f>
        <v>1.1503166289706361E+23</v>
      </c>
      <c r="S197" s="63">
        <f>$BE$5</f>
        <v>603964096749226</v>
      </c>
      <c r="T197" s="39">
        <f>$AK$5</f>
        <v>2.162994034885931E+19</v>
      </c>
      <c r="U197" s="39">
        <f>$AJ$5</f>
        <v>3.0024635741202643E+17</v>
      </c>
      <c r="V197" s="39">
        <f>$AI$5</f>
        <v>4210038387792135</v>
      </c>
      <c r="W197" s="39">
        <f>$AH$5</f>
        <v>59732129675791</v>
      </c>
    </row>
    <row r="198" spans="11:25">
      <c r="L198" s="39">
        <f>$AR$5</f>
        <v>2.6034054115613975E+32</v>
      </c>
      <c r="M198" s="39">
        <f>$AQ$5</f>
        <v>3.4781605591867382E+30</v>
      </c>
      <c r="N198" s="39">
        <f>$AP$5</f>
        <v>4.6613881837492098E+28</v>
      </c>
      <c r="O198" s="39">
        <f>$AO$5</f>
        <v>6.2701584820619147E+26</v>
      </c>
      <c r="P198" s="39">
        <f>$AN$5</f>
        <v>8.4708966672821023E+24</v>
      </c>
      <c r="Q198" s="39">
        <f>$AM$5</f>
        <v>1.1503166289706361E+23</v>
      </c>
      <c r="R198" s="39">
        <f>$AL$5</f>
        <v>1.5716684413122047E+21</v>
      </c>
      <c r="S198" s="63">
        <f>$BD$5</f>
        <v>8565991486948</v>
      </c>
      <c r="T198" s="39">
        <f>$AJ$5</f>
        <v>3.0024635741202643E+17</v>
      </c>
      <c r="U198" s="39">
        <f>$AI$5</f>
        <v>4210038387792135</v>
      </c>
      <c r="V198" s="39">
        <f>$AH$5</f>
        <v>59732129675791</v>
      </c>
      <c r="W198" s="39">
        <f>$AG$5</f>
        <v>859047860295</v>
      </c>
    </row>
    <row r="199" spans="11:25">
      <c r="L199" s="39">
        <f>$AQ$5</f>
        <v>3.4781605591867382E+30</v>
      </c>
      <c r="M199" s="39">
        <f>$AP$5</f>
        <v>4.6613881837492098E+28</v>
      </c>
      <c r="N199" s="39">
        <f>$AO$5</f>
        <v>6.2701584820619147E+26</v>
      </c>
      <c r="O199" s="39">
        <f>$AN$5</f>
        <v>8.4708966672821023E+24</v>
      </c>
      <c r="P199" s="39">
        <f>$AM$5</f>
        <v>1.1503166289706361E+23</v>
      </c>
      <c r="Q199" s="39">
        <f>$AL$5</f>
        <v>1.5716684413122047E+21</v>
      </c>
      <c r="R199" s="39">
        <f>$AK$5</f>
        <v>2.162994034885931E+19</v>
      </c>
      <c r="S199" s="63">
        <f>$BC$5</f>
        <v>123100393474</v>
      </c>
      <c r="T199" s="39">
        <f>$AI$5</f>
        <v>4210038387792135</v>
      </c>
      <c r="U199" s="39">
        <f>$AH$5</f>
        <v>59732129675791</v>
      </c>
      <c r="V199" s="39">
        <f>$AG$5</f>
        <v>859047860295</v>
      </c>
      <c r="W199" s="39">
        <f>$AF$5</f>
        <v>12545691535</v>
      </c>
    </row>
    <row r="200" spans="11:25">
      <c r="L200" s="39">
        <f>$AP$5</f>
        <v>4.6613881837492098E+28</v>
      </c>
      <c r="M200" s="39">
        <f>$AO$5</f>
        <v>6.2701584820619147E+26</v>
      </c>
      <c r="N200" s="39">
        <f>$AN$5</f>
        <v>8.4708966672821023E+24</v>
      </c>
      <c r="O200" s="39">
        <f>$AM$5</f>
        <v>1.1503166289706361E+23</v>
      </c>
      <c r="P200" s="39">
        <f>$AL$5</f>
        <v>1.5716684413122047E+21</v>
      </c>
      <c r="Q200" s="39">
        <f>$AK$5</f>
        <v>2.162994034885931E+19</v>
      </c>
      <c r="R200" s="39">
        <f>$AJ$5</f>
        <v>3.0024635741202643E+17</v>
      </c>
      <c r="S200" s="63">
        <f>$BB$5</f>
        <v>1795576924</v>
      </c>
      <c r="T200" s="39">
        <f>$AH$5</f>
        <v>59732129675791</v>
      </c>
      <c r="U200" s="39">
        <f>$AG$5</f>
        <v>859047860295</v>
      </c>
      <c r="V200" s="39">
        <f>$AF$5</f>
        <v>12545691535</v>
      </c>
      <c r="W200" s="39">
        <f>$AE$5</f>
        <v>186368535</v>
      </c>
    </row>
    <row r="201" spans="11:25">
      <c r="L201" s="39">
        <f>$AO$5</f>
        <v>6.2701584820619147E+26</v>
      </c>
      <c r="M201" s="39">
        <f>$AN$5</f>
        <v>8.4708966672821023E+24</v>
      </c>
      <c r="N201" s="39">
        <f>$AM$5</f>
        <v>1.1503166289706361E+23</v>
      </c>
      <c r="O201" s="39">
        <f>$AL$5</f>
        <v>1.5716684413122047E+21</v>
      </c>
      <c r="P201" s="39">
        <f>$AK$5</f>
        <v>2.162994034885931E+19</v>
      </c>
      <c r="Q201" s="39">
        <f>$AJ$5</f>
        <v>3.0024635741202643E+17</v>
      </c>
      <c r="R201" s="39">
        <f>$AI$5</f>
        <v>4210038387792135</v>
      </c>
      <c r="S201" s="63">
        <f>$BA$5</f>
        <v>26626546</v>
      </c>
      <c r="T201" s="39">
        <f>$AG$5</f>
        <v>859047860295</v>
      </c>
      <c r="U201" s="39">
        <f>$AF$5</f>
        <v>12545691535</v>
      </c>
      <c r="V201" s="39">
        <f>$AE$5</f>
        <v>186368535</v>
      </c>
      <c r="W201" s="39">
        <f>$AD$5</f>
        <v>2820151</v>
      </c>
    </row>
    <row r="202" spans="11:25">
      <c r="L202" s="39">
        <f>$AN$5</f>
        <v>8.4708966672821023E+24</v>
      </c>
      <c r="M202" s="39">
        <f>$AM$5</f>
        <v>1.1503166289706361E+23</v>
      </c>
      <c r="N202" s="39">
        <f>$AL$5</f>
        <v>1.5716684413122047E+21</v>
      </c>
      <c r="O202" s="39">
        <f>$AK$5</f>
        <v>2.162994034885931E+19</v>
      </c>
      <c r="P202" s="39">
        <f>$AJ$5</f>
        <v>3.0024635741202643E+17</v>
      </c>
      <c r="Q202" s="39">
        <f>$AI$5</f>
        <v>4210038387792135</v>
      </c>
      <c r="R202" s="39">
        <f>$AH$5</f>
        <v>59732129675791</v>
      </c>
      <c r="S202" s="63">
        <f>$AZ$5</f>
        <v>401968</v>
      </c>
      <c r="T202" s="39">
        <f>$AF$5</f>
        <v>12545691535</v>
      </c>
      <c r="U202" s="39">
        <f>$AE$5</f>
        <v>186368535</v>
      </c>
      <c r="V202" s="39">
        <f>$AD$5</f>
        <v>2820151</v>
      </c>
      <c r="W202" s="39">
        <f>$AC$5</f>
        <v>43515</v>
      </c>
    </row>
    <row r="203" spans="11:25">
      <c r="L203" s="39">
        <f>$AM$5</f>
        <v>1.1503166289706361E+23</v>
      </c>
      <c r="M203" s="39">
        <f>$AL$5</f>
        <v>1.5716684413122047E+21</v>
      </c>
      <c r="N203" s="39">
        <f>$AK$5</f>
        <v>2.162994034885931E+19</v>
      </c>
      <c r="O203" s="39">
        <f>$AJ$5</f>
        <v>3.0024635741202643E+17</v>
      </c>
      <c r="P203" s="39">
        <f>$AI$5</f>
        <v>4210038387792135</v>
      </c>
      <c r="Q203" s="39">
        <f>$AH$5</f>
        <v>59732129675791</v>
      </c>
      <c r="R203" s="39">
        <f>$AG$5</f>
        <v>859047860295</v>
      </c>
      <c r="S203" s="63">
        <f>$AY$5</f>
        <v>6184</v>
      </c>
      <c r="T203" s="39">
        <f>$AE$5</f>
        <v>186368535</v>
      </c>
      <c r="U203" s="39">
        <f>$AD$5</f>
        <v>2820151</v>
      </c>
      <c r="V203" s="39">
        <f>$AC$5</f>
        <v>43515</v>
      </c>
      <c r="W203" s="39">
        <f>$AB$5</f>
        <v>685</v>
      </c>
    </row>
    <row r="204" spans="11:25" ht="15.75" thickBot="1">
      <c r="K204" t="s">
        <v>76</v>
      </c>
      <c r="L204" s="70">
        <f>$AL$5</f>
        <v>1.5716684413122047E+21</v>
      </c>
      <c r="M204" s="70">
        <f>$AK$5</f>
        <v>2.162994034885931E+19</v>
      </c>
      <c r="N204" s="70">
        <f>$AJ$5</f>
        <v>3.0024635741202643E+17</v>
      </c>
      <c r="O204" s="70">
        <f>$AI$5</f>
        <v>4210038387792135</v>
      </c>
      <c r="P204" s="70">
        <f>$AH$5</f>
        <v>59732129675791</v>
      </c>
      <c r="Q204" s="70">
        <f>$AG$5</f>
        <v>859047860295</v>
      </c>
      <c r="R204" s="70">
        <f>$AF$5</f>
        <v>12545691535</v>
      </c>
      <c r="S204" s="71">
        <f>$AX$5</f>
        <v>97</v>
      </c>
      <c r="T204" s="70">
        <f>$AD$5</f>
        <v>2820151</v>
      </c>
      <c r="U204" s="70">
        <f>$AC$5</f>
        <v>43515</v>
      </c>
      <c r="V204" s="70">
        <f>$AB$5</f>
        <v>685</v>
      </c>
      <c r="W204" s="70">
        <f>$AB$2</f>
        <v>11</v>
      </c>
      <c r="X204" s="16" t="str">
        <f>[1]!xDiv([1]!xMatDet(L193:W204),[1]!xMatDet(L205:W216))</f>
        <v>1.02100507894293660730312167738</v>
      </c>
    </row>
    <row r="205" spans="11:25">
      <c r="L205" s="39">
        <f>$AW$5</f>
        <v>6.3242912419945786E+41</v>
      </c>
      <c r="M205" s="39">
        <f>$AV$5</f>
        <v>8.3638183359412491E+39</v>
      </c>
      <c r="N205" s="39">
        <f>$AU$5</f>
        <v>1.1077700566821677E+38</v>
      </c>
      <c r="O205" s="39">
        <f>$AT$5</f>
        <v>1.4697437693587362E+36</v>
      </c>
      <c r="P205" s="39">
        <f>$AS$5</f>
        <v>1.9538613311576207E+34</v>
      </c>
      <c r="Q205" s="39">
        <f>$AR$5</f>
        <v>2.6034054115613975E+32</v>
      </c>
      <c r="R205" s="39">
        <f>$AQ$5</f>
        <v>3.4781605591867382E+30</v>
      </c>
      <c r="S205" s="39">
        <f>$AP$5</f>
        <v>4.6613881837492098E+28</v>
      </c>
      <c r="T205" s="39">
        <f>$AO$5</f>
        <v>6.2701584820619147E+26</v>
      </c>
      <c r="U205" s="39">
        <f>$AN$5</f>
        <v>8.4708966672821023E+24</v>
      </c>
      <c r="V205" s="39">
        <f>$AM$5</f>
        <v>1.1503166289706361E+23</v>
      </c>
      <c r="W205" s="39">
        <f>$AL$5</f>
        <v>1.5716684413122047E+21</v>
      </c>
    </row>
    <row r="206" spans="11:25">
      <c r="L206" s="39">
        <f>$AV$5</f>
        <v>8.3638183359412491E+39</v>
      </c>
      <c r="M206" s="39">
        <f>$AU$5</f>
        <v>1.1077700566821677E+38</v>
      </c>
      <c r="N206" s="39">
        <f>$AT$5</f>
        <v>1.4697437693587362E+36</v>
      </c>
      <c r="O206" s="39">
        <f>$AS$5</f>
        <v>1.9538613311576207E+34</v>
      </c>
      <c r="P206" s="39">
        <f>$AR$5</f>
        <v>2.6034054115613975E+32</v>
      </c>
      <c r="Q206" s="39">
        <f>$AQ$5</f>
        <v>3.4781605591867382E+30</v>
      </c>
      <c r="R206" s="39">
        <f>$AP$5</f>
        <v>4.6613881837492098E+28</v>
      </c>
      <c r="S206" s="39">
        <f>$AO$5</f>
        <v>6.2701584820619147E+26</v>
      </c>
      <c r="T206" s="39">
        <f>$AN$5</f>
        <v>8.4708966672821023E+24</v>
      </c>
      <c r="U206" s="39">
        <f>$AM$5</f>
        <v>1.1503166289706361E+23</v>
      </c>
      <c r="V206" s="39">
        <f>$AL$5</f>
        <v>1.5716684413122047E+21</v>
      </c>
      <c r="W206" s="39">
        <f>$AK$5</f>
        <v>2.162994034885931E+19</v>
      </c>
    </row>
    <row r="207" spans="11:25">
      <c r="L207" s="39">
        <f>$AU$5</f>
        <v>1.1077700566821677E+38</v>
      </c>
      <c r="M207" s="39">
        <f>$AT$5</f>
        <v>1.4697437693587362E+36</v>
      </c>
      <c r="N207" s="39">
        <f>$AS$5</f>
        <v>1.9538613311576207E+34</v>
      </c>
      <c r="O207" s="39">
        <f>$AR$5</f>
        <v>2.6034054115613975E+32</v>
      </c>
      <c r="P207" s="39">
        <f>$AQ$5</f>
        <v>3.4781605591867382E+30</v>
      </c>
      <c r="Q207" s="39">
        <f>$AP$5</f>
        <v>4.6613881837492098E+28</v>
      </c>
      <c r="R207" s="39">
        <f>$AO$5</f>
        <v>6.2701584820619147E+26</v>
      </c>
      <c r="S207" s="39">
        <f>$AN$5</f>
        <v>8.4708966672821023E+24</v>
      </c>
      <c r="T207" s="39">
        <f>$AM$5</f>
        <v>1.1503166289706361E+23</v>
      </c>
      <c r="U207" s="39">
        <f>$AL$5</f>
        <v>1.5716684413122047E+21</v>
      </c>
      <c r="V207" s="39">
        <f>$AK$5</f>
        <v>2.162994034885931E+19</v>
      </c>
      <c r="W207" s="39">
        <f>$AJ$5</f>
        <v>3.0024635741202643E+17</v>
      </c>
    </row>
    <row r="208" spans="11:25">
      <c r="L208" s="39">
        <f>$AT$5</f>
        <v>1.4697437693587362E+36</v>
      </c>
      <c r="M208" s="39">
        <f>$AS$5</f>
        <v>1.9538613311576207E+34</v>
      </c>
      <c r="N208" s="39">
        <f>$AR$5</f>
        <v>2.6034054115613975E+32</v>
      </c>
      <c r="O208" s="39">
        <f>$AQ$5</f>
        <v>3.4781605591867382E+30</v>
      </c>
      <c r="P208" s="39">
        <f>$AP$5</f>
        <v>4.6613881837492098E+28</v>
      </c>
      <c r="Q208" s="39">
        <f>$AO$5</f>
        <v>6.2701584820619147E+26</v>
      </c>
      <c r="R208" s="39">
        <f>$AN$5</f>
        <v>8.4708966672821023E+24</v>
      </c>
      <c r="S208" s="39">
        <f>$AM$5</f>
        <v>1.1503166289706361E+23</v>
      </c>
      <c r="T208" s="39">
        <f>$AL$5</f>
        <v>1.5716684413122047E+21</v>
      </c>
      <c r="U208" s="39">
        <f>$AK$5</f>
        <v>2.162994034885931E+19</v>
      </c>
      <c r="V208" s="39">
        <f>$AJ$5</f>
        <v>3.0024635741202643E+17</v>
      </c>
      <c r="W208" s="39">
        <f>$AI$5</f>
        <v>4210038387792135</v>
      </c>
    </row>
    <row r="209" spans="12:25">
      <c r="L209" s="39">
        <f>$AS$5</f>
        <v>1.9538613311576207E+34</v>
      </c>
      <c r="M209" s="39">
        <f>$AR$5</f>
        <v>2.6034054115613975E+32</v>
      </c>
      <c r="N209" s="39">
        <f>$AQ$5</f>
        <v>3.4781605591867382E+30</v>
      </c>
      <c r="O209" s="39">
        <f>$AP$5</f>
        <v>4.6613881837492098E+28</v>
      </c>
      <c r="P209" s="39">
        <f>$AO$5</f>
        <v>6.2701584820619147E+26</v>
      </c>
      <c r="Q209" s="39">
        <f>$AN$5</f>
        <v>8.4708966672821023E+24</v>
      </c>
      <c r="R209" s="39">
        <f>$AM$5</f>
        <v>1.1503166289706361E+23</v>
      </c>
      <c r="S209" s="39">
        <f>$AL$5</f>
        <v>1.5716684413122047E+21</v>
      </c>
      <c r="T209" s="39">
        <f>$AK$5</f>
        <v>2.162994034885931E+19</v>
      </c>
      <c r="U209" s="39">
        <f>$AJ$5</f>
        <v>3.0024635741202643E+17</v>
      </c>
      <c r="V209" s="39">
        <f>$AI$5</f>
        <v>4210038387792135</v>
      </c>
      <c r="W209" s="39">
        <f>$AH$5</f>
        <v>59732129675791</v>
      </c>
    </row>
    <row r="210" spans="12:25">
      <c r="L210" s="39">
        <f>$AR$5</f>
        <v>2.6034054115613975E+32</v>
      </c>
      <c r="M210" s="39">
        <f>$AQ$5</f>
        <v>3.4781605591867382E+30</v>
      </c>
      <c r="N210" s="39">
        <f>$AP$5</f>
        <v>4.6613881837492098E+28</v>
      </c>
      <c r="O210" s="39">
        <f>$AO$5</f>
        <v>6.2701584820619147E+26</v>
      </c>
      <c r="P210" s="39">
        <f>$AN$5</f>
        <v>8.4708966672821023E+24</v>
      </c>
      <c r="Q210" s="39">
        <f>$AM$5</f>
        <v>1.1503166289706361E+23</v>
      </c>
      <c r="R210" s="39">
        <f>$AL$5</f>
        <v>1.5716684413122047E+21</v>
      </c>
      <c r="S210" s="39">
        <f>$AK$5</f>
        <v>2.162994034885931E+19</v>
      </c>
      <c r="T210" s="39">
        <f>$AJ$5</f>
        <v>3.0024635741202643E+17</v>
      </c>
      <c r="U210" s="39">
        <f>$AI$5</f>
        <v>4210038387792135</v>
      </c>
      <c r="V210" s="39">
        <f>$AH$5</f>
        <v>59732129675791</v>
      </c>
      <c r="W210" s="39">
        <f>$AG$5</f>
        <v>859047860295</v>
      </c>
    </row>
    <row r="211" spans="12:25">
      <c r="L211" s="39">
        <f>$AQ$5</f>
        <v>3.4781605591867382E+30</v>
      </c>
      <c r="M211" s="39">
        <f>$AP$5</f>
        <v>4.6613881837492098E+28</v>
      </c>
      <c r="N211" s="39">
        <f>$AO$5</f>
        <v>6.2701584820619147E+26</v>
      </c>
      <c r="O211" s="39">
        <f>$AN$5</f>
        <v>8.4708966672821023E+24</v>
      </c>
      <c r="P211" s="39">
        <f>$AM$5</f>
        <v>1.1503166289706361E+23</v>
      </c>
      <c r="Q211" s="39">
        <f>$AL$5</f>
        <v>1.5716684413122047E+21</v>
      </c>
      <c r="R211" s="39">
        <f>$AK$5</f>
        <v>2.162994034885931E+19</v>
      </c>
      <c r="S211" s="39">
        <f>$AJ$5</f>
        <v>3.0024635741202643E+17</v>
      </c>
      <c r="T211" s="39">
        <f>$AI$5</f>
        <v>4210038387792135</v>
      </c>
      <c r="U211" s="39">
        <f>$AH$5</f>
        <v>59732129675791</v>
      </c>
      <c r="V211" s="39">
        <f>$AG$5</f>
        <v>859047860295</v>
      </c>
      <c r="W211" s="39">
        <f>$AF$5</f>
        <v>12545691535</v>
      </c>
    </row>
    <row r="212" spans="12:25">
      <c r="L212" s="39">
        <f>$AP$5</f>
        <v>4.6613881837492098E+28</v>
      </c>
      <c r="M212" s="39">
        <f>$AO$5</f>
        <v>6.2701584820619147E+26</v>
      </c>
      <c r="N212" s="39">
        <f>$AN$5</f>
        <v>8.4708966672821023E+24</v>
      </c>
      <c r="O212" s="39">
        <f>$AM$5</f>
        <v>1.1503166289706361E+23</v>
      </c>
      <c r="P212" s="39">
        <f>$AL$5</f>
        <v>1.5716684413122047E+21</v>
      </c>
      <c r="Q212" s="39">
        <f>$AK$5</f>
        <v>2.162994034885931E+19</v>
      </c>
      <c r="R212" s="39">
        <f>$AJ$5</f>
        <v>3.0024635741202643E+17</v>
      </c>
      <c r="S212" s="39">
        <f>$AI$5</f>
        <v>4210038387792135</v>
      </c>
      <c r="T212" s="39">
        <f>$AH$5</f>
        <v>59732129675791</v>
      </c>
      <c r="U212" s="39">
        <f>$AG$5</f>
        <v>859047860295</v>
      </c>
      <c r="V212" s="39">
        <f>$AF$5</f>
        <v>12545691535</v>
      </c>
      <c r="W212" s="39">
        <f>$AE$5</f>
        <v>186368535</v>
      </c>
    </row>
    <row r="213" spans="12:25">
      <c r="L213" s="39">
        <f>$AO$5</f>
        <v>6.2701584820619147E+26</v>
      </c>
      <c r="M213" s="39">
        <f>$AN$5</f>
        <v>8.4708966672821023E+24</v>
      </c>
      <c r="N213" s="39">
        <f>$AM$5</f>
        <v>1.1503166289706361E+23</v>
      </c>
      <c r="O213" s="39">
        <f>$AL$5</f>
        <v>1.5716684413122047E+21</v>
      </c>
      <c r="P213" s="39">
        <f>$AK$5</f>
        <v>2.162994034885931E+19</v>
      </c>
      <c r="Q213" s="39">
        <f>$AJ$5</f>
        <v>3.0024635741202643E+17</v>
      </c>
      <c r="R213" s="39">
        <f>$AI$5</f>
        <v>4210038387792135</v>
      </c>
      <c r="S213" s="39">
        <f>$AH$5</f>
        <v>59732129675791</v>
      </c>
      <c r="T213" s="39">
        <f>$AG$5</f>
        <v>859047860295</v>
      </c>
      <c r="U213" s="39">
        <f>$AF$5</f>
        <v>12545691535</v>
      </c>
      <c r="V213" s="39">
        <f>$AE$5</f>
        <v>186368535</v>
      </c>
      <c r="W213" s="39">
        <f>$AD$5</f>
        <v>2820151</v>
      </c>
    </row>
    <row r="214" spans="12:25">
      <c r="L214" s="39">
        <f>$AN$5</f>
        <v>8.4708966672821023E+24</v>
      </c>
      <c r="M214" s="39">
        <f>$AM$5</f>
        <v>1.1503166289706361E+23</v>
      </c>
      <c r="N214" s="39">
        <f>$AL$5</f>
        <v>1.5716684413122047E+21</v>
      </c>
      <c r="O214" s="39">
        <f>$AK$5</f>
        <v>2.162994034885931E+19</v>
      </c>
      <c r="P214" s="39">
        <f>$AJ$5</f>
        <v>3.0024635741202643E+17</v>
      </c>
      <c r="Q214" s="39">
        <f>$AI$5</f>
        <v>4210038387792135</v>
      </c>
      <c r="R214" s="39">
        <f>$AH$5</f>
        <v>59732129675791</v>
      </c>
      <c r="S214" s="39">
        <f>$AG$5</f>
        <v>859047860295</v>
      </c>
      <c r="T214" s="39">
        <f>$AF$5</f>
        <v>12545691535</v>
      </c>
      <c r="U214" s="39">
        <f>$AE$5</f>
        <v>186368535</v>
      </c>
      <c r="V214" s="39">
        <f>$AD$5</f>
        <v>2820151</v>
      </c>
      <c r="W214" s="39">
        <f>$AC$5</f>
        <v>43515</v>
      </c>
    </row>
    <row r="215" spans="12:25">
      <c r="L215" s="39">
        <f>$AM$5</f>
        <v>1.1503166289706361E+23</v>
      </c>
      <c r="M215" s="39">
        <f>$AL$5</f>
        <v>1.5716684413122047E+21</v>
      </c>
      <c r="N215" s="39">
        <f>$AK$5</f>
        <v>2.162994034885931E+19</v>
      </c>
      <c r="O215" s="39">
        <f>$AJ$5</f>
        <v>3.0024635741202643E+17</v>
      </c>
      <c r="P215" s="39">
        <f>$AI$5</f>
        <v>4210038387792135</v>
      </c>
      <c r="Q215" s="39">
        <f>$AH$5</f>
        <v>59732129675791</v>
      </c>
      <c r="R215" s="39">
        <f>$AG$5</f>
        <v>859047860295</v>
      </c>
      <c r="S215" s="39">
        <f>$AF$5</f>
        <v>12545691535</v>
      </c>
      <c r="T215" s="39">
        <f>$AE$5</f>
        <v>186368535</v>
      </c>
      <c r="U215" s="39">
        <f>$AD$5</f>
        <v>2820151</v>
      </c>
      <c r="V215" s="39">
        <f>$AC$5</f>
        <v>43515</v>
      </c>
      <c r="W215" s="39">
        <f>$AB$5</f>
        <v>685</v>
      </c>
    </row>
    <row r="216" spans="12:25">
      <c r="L216" s="39">
        <f>$AL$5</f>
        <v>1.5716684413122047E+21</v>
      </c>
      <c r="M216" s="39">
        <f>$AK$5</f>
        <v>2.162994034885931E+19</v>
      </c>
      <c r="N216" s="39">
        <f>$AJ$5</f>
        <v>3.0024635741202643E+17</v>
      </c>
      <c r="O216" s="39">
        <f>$AI$5</f>
        <v>4210038387792135</v>
      </c>
      <c r="P216" s="39">
        <f>$AH$5</f>
        <v>59732129675791</v>
      </c>
      <c r="Q216" s="39">
        <f>$AG$5</f>
        <v>859047860295</v>
      </c>
      <c r="R216" s="39">
        <f>$AF$5</f>
        <v>12545691535</v>
      </c>
      <c r="S216" s="39">
        <f>$AE$5</f>
        <v>186368535</v>
      </c>
      <c r="T216" s="39">
        <f>$AD$5</f>
        <v>2820151</v>
      </c>
      <c r="U216" s="39">
        <f>$AC$5</f>
        <v>43515</v>
      </c>
      <c r="V216" s="39">
        <f>$AB$5</f>
        <v>685</v>
      </c>
      <c r="W216" s="39">
        <f>$AB$2</f>
        <v>11</v>
      </c>
    </row>
    <row r="217" spans="12:25">
      <c r="L217" s="39"/>
      <c r="M217" s="39"/>
      <c r="N217" s="39"/>
      <c r="O217" s="39"/>
      <c r="P217" s="39"/>
      <c r="Q217" s="39"/>
      <c r="R217" s="39"/>
      <c r="S217" s="39"/>
      <c r="T217" s="39"/>
      <c r="U217" s="39"/>
      <c r="V217" s="39"/>
      <c r="W217" s="39"/>
    </row>
    <row r="218" spans="12:25">
      <c r="L218" s="39"/>
      <c r="M218" s="39"/>
      <c r="N218" s="39"/>
      <c r="O218" s="39"/>
      <c r="P218" s="39"/>
      <c r="Q218" s="39"/>
      <c r="R218" s="39"/>
      <c r="S218" s="39"/>
      <c r="T218" s="39"/>
      <c r="U218" s="39"/>
      <c r="V218" s="39"/>
      <c r="W218" s="39"/>
    </row>
    <row r="219" spans="12:25">
      <c r="L219" s="39"/>
      <c r="M219" s="39"/>
      <c r="N219" s="39"/>
      <c r="O219" s="39"/>
      <c r="P219" s="39"/>
      <c r="Q219" s="39"/>
      <c r="R219" s="39"/>
      <c r="S219" s="39"/>
      <c r="T219" s="39"/>
      <c r="U219" s="39"/>
      <c r="V219" s="39"/>
      <c r="W219" s="39"/>
    </row>
    <row r="220" spans="12:25">
      <c r="L220" s="39">
        <f>$AW$5</f>
        <v>6.3242912419945786E+41</v>
      </c>
      <c r="M220" s="39">
        <f>$AV$5</f>
        <v>8.3638183359412491E+39</v>
      </c>
      <c r="N220" s="39">
        <f>$AU$5</f>
        <v>1.1077700566821677E+38</v>
      </c>
      <c r="O220" s="39">
        <f>$AT$5</f>
        <v>1.4697437693587362E+36</v>
      </c>
      <c r="P220" s="39">
        <f>$AS$5</f>
        <v>1.9538613311576207E+34</v>
      </c>
      <c r="Q220" s="39">
        <f>$AR$5</f>
        <v>2.6034054115613975E+32</v>
      </c>
      <c r="R220" s="39">
        <f>$AQ$5</f>
        <v>3.4781605591867382E+30</v>
      </c>
      <c r="S220" s="39">
        <f>$AP$5</f>
        <v>4.6613881837492098E+28</v>
      </c>
      <c r="T220" s="63">
        <f>$BI$5</f>
        <v>1.6483612613248043E+22</v>
      </c>
      <c r="U220" s="39">
        <f>$AN$5</f>
        <v>8.4708966672821023E+24</v>
      </c>
      <c r="V220" s="39">
        <f>$AM$5</f>
        <v>1.1503166289706361E+23</v>
      </c>
      <c r="W220" s="39">
        <f>$AL$5</f>
        <v>1.5716684413122047E+21</v>
      </c>
    </row>
    <row r="221" spans="12:25">
      <c r="L221" s="39">
        <f>$AV$5</f>
        <v>8.3638183359412491E+39</v>
      </c>
      <c r="M221" s="39">
        <f>$AU$5</f>
        <v>1.1077700566821677E+38</v>
      </c>
      <c r="N221" s="39">
        <f>$AT$5</f>
        <v>1.4697437693587362E+36</v>
      </c>
      <c r="O221" s="39">
        <f>$AS$5</f>
        <v>1.9538613311576207E+34</v>
      </c>
      <c r="P221" s="39">
        <f>$AR$5</f>
        <v>2.6034054115613975E+32</v>
      </c>
      <c r="Q221" s="39">
        <f>$AQ$5</f>
        <v>3.4781605591867382E+30</v>
      </c>
      <c r="R221" s="39">
        <f>$AP$5</f>
        <v>4.6613881837492098E+28</v>
      </c>
      <c r="S221" s="39">
        <f>$AO$5</f>
        <v>6.2701584820619147E+26</v>
      </c>
      <c r="T221" s="63">
        <f>$BH$5</f>
        <v>2.2533742029544515E+20</v>
      </c>
      <c r="U221" s="39">
        <f>$AM$5</f>
        <v>1.1503166289706361E+23</v>
      </c>
      <c r="V221" s="39">
        <f>$AL$5</f>
        <v>1.5716684413122047E+21</v>
      </c>
      <c r="W221" s="39">
        <f>$AK$5</f>
        <v>2.162994034885931E+19</v>
      </c>
    </row>
    <row r="222" spans="12:25">
      <c r="L222" s="39">
        <f>$AU$5</f>
        <v>1.1077700566821677E+38</v>
      </c>
      <c r="M222" s="39">
        <f>$AT$5</f>
        <v>1.4697437693587362E+36</v>
      </c>
      <c r="N222" s="39">
        <f>$AS$5</f>
        <v>1.9538613311576207E+34</v>
      </c>
      <c r="O222" s="39">
        <f>$AR$5</f>
        <v>2.6034054115613975E+32</v>
      </c>
      <c r="P222" s="39">
        <f>$AQ$5</f>
        <v>3.4781605591867382E+30</v>
      </c>
      <c r="Q222" s="39">
        <f>$AP$5</f>
        <v>4.6613881837492098E+28</v>
      </c>
      <c r="R222" s="39">
        <f>$AO$5</f>
        <v>6.2701584820619147E+26</v>
      </c>
      <c r="S222" s="39">
        <f>$AN$5</f>
        <v>8.4708966672821023E+24</v>
      </c>
      <c r="T222" s="63">
        <f>$BG$5</f>
        <v>3.1024417127888937E+18</v>
      </c>
      <c r="U222" s="39">
        <f>$AL$5</f>
        <v>1.5716684413122047E+21</v>
      </c>
      <c r="V222" s="39">
        <f>$AK$5</f>
        <v>2.162994034885931E+19</v>
      </c>
      <c r="W222" s="39">
        <f>$AJ$5</f>
        <v>3.0024635741202643E+17</v>
      </c>
      <c r="Y222" s="16"/>
    </row>
    <row r="223" spans="12:25">
      <c r="L223" s="39">
        <f>$AT$5</f>
        <v>1.4697437693587362E+36</v>
      </c>
      <c r="M223" s="39">
        <f>$AS$5</f>
        <v>1.9538613311576207E+34</v>
      </c>
      <c r="N223" s="39">
        <f>$AR$5</f>
        <v>2.6034054115613975E+32</v>
      </c>
      <c r="O223" s="39">
        <f>$AQ$5</f>
        <v>3.4781605591867382E+30</v>
      </c>
      <c r="P223" s="39">
        <f>$AP$5</f>
        <v>4.6613881837492098E+28</v>
      </c>
      <c r="Q223" s="39">
        <f>$AO$5</f>
        <v>6.2701584820619147E+26</v>
      </c>
      <c r="R223" s="39">
        <f>$AN$5</f>
        <v>8.4708966672821023E+24</v>
      </c>
      <c r="S223" s="39">
        <f>$AM$5</f>
        <v>1.1503166289706361E+23</v>
      </c>
      <c r="T223" s="63">
        <f>$BF$5</f>
        <v>4.3074374358992288E+16</v>
      </c>
      <c r="U223" s="39">
        <f>$AK$5</f>
        <v>2.162994034885931E+19</v>
      </c>
      <c r="V223" s="39">
        <f>$AJ$5</f>
        <v>3.0024635741202643E+17</v>
      </c>
      <c r="W223" s="39">
        <f>$AI$5</f>
        <v>4210038387792135</v>
      </c>
      <c r="Y223" s="24"/>
    </row>
    <row r="224" spans="12:25">
      <c r="L224" s="39">
        <f>$AS$5</f>
        <v>1.9538613311576207E+34</v>
      </c>
      <c r="M224" s="39">
        <f>$AR$5</f>
        <v>2.6034054115613975E+32</v>
      </c>
      <c r="N224" s="39">
        <f>$AQ$5</f>
        <v>3.4781605591867382E+30</v>
      </c>
      <c r="O224" s="39">
        <f>$AP$5</f>
        <v>4.6613881837492098E+28</v>
      </c>
      <c r="P224" s="39">
        <f>$AO$5</f>
        <v>6.2701584820619147E+26</v>
      </c>
      <c r="Q224" s="39">
        <f>$AN$5</f>
        <v>8.4708966672821023E+24</v>
      </c>
      <c r="R224" s="39">
        <f>$AM$5</f>
        <v>1.1503166289706361E+23</v>
      </c>
      <c r="S224" s="39">
        <f>$AL$5</f>
        <v>1.5716684413122047E+21</v>
      </c>
      <c r="T224" s="63">
        <f>$BE$5</f>
        <v>603964096749226</v>
      </c>
      <c r="U224" s="39">
        <f>$AJ$5</f>
        <v>3.0024635741202643E+17</v>
      </c>
      <c r="V224" s="39">
        <f>$AI$5</f>
        <v>4210038387792135</v>
      </c>
      <c r="W224" s="39">
        <f>$AH$5</f>
        <v>59732129675791</v>
      </c>
    </row>
    <row r="225" spans="11:24">
      <c r="L225" s="39">
        <f>$AR$5</f>
        <v>2.6034054115613975E+32</v>
      </c>
      <c r="M225" s="39">
        <f>$AQ$5</f>
        <v>3.4781605591867382E+30</v>
      </c>
      <c r="N225" s="39">
        <f>$AP$5</f>
        <v>4.6613881837492098E+28</v>
      </c>
      <c r="O225" s="39">
        <f>$AO$5</f>
        <v>6.2701584820619147E+26</v>
      </c>
      <c r="P225" s="39">
        <f>$AN$5</f>
        <v>8.4708966672821023E+24</v>
      </c>
      <c r="Q225" s="39">
        <f>$AM$5</f>
        <v>1.1503166289706361E+23</v>
      </c>
      <c r="R225" s="39">
        <f>$AL$5</f>
        <v>1.5716684413122047E+21</v>
      </c>
      <c r="S225" s="39">
        <f>$AK$5</f>
        <v>2.162994034885931E+19</v>
      </c>
      <c r="T225" s="63">
        <f>$BD$5</f>
        <v>8565991486948</v>
      </c>
      <c r="U225" s="39">
        <f>$AI$5</f>
        <v>4210038387792135</v>
      </c>
      <c r="V225" s="39">
        <f>$AH$5</f>
        <v>59732129675791</v>
      </c>
      <c r="W225" s="39">
        <f>$AG$5</f>
        <v>859047860295</v>
      </c>
    </row>
    <row r="226" spans="11:24">
      <c r="L226" s="39">
        <f>$AQ$5</f>
        <v>3.4781605591867382E+30</v>
      </c>
      <c r="M226" s="39">
        <f>$AP$5</f>
        <v>4.6613881837492098E+28</v>
      </c>
      <c r="N226" s="39">
        <f>$AO$5</f>
        <v>6.2701584820619147E+26</v>
      </c>
      <c r="O226" s="39">
        <f>$AN$5</f>
        <v>8.4708966672821023E+24</v>
      </c>
      <c r="P226" s="39">
        <f>$AM$5</f>
        <v>1.1503166289706361E+23</v>
      </c>
      <c r="Q226" s="39">
        <f>$AL$5</f>
        <v>1.5716684413122047E+21</v>
      </c>
      <c r="R226" s="39">
        <f>$AK$5</f>
        <v>2.162994034885931E+19</v>
      </c>
      <c r="S226" s="39">
        <f>$AJ$5</f>
        <v>3.0024635741202643E+17</v>
      </c>
      <c r="T226" s="63">
        <f>$BC$5</f>
        <v>123100393474</v>
      </c>
      <c r="U226" s="39">
        <f>$AH$5</f>
        <v>59732129675791</v>
      </c>
      <c r="V226" s="39">
        <f>$AG$5</f>
        <v>859047860295</v>
      </c>
      <c r="W226" s="39">
        <f>$AF$5</f>
        <v>12545691535</v>
      </c>
    </row>
    <row r="227" spans="11:24">
      <c r="L227" s="39">
        <f>$AP$5</f>
        <v>4.6613881837492098E+28</v>
      </c>
      <c r="M227" s="39">
        <f>$AO$5</f>
        <v>6.2701584820619147E+26</v>
      </c>
      <c r="N227" s="39">
        <f>$AN$5</f>
        <v>8.4708966672821023E+24</v>
      </c>
      <c r="O227" s="39">
        <f>$AM$5</f>
        <v>1.1503166289706361E+23</v>
      </c>
      <c r="P227" s="39">
        <f>$AL$5</f>
        <v>1.5716684413122047E+21</v>
      </c>
      <c r="Q227" s="39">
        <f>$AK$5</f>
        <v>2.162994034885931E+19</v>
      </c>
      <c r="R227" s="39">
        <f>$AJ$5</f>
        <v>3.0024635741202643E+17</v>
      </c>
      <c r="S227" s="39">
        <f>$AI$5</f>
        <v>4210038387792135</v>
      </c>
      <c r="T227" s="63">
        <f>$BB$5</f>
        <v>1795576924</v>
      </c>
      <c r="U227" s="39">
        <f>$AG$5</f>
        <v>859047860295</v>
      </c>
      <c r="V227" s="39">
        <f>$AF$5</f>
        <v>12545691535</v>
      </c>
      <c r="W227" s="39">
        <f>$AE$5</f>
        <v>186368535</v>
      </c>
    </row>
    <row r="228" spans="11:24">
      <c r="L228" s="39">
        <f>$AO$5</f>
        <v>6.2701584820619147E+26</v>
      </c>
      <c r="M228" s="39">
        <f>$AN$5</f>
        <v>8.4708966672821023E+24</v>
      </c>
      <c r="N228" s="39">
        <f>$AM$5</f>
        <v>1.1503166289706361E+23</v>
      </c>
      <c r="O228" s="39">
        <f>$AL$5</f>
        <v>1.5716684413122047E+21</v>
      </c>
      <c r="P228" s="39">
        <f>$AK$5</f>
        <v>2.162994034885931E+19</v>
      </c>
      <c r="Q228" s="39">
        <f>$AJ$5</f>
        <v>3.0024635741202643E+17</v>
      </c>
      <c r="R228" s="39">
        <f>$AI$5</f>
        <v>4210038387792135</v>
      </c>
      <c r="S228" s="39">
        <f>$AH$5</f>
        <v>59732129675791</v>
      </c>
      <c r="T228" s="63">
        <f>$BA$5</f>
        <v>26626546</v>
      </c>
      <c r="U228" s="39">
        <f>$AF$5</f>
        <v>12545691535</v>
      </c>
      <c r="V228" s="39">
        <f>$AE$5</f>
        <v>186368535</v>
      </c>
      <c r="W228" s="39">
        <f>$AD$5</f>
        <v>2820151</v>
      </c>
    </row>
    <row r="229" spans="11:24">
      <c r="L229" s="39">
        <f>$AN$5</f>
        <v>8.4708966672821023E+24</v>
      </c>
      <c r="M229" s="39">
        <f>$AM$5</f>
        <v>1.1503166289706361E+23</v>
      </c>
      <c r="N229" s="39">
        <f>$AL$5</f>
        <v>1.5716684413122047E+21</v>
      </c>
      <c r="O229" s="39">
        <f>$AK$5</f>
        <v>2.162994034885931E+19</v>
      </c>
      <c r="P229" s="39">
        <f>$AJ$5</f>
        <v>3.0024635741202643E+17</v>
      </c>
      <c r="Q229" s="39">
        <f>$AI$5</f>
        <v>4210038387792135</v>
      </c>
      <c r="R229" s="39">
        <f>$AH$5</f>
        <v>59732129675791</v>
      </c>
      <c r="S229" s="39">
        <f>$AG$5</f>
        <v>859047860295</v>
      </c>
      <c r="T229" s="63">
        <f>$AZ$5</f>
        <v>401968</v>
      </c>
      <c r="U229" s="39">
        <f>$AE$5</f>
        <v>186368535</v>
      </c>
      <c r="V229" s="39">
        <f>$AD$5</f>
        <v>2820151</v>
      </c>
      <c r="W229" s="39">
        <f>$AC$5</f>
        <v>43515</v>
      </c>
    </row>
    <row r="230" spans="11:24">
      <c r="L230" s="39">
        <f>$AM$5</f>
        <v>1.1503166289706361E+23</v>
      </c>
      <c r="M230" s="39">
        <f>$AL$5</f>
        <v>1.5716684413122047E+21</v>
      </c>
      <c r="N230" s="39">
        <f>$AK$5</f>
        <v>2.162994034885931E+19</v>
      </c>
      <c r="O230" s="39">
        <f>$AJ$5</f>
        <v>3.0024635741202643E+17</v>
      </c>
      <c r="P230" s="39">
        <f>$AI$5</f>
        <v>4210038387792135</v>
      </c>
      <c r="Q230" s="39">
        <f>$AH$5</f>
        <v>59732129675791</v>
      </c>
      <c r="R230" s="39">
        <f>$AG$5</f>
        <v>859047860295</v>
      </c>
      <c r="S230" s="39">
        <f>$AF$5</f>
        <v>12545691535</v>
      </c>
      <c r="T230" s="63">
        <f>$AY$5</f>
        <v>6184</v>
      </c>
      <c r="U230" s="39">
        <f>$AD$5</f>
        <v>2820151</v>
      </c>
      <c r="V230" s="39">
        <f>$AC$5</f>
        <v>43515</v>
      </c>
      <c r="W230" s="39">
        <f>$AB$5</f>
        <v>685</v>
      </c>
    </row>
    <row r="231" spans="11:24" ht="15.75" thickBot="1">
      <c r="K231" t="s">
        <v>77</v>
      </c>
      <c r="L231" s="70">
        <f>$AL$5</f>
        <v>1.5716684413122047E+21</v>
      </c>
      <c r="M231" s="70">
        <f>$AK$5</f>
        <v>2.162994034885931E+19</v>
      </c>
      <c r="N231" s="70">
        <f>$AJ$5</f>
        <v>3.0024635741202643E+17</v>
      </c>
      <c r="O231" s="70">
        <f>$AI$5</f>
        <v>4210038387792135</v>
      </c>
      <c r="P231" s="70">
        <f>$AH$5</f>
        <v>59732129675791</v>
      </c>
      <c r="Q231" s="70">
        <f>$AG$5</f>
        <v>859047860295</v>
      </c>
      <c r="R231" s="70">
        <f>$AF$5</f>
        <v>12545691535</v>
      </c>
      <c r="S231" s="70">
        <f>$AE$5</f>
        <v>186368535</v>
      </c>
      <c r="T231" s="71">
        <f>$AX$5</f>
        <v>97</v>
      </c>
      <c r="U231" s="70">
        <f>$AC$5</f>
        <v>43515</v>
      </c>
      <c r="V231" s="70">
        <f>$AB$5</f>
        <v>685</v>
      </c>
      <c r="W231" s="70">
        <f>$AB$2</f>
        <v>11</v>
      </c>
      <c r="X231" s="16" t="str">
        <f>[1]!xDiv([1]!xMatDet(L220:W231),[1]!xMatDet(L232:W243))</f>
        <v>-129.205320848179423813726926516</v>
      </c>
    </row>
    <row r="232" spans="11:24">
      <c r="L232" s="39">
        <f>$AW$5</f>
        <v>6.3242912419945786E+41</v>
      </c>
      <c r="M232" s="39">
        <f>$AV$5</f>
        <v>8.3638183359412491E+39</v>
      </c>
      <c r="N232" s="39">
        <f>$AU$5</f>
        <v>1.1077700566821677E+38</v>
      </c>
      <c r="O232" s="39">
        <f>$AT$5</f>
        <v>1.4697437693587362E+36</v>
      </c>
      <c r="P232" s="39">
        <f>$AS$5</f>
        <v>1.9538613311576207E+34</v>
      </c>
      <c r="Q232" s="39">
        <f>$AR$5</f>
        <v>2.6034054115613975E+32</v>
      </c>
      <c r="R232" s="39">
        <f>$AQ$5</f>
        <v>3.4781605591867382E+30</v>
      </c>
      <c r="S232" s="39">
        <f>$AP$5</f>
        <v>4.6613881837492098E+28</v>
      </c>
      <c r="T232" s="39">
        <f>$AO$5</f>
        <v>6.2701584820619147E+26</v>
      </c>
      <c r="U232" s="39">
        <f>$AN$5</f>
        <v>8.4708966672821023E+24</v>
      </c>
      <c r="V232" s="39">
        <f>$AM$5</f>
        <v>1.1503166289706361E+23</v>
      </c>
      <c r="W232" s="39">
        <f>$AL$5</f>
        <v>1.5716684413122047E+21</v>
      </c>
    </row>
    <row r="233" spans="11:24">
      <c r="L233" s="39">
        <f>$AV$5</f>
        <v>8.3638183359412491E+39</v>
      </c>
      <c r="M233" s="39">
        <f>$AU$5</f>
        <v>1.1077700566821677E+38</v>
      </c>
      <c r="N233" s="39">
        <f>$AT$5</f>
        <v>1.4697437693587362E+36</v>
      </c>
      <c r="O233" s="39">
        <f>$AS$5</f>
        <v>1.9538613311576207E+34</v>
      </c>
      <c r="P233" s="39">
        <f>$AR$5</f>
        <v>2.6034054115613975E+32</v>
      </c>
      <c r="Q233" s="39">
        <f>$AQ$5</f>
        <v>3.4781605591867382E+30</v>
      </c>
      <c r="R233" s="39">
        <f>$AP$5</f>
        <v>4.6613881837492098E+28</v>
      </c>
      <c r="S233" s="39">
        <f>$AO$5</f>
        <v>6.2701584820619147E+26</v>
      </c>
      <c r="T233" s="39">
        <f>$AN$5</f>
        <v>8.4708966672821023E+24</v>
      </c>
      <c r="U233" s="39">
        <f>$AM$5</f>
        <v>1.1503166289706361E+23</v>
      </c>
      <c r="V233" s="39">
        <f>$AL$5</f>
        <v>1.5716684413122047E+21</v>
      </c>
      <c r="W233" s="39">
        <f>$AK$5</f>
        <v>2.162994034885931E+19</v>
      </c>
    </row>
    <row r="234" spans="11:24">
      <c r="L234" s="39">
        <f>$AU$5</f>
        <v>1.1077700566821677E+38</v>
      </c>
      <c r="M234" s="39">
        <f>$AT$5</f>
        <v>1.4697437693587362E+36</v>
      </c>
      <c r="N234" s="39">
        <f>$AS$5</f>
        <v>1.9538613311576207E+34</v>
      </c>
      <c r="O234" s="39">
        <f>$AR$5</f>
        <v>2.6034054115613975E+32</v>
      </c>
      <c r="P234" s="39">
        <f>$AQ$5</f>
        <v>3.4781605591867382E+30</v>
      </c>
      <c r="Q234" s="39">
        <f>$AP$5</f>
        <v>4.6613881837492098E+28</v>
      </c>
      <c r="R234" s="39">
        <f>$AO$5</f>
        <v>6.2701584820619147E+26</v>
      </c>
      <c r="S234" s="39">
        <f>$AN$5</f>
        <v>8.4708966672821023E+24</v>
      </c>
      <c r="T234" s="39">
        <f>$AM$5</f>
        <v>1.1503166289706361E+23</v>
      </c>
      <c r="U234" s="39">
        <f>$AL$5</f>
        <v>1.5716684413122047E+21</v>
      </c>
      <c r="V234" s="39">
        <f>$AK$5</f>
        <v>2.162994034885931E+19</v>
      </c>
      <c r="W234" s="39">
        <f>$AJ$5</f>
        <v>3.0024635741202643E+17</v>
      </c>
    </row>
    <row r="235" spans="11:24">
      <c r="L235" s="39">
        <f>$AT$5</f>
        <v>1.4697437693587362E+36</v>
      </c>
      <c r="M235" s="39">
        <f>$AS$5</f>
        <v>1.9538613311576207E+34</v>
      </c>
      <c r="N235" s="39">
        <f>$AR$5</f>
        <v>2.6034054115613975E+32</v>
      </c>
      <c r="O235" s="39">
        <f>$AQ$5</f>
        <v>3.4781605591867382E+30</v>
      </c>
      <c r="P235" s="39">
        <f>$AP$5</f>
        <v>4.6613881837492098E+28</v>
      </c>
      <c r="Q235" s="39">
        <f>$AO$5</f>
        <v>6.2701584820619147E+26</v>
      </c>
      <c r="R235" s="39">
        <f>$AN$5</f>
        <v>8.4708966672821023E+24</v>
      </c>
      <c r="S235" s="39">
        <f>$AM$5</f>
        <v>1.1503166289706361E+23</v>
      </c>
      <c r="T235" s="39">
        <f>$AL$5</f>
        <v>1.5716684413122047E+21</v>
      </c>
      <c r="U235" s="39">
        <f>$AK$5</f>
        <v>2.162994034885931E+19</v>
      </c>
      <c r="V235" s="39">
        <f>$AJ$5</f>
        <v>3.0024635741202643E+17</v>
      </c>
      <c r="W235" s="39">
        <f>$AI$5</f>
        <v>4210038387792135</v>
      </c>
    </row>
    <row r="236" spans="11:24">
      <c r="L236" s="39">
        <f>$AS$5</f>
        <v>1.9538613311576207E+34</v>
      </c>
      <c r="M236" s="39">
        <f>$AR$5</f>
        <v>2.6034054115613975E+32</v>
      </c>
      <c r="N236" s="39">
        <f>$AQ$5</f>
        <v>3.4781605591867382E+30</v>
      </c>
      <c r="O236" s="39">
        <f>$AP$5</f>
        <v>4.6613881837492098E+28</v>
      </c>
      <c r="P236" s="39">
        <f>$AO$5</f>
        <v>6.2701584820619147E+26</v>
      </c>
      <c r="Q236" s="39">
        <f>$AN$5</f>
        <v>8.4708966672821023E+24</v>
      </c>
      <c r="R236" s="39">
        <f>$AM$5</f>
        <v>1.1503166289706361E+23</v>
      </c>
      <c r="S236" s="39">
        <f>$AL$5</f>
        <v>1.5716684413122047E+21</v>
      </c>
      <c r="T236" s="39">
        <f>$AK$5</f>
        <v>2.162994034885931E+19</v>
      </c>
      <c r="U236" s="39">
        <f>$AJ$5</f>
        <v>3.0024635741202643E+17</v>
      </c>
      <c r="V236" s="39">
        <f>$AI$5</f>
        <v>4210038387792135</v>
      </c>
      <c r="W236" s="39">
        <f>$AH$5</f>
        <v>59732129675791</v>
      </c>
    </row>
    <row r="237" spans="11:24">
      <c r="L237" s="39">
        <f>$AR$5</f>
        <v>2.6034054115613975E+32</v>
      </c>
      <c r="M237" s="39">
        <f>$AQ$5</f>
        <v>3.4781605591867382E+30</v>
      </c>
      <c r="N237" s="39">
        <f>$AP$5</f>
        <v>4.6613881837492098E+28</v>
      </c>
      <c r="O237" s="39">
        <f>$AO$5</f>
        <v>6.2701584820619147E+26</v>
      </c>
      <c r="P237" s="39">
        <f>$AN$5</f>
        <v>8.4708966672821023E+24</v>
      </c>
      <c r="Q237" s="39">
        <f>$AM$5</f>
        <v>1.1503166289706361E+23</v>
      </c>
      <c r="R237" s="39">
        <f>$AL$5</f>
        <v>1.5716684413122047E+21</v>
      </c>
      <c r="S237" s="39">
        <f>$AK$5</f>
        <v>2.162994034885931E+19</v>
      </c>
      <c r="T237" s="39">
        <f>$AJ$5</f>
        <v>3.0024635741202643E+17</v>
      </c>
      <c r="U237" s="39">
        <f>$AI$5</f>
        <v>4210038387792135</v>
      </c>
      <c r="V237" s="39">
        <f>$AH$5</f>
        <v>59732129675791</v>
      </c>
      <c r="W237" s="39">
        <f>$AG$5</f>
        <v>859047860295</v>
      </c>
    </row>
    <row r="238" spans="11:24">
      <c r="L238" s="39">
        <f>$AQ$5</f>
        <v>3.4781605591867382E+30</v>
      </c>
      <c r="M238" s="39">
        <f>$AP$5</f>
        <v>4.6613881837492098E+28</v>
      </c>
      <c r="N238" s="39">
        <f>$AO$5</f>
        <v>6.2701584820619147E+26</v>
      </c>
      <c r="O238" s="39">
        <f>$AN$5</f>
        <v>8.4708966672821023E+24</v>
      </c>
      <c r="P238" s="39">
        <f>$AM$5</f>
        <v>1.1503166289706361E+23</v>
      </c>
      <c r="Q238" s="39">
        <f>$AL$5</f>
        <v>1.5716684413122047E+21</v>
      </c>
      <c r="R238" s="39">
        <f>$AK$5</f>
        <v>2.162994034885931E+19</v>
      </c>
      <c r="S238" s="39">
        <f>$AJ$5</f>
        <v>3.0024635741202643E+17</v>
      </c>
      <c r="T238" s="39">
        <f>$AI$5</f>
        <v>4210038387792135</v>
      </c>
      <c r="U238" s="39">
        <f>$AH$5</f>
        <v>59732129675791</v>
      </c>
      <c r="V238" s="39">
        <f>$AG$5</f>
        <v>859047860295</v>
      </c>
      <c r="W238" s="39">
        <f>$AF$5</f>
        <v>12545691535</v>
      </c>
    </row>
    <row r="239" spans="11:24">
      <c r="L239" s="39">
        <f>$AP$5</f>
        <v>4.6613881837492098E+28</v>
      </c>
      <c r="M239" s="39">
        <f>$AO$5</f>
        <v>6.2701584820619147E+26</v>
      </c>
      <c r="N239" s="39">
        <f>$AN$5</f>
        <v>8.4708966672821023E+24</v>
      </c>
      <c r="O239" s="39">
        <f>$AM$5</f>
        <v>1.1503166289706361E+23</v>
      </c>
      <c r="P239" s="39">
        <f>$AL$5</f>
        <v>1.5716684413122047E+21</v>
      </c>
      <c r="Q239" s="39">
        <f>$AK$5</f>
        <v>2.162994034885931E+19</v>
      </c>
      <c r="R239" s="39">
        <f>$AJ$5</f>
        <v>3.0024635741202643E+17</v>
      </c>
      <c r="S239" s="39">
        <f>$AI$5</f>
        <v>4210038387792135</v>
      </c>
      <c r="T239" s="39">
        <f>$AH$5</f>
        <v>59732129675791</v>
      </c>
      <c r="U239" s="39">
        <f>$AG$5</f>
        <v>859047860295</v>
      </c>
      <c r="V239" s="39">
        <f>$AF$5</f>
        <v>12545691535</v>
      </c>
      <c r="W239" s="39">
        <f>$AE$5</f>
        <v>186368535</v>
      </c>
    </row>
    <row r="240" spans="11:24">
      <c r="L240" s="39">
        <f>$AO$5</f>
        <v>6.2701584820619147E+26</v>
      </c>
      <c r="M240" s="39">
        <f>$AN$5</f>
        <v>8.4708966672821023E+24</v>
      </c>
      <c r="N240" s="39">
        <f>$AM$5</f>
        <v>1.1503166289706361E+23</v>
      </c>
      <c r="O240" s="39">
        <f>$AL$5</f>
        <v>1.5716684413122047E+21</v>
      </c>
      <c r="P240" s="39">
        <f>$AK$5</f>
        <v>2.162994034885931E+19</v>
      </c>
      <c r="Q240" s="39">
        <f>$AJ$5</f>
        <v>3.0024635741202643E+17</v>
      </c>
      <c r="R240" s="39">
        <f>$AI$5</f>
        <v>4210038387792135</v>
      </c>
      <c r="S240" s="39">
        <f>$AH$5</f>
        <v>59732129675791</v>
      </c>
      <c r="T240" s="39">
        <f>$AG$5</f>
        <v>859047860295</v>
      </c>
      <c r="U240" s="39">
        <f>$AF$5</f>
        <v>12545691535</v>
      </c>
      <c r="V240" s="39">
        <f>$AE$5</f>
        <v>186368535</v>
      </c>
      <c r="W240" s="39">
        <f>$AD$5</f>
        <v>2820151</v>
      </c>
    </row>
    <row r="241" spans="12:25">
      <c r="L241" s="39">
        <f>$AN$5</f>
        <v>8.4708966672821023E+24</v>
      </c>
      <c r="M241" s="39">
        <f>$AM$5</f>
        <v>1.1503166289706361E+23</v>
      </c>
      <c r="N241" s="39">
        <f>$AL$5</f>
        <v>1.5716684413122047E+21</v>
      </c>
      <c r="O241" s="39">
        <f>$AK$5</f>
        <v>2.162994034885931E+19</v>
      </c>
      <c r="P241" s="39">
        <f>$AJ$5</f>
        <v>3.0024635741202643E+17</v>
      </c>
      <c r="Q241" s="39">
        <f>$AI$5</f>
        <v>4210038387792135</v>
      </c>
      <c r="R241" s="39">
        <f>$AH$5</f>
        <v>59732129675791</v>
      </c>
      <c r="S241" s="39">
        <f>$AG$5</f>
        <v>859047860295</v>
      </c>
      <c r="T241" s="39">
        <f>$AF$5</f>
        <v>12545691535</v>
      </c>
      <c r="U241" s="39">
        <f>$AE$5</f>
        <v>186368535</v>
      </c>
      <c r="V241" s="39">
        <f>$AD$5</f>
        <v>2820151</v>
      </c>
      <c r="W241" s="39">
        <f>$AC$5</f>
        <v>43515</v>
      </c>
    </row>
    <row r="242" spans="12:25">
      <c r="L242" s="39">
        <f>$AM$5</f>
        <v>1.1503166289706361E+23</v>
      </c>
      <c r="M242" s="39">
        <f>$AL$5</f>
        <v>1.5716684413122047E+21</v>
      </c>
      <c r="N242" s="39">
        <f>$AK$5</f>
        <v>2.162994034885931E+19</v>
      </c>
      <c r="O242" s="39">
        <f>$AJ$5</f>
        <v>3.0024635741202643E+17</v>
      </c>
      <c r="P242" s="39">
        <f>$AI$5</f>
        <v>4210038387792135</v>
      </c>
      <c r="Q242" s="39">
        <f>$AH$5</f>
        <v>59732129675791</v>
      </c>
      <c r="R242" s="39">
        <f>$AG$5</f>
        <v>859047860295</v>
      </c>
      <c r="S242" s="39">
        <f>$AF$5</f>
        <v>12545691535</v>
      </c>
      <c r="T242" s="39">
        <f>$AE$5</f>
        <v>186368535</v>
      </c>
      <c r="U242" s="39">
        <f>$AD$5</f>
        <v>2820151</v>
      </c>
      <c r="V242" s="39">
        <f>$AC$5</f>
        <v>43515</v>
      </c>
      <c r="W242" s="39">
        <f>$AB$5</f>
        <v>685</v>
      </c>
    </row>
    <row r="243" spans="12:25">
      <c r="L243" s="39">
        <f>$AL$5</f>
        <v>1.5716684413122047E+21</v>
      </c>
      <c r="M243" s="39">
        <f>$AK$5</f>
        <v>2.162994034885931E+19</v>
      </c>
      <c r="N243" s="39">
        <f>$AJ$5</f>
        <v>3.0024635741202643E+17</v>
      </c>
      <c r="O243" s="39">
        <f>$AI$5</f>
        <v>4210038387792135</v>
      </c>
      <c r="P243" s="39">
        <f>$AH$5</f>
        <v>59732129675791</v>
      </c>
      <c r="Q243" s="39">
        <f>$AG$5</f>
        <v>859047860295</v>
      </c>
      <c r="R243" s="39">
        <f>$AF$5</f>
        <v>12545691535</v>
      </c>
      <c r="S243" s="39">
        <f>$AE$5</f>
        <v>186368535</v>
      </c>
      <c r="T243" s="39">
        <f>$AD$5</f>
        <v>2820151</v>
      </c>
      <c r="U243" s="39">
        <f>$AC$5</f>
        <v>43515</v>
      </c>
      <c r="V243" s="39">
        <f>$AB$5</f>
        <v>685</v>
      </c>
      <c r="W243" s="39">
        <f>$AB$2</f>
        <v>11</v>
      </c>
    </row>
    <row r="244" spans="12:25">
      <c r="L244" s="39"/>
      <c r="M244" s="39"/>
      <c r="N244" s="39"/>
      <c r="O244" s="39"/>
      <c r="P244" s="39"/>
      <c r="Q244" s="39"/>
      <c r="R244" s="39"/>
      <c r="S244" s="39"/>
      <c r="T244" s="39"/>
      <c r="U244" s="39"/>
      <c r="V244" s="39"/>
      <c r="W244" s="39"/>
    </row>
    <row r="245" spans="12:25">
      <c r="L245" s="39"/>
      <c r="M245" s="39"/>
      <c r="N245" s="39"/>
      <c r="O245" s="39"/>
      <c r="P245" s="39"/>
      <c r="Q245" s="39"/>
      <c r="R245" s="39"/>
      <c r="S245" s="39"/>
      <c r="T245" s="39"/>
      <c r="U245" s="39"/>
      <c r="V245" s="39"/>
      <c r="W245" s="39"/>
    </row>
    <row r="246" spans="12:25">
      <c r="L246" s="39"/>
      <c r="M246" s="39"/>
      <c r="N246" s="39"/>
      <c r="O246" s="39"/>
      <c r="P246" s="39"/>
      <c r="Q246" s="39"/>
      <c r="R246" s="39"/>
      <c r="S246" s="39"/>
      <c r="T246" s="39"/>
      <c r="U246" s="39"/>
      <c r="V246" s="39"/>
      <c r="W246" s="39"/>
    </row>
    <row r="247" spans="12:25">
      <c r="L247" s="39">
        <f>$AW$5</f>
        <v>6.3242912419945786E+41</v>
      </c>
      <c r="M247" s="39">
        <f>$AV$5</f>
        <v>8.3638183359412491E+39</v>
      </c>
      <c r="N247" s="39">
        <f>$AU$5</f>
        <v>1.1077700566821677E+38</v>
      </c>
      <c r="O247" s="39">
        <f>$AT$5</f>
        <v>1.4697437693587362E+36</v>
      </c>
      <c r="P247" s="39">
        <f>$AS$5</f>
        <v>1.9538613311576207E+34</v>
      </c>
      <c r="Q247" s="39">
        <f>$AR$5</f>
        <v>2.6034054115613975E+32</v>
      </c>
      <c r="R247" s="39">
        <f>$AQ$5</f>
        <v>3.4781605591867382E+30</v>
      </c>
      <c r="S247" s="39">
        <f>$AP$5</f>
        <v>4.6613881837492098E+28</v>
      </c>
      <c r="T247" s="39">
        <f>$AO$5</f>
        <v>6.2701584820619147E+26</v>
      </c>
      <c r="U247" s="63">
        <f>$BI$5</f>
        <v>1.6483612613248043E+22</v>
      </c>
      <c r="V247" s="39">
        <f>$AM$5</f>
        <v>1.1503166289706361E+23</v>
      </c>
      <c r="W247" s="39">
        <f>$AL$5</f>
        <v>1.5716684413122047E+21</v>
      </c>
    </row>
    <row r="248" spans="12:25">
      <c r="L248" s="39">
        <f>$AV$5</f>
        <v>8.3638183359412491E+39</v>
      </c>
      <c r="M248" s="39">
        <f>$AU$5</f>
        <v>1.1077700566821677E+38</v>
      </c>
      <c r="N248" s="39">
        <f>$AT$5</f>
        <v>1.4697437693587362E+36</v>
      </c>
      <c r="O248" s="39">
        <f>$AS$5</f>
        <v>1.9538613311576207E+34</v>
      </c>
      <c r="P248" s="39">
        <f>$AR$5</f>
        <v>2.6034054115613975E+32</v>
      </c>
      <c r="Q248" s="39">
        <f>$AQ$5</f>
        <v>3.4781605591867382E+30</v>
      </c>
      <c r="R248" s="39">
        <f>$AP$5</f>
        <v>4.6613881837492098E+28</v>
      </c>
      <c r="S248" s="39">
        <f>$AO$5</f>
        <v>6.2701584820619147E+26</v>
      </c>
      <c r="T248" s="39">
        <f>$AN$5</f>
        <v>8.4708966672821023E+24</v>
      </c>
      <c r="U248" s="63">
        <f>$BH$5</f>
        <v>2.2533742029544515E+20</v>
      </c>
      <c r="V248" s="39">
        <f>$AL$5</f>
        <v>1.5716684413122047E+21</v>
      </c>
      <c r="W248" s="39">
        <f>$AK$5</f>
        <v>2.162994034885931E+19</v>
      </c>
    </row>
    <row r="249" spans="12:25">
      <c r="L249" s="39">
        <f>$AU$5</f>
        <v>1.1077700566821677E+38</v>
      </c>
      <c r="M249" s="39">
        <f>$AT$5</f>
        <v>1.4697437693587362E+36</v>
      </c>
      <c r="N249" s="39">
        <f>$AS$5</f>
        <v>1.9538613311576207E+34</v>
      </c>
      <c r="O249" s="39">
        <f>$AR$5</f>
        <v>2.6034054115613975E+32</v>
      </c>
      <c r="P249" s="39">
        <f>$AQ$5</f>
        <v>3.4781605591867382E+30</v>
      </c>
      <c r="Q249" s="39">
        <f>$AP$5</f>
        <v>4.6613881837492098E+28</v>
      </c>
      <c r="R249" s="39">
        <f>$AO$5</f>
        <v>6.2701584820619147E+26</v>
      </c>
      <c r="S249" s="39">
        <f>$AN$5</f>
        <v>8.4708966672821023E+24</v>
      </c>
      <c r="T249" s="39">
        <f>$AM$5</f>
        <v>1.1503166289706361E+23</v>
      </c>
      <c r="U249" s="63">
        <f>$BG$5</f>
        <v>3.1024417127888937E+18</v>
      </c>
      <c r="V249" s="39">
        <f>$AK$5</f>
        <v>2.162994034885931E+19</v>
      </c>
      <c r="W249" s="39">
        <f>$AJ$5</f>
        <v>3.0024635741202643E+17</v>
      </c>
      <c r="Y249" s="16"/>
    </row>
    <row r="250" spans="12:25">
      <c r="L250" s="39">
        <f>$AT$5</f>
        <v>1.4697437693587362E+36</v>
      </c>
      <c r="M250" s="39">
        <f>$AS$5</f>
        <v>1.9538613311576207E+34</v>
      </c>
      <c r="N250" s="39">
        <f>$AR$5</f>
        <v>2.6034054115613975E+32</v>
      </c>
      <c r="O250" s="39">
        <f>$AQ$5</f>
        <v>3.4781605591867382E+30</v>
      </c>
      <c r="P250" s="39">
        <f>$AP$5</f>
        <v>4.6613881837492098E+28</v>
      </c>
      <c r="Q250" s="39">
        <f>$AO$5</f>
        <v>6.2701584820619147E+26</v>
      </c>
      <c r="R250" s="39">
        <f>$AN$5</f>
        <v>8.4708966672821023E+24</v>
      </c>
      <c r="S250" s="39">
        <f>$AM$5</f>
        <v>1.1503166289706361E+23</v>
      </c>
      <c r="T250" s="39">
        <f>$AL$5</f>
        <v>1.5716684413122047E+21</v>
      </c>
      <c r="U250" s="63">
        <f>$BF$5</f>
        <v>4.3074374358992288E+16</v>
      </c>
      <c r="V250" s="39">
        <f>$AJ$5</f>
        <v>3.0024635741202643E+17</v>
      </c>
      <c r="W250" s="39">
        <f>$AI$5</f>
        <v>4210038387792135</v>
      </c>
      <c r="Y250" s="22"/>
    </row>
    <row r="251" spans="12:25">
      <c r="L251" s="39">
        <f>$AS$5</f>
        <v>1.9538613311576207E+34</v>
      </c>
      <c r="M251" s="39">
        <f>$AR$5</f>
        <v>2.6034054115613975E+32</v>
      </c>
      <c r="N251" s="39">
        <f>$AQ$5</f>
        <v>3.4781605591867382E+30</v>
      </c>
      <c r="O251" s="39">
        <f>$AP$5</f>
        <v>4.6613881837492098E+28</v>
      </c>
      <c r="P251" s="39">
        <f>$AO$5</f>
        <v>6.2701584820619147E+26</v>
      </c>
      <c r="Q251" s="39">
        <f>$AN$5</f>
        <v>8.4708966672821023E+24</v>
      </c>
      <c r="R251" s="39">
        <f>$AM$5</f>
        <v>1.1503166289706361E+23</v>
      </c>
      <c r="S251" s="39">
        <f>$AL$5</f>
        <v>1.5716684413122047E+21</v>
      </c>
      <c r="T251" s="39">
        <f>$AK$5</f>
        <v>2.162994034885931E+19</v>
      </c>
      <c r="U251" s="63">
        <f>$BE$5</f>
        <v>603964096749226</v>
      </c>
      <c r="V251" s="39">
        <f>$AI$5</f>
        <v>4210038387792135</v>
      </c>
      <c r="W251" s="39">
        <f>$AH$5</f>
        <v>59732129675791</v>
      </c>
    </row>
    <row r="252" spans="12:25">
      <c r="L252" s="39">
        <f>$AR$5</f>
        <v>2.6034054115613975E+32</v>
      </c>
      <c r="M252" s="39">
        <f>$AQ$5</f>
        <v>3.4781605591867382E+30</v>
      </c>
      <c r="N252" s="39">
        <f>$AP$5</f>
        <v>4.6613881837492098E+28</v>
      </c>
      <c r="O252" s="39">
        <f>$AO$5</f>
        <v>6.2701584820619147E+26</v>
      </c>
      <c r="P252" s="39">
        <f>$AN$5</f>
        <v>8.4708966672821023E+24</v>
      </c>
      <c r="Q252" s="39">
        <f>$AM$5</f>
        <v>1.1503166289706361E+23</v>
      </c>
      <c r="R252" s="39">
        <f>$AL$5</f>
        <v>1.5716684413122047E+21</v>
      </c>
      <c r="S252" s="39">
        <f>$AK$5</f>
        <v>2.162994034885931E+19</v>
      </c>
      <c r="T252" s="39">
        <f>$AJ$5</f>
        <v>3.0024635741202643E+17</v>
      </c>
      <c r="U252" s="63">
        <f>$BD$5</f>
        <v>8565991486948</v>
      </c>
      <c r="V252" s="39">
        <f>$AH$5</f>
        <v>59732129675791</v>
      </c>
      <c r="W252" s="39">
        <f>$AG$5</f>
        <v>859047860295</v>
      </c>
    </row>
    <row r="253" spans="12:25">
      <c r="L253" s="39">
        <f>$AQ$5</f>
        <v>3.4781605591867382E+30</v>
      </c>
      <c r="M253" s="39">
        <f>$AP$5</f>
        <v>4.6613881837492098E+28</v>
      </c>
      <c r="N253" s="39">
        <f>$AO$5</f>
        <v>6.2701584820619147E+26</v>
      </c>
      <c r="O253" s="39">
        <f>$AN$5</f>
        <v>8.4708966672821023E+24</v>
      </c>
      <c r="P253" s="39">
        <f>$AM$5</f>
        <v>1.1503166289706361E+23</v>
      </c>
      <c r="Q253" s="39">
        <f>$AL$5</f>
        <v>1.5716684413122047E+21</v>
      </c>
      <c r="R253" s="39">
        <f>$AK$5</f>
        <v>2.162994034885931E+19</v>
      </c>
      <c r="S253" s="39">
        <f>$AJ$5</f>
        <v>3.0024635741202643E+17</v>
      </c>
      <c r="T253" s="39">
        <f>$AI$5</f>
        <v>4210038387792135</v>
      </c>
      <c r="U253" s="63">
        <f>$BC$5</f>
        <v>123100393474</v>
      </c>
      <c r="V253" s="39">
        <f>$AG$5</f>
        <v>859047860295</v>
      </c>
      <c r="W253" s="39">
        <f>$AF$5</f>
        <v>12545691535</v>
      </c>
    </row>
    <row r="254" spans="12:25">
      <c r="L254" s="39">
        <f>$AP$5</f>
        <v>4.6613881837492098E+28</v>
      </c>
      <c r="M254" s="39">
        <f>$AO$5</f>
        <v>6.2701584820619147E+26</v>
      </c>
      <c r="N254" s="39">
        <f>$AN$5</f>
        <v>8.4708966672821023E+24</v>
      </c>
      <c r="O254" s="39">
        <f>$AM$5</f>
        <v>1.1503166289706361E+23</v>
      </c>
      <c r="P254" s="39">
        <f>$AL$5</f>
        <v>1.5716684413122047E+21</v>
      </c>
      <c r="Q254" s="39">
        <f>$AK$5</f>
        <v>2.162994034885931E+19</v>
      </c>
      <c r="R254" s="39">
        <f>$AJ$5</f>
        <v>3.0024635741202643E+17</v>
      </c>
      <c r="S254" s="39">
        <f>$AI$5</f>
        <v>4210038387792135</v>
      </c>
      <c r="T254" s="39">
        <f>$AH$5</f>
        <v>59732129675791</v>
      </c>
      <c r="U254" s="63">
        <f>$BB$5</f>
        <v>1795576924</v>
      </c>
      <c r="V254" s="39">
        <f>$AF$5</f>
        <v>12545691535</v>
      </c>
      <c r="W254" s="39">
        <f>$AE$5</f>
        <v>186368535</v>
      </c>
    </row>
    <row r="255" spans="12:25">
      <c r="L255" s="39">
        <f>$AO$5</f>
        <v>6.2701584820619147E+26</v>
      </c>
      <c r="M255" s="39">
        <f>$AN$5</f>
        <v>8.4708966672821023E+24</v>
      </c>
      <c r="N255" s="39">
        <f>$AM$5</f>
        <v>1.1503166289706361E+23</v>
      </c>
      <c r="O255" s="39">
        <f>$AL$5</f>
        <v>1.5716684413122047E+21</v>
      </c>
      <c r="P255" s="39">
        <f>$AK$5</f>
        <v>2.162994034885931E+19</v>
      </c>
      <c r="Q255" s="39">
        <f>$AJ$5</f>
        <v>3.0024635741202643E+17</v>
      </c>
      <c r="R255" s="39">
        <f>$AI$5</f>
        <v>4210038387792135</v>
      </c>
      <c r="S255" s="39">
        <f>$AH$5</f>
        <v>59732129675791</v>
      </c>
      <c r="T255" s="39">
        <f>$AG$5</f>
        <v>859047860295</v>
      </c>
      <c r="U255" s="63">
        <f>$BA$5</f>
        <v>26626546</v>
      </c>
      <c r="V255" s="39">
        <f>$AE$5</f>
        <v>186368535</v>
      </c>
      <c r="W255" s="39">
        <f>$AD$5</f>
        <v>2820151</v>
      </c>
    </row>
    <row r="256" spans="12:25">
      <c r="L256" s="39">
        <f>$AN$5</f>
        <v>8.4708966672821023E+24</v>
      </c>
      <c r="M256" s="39">
        <f>$AM$5</f>
        <v>1.1503166289706361E+23</v>
      </c>
      <c r="N256" s="39">
        <f>$AL$5</f>
        <v>1.5716684413122047E+21</v>
      </c>
      <c r="O256" s="39">
        <f>$AK$5</f>
        <v>2.162994034885931E+19</v>
      </c>
      <c r="P256" s="39">
        <f>$AJ$5</f>
        <v>3.0024635741202643E+17</v>
      </c>
      <c r="Q256" s="39">
        <f>$AI$5</f>
        <v>4210038387792135</v>
      </c>
      <c r="R256" s="39">
        <f>$AH$5</f>
        <v>59732129675791</v>
      </c>
      <c r="S256" s="39">
        <f>$AG$5</f>
        <v>859047860295</v>
      </c>
      <c r="T256" s="39">
        <f>$AF$5</f>
        <v>12545691535</v>
      </c>
      <c r="U256" s="63">
        <f>$AZ$5</f>
        <v>401968</v>
      </c>
      <c r="V256" s="39">
        <f>$AD$5</f>
        <v>2820151</v>
      </c>
      <c r="W256" s="39">
        <f>$AC$5</f>
        <v>43515</v>
      </c>
    </row>
    <row r="257" spans="11:24">
      <c r="L257" s="39">
        <f>$AM$5</f>
        <v>1.1503166289706361E+23</v>
      </c>
      <c r="M257" s="39">
        <f>$AL$5</f>
        <v>1.5716684413122047E+21</v>
      </c>
      <c r="N257" s="39">
        <f>$AK$5</f>
        <v>2.162994034885931E+19</v>
      </c>
      <c r="O257" s="39">
        <f>$AJ$5</f>
        <v>3.0024635741202643E+17</v>
      </c>
      <c r="P257" s="39">
        <f>$AI$5</f>
        <v>4210038387792135</v>
      </c>
      <c r="Q257" s="39">
        <f>$AH$5</f>
        <v>59732129675791</v>
      </c>
      <c r="R257" s="39">
        <f>$AG$5</f>
        <v>859047860295</v>
      </c>
      <c r="S257" s="39">
        <f>$AF$5</f>
        <v>12545691535</v>
      </c>
      <c r="T257" s="39">
        <f>$AE$5</f>
        <v>186368535</v>
      </c>
      <c r="U257" s="63">
        <f>$AY$5</f>
        <v>6184</v>
      </c>
      <c r="V257" s="39">
        <f>$AC$5</f>
        <v>43515</v>
      </c>
      <c r="W257" s="39">
        <f>$AB$5</f>
        <v>685</v>
      </c>
    </row>
    <row r="258" spans="11:24" ht="15.75" thickBot="1">
      <c r="K258" t="s">
        <v>78</v>
      </c>
      <c r="L258" s="70">
        <f>$AL$5</f>
        <v>1.5716684413122047E+21</v>
      </c>
      <c r="M258" s="70">
        <f>$AK$5</f>
        <v>2.162994034885931E+19</v>
      </c>
      <c r="N258" s="70">
        <f>$AJ$5</f>
        <v>3.0024635741202643E+17</v>
      </c>
      <c r="O258" s="70">
        <f>$AI$5</f>
        <v>4210038387792135</v>
      </c>
      <c r="P258" s="70">
        <f>$AH$5</f>
        <v>59732129675791</v>
      </c>
      <c r="Q258" s="70">
        <f>$AG$5</f>
        <v>859047860295</v>
      </c>
      <c r="R258" s="70">
        <f>$AF$5</f>
        <v>12545691535</v>
      </c>
      <c r="S258" s="70">
        <f>$AE$5</f>
        <v>186368535</v>
      </c>
      <c r="T258" s="70">
        <f>$AD$5</f>
        <v>2820151</v>
      </c>
      <c r="U258" s="71">
        <f>$AX$5</f>
        <v>97</v>
      </c>
      <c r="V258" s="70">
        <f>$AB$5</f>
        <v>685</v>
      </c>
      <c r="W258" s="70">
        <f>$AB$2</f>
        <v>11</v>
      </c>
      <c r="X258" s="16" t="str">
        <f>[1]!xDiv([1]!xMatDet(L247:W258),[1]!xMatDet(L259:W270))</f>
        <v>7221.2457039554725683067236623</v>
      </c>
    </row>
    <row r="259" spans="11:24">
      <c r="L259" s="39">
        <f>$AW$5</f>
        <v>6.3242912419945786E+41</v>
      </c>
      <c r="M259" s="39">
        <f>$AV$5</f>
        <v>8.3638183359412491E+39</v>
      </c>
      <c r="N259" s="39">
        <f>$AU$5</f>
        <v>1.1077700566821677E+38</v>
      </c>
      <c r="O259" s="39">
        <f>$AT$5</f>
        <v>1.4697437693587362E+36</v>
      </c>
      <c r="P259" s="39">
        <f>$AS$5</f>
        <v>1.9538613311576207E+34</v>
      </c>
      <c r="Q259" s="39">
        <f>$AR$5</f>
        <v>2.6034054115613975E+32</v>
      </c>
      <c r="R259" s="39">
        <f>$AQ$5</f>
        <v>3.4781605591867382E+30</v>
      </c>
      <c r="S259" s="39">
        <f>$AP$5</f>
        <v>4.6613881837492098E+28</v>
      </c>
      <c r="T259" s="39">
        <f>$AO$5</f>
        <v>6.2701584820619147E+26</v>
      </c>
      <c r="U259" s="39">
        <f>$AN$5</f>
        <v>8.4708966672821023E+24</v>
      </c>
      <c r="V259" s="39">
        <f>$AM$5</f>
        <v>1.1503166289706361E+23</v>
      </c>
      <c r="W259" s="39">
        <f>$AL$5</f>
        <v>1.5716684413122047E+21</v>
      </c>
    </row>
    <row r="260" spans="11:24">
      <c r="L260" s="39">
        <f>$AV$5</f>
        <v>8.3638183359412491E+39</v>
      </c>
      <c r="M260" s="39">
        <f>$AU$5</f>
        <v>1.1077700566821677E+38</v>
      </c>
      <c r="N260" s="39">
        <f>$AT$5</f>
        <v>1.4697437693587362E+36</v>
      </c>
      <c r="O260" s="39">
        <f>$AS$5</f>
        <v>1.9538613311576207E+34</v>
      </c>
      <c r="P260" s="39">
        <f>$AR$5</f>
        <v>2.6034054115613975E+32</v>
      </c>
      <c r="Q260" s="39">
        <f>$AQ$5</f>
        <v>3.4781605591867382E+30</v>
      </c>
      <c r="R260" s="39">
        <f>$AP$5</f>
        <v>4.6613881837492098E+28</v>
      </c>
      <c r="S260" s="39">
        <f>$AO$5</f>
        <v>6.2701584820619147E+26</v>
      </c>
      <c r="T260" s="39">
        <f>$AN$5</f>
        <v>8.4708966672821023E+24</v>
      </c>
      <c r="U260" s="39">
        <f>$AM$5</f>
        <v>1.1503166289706361E+23</v>
      </c>
      <c r="V260" s="39">
        <f>$AL$5</f>
        <v>1.5716684413122047E+21</v>
      </c>
      <c r="W260" s="39">
        <f>$AK$5</f>
        <v>2.162994034885931E+19</v>
      </c>
    </row>
    <row r="261" spans="11:24">
      <c r="L261" s="39">
        <f>$AU$5</f>
        <v>1.1077700566821677E+38</v>
      </c>
      <c r="M261" s="39">
        <f>$AT$5</f>
        <v>1.4697437693587362E+36</v>
      </c>
      <c r="N261" s="39">
        <f>$AS$5</f>
        <v>1.9538613311576207E+34</v>
      </c>
      <c r="O261" s="39">
        <f>$AR$5</f>
        <v>2.6034054115613975E+32</v>
      </c>
      <c r="P261" s="39">
        <f>$AQ$5</f>
        <v>3.4781605591867382E+30</v>
      </c>
      <c r="Q261" s="39">
        <f>$AP$5</f>
        <v>4.6613881837492098E+28</v>
      </c>
      <c r="R261" s="39">
        <f>$AO$5</f>
        <v>6.2701584820619147E+26</v>
      </c>
      <c r="S261" s="39">
        <f>$AN$5</f>
        <v>8.4708966672821023E+24</v>
      </c>
      <c r="T261" s="39">
        <f>$AM$5</f>
        <v>1.1503166289706361E+23</v>
      </c>
      <c r="U261" s="39">
        <f>$AL$5</f>
        <v>1.5716684413122047E+21</v>
      </c>
      <c r="V261" s="39">
        <f>$AK$5</f>
        <v>2.162994034885931E+19</v>
      </c>
      <c r="W261" s="39">
        <f>$AJ$5</f>
        <v>3.0024635741202643E+17</v>
      </c>
    </row>
    <row r="262" spans="11:24">
      <c r="L262" s="39">
        <f>$AT$5</f>
        <v>1.4697437693587362E+36</v>
      </c>
      <c r="M262" s="39">
        <f>$AS$5</f>
        <v>1.9538613311576207E+34</v>
      </c>
      <c r="N262" s="39">
        <f>$AR$5</f>
        <v>2.6034054115613975E+32</v>
      </c>
      <c r="O262" s="39">
        <f>$AQ$5</f>
        <v>3.4781605591867382E+30</v>
      </c>
      <c r="P262" s="39">
        <f>$AP$5</f>
        <v>4.6613881837492098E+28</v>
      </c>
      <c r="Q262" s="39">
        <f>$AO$5</f>
        <v>6.2701584820619147E+26</v>
      </c>
      <c r="R262" s="39">
        <f>$AN$5</f>
        <v>8.4708966672821023E+24</v>
      </c>
      <c r="S262" s="39">
        <f>$AM$5</f>
        <v>1.1503166289706361E+23</v>
      </c>
      <c r="T262" s="39">
        <f>$AL$5</f>
        <v>1.5716684413122047E+21</v>
      </c>
      <c r="U262" s="39">
        <f>$AK$5</f>
        <v>2.162994034885931E+19</v>
      </c>
      <c r="V262" s="39">
        <f>$AJ$5</f>
        <v>3.0024635741202643E+17</v>
      </c>
      <c r="W262" s="39">
        <f>$AI$5</f>
        <v>4210038387792135</v>
      </c>
    </row>
    <row r="263" spans="11:24">
      <c r="L263" s="39">
        <f>$AS$5</f>
        <v>1.9538613311576207E+34</v>
      </c>
      <c r="M263" s="39">
        <f>$AR$5</f>
        <v>2.6034054115613975E+32</v>
      </c>
      <c r="N263" s="39">
        <f>$AQ$5</f>
        <v>3.4781605591867382E+30</v>
      </c>
      <c r="O263" s="39">
        <f>$AP$5</f>
        <v>4.6613881837492098E+28</v>
      </c>
      <c r="P263" s="39">
        <f>$AO$5</f>
        <v>6.2701584820619147E+26</v>
      </c>
      <c r="Q263" s="39">
        <f>$AN$5</f>
        <v>8.4708966672821023E+24</v>
      </c>
      <c r="R263" s="39">
        <f>$AM$5</f>
        <v>1.1503166289706361E+23</v>
      </c>
      <c r="S263" s="39">
        <f>$AL$5</f>
        <v>1.5716684413122047E+21</v>
      </c>
      <c r="T263" s="39">
        <f>$AK$5</f>
        <v>2.162994034885931E+19</v>
      </c>
      <c r="U263" s="39">
        <f>$AJ$5</f>
        <v>3.0024635741202643E+17</v>
      </c>
      <c r="V263" s="39">
        <f>$AI$5</f>
        <v>4210038387792135</v>
      </c>
      <c r="W263" s="39">
        <f>$AH$5</f>
        <v>59732129675791</v>
      </c>
    </row>
    <row r="264" spans="11:24">
      <c r="L264" s="39">
        <f>$AR$5</f>
        <v>2.6034054115613975E+32</v>
      </c>
      <c r="M264" s="39">
        <f>$AQ$5</f>
        <v>3.4781605591867382E+30</v>
      </c>
      <c r="N264" s="39">
        <f>$AP$5</f>
        <v>4.6613881837492098E+28</v>
      </c>
      <c r="O264" s="39">
        <f>$AO$5</f>
        <v>6.2701584820619147E+26</v>
      </c>
      <c r="P264" s="39">
        <f>$AN$5</f>
        <v>8.4708966672821023E+24</v>
      </c>
      <c r="Q264" s="39">
        <f>$AM$5</f>
        <v>1.1503166289706361E+23</v>
      </c>
      <c r="R264" s="39">
        <f>$AL$5</f>
        <v>1.5716684413122047E+21</v>
      </c>
      <c r="S264" s="39">
        <f>$AK$5</f>
        <v>2.162994034885931E+19</v>
      </c>
      <c r="T264" s="39">
        <f>$AJ$5</f>
        <v>3.0024635741202643E+17</v>
      </c>
      <c r="U264" s="39">
        <f>$AI$5</f>
        <v>4210038387792135</v>
      </c>
      <c r="V264" s="39">
        <f>$AH$5</f>
        <v>59732129675791</v>
      </c>
      <c r="W264" s="39">
        <f>$AG$5</f>
        <v>859047860295</v>
      </c>
    </row>
    <row r="265" spans="11:24">
      <c r="L265" s="39">
        <f>$AQ$5</f>
        <v>3.4781605591867382E+30</v>
      </c>
      <c r="M265" s="39">
        <f>$AP$5</f>
        <v>4.6613881837492098E+28</v>
      </c>
      <c r="N265" s="39">
        <f>$AO$5</f>
        <v>6.2701584820619147E+26</v>
      </c>
      <c r="O265" s="39">
        <f>$AN$5</f>
        <v>8.4708966672821023E+24</v>
      </c>
      <c r="P265" s="39">
        <f>$AM$5</f>
        <v>1.1503166289706361E+23</v>
      </c>
      <c r="Q265" s="39">
        <f>$AL$5</f>
        <v>1.5716684413122047E+21</v>
      </c>
      <c r="R265" s="39">
        <f>$AK$5</f>
        <v>2.162994034885931E+19</v>
      </c>
      <c r="S265" s="39">
        <f>$AJ$5</f>
        <v>3.0024635741202643E+17</v>
      </c>
      <c r="T265" s="39">
        <f>$AI$5</f>
        <v>4210038387792135</v>
      </c>
      <c r="U265" s="39">
        <f>$AH$5</f>
        <v>59732129675791</v>
      </c>
      <c r="V265" s="39">
        <f>$AG$5</f>
        <v>859047860295</v>
      </c>
      <c r="W265" s="39">
        <f>$AF$5</f>
        <v>12545691535</v>
      </c>
    </row>
    <row r="266" spans="11:24">
      <c r="L266" s="39">
        <f>$AP$5</f>
        <v>4.6613881837492098E+28</v>
      </c>
      <c r="M266" s="39">
        <f>$AO$5</f>
        <v>6.2701584820619147E+26</v>
      </c>
      <c r="N266" s="39">
        <f>$AN$5</f>
        <v>8.4708966672821023E+24</v>
      </c>
      <c r="O266" s="39">
        <f>$AM$5</f>
        <v>1.1503166289706361E+23</v>
      </c>
      <c r="P266" s="39">
        <f>$AL$5</f>
        <v>1.5716684413122047E+21</v>
      </c>
      <c r="Q266" s="39">
        <f>$AK$5</f>
        <v>2.162994034885931E+19</v>
      </c>
      <c r="R266" s="39">
        <f>$AJ$5</f>
        <v>3.0024635741202643E+17</v>
      </c>
      <c r="S266" s="39">
        <f>$AI$5</f>
        <v>4210038387792135</v>
      </c>
      <c r="T266" s="39">
        <f>$AH$5</f>
        <v>59732129675791</v>
      </c>
      <c r="U266" s="39">
        <f>$AG$5</f>
        <v>859047860295</v>
      </c>
      <c r="V266" s="39">
        <f>$AF$5</f>
        <v>12545691535</v>
      </c>
      <c r="W266" s="39">
        <f>$AE$5</f>
        <v>186368535</v>
      </c>
    </row>
    <row r="267" spans="11:24">
      <c r="L267" s="39">
        <f>$AO$5</f>
        <v>6.2701584820619147E+26</v>
      </c>
      <c r="M267" s="39">
        <f>$AN$5</f>
        <v>8.4708966672821023E+24</v>
      </c>
      <c r="N267" s="39">
        <f>$AM$5</f>
        <v>1.1503166289706361E+23</v>
      </c>
      <c r="O267" s="39">
        <f>$AL$5</f>
        <v>1.5716684413122047E+21</v>
      </c>
      <c r="P267" s="39">
        <f>$AK$5</f>
        <v>2.162994034885931E+19</v>
      </c>
      <c r="Q267" s="39">
        <f>$AJ$5</f>
        <v>3.0024635741202643E+17</v>
      </c>
      <c r="R267" s="39">
        <f>$AI$5</f>
        <v>4210038387792135</v>
      </c>
      <c r="S267" s="39">
        <f>$AH$5</f>
        <v>59732129675791</v>
      </c>
      <c r="T267" s="39">
        <f>$AG$5</f>
        <v>859047860295</v>
      </c>
      <c r="U267" s="39">
        <f>$AF$5</f>
        <v>12545691535</v>
      </c>
      <c r="V267" s="39">
        <f>$AE$5</f>
        <v>186368535</v>
      </c>
      <c r="W267" s="39">
        <f>$AD$5</f>
        <v>2820151</v>
      </c>
    </row>
    <row r="268" spans="11:24">
      <c r="L268" s="39">
        <f>$AN$5</f>
        <v>8.4708966672821023E+24</v>
      </c>
      <c r="M268" s="39">
        <f>$AM$5</f>
        <v>1.1503166289706361E+23</v>
      </c>
      <c r="N268" s="39">
        <f>$AL$5</f>
        <v>1.5716684413122047E+21</v>
      </c>
      <c r="O268" s="39">
        <f>$AK$5</f>
        <v>2.162994034885931E+19</v>
      </c>
      <c r="P268" s="39">
        <f>$AJ$5</f>
        <v>3.0024635741202643E+17</v>
      </c>
      <c r="Q268" s="39">
        <f>$AI$5</f>
        <v>4210038387792135</v>
      </c>
      <c r="R268" s="39">
        <f>$AH$5</f>
        <v>59732129675791</v>
      </c>
      <c r="S268" s="39">
        <f>$AG$5</f>
        <v>859047860295</v>
      </c>
      <c r="T268" s="39">
        <f>$AF$5</f>
        <v>12545691535</v>
      </c>
      <c r="U268" s="39">
        <f>$AE$5</f>
        <v>186368535</v>
      </c>
      <c r="V268" s="39">
        <f>$AD$5</f>
        <v>2820151</v>
      </c>
      <c r="W268" s="39">
        <f>$AC$5</f>
        <v>43515</v>
      </c>
    </row>
    <row r="269" spans="11:24">
      <c r="L269" s="39">
        <f>$AM$5</f>
        <v>1.1503166289706361E+23</v>
      </c>
      <c r="M269" s="39">
        <f>$AL$5</f>
        <v>1.5716684413122047E+21</v>
      </c>
      <c r="N269" s="39">
        <f>$AK$5</f>
        <v>2.162994034885931E+19</v>
      </c>
      <c r="O269" s="39">
        <f>$AJ$5</f>
        <v>3.0024635741202643E+17</v>
      </c>
      <c r="P269" s="39">
        <f>$AI$5</f>
        <v>4210038387792135</v>
      </c>
      <c r="Q269" s="39">
        <f>$AH$5</f>
        <v>59732129675791</v>
      </c>
      <c r="R269" s="39">
        <f>$AG$5</f>
        <v>859047860295</v>
      </c>
      <c r="S269" s="39">
        <f>$AF$5</f>
        <v>12545691535</v>
      </c>
      <c r="T269" s="39">
        <f>$AE$5</f>
        <v>186368535</v>
      </c>
      <c r="U269" s="39">
        <f>$AD$5</f>
        <v>2820151</v>
      </c>
      <c r="V269" s="39">
        <f>$AC$5</f>
        <v>43515</v>
      </c>
      <c r="W269" s="39">
        <f>$AB$5</f>
        <v>685</v>
      </c>
    </row>
    <row r="270" spans="11:24">
      <c r="L270" s="39">
        <f>$AL$5</f>
        <v>1.5716684413122047E+21</v>
      </c>
      <c r="M270" s="39">
        <f>$AK$5</f>
        <v>2.162994034885931E+19</v>
      </c>
      <c r="N270" s="39">
        <f>$AJ$5</f>
        <v>3.0024635741202643E+17</v>
      </c>
      <c r="O270" s="39">
        <f>$AI$5</f>
        <v>4210038387792135</v>
      </c>
      <c r="P270" s="39">
        <f>$AH$5</f>
        <v>59732129675791</v>
      </c>
      <c r="Q270" s="39">
        <f>$AG$5</f>
        <v>859047860295</v>
      </c>
      <c r="R270" s="39">
        <f>$AF$5</f>
        <v>12545691535</v>
      </c>
      <c r="S270" s="39">
        <f>$AE$5</f>
        <v>186368535</v>
      </c>
      <c r="T270" s="39">
        <f>$AD$5</f>
        <v>2820151</v>
      </c>
      <c r="U270" s="39">
        <f>$AC$5</f>
        <v>43515</v>
      </c>
      <c r="V270" s="39">
        <f>$AB$5</f>
        <v>685</v>
      </c>
      <c r="W270" s="39">
        <f>$AB$2</f>
        <v>11</v>
      </c>
    </row>
    <row r="271" spans="11:24">
      <c r="L271" s="39"/>
      <c r="M271" s="39"/>
      <c r="N271" s="39"/>
      <c r="O271" s="39"/>
      <c r="P271" s="39"/>
      <c r="Q271" s="39"/>
      <c r="R271" s="39"/>
      <c r="S271" s="39"/>
      <c r="T271" s="39"/>
      <c r="U271" s="39"/>
      <c r="V271" s="39"/>
      <c r="W271" s="39"/>
    </row>
    <row r="272" spans="11:24">
      <c r="L272" s="39"/>
      <c r="M272" s="39"/>
      <c r="N272" s="39"/>
      <c r="O272" s="39"/>
      <c r="P272" s="39"/>
      <c r="Q272" s="39"/>
      <c r="R272" s="39"/>
      <c r="S272" s="39"/>
      <c r="T272" s="39"/>
      <c r="U272" s="39"/>
      <c r="V272" s="39"/>
      <c r="W272" s="39"/>
    </row>
    <row r="273" spans="11:25">
      <c r="L273" s="39"/>
      <c r="M273" s="39"/>
      <c r="N273" s="39"/>
      <c r="O273" s="39"/>
      <c r="P273" s="39"/>
      <c r="Q273" s="39"/>
      <c r="R273" s="39"/>
      <c r="S273" s="39"/>
      <c r="T273" s="39"/>
      <c r="U273" s="39"/>
      <c r="V273" s="39"/>
      <c r="W273" s="39"/>
    </row>
    <row r="274" spans="11:25">
      <c r="L274" s="39">
        <f>$AW$5</f>
        <v>6.3242912419945786E+41</v>
      </c>
      <c r="M274" s="39">
        <f>$AV$5</f>
        <v>8.3638183359412491E+39</v>
      </c>
      <c r="N274" s="39">
        <f>$AU$5</f>
        <v>1.1077700566821677E+38</v>
      </c>
      <c r="O274" s="39">
        <f>$AT$5</f>
        <v>1.4697437693587362E+36</v>
      </c>
      <c r="P274" s="39">
        <f>$AS$5</f>
        <v>1.9538613311576207E+34</v>
      </c>
      <c r="Q274" s="39">
        <f>$AR$5</f>
        <v>2.6034054115613975E+32</v>
      </c>
      <c r="R274" s="39">
        <f>$AQ$5</f>
        <v>3.4781605591867382E+30</v>
      </c>
      <c r="S274" s="39">
        <f>$AP$5</f>
        <v>4.6613881837492098E+28</v>
      </c>
      <c r="T274" s="39">
        <f>$AO$5</f>
        <v>6.2701584820619147E+26</v>
      </c>
      <c r="U274" s="39">
        <f>$AN$5</f>
        <v>8.4708966672821023E+24</v>
      </c>
      <c r="V274" s="63">
        <f>$BI$5</f>
        <v>1.6483612613248043E+22</v>
      </c>
      <c r="W274" s="39">
        <f>$AL$5</f>
        <v>1.5716684413122047E+21</v>
      </c>
    </row>
    <row r="275" spans="11:25">
      <c r="L275" s="39">
        <f>$AV$5</f>
        <v>8.3638183359412491E+39</v>
      </c>
      <c r="M275" s="39">
        <f>$AU$5</f>
        <v>1.1077700566821677E+38</v>
      </c>
      <c r="N275" s="39">
        <f>$AT$5</f>
        <v>1.4697437693587362E+36</v>
      </c>
      <c r="O275" s="39">
        <f>$AS$5</f>
        <v>1.9538613311576207E+34</v>
      </c>
      <c r="P275" s="39">
        <f>$AR$5</f>
        <v>2.6034054115613975E+32</v>
      </c>
      <c r="Q275" s="39">
        <f>$AQ$5</f>
        <v>3.4781605591867382E+30</v>
      </c>
      <c r="R275" s="39">
        <f>$AP$5</f>
        <v>4.6613881837492098E+28</v>
      </c>
      <c r="S275" s="39">
        <f>$AO$5</f>
        <v>6.2701584820619147E+26</v>
      </c>
      <c r="T275" s="39">
        <f>$AN$5</f>
        <v>8.4708966672821023E+24</v>
      </c>
      <c r="U275" s="39">
        <f>$AM$5</f>
        <v>1.1503166289706361E+23</v>
      </c>
      <c r="V275" s="63">
        <f>$BH$5</f>
        <v>2.2533742029544515E+20</v>
      </c>
      <c r="W275" s="39">
        <f>$AK$5</f>
        <v>2.162994034885931E+19</v>
      </c>
    </row>
    <row r="276" spans="11:25">
      <c r="L276" s="39">
        <f>$AU$5</f>
        <v>1.1077700566821677E+38</v>
      </c>
      <c r="M276" s="39">
        <f>$AT$5</f>
        <v>1.4697437693587362E+36</v>
      </c>
      <c r="N276" s="39">
        <f>$AS$5</f>
        <v>1.9538613311576207E+34</v>
      </c>
      <c r="O276" s="39">
        <f>$AR$5</f>
        <v>2.6034054115613975E+32</v>
      </c>
      <c r="P276" s="39">
        <f>$AQ$5</f>
        <v>3.4781605591867382E+30</v>
      </c>
      <c r="Q276" s="39">
        <f>$AP$5</f>
        <v>4.6613881837492098E+28</v>
      </c>
      <c r="R276" s="39">
        <f>$AO$5</f>
        <v>6.2701584820619147E+26</v>
      </c>
      <c r="S276" s="39">
        <f>$AN$5</f>
        <v>8.4708966672821023E+24</v>
      </c>
      <c r="T276" s="39">
        <f>$AM$5</f>
        <v>1.1503166289706361E+23</v>
      </c>
      <c r="U276" s="39">
        <f>$AL$5</f>
        <v>1.5716684413122047E+21</v>
      </c>
      <c r="V276" s="63">
        <f>$BG$5</f>
        <v>3.1024417127888937E+18</v>
      </c>
      <c r="W276" s="39">
        <f>$AJ$5</f>
        <v>3.0024635741202643E+17</v>
      </c>
      <c r="Y276" s="16"/>
    </row>
    <row r="277" spans="11:25">
      <c r="L277" s="39">
        <f>$AT$5</f>
        <v>1.4697437693587362E+36</v>
      </c>
      <c r="M277" s="39">
        <f>$AS$5</f>
        <v>1.9538613311576207E+34</v>
      </c>
      <c r="N277" s="39">
        <f>$AR$5</f>
        <v>2.6034054115613975E+32</v>
      </c>
      <c r="O277" s="39">
        <f>$AQ$5</f>
        <v>3.4781605591867382E+30</v>
      </c>
      <c r="P277" s="39">
        <f>$AP$5</f>
        <v>4.6613881837492098E+28</v>
      </c>
      <c r="Q277" s="39">
        <f>$AO$5</f>
        <v>6.2701584820619147E+26</v>
      </c>
      <c r="R277" s="39">
        <f>$AN$5</f>
        <v>8.4708966672821023E+24</v>
      </c>
      <c r="S277" s="39">
        <f>$AM$5</f>
        <v>1.1503166289706361E+23</v>
      </c>
      <c r="T277" s="39">
        <f>$AL$5</f>
        <v>1.5716684413122047E+21</v>
      </c>
      <c r="U277" s="39">
        <f>$AK$5</f>
        <v>2.162994034885931E+19</v>
      </c>
      <c r="V277" s="63">
        <f>$BF$5</f>
        <v>4.3074374358992288E+16</v>
      </c>
      <c r="W277" s="39">
        <f>$AI$5</f>
        <v>4210038387792135</v>
      </c>
      <c r="Y277" s="22"/>
    </row>
    <row r="278" spans="11:25">
      <c r="L278" s="39">
        <f>$AS$5</f>
        <v>1.9538613311576207E+34</v>
      </c>
      <c r="M278" s="39">
        <f>$AR$5</f>
        <v>2.6034054115613975E+32</v>
      </c>
      <c r="N278" s="39">
        <f>$AQ$5</f>
        <v>3.4781605591867382E+30</v>
      </c>
      <c r="O278" s="39">
        <f>$AP$5</f>
        <v>4.6613881837492098E+28</v>
      </c>
      <c r="P278" s="39">
        <f>$AO$5</f>
        <v>6.2701584820619147E+26</v>
      </c>
      <c r="Q278" s="39">
        <f>$AN$5</f>
        <v>8.4708966672821023E+24</v>
      </c>
      <c r="R278" s="39">
        <f>$AM$5</f>
        <v>1.1503166289706361E+23</v>
      </c>
      <c r="S278" s="39">
        <f>$AL$5</f>
        <v>1.5716684413122047E+21</v>
      </c>
      <c r="T278" s="39">
        <f>$AK$5</f>
        <v>2.162994034885931E+19</v>
      </c>
      <c r="U278" s="39">
        <f>$AJ$5</f>
        <v>3.0024635741202643E+17</v>
      </c>
      <c r="V278" s="63">
        <f>$BE$5</f>
        <v>603964096749226</v>
      </c>
      <c r="W278" s="39">
        <f>$AH$5</f>
        <v>59732129675791</v>
      </c>
    </row>
    <row r="279" spans="11:25">
      <c r="L279" s="39">
        <f>$AR$5</f>
        <v>2.6034054115613975E+32</v>
      </c>
      <c r="M279" s="39">
        <f>$AQ$5</f>
        <v>3.4781605591867382E+30</v>
      </c>
      <c r="N279" s="39">
        <f>$AP$5</f>
        <v>4.6613881837492098E+28</v>
      </c>
      <c r="O279" s="39">
        <f>$AO$5</f>
        <v>6.2701584820619147E+26</v>
      </c>
      <c r="P279" s="39">
        <f>$AN$5</f>
        <v>8.4708966672821023E+24</v>
      </c>
      <c r="Q279" s="39">
        <f>$AM$5</f>
        <v>1.1503166289706361E+23</v>
      </c>
      <c r="R279" s="39">
        <f>$AL$5</f>
        <v>1.5716684413122047E+21</v>
      </c>
      <c r="S279" s="39">
        <f>$AK$5</f>
        <v>2.162994034885931E+19</v>
      </c>
      <c r="T279" s="39">
        <f>$AJ$5</f>
        <v>3.0024635741202643E+17</v>
      </c>
      <c r="U279" s="39">
        <f>$AI$5</f>
        <v>4210038387792135</v>
      </c>
      <c r="V279" s="63">
        <f>$BD$5</f>
        <v>8565991486948</v>
      </c>
      <c r="W279" s="39">
        <f>$AG$5</f>
        <v>859047860295</v>
      </c>
    </row>
    <row r="280" spans="11:25">
      <c r="L280" s="39">
        <f>$AQ$5</f>
        <v>3.4781605591867382E+30</v>
      </c>
      <c r="M280" s="39">
        <f>$AP$5</f>
        <v>4.6613881837492098E+28</v>
      </c>
      <c r="N280" s="39">
        <f>$AO$5</f>
        <v>6.2701584820619147E+26</v>
      </c>
      <c r="O280" s="39">
        <f>$AN$5</f>
        <v>8.4708966672821023E+24</v>
      </c>
      <c r="P280" s="39">
        <f>$AM$5</f>
        <v>1.1503166289706361E+23</v>
      </c>
      <c r="Q280" s="39">
        <f>$AL$5</f>
        <v>1.5716684413122047E+21</v>
      </c>
      <c r="R280" s="39">
        <f>$AK$5</f>
        <v>2.162994034885931E+19</v>
      </c>
      <c r="S280" s="39">
        <f>$AJ$5</f>
        <v>3.0024635741202643E+17</v>
      </c>
      <c r="T280" s="39">
        <f>$AI$5</f>
        <v>4210038387792135</v>
      </c>
      <c r="U280" s="39">
        <f>$AH$5</f>
        <v>59732129675791</v>
      </c>
      <c r="V280" s="63">
        <f>$BC$5</f>
        <v>123100393474</v>
      </c>
      <c r="W280" s="39">
        <f>$AF$5</f>
        <v>12545691535</v>
      </c>
    </row>
    <row r="281" spans="11:25">
      <c r="L281" s="39">
        <f>$AP$5</f>
        <v>4.6613881837492098E+28</v>
      </c>
      <c r="M281" s="39">
        <f>$AO$5</f>
        <v>6.2701584820619147E+26</v>
      </c>
      <c r="N281" s="39">
        <f>$AN$5</f>
        <v>8.4708966672821023E+24</v>
      </c>
      <c r="O281" s="39">
        <f>$AM$5</f>
        <v>1.1503166289706361E+23</v>
      </c>
      <c r="P281" s="39">
        <f>$AL$5</f>
        <v>1.5716684413122047E+21</v>
      </c>
      <c r="Q281" s="39">
        <f>$AK$5</f>
        <v>2.162994034885931E+19</v>
      </c>
      <c r="R281" s="39">
        <f>$AJ$5</f>
        <v>3.0024635741202643E+17</v>
      </c>
      <c r="S281" s="39">
        <f>$AI$5</f>
        <v>4210038387792135</v>
      </c>
      <c r="T281" s="39">
        <f>$AH$5</f>
        <v>59732129675791</v>
      </c>
      <c r="U281" s="39">
        <f>$AG$5</f>
        <v>859047860295</v>
      </c>
      <c r="V281" s="63">
        <f>$BB$5</f>
        <v>1795576924</v>
      </c>
      <c r="W281" s="39">
        <f>$AE$5</f>
        <v>186368535</v>
      </c>
    </row>
    <row r="282" spans="11:25">
      <c r="L282" s="39">
        <f>$AO$5</f>
        <v>6.2701584820619147E+26</v>
      </c>
      <c r="M282" s="39">
        <f>$AN$5</f>
        <v>8.4708966672821023E+24</v>
      </c>
      <c r="N282" s="39">
        <f>$AM$5</f>
        <v>1.1503166289706361E+23</v>
      </c>
      <c r="O282" s="39">
        <f>$AL$5</f>
        <v>1.5716684413122047E+21</v>
      </c>
      <c r="P282" s="39">
        <f>$AK$5</f>
        <v>2.162994034885931E+19</v>
      </c>
      <c r="Q282" s="39">
        <f>$AJ$5</f>
        <v>3.0024635741202643E+17</v>
      </c>
      <c r="R282" s="39">
        <f>$AI$5</f>
        <v>4210038387792135</v>
      </c>
      <c r="S282" s="39">
        <f>$AH$5</f>
        <v>59732129675791</v>
      </c>
      <c r="T282" s="39">
        <f>$AG$5</f>
        <v>859047860295</v>
      </c>
      <c r="U282" s="39">
        <f>$AF$5</f>
        <v>12545691535</v>
      </c>
      <c r="V282" s="63">
        <f>$BA$5</f>
        <v>26626546</v>
      </c>
      <c r="W282" s="39">
        <f>$AD$5</f>
        <v>2820151</v>
      </c>
    </row>
    <row r="283" spans="11:25">
      <c r="L283" s="39">
        <f>$AN$5</f>
        <v>8.4708966672821023E+24</v>
      </c>
      <c r="M283" s="39">
        <f>$AM$5</f>
        <v>1.1503166289706361E+23</v>
      </c>
      <c r="N283" s="39">
        <f>$AL$5</f>
        <v>1.5716684413122047E+21</v>
      </c>
      <c r="O283" s="39">
        <f>$AK$5</f>
        <v>2.162994034885931E+19</v>
      </c>
      <c r="P283" s="39">
        <f>$AJ$5</f>
        <v>3.0024635741202643E+17</v>
      </c>
      <c r="Q283" s="39">
        <f>$AI$5</f>
        <v>4210038387792135</v>
      </c>
      <c r="R283" s="39">
        <f>$AH$5</f>
        <v>59732129675791</v>
      </c>
      <c r="S283" s="39">
        <f>$AG$5</f>
        <v>859047860295</v>
      </c>
      <c r="T283" s="39">
        <f>$AF$5</f>
        <v>12545691535</v>
      </c>
      <c r="U283" s="39">
        <f>$AE$5</f>
        <v>186368535</v>
      </c>
      <c r="V283" s="63">
        <f>$AZ$5</f>
        <v>401968</v>
      </c>
      <c r="W283" s="39">
        <f>$AC$5</f>
        <v>43515</v>
      </c>
    </row>
    <row r="284" spans="11:25">
      <c r="L284" s="39">
        <f>$AM$5</f>
        <v>1.1503166289706361E+23</v>
      </c>
      <c r="M284" s="39">
        <f>$AL$5</f>
        <v>1.5716684413122047E+21</v>
      </c>
      <c r="N284" s="39">
        <f>$AK$5</f>
        <v>2.162994034885931E+19</v>
      </c>
      <c r="O284" s="39">
        <f>$AJ$5</f>
        <v>3.0024635741202643E+17</v>
      </c>
      <c r="P284" s="39">
        <f>$AI$5</f>
        <v>4210038387792135</v>
      </c>
      <c r="Q284" s="39">
        <f>$AH$5</f>
        <v>59732129675791</v>
      </c>
      <c r="R284" s="39">
        <f>$AG$5</f>
        <v>859047860295</v>
      </c>
      <c r="S284" s="39">
        <f>$AF$5</f>
        <v>12545691535</v>
      </c>
      <c r="T284" s="39">
        <f>$AE$5</f>
        <v>186368535</v>
      </c>
      <c r="U284" s="39">
        <f>$AD$5</f>
        <v>2820151</v>
      </c>
      <c r="V284" s="63">
        <f>$AY$5</f>
        <v>6184</v>
      </c>
      <c r="W284" s="39">
        <f>$AB$5</f>
        <v>685</v>
      </c>
    </row>
    <row r="285" spans="11:25" ht="15.75" thickBot="1">
      <c r="K285" t="s">
        <v>79</v>
      </c>
      <c r="L285" s="70">
        <f>$AL$5</f>
        <v>1.5716684413122047E+21</v>
      </c>
      <c r="M285" s="70">
        <f>$AK$5</f>
        <v>2.162994034885931E+19</v>
      </c>
      <c r="N285" s="70">
        <f>$AJ$5</f>
        <v>3.0024635741202643E+17</v>
      </c>
      <c r="O285" s="70">
        <f>$AI$5</f>
        <v>4210038387792135</v>
      </c>
      <c r="P285" s="70">
        <f>$AH$5</f>
        <v>59732129675791</v>
      </c>
      <c r="Q285" s="70">
        <f>$AG$5</f>
        <v>859047860295</v>
      </c>
      <c r="R285" s="70">
        <f>$AF$5</f>
        <v>12545691535</v>
      </c>
      <c r="S285" s="70">
        <f>$AE$5</f>
        <v>186368535</v>
      </c>
      <c r="T285" s="70">
        <f>$AD$5</f>
        <v>2820151</v>
      </c>
      <c r="U285" s="70">
        <f>$AC$5</f>
        <v>43515</v>
      </c>
      <c r="V285" s="71">
        <f>$AX$5</f>
        <v>97</v>
      </c>
      <c r="W285" s="70">
        <f>$AB$2</f>
        <v>11</v>
      </c>
      <c r="X285" s="16" t="str">
        <f>[1]!xDiv([1]!xMatDet(L274:W285),[1]!xMatDet(L286:W297))</f>
        <v>-195444.799636752534298149572037</v>
      </c>
    </row>
    <row r="286" spans="11:25">
      <c r="L286" s="39">
        <f>$AW$5</f>
        <v>6.3242912419945786E+41</v>
      </c>
      <c r="M286" s="39">
        <f>$AV$5</f>
        <v>8.3638183359412491E+39</v>
      </c>
      <c r="N286" s="39">
        <f>$AU$5</f>
        <v>1.1077700566821677E+38</v>
      </c>
      <c r="O286" s="39">
        <f>$AT$5</f>
        <v>1.4697437693587362E+36</v>
      </c>
      <c r="P286" s="39">
        <f>$AS$5</f>
        <v>1.9538613311576207E+34</v>
      </c>
      <c r="Q286" s="39">
        <f>$AR$5</f>
        <v>2.6034054115613975E+32</v>
      </c>
      <c r="R286" s="39">
        <f>$AQ$5</f>
        <v>3.4781605591867382E+30</v>
      </c>
      <c r="S286" s="39">
        <f>$AP$5</f>
        <v>4.6613881837492098E+28</v>
      </c>
      <c r="T286" s="39">
        <f>$AO$5</f>
        <v>6.2701584820619147E+26</v>
      </c>
      <c r="U286" s="39">
        <f>$AN$5</f>
        <v>8.4708966672821023E+24</v>
      </c>
      <c r="V286" s="39">
        <f>$AM$5</f>
        <v>1.1503166289706361E+23</v>
      </c>
      <c r="W286" s="39">
        <f>$AL$5</f>
        <v>1.5716684413122047E+21</v>
      </c>
    </row>
    <row r="287" spans="11:25">
      <c r="L287" s="39">
        <f>$AV$5</f>
        <v>8.3638183359412491E+39</v>
      </c>
      <c r="M287" s="39">
        <f>$AU$5</f>
        <v>1.1077700566821677E+38</v>
      </c>
      <c r="N287" s="39">
        <f>$AT$5</f>
        <v>1.4697437693587362E+36</v>
      </c>
      <c r="O287" s="39">
        <f>$AS$5</f>
        <v>1.9538613311576207E+34</v>
      </c>
      <c r="P287" s="39">
        <f>$AR$5</f>
        <v>2.6034054115613975E+32</v>
      </c>
      <c r="Q287" s="39">
        <f>$AQ$5</f>
        <v>3.4781605591867382E+30</v>
      </c>
      <c r="R287" s="39">
        <f>$AP$5</f>
        <v>4.6613881837492098E+28</v>
      </c>
      <c r="S287" s="39">
        <f>$AO$5</f>
        <v>6.2701584820619147E+26</v>
      </c>
      <c r="T287" s="39">
        <f>$AN$5</f>
        <v>8.4708966672821023E+24</v>
      </c>
      <c r="U287" s="39">
        <f>$AM$5</f>
        <v>1.1503166289706361E+23</v>
      </c>
      <c r="V287" s="39">
        <f>$AL$5</f>
        <v>1.5716684413122047E+21</v>
      </c>
      <c r="W287" s="39">
        <f>$AK$5</f>
        <v>2.162994034885931E+19</v>
      </c>
    </row>
    <row r="288" spans="11:25">
      <c r="L288" s="39">
        <f>$AU$5</f>
        <v>1.1077700566821677E+38</v>
      </c>
      <c r="M288" s="39">
        <f>$AT$5</f>
        <v>1.4697437693587362E+36</v>
      </c>
      <c r="N288" s="39">
        <f>$AS$5</f>
        <v>1.9538613311576207E+34</v>
      </c>
      <c r="O288" s="39">
        <f>$AR$5</f>
        <v>2.6034054115613975E+32</v>
      </c>
      <c r="P288" s="39">
        <f>$AQ$5</f>
        <v>3.4781605591867382E+30</v>
      </c>
      <c r="Q288" s="39">
        <f>$AP$5</f>
        <v>4.6613881837492098E+28</v>
      </c>
      <c r="R288" s="39">
        <f>$AO$5</f>
        <v>6.2701584820619147E+26</v>
      </c>
      <c r="S288" s="39">
        <f>$AN$5</f>
        <v>8.4708966672821023E+24</v>
      </c>
      <c r="T288" s="39">
        <f>$AM$5</f>
        <v>1.1503166289706361E+23</v>
      </c>
      <c r="U288" s="39">
        <f>$AL$5</f>
        <v>1.5716684413122047E+21</v>
      </c>
      <c r="V288" s="39">
        <f>$AK$5</f>
        <v>2.162994034885931E+19</v>
      </c>
      <c r="W288" s="39">
        <f>$AJ$5</f>
        <v>3.0024635741202643E+17</v>
      </c>
    </row>
    <row r="289" spans="12:25">
      <c r="L289" s="39">
        <f>$AT$5</f>
        <v>1.4697437693587362E+36</v>
      </c>
      <c r="M289" s="39">
        <f>$AS$5</f>
        <v>1.9538613311576207E+34</v>
      </c>
      <c r="N289" s="39">
        <f>$AR$5</f>
        <v>2.6034054115613975E+32</v>
      </c>
      <c r="O289" s="39">
        <f>$AQ$5</f>
        <v>3.4781605591867382E+30</v>
      </c>
      <c r="P289" s="39">
        <f>$AP$5</f>
        <v>4.6613881837492098E+28</v>
      </c>
      <c r="Q289" s="39">
        <f>$AO$5</f>
        <v>6.2701584820619147E+26</v>
      </c>
      <c r="R289" s="39">
        <f>$AN$5</f>
        <v>8.4708966672821023E+24</v>
      </c>
      <c r="S289" s="39">
        <f>$AM$5</f>
        <v>1.1503166289706361E+23</v>
      </c>
      <c r="T289" s="39">
        <f>$AL$5</f>
        <v>1.5716684413122047E+21</v>
      </c>
      <c r="U289" s="39">
        <f>$AK$5</f>
        <v>2.162994034885931E+19</v>
      </c>
      <c r="V289" s="39">
        <f>$AJ$5</f>
        <v>3.0024635741202643E+17</v>
      </c>
      <c r="W289" s="39">
        <f>$AI$5</f>
        <v>4210038387792135</v>
      </c>
    </row>
    <row r="290" spans="12:25">
      <c r="L290" s="39">
        <f>$AS$5</f>
        <v>1.9538613311576207E+34</v>
      </c>
      <c r="M290" s="39">
        <f>$AR$5</f>
        <v>2.6034054115613975E+32</v>
      </c>
      <c r="N290" s="39">
        <f>$AQ$5</f>
        <v>3.4781605591867382E+30</v>
      </c>
      <c r="O290" s="39">
        <f>$AP$5</f>
        <v>4.6613881837492098E+28</v>
      </c>
      <c r="P290" s="39">
        <f>$AO$5</f>
        <v>6.2701584820619147E+26</v>
      </c>
      <c r="Q290" s="39">
        <f>$AN$5</f>
        <v>8.4708966672821023E+24</v>
      </c>
      <c r="R290" s="39">
        <f>$AM$5</f>
        <v>1.1503166289706361E+23</v>
      </c>
      <c r="S290" s="39">
        <f>$AL$5</f>
        <v>1.5716684413122047E+21</v>
      </c>
      <c r="T290" s="39">
        <f>$AK$5</f>
        <v>2.162994034885931E+19</v>
      </c>
      <c r="U290" s="39">
        <f>$AJ$5</f>
        <v>3.0024635741202643E+17</v>
      </c>
      <c r="V290" s="39">
        <f>$AI$5</f>
        <v>4210038387792135</v>
      </c>
      <c r="W290" s="39">
        <f>$AH$5</f>
        <v>59732129675791</v>
      </c>
    </row>
    <row r="291" spans="12:25">
      <c r="L291" s="39">
        <f>$AR$5</f>
        <v>2.6034054115613975E+32</v>
      </c>
      <c r="M291" s="39">
        <f>$AQ$5</f>
        <v>3.4781605591867382E+30</v>
      </c>
      <c r="N291" s="39">
        <f>$AP$5</f>
        <v>4.6613881837492098E+28</v>
      </c>
      <c r="O291" s="39">
        <f>$AO$5</f>
        <v>6.2701584820619147E+26</v>
      </c>
      <c r="P291" s="39">
        <f>$AN$5</f>
        <v>8.4708966672821023E+24</v>
      </c>
      <c r="Q291" s="39">
        <f>$AM$5</f>
        <v>1.1503166289706361E+23</v>
      </c>
      <c r="R291" s="39">
        <f>$AL$5</f>
        <v>1.5716684413122047E+21</v>
      </c>
      <c r="S291" s="39">
        <f>$AK$5</f>
        <v>2.162994034885931E+19</v>
      </c>
      <c r="T291" s="39">
        <f>$AJ$5</f>
        <v>3.0024635741202643E+17</v>
      </c>
      <c r="U291" s="39">
        <f>$AI$5</f>
        <v>4210038387792135</v>
      </c>
      <c r="V291" s="39">
        <f>$AH$5</f>
        <v>59732129675791</v>
      </c>
      <c r="W291" s="39">
        <f>$AG$5</f>
        <v>859047860295</v>
      </c>
    </row>
    <row r="292" spans="12:25">
      <c r="L292" s="39">
        <f>$AQ$5</f>
        <v>3.4781605591867382E+30</v>
      </c>
      <c r="M292" s="39">
        <f>$AP$5</f>
        <v>4.6613881837492098E+28</v>
      </c>
      <c r="N292" s="39">
        <f>$AO$5</f>
        <v>6.2701584820619147E+26</v>
      </c>
      <c r="O292" s="39">
        <f>$AN$5</f>
        <v>8.4708966672821023E+24</v>
      </c>
      <c r="P292" s="39">
        <f>$AM$5</f>
        <v>1.1503166289706361E+23</v>
      </c>
      <c r="Q292" s="39">
        <f>$AL$5</f>
        <v>1.5716684413122047E+21</v>
      </c>
      <c r="R292" s="39">
        <f>$AK$5</f>
        <v>2.162994034885931E+19</v>
      </c>
      <c r="S292" s="39">
        <f>$AJ$5</f>
        <v>3.0024635741202643E+17</v>
      </c>
      <c r="T292" s="39">
        <f>$AI$5</f>
        <v>4210038387792135</v>
      </c>
      <c r="U292" s="39">
        <f>$AH$5</f>
        <v>59732129675791</v>
      </c>
      <c r="V292" s="39">
        <f>$AG$5</f>
        <v>859047860295</v>
      </c>
      <c r="W292" s="39">
        <f>$AF$5</f>
        <v>12545691535</v>
      </c>
    </row>
    <row r="293" spans="12:25">
      <c r="L293" s="39">
        <f>$AP$5</f>
        <v>4.6613881837492098E+28</v>
      </c>
      <c r="M293" s="39">
        <f>$AO$5</f>
        <v>6.2701584820619147E+26</v>
      </c>
      <c r="N293" s="39">
        <f>$AN$5</f>
        <v>8.4708966672821023E+24</v>
      </c>
      <c r="O293" s="39">
        <f>$AM$5</f>
        <v>1.1503166289706361E+23</v>
      </c>
      <c r="P293" s="39">
        <f>$AL$5</f>
        <v>1.5716684413122047E+21</v>
      </c>
      <c r="Q293" s="39">
        <f>$AK$5</f>
        <v>2.162994034885931E+19</v>
      </c>
      <c r="R293" s="39">
        <f>$AJ$5</f>
        <v>3.0024635741202643E+17</v>
      </c>
      <c r="S293" s="39">
        <f>$AI$5</f>
        <v>4210038387792135</v>
      </c>
      <c r="T293" s="39">
        <f>$AH$5</f>
        <v>59732129675791</v>
      </c>
      <c r="U293" s="39">
        <f>$AG$5</f>
        <v>859047860295</v>
      </c>
      <c r="V293" s="39">
        <f>$AF$5</f>
        <v>12545691535</v>
      </c>
      <c r="W293" s="39">
        <f>$AE$5</f>
        <v>186368535</v>
      </c>
    </row>
    <row r="294" spans="12:25">
      <c r="L294" s="39">
        <f>$AO$5</f>
        <v>6.2701584820619147E+26</v>
      </c>
      <c r="M294" s="39">
        <f>$AN$5</f>
        <v>8.4708966672821023E+24</v>
      </c>
      <c r="N294" s="39">
        <f>$AM$5</f>
        <v>1.1503166289706361E+23</v>
      </c>
      <c r="O294" s="39">
        <f>$AL$5</f>
        <v>1.5716684413122047E+21</v>
      </c>
      <c r="P294" s="39">
        <f>$AK$5</f>
        <v>2.162994034885931E+19</v>
      </c>
      <c r="Q294" s="39">
        <f>$AJ$5</f>
        <v>3.0024635741202643E+17</v>
      </c>
      <c r="R294" s="39">
        <f>$AI$5</f>
        <v>4210038387792135</v>
      </c>
      <c r="S294" s="39">
        <f>$AH$5</f>
        <v>59732129675791</v>
      </c>
      <c r="T294" s="39">
        <f>$AG$5</f>
        <v>859047860295</v>
      </c>
      <c r="U294" s="39">
        <f>$AF$5</f>
        <v>12545691535</v>
      </c>
      <c r="V294" s="39">
        <f>$AE$5</f>
        <v>186368535</v>
      </c>
      <c r="W294" s="39">
        <f>$AD$5</f>
        <v>2820151</v>
      </c>
    </row>
    <row r="295" spans="12:25">
      <c r="L295" s="39">
        <f>$AN$5</f>
        <v>8.4708966672821023E+24</v>
      </c>
      <c r="M295" s="39">
        <f>$AM$5</f>
        <v>1.1503166289706361E+23</v>
      </c>
      <c r="N295" s="39">
        <f>$AL$5</f>
        <v>1.5716684413122047E+21</v>
      </c>
      <c r="O295" s="39">
        <f>$AK$5</f>
        <v>2.162994034885931E+19</v>
      </c>
      <c r="P295" s="39">
        <f>$AJ$5</f>
        <v>3.0024635741202643E+17</v>
      </c>
      <c r="Q295" s="39">
        <f>$AI$5</f>
        <v>4210038387792135</v>
      </c>
      <c r="R295" s="39">
        <f>$AH$5</f>
        <v>59732129675791</v>
      </c>
      <c r="S295" s="39">
        <f>$AG$5</f>
        <v>859047860295</v>
      </c>
      <c r="T295" s="39">
        <f>$AF$5</f>
        <v>12545691535</v>
      </c>
      <c r="U295" s="39">
        <f>$AE$5</f>
        <v>186368535</v>
      </c>
      <c r="V295" s="39">
        <f>$AD$5</f>
        <v>2820151</v>
      </c>
      <c r="W295" s="39">
        <f>$AC$5</f>
        <v>43515</v>
      </c>
    </row>
    <row r="296" spans="12:25">
      <c r="L296" s="39">
        <f>$AM$5</f>
        <v>1.1503166289706361E+23</v>
      </c>
      <c r="M296" s="39">
        <f>$AL$5</f>
        <v>1.5716684413122047E+21</v>
      </c>
      <c r="N296" s="39">
        <f>$AK$5</f>
        <v>2.162994034885931E+19</v>
      </c>
      <c r="O296" s="39">
        <f>$AJ$5</f>
        <v>3.0024635741202643E+17</v>
      </c>
      <c r="P296" s="39">
        <f>$AI$5</f>
        <v>4210038387792135</v>
      </c>
      <c r="Q296" s="39">
        <f>$AH$5</f>
        <v>59732129675791</v>
      </c>
      <c r="R296" s="39">
        <f>$AG$5</f>
        <v>859047860295</v>
      </c>
      <c r="S296" s="39">
        <f>$AF$5</f>
        <v>12545691535</v>
      </c>
      <c r="T296" s="39">
        <f>$AE$5</f>
        <v>186368535</v>
      </c>
      <c r="U296" s="39">
        <f>$AD$5</f>
        <v>2820151</v>
      </c>
      <c r="V296" s="39">
        <f>$AC$5</f>
        <v>43515</v>
      </c>
      <c r="W296" s="39">
        <f>$AB$5</f>
        <v>685</v>
      </c>
    </row>
    <row r="297" spans="12:25">
      <c r="L297" s="39">
        <f>$AL$5</f>
        <v>1.5716684413122047E+21</v>
      </c>
      <c r="M297" s="39">
        <f>$AK$5</f>
        <v>2.162994034885931E+19</v>
      </c>
      <c r="N297" s="39">
        <f>$AJ$5</f>
        <v>3.0024635741202643E+17</v>
      </c>
      <c r="O297" s="39">
        <f>$AI$5</f>
        <v>4210038387792135</v>
      </c>
      <c r="P297" s="39">
        <f>$AH$5</f>
        <v>59732129675791</v>
      </c>
      <c r="Q297" s="39">
        <f>$AG$5</f>
        <v>859047860295</v>
      </c>
      <c r="R297" s="39">
        <f>$AF$5</f>
        <v>12545691535</v>
      </c>
      <c r="S297" s="39">
        <f>$AE$5</f>
        <v>186368535</v>
      </c>
      <c r="T297" s="39">
        <f>$AD$5</f>
        <v>2820151</v>
      </c>
      <c r="U297" s="39">
        <f>$AC$5</f>
        <v>43515</v>
      </c>
      <c r="V297" s="39">
        <f>$AB$5</f>
        <v>685</v>
      </c>
      <c r="W297" s="39">
        <f>$AB$2</f>
        <v>11</v>
      </c>
    </row>
    <row r="298" spans="12:25">
      <c r="L298" s="39"/>
      <c r="M298" s="39"/>
      <c r="N298" s="39"/>
      <c r="O298" s="39"/>
      <c r="P298" s="39"/>
      <c r="Q298" s="39"/>
      <c r="R298" s="39"/>
      <c r="S298" s="39"/>
      <c r="T298" s="39"/>
      <c r="U298" s="39"/>
      <c r="V298" s="39"/>
      <c r="W298" s="39"/>
    </row>
    <row r="299" spans="12:25">
      <c r="L299" s="39"/>
      <c r="M299" s="39"/>
      <c r="N299" s="39"/>
      <c r="O299" s="39"/>
      <c r="P299" s="39"/>
      <c r="Q299" s="39"/>
      <c r="R299" s="39"/>
      <c r="S299" s="39"/>
      <c r="T299" s="39"/>
      <c r="U299" s="39"/>
      <c r="V299" s="39"/>
      <c r="W299" s="39"/>
    </row>
    <row r="300" spans="12:25">
      <c r="L300" s="39"/>
      <c r="M300" s="39"/>
      <c r="N300" s="39"/>
      <c r="O300" s="39"/>
      <c r="P300" s="39"/>
      <c r="Q300" s="39"/>
      <c r="R300" s="39"/>
      <c r="S300" s="39"/>
      <c r="T300" s="39"/>
      <c r="U300" s="39"/>
      <c r="V300" s="39"/>
      <c r="W300" s="39"/>
    </row>
    <row r="301" spans="12:25">
      <c r="L301" s="39">
        <f>$AW$5</f>
        <v>6.3242912419945786E+41</v>
      </c>
      <c r="M301" s="39">
        <f>$AV$5</f>
        <v>8.3638183359412491E+39</v>
      </c>
      <c r="N301" s="39">
        <f>$AU$5</f>
        <v>1.1077700566821677E+38</v>
      </c>
      <c r="O301" s="39">
        <f>$AT$5</f>
        <v>1.4697437693587362E+36</v>
      </c>
      <c r="P301" s="39">
        <f>$AS$5</f>
        <v>1.9538613311576207E+34</v>
      </c>
      <c r="Q301" s="39">
        <f>$AR$5</f>
        <v>2.6034054115613975E+32</v>
      </c>
      <c r="R301" s="39">
        <f>$AQ$5</f>
        <v>3.4781605591867382E+30</v>
      </c>
      <c r="S301" s="39">
        <f>$AP$5</f>
        <v>4.6613881837492098E+28</v>
      </c>
      <c r="T301" s="39">
        <f>$AO$5</f>
        <v>6.2701584820619147E+26</v>
      </c>
      <c r="U301" s="39">
        <f>$AN$5</f>
        <v>8.4708966672821023E+24</v>
      </c>
      <c r="V301" s="39">
        <f>$AM$5</f>
        <v>1.1503166289706361E+23</v>
      </c>
      <c r="W301" s="63">
        <f>$BI$5</f>
        <v>1.6483612613248043E+22</v>
      </c>
    </row>
    <row r="302" spans="12:25">
      <c r="L302" s="39">
        <f>$AV$5</f>
        <v>8.3638183359412491E+39</v>
      </c>
      <c r="M302" s="39">
        <f>$AU$5</f>
        <v>1.1077700566821677E+38</v>
      </c>
      <c r="N302" s="39">
        <f>$AT$5</f>
        <v>1.4697437693587362E+36</v>
      </c>
      <c r="O302" s="39">
        <f>$AS$5</f>
        <v>1.9538613311576207E+34</v>
      </c>
      <c r="P302" s="39">
        <f>$AR$5</f>
        <v>2.6034054115613975E+32</v>
      </c>
      <c r="Q302" s="39">
        <f>$AQ$5</f>
        <v>3.4781605591867382E+30</v>
      </c>
      <c r="R302" s="39">
        <f>$AP$5</f>
        <v>4.6613881837492098E+28</v>
      </c>
      <c r="S302" s="39">
        <f>$AO$5</f>
        <v>6.2701584820619147E+26</v>
      </c>
      <c r="T302" s="39">
        <f>$AN$5</f>
        <v>8.4708966672821023E+24</v>
      </c>
      <c r="U302" s="39">
        <f>$AM$5</f>
        <v>1.1503166289706361E+23</v>
      </c>
      <c r="V302" s="39">
        <f>$AL$5</f>
        <v>1.5716684413122047E+21</v>
      </c>
      <c r="W302" s="63">
        <f>$BH$5</f>
        <v>2.2533742029544515E+20</v>
      </c>
    </row>
    <row r="303" spans="12:25">
      <c r="L303" s="39">
        <f>$AU$5</f>
        <v>1.1077700566821677E+38</v>
      </c>
      <c r="M303" s="39">
        <f>$AT$5</f>
        <v>1.4697437693587362E+36</v>
      </c>
      <c r="N303" s="39">
        <f>$AS$5</f>
        <v>1.9538613311576207E+34</v>
      </c>
      <c r="O303" s="39">
        <f>$AR$5</f>
        <v>2.6034054115613975E+32</v>
      </c>
      <c r="P303" s="39">
        <f>$AQ$5</f>
        <v>3.4781605591867382E+30</v>
      </c>
      <c r="Q303" s="39">
        <f>$AP$5</f>
        <v>4.6613881837492098E+28</v>
      </c>
      <c r="R303" s="39">
        <f>$AO$5</f>
        <v>6.2701584820619147E+26</v>
      </c>
      <c r="S303" s="39">
        <f>$AN$5</f>
        <v>8.4708966672821023E+24</v>
      </c>
      <c r="T303" s="39">
        <f>$AM$5</f>
        <v>1.1503166289706361E+23</v>
      </c>
      <c r="U303" s="39">
        <f>$AL$5</f>
        <v>1.5716684413122047E+21</v>
      </c>
      <c r="V303" s="39">
        <f>$AK$5</f>
        <v>2.162994034885931E+19</v>
      </c>
      <c r="W303" s="63">
        <f>$BG$5</f>
        <v>3.1024417127888937E+18</v>
      </c>
      <c r="Y303" s="16"/>
    </row>
    <row r="304" spans="12:25">
      <c r="L304" s="39">
        <f>$AT$5</f>
        <v>1.4697437693587362E+36</v>
      </c>
      <c r="M304" s="39">
        <f>$AS$5</f>
        <v>1.9538613311576207E+34</v>
      </c>
      <c r="N304" s="39">
        <f>$AR$5</f>
        <v>2.6034054115613975E+32</v>
      </c>
      <c r="O304" s="39">
        <f>$AQ$5</f>
        <v>3.4781605591867382E+30</v>
      </c>
      <c r="P304" s="39">
        <f>$AP$5</f>
        <v>4.6613881837492098E+28</v>
      </c>
      <c r="Q304" s="39">
        <f>$AO$5</f>
        <v>6.2701584820619147E+26</v>
      </c>
      <c r="R304" s="39">
        <f>$AN$5</f>
        <v>8.4708966672821023E+24</v>
      </c>
      <c r="S304" s="39">
        <f>$AM$5</f>
        <v>1.1503166289706361E+23</v>
      </c>
      <c r="T304" s="39">
        <f>$AL$5</f>
        <v>1.5716684413122047E+21</v>
      </c>
      <c r="U304" s="39">
        <f>$AK$5</f>
        <v>2.162994034885931E+19</v>
      </c>
      <c r="V304" s="39">
        <f>$AJ$5</f>
        <v>3.0024635741202643E+17</v>
      </c>
      <c r="W304" s="63">
        <f>$BF$5</f>
        <v>4.3074374358992288E+16</v>
      </c>
      <c r="Y304" s="22"/>
    </row>
    <row r="305" spans="11:24">
      <c r="L305" s="39">
        <f>$AS$5</f>
        <v>1.9538613311576207E+34</v>
      </c>
      <c r="M305" s="39">
        <f>$AR$5</f>
        <v>2.6034054115613975E+32</v>
      </c>
      <c r="N305" s="39">
        <f>$AQ$5</f>
        <v>3.4781605591867382E+30</v>
      </c>
      <c r="O305" s="39">
        <f>$AP$5</f>
        <v>4.6613881837492098E+28</v>
      </c>
      <c r="P305" s="39">
        <f>$AO$5</f>
        <v>6.2701584820619147E+26</v>
      </c>
      <c r="Q305" s="39">
        <f>$AN$5</f>
        <v>8.4708966672821023E+24</v>
      </c>
      <c r="R305" s="39">
        <f>$AM$5</f>
        <v>1.1503166289706361E+23</v>
      </c>
      <c r="S305" s="39">
        <f>$AL$5</f>
        <v>1.5716684413122047E+21</v>
      </c>
      <c r="T305" s="39">
        <f>$AK$5</f>
        <v>2.162994034885931E+19</v>
      </c>
      <c r="U305" s="39">
        <f>$AJ$5</f>
        <v>3.0024635741202643E+17</v>
      </c>
      <c r="V305" s="39">
        <f>$AI$5</f>
        <v>4210038387792135</v>
      </c>
      <c r="W305" s="63">
        <f>$BE$5</f>
        <v>603964096749226</v>
      </c>
    </row>
    <row r="306" spans="11:24">
      <c r="L306" s="39">
        <f>$AR$5</f>
        <v>2.6034054115613975E+32</v>
      </c>
      <c r="M306" s="39">
        <f>$AQ$5</f>
        <v>3.4781605591867382E+30</v>
      </c>
      <c r="N306" s="39">
        <f>$AP$5</f>
        <v>4.6613881837492098E+28</v>
      </c>
      <c r="O306" s="39">
        <f>$AO$5</f>
        <v>6.2701584820619147E+26</v>
      </c>
      <c r="P306" s="39">
        <f>$AN$5</f>
        <v>8.4708966672821023E+24</v>
      </c>
      <c r="Q306" s="39">
        <f>$AM$5</f>
        <v>1.1503166289706361E+23</v>
      </c>
      <c r="R306" s="39">
        <f>$AL$5</f>
        <v>1.5716684413122047E+21</v>
      </c>
      <c r="S306" s="39">
        <f>$AK$5</f>
        <v>2.162994034885931E+19</v>
      </c>
      <c r="T306" s="39">
        <f>$AJ$5</f>
        <v>3.0024635741202643E+17</v>
      </c>
      <c r="U306" s="39">
        <f>$AI$5</f>
        <v>4210038387792135</v>
      </c>
      <c r="V306" s="39">
        <f>$AH$5</f>
        <v>59732129675791</v>
      </c>
      <c r="W306" s="63">
        <f>$BD$5</f>
        <v>8565991486948</v>
      </c>
    </row>
    <row r="307" spans="11:24">
      <c r="L307" s="39">
        <f>$AQ$5</f>
        <v>3.4781605591867382E+30</v>
      </c>
      <c r="M307" s="39">
        <f>$AP$5</f>
        <v>4.6613881837492098E+28</v>
      </c>
      <c r="N307" s="39">
        <f>$AO$5</f>
        <v>6.2701584820619147E+26</v>
      </c>
      <c r="O307" s="39">
        <f>$AN$5</f>
        <v>8.4708966672821023E+24</v>
      </c>
      <c r="P307" s="39">
        <f>$AM$5</f>
        <v>1.1503166289706361E+23</v>
      </c>
      <c r="Q307" s="39">
        <f>$AL$5</f>
        <v>1.5716684413122047E+21</v>
      </c>
      <c r="R307" s="39">
        <f>$AK$5</f>
        <v>2.162994034885931E+19</v>
      </c>
      <c r="S307" s="39">
        <f>$AJ$5</f>
        <v>3.0024635741202643E+17</v>
      </c>
      <c r="T307" s="39">
        <f>$AI$5</f>
        <v>4210038387792135</v>
      </c>
      <c r="U307" s="39">
        <f>$AH$5</f>
        <v>59732129675791</v>
      </c>
      <c r="V307" s="39">
        <f>$AG$5</f>
        <v>859047860295</v>
      </c>
      <c r="W307" s="63">
        <f>$BC$5</f>
        <v>123100393474</v>
      </c>
    </row>
    <row r="308" spans="11:24">
      <c r="L308" s="39">
        <f>$AP$5</f>
        <v>4.6613881837492098E+28</v>
      </c>
      <c r="M308" s="39">
        <f>$AO$5</f>
        <v>6.2701584820619147E+26</v>
      </c>
      <c r="N308" s="39">
        <f>$AN$5</f>
        <v>8.4708966672821023E+24</v>
      </c>
      <c r="O308" s="39">
        <f>$AM$5</f>
        <v>1.1503166289706361E+23</v>
      </c>
      <c r="P308" s="39">
        <f>$AL$5</f>
        <v>1.5716684413122047E+21</v>
      </c>
      <c r="Q308" s="39">
        <f>$AK$5</f>
        <v>2.162994034885931E+19</v>
      </c>
      <c r="R308" s="39">
        <f>$AJ$5</f>
        <v>3.0024635741202643E+17</v>
      </c>
      <c r="S308" s="39">
        <f>$AI$5</f>
        <v>4210038387792135</v>
      </c>
      <c r="T308" s="39">
        <f>$AH$5</f>
        <v>59732129675791</v>
      </c>
      <c r="U308" s="39">
        <f>$AG$5</f>
        <v>859047860295</v>
      </c>
      <c r="V308" s="39">
        <f>$AF$5</f>
        <v>12545691535</v>
      </c>
      <c r="W308" s="63">
        <f>$BB$5</f>
        <v>1795576924</v>
      </c>
    </row>
    <row r="309" spans="11:24">
      <c r="L309" s="39">
        <f>$AO$5</f>
        <v>6.2701584820619147E+26</v>
      </c>
      <c r="M309" s="39">
        <f>$AN$5</f>
        <v>8.4708966672821023E+24</v>
      </c>
      <c r="N309" s="39">
        <f>$AM$5</f>
        <v>1.1503166289706361E+23</v>
      </c>
      <c r="O309" s="39">
        <f>$AL$5</f>
        <v>1.5716684413122047E+21</v>
      </c>
      <c r="P309" s="39">
        <f>$AK$5</f>
        <v>2.162994034885931E+19</v>
      </c>
      <c r="Q309" s="39">
        <f>$AJ$5</f>
        <v>3.0024635741202643E+17</v>
      </c>
      <c r="R309" s="39">
        <f>$AI$5</f>
        <v>4210038387792135</v>
      </c>
      <c r="S309" s="39">
        <f>$AH$5</f>
        <v>59732129675791</v>
      </c>
      <c r="T309" s="39">
        <f>$AG$5</f>
        <v>859047860295</v>
      </c>
      <c r="U309" s="39">
        <f>$AF$5</f>
        <v>12545691535</v>
      </c>
      <c r="V309" s="39">
        <f>$AE$5</f>
        <v>186368535</v>
      </c>
      <c r="W309" s="63">
        <f>$BA$5</f>
        <v>26626546</v>
      </c>
    </row>
    <row r="310" spans="11:24">
      <c r="L310" s="39">
        <f>$AN$5</f>
        <v>8.4708966672821023E+24</v>
      </c>
      <c r="M310" s="39">
        <f>$AM$5</f>
        <v>1.1503166289706361E+23</v>
      </c>
      <c r="N310" s="39">
        <f>$AL$5</f>
        <v>1.5716684413122047E+21</v>
      </c>
      <c r="O310" s="39">
        <f>$AK$5</f>
        <v>2.162994034885931E+19</v>
      </c>
      <c r="P310" s="39">
        <f>$AJ$5</f>
        <v>3.0024635741202643E+17</v>
      </c>
      <c r="Q310" s="39">
        <f>$AI$5</f>
        <v>4210038387792135</v>
      </c>
      <c r="R310" s="39">
        <f>$AH$5</f>
        <v>59732129675791</v>
      </c>
      <c r="S310" s="39">
        <f>$AG$5</f>
        <v>859047860295</v>
      </c>
      <c r="T310" s="39">
        <f>$AF$5</f>
        <v>12545691535</v>
      </c>
      <c r="U310" s="39">
        <f>$AE$5</f>
        <v>186368535</v>
      </c>
      <c r="V310" s="39">
        <f>$AD$5</f>
        <v>2820151</v>
      </c>
      <c r="W310" s="63">
        <f>$AZ$5</f>
        <v>401968</v>
      </c>
    </row>
    <row r="311" spans="11:24">
      <c r="L311" s="39">
        <f>$AM$5</f>
        <v>1.1503166289706361E+23</v>
      </c>
      <c r="M311" s="39">
        <f>$AL$5</f>
        <v>1.5716684413122047E+21</v>
      </c>
      <c r="N311" s="39">
        <f>$AK$5</f>
        <v>2.162994034885931E+19</v>
      </c>
      <c r="O311" s="39">
        <f>$AJ$5</f>
        <v>3.0024635741202643E+17</v>
      </c>
      <c r="P311" s="39">
        <f>$AI$5</f>
        <v>4210038387792135</v>
      </c>
      <c r="Q311" s="39">
        <f>$AH$5</f>
        <v>59732129675791</v>
      </c>
      <c r="R311" s="39">
        <f>$AG$5</f>
        <v>859047860295</v>
      </c>
      <c r="S311" s="39">
        <f>$AF$5</f>
        <v>12545691535</v>
      </c>
      <c r="T311" s="39">
        <f>$AE$5</f>
        <v>186368535</v>
      </c>
      <c r="U311" s="39">
        <f>$AD$5</f>
        <v>2820151</v>
      </c>
      <c r="V311" s="39">
        <f>$AC$5</f>
        <v>43515</v>
      </c>
      <c r="W311" s="63">
        <f>$AY$5</f>
        <v>6184</v>
      </c>
    </row>
    <row r="312" spans="11:24" ht="15.75" thickBot="1">
      <c r="K312" t="s">
        <v>80</v>
      </c>
      <c r="L312" s="70">
        <f>$AL$5</f>
        <v>1.5716684413122047E+21</v>
      </c>
      <c r="M312" s="70">
        <f>$AK$5</f>
        <v>2.162994034885931E+19</v>
      </c>
      <c r="N312" s="70">
        <f>$AJ$5</f>
        <v>3.0024635741202643E+17</v>
      </c>
      <c r="O312" s="70">
        <f>$AI$5</f>
        <v>4210038387792135</v>
      </c>
      <c r="P312" s="70">
        <f>$AH$5</f>
        <v>59732129675791</v>
      </c>
      <c r="Q312" s="70">
        <f>$AG$5</f>
        <v>859047860295</v>
      </c>
      <c r="R312" s="70">
        <f>$AF$5</f>
        <v>12545691535</v>
      </c>
      <c r="S312" s="70">
        <f>$AE$5</f>
        <v>186368535</v>
      </c>
      <c r="T312" s="70">
        <f>$AD$5</f>
        <v>2820151</v>
      </c>
      <c r="U312" s="70">
        <f>$AC$5</f>
        <v>43515</v>
      </c>
      <c r="V312" s="70">
        <f>$AB$5</f>
        <v>685</v>
      </c>
      <c r="W312" s="71">
        <f>$AX$5</f>
        <v>97</v>
      </c>
      <c r="X312" s="16" t="str">
        <f>[1]!xDiv([1]!xMatDet(L301:W312),[1]!xMatDet(L313:W324))</f>
        <v>2097963.17730207077367711906108</v>
      </c>
    </row>
    <row r="313" spans="11:24">
      <c r="L313" s="39">
        <f>$AW$5</f>
        <v>6.3242912419945786E+41</v>
      </c>
      <c r="M313" s="39">
        <f>$AV$5</f>
        <v>8.3638183359412491E+39</v>
      </c>
      <c r="N313" s="39">
        <f>$AU$5</f>
        <v>1.1077700566821677E+38</v>
      </c>
      <c r="O313" s="39">
        <f>$AT$5</f>
        <v>1.4697437693587362E+36</v>
      </c>
      <c r="P313" s="39">
        <f>$AS$5</f>
        <v>1.9538613311576207E+34</v>
      </c>
      <c r="Q313" s="39">
        <f>$AR$5</f>
        <v>2.6034054115613975E+32</v>
      </c>
      <c r="R313" s="39">
        <f>$AQ$5</f>
        <v>3.4781605591867382E+30</v>
      </c>
      <c r="S313" s="39">
        <f>$AP$5</f>
        <v>4.6613881837492098E+28</v>
      </c>
      <c r="T313" s="39">
        <f>$AO$5</f>
        <v>6.2701584820619147E+26</v>
      </c>
      <c r="U313" s="39">
        <f>$AN$5</f>
        <v>8.4708966672821023E+24</v>
      </c>
      <c r="V313" s="39">
        <f>$AM$5</f>
        <v>1.1503166289706361E+23</v>
      </c>
      <c r="W313" s="39">
        <f>$AL$5</f>
        <v>1.5716684413122047E+21</v>
      </c>
    </row>
    <row r="314" spans="11:24">
      <c r="L314" s="39">
        <f>$AV$5</f>
        <v>8.3638183359412491E+39</v>
      </c>
      <c r="M314" s="39">
        <f>$AU$5</f>
        <v>1.1077700566821677E+38</v>
      </c>
      <c r="N314" s="39">
        <f>$AT$5</f>
        <v>1.4697437693587362E+36</v>
      </c>
      <c r="O314" s="39">
        <f>$AS$5</f>
        <v>1.9538613311576207E+34</v>
      </c>
      <c r="P314" s="39">
        <f>$AR$5</f>
        <v>2.6034054115613975E+32</v>
      </c>
      <c r="Q314" s="39">
        <f>$AQ$5</f>
        <v>3.4781605591867382E+30</v>
      </c>
      <c r="R314" s="39">
        <f>$AP$5</f>
        <v>4.6613881837492098E+28</v>
      </c>
      <c r="S314" s="39">
        <f>$AO$5</f>
        <v>6.2701584820619147E+26</v>
      </c>
      <c r="T314" s="39">
        <f>$AN$5</f>
        <v>8.4708966672821023E+24</v>
      </c>
      <c r="U314" s="39">
        <f>$AM$5</f>
        <v>1.1503166289706361E+23</v>
      </c>
      <c r="V314" s="39">
        <f>$AL$5</f>
        <v>1.5716684413122047E+21</v>
      </c>
      <c r="W314" s="39">
        <f>$AK$5</f>
        <v>2.162994034885931E+19</v>
      </c>
    </row>
    <row r="315" spans="11:24">
      <c r="L315" s="39">
        <f>$AU$5</f>
        <v>1.1077700566821677E+38</v>
      </c>
      <c r="M315" s="39">
        <f>$AT$5</f>
        <v>1.4697437693587362E+36</v>
      </c>
      <c r="N315" s="39">
        <f>$AS$5</f>
        <v>1.9538613311576207E+34</v>
      </c>
      <c r="O315" s="39">
        <f>$AR$5</f>
        <v>2.6034054115613975E+32</v>
      </c>
      <c r="P315" s="39">
        <f>$AQ$5</f>
        <v>3.4781605591867382E+30</v>
      </c>
      <c r="Q315" s="39">
        <f>$AP$5</f>
        <v>4.6613881837492098E+28</v>
      </c>
      <c r="R315" s="39">
        <f>$AO$5</f>
        <v>6.2701584820619147E+26</v>
      </c>
      <c r="S315" s="39">
        <f>$AN$5</f>
        <v>8.4708966672821023E+24</v>
      </c>
      <c r="T315" s="39">
        <f>$AM$5</f>
        <v>1.1503166289706361E+23</v>
      </c>
      <c r="U315" s="39">
        <f>$AL$5</f>
        <v>1.5716684413122047E+21</v>
      </c>
      <c r="V315" s="39">
        <f>$AK$5</f>
        <v>2.162994034885931E+19</v>
      </c>
      <c r="W315" s="39">
        <f>$AJ$5</f>
        <v>3.0024635741202643E+17</v>
      </c>
    </row>
    <row r="316" spans="11:24">
      <c r="L316" s="39">
        <f>$AT$5</f>
        <v>1.4697437693587362E+36</v>
      </c>
      <c r="M316" s="39">
        <f>$AS$5</f>
        <v>1.9538613311576207E+34</v>
      </c>
      <c r="N316" s="39">
        <f>$AR$5</f>
        <v>2.6034054115613975E+32</v>
      </c>
      <c r="O316" s="39">
        <f>$AQ$5</f>
        <v>3.4781605591867382E+30</v>
      </c>
      <c r="P316" s="39">
        <f>$AP$5</f>
        <v>4.6613881837492098E+28</v>
      </c>
      <c r="Q316" s="39">
        <f>$AO$5</f>
        <v>6.2701584820619147E+26</v>
      </c>
      <c r="R316" s="39">
        <f>$AN$5</f>
        <v>8.4708966672821023E+24</v>
      </c>
      <c r="S316" s="39">
        <f>$AM$5</f>
        <v>1.1503166289706361E+23</v>
      </c>
      <c r="T316" s="39">
        <f>$AL$5</f>
        <v>1.5716684413122047E+21</v>
      </c>
      <c r="U316" s="39">
        <f>$AK$5</f>
        <v>2.162994034885931E+19</v>
      </c>
      <c r="V316" s="39">
        <f>$AJ$5</f>
        <v>3.0024635741202643E+17</v>
      </c>
      <c r="W316" s="39">
        <f>$AI$5</f>
        <v>4210038387792135</v>
      </c>
    </row>
    <row r="317" spans="11:24">
      <c r="L317" s="39">
        <f>$AS$5</f>
        <v>1.9538613311576207E+34</v>
      </c>
      <c r="M317" s="39">
        <f>$AR$5</f>
        <v>2.6034054115613975E+32</v>
      </c>
      <c r="N317" s="39">
        <f>$AQ$5</f>
        <v>3.4781605591867382E+30</v>
      </c>
      <c r="O317" s="39">
        <f>$AP$5</f>
        <v>4.6613881837492098E+28</v>
      </c>
      <c r="P317" s="39">
        <f>$AO$5</f>
        <v>6.2701584820619147E+26</v>
      </c>
      <c r="Q317" s="39">
        <f>$AN$5</f>
        <v>8.4708966672821023E+24</v>
      </c>
      <c r="R317" s="39">
        <f>$AM$5</f>
        <v>1.1503166289706361E+23</v>
      </c>
      <c r="S317" s="39">
        <f>$AL$5</f>
        <v>1.5716684413122047E+21</v>
      </c>
      <c r="T317" s="39">
        <f>$AK$5</f>
        <v>2.162994034885931E+19</v>
      </c>
      <c r="U317" s="39">
        <f>$AJ$5</f>
        <v>3.0024635741202643E+17</v>
      </c>
      <c r="V317" s="39">
        <f>$AI$5</f>
        <v>4210038387792135</v>
      </c>
      <c r="W317" s="39">
        <f>$AH$5</f>
        <v>59732129675791</v>
      </c>
    </row>
    <row r="318" spans="11:24">
      <c r="L318" s="39">
        <f>$AR$5</f>
        <v>2.6034054115613975E+32</v>
      </c>
      <c r="M318" s="39">
        <f>$AQ$5</f>
        <v>3.4781605591867382E+30</v>
      </c>
      <c r="N318" s="39">
        <f>$AP$5</f>
        <v>4.6613881837492098E+28</v>
      </c>
      <c r="O318" s="39">
        <f>$AO$5</f>
        <v>6.2701584820619147E+26</v>
      </c>
      <c r="P318" s="39">
        <f>$AN$5</f>
        <v>8.4708966672821023E+24</v>
      </c>
      <c r="Q318" s="39">
        <f>$AM$5</f>
        <v>1.1503166289706361E+23</v>
      </c>
      <c r="R318" s="39">
        <f>$AL$5</f>
        <v>1.5716684413122047E+21</v>
      </c>
      <c r="S318" s="39">
        <f>$AK$5</f>
        <v>2.162994034885931E+19</v>
      </c>
      <c r="T318" s="39">
        <f>$AJ$5</f>
        <v>3.0024635741202643E+17</v>
      </c>
      <c r="U318" s="39">
        <f>$AI$5</f>
        <v>4210038387792135</v>
      </c>
      <c r="V318" s="39">
        <f>$AH$5</f>
        <v>59732129675791</v>
      </c>
      <c r="W318" s="39">
        <f>$AG$5</f>
        <v>859047860295</v>
      </c>
    </row>
    <row r="319" spans="11:24">
      <c r="L319" s="39">
        <f>$AQ$5</f>
        <v>3.4781605591867382E+30</v>
      </c>
      <c r="M319" s="39">
        <f>$AP$5</f>
        <v>4.6613881837492098E+28</v>
      </c>
      <c r="N319" s="39">
        <f>$AO$5</f>
        <v>6.2701584820619147E+26</v>
      </c>
      <c r="O319" s="39">
        <f>$AN$5</f>
        <v>8.4708966672821023E+24</v>
      </c>
      <c r="P319" s="39">
        <f>$AM$5</f>
        <v>1.1503166289706361E+23</v>
      </c>
      <c r="Q319" s="39">
        <f>$AL$5</f>
        <v>1.5716684413122047E+21</v>
      </c>
      <c r="R319" s="39">
        <f>$AK$5</f>
        <v>2.162994034885931E+19</v>
      </c>
      <c r="S319" s="39">
        <f>$AJ$5</f>
        <v>3.0024635741202643E+17</v>
      </c>
      <c r="T319" s="39">
        <f>$AI$5</f>
        <v>4210038387792135</v>
      </c>
      <c r="U319" s="39">
        <f>$AH$5</f>
        <v>59732129675791</v>
      </c>
      <c r="V319" s="39">
        <f>$AG$5</f>
        <v>859047860295</v>
      </c>
      <c r="W319" s="39">
        <f>$AF$5</f>
        <v>12545691535</v>
      </c>
    </row>
    <row r="320" spans="11:24">
      <c r="L320" s="39">
        <f>$AP$5</f>
        <v>4.6613881837492098E+28</v>
      </c>
      <c r="M320" s="39">
        <f>$AO$5</f>
        <v>6.2701584820619147E+26</v>
      </c>
      <c r="N320" s="39">
        <f>$AN$5</f>
        <v>8.4708966672821023E+24</v>
      </c>
      <c r="O320" s="39">
        <f>$AM$5</f>
        <v>1.1503166289706361E+23</v>
      </c>
      <c r="P320" s="39">
        <f>$AL$5</f>
        <v>1.5716684413122047E+21</v>
      </c>
      <c r="Q320" s="39">
        <f>$AK$5</f>
        <v>2.162994034885931E+19</v>
      </c>
      <c r="R320" s="39">
        <f>$AJ$5</f>
        <v>3.0024635741202643E+17</v>
      </c>
      <c r="S320" s="39">
        <f>$AI$5</f>
        <v>4210038387792135</v>
      </c>
      <c r="T320" s="39">
        <f>$AH$5</f>
        <v>59732129675791</v>
      </c>
      <c r="U320" s="39">
        <f>$AG$5</f>
        <v>859047860295</v>
      </c>
      <c r="V320" s="39">
        <f>$AF$5</f>
        <v>12545691535</v>
      </c>
      <c r="W320" s="39">
        <f>$AE$5</f>
        <v>186368535</v>
      </c>
    </row>
    <row r="321" spans="12:23">
      <c r="L321" s="39">
        <f>$AO$5</f>
        <v>6.2701584820619147E+26</v>
      </c>
      <c r="M321" s="39">
        <f>$AN$5</f>
        <v>8.4708966672821023E+24</v>
      </c>
      <c r="N321" s="39">
        <f>$AM$5</f>
        <v>1.1503166289706361E+23</v>
      </c>
      <c r="O321" s="39">
        <f>$AL$5</f>
        <v>1.5716684413122047E+21</v>
      </c>
      <c r="P321" s="39">
        <f>$AK$5</f>
        <v>2.162994034885931E+19</v>
      </c>
      <c r="Q321" s="39">
        <f>$AJ$5</f>
        <v>3.0024635741202643E+17</v>
      </c>
      <c r="R321" s="39">
        <f>$AI$5</f>
        <v>4210038387792135</v>
      </c>
      <c r="S321" s="39">
        <f>$AH$5</f>
        <v>59732129675791</v>
      </c>
      <c r="T321" s="39">
        <f>$AG$5</f>
        <v>859047860295</v>
      </c>
      <c r="U321" s="39">
        <f>$AF$5</f>
        <v>12545691535</v>
      </c>
      <c r="V321" s="39">
        <f>$AE$5</f>
        <v>186368535</v>
      </c>
      <c r="W321" s="39">
        <f>$AD$5</f>
        <v>2820151</v>
      </c>
    </row>
    <row r="322" spans="12:23">
      <c r="L322" s="39">
        <f>$AN$5</f>
        <v>8.4708966672821023E+24</v>
      </c>
      <c r="M322" s="39">
        <f>$AM$5</f>
        <v>1.1503166289706361E+23</v>
      </c>
      <c r="N322" s="39">
        <f>$AL$5</f>
        <v>1.5716684413122047E+21</v>
      </c>
      <c r="O322" s="39">
        <f>$AK$5</f>
        <v>2.162994034885931E+19</v>
      </c>
      <c r="P322" s="39">
        <f>$AJ$5</f>
        <v>3.0024635741202643E+17</v>
      </c>
      <c r="Q322" s="39">
        <f>$AI$5</f>
        <v>4210038387792135</v>
      </c>
      <c r="R322" s="39">
        <f>$AH$5</f>
        <v>59732129675791</v>
      </c>
      <c r="S322" s="39">
        <f>$AG$5</f>
        <v>859047860295</v>
      </c>
      <c r="T322" s="39">
        <f>$AF$5</f>
        <v>12545691535</v>
      </c>
      <c r="U322" s="39">
        <f>$AE$5</f>
        <v>186368535</v>
      </c>
      <c r="V322" s="39">
        <f>$AD$5</f>
        <v>2820151</v>
      </c>
      <c r="W322" s="39">
        <f>$AC$5</f>
        <v>43515</v>
      </c>
    </row>
    <row r="323" spans="12:23">
      <c r="L323" s="39">
        <f>$AM$5</f>
        <v>1.1503166289706361E+23</v>
      </c>
      <c r="M323" s="39">
        <f>$AL$5</f>
        <v>1.5716684413122047E+21</v>
      </c>
      <c r="N323" s="39">
        <f>$AK$5</f>
        <v>2.162994034885931E+19</v>
      </c>
      <c r="O323" s="39">
        <f>$AJ$5</f>
        <v>3.0024635741202643E+17</v>
      </c>
      <c r="P323" s="39">
        <f>$AI$5</f>
        <v>4210038387792135</v>
      </c>
      <c r="Q323" s="39">
        <f>$AH$5</f>
        <v>59732129675791</v>
      </c>
      <c r="R323" s="39">
        <f>$AG$5</f>
        <v>859047860295</v>
      </c>
      <c r="S323" s="39">
        <f>$AF$5</f>
        <v>12545691535</v>
      </c>
      <c r="T323" s="39">
        <f>$AE$5</f>
        <v>186368535</v>
      </c>
      <c r="U323" s="39">
        <f>$AD$5</f>
        <v>2820151</v>
      </c>
      <c r="V323" s="39">
        <f>$AC$5</f>
        <v>43515</v>
      </c>
      <c r="W323" s="39">
        <f>$AB$5</f>
        <v>685</v>
      </c>
    </row>
    <row r="324" spans="12:23">
      <c r="L324" s="39">
        <f>$AL$5</f>
        <v>1.5716684413122047E+21</v>
      </c>
      <c r="M324" s="39">
        <f>$AK$5</f>
        <v>2.162994034885931E+19</v>
      </c>
      <c r="N324" s="39">
        <f>$AJ$5</f>
        <v>3.0024635741202643E+17</v>
      </c>
      <c r="O324" s="39">
        <f>$AI$5</f>
        <v>4210038387792135</v>
      </c>
      <c r="P324" s="39">
        <f>$AH$5</f>
        <v>59732129675791</v>
      </c>
      <c r="Q324" s="39">
        <f>$AG$5</f>
        <v>859047860295</v>
      </c>
      <c r="R324" s="39">
        <f>$AF$5</f>
        <v>12545691535</v>
      </c>
      <c r="S324" s="39">
        <f>$AE$5</f>
        <v>186368535</v>
      </c>
      <c r="T324" s="39">
        <f>$AD$5</f>
        <v>2820151</v>
      </c>
      <c r="U324" s="39">
        <f>$AC$5</f>
        <v>43515</v>
      </c>
      <c r="V324" s="39">
        <f>$AB$5</f>
        <v>685</v>
      </c>
      <c r="W324" s="39">
        <f>$AB$2</f>
        <v>11</v>
      </c>
    </row>
  </sheetData>
  <mergeCells count="1">
    <mergeCell ref="A1:BN1"/>
  </mergeCells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>
  <sheetPr codeName="Hoja38"/>
  <dimension ref="A1:AO1001"/>
  <sheetViews>
    <sheetView topLeftCell="AB1" workbookViewId="0">
      <selection activeCell="AK9" sqref="AK9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11</v>
      </c>
      <c r="E1" s="139" t="s">
        <v>84</v>
      </c>
      <c r="F1" s="140"/>
      <c r="H1" s="83" t="s">
        <v>85</v>
      </c>
      <c r="I1" s="84">
        <f>LARGE(A1:A5000,E2)</f>
        <v>0.91646836511790752</v>
      </c>
      <c r="O1" s="85" t="s">
        <v>86</v>
      </c>
      <c r="P1" s="86">
        <f>SUM(P4:P5000)</f>
        <v>11</v>
      </c>
      <c r="Q1" s="87">
        <f>SUM(Q4:Q5000)</f>
        <v>1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11'!BM7</f>
        <v>0.2792912982404232</v>
      </c>
      <c r="C2" s="89" t="s">
        <v>88</v>
      </c>
      <c r="D2" s="90">
        <v>3</v>
      </c>
      <c r="E2" s="91">
        <v>1</v>
      </c>
      <c r="F2" s="86">
        <f>SMALL(A$2:A$5000,E2)</f>
        <v>-0.74520036764442921</v>
      </c>
      <c r="H2" s="92" t="s">
        <v>89</v>
      </c>
      <c r="I2" s="93">
        <f>SMALL(A1:A5000,E2)</f>
        <v>-0.74520036764442921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11'!BM8</f>
        <v>9.0178232640028E-2</v>
      </c>
      <c r="C3" s="97" t="s">
        <v>101</v>
      </c>
      <c r="D3" s="90">
        <v>1</v>
      </c>
      <c r="E3" s="98">
        <f>E2+1</f>
        <v>2</v>
      </c>
      <c r="F3" s="99">
        <f t="shared" ref="F3:F12" si="0">SMALL(A$2:A$5000,E3)</f>
        <v>-0.71978610940277576</v>
      </c>
      <c r="H3" s="100"/>
      <c r="I3" s="93">
        <f>+I1-I2</f>
        <v>1.6616687327623367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4.3542341311948209E-2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11'!BM9</f>
        <v>8.5083877667784691E-2</v>
      </c>
      <c r="E4" s="98">
        <f t="shared" ref="E4:E67" si="1">E3+1</f>
        <v>3</v>
      </c>
      <c r="F4" s="99">
        <f t="shared" si="0"/>
        <v>-0.23980834148824215</v>
      </c>
      <c r="H4" s="106"/>
      <c r="I4" s="107">
        <v>0.05</v>
      </c>
      <c r="K4" s="108">
        <f>$I$2-POWER(10,-$D$2)</f>
        <v>-0.74620036764442921</v>
      </c>
      <c r="L4" s="109">
        <f>K4+$I$4-POWER(10,-$D$3)</f>
        <v>-0.79620036764442914</v>
      </c>
      <c r="M4" s="91">
        <f>K4-5*10^-(D$2+1)</f>
        <v>-0.74670036764442915</v>
      </c>
      <c r="N4" s="110">
        <f>L4+5*10^-(D$2+1)</f>
        <v>-0.7957003676444292</v>
      </c>
      <c r="O4" s="111">
        <f>AVERAGE(K4,L4)</f>
        <v>-0.77120036764442923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-4.8090111125599251E-8</v>
      </c>
      <c r="AF4" s="92" t="s">
        <v>108</v>
      </c>
      <c r="AG4" s="105">
        <f>KURT(A2:A5000)</f>
        <v>0.82210360614914002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11'!BM10</f>
        <v>-0.23980834148824215</v>
      </c>
      <c r="E5" s="98">
        <f t="shared" si="1"/>
        <v>4</v>
      </c>
      <c r="F5" s="99">
        <f t="shared" si="0"/>
        <v>-4.4349242001771927E-2</v>
      </c>
      <c r="K5" s="114">
        <f>L4+10^(-$D$2)</f>
        <v>-0.79520036764442914</v>
      </c>
      <c r="L5" s="115">
        <f>K5+$I$4-POWER(10,-$D$2)</f>
        <v>-0.7462003676444291</v>
      </c>
      <c r="M5" s="98">
        <f t="shared" ref="M5:M68" si="2">K5-5*10^-(D$2+1)</f>
        <v>-0.79570036764442909</v>
      </c>
      <c r="N5" s="116">
        <f t="shared" ref="N5:N68" si="3">L5+5*10^-(D$2+1)</f>
        <v>-0.74570036764442915</v>
      </c>
      <c r="O5" s="117">
        <f t="shared" ref="O5:O68" si="4">AVERAGE(K5,L5)</f>
        <v>-0.77070036764442906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2.5210842490196228E-2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11'!BM11</f>
        <v>-0.74520036764442921</v>
      </c>
      <c r="E6" s="98">
        <f t="shared" si="1"/>
        <v>5</v>
      </c>
      <c r="F6" s="99">
        <f t="shared" si="0"/>
        <v>-8.5872411727905273E-4</v>
      </c>
      <c r="H6" s="139" t="s">
        <v>110</v>
      </c>
      <c r="I6" s="140"/>
      <c r="K6" s="114">
        <f t="shared" ref="K6:K69" si="8">L5+10^(-$D$2)</f>
        <v>-0.7452003676444291</v>
      </c>
      <c r="L6" s="115">
        <f t="shared" ref="L6:L69" si="9">K6+$I$4-POWER(10,-$D$2)</f>
        <v>-0.69620036764442905</v>
      </c>
      <c r="M6" s="98">
        <f t="shared" si="2"/>
        <v>-0.74570036764442904</v>
      </c>
      <c r="N6" s="116">
        <f t="shared" si="3"/>
        <v>-0.69570036764442911</v>
      </c>
      <c r="O6" s="117">
        <f t="shared" si="4"/>
        <v>-0.72070036764442902</v>
      </c>
      <c r="P6" s="98">
        <f t="shared" si="5"/>
        <v>2</v>
      </c>
      <c r="Q6" s="118">
        <f t="shared" si="6"/>
        <v>0.18181818181818182</v>
      </c>
      <c r="R6" s="98">
        <f t="shared" ref="R6:R69" si="10">+P6+R5</f>
        <v>2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11'!BM12</f>
        <v>-0.71978610940277576</v>
      </c>
      <c r="E7" s="98">
        <f t="shared" si="1"/>
        <v>6</v>
      </c>
      <c r="F7" s="99">
        <f t="shared" si="0"/>
        <v>2.5210842490196228E-2</v>
      </c>
      <c r="H7" s="141">
        <f>+N7-M7</f>
        <v>4.9999999999999933E-2</v>
      </c>
      <c r="I7" s="142"/>
      <c r="K7" s="114">
        <f t="shared" si="8"/>
        <v>-0.69520036764442905</v>
      </c>
      <c r="L7" s="115">
        <f t="shared" si="9"/>
        <v>-0.64620036764442901</v>
      </c>
      <c r="M7" s="98">
        <f t="shared" si="2"/>
        <v>-0.695700367644429</v>
      </c>
      <c r="N7" s="116">
        <f t="shared" si="3"/>
        <v>-0.64570036764442906</v>
      </c>
      <c r="O7" s="117">
        <f t="shared" si="4"/>
        <v>-0.67070036764442897</v>
      </c>
      <c r="P7" s="98">
        <f t="shared" si="5"/>
        <v>0</v>
      </c>
      <c r="Q7" s="118">
        <f t="shared" si="6"/>
        <v>0</v>
      </c>
      <c r="R7" s="98">
        <f t="shared" si="10"/>
        <v>2</v>
      </c>
      <c r="S7" s="119">
        <f t="shared" si="7"/>
        <v>2</v>
      </c>
      <c r="AH7" s="124"/>
      <c r="AI7" s="124"/>
      <c r="AJ7" s="103" t="s">
        <v>112</v>
      </c>
      <c r="AK7" s="125">
        <f>$D$1*(POWER($AG$3,2)/6+(POWER(($AG$4-3),2)/24))</f>
        <v>2.1774575369691305</v>
      </c>
      <c r="AL7" s="39"/>
      <c r="AM7" s="39"/>
      <c r="AN7" s="39"/>
      <c r="AO7" s="104"/>
    </row>
    <row r="8" spans="1:41">
      <c r="A8" s="119">
        <f>+'MODELO 11'!BM13</f>
        <v>2.5210842490196228E-2</v>
      </c>
      <c r="E8" s="98">
        <f t="shared" si="1"/>
        <v>7</v>
      </c>
      <c r="F8" s="99">
        <f t="shared" si="0"/>
        <v>8.5083877667784691E-2</v>
      </c>
      <c r="K8" s="114">
        <f t="shared" si="8"/>
        <v>-0.64520036764442901</v>
      </c>
      <c r="L8" s="115">
        <f t="shared" si="9"/>
        <v>-0.59620036764442896</v>
      </c>
      <c r="M8" s="98">
        <f t="shared" si="2"/>
        <v>-0.64570036764442895</v>
      </c>
      <c r="N8" s="116">
        <f t="shared" si="3"/>
        <v>-0.59570036764442902</v>
      </c>
      <c r="O8" s="117">
        <f t="shared" si="4"/>
        <v>-0.62070036764442893</v>
      </c>
      <c r="P8" s="98">
        <f t="shared" si="5"/>
        <v>0</v>
      </c>
      <c r="Q8" s="118">
        <f t="shared" si="6"/>
        <v>0</v>
      </c>
      <c r="R8" s="98">
        <f t="shared" si="10"/>
        <v>2</v>
      </c>
      <c r="S8" s="119">
        <f t="shared" si="7"/>
        <v>2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11'!BM14</f>
        <v>0.35376963950693607</v>
      </c>
      <c r="E9" s="98">
        <f t="shared" si="1"/>
        <v>8</v>
      </c>
      <c r="F9" s="99">
        <f t="shared" si="0"/>
        <v>9.0178232640028E-2</v>
      </c>
      <c r="K9" s="114">
        <f t="shared" si="8"/>
        <v>-0.59520036764442896</v>
      </c>
      <c r="L9" s="115">
        <f t="shared" si="9"/>
        <v>-0.54620036764442892</v>
      </c>
      <c r="M9" s="98">
        <f t="shared" si="2"/>
        <v>-0.59570036764442891</v>
      </c>
      <c r="N9" s="116">
        <f t="shared" si="3"/>
        <v>-0.54570036764442897</v>
      </c>
      <c r="O9" s="117">
        <f t="shared" si="4"/>
        <v>-0.57070036764442889</v>
      </c>
      <c r="P9" s="98">
        <f t="shared" si="5"/>
        <v>0</v>
      </c>
      <c r="Q9" s="118">
        <f t="shared" si="6"/>
        <v>0</v>
      </c>
      <c r="R9" s="98">
        <f t="shared" si="10"/>
        <v>2</v>
      </c>
      <c r="S9" s="119">
        <f t="shared" si="7"/>
        <v>2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>
        <f>+'MODELO 11'!BM15</f>
        <v>0.91646836511790752</v>
      </c>
      <c r="E10" s="98">
        <f t="shared" si="1"/>
        <v>9</v>
      </c>
      <c r="F10" s="99">
        <f t="shared" si="0"/>
        <v>0.2792912982404232</v>
      </c>
      <c r="K10" s="114">
        <f t="shared" si="8"/>
        <v>-0.54520036764442892</v>
      </c>
      <c r="L10" s="115">
        <f t="shared" si="9"/>
        <v>-0.49620036764442893</v>
      </c>
      <c r="M10" s="98">
        <f t="shared" si="2"/>
        <v>-0.54570036764442886</v>
      </c>
      <c r="N10" s="116">
        <f t="shared" si="3"/>
        <v>-0.49570036764442893</v>
      </c>
      <c r="O10" s="117">
        <f t="shared" si="4"/>
        <v>-0.52070036764442895</v>
      </c>
      <c r="P10" s="98">
        <f t="shared" si="5"/>
        <v>0</v>
      </c>
      <c r="Q10" s="118">
        <f t="shared" si="6"/>
        <v>0</v>
      </c>
      <c r="R10" s="98">
        <f t="shared" si="10"/>
        <v>2</v>
      </c>
      <c r="S10" s="119">
        <f t="shared" si="7"/>
        <v>2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>
        <f>+'MODELO 11'!BM16</f>
        <v>-8.5872411727905273E-4</v>
      </c>
      <c r="E11" s="98">
        <f t="shared" si="1"/>
        <v>10</v>
      </c>
      <c r="F11" s="99">
        <f t="shared" si="0"/>
        <v>0.35376963950693607</v>
      </c>
      <c r="K11" s="114">
        <f t="shared" si="8"/>
        <v>-0.49520036764442893</v>
      </c>
      <c r="L11" s="115">
        <f t="shared" si="9"/>
        <v>-0.44620036764442894</v>
      </c>
      <c r="M11" s="98">
        <f t="shared" si="2"/>
        <v>-0.49570036764442893</v>
      </c>
      <c r="N11" s="116">
        <f t="shared" si="3"/>
        <v>-0.44570036764442894</v>
      </c>
      <c r="O11" s="117">
        <f t="shared" si="4"/>
        <v>-0.47070036764442891</v>
      </c>
      <c r="P11" s="98">
        <f t="shared" si="5"/>
        <v>0</v>
      </c>
      <c r="Q11" s="118">
        <f t="shared" si="6"/>
        <v>0</v>
      </c>
      <c r="R11" s="98">
        <f t="shared" si="10"/>
        <v>2</v>
      </c>
      <c r="S11" s="119">
        <f t="shared" si="7"/>
        <v>2</v>
      </c>
      <c r="AJ11" s="120"/>
      <c r="AK11" s="39"/>
      <c r="AL11" s="39"/>
      <c r="AM11" s="39"/>
      <c r="AN11" s="39"/>
      <c r="AO11" s="104"/>
    </row>
    <row r="12" spans="1:41">
      <c r="A12" s="119">
        <f>+'MODELO 11'!BM17</f>
        <v>-4.4349242001771927E-2</v>
      </c>
      <c r="E12" s="98">
        <f t="shared" si="1"/>
        <v>11</v>
      </c>
      <c r="F12" s="99">
        <f t="shared" si="0"/>
        <v>0.91646836511790752</v>
      </c>
      <c r="K12" s="114">
        <f t="shared" si="8"/>
        <v>-0.44520036764442894</v>
      </c>
      <c r="L12" s="115">
        <f t="shared" si="9"/>
        <v>-0.39620036764442895</v>
      </c>
      <c r="M12" s="98">
        <f t="shared" si="2"/>
        <v>-0.44570036764442894</v>
      </c>
      <c r="N12" s="116">
        <f t="shared" si="3"/>
        <v>-0.39570036764442895</v>
      </c>
      <c r="O12" s="117">
        <f t="shared" si="4"/>
        <v>-0.42070036764442897</v>
      </c>
      <c r="P12" s="98">
        <f t="shared" si="5"/>
        <v>0</v>
      </c>
      <c r="Q12" s="118">
        <f t="shared" si="6"/>
        <v>0</v>
      </c>
      <c r="R12" s="98">
        <f t="shared" si="10"/>
        <v>2</v>
      </c>
      <c r="S12" s="119">
        <f t="shared" si="7"/>
        <v>2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-0.39520036764442895</v>
      </c>
      <c r="L13" s="115">
        <f t="shared" si="9"/>
        <v>-0.34620036764442896</v>
      </c>
      <c r="M13" s="98">
        <f t="shared" si="2"/>
        <v>-0.39570036764442895</v>
      </c>
      <c r="N13" s="116">
        <f t="shared" si="3"/>
        <v>-0.34570036764442896</v>
      </c>
      <c r="O13" s="117">
        <f t="shared" si="4"/>
        <v>-0.37070036764442893</v>
      </c>
      <c r="P13" s="98">
        <f t="shared" si="5"/>
        <v>0</v>
      </c>
      <c r="Q13" s="118">
        <f t="shared" si="6"/>
        <v>0</v>
      </c>
      <c r="R13" s="98">
        <f t="shared" si="10"/>
        <v>2</v>
      </c>
      <c r="S13" s="119">
        <f t="shared" si="7"/>
        <v>2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-0.34520036764442896</v>
      </c>
      <c r="L14" s="115">
        <f t="shared" si="9"/>
        <v>-0.29620036764442897</v>
      </c>
      <c r="M14" s="98">
        <f t="shared" si="2"/>
        <v>-0.34570036764442896</v>
      </c>
      <c r="N14" s="116">
        <f t="shared" si="3"/>
        <v>-0.29570036764442897</v>
      </c>
      <c r="O14" s="117">
        <f t="shared" si="4"/>
        <v>-0.320700367644429</v>
      </c>
      <c r="P14" s="98">
        <f t="shared" si="5"/>
        <v>0</v>
      </c>
      <c r="Q14" s="118">
        <f t="shared" si="6"/>
        <v>0</v>
      </c>
      <c r="R14" s="98">
        <f t="shared" si="10"/>
        <v>2</v>
      </c>
      <c r="S14" s="119">
        <f t="shared" si="7"/>
        <v>2</v>
      </c>
    </row>
    <row r="15" spans="1:41">
      <c r="A15" s="119"/>
      <c r="E15" s="98">
        <f t="shared" si="1"/>
        <v>14</v>
      </c>
      <c r="F15" s="99"/>
      <c r="K15" s="114">
        <f t="shared" si="8"/>
        <v>-0.29520036764442897</v>
      </c>
      <c r="L15" s="115">
        <f t="shared" si="9"/>
        <v>-0.24620036764442899</v>
      </c>
      <c r="M15" s="98">
        <f t="shared" si="2"/>
        <v>-0.29570036764442897</v>
      </c>
      <c r="N15" s="116">
        <f t="shared" si="3"/>
        <v>-0.24570036764442899</v>
      </c>
      <c r="O15" s="117">
        <f t="shared" si="4"/>
        <v>-0.27070036764442895</v>
      </c>
      <c r="P15" s="98">
        <f t="shared" si="5"/>
        <v>0</v>
      </c>
      <c r="Q15" s="118">
        <f t="shared" si="6"/>
        <v>0</v>
      </c>
      <c r="R15" s="98">
        <f t="shared" si="10"/>
        <v>2</v>
      </c>
      <c r="S15" s="119">
        <f t="shared" si="7"/>
        <v>2</v>
      </c>
    </row>
    <row r="16" spans="1:41">
      <c r="A16" s="119"/>
      <c r="E16" s="98">
        <f t="shared" si="1"/>
        <v>15</v>
      </c>
      <c r="F16" s="99"/>
      <c r="K16" s="114">
        <f t="shared" si="8"/>
        <v>-0.24520036764442898</v>
      </c>
      <c r="L16" s="115">
        <f t="shared" si="9"/>
        <v>-0.196200367644429</v>
      </c>
      <c r="M16" s="98">
        <f t="shared" si="2"/>
        <v>-0.24570036764442899</v>
      </c>
      <c r="N16" s="116">
        <f t="shared" si="3"/>
        <v>-0.195700367644429</v>
      </c>
      <c r="O16" s="117">
        <f t="shared" si="4"/>
        <v>-0.22070036764442899</v>
      </c>
      <c r="P16" s="98">
        <f t="shared" si="5"/>
        <v>1</v>
      </c>
      <c r="Q16" s="118">
        <f t="shared" si="6"/>
        <v>9.0909090909090912E-2</v>
      </c>
      <c r="R16" s="98">
        <f t="shared" si="10"/>
        <v>3</v>
      </c>
      <c r="S16" s="119">
        <f t="shared" si="7"/>
        <v>2</v>
      </c>
    </row>
    <row r="17" spans="1:19">
      <c r="A17" s="119"/>
      <c r="E17" s="98">
        <f t="shared" si="1"/>
        <v>16</v>
      </c>
      <c r="F17" s="99"/>
      <c r="K17" s="114">
        <f t="shared" si="8"/>
        <v>-0.195200367644429</v>
      </c>
      <c r="L17" s="115">
        <f t="shared" si="9"/>
        <v>-0.14620036764442901</v>
      </c>
      <c r="M17" s="98">
        <f t="shared" si="2"/>
        <v>-0.195700367644429</v>
      </c>
      <c r="N17" s="116">
        <f t="shared" si="3"/>
        <v>-0.14570036764442901</v>
      </c>
      <c r="O17" s="117">
        <f t="shared" si="4"/>
        <v>-0.170700367644429</v>
      </c>
      <c r="P17" s="98">
        <f t="shared" si="5"/>
        <v>0</v>
      </c>
      <c r="Q17" s="118">
        <f t="shared" si="6"/>
        <v>0</v>
      </c>
      <c r="R17" s="98">
        <f t="shared" si="10"/>
        <v>3</v>
      </c>
      <c r="S17" s="119">
        <f t="shared" si="7"/>
        <v>3</v>
      </c>
    </row>
    <row r="18" spans="1:19">
      <c r="A18" s="119"/>
      <c r="E18" s="98">
        <f t="shared" si="1"/>
        <v>17</v>
      </c>
      <c r="F18" s="99"/>
      <c r="K18" s="114">
        <f t="shared" si="8"/>
        <v>-0.14520036764442901</v>
      </c>
      <c r="L18" s="115">
        <f t="shared" si="9"/>
        <v>-9.6200367644429005E-2</v>
      </c>
      <c r="M18" s="98">
        <f t="shared" si="2"/>
        <v>-0.14570036764442901</v>
      </c>
      <c r="N18" s="116">
        <f t="shared" si="3"/>
        <v>-9.5700367644429005E-2</v>
      </c>
      <c r="O18" s="117">
        <f t="shared" si="4"/>
        <v>-0.12070036764442901</v>
      </c>
      <c r="P18" s="98">
        <f t="shared" si="5"/>
        <v>0</v>
      </c>
      <c r="Q18" s="118">
        <f t="shared" si="6"/>
        <v>0</v>
      </c>
      <c r="R18" s="98">
        <f t="shared" si="10"/>
        <v>3</v>
      </c>
      <c r="S18" s="119">
        <f t="shared" si="7"/>
        <v>3</v>
      </c>
    </row>
    <row r="19" spans="1:19">
      <c r="A19" s="119"/>
      <c r="E19" s="98">
        <f t="shared" si="1"/>
        <v>18</v>
      </c>
      <c r="F19" s="99"/>
      <c r="K19" s="114">
        <f t="shared" si="8"/>
        <v>-9.5200367644429004E-2</v>
      </c>
      <c r="L19" s="115">
        <f t="shared" si="9"/>
        <v>-4.6200367644429002E-2</v>
      </c>
      <c r="M19" s="98">
        <f t="shared" si="2"/>
        <v>-9.5700367644429005E-2</v>
      </c>
      <c r="N19" s="116">
        <f t="shared" si="3"/>
        <v>-4.5700367644429002E-2</v>
      </c>
      <c r="O19" s="117">
        <f t="shared" si="4"/>
        <v>-7.0700367644428996E-2</v>
      </c>
      <c r="P19" s="98">
        <f t="shared" si="5"/>
        <v>0</v>
      </c>
      <c r="Q19" s="118">
        <f t="shared" si="6"/>
        <v>0</v>
      </c>
      <c r="R19" s="98">
        <f t="shared" si="10"/>
        <v>3</v>
      </c>
      <c r="S19" s="119">
        <f t="shared" si="7"/>
        <v>3</v>
      </c>
    </row>
    <row r="20" spans="1:19">
      <c r="A20" s="119"/>
      <c r="E20" s="98">
        <f t="shared" si="1"/>
        <v>19</v>
      </c>
      <c r="F20" s="99"/>
      <c r="K20" s="114">
        <f t="shared" si="8"/>
        <v>-4.5200367644429001E-2</v>
      </c>
      <c r="L20" s="115">
        <f t="shared" si="9"/>
        <v>3.7996323555710013E-3</v>
      </c>
      <c r="M20" s="98">
        <f t="shared" si="2"/>
        <v>-4.5700367644429002E-2</v>
      </c>
      <c r="N20" s="116">
        <f t="shared" si="3"/>
        <v>4.2996323555710009E-3</v>
      </c>
      <c r="O20" s="117">
        <f t="shared" si="4"/>
        <v>-2.0700367644429001E-2</v>
      </c>
      <c r="P20" s="98">
        <f t="shared" si="5"/>
        <v>2</v>
      </c>
      <c r="Q20" s="118">
        <f t="shared" si="6"/>
        <v>0.18181818181818182</v>
      </c>
      <c r="R20" s="98">
        <f t="shared" si="10"/>
        <v>5</v>
      </c>
      <c r="S20" s="119">
        <f t="shared" si="7"/>
        <v>3</v>
      </c>
    </row>
    <row r="21" spans="1:19">
      <c r="A21" s="119"/>
      <c r="E21" s="98">
        <f t="shared" si="1"/>
        <v>20</v>
      </c>
      <c r="F21" s="99"/>
      <c r="K21" s="114">
        <f t="shared" si="8"/>
        <v>4.7996323555710013E-3</v>
      </c>
      <c r="L21" s="115">
        <f t="shared" si="9"/>
        <v>5.3799632355571003E-2</v>
      </c>
      <c r="M21" s="98">
        <f t="shared" si="2"/>
        <v>4.2996323555710009E-3</v>
      </c>
      <c r="N21" s="116">
        <f t="shared" si="3"/>
        <v>5.4299632355571004E-2</v>
      </c>
      <c r="O21" s="117">
        <f t="shared" si="4"/>
        <v>2.9299632355571002E-2</v>
      </c>
      <c r="P21" s="98">
        <f t="shared" si="5"/>
        <v>1</v>
      </c>
      <c r="Q21" s="118">
        <f t="shared" si="6"/>
        <v>9.0909090909090912E-2</v>
      </c>
      <c r="R21" s="98">
        <f t="shared" si="10"/>
        <v>6</v>
      </c>
      <c r="S21" s="119">
        <f t="shared" si="7"/>
        <v>5</v>
      </c>
    </row>
    <row r="22" spans="1:19">
      <c r="A22" s="119"/>
      <c r="E22" s="98">
        <f t="shared" si="1"/>
        <v>21</v>
      </c>
      <c r="F22" s="99"/>
      <c r="K22" s="114">
        <f t="shared" si="8"/>
        <v>5.4799632355571004E-2</v>
      </c>
      <c r="L22" s="115">
        <f t="shared" si="9"/>
        <v>0.10379963235557101</v>
      </c>
      <c r="M22" s="98">
        <f t="shared" si="2"/>
        <v>5.4299632355571004E-2</v>
      </c>
      <c r="N22" s="116">
        <f t="shared" si="3"/>
        <v>0.10429963235557101</v>
      </c>
      <c r="O22" s="117">
        <f t="shared" si="4"/>
        <v>7.9299632355570998E-2</v>
      </c>
      <c r="P22" s="98">
        <f t="shared" si="5"/>
        <v>2</v>
      </c>
      <c r="Q22" s="118">
        <f t="shared" si="6"/>
        <v>0.18181818181818182</v>
      </c>
      <c r="R22" s="98">
        <f t="shared" si="10"/>
        <v>8</v>
      </c>
      <c r="S22" s="119">
        <f t="shared" si="7"/>
        <v>6</v>
      </c>
    </row>
    <row r="23" spans="1:19">
      <c r="A23" s="119"/>
      <c r="E23" s="98">
        <f t="shared" si="1"/>
        <v>22</v>
      </c>
      <c r="F23" s="99"/>
      <c r="K23" s="114">
        <f t="shared" si="8"/>
        <v>0.10479963235557101</v>
      </c>
      <c r="L23" s="115">
        <f t="shared" si="9"/>
        <v>0.15379963235557101</v>
      </c>
      <c r="M23" s="98">
        <f t="shared" si="2"/>
        <v>0.10429963235557101</v>
      </c>
      <c r="N23" s="116">
        <f t="shared" si="3"/>
        <v>0.15429963235557101</v>
      </c>
      <c r="O23" s="117">
        <f t="shared" si="4"/>
        <v>0.12929963235557101</v>
      </c>
      <c r="P23" s="98">
        <f t="shared" si="5"/>
        <v>0</v>
      </c>
      <c r="Q23" s="118">
        <f t="shared" si="6"/>
        <v>0</v>
      </c>
      <c r="R23" s="98">
        <f t="shared" si="10"/>
        <v>8</v>
      </c>
      <c r="S23" s="119">
        <f t="shared" si="7"/>
        <v>8</v>
      </c>
    </row>
    <row r="24" spans="1:19">
      <c r="A24" s="119"/>
      <c r="E24" s="98">
        <f t="shared" si="1"/>
        <v>23</v>
      </c>
      <c r="F24" s="99"/>
      <c r="K24" s="114">
        <f t="shared" si="8"/>
        <v>0.15479963235557101</v>
      </c>
      <c r="L24" s="115">
        <f t="shared" si="9"/>
        <v>0.20379963235557103</v>
      </c>
      <c r="M24" s="98">
        <f t="shared" si="2"/>
        <v>0.15429963235557101</v>
      </c>
      <c r="N24" s="116">
        <f t="shared" si="3"/>
        <v>0.20429963235557103</v>
      </c>
      <c r="O24" s="117">
        <f t="shared" si="4"/>
        <v>0.179299632355571</v>
      </c>
      <c r="P24" s="98">
        <f t="shared" si="5"/>
        <v>0</v>
      </c>
      <c r="Q24" s="118">
        <f t="shared" si="6"/>
        <v>0</v>
      </c>
      <c r="R24" s="98">
        <f t="shared" si="10"/>
        <v>8</v>
      </c>
      <c r="S24" s="119">
        <f t="shared" si="7"/>
        <v>8</v>
      </c>
    </row>
    <row r="25" spans="1:19">
      <c r="A25" s="119"/>
      <c r="E25" s="98">
        <f t="shared" si="1"/>
        <v>24</v>
      </c>
      <c r="F25" s="99"/>
      <c r="K25" s="114">
        <f t="shared" si="8"/>
        <v>0.20479963235557103</v>
      </c>
      <c r="L25" s="115">
        <f t="shared" si="9"/>
        <v>0.25379963235557101</v>
      </c>
      <c r="M25" s="98">
        <f t="shared" si="2"/>
        <v>0.20429963235557103</v>
      </c>
      <c r="N25" s="116">
        <f t="shared" si="3"/>
        <v>0.25429963235557101</v>
      </c>
      <c r="O25" s="117">
        <f t="shared" si="4"/>
        <v>0.22929963235557102</v>
      </c>
      <c r="P25" s="98">
        <f t="shared" si="5"/>
        <v>0</v>
      </c>
      <c r="Q25" s="118">
        <f t="shared" si="6"/>
        <v>0</v>
      </c>
      <c r="R25" s="98">
        <f t="shared" si="10"/>
        <v>8</v>
      </c>
      <c r="S25" s="119">
        <f t="shared" si="7"/>
        <v>8</v>
      </c>
    </row>
    <row r="26" spans="1:19">
      <c r="A26" s="119"/>
      <c r="E26" s="98">
        <f t="shared" si="1"/>
        <v>25</v>
      </c>
      <c r="F26" s="99"/>
      <c r="K26" s="114">
        <f t="shared" si="8"/>
        <v>0.25479963235557102</v>
      </c>
      <c r="L26" s="115">
        <f t="shared" si="9"/>
        <v>0.303799632355571</v>
      </c>
      <c r="M26" s="98">
        <f t="shared" si="2"/>
        <v>0.25429963235557101</v>
      </c>
      <c r="N26" s="116">
        <f t="shared" si="3"/>
        <v>0.304299632355571</v>
      </c>
      <c r="O26" s="117">
        <f t="shared" si="4"/>
        <v>0.27929963235557098</v>
      </c>
      <c r="P26" s="98">
        <f t="shared" si="5"/>
        <v>1</v>
      </c>
      <c r="Q26" s="118">
        <f t="shared" si="6"/>
        <v>9.0909090909090912E-2</v>
      </c>
      <c r="R26" s="98">
        <f t="shared" si="10"/>
        <v>9</v>
      </c>
      <c r="S26" s="119">
        <f t="shared" si="7"/>
        <v>8</v>
      </c>
    </row>
    <row r="27" spans="1:19">
      <c r="A27" s="119"/>
      <c r="E27" s="98">
        <f t="shared" si="1"/>
        <v>26</v>
      </c>
      <c r="F27" s="99"/>
      <c r="K27" s="114">
        <f t="shared" si="8"/>
        <v>0.304799632355571</v>
      </c>
      <c r="L27" s="115">
        <f t="shared" si="9"/>
        <v>0.35379963235557099</v>
      </c>
      <c r="M27" s="98">
        <f t="shared" si="2"/>
        <v>0.304299632355571</v>
      </c>
      <c r="N27" s="116">
        <f t="shared" si="3"/>
        <v>0.35429963235557099</v>
      </c>
      <c r="O27" s="117">
        <f t="shared" si="4"/>
        <v>0.32929963235557103</v>
      </c>
      <c r="P27" s="98">
        <f t="shared" si="5"/>
        <v>1</v>
      </c>
      <c r="Q27" s="118">
        <f t="shared" si="6"/>
        <v>9.0909090909090912E-2</v>
      </c>
      <c r="R27" s="98">
        <f t="shared" si="10"/>
        <v>10</v>
      </c>
      <c r="S27" s="119">
        <f t="shared" si="7"/>
        <v>9</v>
      </c>
    </row>
    <row r="28" spans="1:19">
      <c r="A28" s="119"/>
      <c r="E28" s="98">
        <f t="shared" si="1"/>
        <v>27</v>
      </c>
      <c r="F28" s="99"/>
      <c r="K28" s="114">
        <f t="shared" si="8"/>
        <v>0.35479963235557099</v>
      </c>
      <c r="L28" s="115">
        <f t="shared" si="9"/>
        <v>0.40379963235557098</v>
      </c>
      <c r="M28" s="98">
        <f t="shared" si="2"/>
        <v>0.35429963235557099</v>
      </c>
      <c r="N28" s="116">
        <f t="shared" si="3"/>
        <v>0.40429963235557098</v>
      </c>
      <c r="O28" s="117">
        <f t="shared" si="4"/>
        <v>0.37929963235557096</v>
      </c>
      <c r="P28" s="98">
        <f t="shared" si="5"/>
        <v>0</v>
      </c>
      <c r="Q28" s="118">
        <f t="shared" si="6"/>
        <v>0</v>
      </c>
      <c r="R28" s="98">
        <f t="shared" si="10"/>
        <v>10</v>
      </c>
      <c r="S28" s="119">
        <f t="shared" si="7"/>
        <v>10</v>
      </c>
    </row>
    <row r="29" spans="1:19">
      <c r="A29" s="119"/>
      <c r="E29" s="98">
        <f t="shared" si="1"/>
        <v>28</v>
      </c>
      <c r="F29" s="99"/>
      <c r="K29" s="114">
        <f t="shared" si="8"/>
        <v>0.40479963235557098</v>
      </c>
      <c r="L29" s="115">
        <f t="shared" si="9"/>
        <v>0.45379963235557097</v>
      </c>
      <c r="M29" s="98">
        <f t="shared" si="2"/>
        <v>0.40429963235557098</v>
      </c>
      <c r="N29" s="116">
        <f t="shared" si="3"/>
        <v>0.45429963235557097</v>
      </c>
      <c r="O29" s="117">
        <f t="shared" si="4"/>
        <v>0.429299632355571</v>
      </c>
      <c r="P29" s="98">
        <f t="shared" si="5"/>
        <v>0</v>
      </c>
      <c r="Q29" s="118">
        <f t="shared" si="6"/>
        <v>0</v>
      </c>
      <c r="R29" s="98">
        <f t="shared" si="10"/>
        <v>10</v>
      </c>
      <c r="S29" s="119">
        <f t="shared" si="7"/>
        <v>10</v>
      </c>
    </row>
    <row r="30" spans="1:19">
      <c r="A30" s="119"/>
      <c r="E30" s="98">
        <f t="shared" si="1"/>
        <v>29</v>
      </c>
      <c r="F30" s="99"/>
      <c r="K30" s="114">
        <f t="shared" si="8"/>
        <v>0.45479963235557097</v>
      </c>
      <c r="L30" s="115">
        <f t="shared" si="9"/>
        <v>0.50379963235557101</v>
      </c>
      <c r="M30" s="98">
        <f t="shared" si="2"/>
        <v>0.45429963235557097</v>
      </c>
      <c r="N30" s="116">
        <f t="shared" si="3"/>
        <v>0.50429963235557096</v>
      </c>
      <c r="O30" s="117">
        <f t="shared" si="4"/>
        <v>0.47929963235557099</v>
      </c>
      <c r="P30" s="98">
        <f t="shared" si="5"/>
        <v>0</v>
      </c>
      <c r="Q30" s="118">
        <f t="shared" si="6"/>
        <v>0</v>
      </c>
      <c r="R30" s="98">
        <f t="shared" si="10"/>
        <v>10</v>
      </c>
      <c r="S30" s="119">
        <f t="shared" si="7"/>
        <v>10</v>
      </c>
    </row>
    <row r="31" spans="1:19">
      <c r="A31" s="119"/>
      <c r="E31" s="98">
        <f t="shared" si="1"/>
        <v>30</v>
      </c>
      <c r="F31" s="99"/>
      <c r="K31" s="114">
        <f t="shared" si="8"/>
        <v>0.50479963235557102</v>
      </c>
      <c r="L31" s="115">
        <f t="shared" si="9"/>
        <v>0.55379963235557106</v>
      </c>
      <c r="M31" s="98">
        <f t="shared" si="2"/>
        <v>0.50429963235557107</v>
      </c>
      <c r="N31" s="116">
        <f t="shared" si="3"/>
        <v>0.554299632355571</v>
      </c>
      <c r="O31" s="117">
        <f t="shared" si="4"/>
        <v>0.52929963235557098</v>
      </c>
      <c r="P31" s="98">
        <f t="shared" si="5"/>
        <v>0</v>
      </c>
      <c r="Q31" s="118">
        <f t="shared" si="6"/>
        <v>0</v>
      </c>
      <c r="R31" s="98">
        <f t="shared" si="10"/>
        <v>10</v>
      </c>
      <c r="S31" s="119">
        <f t="shared" si="7"/>
        <v>10</v>
      </c>
    </row>
    <row r="32" spans="1:19">
      <c r="A32" s="119"/>
      <c r="E32" s="98">
        <f t="shared" si="1"/>
        <v>31</v>
      </c>
      <c r="F32" s="99"/>
      <c r="K32" s="114">
        <f t="shared" si="8"/>
        <v>0.55479963235557106</v>
      </c>
      <c r="L32" s="115">
        <f t="shared" si="9"/>
        <v>0.6037996323555711</v>
      </c>
      <c r="M32" s="98">
        <f t="shared" si="2"/>
        <v>0.55429963235557111</v>
      </c>
      <c r="N32" s="116">
        <f t="shared" si="3"/>
        <v>0.60429963235557105</v>
      </c>
      <c r="O32" s="117">
        <f t="shared" si="4"/>
        <v>0.57929963235557103</v>
      </c>
      <c r="P32" s="98">
        <f t="shared" si="5"/>
        <v>0</v>
      </c>
      <c r="Q32" s="118">
        <f t="shared" si="6"/>
        <v>0</v>
      </c>
      <c r="R32" s="98">
        <f t="shared" si="10"/>
        <v>10</v>
      </c>
      <c r="S32" s="119">
        <f t="shared" si="7"/>
        <v>10</v>
      </c>
    </row>
    <row r="33" spans="1:19">
      <c r="A33" s="119"/>
      <c r="E33" s="98">
        <f t="shared" si="1"/>
        <v>32</v>
      </c>
      <c r="F33" s="99"/>
      <c r="K33" s="114">
        <f t="shared" si="8"/>
        <v>0.6047996323555711</v>
      </c>
      <c r="L33" s="115">
        <f t="shared" si="9"/>
        <v>0.65379963235557115</v>
      </c>
      <c r="M33" s="98">
        <f t="shared" si="2"/>
        <v>0.60429963235557116</v>
      </c>
      <c r="N33" s="116">
        <f t="shared" si="3"/>
        <v>0.65429963235557109</v>
      </c>
      <c r="O33" s="117">
        <f t="shared" si="4"/>
        <v>0.62929963235557107</v>
      </c>
      <c r="P33" s="98">
        <f t="shared" si="5"/>
        <v>0</v>
      </c>
      <c r="Q33" s="118">
        <f t="shared" si="6"/>
        <v>0</v>
      </c>
      <c r="R33" s="98">
        <f t="shared" si="10"/>
        <v>10</v>
      </c>
      <c r="S33" s="119">
        <f t="shared" si="7"/>
        <v>10</v>
      </c>
    </row>
    <row r="34" spans="1:19">
      <c r="A34" s="119"/>
      <c r="E34" s="98">
        <f t="shared" si="1"/>
        <v>33</v>
      </c>
      <c r="F34" s="99"/>
      <c r="K34" s="114">
        <f t="shared" si="8"/>
        <v>0.65479963235557115</v>
      </c>
      <c r="L34" s="115">
        <f t="shared" si="9"/>
        <v>0.70379963235557119</v>
      </c>
      <c r="M34" s="98">
        <f t="shared" si="2"/>
        <v>0.6542996323555712</v>
      </c>
      <c r="N34" s="116">
        <f t="shared" si="3"/>
        <v>0.70429963235557114</v>
      </c>
      <c r="O34" s="117">
        <f t="shared" si="4"/>
        <v>0.67929963235557111</v>
      </c>
      <c r="P34" s="98">
        <f t="shared" si="5"/>
        <v>0</v>
      </c>
      <c r="Q34" s="118">
        <f t="shared" si="6"/>
        <v>0</v>
      </c>
      <c r="R34" s="98">
        <f t="shared" si="10"/>
        <v>10</v>
      </c>
      <c r="S34" s="119">
        <f t="shared" si="7"/>
        <v>10</v>
      </c>
    </row>
    <row r="35" spans="1:19">
      <c r="A35" s="119"/>
      <c r="E35" s="98">
        <f t="shared" si="1"/>
        <v>34</v>
      </c>
      <c r="F35" s="99"/>
      <c r="K35" s="114">
        <f t="shared" si="8"/>
        <v>0.70479963235557119</v>
      </c>
      <c r="L35" s="115">
        <f t="shared" si="9"/>
        <v>0.75379963235557124</v>
      </c>
      <c r="M35" s="98">
        <f t="shared" si="2"/>
        <v>0.70429963235557125</v>
      </c>
      <c r="N35" s="116">
        <f t="shared" si="3"/>
        <v>0.75429963235557118</v>
      </c>
      <c r="O35" s="117">
        <f t="shared" si="4"/>
        <v>0.72929963235557116</v>
      </c>
      <c r="P35" s="98">
        <f t="shared" si="5"/>
        <v>0</v>
      </c>
      <c r="Q35" s="118">
        <f t="shared" si="6"/>
        <v>0</v>
      </c>
      <c r="R35" s="98">
        <f t="shared" si="10"/>
        <v>10</v>
      </c>
      <c r="S35" s="119">
        <f t="shared" si="7"/>
        <v>10</v>
      </c>
    </row>
    <row r="36" spans="1:19">
      <c r="A36" s="119"/>
      <c r="E36" s="98">
        <f t="shared" si="1"/>
        <v>35</v>
      </c>
      <c r="F36" s="99"/>
      <c r="K36" s="114">
        <f t="shared" si="8"/>
        <v>0.75479963235557124</v>
      </c>
      <c r="L36" s="115">
        <f t="shared" si="9"/>
        <v>0.80379963235557128</v>
      </c>
      <c r="M36" s="98">
        <f t="shared" si="2"/>
        <v>0.75429963235557129</v>
      </c>
      <c r="N36" s="116">
        <f t="shared" si="3"/>
        <v>0.80429963235557123</v>
      </c>
      <c r="O36" s="117">
        <f t="shared" si="4"/>
        <v>0.7792996323555712</v>
      </c>
      <c r="P36" s="98">
        <f t="shared" si="5"/>
        <v>0</v>
      </c>
      <c r="Q36" s="118">
        <f t="shared" si="6"/>
        <v>0</v>
      </c>
      <c r="R36" s="98">
        <f t="shared" si="10"/>
        <v>10</v>
      </c>
      <c r="S36" s="119">
        <f t="shared" si="7"/>
        <v>10</v>
      </c>
    </row>
    <row r="37" spans="1:19">
      <c r="A37" s="119"/>
      <c r="E37" s="98">
        <f t="shared" si="1"/>
        <v>36</v>
      </c>
      <c r="F37" s="99"/>
      <c r="K37" s="114">
        <f t="shared" si="8"/>
        <v>0.80479963235557128</v>
      </c>
      <c r="L37" s="115">
        <f t="shared" si="9"/>
        <v>0.85379963235557133</v>
      </c>
      <c r="M37" s="98">
        <f t="shared" si="2"/>
        <v>0.80429963235557134</v>
      </c>
      <c r="N37" s="116">
        <f t="shared" si="3"/>
        <v>0.85429963235557127</v>
      </c>
      <c r="O37" s="117">
        <f t="shared" si="4"/>
        <v>0.82929963235557125</v>
      </c>
      <c r="P37" s="98">
        <f t="shared" si="5"/>
        <v>0</v>
      </c>
      <c r="Q37" s="118">
        <f t="shared" si="6"/>
        <v>0</v>
      </c>
      <c r="R37" s="98">
        <f t="shared" si="10"/>
        <v>10</v>
      </c>
      <c r="S37" s="119">
        <f t="shared" si="7"/>
        <v>10</v>
      </c>
    </row>
    <row r="38" spans="1:19">
      <c r="A38" s="119"/>
      <c r="E38" s="98">
        <f t="shared" si="1"/>
        <v>37</v>
      </c>
      <c r="F38" s="99"/>
      <c r="K38" s="114">
        <f t="shared" si="8"/>
        <v>0.85479963235557133</v>
      </c>
      <c r="L38" s="115">
        <f t="shared" si="9"/>
        <v>0.90379963235557137</v>
      </c>
      <c r="M38" s="98">
        <f t="shared" si="2"/>
        <v>0.85429963235557138</v>
      </c>
      <c r="N38" s="116">
        <f t="shared" si="3"/>
        <v>0.90429963235557131</v>
      </c>
      <c r="O38" s="117">
        <f t="shared" si="4"/>
        <v>0.87929963235557129</v>
      </c>
      <c r="P38" s="98">
        <f t="shared" si="5"/>
        <v>0</v>
      </c>
      <c r="Q38" s="118">
        <f t="shared" si="6"/>
        <v>0</v>
      </c>
      <c r="R38" s="98">
        <f t="shared" si="10"/>
        <v>10</v>
      </c>
      <c r="S38" s="119">
        <f t="shared" si="7"/>
        <v>10</v>
      </c>
    </row>
    <row r="39" spans="1:19">
      <c r="A39" s="119"/>
      <c r="E39" s="98">
        <f t="shared" si="1"/>
        <v>38</v>
      </c>
      <c r="F39" s="99"/>
      <c r="K39" s="114">
        <f t="shared" si="8"/>
        <v>0.90479963235557137</v>
      </c>
      <c r="L39" s="115">
        <f t="shared" si="9"/>
        <v>0.95379963235557141</v>
      </c>
      <c r="M39" s="98">
        <f t="shared" si="2"/>
        <v>0.90429963235557143</v>
      </c>
      <c r="N39" s="116">
        <f t="shared" si="3"/>
        <v>0.95429963235557136</v>
      </c>
      <c r="O39" s="117">
        <f t="shared" si="4"/>
        <v>0.92929963235557134</v>
      </c>
      <c r="P39" s="98">
        <f t="shared" si="5"/>
        <v>1</v>
      </c>
      <c r="Q39" s="118">
        <f t="shared" si="6"/>
        <v>9.0909090909090912E-2</v>
      </c>
      <c r="R39" s="98">
        <f t="shared" si="10"/>
        <v>11</v>
      </c>
      <c r="S39" s="119">
        <f t="shared" si="7"/>
        <v>10</v>
      </c>
    </row>
    <row r="40" spans="1:19">
      <c r="A40" s="119"/>
      <c r="E40" s="98">
        <f t="shared" si="1"/>
        <v>39</v>
      </c>
      <c r="F40" s="99"/>
      <c r="K40" s="114">
        <f t="shared" si="8"/>
        <v>0.95479963235557141</v>
      </c>
      <c r="L40" s="115">
        <f t="shared" si="9"/>
        <v>1.0037996323555716</v>
      </c>
      <c r="M40" s="98">
        <f t="shared" si="2"/>
        <v>0.95429963235557147</v>
      </c>
      <c r="N40" s="116">
        <f t="shared" si="3"/>
        <v>1.0042996323555715</v>
      </c>
      <c r="O40" s="117">
        <f t="shared" si="4"/>
        <v>0.97929963235557149</v>
      </c>
      <c r="P40" s="98">
        <f t="shared" si="5"/>
        <v>0</v>
      </c>
      <c r="Q40" s="118">
        <f t="shared" si="6"/>
        <v>0</v>
      </c>
      <c r="R40" s="98">
        <f t="shared" si="10"/>
        <v>11</v>
      </c>
      <c r="S40" s="119">
        <f t="shared" si="7"/>
        <v>11</v>
      </c>
    </row>
    <row r="41" spans="1:19">
      <c r="A41" s="119"/>
      <c r="E41" s="98">
        <f t="shared" si="1"/>
        <v>40</v>
      </c>
      <c r="F41" s="99"/>
      <c r="K41" s="114">
        <f t="shared" si="8"/>
        <v>1.0047996323555715</v>
      </c>
      <c r="L41" s="115">
        <f t="shared" si="9"/>
        <v>1.0537996323555716</v>
      </c>
      <c r="M41" s="98">
        <f t="shared" si="2"/>
        <v>1.0042996323555715</v>
      </c>
      <c r="N41" s="116">
        <f t="shared" si="3"/>
        <v>1.0542996323555716</v>
      </c>
      <c r="O41" s="117">
        <f t="shared" si="4"/>
        <v>1.0292996323555714</v>
      </c>
      <c r="P41" s="98">
        <f t="shared" si="5"/>
        <v>0</v>
      </c>
      <c r="Q41" s="118">
        <f t="shared" si="6"/>
        <v>0</v>
      </c>
      <c r="R41" s="98">
        <f t="shared" si="10"/>
        <v>11</v>
      </c>
      <c r="S41" s="119">
        <f t="shared" si="7"/>
        <v>11</v>
      </c>
    </row>
    <row r="42" spans="1:19">
      <c r="A42" s="119"/>
      <c r="E42" s="98">
        <f t="shared" si="1"/>
        <v>41</v>
      </c>
      <c r="F42" s="99"/>
      <c r="K42" s="114">
        <f t="shared" si="8"/>
        <v>1.0547996323555715</v>
      </c>
      <c r="L42" s="115">
        <f t="shared" si="9"/>
        <v>1.1037996323555717</v>
      </c>
      <c r="M42" s="98">
        <f t="shared" si="2"/>
        <v>1.0542996323555716</v>
      </c>
      <c r="N42" s="116">
        <f t="shared" si="3"/>
        <v>1.1042996323555716</v>
      </c>
      <c r="O42" s="117">
        <f t="shared" si="4"/>
        <v>1.0792996323555717</v>
      </c>
      <c r="P42" s="98">
        <f t="shared" si="5"/>
        <v>0</v>
      </c>
      <c r="Q42" s="118">
        <f t="shared" si="6"/>
        <v>0</v>
      </c>
      <c r="R42" s="98">
        <f t="shared" si="10"/>
        <v>11</v>
      </c>
      <c r="S42" s="119">
        <f t="shared" si="7"/>
        <v>11</v>
      </c>
    </row>
    <row r="43" spans="1:19">
      <c r="A43" s="119"/>
      <c r="E43" s="98">
        <f t="shared" si="1"/>
        <v>42</v>
      </c>
      <c r="F43" s="99"/>
      <c r="K43" s="114">
        <f t="shared" si="8"/>
        <v>1.1047996323555715</v>
      </c>
      <c r="L43" s="115">
        <f t="shared" si="9"/>
        <v>1.1537996323555717</v>
      </c>
      <c r="M43" s="98">
        <f t="shared" si="2"/>
        <v>1.1042996323555716</v>
      </c>
      <c r="N43" s="116">
        <f t="shared" si="3"/>
        <v>1.1542996323555716</v>
      </c>
      <c r="O43" s="117">
        <f t="shared" si="4"/>
        <v>1.1292996323555715</v>
      </c>
      <c r="P43" s="98">
        <f t="shared" si="5"/>
        <v>0</v>
      </c>
      <c r="Q43" s="118">
        <f t="shared" si="6"/>
        <v>0</v>
      </c>
      <c r="R43" s="98">
        <f t="shared" si="10"/>
        <v>11</v>
      </c>
      <c r="S43" s="119">
        <f t="shared" si="7"/>
        <v>11</v>
      </c>
    </row>
    <row r="44" spans="1:19">
      <c r="A44" s="119"/>
      <c r="E44" s="98">
        <f t="shared" si="1"/>
        <v>43</v>
      </c>
      <c r="F44" s="99"/>
      <c r="K44" s="114">
        <f t="shared" si="8"/>
        <v>1.1547996323555716</v>
      </c>
      <c r="L44" s="115">
        <f t="shared" si="9"/>
        <v>1.2037996323555717</v>
      </c>
      <c r="M44" s="98">
        <f t="shared" si="2"/>
        <v>1.1542996323555716</v>
      </c>
      <c r="N44" s="116">
        <f t="shared" si="3"/>
        <v>1.2042996323555717</v>
      </c>
      <c r="O44" s="117">
        <f t="shared" si="4"/>
        <v>1.1792996323555718</v>
      </c>
      <c r="P44" s="98">
        <f t="shared" si="5"/>
        <v>0</v>
      </c>
      <c r="Q44" s="118">
        <f t="shared" si="6"/>
        <v>0</v>
      </c>
      <c r="R44" s="98">
        <f t="shared" si="10"/>
        <v>11</v>
      </c>
      <c r="S44" s="119">
        <f t="shared" si="7"/>
        <v>11</v>
      </c>
    </row>
    <row r="45" spans="1:19">
      <c r="A45" s="119"/>
      <c r="E45" s="98">
        <f t="shared" si="1"/>
        <v>44</v>
      </c>
      <c r="F45" s="99"/>
      <c r="K45" s="114">
        <f t="shared" si="8"/>
        <v>1.2047996323555716</v>
      </c>
      <c r="L45" s="115">
        <f t="shared" si="9"/>
        <v>1.2537996323555718</v>
      </c>
      <c r="M45" s="98">
        <f t="shared" si="2"/>
        <v>1.2042996323555717</v>
      </c>
      <c r="N45" s="116">
        <f t="shared" si="3"/>
        <v>1.2542996323555717</v>
      </c>
      <c r="O45" s="117">
        <f t="shared" si="4"/>
        <v>1.2292996323555716</v>
      </c>
      <c r="P45" s="98">
        <f t="shared" si="5"/>
        <v>0</v>
      </c>
      <c r="Q45" s="118">
        <f t="shared" si="6"/>
        <v>0</v>
      </c>
      <c r="R45" s="98">
        <f t="shared" si="10"/>
        <v>11</v>
      </c>
      <c r="S45" s="119">
        <f t="shared" si="7"/>
        <v>11</v>
      </c>
    </row>
    <row r="46" spans="1:19">
      <c r="A46" s="119"/>
      <c r="E46" s="98">
        <f t="shared" si="1"/>
        <v>45</v>
      </c>
      <c r="F46" s="99"/>
      <c r="K46" s="114">
        <f t="shared" si="8"/>
        <v>1.2547996323555717</v>
      </c>
      <c r="L46" s="115">
        <f t="shared" si="9"/>
        <v>1.3037996323555718</v>
      </c>
      <c r="M46" s="98">
        <f t="shared" si="2"/>
        <v>1.2542996323555717</v>
      </c>
      <c r="N46" s="116">
        <f t="shared" si="3"/>
        <v>1.3042996323555718</v>
      </c>
      <c r="O46" s="117">
        <f t="shared" si="4"/>
        <v>1.2792996323555719</v>
      </c>
      <c r="P46" s="98">
        <f t="shared" si="5"/>
        <v>0</v>
      </c>
      <c r="Q46" s="118">
        <f t="shared" si="6"/>
        <v>0</v>
      </c>
      <c r="R46" s="98">
        <f t="shared" si="10"/>
        <v>11</v>
      </c>
      <c r="S46" s="119">
        <f t="shared" si="7"/>
        <v>11</v>
      </c>
    </row>
    <row r="47" spans="1:19">
      <c r="A47" s="119"/>
      <c r="E47" s="98">
        <f t="shared" si="1"/>
        <v>46</v>
      </c>
      <c r="F47" s="99"/>
      <c r="K47" s="114">
        <f t="shared" si="8"/>
        <v>1.3047996323555717</v>
      </c>
      <c r="L47" s="115">
        <f t="shared" si="9"/>
        <v>1.3537996323555719</v>
      </c>
      <c r="M47" s="98">
        <f t="shared" si="2"/>
        <v>1.3042996323555718</v>
      </c>
      <c r="N47" s="116">
        <f t="shared" si="3"/>
        <v>1.3542996323555718</v>
      </c>
      <c r="O47" s="117">
        <f t="shared" si="4"/>
        <v>1.3292996323555717</v>
      </c>
      <c r="P47" s="98">
        <f t="shared" si="5"/>
        <v>0</v>
      </c>
      <c r="Q47" s="118">
        <f t="shared" si="6"/>
        <v>0</v>
      </c>
      <c r="R47" s="98">
        <f t="shared" si="10"/>
        <v>11</v>
      </c>
      <c r="S47" s="119">
        <f t="shared" si="7"/>
        <v>11</v>
      </c>
    </row>
    <row r="48" spans="1:19">
      <c r="A48" s="119"/>
      <c r="E48" s="98">
        <f t="shared" si="1"/>
        <v>47</v>
      </c>
      <c r="F48" s="99"/>
      <c r="K48" s="114">
        <f t="shared" si="8"/>
        <v>1.3547996323555718</v>
      </c>
      <c r="L48" s="115">
        <f t="shared" si="9"/>
        <v>1.4037996323555719</v>
      </c>
      <c r="M48" s="98">
        <f t="shared" si="2"/>
        <v>1.3542996323555718</v>
      </c>
      <c r="N48" s="116">
        <f t="shared" si="3"/>
        <v>1.4042996323555719</v>
      </c>
      <c r="O48" s="117">
        <f t="shared" si="4"/>
        <v>1.379299632355572</v>
      </c>
      <c r="P48" s="98">
        <f t="shared" si="5"/>
        <v>0</v>
      </c>
      <c r="Q48" s="118">
        <f t="shared" si="6"/>
        <v>0</v>
      </c>
      <c r="R48" s="98">
        <f t="shared" si="10"/>
        <v>11</v>
      </c>
      <c r="S48" s="119">
        <f t="shared" si="7"/>
        <v>11</v>
      </c>
    </row>
    <row r="49" spans="1:19">
      <c r="A49" s="119"/>
      <c r="E49" s="98">
        <f t="shared" si="1"/>
        <v>48</v>
      </c>
      <c r="F49" s="99"/>
      <c r="K49" s="114">
        <f t="shared" si="8"/>
        <v>1.4047996323555718</v>
      </c>
      <c r="L49" s="115">
        <f t="shared" si="9"/>
        <v>1.453799632355572</v>
      </c>
      <c r="M49" s="98">
        <f t="shared" si="2"/>
        <v>1.4042996323555719</v>
      </c>
      <c r="N49" s="116">
        <f t="shared" si="3"/>
        <v>1.4542996323555719</v>
      </c>
      <c r="O49" s="117">
        <f t="shared" si="4"/>
        <v>1.4292996323555718</v>
      </c>
      <c r="P49" s="98">
        <f t="shared" si="5"/>
        <v>0</v>
      </c>
      <c r="Q49" s="118">
        <f t="shared" si="6"/>
        <v>0</v>
      </c>
      <c r="R49" s="98">
        <f t="shared" si="10"/>
        <v>11</v>
      </c>
      <c r="S49" s="119">
        <f t="shared" si="7"/>
        <v>11</v>
      </c>
    </row>
    <row r="50" spans="1:19">
      <c r="A50" s="119"/>
      <c r="E50" s="98">
        <f t="shared" si="1"/>
        <v>49</v>
      </c>
      <c r="F50" s="99"/>
      <c r="K50" s="114">
        <f t="shared" si="8"/>
        <v>1.4547996323555719</v>
      </c>
      <c r="L50" s="115">
        <f t="shared" si="9"/>
        <v>1.503799632355572</v>
      </c>
      <c r="M50" s="98">
        <f t="shared" si="2"/>
        <v>1.4542996323555719</v>
      </c>
      <c r="N50" s="116">
        <f t="shared" si="3"/>
        <v>1.504299632355572</v>
      </c>
      <c r="O50" s="117">
        <f t="shared" si="4"/>
        <v>1.479299632355572</v>
      </c>
      <c r="P50" s="98">
        <f t="shared" si="5"/>
        <v>0</v>
      </c>
      <c r="Q50" s="118">
        <f t="shared" si="6"/>
        <v>0</v>
      </c>
      <c r="R50" s="98">
        <f t="shared" si="10"/>
        <v>11</v>
      </c>
      <c r="S50" s="119">
        <f t="shared" si="7"/>
        <v>11</v>
      </c>
    </row>
    <row r="51" spans="1:19">
      <c r="A51" s="119"/>
      <c r="E51" s="98">
        <f t="shared" si="1"/>
        <v>50</v>
      </c>
      <c r="F51" s="99"/>
      <c r="K51" s="114">
        <f t="shared" si="8"/>
        <v>1.5047996323555719</v>
      </c>
      <c r="L51" s="115">
        <f t="shared" si="9"/>
        <v>1.5537996323555721</v>
      </c>
      <c r="M51" s="98">
        <f t="shared" si="2"/>
        <v>1.504299632355572</v>
      </c>
      <c r="N51" s="116">
        <f t="shared" si="3"/>
        <v>1.554299632355572</v>
      </c>
      <c r="O51" s="117">
        <f t="shared" si="4"/>
        <v>1.5292996323555719</v>
      </c>
      <c r="P51" s="98">
        <f t="shared" si="5"/>
        <v>0</v>
      </c>
      <c r="Q51" s="118">
        <f t="shared" si="6"/>
        <v>0</v>
      </c>
      <c r="R51" s="98">
        <f t="shared" si="10"/>
        <v>11</v>
      </c>
      <c r="S51" s="119">
        <f t="shared" si="7"/>
        <v>11</v>
      </c>
    </row>
    <row r="52" spans="1:19">
      <c r="A52" s="119"/>
      <c r="E52" s="98">
        <f t="shared" si="1"/>
        <v>51</v>
      </c>
      <c r="F52" s="99"/>
      <c r="K52" s="114">
        <f t="shared" si="8"/>
        <v>1.5547996323555719</v>
      </c>
      <c r="L52" s="115">
        <f t="shared" si="9"/>
        <v>1.6037996323555721</v>
      </c>
      <c r="M52" s="98">
        <f t="shared" si="2"/>
        <v>1.554299632355572</v>
      </c>
      <c r="N52" s="116">
        <f t="shared" si="3"/>
        <v>1.604299632355572</v>
      </c>
      <c r="O52" s="117">
        <f t="shared" si="4"/>
        <v>1.5792996323555721</v>
      </c>
      <c r="P52" s="98">
        <f t="shared" si="5"/>
        <v>0</v>
      </c>
      <c r="Q52" s="118">
        <f t="shared" si="6"/>
        <v>0</v>
      </c>
      <c r="R52" s="98">
        <f t="shared" si="10"/>
        <v>11</v>
      </c>
      <c r="S52" s="119">
        <f t="shared" si="7"/>
        <v>11</v>
      </c>
    </row>
    <row r="53" spans="1:19">
      <c r="A53" s="119"/>
      <c r="E53" s="98">
        <f t="shared" si="1"/>
        <v>52</v>
      </c>
      <c r="F53" s="99"/>
      <c r="K53" s="114">
        <f t="shared" si="8"/>
        <v>1.604799632355572</v>
      </c>
      <c r="L53" s="115">
        <f t="shared" si="9"/>
        <v>1.6537996323555721</v>
      </c>
      <c r="M53" s="98">
        <f t="shared" si="2"/>
        <v>1.604299632355572</v>
      </c>
      <c r="N53" s="116">
        <f t="shared" si="3"/>
        <v>1.6542996323555721</v>
      </c>
      <c r="O53" s="117">
        <f t="shared" si="4"/>
        <v>1.629299632355572</v>
      </c>
      <c r="P53" s="98">
        <f t="shared" si="5"/>
        <v>0</v>
      </c>
      <c r="Q53" s="118">
        <f t="shared" si="6"/>
        <v>0</v>
      </c>
      <c r="R53" s="98">
        <f t="shared" si="10"/>
        <v>11</v>
      </c>
      <c r="S53" s="119">
        <f t="shared" si="7"/>
        <v>11</v>
      </c>
    </row>
    <row r="54" spans="1:19">
      <c r="A54" s="119"/>
      <c r="E54" s="98">
        <f t="shared" si="1"/>
        <v>53</v>
      </c>
      <c r="F54" s="99"/>
      <c r="K54" s="114">
        <f t="shared" si="8"/>
        <v>1.654799632355572</v>
      </c>
      <c r="L54" s="115">
        <f t="shared" si="9"/>
        <v>1.7037996323555722</v>
      </c>
      <c r="M54" s="98">
        <f t="shared" si="2"/>
        <v>1.6542996323555721</v>
      </c>
      <c r="N54" s="116">
        <f t="shared" si="3"/>
        <v>1.7042996323555721</v>
      </c>
      <c r="O54" s="117">
        <f t="shared" si="4"/>
        <v>1.6792996323555722</v>
      </c>
      <c r="P54" s="98">
        <f t="shared" si="5"/>
        <v>0</v>
      </c>
      <c r="Q54" s="118">
        <f t="shared" si="6"/>
        <v>0</v>
      </c>
      <c r="R54" s="98">
        <f t="shared" si="10"/>
        <v>11</v>
      </c>
      <c r="S54" s="119">
        <f t="shared" si="7"/>
        <v>11</v>
      </c>
    </row>
    <row r="55" spans="1:19">
      <c r="A55" s="119"/>
      <c r="E55" s="98">
        <f t="shared" si="1"/>
        <v>54</v>
      </c>
      <c r="F55" s="99"/>
      <c r="K55" s="114">
        <f t="shared" si="8"/>
        <v>1.7047996323555721</v>
      </c>
      <c r="L55" s="115">
        <f t="shared" si="9"/>
        <v>1.7537996323555722</v>
      </c>
      <c r="M55" s="98">
        <f t="shared" si="2"/>
        <v>1.7042996323555721</v>
      </c>
      <c r="N55" s="116">
        <f t="shared" si="3"/>
        <v>1.7542996323555722</v>
      </c>
      <c r="O55" s="117">
        <f t="shared" si="4"/>
        <v>1.729299632355572</v>
      </c>
      <c r="P55" s="98">
        <f t="shared" si="5"/>
        <v>0</v>
      </c>
      <c r="Q55" s="118">
        <f t="shared" si="6"/>
        <v>0</v>
      </c>
      <c r="R55" s="98">
        <f t="shared" si="10"/>
        <v>11</v>
      </c>
      <c r="S55" s="119">
        <f t="shared" si="7"/>
        <v>11</v>
      </c>
    </row>
    <row r="56" spans="1:19">
      <c r="A56" s="119"/>
      <c r="E56" s="98">
        <f t="shared" si="1"/>
        <v>55</v>
      </c>
      <c r="F56" s="99"/>
      <c r="K56" s="114">
        <f t="shared" si="8"/>
        <v>1.7547996323555721</v>
      </c>
      <c r="L56" s="115">
        <f t="shared" si="9"/>
        <v>1.8037996323555723</v>
      </c>
      <c r="M56" s="98">
        <f t="shared" si="2"/>
        <v>1.7542996323555722</v>
      </c>
      <c r="N56" s="116">
        <f t="shared" si="3"/>
        <v>1.8042996323555722</v>
      </c>
      <c r="O56" s="117">
        <f t="shared" si="4"/>
        <v>1.7792996323555723</v>
      </c>
      <c r="P56" s="98">
        <f t="shared" si="5"/>
        <v>0</v>
      </c>
      <c r="Q56" s="118">
        <f t="shared" si="6"/>
        <v>0</v>
      </c>
      <c r="R56" s="98">
        <f t="shared" si="10"/>
        <v>11</v>
      </c>
      <c r="S56" s="119">
        <f t="shared" si="7"/>
        <v>11</v>
      </c>
    </row>
    <row r="57" spans="1:19">
      <c r="A57" s="119"/>
      <c r="E57" s="98">
        <f t="shared" si="1"/>
        <v>56</v>
      </c>
      <c r="F57" s="99"/>
      <c r="K57" s="114">
        <f t="shared" si="8"/>
        <v>1.8047996323555722</v>
      </c>
      <c r="L57" s="115">
        <f t="shared" si="9"/>
        <v>1.8537996323555723</v>
      </c>
      <c r="M57" s="98">
        <f t="shared" si="2"/>
        <v>1.8042996323555722</v>
      </c>
      <c r="N57" s="116">
        <f t="shared" si="3"/>
        <v>1.8542996323555723</v>
      </c>
      <c r="O57" s="117">
        <f t="shared" si="4"/>
        <v>1.8292996323555721</v>
      </c>
      <c r="P57" s="98">
        <f t="shared" si="5"/>
        <v>0</v>
      </c>
      <c r="Q57" s="118">
        <f t="shared" si="6"/>
        <v>0</v>
      </c>
      <c r="R57" s="98">
        <f t="shared" si="10"/>
        <v>11</v>
      </c>
      <c r="S57" s="119">
        <f t="shared" si="7"/>
        <v>11</v>
      </c>
    </row>
    <row r="58" spans="1:19">
      <c r="A58" s="119"/>
      <c r="E58" s="98">
        <f t="shared" si="1"/>
        <v>57</v>
      </c>
      <c r="F58" s="99"/>
      <c r="K58" s="114">
        <f t="shared" si="8"/>
        <v>1.8547996323555722</v>
      </c>
      <c r="L58" s="115">
        <f t="shared" si="9"/>
        <v>1.9037996323555724</v>
      </c>
      <c r="M58" s="98">
        <f t="shared" si="2"/>
        <v>1.8542996323555723</v>
      </c>
      <c r="N58" s="116">
        <f t="shared" si="3"/>
        <v>1.9042996323555723</v>
      </c>
      <c r="O58" s="117">
        <f t="shared" si="4"/>
        <v>1.8792996323555724</v>
      </c>
      <c r="P58" s="98">
        <f t="shared" si="5"/>
        <v>0</v>
      </c>
      <c r="Q58" s="118">
        <f t="shared" si="6"/>
        <v>0</v>
      </c>
      <c r="R58" s="98">
        <f t="shared" si="10"/>
        <v>11</v>
      </c>
      <c r="S58" s="119">
        <f t="shared" si="7"/>
        <v>11</v>
      </c>
    </row>
    <row r="59" spans="1:19">
      <c r="A59" s="119"/>
      <c r="E59" s="98">
        <f t="shared" si="1"/>
        <v>58</v>
      </c>
      <c r="F59" s="99"/>
      <c r="K59" s="114">
        <f t="shared" si="8"/>
        <v>1.9047996323555723</v>
      </c>
      <c r="L59" s="115">
        <f t="shared" si="9"/>
        <v>1.9537996323555724</v>
      </c>
      <c r="M59" s="98">
        <f t="shared" si="2"/>
        <v>1.9042996323555723</v>
      </c>
      <c r="N59" s="116">
        <f t="shared" si="3"/>
        <v>1.9542996323555724</v>
      </c>
      <c r="O59" s="117">
        <f t="shared" si="4"/>
        <v>1.9292996323555722</v>
      </c>
      <c r="P59" s="98">
        <f t="shared" si="5"/>
        <v>0</v>
      </c>
      <c r="Q59" s="118">
        <f t="shared" si="6"/>
        <v>0</v>
      </c>
      <c r="R59" s="98">
        <f t="shared" si="10"/>
        <v>11</v>
      </c>
      <c r="S59" s="119">
        <f t="shared" si="7"/>
        <v>11</v>
      </c>
    </row>
    <row r="60" spans="1:19">
      <c r="A60" s="119"/>
      <c r="E60" s="98">
        <f t="shared" si="1"/>
        <v>59</v>
      </c>
      <c r="F60" s="99"/>
      <c r="K60" s="114">
        <f t="shared" si="8"/>
        <v>1.9547996323555723</v>
      </c>
      <c r="L60" s="115">
        <f t="shared" si="9"/>
        <v>2.0037996323555722</v>
      </c>
      <c r="M60" s="98">
        <f t="shared" si="2"/>
        <v>1.9542996323555724</v>
      </c>
      <c r="N60" s="116">
        <f t="shared" si="3"/>
        <v>2.0042996323555724</v>
      </c>
      <c r="O60" s="117">
        <f t="shared" si="4"/>
        <v>1.9792996323555723</v>
      </c>
      <c r="P60" s="98">
        <f t="shared" si="5"/>
        <v>0</v>
      </c>
      <c r="Q60" s="118">
        <f t="shared" si="6"/>
        <v>0</v>
      </c>
      <c r="R60" s="98">
        <f t="shared" si="10"/>
        <v>11</v>
      </c>
      <c r="S60" s="119">
        <f t="shared" si="7"/>
        <v>11</v>
      </c>
    </row>
    <row r="61" spans="1:19">
      <c r="A61" s="119"/>
      <c r="E61" s="98">
        <f t="shared" si="1"/>
        <v>60</v>
      </c>
      <c r="F61" s="99"/>
      <c r="K61" s="114">
        <f t="shared" si="8"/>
        <v>2.0047996323555721</v>
      </c>
      <c r="L61" s="115">
        <f t="shared" si="9"/>
        <v>2.0537996323555721</v>
      </c>
      <c r="M61" s="98">
        <f t="shared" si="2"/>
        <v>2.004299632355572</v>
      </c>
      <c r="N61" s="116">
        <f t="shared" si="3"/>
        <v>2.0542996323555722</v>
      </c>
      <c r="O61" s="117">
        <f t="shared" si="4"/>
        <v>2.0292996323555723</v>
      </c>
      <c r="P61" s="98">
        <f t="shared" si="5"/>
        <v>0</v>
      </c>
      <c r="Q61" s="118">
        <f t="shared" si="6"/>
        <v>0</v>
      </c>
      <c r="R61" s="98">
        <f t="shared" si="10"/>
        <v>11</v>
      </c>
      <c r="S61" s="119">
        <f t="shared" si="7"/>
        <v>11</v>
      </c>
    </row>
    <row r="62" spans="1:19">
      <c r="A62" s="119"/>
      <c r="E62" s="98">
        <f t="shared" si="1"/>
        <v>61</v>
      </c>
      <c r="F62" s="99"/>
      <c r="K62" s="114">
        <f t="shared" si="8"/>
        <v>2.0547996323555719</v>
      </c>
      <c r="L62" s="115">
        <f t="shared" si="9"/>
        <v>2.1037996323555719</v>
      </c>
      <c r="M62" s="98">
        <f t="shared" si="2"/>
        <v>2.0542996323555718</v>
      </c>
      <c r="N62" s="116">
        <f t="shared" si="3"/>
        <v>2.104299632355572</v>
      </c>
      <c r="O62" s="117">
        <f t="shared" si="4"/>
        <v>2.0792996323555721</v>
      </c>
      <c r="P62" s="98">
        <f t="shared" si="5"/>
        <v>0</v>
      </c>
      <c r="Q62" s="118">
        <f t="shared" si="6"/>
        <v>0</v>
      </c>
      <c r="R62" s="98">
        <f t="shared" si="10"/>
        <v>11</v>
      </c>
      <c r="S62" s="119">
        <f t="shared" si="7"/>
        <v>11</v>
      </c>
    </row>
    <row r="63" spans="1:19">
      <c r="A63" s="119"/>
      <c r="E63" s="98">
        <f t="shared" si="1"/>
        <v>62</v>
      </c>
      <c r="F63" s="99"/>
      <c r="K63" s="114">
        <f t="shared" si="8"/>
        <v>2.1047996323555718</v>
      </c>
      <c r="L63" s="115">
        <f t="shared" si="9"/>
        <v>2.1537996323555717</v>
      </c>
      <c r="M63" s="98">
        <f t="shared" si="2"/>
        <v>2.1042996323555716</v>
      </c>
      <c r="N63" s="116">
        <f t="shared" si="3"/>
        <v>2.1542996323555719</v>
      </c>
      <c r="O63" s="117">
        <f t="shared" si="4"/>
        <v>2.129299632355572</v>
      </c>
      <c r="P63" s="98">
        <f t="shared" si="5"/>
        <v>0</v>
      </c>
      <c r="Q63" s="118">
        <f t="shared" si="6"/>
        <v>0</v>
      </c>
      <c r="R63" s="98">
        <f t="shared" si="10"/>
        <v>11</v>
      </c>
      <c r="S63" s="119">
        <f t="shared" si="7"/>
        <v>11</v>
      </c>
    </row>
    <row r="64" spans="1:19">
      <c r="A64" s="119"/>
      <c r="E64" s="98">
        <f t="shared" si="1"/>
        <v>63</v>
      </c>
      <c r="F64" s="99"/>
      <c r="K64" s="114">
        <f t="shared" si="8"/>
        <v>2.1547996323555716</v>
      </c>
      <c r="L64" s="115">
        <f t="shared" si="9"/>
        <v>2.2037996323555715</v>
      </c>
      <c r="M64" s="98">
        <f t="shared" si="2"/>
        <v>2.1542996323555714</v>
      </c>
      <c r="N64" s="116">
        <f t="shared" si="3"/>
        <v>2.2042996323555717</v>
      </c>
      <c r="O64" s="117">
        <f t="shared" si="4"/>
        <v>2.1792996323555718</v>
      </c>
      <c r="P64" s="98">
        <f t="shared" si="5"/>
        <v>0</v>
      </c>
      <c r="Q64" s="118">
        <f t="shared" si="6"/>
        <v>0</v>
      </c>
      <c r="R64" s="98">
        <f t="shared" si="10"/>
        <v>11</v>
      </c>
      <c r="S64" s="119">
        <f t="shared" si="7"/>
        <v>11</v>
      </c>
    </row>
    <row r="65" spans="1:19">
      <c r="A65" s="119"/>
      <c r="E65" s="98">
        <f t="shared" si="1"/>
        <v>64</v>
      </c>
      <c r="F65" s="99"/>
      <c r="K65" s="114">
        <f t="shared" si="8"/>
        <v>2.2047996323555714</v>
      </c>
      <c r="L65" s="115">
        <f t="shared" si="9"/>
        <v>2.2537996323555713</v>
      </c>
      <c r="M65" s="98">
        <f t="shared" si="2"/>
        <v>2.2042996323555712</v>
      </c>
      <c r="N65" s="116">
        <f t="shared" si="3"/>
        <v>2.2542996323555715</v>
      </c>
      <c r="O65" s="117">
        <f t="shared" si="4"/>
        <v>2.2292996323555716</v>
      </c>
      <c r="P65" s="98">
        <f t="shared" si="5"/>
        <v>0</v>
      </c>
      <c r="Q65" s="118">
        <f t="shared" si="6"/>
        <v>0</v>
      </c>
      <c r="R65" s="98">
        <f t="shared" si="10"/>
        <v>11</v>
      </c>
      <c r="S65" s="119">
        <f t="shared" si="7"/>
        <v>11</v>
      </c>
    </row>
    <row r="66" spans="1:19">
      <c r="A66" s="119"/>
      <c r="E66" s="98">
        <f t="shared" si="1"/>
        <v>65</v>
      </c>
      <c r="F66" s="99"/>
      <c r="K66" s="114">
        <f t="shared" si="8"/>
        <v>2.2547996323555712</v>
      </c>
      <c r="L66" s="115">
        <f t="shared" si="9"/>
        <v>2.3037996323555712</v>
      </c>
      <c r="M66" s="98">
        <f t="shared" si="2"/>
        <v>2.2542996323555711</v>
      </c>
      <c r="N66" s="116">
        <f t="shared" si="3"/>
        <v>2.3042996323555713</v>
      </c>
      <c r="O66" s="117">
        <f t="shared" si="4"/>
        <v>2.2792996323555714</v>
      </c>
      <c r="P66" s="98">
        <f t="shared" si="5"/>
        <v>0</v>
      </c>
      <c r="Q66" s="118">
        <f t="shared" si="6"/>
        <v>0</v>
      </c>
      <c r="R66" s="98">
        <f t="shared" si="10"/>
        <v>11</v>
      </c>
      <c r="S66" s="119">
        <f t="shared" si="7"/>
        <v>11</v>
      </c>
    </row>
    <row r="67" spans="1:19">
      <c r="A67" s="119"/>
      <c r="E67" s="98">
        <f t="shared" si="1"/>
        <v>66</v>
      </c>
      <c r="F67" s="99"/>
      <c r="K67" s="114">
        <f t="shared" si="8"/>
        <v>2.3047996323555711</v>
      </c>
      <c r="L67" s="115">
        <f t="shared" si="9"/>
        <v>2.353799632355571</v>
      </c>
      <c r="M67" s="98">
        <f t="shared" si="2"/>
        <v>2.3042996323555709</v>
      </c>
      <c r="N67" s="116">
        <f t="shared" si="3"/>
        <v>2.3542996323555712</v>
      </c>
      <c r="O67" s="117">
        <f t="shared" si="4"/>
        <v>2.3292996323555712</v>
      </c>
      <c r="P67" s="98">
        <f t="shared" si="5"/>
        <v>0</v>
      </c>
      <c r="Q67" s="118">
        <f t="shared" si="6"/>
        <v>0</v>
      </c>
      <c r="R67" s="98">
        <f t="shared" si="10"/>
        <v>11</v>
      </c>
      <c r="S67" s="119">
        <f t="shared" si="7"/>
        <v>11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2.3547996323555709</v>
      </c>
      <c r="L68" s="115">
        <f t="shared" si="9"/>
        <v>2.4037996323555708</v>
      </c>
      <c r="M68" s="98">
        <f t="shared" si="2"/>
        <v>2.3542996323555707</v>
      </c>
      <c r="N68" s="116">
        <f t="shared" si="3"/>
        <v>2.404299632355571</v>
      </c>
      <c r="O68" s="117">
        <f t="shared" si="4"/>
        <v>2.3792996323555711</v>
      </c>
      <c r="P68" s="98">
        <f t="shared" si="5"/>
        <v>0</v>
      </c>
      <c r="Q68" s="118">
        <f t="shared" si="6"/>
        <v>0</v>
      </c>
      <c r="R68" s="98">
        <f t="shared" si="10"/>
        <v>11</v>
      </c>
      <c r="S68" s="119">
        <f t="shared" si="7"/>
        <v>11</v>
      </c>
    </row>
    <row r="69" spans="1:19">
      <c r="A69" s="119"/>
      <c r="E69" s="98">
        <f t="shared" si="11"/>
        <v>68</v>
      </c>
      <c r="F69" s="99"/>
      <c r="K69" s="114">
        <f t="shared" si="8"/>
        <v>2.4047996323555707</v>
      </c>
      <c r="L69" s="115">
        <f t="shared" si="9"/>
        <v>2.4537996323555706</v>
      </c>
      <c r="M69" s="98">
        <f t="shared" ref="M69:M132" si="12">K69-5*10^-(D$2+1)</f>
        <v>2.4042996323555705</v>
      </c>
      <c r="N69" s="116">
        <f t="shared" ref="N69:N132" si="13">L69+5*10^-(D$2+1)</f>
        <v>2.4542996323555708</v>
      </c>
      <c r="O69" s="117">
        <f t="shared" ref="O69:O132" si="14">AVERAGE(K69,L69)</f>
        <v>2.4292996323555709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11</v>
      </c>
      <c r="S69" s="119">
        <f t="shared" ref="S69:S132" si="17">COUNTIF(F$2:F$5000,"&lt;="&amp;M69)</f>
        <v>11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2.4547996323555705</v>
      </c>
      <c r="L70" s="115">
        <f t="shared" ref="L70:L133" si="19">K70+$I$4-POWER(10,-$D$2)</f>
        <v>2.5037996323555705</v>
      </c>
      <c r="M70" s="98">
        <f t="shared" si="12"/>
        <v>2.4542996323555704</v>
      </c>
      <c r="N70" s="116">
        <f t="shared" si="13"/>
        <v>2.5042996323555706</v>
      </c>
      <c r="O70" s="117">
        <f t="shared" si="14"/>
        <v>2.4792996323555707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11</v>
      </c>
      <c r="S70" s="119">
        <f t="shared" si="17"/>
        <v>11</v>
      </c>
    </row>
    <row r="71" spans="1:19">
      <c r="A71" s="119"/>
      <c r="E71" s="98">
        <f t="shared" si="11"/>
        <v>70</v>
      </c>
      <c r="F71" s="99"/>
      <c r="K71" s="114">
        <f t="shared" si="18"/>
        <v>2.5047996323555703</v>
      </c>
      <c r="L71" s="115">
        <f t="shared" si="19"/>
        <v>2.5537996323555703</v>
      </c>
      <c r="M71" s="98">
        <f t="shared" si="12"/>
        <v>2.5042996323555702</v>
      </c>
      <c r="N71" s="116">
        <f t="shared" si="13"/>
        <v>2.5542996323555704</v>
      </c>
      <c r="O71" s="117">
        <f t="shared" si="14"/>
        <v>2.5292996323555705</v>
      </c>
      <c r="P71" s="98">
        <f t="shared" si="15"/>
        <v>0</v>
      </c>
      <c r="Q71" s="118">
        <f t="shared" si="16"/>
        <v>0</v>
      </c>
      <c r="R71" s="98">
        <f t="shared" si="20"/>
        <v>11</v>
      </c>
      <c r="S71" s="119">
        <f t="shared" si="17"/>
        <v>11</v>
      </c>
    </row>
    <row r="72" spans="1:19">
      <c r="A72" s="119"/>
      <c r="E72" s="98">
        <f t="shared" si="11"/>
        <v>71</v>
      </c>
      <c r="F72" s="99"/>
      <c r="K72" s="114">
        <f t="shared" si="18"/>
        <v>2.5547996323555702</v>
      </c>
      <c r="L72" s="115">
        <f t="shared" si="19"/>
        <v>2.6037996323555701</v>
      </c>
      <c r="M72" s="98">
        <f t="shared" si="12"/>
        <v>2.55429963235557</v>
      </c>
      <c r="N72" s="116">
        <f t="shared" si="13"/>
        <v>2.6042996323555703</v>
      </c>
      <c r="O72" s="117">
        <f t="shared" si="14"/>
        <v>2.5792996323555704</v>
      </c>
      <c r="P72" s="98">
        <f t="shared" si="15"/>
        <v>0</v>
      </c>
      <c r="Q72" s="118">
        <f t="shared" si="16"/>
        <v>0</v>
      </c>
      <c r="R72" s="98">
        <f t="shared" si="20"/>
        <v>11</v>
      </c>
      <c r="S72" s="119">
        <f t="shared" si="17"/>
        <v>11</v>
      </c>
    </row>
    <row r="73" spans="1:19">
      <c r="A73" s="119"/>
      <c r="E73" s="98">
        <f t="shared" si="11"/>
        <v>72</v>
      </c>
      <c r="F73" s="99"/>
      <c r="K73" s="114">
        <f t="shared" si="18"/>
        <v>2.60479963235557</v>
      </c>
      <c r="L73" s="115">
        <f t="shared" si="19"/>
        <v>2.6537996323555699</v>
      </c>
      <c r="M73" s="98">
        <f t="shared" si="12"/>
        <v>2.6042996323555698</v>
      </c>
      <c r="N73" s="116">
        <f t="shared" si="13"/>
        <v>2.6542996323555701</v>
      </c>
      <c r="O73" s="117">
        <f t="shared" si="14"/>
        <v>2.6292996323555702</v>
      </c>
      <c r="P73" s="98">
        <f t="shared" si="15"/>
        <v>0</v>
      </c>
      <c r="Q73" s="118">
        <f t="shared" si="16"/>
        <v>0</v>
      </c>
      <c r="R73" s="98">
        <f t="shared" si="20"/>
        <v>11</v>
      </c>
      <c r="S73" s="119">
        <f t="shared" si="17"/>
        <v>11</v>
      </c>
    </row>
    <row r="74" spans="1:19">
      <c r="A74" s="119"/>
      <c r="E74" s="98">
        <f t="shared" si="11"/>
        <v>73</v>
      </c>
      <c r="F74" s="99"/>
      <c r="K74" s="114">
        <f t="shared" si="18"/>
        <v>2.6547996323555698</v>
      </c>
      <c r="L74" s="115">
        <f t="shared" si="19"/>
        <v>2.7037996323555697</v>
      </c>
      <c r="M74" s="98">
        <f t="shared" si="12"/>
        <v>2.6542996323555696</v>
      </c>
      <c r="N74" s="116">
        <f t="shared" si="13"/>
        <v>2.7042996323555699</v>
      </c>
      <c r="O74" s="117">
        <f t="shared" si="14"/>
        <v>2.67929963235557</v>
      </c>
      <c r="P74" s="98">
        <f t="shared" si="15"/>
        <v>0</v>
      </c>
      <c r="Q74" s="118">
        <f t="shared" si="16"/>
        <v>0</v>
      </c>
      <c r="R74" s="98">
        <f t="shared" si="20"/>
        <v>11</v>
      </c>
      <c r="S74" s="119">
        <f t="shared" si="17"/>
        <v>11</v>
      </c>
    </row>
    <row r="75" spans="1:19">
      <c r="A75" s="119"/>
      <c r="E75" s="98">
        <f t="shared" si="11"/>
        <v>74</v>
      </c>
      <c r="F75" s="99"/>
      <c r="K75" s="114">
        <f t="shared" si="18"/>
        <v>2.7047996323555696</v>
      </c>
      <c r="L75" s="115">
        <f t="shared" si="19"/>
        <v>2.7537996323555696</v>
      </c>
      <c r="M75" s="98">
        <f t="shared" si="12"/>
        <v>2.7042996323555695</v>
      </c>
      <c r="N75" s="116">
        <f t="shared" si="13"/>
        <v>2.7542996323555697</v>
      </c>
      <c r="O75" s="117">
        <f t="shared" si="14"/>
        <v>2.7292996323555698</v>
      </c>
      <c r="P75" s="98">
        <f t="shared" si="15"/>
        <v>0</v>
      </c>
      <c r="Q75" s="118">
        <f t="shared" si="16"/>
        <v>0</v>
      </c>
      <c r="R75" s="98">
        <f t="shared" si="20"/>
        <v>11</v>
      </c>
      <c r="S75" s="119">
        <f t="shared" si="17"/>
        <v>11</v>
      </c>
    </row>
    <row r="76" spans="1:19">
      <c r="A76" s="119"/>
      <c r="E76" s="98">
        <f t="shared" si="11"/>
        <v>75</v>
      </c>
      <c r="F76" s="99"/>
      <c r="K76" s="114">
        <f t="shared" si="18"/>
        <v>2.7547996323555695</v>
      </c>
      <c r="L76" s="115">
        <f t="shared" si="19"/>
        <v>2.8037996323555694</v>
      </c>
      <c r="M76" s="98">
        <f t="shared" si="12"/>
        <v>2.7542996323555693</v>
      </c>
      <c r="N76" s="116">
        <f t="shared" si="13"/>
        <v>2.8042996323555696</v>
      </c>
      <c r="O76" s="117">
        <f t="shared" si="14"/>
        <v>2.7792996323555696</v>
      </c>
      <c r="P76" s="98">
        <f t="shared" si="15"/>
        <v>0</v>
      </c>
      <c r="Q76" s="118">
        <f t="shared" si="16"/>
        <v>0</v>
      </c>
      <c r="R76" s="98">
        <f t="shared" si="20"/>
        <v>11</v>
      </c>
      <c r="S76" s="119">
        <f t="shared" si="17"/>
        <v>11</v>
      </c>
    </row>
    <row r="77" spans="1:19">
      <c r="A77" s="119"/>
      <c r="E77" s="98">
        <f t="shared" si="11"/>
        <v>76</v>
      </c>
      <c r="F77" s="99"/>
      <c r="K77" s="114">
        <f t="shared" si="18"/>
        <v>2.8047996323555693</v>
      </c>
      <c r="L77" s="115">
        <f t="shared" si="19"/>
        <v>2.8537996323555692</v>
      </c>
      <c r="M77" s="98">
        <f t="shared" si="12"/>
        <v>2.8042996323555691</v>
      </c>
      <c r="N77" s="116">
        <f t="shared" si="13"/>
        <v>2.8542996323555694</v>
      </c>
      <c r="O77" s="117">
        <f t="shared" si="14"/>
        <v>2.8292996323555695</v>
      </c>
      <c r="P77" s="98">
        <f t="shared" si="15"/>
        <v>0</v>
      </c>
      <c r="Q77" s="118">
        <f t="shared" si="16"/>
        <v>0</v>
      </c>
      <c r="R77" s="98">
        <f t="shared" si="20"/>
        <v>11</v>
      </c>
      <c r="S77" s="119">
        <f t="shared" si="17"/>
        <v>11</v>
      </c>
    </row>
    <row r="78" spans="1:19">
      <c r="A78" s="119"/>
      <c r="E78" s="98">
        <f t="shared" si="11"/>
        <v>77</v>
      </c>
      <c r="F78" s="99"/>
      <c r="K78" s="114">
        <f t="shared" si="18"/>
        <v>2.8547996323555691</v>
      </c>
      <c r="L78" s="115">
        <f t="shared" si="19"/>
        <v>2.903799632355569</v>
      </c>
      <c r="M78" s="98">
        <f t="shared" si="12"/>
        <v>2.8542996323555689</v>
      </c>
      <c r="N78" s="116">
        <f t="shared" si="13"/>
        <v>2.9042996323555692</v>
      </c>
      <c r="O78" s="117">
        <f t="shared" si="14"/>
        <v>2.8792996323555693</v>
      </c>
      <c r="P78" s="98">
        <f t="shared" si="15"/>
        <v>0</v>
      </c>
      <c r="Q78" s="118">
        <f t="shared" si="16"/>
        <v>0</v>
      </c>
      <c r="R78" s="98">
        <f t="shared" si="20"/>
        <v>11</v>
      </c>
      <c r="S78" s="119">
        <f t="shared" si="17"/>
        <v>11</v>
      </c>
    </row>
    <row r="79" spans="1:19">
      <c r="A79" s="119"/>
      <c r="E79" s="98">
        <f t="shared" si="11"/>
        <v>78</v>
      </c>
      <c r="F79" s="99"/>
      <c r="K79" s="114">
        <f t="shared" si="18"/>
        <v>2.9047996323555689</v>
      </c>
      <c r="L79" s="115">
        <f t="shared" si="19"/>
        <v>2.9537996323555689</v>
      </c>
      <c r="M79" s="98">
        <f t="shared" si="12"/>
        <v>2.9042996323555688</v>
      </c>
      <c r="N79" s="116">
        <f t="shared" si="13"/>
        <v>2.954299632355569</v>
      </c>
      <c r="O79" s="117">
        <f t="shared" si="14"/>
        <v>2.9292996323555691</v>
      </c>
      <c r="P79" s="98">
        <f t="shared" si="15"/>
        <v>0</v>
      </c>
      <c r="Q79" s="118">
        <f t="shared" si="16"/>
        <v>0</v>
      </c>
      <c r="R79" s="98">
        <f t="shared" si="20"/>
        <v>11</v>
      </c>
      <c r="S79" s="119">
        <f t="shared" si="17"/>
        <v>11</v>
      </c>
    </row>
    <row r="80" spans="1:19">
      <c r="A80" s="119"/>
      <c r="E80" s="98">
        <f t="shared" si="11"/>
        <v>79</v>
      </c>
      <c r="F80" s="99"/>
      <c r="K80" s="114">
        <f t="shared" si="18"/>
        <v>2.9547996323555688</v>
      </c>
      <c r="L80" s="115">
        <f t="shared" si="19"/>
        <v>3.0037996323555687</v>
      </c>
      <c r="M80" s="98">
        <f t="shared" si="12"/>
        <v>2.9542996323555686</v>
      </c>
      <c r="N80" s="116">
        <f t="shared" si="13"/>
        <v>3.0042996323555688</v>
      </c>
      <c r="O80" s="117">
        <f t="shared" si="14"/>
        <v>2.9792996323555689</v>
      </c>
      <c r="P80" s="98">
        <f t="shared" si="15"/>
        <v>0</v>
      </c>
      <c r="Q80" s="118">
        <f t="shared" si="16"/>
        <v>0</v>
      </c>
      <c r="R80" s="98">
        <f t="shared" si="20"/>
        <v>11</v>
      </c>
      <c r="S80" s="119">
        <f t="shared" si="17"/>
        <v>11</v>
      </c>
    </row>
    <row r="81" spans="1:19">
      <c r="A81" s="119"/>
      <c r="E81" s="98">
        <f t="shared" si="11"/>
        <v>80</v>
      </c>
      <c r="F81" s="99"/>
      <c r="K81" s="114">
        <f t="shared" si="18"/>
        <v>3.0047996323555686</v>
      </c>
      <c r="L81" s="115">
        <f t="shared" si="19"/>
        <v>3.0537996323555685</v>
      </c>
      <c r="M81" s="98">
        <f t="shared" si="12"/>
        <v>3.0042996323555684</v>
      </c>
      <c r="N81" s="116">
        <f t="shared" si="13"/>
        <v>3.0542996323555687</v>
      </c>
      <c r="O81" s="117">
        <f t="shared" si="14"/>
        <v>3.0292996323555688</v>
      </c>
      <c r="P81" s="98">
        <f t="shared" si="15"/>
        <v>0</v>
      </c>
      <c r="Q81" s="118">
        <f t="shared" si="16"/>
        <v>0</v>
      </c>
      <c r="R81" s="98">
        <f t="shared" si="20"/>
        <v>11</v>
      </c>
      <c r="S81" s="119">
        <f t="shared" si="17"/>
        <v>11</v>
      </c>
    </row>
    <row r="82" spans="1:19">
      <c r="A82" s="119"/>
      <c r="E82" s="98">
        <f t="shared" si="11"/>
        <v>81</v>
      </c>
      <c r="F82" s="99"/>
      <c r="K82" s="114">
        <f t="shared" si="18"/>
        <v>3.0547996323555684</v>
      </c>
      <c r="L82" s="115">
        <f t="shared" si="19"/>
        <v>3.1037996323555683</v>
      </c>
      <c r="M82" s="98">
        <f t="shared" si="12"/>
        <v>3.0542996323555682</v>
      </c>
      <c r="N82" s="116">
        <f t="shared" si="13"/>
        <v>3.1042996323555685</v>
      </c>
      <c r="O82" s="117">
        <f t="shared" si="14"/>
        <v>3.0792996323555686</v>
      </c>
      <c r="P82" s="98">
        <f t="shared" si="15"/>
        <v>0</v>
      </c>
      <c r="Q82" s="118">
        <f t="shared" si="16"/>
        <v>0</v>
      </c>
      <c r="R82" s="98">
        <f t="shared" si="20"/>
        <v>11</v>
      </c>
      <c r="S82" s="119">
        <f t="shared" si="17"/>
        <v>11</v>
      </c>
    </row>
    <row r="83" spans="1:19">
      <c r="A83" s="119"/>
      <c r="E83" s="98">
        <f t="shared" si="11"/>
        <v>82</v>
      </c>
      <c r="F83" s="99"/>
      <c r="K83" s="114">
        <f t="shared" si="18"/>
        <v>3.1047996323555682</v>
      </c>
      <c r="L83" s="115">
        <f t="shared" si="19"/>
        <v>3.1537996323555681</v>
      </c>
      <c r="M83" s="98">
        <f t="shared" si="12"/>
        <v>3.1042996323555681</v>
      </c>
      <c r="N83" s="116">
        <f t="shared" si="13"/>
        <v>3.1542996323555683</v>
      </c>
      <c r="O83" s="117">
        <f t="shared" si="14"/>
        <v>3.1292996323555684</v>
      </c>
      <c r="P83" s="98">
        <f t="shared" si="15"/>
        <v>0</v>
      </c>
      <c r="Q83" s="118">
        <f t="shared" si="16"/>
        <v>0</v>
      </c>
      <c r="R83" s="98">
        <f t="shared" si="20"/>
        <v>11</v>
      </c>
      <c r="S83" s="119">
        <f t="shared" si="17"/>
        <v>11</v>
      </c>
    </row>
    <row r="84" spans="1:19">
      <c r="A84" s="119"/>
      <c r="E84" s="98">
        <f t="shared" si="11"/>
        <v>83</v>
      </c>
      <c r="F84" s="99"/>
      <c r="K84" s="114">
        <f t="shared" si="18"/>
        <v>3.154799632355568</v>
      </c>
      <c r="L84" s="115">
        <f t="shared" si="19"/>
        <v>3.203799632355568</v>
      </c>
      <c r="M84" s="98">
        <f t="shared" si="12"/>
        <v>3.1542996323555679</v>
      </c>
      <c r="N84" s="116">
        <f t="shared" si="13"/>
        <v>3.2042996323555681</v>
      </c>
      <c r="O84" s="117">
        <f t="shared" si="14"/>
        <v>3.1792996323555682</v>
      </c>
      <c r="P84" s="98">
        <f t="shared" si="15"/>
        <v>0</v>
      </c>
      <c r="Q84" s="118">
        <f t="shared" si="16"/>
        <v>0</v>
      </c>
      <c r="R84" s="98">
        <f t="shared" si="20"/>
        <v>11</v>
      </c>
      <c r="S84" s="119">
        <f t="shared" si="17"/>
        <v>11</v>
      </c>
    </row>
    <row r="85" spans="1:19">
      <c r="A85" s="119"/>
      <c r="E85" s="98">
        <f t="shared" si="11"/>
        <v>84</v>
      </c>
      <c r="F85" s="99"/>
      <c r="K85" s="114">
        <f t="shared" si="18"/>
        <v>3.2047996323555679</v>
      </c>
      <c r="L85" s="115">
        <f t="shared" si="19"/>
        <v>3.2537996323555678</v>
      </c>
      <c r="M85" s="98">
        <f t="shared" si="12"/>
        <v>3.2042996323555677</v>
      </c>
      <c r="N85" s="116">
        <f t="shared" si="13"/>
        <v>3.254299632355568</v>
      </c>
      <c r="O85" s="117">
        <f t="shared" si="14"/>
        <v>3.2292996323555681</v>
      </c>
      <c r="P85" s="98">
        <f t="shared" si="15"/>
        <v>0</v>
      </c>
      <c r="Q85" s="118">
        <f t="shared" si="16"/>
        <v>0</v>
      </c>
      <c r="R85" s="98">
        <f t="shared" si="20"/>
        <v>11</v>
      </c>
      <c r="S85" s="119">
        <f t="shared" si="17"/>
        <v>11</v>
      </c>
    </row>
    <row r="86" spans="1:19">
      <c r="A86" s="119"/>
      <c r="E86" s="98">
        <f t="shared" si="11"/>
        <v>85</v>
      </c>
      <c r="F86" s="99"/>
      <c r="K86" s="114">
        <f t="shared" si="18"/>
        <v>3.2547996323555677</v>
      </c>
      <c r="L86" s="115">
        <f t="shared" si="19"/>
        <v>3.3037996323555676</v>
      </c>
      <c r="M86" s="98">
        <f t="shared" si="12"/>
        <v>3.2542996323555675</v>
      </c>
      <c r="N86" s="116">
        <f t="shared" si="13"/>
        <v>3.3042996323555678</v>
      </c>
      <c r="O86" s="117">
        <f t="shared" si="14"/>
        <v>3.2792996323555679</v>
      </c>
      <c r="P86" s="98">
        <f t="shared" si="15"/>
        <v>0</v>
      </c>
      <c r="Q86" s="118">
        <f t="shared" si="16"/>
        <v>0</v>
      </c>
      <c r="R86" s="98">
        <f t="shared" si="20"/>
        <v>11</v>
      </c>
      <c r="S86" s="119">
        <f t="shared" si="17"/>
        <v>11</v>
      </c>
    </row>
    <row r="87" spans="1:19">
      <c r="A87" s="119"/>
      <c r="E87" s="98">
        <f t="shared" si="11"/>
        <v>86</v>
      </c>
      <c r="F87" s="99"/>
      <c r="K87" s="114">
        <f t="shared" si="18"/>
        <v>3.3047996323555675</v>
      </c>
      <c r="L87" s="115">
        <f t="shared" si="19"/>
        <v>3.3537996323555674</v>
      </c>
      <c r="M87" s="98">
        <f t="shared" si="12"/>
        <v>3.3042996323555673</v>
      </c>
      <c r="N87" s="116">
        <f t="shared" si="13"/>
        <v>3.3542996323555676</v>
      </c>
      <c r="O87" s="117">
        <f t="shared" si="14"/>
        <v>3.3292996323555677</v>
      </c>
      <c r="P87" s="98">
        <f t="shared" si="15"/>
        <v>0</v>
      </c>
      <c r="Q87" s="118">
        <f t="shared" si="16"/>
        <v>0</v>
      </c>
      <c r="R87" s="98">
        <f t="shared" si="20"/>
        <v>11</v>
      </c>
      <c r="S87" s="119">
        <f t="shared" si="17"/>
        <v>11</v>
      </c>
    </row>
    <row r="88" spans="1:19">
      <c r="A88" s="119"/>
      <c r="E88" s="98">
        <f t="shared" si="11"/>
        <v>87</v>
      </c>
      <c r="F88" s="99"/>
      <c r="K88" s="114">
        <f t="shared" si="18"/>
        <v>3.3547996323555673</v>
      </c>
      <c r="L88" s="115">
        <f t="shared" si="19"/>
        <v>3.4037996323555673</v>
      </c>
      <c r="M88" s="98">
        <f t="shared" si="12"/>
        <v>3.3542996323555672</v>
      </c>
      <c r="N88" s="116">
        <f t="shared" si="13"/>
        <v>3.4042996323555674</v>
      </c>
      <c r="O88" s="117">
        <f t="shared" si="14"/>
        <v>3.3792996323555675</v>
      </c>
      <c r="P88" s="98">
        <f t="shared" si="15"/>
        <v>0</v>
      </c>
      <c r="Q88" s="118">
        <f t="shared" si="16"/>
        <v>0</v>
      </c>
      <c r="R88" s="98">
        <f t="shared" si="20"/>
        <v>11</v>
      </c>
      <c r="S88" s="119">
        <f t="shared" si="17"/>
        <v>11</v>
      </c>
    </row>
    <row r="89" spans="1:19">
      <c r="A89" s="119"/>
      <c r="E89" s="98">
        <f t="shared" si="11"/>
        <v>88</v>
      </c>
      <c r="F89" s="99"/>
      <c r="K89" s="114">
        <f t="shared" si="18"/>
        <v>3.4047996323555672</v>
      </c>
      <c r="L89" s="115">
        <f t="shared" si="19"/>
        <v>3.4537996323555671</v>
      </c>
      <c r="M89" s="98">
        <f t="shared" si="12"/>
        <v>3.404299632355567</v>
      </c>
      <c r="N89" s="116">
        <f t="shared" si="13"/>
        <v>3.4542996323555673</v>
      </c>
      <c r="O89" s="117">
        <f t="shared" si="14"/>
        <v>3.4292996323555673</v>
      </c>
      <c r="P89" s="98">
        <f t="shared" si="15"/>
        <v>0</v>
      </c>
      <c r="Q89" s="118">
        <f t="shared" si="16"/>
        <v>0</v>
      </c>
      <c r="R89" s="98">
        <f t="shared" si="20"/>
        <v>11</v>
      </c>
      <c r="S89" s="119">
        <f t="shared" si="17"/>
        <v>11</v>
      </c>
    </row>
    <row r="90" spans="1:19">
      <c r="A90" s="119"/>
      <c r="E90" s="98">
        <f t="shared" si="11"/>
        <v>89</v>
      </c>
      <c r="F90" s="99"/>
      <c r="K90" s="114">
        <f t="shared" si="18"/>
        <v>3.454799632355567</v>
      </c>
      <c r="L90" s="115">
        <f t="shared" si="19"/>
        <v>3.5037996323555669</v>
      </c>
      <c r="M90" s="98">
        <f t="shared" si="12"/>
        <v>3.4542996323555668</v>
      </c>
      <c r="N90" s="116">
        <f t="shared" si="13"/>
        <v>3.5042996323555671</v>
      </c>
      <c r="O90" s="117">
        <f t="shared" si="14"/>
        <v>3.4792996323555672</v>
      </c>
      <c r="P90" s="98">
        <f t="shared" si="15"/>
        <v>0</v>
      </c>
      <c r="Q90" s="118">
        <f t="shared" si="16"/>
        <v>0</v>
      </c>
      <c r="R90" s="98">
        <f t="shared" si="20"/>
        <v>11</v>
      </c>
      <c r="S90" s="119">
        <f t="shared" si="17"/>
        <v>11</v>
      </c>
    </row>
    <row r="91" spans="1:19">
      <c r="A91" s="119"/>
      <c r="E91" s="98">
        <f t="shared" si="11"/>
        <v>90</v>
      </c>
      <c r="F91" s="99"/>
      <c r="K91" s="114">
        <f t="shared" si="18"/>
        <v>3.5047996323555668</v>
      </c>
      <c r="L91" s="115">
        <f t="shared" si="19"/>
        <v>3.5537996323555667</v>
      </c>
      <c r="M91" s="98">
        <f t="shared" si="12"/>
        <v>3.5042996323555666</v>
      </c>
      <c r="N91" s="116">
        <f t="shared" si="13"/>
        <v>3.5542996323555669</v>
      </c>
      <c r="O91" s="117">
        <f t="shared" si="14"/>
        <v>3.529299632355567</v>
      </c>
      <c r="P91" s="98">
        <f t="shared" si="15"/>
        <v>0</v>
      </c>
      <c r="Q91" s="118">
        <f t="shared" si="16"/>
        <v>0</v>
      </c>
      <c r="R91" s="98">
        <f t="shared" si="20"/>
        <v>11</v>
      </c>
      <c r="S91" s="119">
        <f t="shared" si="17"/>
        <v>11</v>
      </c>
    </row>
    <row r="92" spans="1:19">
      <c r="A92" s="119"/>
      <c r="E92" s="98">
        <f t="shared" si="11"/>
        <v>91</v>
      </c>
      <c r="F92" s="99"/>
      <c r="K92" s="114">
        <f t="shared" si="18"/>
        <v>3.5547996323555666</v>
      </c>
      <c r="L92" s="115">
        <f t="shared" si="19"/>
        <v>3.6037996323555666</v>
      </c>
      <c r="M92" s="98">
        <f t="shared" si="12"/>
        <v>3.5542996323555665</v>
      </c>
      <c r="N92" s="116">
        <f t="shared" si="13"/>
        <v>3.6042996323555667</v>
      </c>
      <c r="O92" s="117">
        <f t="shared" si="14"/>
        <v>3.5792996323555668</v>
      </c>
      <c r="P92" s="98">
        <f t="shared" si="15"/>
        <v>0</v>
      </c>
      <c r="Q92" s="118">
        <f t="shared" si="16"/>
        <v>0</v>
      </c>
      <c r="R92" s="98">
        <f t="shared" si="20"/>
        <v>11</v>
      </c>
      <c r="S92" s="119">
        <f t="shared" si="17"/>
        <v>11</v>
      </c>
    </row>
    <row r="93" spans="1:19">
      <c r="A93" s="119"/>
      <c r="E93" s="98">
        <f t="shared" si="11"/>
        <v>92</v>
      </c>
      <c r="F93" s="99"/>
      <c r="K93" s="114">
        <f t="shared" si="18"/>
        <v>3.6047996323555664</v>
      </c>
      <c r="L93" s="115">
        <f t="shared" si="19"/>
        <v>3.6537996323555664</v>
      </c>
      <c r="M93" s="98">
        <f t="shared" si="12"/>
        <v>3.6042996323555663</v>
      </c>
      <c r="N93" s="116">
        <f t="shared" si="13"/>
        <v>3.6542996323555665</v>
      </c>
      <c r="O93" s="117">
        <f t="shared" si="14"/>
        <v>3.6292996323555666</v>
      </c>
      <c r="P93" s="98">
        <f t="shared" si="15"/>
        <v>0</v>
      </c>
      <c r="Q93" s="118">
        <f t="shared" si="16"/>
        <v>0</v>
      </c>
      <c r="R93" s="98">
        <f t="shared" si="20"/>
        <v>11</v>
      </c>
      <c r="S93" s="119">
        <f t="shared" si="17"/>
        <v>11</v>
      </c>
    </row>
    <row r="94" spans="1:19">
      <c r="A94" s="119"/>
      <c r="E94" s="98">
        <f t="shared" si="11"/>
        <v>93</v>
      </c>
      <c r="F94" s="99"/>
      <c r="K94" s="114">
        <f t="shared" si="18"/>
        <v>3.6547996323555663</v>
      </c>
      <c r="L94" s="115">
        <f t="shared" si="19"/>
        <v>3.7037996323555662</v>
      </c>
      <c r="M94" s="98">
        <f t="shared" si="12"/>
        <v>3.6542996323555661</v>
      </c>
      <c r="N94" s="116">
        <f t="shared" si="13"/>
        <v>3.7042996323555664</v>
      </c>
      <c r="O94" s="117">
        <f t="shared" si="14"/>
        <v>3.6792996323555665</v>
      </c>
      <c r="P94" s="98">
        <f t="shared" si="15"/>
        <v>0</v>
      </c>
      <c r="Q94" s="118">
        <f t="shared" si="16"/>
        <v>0</v>
      </c>
      <c r="R94" s="98">
        <f t="shared" si="20"/>
        <v>11</v>
      </c>
      <c r="S94" s="119">
        <f t="shared" si="17"/>
        <v>11</v>
      </c>
    </row>
    <row r="95" spans="1:19">
      <c r="A95" s="119"/>
      <c r="E95" s="98">
        <f t="shared" si="11"/>
        <v>94</v>
      </c>
      <c r="F95" s="99"/>
      <c r="K95" s="114">
        <f t="shared" si="18"/>
        <v>3.7047996323555661</v>
      </c>
      <c r="L95" s="115">
        <f t="shared" si="19"/>
        <v>3.753799632355566</v>
      </c>
      <c r="M95" s="98">
        <f t="shared" si="12"/>
        <v>3.7042996323555659</v>
      </c>
      <c r="N95" s="116">
        <f t="shared" si="13"/>
        <v>3.7542996323555662</v>
      </c>
      <c r="O95" s="117">
        <f t="shared" si="14"/>
        <v>3.7292996323555663</v>
      </c>
      <c r="P95" s="98">
        <f t="shared" si="15"/>
        <v>0</v>
      </c>
      <c r="Q95" s="118">
        <f t="shared" si="16"/>
        <v>0</v>
      </c>
      <c r="R95" s="98">
        <f t="shared" si="20"/>
        <v>11</v>
      </c>
      <c r="S95" s="119">
        <f t="shared" si="17"/>
        <v>11</v>
      </c>
    </row>
    <row r="96" spans="1:19">
      <c r="A96" s="119"/>
      <c r="E96" s="98">
        <f t="shared" si="11"/>
        <v>95</v>
      </c>
      <c r="F96" s="99"/>
      <c r="K96" s="114">
        <f t="shared" si="18"/>
        <v>3.7547996323555659</v>
      </c>
      <c r="L96" s="115">
        <f t="shared" si="19"/>
        <v>3.8037996323555658</v>
      </c>
      <c r="M96" s="98">
        <f t="shared" si="12"/>
        <v>3.7542996323555657</v>
      </c>
      <c r="N96" s="116">
        <f t="shared" si="13"/>
        <v>3.804299632355566</v>
      </c>
      <c r="O96" s="117">
        <f t="shared" si="14"/>
        <v>3.7792996323555661</v>
      </c>
      <c r="P96" s="98">
        <f t="shared" si="15"/>
        <v>0</v>
      </c>
      <c r="Q96" s="118">
        <f t="shared" si="16"/>
        <v>0</v>
      </c>
      <c r="R96" s="98">
        <f t="shared" si="20"/>
        <v>11</v>
      </c>
      <c r="S96" s="119">
        <f t="shared" si="17"/>
        <v>11</v>
      </c>
    </row>
    <row r="97" spans="1:19">
      <c r="A97" s="119"/>
      <c r="E97" s="98">
        <f t="shared" si="11"/>
        <v>96</v>
      </c>
      <c r="F97" s="99"/>
      <c r="K97" s="114">
        <f t="shared" si="18"/>
        <v>3.8047996323555657</v>
      </c>
      <c r="L97" s="115">
        <f t="shared" si="19"/>
        <v>3.8537996323555657</v>
      </c>
      <c r="M97" s="98">
        <f t="shared" si="12"/>
        <v>3.8042996323555656</v>
      </c>
      <c r="N97" s="116">
        <f t="shared" si="13"/>
        <v>3.8542996323555658</v>
      </c>
      <c r="O97" s="117">
        <f t="shared" si="14"/>
        <v>3.8292996323555659</v>
      </c>
      <c r="P97" s="98">
        <f t="shared" si="15"/>
        <v>0</v>
      </c>
      <c r="Q97" s="118">
        <f t="shared" si="16"/>
        <v>0</v>
      </c>
      <c r="R97" s="98">
        <f t="shared" si="20"/>
        <v>11</v>
      </c>
      <c r="S97" s="119">
        <f t="shared" si="17"/>
        <v>11</v>
      </c>
    </row>
    <row r="98" spans="1:19">
      <c r="A98" s="119"/>
      <c r="E98" s="98">
        <f t="shared" si="11"/>
        <v>97</v>
      </c>
      <c r="F98" s="99"/>
      <c r="K98" s="114">
        <f t="shared" si="18"/>
        <v>3.8547996323555656</v>
      </c>
      <c r="L98" s="115">
        <f t="shared" si="19"/>
        <v>3.9037996323555655</v>
      </c>
      <c r="M98" s="98">
        <f t="shared" si="12"/>
        <v>3.8542996323555654</v>
      </c>
      <c r="N98" s="116">
        <f t="shared" si="13"/>
        <v>3.9042996323555657</v>
      </c>
      <c r="O98" s="117">
        <f t="shared" si="14"/>
        <v>3.8792996323555657</v>
      </c>
      <c r="P98" s="98">
        <f t="shared" si="15"/>
        <v>0</v>
      </c>
      <c r="Q98" s="118">
        <f t="shared" si="16"/>
        <v>0</v>
      </c>
      <c r="R98" s="98">
        <f t="shared" si="20"/>
        <v>11</v>
      </c>
      <c r="S98" s="119">
        <f t="shared" si="17"/>
        <v>11</v>
      </c>
    </row>
    <row r="99" spans="1:19">
      <c r="A99" s="119"/>
      <c r="E99" s="98">
        <f t="shared" si="11"/>
        <v>98</v>
      </c>
      <c r="F99" s="99"/>
      <c r="K99" s="114">
        <f t="shared" si="18"/>
        <v>3.9047996323555654</v>
      </c>
      <c r="L99" s="115">
        <f t="shared" si="19"/>
        <v>3.9537996323555653</v>
      </c>
      <c r="M99" s="98">
        <f t="shared" si="12"/>
        <v>3.9042996323555652</v>
      </c>
      <c r="N99" s="116">
        <f t="shared" si="13"/>
        <v>3.9542996323555655</v>
      </c>
      <c r="O99" s="117">
        <f t="shared" si="14"/>
        <v>3.9292996323555656</v>
      </c>
      <c r="P99" s="98">
        <f t="shared" si="15"/>
        <v>0</v>
      </c>
      <c r="Q99" s="118">
        <f t="shared" si="16"/>
        <v>0</v>
      </c>
      <c r="R99" s="98">
        <f t="shared" si="20"/>
        <v>11</v>
      </c>
      <c r="S99" s="119">
        <f t="shared" si="17"/>
        <v>11</v>
      </c>
    </row>
    <row r="100" spans="1:19">
      <c r="A100" s="119"/>
      <c r="E100" s="98">
        <f t="shared" si="11"/>
        <v>99</v>
      </c>
      <c r="F100" s="99"/>
      <c r="K100" s="114">
        <f t="shared" si="18"/>
        <v>3.9547996323555652</v>
      </c>
      <c r="L100" s="115">
        <f t="shared" si="19"/>
        <v>4.0037996323555651</v>
      </c>
      <c r="M100" s="98">
        <f t="shared" si="12"/>
        <v>3.954299632355565</v>
      </c>
      <c r="N100" s="116">
        <f t="shared" si="13"/>
        <v>4.0042996323555649</v>
      </c>
      <c r="O100" s="117">
        <f t="shared" si="14"/>
        <v>3.9792996323555654</v>
      </c>
      <c r="P100" s="98">
        <f t="shared" si="15"/>
        <v>0</v>
      </c>
      <c r="Q100" s="118">
        <f t="shared" si="16"/>
        <v>0</v>
      </c>
      <c r="R100" s="98">
        <f t="shared" si="20"/>
        <v>11</v>
      </c>
      <c r="S100" s="119">
        <f t="shared" si="17"/>
        <v>11</v>
      </c>
    </row>
    <row r="101" spans="1:19">
      <c r="A101" s="119"/>
      <c r="E101" s="98">
        <f t="shared" si="11"/>
        <v>100</v>
      </c>
      <c r="F101" s="99"/>
      <c r="K101" s="114">
        <f t="shared" si="18"/>
        <v>4.0047996323555655</v>
      </c>
      <c r="L101" s="115">
        <f t="shared" si="19"/>
        <v>4.053799632355565</v>
      </c>
      <c r="M101" s="98">
        <f t="shared" si="12"/>
        <v>4.0042996323555657</v>
      </c>
      <c r="N101" s="116">
        <f t="shared" si="13"/>
        <v>4.0542996323555647</v>
      </c>
      <c r="O101" s="117">
        <f t="shared" si="14"/>
        <v>4.0292996323555652</v>
      </c>
      <c r="P101" s="98">
        <f t="shared" si="15"/>
        <v>0</v>
      </c>
      <c r="Q101" s="118">
        <f t="shared" si="16"/>
        <v>0</v>
      </c>
      <c r="R101" s="98">
        <f t="shared" si="20"/>
        <v>11</v>
      </c>
      <c r="S101" s="119">
        <f t="shared" si="17"/>
        <v>11</v>
      </c>
    </row>
    <row r="102" spans="1:19">
      <c r="A102" s="119"/>
      <c r="E102" s="98">
        <f t="shared" si="11"/>
        <v>101</v>
      </c>
      <c r="F102" s="99"/>
      <c r="K102" s="114">
        <f t="shared" si="18"/>
        <v>4.0547996323555653</v>
      </c>
      <c r="L102" s="115">
        <f t="shared" si="19"/>
        <v>4.1037996323555648</v>
      </c>
      <c r="M102" s="98">
        <f t="shared" si="12"/>
        <v>4.0542996323555656</v>
      </c>
      <c r="N102" s="116">
        <f t="shared" si="13"/>
        <v>4.1042996323555645</v>
      </c>
      <c r="O102" s="117">
        <f t="shared" si="14"/>
        <v>4.079299632355565</v>
      </c>
      <c r="P102" s="98">
        <f t="shared" si="15"/>
        <v>0</v>
      </c>
      <c r="Q102" s="118">
        <f t="shared" si="16"/>
        <v>0</v>
      </c>
      <c r="R102" s="98">
        <f t="shared" si="20"/>
        <v>11</v>
      </c>
      <c r="S102" s="119">
        <f t="shared" si="17"/>
        <v>11</v>
      </c>
    </row>
    <row r="103" spans="1:19">
      <c r="A103" s="119"/>
      <c r="E103" s="98">
        <f t="shared" si="11"/>
        <v>102</v>
      </c>
      <c r="F103" s="99"/>
      <c r="K103" s="114">
        <f t="shared" si="18"/>
        <v>4.1047996323555651</v>
      </c>
      <c r="L103" s="115">
        <f t="shared" si="19"/>
        <v>4.1537996323555646</v>
      </c>
      <c r="M103" s="98">
        <f t="shared" si="12"/>
        <v>4.1042996323555654</v>
      </c>
      <c r="N103" s="116">
        <f t="shared" si="13"/>
        <v>4.1542996323555643</v>
      </c>
      <c r="O103" s="117">
        <f t="shared" si="14"/>
        <v>4.1292996323555649</v>
      </c>
      <c r="P103" s="98">
        <f t="shared" si="15"/>
        <v>0</v>
      </c>
      <c r="Q103" s="118">
        <f t="shared" si="16"/>
        <v>0</v>
      </c>
      <c r="R103" s="98">
        <f t="shared" si="20"/>
        <v>11</v>
      </c>
      <c r="S103" s="119">
        <f t="shared" si="17"/>
        <v>11</v>
      </c>
    </row>
    <row r="104" spans="1:19">
      <c r="A104" s="119"/>
      <c r="E104" s="98">
        <f t="shared" si="11"/>
        <v>103</v>
      </c>
      <c r="F104" s="99"/>
      <c r="K104" s="114">
        <f t="shared" si="18"/>
        <v>4.1547996323555649</v>
      </c>
      <c r="L104" s="115">
        <f t="shared" si="19"/>
        <v>4.2037996323555644</v>
      </c>
      <c r="M104" s="98">
        <f t="shared" si="12"/>
        <v>4.1542996323555652</v>
      </c>
      <c r="N104" s="116">
        <f t="shared" si="13"/>
        <v>4.2042996323555641</v>
      </c>
      <c r="O104" s="117">
        <f t="shared" si="14"/>
        <v>4.1792996323555647</v>
      </c>
      <c r="P104" s="98">
        <f t="shared" si="15"/>
        <v>0</v>
      </c>
      <c r="Q104" s="118">
        <f t="shared" si="16"/>
        <v>0</v>
      </c>
      <c r="R104" s="98">
        <f t="shared" si="20"/>
        <v>11</v>
      </c>
      <c r="S104" s="119">
        <f t="shared" si="17"/>
        <v>11</v>
      </c>
    </row>
    <row r="105" spans="1:19">
      <c r="A105" s="119"/>
      <c r="E105" s="98">
        <f t="shared" si="11"/>
        <v>104</v>
      </c>
      <c r="F105" s="99"/>
      <c r="K105" s="114">
        <f t="shared" si="18"/>
        <v>4.2047996323555648</v>
      </c>
      <c r="L105" s="115">
        <f t="shared" si="19"/>
        <v>4.2537996323555642</v>
      </c>
      <c r="M105" s="98">
        <f t="shared" si="12"/>
        <v>4.204299632355565</v>
      </c>
      <c r="N105" s="116">
        <f t="shared" si="13"/>
        <v>4.254299632355564</v>
      </c>
      <c r="O105" s="117">
        <f t="shared" si="14"/>
        <v>4.2292996323555645</v>
      </c>
      <c r="P105" s="98">
        <f t="shared" si="15"/>
        <v>0</v>
      </c>
      <c r="Q105" s="118">
        <f t="shared" si="16"/>
        <v>0</v>
      </c>
      <c r="R105" s="98">
        <f t="shared" si="20"/>
        <v>11</v>
      </c>
      <c r="S105" s="119">
        <f t="shared" si="17"/>
        <v>11</v>
      </c>
    </row>
    <row r="106" spans="1:19">
      <c r="A106" s="119"/>
      <c r="E106" s="98">
        <f t="shared" si="11"/>
        <v>105</v>
      </c>
      <c r="F106" s="99"/>
      <c r="K106" s="114">
        <f t="shared" si="18"/>
        <v>4.2547996323555646</v>
      </c>
      <c r="L106" s="115">
        <f t="shared" si="19"/>
        <v>4.3037996323555641</v>
      </c>
      <c r="M106" s="98">
        <f t="shared" si="12"/>
        <v>4.2542996323555649</v>
      </c>
      <c r="N106" s="116">
        <f t="shared" si="13"/>
        <v>4.3042996323555638</v>
      </c>
      <c r="O106" s="117">
        <f t="shared" si="14"/>
        <v>4.2792996323555643</v>
      </c>
      <c r="P106" s="98">
        <f t="shared" si="15"/>
        <v>0</v>
      </c>
      <c r="Q106" s="118">
        <f t="shared" si="16"/>
        <v>0</v>
      </c>
      <c r="R106" s="98">
        <f t="shared" si="20"/>
        <v>11</v>
      </c>
      <c r="S106" s="119">
        <f t="shared" si="17"/>
        <v>11</v>
      </c>
    </row>
    <row r="107" spans="1:19">
      <c r="A107" s="119"/>
      <c r="E107" s="98">
        <f t="shared" si="11"/>
        <v>106</v>
      </c>
      <c r="F107" s="99"/>
      <c r="K107" s="114">
        <f t="shared" si="18"/>
        <v>4.3047996323555644</v>
      </c>
      <c r="L107" s="115">
        <f t="shared" si="19"/>
        <v>4.3537996323555639</v>
      </c>
      <c r="M107" s="98">
        <f t="shared" si="12"/>
        <v>4.3042996323555647</v>
      </c>
      <c r="N107" s="116">
        <f t="shared" si="13"/>
        <v>4.3542996323555636</v>
      </c>
      <c r="O107" s="117">
        <f t="shared" si="14"/>
        <v>4.3292996323555641</v>
      </c>
      <c r="P107" s="98">
        <f t="shared" si="15"/>
        <v>0</v>
      </c>
      <c r="Q107" s="118">
        <f t="shared" si="16"/>
        <v>0</v>
      </c>
      <c r="R107" s="98">
        <f t="shared" si="20"/>
        <v>11</v>
      </c>
      <c r="S107" s="119">
        <f t="shared" si="17"/>
        <v>11</v>
      </c>
    </row>
    <row r="108" spans="1:19">
      <c r="A108" s="119"/>
      <c r="E108" s="98">
        <f t="shared" si="11"/>
        <v>107</v>
      </c>
      <c r="F108" s="99"/>
      <c r="K108" s="114">
        <f t="shared" si="18"/>
        <v>4.3547996323555642</v>
      </c>
      <c r="L108" s="115">
        <f t="shared" si="19"/>
        <v>4.4037996323555637</v>
      </c>
      <c r="M108" s="98">
        <f t="shared" si="12"/>
        <v>4.3542996323555645</v>
      </c>
      <c r="N108" s="116">
        <f t="shared" si="13"/>
        <v>4.4042996323555634</v>
      </c>
      <c r="O108" s="117">
        <f t="shared" si="14"/>
        <v>4.379299632355564</v>
      </c>
      <c r="P108" s="98">
        <f t="shared" si="15"/>
        <v>0</v>
      </c>
      <c r="Q108" s="118">
        <f t="shared" si="16"/>
        <v>0</v>
      </c>
      <c r="R108" s="98">
        <f t="shared" si="20"/>
        <v>11</v>
      </c>
      <c r="S108" s="119">
        <f t="shared" si="17"/>
        <v>11</v>
      </c>
    </row>
    <row r="109" spans="1:19">
      <c r="A109" s="119"/>
      <c r="E109" s="98">
        <f t="shared" si="11"/>
        <v>108</v>
      </c>
      <c r="F109" s="99"/>
      <c r="K109" s="114">
        <f t="shared" si="18"/>
        <v>4.404799632355564</v>
      </c>
      <c r="L109" s="115">
        <f t="shared" si="19"/>
        <v>4.4537996323555635</v>
      </c>
      <c r="M109" s="98">
        <f t="shared" si="12"/>
        <v>4.4042996323555643</v>
      </c>
      <c r="N109" s="116">
        <f t="shared" si="13"/>
        <v>4.4542996323555633</v>
      </c>
      <c r="O109" s="117">
        <f t="shared" si="14"/>
        <v>4.4292996323555638</v>
      </c>
      <c r="P109" s="98">
        <f t="shared" si="15"/>
        <v>0</v>
      </c>
      <c r="Q109" s="118">
        <f t="shared" si="16"/>
        <v>0</v>
      </c>
      <c r="R109" s="98">
        <f t="shared" si="20"/>
        <v>11</v>
      </c>
      <c r="S109" s="119">
        <f t="shared" si="17"/>
        <v>11</v>
      </c>
    </row>
    <row r="110" spans="1:19">
      <c r="A110" s="119"/>
      <c r="E110" s="98">
        <f t="shared" si="11"/>
        <v>109</v>
      </c>
      <c r="F110" s="99"/>
      <c r="K110" s="114">
        <f t="shared" si="18"/>
        <v>4.4547996323555639</v>
      </c>
      <c r="L110" s="115">
        <f t="shared" si="19"/>
        <v>4.5037996323555634</v>
      </c>
      <c r="M110" s="98">
        <f t="shared" si="12"/>
        <v>4.4542996323555641</v>
      </c>
      <c r="N110" s="116">
        <f t="shared" si="13"/>
        <v>4.5042996323555631</v>
      </c>
      <c r="O110" s="117">
        <f t="shared" si="14"/>
        <v>4.4792996323555636</v>
      </c>
      <c r="P110" s="98">
        <f t="shared" si="15"/>
        <v>0</v>
      </c>
      <c r="Q110" s="118">
        <f t="shared" si="16"/>
        <v>0</v>
      </c>
      <c r="R110" s="98">
        <f t="shared" si="20"/>
        <v>11</v>
      </c>
      <c r="S110" s="119">
        <f t="shared" si="17"/>
        <v>11</v>
      </c>
    </row>
    <row r="111" spans="1:19">
      <c r="A111" s="119"/>
      <c r="E111" s="98">
        <f t="shared" si="11"/>
        <v>110</v>
      </c>
      <c r="F111" s="99"/>
      <c r="K111" s="114">
        <f t="shared" si="18"/>
        <v>4.5047996323555637</v>
      </c>
      <c r="L111" s="115">
        <f t="shared" si="19"/>
        <v>4.5537996323555632</v>
      </c>
      <c r="M111" s="98">
        <f t="shared" si="12"/>
        <v>4.504299632355564</v>
      </c>
      <c r="N111" s="116">
        <f t="shared" si="13"/>
        <v>4.5542996323555629</v>
      </c>
      <c r="O111" s="117">
        <f t="shared" si="14"/>
        <v>4.5292996323555634</v>
      </c>
      <c r="P111" s="98">
        <f t="shared" si="15"/>
        <v>0</v>
      </c>
      <c r="Q111" s="118">
        <f t="shared" si="16"/>
        <v>0</v>
      </c>
      <c r="R111" s="98">
        <f t="shared" si="20"/>
        <v>11</v>
      </c>
      <c r="S111" s="119">
        <f t="shared" si="17"/>
        <v>11</v>
      </c>
    </row>
    <row r="112" spans="1:19">
      <c r="A112" s="119"/>
      <c r="E112" s="98">
        <f t="shared" si="11"/>
        <v>111</v>
      </c>
      <c r="F112" s="99"/>
      <c r="K112" s="114">
        <f t="shared" si="18"/>
        <v>4.5547996323555635</v>
      </c>
      <c r="L112" s="115">
        <f t="shared" si="19"/>
        <v>4.603799632355563</v>
      </c>
      <c r="M112" s="98">
        <f t="shared" si="12"/>
        <v>4.5542996323555638</v>
      </c>
      <c r="N112" s="116">
        <f t="shared" si="13"/>
        <v>4.6042996323555627</v>
      </c>
      <c r="O112" s="117">
        <f t="shared" si="14"/>
        <v>4.5792996323555633</v>
      </c>
      <c r="P112" s="98">
        <f t="shared" si="15"/>
        <v>0</v>
      </c>
      <c r="Q112" s="118">
        <f t="shared" si="16"/>
        <v>0</v>
      </c>
      <c r="R112" s="98">
        <f t="shared" si="20"/>
        <v>11</v>
      </c>
      <c r="S112" s="119">
        <f t="shared" si="17"/>
        <v>11</v>
      </c>
    </row>
    <row r="113" spans="1:19">
      <c r="A113" s="119"/>
      <c r="E113" s="98">
        <f t="shared" si="11"/>
        <v>112</v>
      </c>
      <c r="F113" s="99"/>
      <c r="K113" s="114">
        <f t="shared" si="18"/>
        <v>4.6047996323555633</v>
      </c>
      <c r="L113" s="115">
        <f t="shared" si="19"/>
        <v>4.6537996323555628</v>
      </c>
      <c r="M113" s="98">
        <f t="shared" si="12"/>
        <v>4.6042996323555636</v>
      </c>
      <c r="N113" s="116">
        <f t="shared" si="13"/>
        <v>4.6542996323555625</v>
      </c>
      <c r="O113" s="117">
        <f t="shared" si="14"/>
        <v>4.6292996323555631</v>
      </c>
      <c r="P113" s="98">
        <f t="shared" si="15"/>
        <v>0</v>
      </c>
      <c r="Q113" s="118">
        <f t="shared" si="16"/>
        <v>0</v>
      </c>
      <c r="R113" s="98">
        <f t="shared" si="20"/>
        <v>11</v>
      </c>
      <c r="S113" s="119">
        <f t="shared" si="17"/>
        <v>11</v>
      </c>
    </row>
    <row r="114" spans="1:19">
      <c r="A114" s="119"/>
      <c r="E114" s="98">
        <f t="shared" si="11"/>
        <v>113</v>
      </c>
      <c r="F114" s="99"/>
      <c r="K114" s="114">
        <f t="shared" si="18"/>
        <v>4.6547996323555632</v>
      </c>
      <c r="L114" s="115">
        <f t="shared" si="19"/>
        <v>4.7037996323555626</v>
      </c>
      <c r="M114" s="98">
        <f t="shared" si="12"/>
        <v>4.6542996323555634</v>
      </c>
      <c r="N114" s="116">
        <f t="shared" si="13"/>
        <v>4.7042996323555624</v>
      </c>
      <c r="O114" s="117">
        <f t="shared" si="14"/>
        <v>4.6792996323555629</v>
      </c>
      <c r="P114" s="98">
        <f t="shared" si="15"/>
        <v>0</v>
      </c>
      <c r="Q114" s="118">
        <f t="shared" si="16"/>
        <v>0</v>
      </c>
      <c r="R114" s="98">
        <f t="shared" si="20"/>
        <v>11</v>
      </c>
      <c r="S114" s="119">
        <f t="shared" si="17"/>
        <v>11</v>
      </c>
    </row>
    <row r="115" spans="1:19">
      <c r="A115" s="119"/>
      <c r="E115" s="98">
        <f t="shared" si="11"/>
        <v>114</v>
      </c>
      <c r="F115" s="99"/>
      <c r="K115" s="114">
        <f t="shared" si="18"/>
        <v>4.704799632355563</v>
      </c>
      <c r="L115" s="115">
        <f t="shared" si="19"/>
        <v>4.7537996323555625</v>
      </c>
      <c r="M115" s="98">
        <f t="shared" si="12"/>
        <v>4.7042996323555633</v>
      </c>
      <c r="N115" s="116">
        <f t="shared" si="13"/>
        <v>4.7542996323555622</v>
      </c>
      <c r="O115" s="117">
        <f t="shared" si="14"/>
        <v>4.7292996323555627</v>
      </c>
      <c r="P115" s="98">
        <f t="shared" si="15"/>
        <v>0</v>
      </c>
      <c r="Q115" s="118">
        <f t="shared" si="16"/>
        <v>0</v>
      </c>
      <c r="R115" s="98">
        <f t="shared" si="20"/>
        <v>11</v>
      </c>
      <c r="S115" s="119">
        <f t="shared" si="17"/>
        <v>11</v>
      </c>
    </row>
    <row r="116" spans="1:19">
      <c r="A116" s="119"/>
      <c r="E116" s="98">
        <f t="shared" si="11"/>
        <v>115</v>
      </c>
      <c r="F116" s="99"/>
      <c r="K116" s="114">
        <f t="shared" si="18"/>
        <v>4.7547996323555628</v>
      </c>
      <c r="L116" s="115">
        <f t="shared" si="19"/>
        <v>4.8037996323555623</v>
      </c>
      <c r="M116" s="98">
        <f t="shared" si="12"/>
        <v>4.7542996323555631</v>
      </c>
      <c r="N116" s="116">
        <f t="shared" si="13"/>
        <v>4.804299632355562</v>
      </c>
      <c r="O116" s="117">
        <f t="shared" si="14"/>
        <v>4.7792996323555625</v>
      </c>
      <c r="P116" s="98">
        <f t="shared" si="15"/>
        <v>0</v>
      </c>
      <c r="Q116" s="118">
        <f t="shared" si="16"/>
        <v>0</v>
      </c>
      <c r="R116" s="98">
        <f t="shared" si="20"/>
        <v>11</v>
      </c>
      <c r="S116" s="119">
        <f t="shared" si="17"/>
        <v>11</v>
      </c>
    </row>
    <row r="117" spans="1:19">
      <c r="A117" s="119"/>
      <c r="E117" s="98">
        <f t="shared" si="11"/>
        <v>116</v>
      </c>
      <c r="F117" s="99"/>
      <c r="K117" s="114">
        <f t="shared" si="18"/>
        <v>4.8047996323555626</v>
      </c>
      <c r="L117" s="115">
        <f t="shared" si="19"/>
        <v>4.8537996323555621</v>
      </c>
      <c r="M117" s="98">
        <f t="shared" si="12"/>
        <v>4.8042996323555629</v>
      </c>
      <c r="N117" s="116">
        <f t="shared" si="13"/>
        <v>4.8542996323555618</v>
      </c>
      <c r="O117" s="117">
        <f t="shared" si="14"/>
        <v>4.8292996323555624</v>
      </c>
      <c r="P117" s="98">
        <f t="shared" si="15"/>
        <v>0</v>
      </c>
      <c r="Q117" s="118">
        <f t="shared" si="16"/>
        <v>0</v>
      </c>
      <c r="R117" s="98">
        <f t="shared" si="20"/>
        <v>11</v>
      </c>
      <c r="S117" s="119">
        <f t="shared" si="17"/>
        <v>11</v>
      </c>
    </row>
    <row r="118" spans="1:19">
      <c r="A118" s="119"/>
      <c r="E118" s="98">
        <f t="shared" si="11"/>
        <v>117</v>
      </c>
      <c r="F118" s="99"/>
      <c r="K118" s="114">
        <f t="shared" si="18"/>
        <v>4.8547996323555624</v>
      </c>
      <c r="L118" s="115">
        <f t="shared" si="19"/>
        <v>4.9037996323555619</v>
      </c>
      <c r="M118" s="98">
        <f t="shared" si="12"/>
        <v>4.8542996323555627</v>
      </c>
      <c r="N118" s="116">
        <f t="shared" si="13"/>
        <v>4.9042996323555617</v>
      </c>
      <c r="O118" s="117">
        <f t="shared" si="14"/>
        <v>4.8792996323555622</v>
      </c>
      <c r="P118" s="98">
        <f t="shared" si="15"/>
        <v>0</v>
      </c>
      <c r="Q118" s="118">
        <f t="shared" si="16"/>
        <v>0</v>
      </c>
      <c r="R118" s="98">
        <f t="shared" si="20"/>
        <v>11</v>
      </c>
      <c r="S118" s="119">
        <f t="shared" si="17"/>
        <v>11</v>
      </c>
    </row>
    <row r="119" spans="1:19">
      <c r="A119" s="119"/>
      <c r="E119" s="98">
        <f t="shared" si="11"/>
        <v>118</v>
      </c>
      <c r="F119" s="99"/>
      <c r="K119" s="114">
        <f t="shared" si="18"/>
        <v>4.9047996323555623</v>
      </c>
      <c r="L119" s="115">
        <f t="shared" si="19"/>
        <v>4.9537996323555618</v>
      </c>
      <c r="M119" s="98">
        <f t="shared" si="12"/>
        <v>4.9042996323555625</v>
      </c>
      <c r="N119" s="116">
        <f t="shared" si="13"/>
        <v>4.9542996323555615</v>
      </c>
      <c r="O119" s="117">
        <f t="shared" si="14"/>
        <v>4.929299632355562</v>
      </c>
      <c r="P119" s="98">
        <f t="shared" si="15"/>
        <v>0</v>
      </c>
      <c r="Q119" s="118">
        <f t="shared" si="16"/>
        <v>0</v>
      </c>
      <c r="R119" s="98">
        <f t="shared" si="20"/>
        <v>11</v>
      </c>
      <c r="S119" s="119">
        <f t="shared" si="17"/>
        <v>11</v>
      </c>
    </row>
    <row r="120" spans="1:19">
      <c r="A120" s="119"/>
      <c r="E120" s="98">
        <f t="shared" si="11"/>
        <v>119</v>
      </c>
      <c r="F120" s="99"/>
      <c r="K120" s="114">
        <f t="shared" si="18"/>
        <v>4.9547996323555621</v>
      </c>
      <c r="L120" s="115">
        <f t="shared" si="19"/>
        <v>5.0037996323555616</v>
      </c>
      <c r="M120" s="98">
        <f t="shared" si="12"/>
        <v>4.9542996323555624</v>
      </c>
      <c r="N120" s="116">
        <f t="shared" si="13"/>
        <v>5.0042996323555613</v>
      </c>
      <c r="O120" s="117">
        <f t="shared" si="14"/>
        <v>4.9792996323555618</v>
      </c>
      <c r="P120" s="98">
        <f t="shared" si="15"/>
        <v>0</v>
      </c>
      <c r="Q120" s="118">
        <f t="shared" si="16"/>
        <v>0</v>
      </c>
      <c r="R120" s="98">
        <f t="shared" si="20"/>
        <v>11</v>
      </c>
      <c r="S120" s="119">
        <f t="shared" si="17"/>
        <v>11</v>
      </c>
    </row>
    <row r="121" spans="1:19">
      <c r="A121" s="119"/>
      <c r="E121" s="98">
        <f t="shared" si="11"/>
        <v>120</v>
      </c>
      <c r="F121" s="99"/>
      <c r="K121" s="114">
        <f t="shared" si="18"/>
        <v>5.0047996323555619</v>
      </c>
      <c r="L121" s="115">
        <f t="shared" si="19"/>
        <v>5.0537996323555614</v>
      </c>
      <c r="M121" s="98">
        <f t="shared" si="12"/>
        <v>5.0042996323555622</v>
      </c>
      <c r="N121" s="116">
        <f t="shared" si="13"/>
        <v>5.0542996323555611</v>
      </c>
      <c r="O121" s="117">
        <f t="shared" si="14"/>
        <v>5.0292996323555617</v>
      </c>
      <c r="P121" s="98">
        <f t="shared" si="15"/>
        <v>0</v>
      </c>
      <c r="Q121" s="118">
        <f t="shared" si="16"/>
        <v>0</v>
      </c>
      <c r="R121" s="98">
        <f t="shared" si="20"/>
        <v>11</v>
      </c>
      <c r="S121" s="119">
        <f t="shared" si="17"/>
        <v>11</v>
      </c>
    </row>
    <row r="122" spans="1:19">
      <c r="A122" s="119"/>
      <c r="E122" s="98">
        <f t="shared" si="11"/>
        <v>121</v>
      </c>
      <c r="F122" s="99"/>
      <c r="K122" s="114">
        <f t="shared" si="18"/>
        <v>5.0547996323555617</v>
      </c>
      <c r="L122" s="115">
        <f t="shared" si="19"/>
        <v>5.1037996323555612</v>
      </c>
      <c r="M122" s="98">
        <f t="shared" si="12"/>
        <v>5.054299632355562</v>
      </c>
      <c r="N122" s="116">
        <f t="shared" si="13"/>
        <v>5.1042996323555609</v>
      </c>
      <c r="O122" s="117">
        <f t="shared" si="14"/>
        <v>5.0792996323555615</v>
      </c>
      <c r="P122" s="98">
        <f t="shared" si="15"/>
        <v>0</v>
      </c>
      <c r="Q122" s="118">
        <f t="shared" si="16"/>
        <v>0</v>
      </c>
      <c r="R122" s="98">
        <f t="shared" si="20"/>
        <v>11</v>
      </c>
      <c r="S122" s="119">
        <f t="shared" si="17"/>
        <v>11</v>
      </c>
    </row>
    <row r="123" spans="1:19">
      <c r="A123" s="119"/>
      <c r="E123" s="98">
        <f t="shared" si="11"/>
        <v>122</v>
      </c>
      <c r="F123" s="99"/>
      <c r="K123" s="114">
        <f t="shared" si="18"/>
        <v>5.1047996323555616</v>
      </c>
      <c r="L123" s="115">
        <f t="shared" si="19"/>
        <v>5.153799632355561</v>
      </c>
      <c r="M123" s="98">
        <f t="shared" si="12"/>
        <v>5.1042996323555618</v>
      </c>
      <c r="N123" s="116">
        <f t="shared" si="13"/>
        <v>5.1542996323555608</v>
      </c>
      <c r="O123" s="117">
        <f t="shared" si="14"/>
        <v>5.1292996323555613</v>
      </c>
      <c r="P123" s="98">
        <f t="shared" si="15"/>
        <v>0</v>
      </c>
      <c r="Q123" s="118">
        <f t="shared" si="16"/>
        <v>0</v>
      </c>
      <c r="R123" s="98">
        <f t="shared" si="20"/>
        <v>11</v>
      </c>
      <c r="S123" s="119">
        <f t="shared" si="17"/>
        <v>11</v>
      </c>
    </row>
    <row r="124" spans="1:19">
      <c r="A124" s="119"/>
      <c r="E124" s="98">
        <f t="shared" si="11"/>
        <v>123</v>
      </c>
      <c r="F124" s="99"/>
      <c r="K124" s="114">
        <f t="shared" si="18"/>
        <v>5.1547996323555614</v>
      </c>
      <c r="L124" s="115">
        <f t="shared" si="19"/>
        <v>5.2037996323555609</v>
      </c>
      <c r="M124" s="98">
        <f t="shared" si="12"/>
        <v>5.1542996323555617</v>
      </c>
      <c r="N124" s="116">
        <f t="shared" si="13"/>
        <v>5.2042996323555606</v>
      </c>
      <c r="O124" s="117">
        <f t="shared" si="14"/>
        <v>5.1792996323555611</v>
      </c>
      <c r="P124" s="98">
        <f t="shared" si="15"/>
        <v>0</v>
      </c>
      <c r="Q124" s="118">
        <f t="shared" si="16"/>
        <v>0</v>
      </c>
      <c r="R124" s="98">
        <f t="shared" si="20"/>
        <v>11</v>
      </c>
      <c r="S124" s="119">
        <f t="shared" si="17"/>
        <v>11</v>
      </c>
    </row>
    <row r="125" spans="1:19">
      <c r="A125" s="119"/>
      <c r="E125" s="98">
        <f t="shared" si="11"/>
        <v>124</v>
      </c>
      <c r="F125" s="99"/>
      <c r="K125" s="114">
        <f t="shared" si="18"/>
        <v>5.2047996323555612</v>
      </c>
      <c r="L125" s="115">
        <f t="shared" si="19"/>
        <v>5.2537996323555607</v>
      </c>
      <c r="M125" s="98">
        <f t="shared" si="12"/>
        <v>5.2042996323555615</v>
      </c>
      <c r="N125" s="116">
        <f t="shared" si="13"/>
        <v>5.2542996323555604</v>
      </c>
      <c r="O125" s="117">
        <f t="shared" si="14"/>
        <v>5.2292996323555609</v>
      </c>
      <c r="P125" s="98">
        <f t="shared" si="15"/>
        <v>0</v>
      </c>
      <c r="Q125" s="118">
        <f t="shared" si="16"/>
        <v>0</v>
      </c>
      <c r="R125" s="98">
        <f t="shared" si="20"/>
        <v>11</v>
      </c>
      <c r="S125" s="119">
        <f t="shared" si="17"/>
        <v>11</v>
      </c>
    </row>
    <row r="126" spans="1:19">
      <c r="A126" s="119"/>
      <c r="E126" s="98">
        <f t="shared" si="11"/>
        <v>125</v>
      </c>
      <c r="F126" s="99"/>
      <c r="K126" s="114">
        <f t="shared" si="18"/>
        <v>5.254799632355561</v>
      </c>
      <c r="L126" s="115">
        <f t="shared" si="19"/>
        <v>5.3037996323555605</v>
      </c>
      <c r="M126" s="98">
        <f t="shared" si="12"/>
        <v>5.2542996323555613</v>
      </c>
      <c r="N126" s="116">
        <f t="shared" si="13"/>
        <v>5.3042996323555602</v>
      </c>
      <c r="O126" s="117">
        <f t="shared" si="14"/>
        <v>5.2792996323555608</v>
      </c>
      <c r="P126" s="98">
        <f t="shared" si="15"/>
        <v>0</v>
      </c>
      <c r="Q126" s="118">
        <f t="shared" si="16"/>
        <v>0</v>
      </c>
      <c r="R126" s="98">
        <f t="shared" si="20"/>
        <v>11</v>
      </c>
      <c r="S126" s="119">
        <f t="shared" si="17"/>
        <v>11</v>
      </c>
    </row>
    <row r="127" spans="1:19">
      <c r="A127" s="119"/>
      <c r="E127" s="98">
        <f t="shared" si="11"/>
        <v>126</v>
      </c>
      <c r="F127" s="99"/>
      <c r="K127" s="114">
        <f t="shared" si="18"/>
        <v>5.3047996323555608</v>
      </c>
      <c r="L127" s="115">
        <f t="shared" si="19"/>
        <v>5.3537996323555603</v>
      </c>
      <c r="M127" s="98">
        <f t="shared" si="12"/>
        <v>5.3042996323555611</v>
      </c>
      <c r="N127" s="116">
        <f t="shared" si="13"/>
        <v>5.3542996323555601</v>
      </c>
      <c r="O127" s="117">
        <f t="shared" si="14"/>
        <v>5.3292996323555606</v>
      </c>
      <c r="P127" s="98">
        <f t="shared" si="15"/>
        <v>0</v>
      </c>
      <c r="Q127" s="118">
        <f t="shared" si="16"/>
        <v>0</v>
      </c>
      <c r="R127" s="98">
        <f t="shared" si="20"/>
        <v>11</v>
      </c>
      <c r="S127" s="119">
        <f t="shared" si="17"/>
        <v>11</v>
      </c>
    </row>
    <row r="128" spans="1:19">
      <c r="A128" s="119"/>
      <c r="E128" s="98">
        <f t="shared" si="11"/>
        <v>127</v>
      </c>
      <c r="F128" s="99"/>
      <c r="K128" s="114">
        <f t="shared" si="18"/>
        <v>5.3547996323555607</v>
      </c>
      <c r="L128" s="115">
        <f t="shared" si="19"/>
        <v>5.4037996323555602</v>
      </c>
      <c r="M128" s="98">
        <f t="shared" si="12"/>
        <v>5.3542996323555609</v>
      </c>
      <c r="N128" s="116">
        <f t="shared" si="13"/>
        <v>5.4042996323555599</v>
      </c>
      <c r="O128" s="117">
        <f t="shared" si="14"/>
        <v>5.3792996323555604</v>
      </c>
      <c r="P128" s="98">
        <f t="shared" si="15"/>
        <v>0</v>
      </c>
      <c r="Q128" s="118">
        <f t="shared" si="16"/>
        <v>0</v>
      </c>
      <c r="R128" s="98">
        <f t="shared" si="20"/>
        <v>11</v>
      </c>
      <c r="S128" s="119">
        <f t="shared" si="17"/>
        <v>11</v>
      </c>
    </row>
    <row r="129" spans="1:19">
      <c r="A129" s="119"/>
      <c r="E129" s="98">
        <f t="shared" si="11"/>
        <v>128</v>
      </c>
      <c r="F129" s="99"/>
      <c r="K129" s="114">
        <f t="shared" si="18"/>
        <v>5.4047996323555605</v>
      </c>
      <c r="L129" s="115">
        <f t="shared" si="19"/>
        <v>5.45379963235556</v>
      </c>
      <c r="M129" s="98">
        <f t="shared" si="12"/>
        <v>5.4042996323555608</v>
      </c>
      <c r="N129" s="116">
        <f t="shared" si="13"/>
        <v>5.4542996323555597</v>
      </c>
      <c r="O129" s="117">
        <f t="shared" si="14"/>
        <v>5.4292996323555602</v>
      </c>
      <c r="P129" s="98">
        <f t="shared" si="15"/>
        <v>0</v>
      </c>
      <c r="Q129" s="118">
        <f t="shared" si="16"/>
        <v>0</v>
      </c>
      <c r="R129" s="98">
        <f t="shared" si="20"/>
        <v>11</v>
      </c>
      <c r="S129" s="119">
        <f t="shared" si="17"/>
        <v>11</v>
      </c>
    </row>
    <row r="130" spans="1:19">
      <c r="A130" s="119"/>
      <c r="E130" s="98">
        <f t="shared" si="11"/>
        <v>129</v>
      </c>
      <c r="F130" s="99"/>
      <c r="K130" s="114">
        <f t="shared" si="18"/>
        <v>5.4547996323555603</v>
      </c>
      <c r="L130" s="115">
        <f t="shared" si="19"/>
        <v>5.5037996323555598</v>
      </c>
      <c r="M130" s="98">
        <f t="shared" si="12"/>
        <v>5.4542996323555606</v>
      </c>
      <c r="N130" s="116">
        <f t="shared" si="13"/>
        <v>5.5042996323555595</v>
      </c>
      <c r="O130" s="117">
        <f t="shared" si="14"/>
        <v>5.4792996323555601</v>
      </c>
      <c r="P130" s="98">
        <f t="shared" si="15"/>
        <v>0</v>
      </c>
      <c r="Q130" s="118">
        <f t="shared" si="16"/>
        <v>0</v>
      </c>
      <c r="R130" s="98">
        <f t="shared" si="20"/>
        <v>11</v>
      </c>
      <c r="S130" s="119">
        <f t="shared" si="17"/>
        <v>11</v>
      </c>
    </row>
    <row r="131" spans="1:19">
      <c r="A131" s="119"/>
      <c r="E131" s="98">
        <f t="shared" si="11"/>
        <v>130</v>
      </c>
      <c r="F131" s="99"/>
      <c r="K131" s="114">
        <f t="shared" si="18"/>
        <v>5.5047996323555601</v>
      </c>
      <c r="L131" s="115">
        <f t="shared" si="19"/>
        <v>5.5537996323555596</v>
      </c>
      <c r="M131" s="98">
        <f t="shared" si="12"/>
        <v>5.5042996323555604</v>
      </c>
      <c r="N131" s="116">
        <f t="shared" si="13"/>
        <v>5.5542996323555593</v>
      </c>
      <c r="O131" s="117">
        <f t="shared" si="14"/>
        <v>5.5292996323555599</v>
      </c>
      <c r="P131" s="98">
        <f t="shared" si="15"/>
        <v>0</v>
      </c>
      <c r="Q131" s="118">
        <f t="shared" si="16"/>
        <v>0</v>
      </c>
      <c r="R131" s="98">
        <f t="shared" si="20"/>
        <v>11</v>
      </c>
      <c r="S131" s="119">
        <f t="shared" si="17"/>
        <v>11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5.55479963235556</v>
      </c>
      <c r="L132" s="115">
        <f t="shared" si="19"/>
        <v>5.6037996323555594</v>
      </c>
      <c r="M132" s="98">
        <f t="shared" si="12"/>
        <v>5.5542996323555602</v>
      </c>
      <c r="N132" s="116">
        <f t="shared" si="13"/>
        <v>5.6042996323555592</v>
      </c>
      <c r="O132" s="117">
        <f t="shared" si="14"/>
        <v>5.5792996323555597</v>
      </c>
      <c r="P132" s="98">
        <f t="shared" si="15"/>
        <v>0</v>
      </c>
      <c r="Q132" s="118">
        <f t="shared" si="16"/>
        <v>0</v>
      </c>
      <c r="R132" s="98">
        <f t="shared" si="20"/>
        <v>11</v>
      </c>
      <c r="S132" s="119">
        <f t="shared" si="17"/>
        <v>11</v>
      </c>
    </row>
    <row r="133" spans="1:19">
      <c r="A133" s="119"/>
      <c r="E133" s="98">
        <f t="shared" si="21"/>
        <v>132</v>
      </c>
      <c r="F133" s="99"/>
      <c r="K133" s="114">
        <f t="shared" si="18"/>
        <v>5.6047996323555598</v>
      </c>
      <c r="L133" s="115">
        <f t="shared" si="19"/>
        <v>5.6537996323555593</v>
      </c>
      <c r="M133" s="98">
        <f t="shared" ref="M133:M196" si="22">K133-5*10^-(D$2+1)</f>
        <v>5.6042996323555601</v>
      </c>
      <c r="N133" s="116">
        <f t="shared" ref="N133:N196" si="23">L133+5*10^-(D$2+1)</f>
        <v>5.654299632355559</v>
      </c>
      <c r="O133" s="117">
        <f t="shared" ref="O133:O196" si="24">AVERAGE(K133,L133)</f>
        <v>5.6292996323555595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11</v>
      </c>
      <c r="S133" s="119">
        <f t="shared" ref="S133:S196" si="27">COUNTIF(F$2:F$5000,"&lt;="&amp;M133)</f>
        <v>11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5.6547996323555596</v>
      </c>
      <c r="L134" s="115">
        <f t="shared" ref="L134:L197" si="29">K134+$I$4-POWER(10,-$D$2)</f>
        <v>5.7037996323555591</v>
      </c>
      <c r="M134" s="98">
        <f t="shared" si="22"/>
        <v>5.6542996323555599</v>
      </c>
      <c r="N134" s="116">
        <f t="shared" si="23"/>
        <v>5.7042996323555588</v>
      </c>
      <c r="O134" s="117">
        <f t="shared" si="24"/>
        <v>5.6792996323555593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11</v>
      </c>
      <c r="S134" s="119">
        <f t="shared" si="27"/>
        <v>11</v>
      </c>
    </row>
    <row r="135" spans="1:19">
      <c r="A135" s="119"/>
      <c r="E135" s="98">
        <f t="shared" si="21"/>
        <v>134</v>
      </c>
      <c r="F135" s="99"/>
      <c r="K135" s="114">
        <f t="shared" si="28"/>
        <v>5.7047996323555594</v>
      </c>
      <c r="L135" s="115">
        <f t="shared" si="29"/>
        <v>5.7537996323555589</v>
      </c>
      <c r="M135" s="98">
        <f t="shared" si="22"/>
        <v>5.7042996323555597</v>
      </c>
      <c r="N135" s="116">
        <f t="shared" si="23"/>
        <v>5.7542996323555586</v>
      </c>
      <c r="O135" s="117">
        <f t="shared" si="24"/>
        <v>5.7292996323555592</v>
      </c>
      <c r="P135" s="98">
        <f t="shared" si="25"/>
        <v>0</v>
      </c>
      <c r="Q135" s="118">
        <f t="shared" si="26"/>
        <v>0</v>
      </c>
      <c r="R135" s="98">
        <f t="shared" si="30"/>
        <v>11</v>
      </c>
      <c r="S135" s="119">
        <f t="shared" si="27"/>
        <v>11</v>
      </c>
    </row>
    <row r="136" spans="1:19">
      <c r="A136" s="119"/>
      <c r="E136" s="98">
        <f t="shared" si="21"/>
        <v>135</v>
      </c>
      <c r="F136" s="99"/>
      <c r="K136" s="114">
        <f t="shared" si="28"/>
        <v>5.7547996323555592</v>
      </c>
      <c r="L136" s="115">
        <f t="shared" si="29"/>
        <v>5.8037996323555587</v>
      </c>
      <c r="M136" s="98">
        <f t="shared" si="22"/>
        <v>5.7542996323555595</v>
      </c>
      <c r="N136" s="116">
        <f t="shared" si="23"/>
        <v>5.8042996323555585</v>
      </c>
      <c r="O136" s="117">
        <f t="shared" si="24"/>
        <v>5.779299632355559</v>
      </c>
      <c r="P136" s="98">
        <f t="shared" si="25"/>
        <v>0</v>
      </c>
      <c r="Q136" s="118">
        <f t="shared" si="26"/>
        <v>0</v>
      </c>
      <c r="R136" s="98">
        <f t="shared" si="30"/>
        <v>11</v>
      </c>
      <c r="S136" s="119">
        <f t="shared" si="27"/>
        <v>11</v>
      </c>
    </row>
    <row r="137" spans="1:19">
      <c r="A137" s="119"/>
      <c r="E137" s="98">
        <f t="shared" si="21"/>
        <v>136</v>
      </c>
      <c r="F137" s="99"/>
      <c r="K137" s="114">
        <f t="shared" si="28"/>
        <v>5.8047996323555591</v>
      </c>
      <c r="L137" s="115">
        <f t="shared" si="29"/>
        <v>5.8537996323555586</v>
      </c>
      <c r="M137" s="98">
        <f t="shared" si="22"/>
        <v>5.8042996323555593</v>
      </c>
      <c r="N137" s="116">
        <f t="shared" si="23"/>
        <v>5.8542996323555583</v>
      </c>
      <c r="O137" s="117">
        <f t="shared" si="24"/>
        <v>5.8292996323555588</v>
      </c>
      <c r="P137" s="98">
        <f t="shared" si="25"/>
        <v>0</v>
      </c>
      <c r="Q137" s="118">
        <f t="shared" si="26"/>
        <v>0</v>
      </c>
      <c r="R137" s="98">
        <f t="shared" si="30"/>
        <v>11</v>
      </c>
      <c r="S137" s="119">
        <f t="shared" si="27"/>
        <v>11</v>
      </c>
    </row>
    <row r="138" spans="1:19">
      <c r="A138" s="119"/>
      <c r="E138" s="98">
        <f t="shared" si="21"/>
        <v>137</v>
      </c>
      <c r="F138" s="99"/>
      <c r="K138" s="114">
        <f t="shared" si="28"/>
        <v>5.8547996323555589</v>
      </c>
      <c r="L138" s="115">
        <f t="shared" si="29"/>
        <v>5.9037996323555584</v>
      </c>
      <c r="M138" s="98">
        <f t="shared" si="22"/>
        <v>5.8542996323555592</v>
      </c>
      <c r="N138" s="116">
        <f t="shared" si="23"/>
        <v>5.9042996323555581</v>
      </c>
      <c r="O138" s="117">
        <f t="shared" si="24"/>
        <v>5.8792996323555586</v>
      </c>
      <c r="P138" s="98">
        <f t="shared" si="25"/>
        <v>0</v>
      </c>
      <c r="Q138" s="118">
        <f t="shared" si="26"/>
        <v>0</v>
      </c>
      <c r="R138" s="98">
        <f t="shared" si="30"/>
        <v>11</v>
      </c>
      <c r="S138" s="119">
        <f t="shared" si="27"/>
        <v>11</v>
      </c>
    </row>
    <row r="139" spans="1:19">
      <c r="A139" s="119"/>
      <c r="E139" s="98">
        <f t="shared" si="21"/>
        <v>138</v>
      </c>
      <c r="F139" s="99"/>
      <c r="K139" s="114">
        <f t="shared" si="28"/>
        <v>5.9047996323555587</v>
      </c>
      <c r="L139" s="115">
        <f t="shared" si="29"/>
        <v>5.9537996323555582</v>
      </c>
      <c r="M139" s="98">
        <f t="shared" si="22"/>
        <v>5.904299632355559</v>
      </c>
      <c r="N139" s="116">
        <f t="shared" si="23"/>
        <v>5.9542996323555579</v>
      </c>
      <c r="O139" s="117">
        <f t="shared" si="24"/>
        <v>5.9292996323555585</v>
      </c>
      <c r="P139" s="98">
        <f t="shared" si="25"/>
        <v>0</v>
      </c>
      <c r="Q139" s="118">
        <f t="shared" si="26"/>
        <v>0</v>
      </c>
      <c r="R139" s="98">
        <f t="shared" si="30"/>
        <v>11</v>
      </c>
      <c r="S139" s="119">
        <f t="shared" si="27"/>
        <v>11</v>
      </c>
    </row>
    <row r="140" spans="1:19">
      <c r="A140" s="119"/>
      <c r="E140" s="98">
        <f t="shared" si="21"/>
        <v>139</v>
      </c>
      <c r="F140" s="99"/>
      <c r="K140" s="114">
        <f t="shared" si="28"/>
        <v>5.9547996323555585</v>
      </c>
      <c r="L140" s="115">
        <f t="shared" si="29"/>
        <v>6.003799632355558</v>
      </c>
      <c r="M140" s="98">
        <f t="shared" si="22"/>
        <v>5.9542996323555588</v>
      </c>
      <c r="N140" s="116">
        <f t="shared" si="23"/>
        <v>6.0042996323555577</v>
      </c>
      <c r="O140" s="117">
        <f t="shared" si="24"/>
        <v>5.9792996323555583</v>
      </c>
      <c r="P140" s="98">
        <f t="shared" si="25"/>
        <v>0</v>
      </c>
      <c r="Q140" s="118">
        <f t="shared" si="26"/>
        <v>0</v>
      </c>
      <c r="R140" s="98">
        <f t="shared" si="30"/>
        <v>11</v>
      </c>
      <c r="S140" s="119">
        <f t="shared" si="27"/>
        <v>11</v>
      </c>
    </row>
    <row r="141" spans="1:19">
      <c r="A141" s="119"/>
      <c r="E141" s="98">
        <f t="shared" si="21"/>
        <v>140</v>
      </c>
      <c r="F141" s="99"/>
      <c r="K141" s="114">
        <f t="shared" si="28"/>
        <v>6.0047996323555584</v>
      </c>
      <c r="L141" s="115">
        <f t="shared" si="29"/>
        <v>6.0537996323555578</v>
      </c>
      <c r="M141" s="98">
        <f t="shared" si="22"/>
        <v>6.0042996323555586</v>
      </c>
      <c r="N141" s="116">
        <f t="shared" si="23"/>
        <v>6.0542996323555576</v>
      </c>
      <c r="O141" s="117">
        <f t="shared" si="24"/>
        <v>6.0292996323555581</v>
      </c>
      <c r="P141" s="98">
        <f t="shared" si="25"/>
        <v>0</v>
      </c>
      <c r="Q141" s="118">
        <f t="shared" si="26"/>
        <v>0</v>
      </c>
      <c r="R141" s="98">
        <f t="shared" si="30"/>
        <v>11</v>
      </c>
      <c r="S141" s="119">
        <f t="shared" si="27"/>
        <v>11</v>
      </c>
    </row>
    <row r="142" spans="1:19">
      <c r="A142" s="119"/>
      <c r="E142" s="98">
        <f t="shared" si="21"/>
        <v>141</v>
      </c>
      <c r="F142" s="99"/>
      <c r="K142" s="114">
        <f t="shared" si="28"/>
        <v>6.0547996323555582</v>
      </c>
      <c r="L142" s="115">
        <f t="shared" si="29"/>
        <v>6.1037996323555577</v>
      </c>
      <c r="M142" s="98">
        <f t="shared" si="22"/>
        <v>6.0542996323555585</v>
      </c>
      <c r="N142" s="116">
        <f t="shared" si="23"/>
        <v>6.1042996323555574</v>
      </c>
      <c r="O142" s="117">
        <f t="shared" si="24"/>
        <v>6.0792996323555579</v>
      </c>
      <c r="P142" s="98">
        <f t="shared" si="25"/>
        <v>0</v>
      </c>
      <c r="Q142" s="118">
        <f t="shared" si="26"/>
        <v>0</v>
      </c>
      <c r="R142" s="98">
        <f t="shared" si="30"/>
        <v>11</v>
      </c>
      <c r="S142" s="119">
        <f t="shared" si="27"/>
        <v>11</v>
      </c>
    </row>
    <row r="143" spans="1:19">
      <c r="A143" s="119"/>
      <c r="E143" s="98">
        <f t="shared" si="21"/>
        <v>142</v>
      </c>
      <c r="F143" s="99"/>
      <c r="K143" s="114">
        <f t="shared" si="28"/>
        <v>6.104799632355558</v>
      </c>
      <c r="L143" s="115">
        <f t="shared" si="29"/>
        <v>6.1537996323555575</v>
      </c>
      <c r="M143" s="98">
        <f t="shared" si="22"/>
        <v>6.1042996323555583</v>
      </c>
      <c r="N143" s="116">
        <f t="shared" si="23"/>
        <v>6.1542996323555572</v>
      </c>
      <c r="O143" s="117">
        <f t="shared" si="24"/>
        <v>6.1292996323555577</v>
      </c>
      <c r="P143" s="98">
        <f t="shared" si="25"/>
        <v>0</v>
      </c>
      <c r="Q143" s="118">
        <f t="shared" si="26"/>
        <v>0</v>
      </c>
      <c r="R143" s="98">
        <f t="shared" si="30"/>
        <v>11</v>
      </c>
      <c r="S143" s="119">
        <f t="shared" si="27"/>
        <v>11</v>
      </c>
    </row>
    <row r="144" spans="1:19">
      <c r="A144" s="119"/>
      <c r="E144" s="98">
        <f t="shared" si="21"/>
        <v>143</v>
      </c>
      <c r="F144" s="99"/>
      <c r="K144" s="114">
        <f t="shared" si="28"/>
        <v>6.1547996323555578</v>
      </c>
      <c r="L144" s="115">
        <f t="shared" si="29"/>
        <v>6.2037996323555573</v>
      </c>
      <c r="M144" s="98">
        <f t="shared" si="22"/>
        <v>6.1542996323555581</v>
      </c>
      <c r="N144" s="116">
        <f t="shared" si="23"/>
        <v>6.204299632355557</v>
      </c>
      <c r="O144" s="117">
        <f t="shared" si="24"/>
        <v>6.1792996323555576</v>
      </c>
      <c r="P144" s="98">
        <f t="shared" si="25"/>
        <v>0</v>
      </c>
      <c r="Q144" s="118">
        <f t="shared" si="26"/>
        <v>0</v>
      </c>
      <c r="R144" s="98">
        <f t="shared" si="30"/>
        <v>11</v>
      </c>
      <c r="S144" s="119">
        <f t="shared" si="27"/>
        <v>11</v>
      </c>
    </row>
    <row r="145" spans="1:19">
      <c r="A145" s="119"/>
      <c r="E145" s="98">
        <f t="shared" si="21"/>
        <v>144</v>
      </c>
      <c r="F145" s="99"/>
      <c r="K145" s="114">
        <f t="shared" si="28"/>
        <v>6.2047996323555576</v>
      </c>
      <c r="L145" s="115">
        <f t="shared" si="29"/>
        <v>6.2537996323555571</v>
      </c>
      <c r="M145" s="98">
        <f t="shared" si="22"/>
        <v>6.2042996323555579</v>
      </c>
      <c r="N145" s="116">
        <f t="shared" si="23"/>
        <v>6.2542996323555569</v>
      </c>
      <c r="O145" s="117">
        <f t="shared" si="24"/>
        <v>6.2292996323555574</v>
      </c>
      <c r="P145" s="98">
        <f t="shared" si="25"/>
        <v>0</v>
      </c>
      <c r="Q145" s="118">
        <f t="shared" si="26"/>
        <v>0</v>
      </c>
      <c r="R145" s="98">
        <f t="shared" si="30"/>
        <v>11</v>
      </c>
      <c r="S145" s="119">
        <f t="shared" si="27"/>
        <v>11</v>
      </c>
    </row>
    <row r="146" spans="1:19">
      <c r="A146" s="119"/>
      <c r="E146" s="98">
        <f t="shared" si="21"/>
        <v>145</v>
      </c>
      <c r="F146" s="99"/>
      <c r="K146" s="114">
        <f t="shared" si="28"/>
        <v>6.2547996323555575</v>
      </c>
      <c r="L146" s="115">
        <f t="shared" si="29"/>
        <v>6.303799632355557</v>
      </c>
      <c r="M146" s="98">
        <f t="shared" si="22"/>
        <v>6.2542996323555577</v>
      </c>
      <c r="N146" s="116">
        <f t="shared" si="23"/>
        <v>6.3042996323555567</v>
      </c>
      <c r="O146" s="117">
        <f t="shared" si="24"/>
        <v>6.2792996323555572</v>
      </c>
      <c r="P146" s="98">
        <f t="shared" si="25"/>
        <v>0</v>
      </c>
      <c r="Q146" s="118">
        <f t="shared" si="26"/>
        <v>0</v>
      </c>
      <c r="R146" s="98">
        <f t="shared" si="30"/>
        <v>11</v>
      </c>
      <c r="S146" s="119">
        <f t="shared" si="27"/>
        <v>11</v>
      </c>
    </row>
    <row r="147" spans="1:19">
      <c r="A147" s="119"/>
      <c r="E147" s="98">
        <f t="shared" si="21"/>
        <v>146</v>
      </c>
      <c r="F147" s="99"/>
      <c r="K147" s="114">
        <f t="shared" si="28"/>
        <v>6.3047996323555573</v>
      </c>
      <c r="L147" s="115">
        <f t="shared" si="29"/>
        <v>6.3537996323555568</v>
      </c>
      <c r="M147" s="98">
        <f t="shared" si="22"/>
        <v>6.3042996323555576</v>
      </c>
      <c r="N147" s="116">
        <f t="shared" si="23"/>
        <v>6.3542996323555565</v>
      </c>
      <c r="O147" s="117">
        <f t="shared" si="24"/>
        <v>6.329299632355557</v>
      </c>
      <c r="P147" s="98">
        <f t="shared" si="25"/>
        <v>0</v>
      </c>
      <c r="Q147" s="118">
        <f t="shared" si="26"/>
        <v>0</v>
      </c>
      <c r="R147" s="98">
        <f t="shared" si="30"/>
        <v>11</v>
      </c>
      <c r="S147" s="119">
        <f t="shared" si="27"/>
        <v>11</v>
      </c>
    </row>
    <row r="148" spans="1:19">
      <c r="A148" s="119"/>
      <c r="E148" s="98">
        <f t="shared" si="21"/>
        <v>147</v>
      </c>
      <c r="F148" s="99"/>
      <c r="K148" s="114">
        <f t="shared" si="28"/>
        <v>6.3547996323555571</v>
      </c>
      <c r="L148" s="115">
        <f t="shared" si="29"/>
        <v>6.4037996323555566</v>
      </c>
      <c r="M148" s="98">
        <f t="shared" si="22"/>
        <v>6.3542996323555574</v>
      </c>
      <c r="N148" s="116">
        <f t="shared" si="23"/>
        <v>6.4042996323555563</v>
      </c>
      <c r="O148" s="117">
        <f t="shared" si="24"/>
        <v>6.3792996323555569</v>
      </c>
      <c r="P148" s="98">
        <f t="shared" si="25"/>
        <v>0</v>
      </c>
      <c r="Q148" s="118">
        <f t="shared" si="26"/>
        <v>0</v>
      </c>
      <c r="R148" s="98">
        <f t="shared" si="30"/>
        <v>11</v>
      </c>
      <c r="S148" s="119">
        <f t="shared" si="27"/>
        <v>11</v>
      </c>
    </row>
    <row r="149" spans="1:19">
      <c r="A149" s="119"/>
      <c r="E149" s="98">
        <f t="shared" si="21"/>
        <v>148</v>
      </c>
      <c r="F149" s="99"/>
      <c r="K149" s="114">
        <f t="shared" si="28"/>
        <v>6.4047996323555569</v>
      </c>
      <c r="L149" s="115">
        <f t="shared" si="29"/>
        <v>6.4537996323555564</v>
      </c>
      <c r="M149" s="98">
        <f t="shared" si="22"/>
        <v>6.4042996323555572</v>
      </c>
      <c r="N149" s="116">
        <f t="shared" si="23"/>
        <v>6.4542996323555561</v>
      </c>
      <c r="O149" s="117">
        <f t="shared" si="24"/>
        <v>6.4292996323555567</v>
      </c>
      <c r="P149" s="98">
        <f t="shared" si="25"/>
        <v>0</v>
      </c>
      <c r="Q149" s="118">
        <f t="shared" si="26"/>
        <v>0</v>
      </c>
      <c r="R149" s="98">
        <f t="shared" si="30"/>
        <v>11</v>
      </c>
      <c r="S149" s="119">
        <f t="shared" si="27"/>
        <v>11</v>
      </c>
    </row>
    <row r="150" spans="1:19">
      <c r="A150" s="119"/>
      <c r="E150" s="98">
        <f t="shared" si="21"/>
        <v>149</v>
      </c>
      <c r="F150" s="99"/>
      <c r="K150" s="114">
        <f t="shared" si="28"/>
        <v>6.4547996323555568</v>
      </c>
      <c r="L150" s="115">
        <f t="shared" si="29"/>
        <v>6.5037996323555562</v>
      </c>
      <c r="M150" s="98">
        <f t="shared" si="22"/>
        <v>6.454299632355557</v>
      </c>
      <c r="N150" s="116">
        <f t="shared" si="23"/>
        <v>6.504299632355556</v>
      </c>
      <c r="O150" s="117">
        <f t="shared" si="24"/>
        <v>6.4792996323555565</v>
      </c>
      <c r="P150" s="98">
        <f t="shared" si="25"/>
        <v>0</v>
      </c>
      <c r="Q150" s="118">
        <f t="shared" si="26"/>
        <v>0</v>
      </c>
      <c r="R150" s="98">
        <f t="shared" si="30"/>
        <v>11</v>
      </c>
      <c r="S150" s="119">
        <f t="shared" si="27"/>
        <v>11</v>
      </c>
    </row>
    <row r="151" spans="1:19">
      <c r="A151" s="119"/>
      <c r="E151" s="98">
        <f t="shared" si="21"/>
        <v>150</v>
      </c>
      <c r="F151" s="99"/>
      <c r="K151" s="114">
        <f t="shared" si="28"/>
        <v>6.5047996323555566</v>
      </c>
      <c r="L151" s="115">
        <f t="shared" si="29"/>
        <v>6.5537996323555561</v>
      </c>
      <c r="M151" s="98">
        <f t="shared" si="22"/>
        <v>6.5042996323555569</v>
      </c>
      <c r="N151" s="116">
        <f t="shared" si="23"/>
        <v>6.5542996323555558</v>
      </c>
      <c r="O151" s="117">
        <f t="shared" si="24"/>
        <v>6.5292996323555563</v>
      </c>
      <c r="P151" s="98">
        <f t="shared" si="25"/>
        <v>0</v>
      </c>
      <c r="Q151" s="118">
        <f t="shared" si="26"/>
        <v>0</v>
      </c>
      <c r="R151" s="98">
        <f t="shared" si="30"/>
        <v>11</v>
      </c>
      <c r="S151" s="119">
        <f t="shared" si="27"/>
        <v>11</v>
      </c>
    </row>
    <row r="152" spans="1:19">
      <c r="A152" s="119"/>
      <c r="E152" s="98">
        <f t="shared" si="21"/>
        <v>151</v>
      </c>
      <c r="F152" s="99"/>
      <c r="K152" s="114">
        <f t="shared" si="28"/>
        <v>6.5547996323555564</v>
      </c>
      <c r="L152" s="115">
        <f t="shared" si="29"/>
        <v>6.6037996323555559</v>
      </c>
      <c r="M152" s="98">
        <f t="shared" si="22"/>
        <v>6.5542996323555567</v>
      </c>
      <c r="N152" s="116">
        <f t="shared" si="23"/>
        <v>6.6042996323555556</v>
      </c>
      <c r="O152" s="117">
        <f t="shared" si="24"/>
        <v>6.5792996323555561</v>
      </c>
      <c r="P152" s="98">
        <f t="shared" si="25"/>
        <v>0</v>
      </c>
      <c r="Q152" s="118">
        <f t="shared" si="26"/>
        <v>0</v>
      </c>
      <c r="R152" s="98">
        <f t="shared" si="30"/>
        <v>11</v>
      </c>
      <c r="S152" s="119">
        <f t="shared" si="27"/>
        <v>11</v>
      </c>
    </row>
    <row r="153" spans="1:19">
      <c r="A153" s="119"/>
      <c r="E153" s="98">
        <f t="shared" si="21"/>
        <v>152</v>
      </c>
      <c r="F153" s="99"/>
      <c r="K153" s="114">
        <f t="shared" si="28"/>
        <v>6.6047996323555562</v>
      </c>
      <c r="L153" s="115">
        <f t="shared" si="29"/>
        <v>6.6537996323555557</v>
      </c>
      <c r="M153" s="98">
        <f t="shared" si="22"/>
        <v>6.6042996323555565</v>
      </c>
      <c r="N153" s="116">
        <f t="shared" si="23"/>
        <v>6.6542996323555554</v>
      </c>
      <c r="O153" s="117">
        <f t="shared" si="24"/>
        <v>6.629299632355556</v>
      </c>
      <c r="P153" s="98">
        <f t="shared" si="25"/>
        <v>0</v>
      </c>
      <c r="Q153" s="118">
        <f t="shared" si="26"/>
        <v>0</v>
      </c>
      <c r="R153" s="98">
        <f t="shared" si="30"/>
        <v>11</v>
      </c>
      <c r="S153" s="119">
        <f t="shared" si="27"/>
        <v>11</v>
      </c>
    </row>
    <row r="154" spans="1:19">
      <c r="A154" s="119"/>
      <c r="E154" s="98">
        <f t="shared" si="21"/>
        <v>153</v>
      </c>
      <c r="F154" s="99"/>
      <c r="K154" s="114">
        <f t="shared" si="28"/>
        <v>6.654799632355556</v>
      </c>
      <c r="L154" s="115">
        <f t="shared" si="29"/>
        <v>6.7037996323555555</v>
      </c>
      <c r="M154" s="98">
        <f t="shared" si="22"/>
        <v>6.6542996323555563</v>
      </c>
      <c r="N154" s="116">
        <f t="shared" si="23"/>
        <v>6.7042996323555553</v>
      </c>
      <c r="O154" s="117">
        <f t="shared" si="24"/>
        <v>6.6792996323555558</v>
      </c>
      <c r="P154" s="98">
        <f t="shared" si="25"/>
        <v>0</v>
      </c>
      <c r="Q154" s="118">
        <f t="shared" si="26"/>
        <v>0</v>
      </c>
      <c r="R154" s="98">
        <f t="shared" si="30"/>
        <v>11</v>
      </c>
      <c r="S154" s="119">
        <f t="shared" si="27"/>
        <v>11</v>
      </c>
    </row>
    <row r="155" spans="1:19">
      <c r="A155" s="119"/>
      <c r="E155" s="98">
        <f t="shared" si="21"/>
        <v>154</v>
      </c>
      <c r="F155" s="99"/>
      <c r="K155" s="114">
        <f t="shared" si="28"/>
        <v>6.7047996323555559</v>
      </c>
      <c r="L155" s="115">
        <f t="shared" si="29"/>
        <v>6.7537996323555554</v>
      </c>
      <c r="M155" s="98">
        <f t="shared" si="22"/>
        <v>6.7042996323555561</v>
      </c>
      <c r="N155" s="116">
        <f t="shared" si="23"/>
        <v>6.7542996323555551</v>
      </c>
      <c r="O155" s="117">
        <f t="shared" si="24"/>
        <v>6.7292996323555556</v>
      </c>
      <c r="P155" s="98">
        <f t="shared" si="25"/>
        <v>0</v>
      </c>
      <c r="Q155" s="118">
        <f t="shared" si="26"/>
        <v>0</v>
      </c>
      <c r="R155" s="98">
        <f t="shared" si="30"/>
        <v>11</v>
      </c>
      <c r="S155" s="119">
        <f t="shared" si="27"/>
        <v>11</v>
      </c>
    </row>
    <row r="156" spans="1:19">
      <c r="A156" s="119"/>
      <c r="E156" s="98">
        <f t="shared" si="21"/>
        <v>155</v>
      </c>
      <c r="F156" s="99"/>
      <c r="K156" s="114">
        <f t="shared" si="28"/>
        <v>6.7547996323555557</v>
      </c>
      <c r="L156" s="115">
        <f t="shared" si="29"/>
        <v>6.8037996323555552</v>
      </c>
      <c r="M156" s="98">
        <f t="shared" si="22"/>
        <v>6.754299632355556</v>
      </c>
      <c r="N156" s="116">
        <f t="shared" si="23"/>
        <v>6.8042996323555549</v>
      </c>
      <c r="O156" s="117">
        <f t="shared" si="24"/>
        <v>6.7792996323555554</v>
      </c>
      <c r="P156" s="98">
        <f t="shared" si="25"/>
        <v>0</v>
      </c>
      <c r="Q156" s="118">
        <f t="shared" si="26"/>
        <v>0</v>
      </c>
      <c r="R156" s="98">
        <f t="shared" si="30"/>
        <v>11</v>
      </c>
      <c r="S156" s="119">
        <f t="shared" si="27"/>
        <v>11</v>
      </c>
    </row>
    <row r="157" spans="1:19">
      <c r="A157" s="119"/>
      <c r="E157" s="98">
        <f t="shared" si="21"/>
        <v>156</v>
      </c>
      <c r="F157" s="99"/>
      <c r="K157" s="114">
        <f t="shared" si="28"/>
        <v>6.8047996323555555</v>
      </c>
      <c r="L157" s="115">
        <f t="shared" si="29"/>
        <v>6.853799632355555</v>
      </c>
      <c r="M157" s="98">
        <f t="shared" si="22"/>
        <v>6.8042996323555558</v>
      </c>
      <c r="N157" s="116">
        <f t="shared" si="23"/>
        <v>6.8542996323555547</v>
      </c>
      <c r="O157" s="117">
        <f t="shared" si="24"/>
        <v>6.8292996323555553</v>
      </c>
      <c r="P157" s="98">
        <f t="shared" si="25"/>
        <v>0</v>
      </c>
      <c r="Q157" s="118">
        <f t="shared" si="26"/>
        <v>0</v>
      </c>
      <c r="R157" s="98">
        <f t="shared" si="30"/>
        <v>11</v>
      </c>
      <c r="S157" s="119">
        <f t="shared" si="27"/>
        <v>11</v>
      </c>
    </row>
    <row r="158" spans="1:19">
      <c r="A158" s="119"/>
      <c r="E158" s="98">
        <f t="shared" si="21"/>
        <v>157</v>
      </c>
      <c r="F158" s="99"/>
      <c r="K158" s="114">
        <f t="shared" si="28"/>
        <v>6.8547996323555553</v>
      </c>
      <c r="L158" s="115">
        <f t="shared" si="29"/>
        <v>6.9037996323555548</v>
      </c>
      <c r="M158" s="98">
        <f t="shared" si="22"/>
        <v>6.8542996323555556</v>
      </c>
      <c r="N158" s="116">
        <f t="shared" si="23"/>
        <v>6.9042996323555546</v>
      </c>
      <c r="O158" s="117">
        <f t="shared" si="24"/>
        <v>6.8792996323555551</v>
      </c>
      <c r="P158" s="98">
        <f t="shared" si="25"/>
        <v>0</v>
      </c>
      <c r="Q158" s="118">
        <f t="shared" si="26"/>
        <v>0</v>
      </c>
      <c r="R158" s="98">
        <f t="shared" si="30"/>
        <v>11</v>
      </c>
      <c r="S158" s="119">
        <f t="shared" si="27"/>
        <v>11</v>
      </c>
    </row>
    <row r="159" spans="1:19">
      <c r="A159" s="119"/>
      <c r="E159" s="98">
        <f t="shared" si="21"/>
        <v>158</v>
      </c>
      <c r="F159" s="99"/>
      <c r="K159" s="114">
        <f t="shared" si="28"/>
        <v>6.9047996323555552</v>
      </c>
      <c r="L159" s="115">
        <f t="shared" si="29"/>
        <v>6.9537996323555546</v>
      </c>
      <c r="M159" s="98">
        <f t="shared" si="22"/>
        <v>6.9042996323555554</v>
      </c>
      <c r="N159" s="116">
        <f t="shared" si="23"/>
        <v>6.9542996323555544</v>
      </c>
      <c r="O159" s="117">
        <f t="shared" si="24"/>
        <v>6.9292996323555549</v>
      </c>
      <c r="P159" s="98">
        <f t="shared" si="25"/>
        <v>0</v>
      </c>
      <c r="Q159" s="118">
        <f t="shared" si="26"/>
        <v>0</v>
      </c>
      <c r="R159" s="98">
        <f t="shared" si="30"/>
        <v>11</v>
      </c>
      <c r="S159" s="119">
        <f t="shared" si="27"/>
        <v>11</v>
      </c>
    </row>
    <row r="160" spans="1:19">
      <c r="A160" s="119"/>
      <c r="E160" s="98">
        <f t="shared" si="21"/>
        <v>159</v>
      </c>
      <c r="F160" s="99"/>
      <c r="K160" s="114">
        <f t="shared" si="28"/>
        <v>6.954799632355555</v>
      </c>
      <c r="L160" s="115">
        <f t="shared" si="29"/>
        <v>7.0037996323555545</v>
      </c>
      <c r="M160" s="98">
        <f t="shared" si="22"/>
        <v>6.9542996323555553</v>
      </c>
      <c r="N160" s="116">
        <f t="shared" si="23"/>
        <v>7.0042996323555542</v>
      </c>
      <c r="O160" s="117">
        <f t="shared" si="24"/>
        <v>6.9792996323555547</v>
      </c>
      <c r="P160" s="98">
        <f t="shared" si="25"/>
        <v>0</v>
      </c>
      <c r="Q160" s="118">
        <f t="shared" si="26"/>
        <v>0</v>
      </c>
      <c r="R160" s="98">
        <f t="shared" si="30"/>
        <v>11</v>
      </c>
      <c r="S160" s="119">
        <f t="shared" si="27"/>
        <v>11</v>
      </c>
    </row>
    <row r="161" spans="1:19">
      <c r="A161" s="119"/>
      <c r="E161" s="98">
        <f t="shared" si="21"/>
        <v>160</v>
      </c>
      <c r="F161" s="99"/>
      <c r="K161" s="114">
        <f t="shared" si="28"/>
        <v>7.0047996323555548</v>
      </c>
      <c r="L161" s="115">
        <f t="shared" si="29"/>
        <v>7.0537996323555543</v>
      </c>
      <c r="M161" s="98">
        <f t="shared" si="22"/>
        <v>7.0042996323555551</v>
      </c>
      <c r="N161" s="116">
        <f t="shared" si="23"/>
        <v>7.054299632355554</v>
      </c>
      <c r="O161" s="117">
        <f t="shared" si="24"/>
        <v>7.0292996323555546</v>
      </c>
      <c r="P161" s="98">
        <f t="shared" si="25"/>
        <v>0</v>
      </c>
      <c r="Q161" s="118">
        <f t="shared" si="26"/>
        <v>0</v>
      </c>
      <c r="R161" s="98">
        <f t="shared" si="30"/>
        <v>11</v>
      </c>
      <c r="S161" s="119">
        <f t="shared" si="27"/>
        <v>11</v>
      </c>
    </row>
    <row r="162" spans="1:19">
      <c r="A162" s="119"/>
      <c r="E162" s="98">
        <f t="shared" si="21"/>
        <v>161</v>
      </c>
      <c r="F162" s="99"/>
      <c r="K162" s="114">
        <f t="shared" si="28"/>
        <v>7.0547996323555546</v>
      </c>
      <c r="L162" s="115">
        <f t="shared" si="29"/>
        <v>7.1037996323555541</v>
      </c>
      <c r="M162" s="98">
        <f t="shared" si="22"/>
        <v>7.0542996323555549</v>
      </c>
      <c r="N162" s="116">
        <f t="shared" si="23"/>
        <v>7.1042996323555538</v>
      </c>
      <c r="O162" s="117">
        <f t="shared" si="24"/>
        <v>7.0792996323555544</v>
      </c>
      <c r="P162" s="98">
        <f t="shared" si="25"/>
        <v>0</v>
      </c>
      <c r="Q162" s="118">
        <f t="shared" si="26"/>
        <v>0</v>
      </c>
      <c r="R162" s="98">
        <f t="shared" si="30"/>
        <v>11</v>
      </c>
      <c r="S162" s="119">
        <f t="shared" si="27"/>
        <v>11</v>
      </c>
    </row>
    <row r="163" spans="1:19">
      <c r="A163" s="119"/>
      <c r="E163" s="98">
        <f t="shared" si="21"/>
        <v>162</v>
      </c>
      <c r="F163" s="99"/>
      <c r="K163" s="114">
        <f t="shared" si="28"/>
        <v>7.1047996323555545</v>
      </c>
      <c r="L163" s="115">
        <f t="shared" si="29"/>
        <v>7.1537996323555539</v>
      </c>
      <c r="M163" s="98">
        <f t="shared" si="22"/>
        <v>7.1042996323555547</v>
      </c>
      <c r="N163" s="116">
        <f t="shared" si="23"/>
        <v>7.1542996323555537</v>
      </c>
      <c r="O163" s="117">
        <f t="shared" si="24"/>
        <v>7.1292996323555542</v>
      </c>
      <c r="P163" s="98">
        <f t="shared" si="25"/>
        <v>0</v>
      </c>
      <c r="Q163" s="118">
        <f t="shared" si="26"/>
        <v>0</v>
      </c>
      <c r="R163" s="98">
        <f t="shared" si="30"/>
        <v>11</v>
      </c>
      <c r="S163" s="119">
        <f t="shared" si="27"/>
        <v>11</v>
      </c>
    </row>
    <row r="164" spans="1:19">
      <c r="A164" s="119"/>
      <c r="E164" s="98">
        <f t="shared" si="21"/>
        <v>163</v>
      </c>
      <c r="F164" s="99"/>
      <c r="K164" s="114">
        <f t="shared" si="28"/>
        <v>7.1547996323555543</v>
      </c>
      <c r="L164" s="115">
        <f t="shared" si="29"/>
        <v>7.2037996323555538</v>
      </c>
      <c r="M164" s="98">
        <f t="shared" si="22"/>
        <v>7.1542996323555546</v>
      </c>
      <c r="N164" s="116">
        <f t="shared" si="23"/>
        <v>7.2042996323555535</v>
      </c>
      <c r="O164" s="117">
        <f t="shared" si="24"/>
        <v>7.179299632355554</v>
      </c>
      <c r="P164" s="98">
        <f t="shared" si="25"/>
        <v>0</v>
      </c>
      <c r="Q164" s="118">
        <f t="shared" si="26"/>
        <v>0</v>
      </c>
      <c r="R164" s="98">
        <f t="shared" si="30"/>
        <v>11</v>
      </c>
      <c r="S164" s="119">
        <f t="shared" si="27"/>
        <v>11</v>
      </c>
    </row>
    <row r="165" spans="1:19">
      <c r="A165" s="119"/>
      <c r="E165" s="98">
        <f t="shared" si="21"/>
        <v>164</v>
      </c>
      <c r="F165" s="99"/>
      <c r="K165" s="114">
        <f t="shared" si="28"/>
        <v>7.2047996323555541</v>
      </c>
      <c r="L165" s="115">
        <f t="shared" si="29"/>
        <v>7.2537996323555536</v>
      </c>
      <c r="M165" s="98">
        <f t="shared" si="22"/>
        <v>7.2042996323555544</v>
      </c>
      <c r="N165" s="116">
        <f t="shared" si="23"/>
        <v>7.2542996323555533</v>
      </c>
      <c r="O165" s="117">
        <f t="shared" si="24"/>
        <v>7.2292996323555538</v>
      </c>
      <c r="P165" s="98">
        <f t="shared" si="25"/>
        <v>0</v>
      </c>
      <c r="Q165" s="118">
        <f t="shared" si="26"/>
        <v>0</v>
      </c>
      <c r="R165" s="98">
        <f t="shared" si="30"/>
        <v>11</v>
      </c>
      <c r="S165" s="119">
        <f t="shared" si="27"/>
        <v>11</v>
      </c>
    </row>
    <row r="166" spans="1:19">
      <c r="A166" s="119"/>
      <c r="E166" s="98">
        <f t="shared" si="21"/>
        <v>165</v>
      </c>
      <c r="F166" s="99"/>
      <c r="K166" s="114">
        <f t="shared" si="28"/>
        <v>7.2547996323555539</v>
      </c>
      <c r="L166" s="115">
        <f t="shared" si="29"/>
        <v>7.3037996323555534</v>
      </c>
      <c r="M166" s="98">
        <f t="shared" si="22"/>
        <v>7.2542996323555542</v>
      </c>
      <c r="N166" s="116">
        <f t="shared" si="23"/>
        <v>7.3042996323555531</v>
      </c>
      <c r="O166" s="117">
        <f t="shared" si="24"/>
        <v>7.2792996323555537</v>
      </c>
      <c r="P166" s="98">
        <f t="shared" si="25"/>
        <v>0</v>
      </c>
      <c r="Q166" s="118">
        <f t="shared" si="26"/>
        <v>0</v>
      </c>
      <c r="R166" s="98">
        <f t="shared" si="30"/>
        <v>11</v>
      </c>
      <c r="S166" s="119">
        <f t="shared" si="27"/>
        <v>11</v>
      </c>
    </row>
    <row r="167" spans="1:19">
      <c r="A167" s="119"/>
      <c r="E167" s="98">
        <f t="shared" si="21"/>
        <v>166</v>
      </c>
      <c r="F167" s="99"/>
      <c r="K167" s="114">
        <f t="shared" si="28"/>
        <v>7.3047996323555537</v>
      </c>
      <c r="L167" s="115">
        <f t="shared" si="29"/>
        <v>7.3537996323555532</v>
      </c>
      <c r="M167" s="98">
        <f t="shared" si="22"/>
        <v>7.304299632355554</v>
      </c>
      <c r="N167" s="116">
        <f t="shared" si="23"/>
        <v>7.354299632355553</v>
      </c>
      <c r="O167" s="117">
        <f t="shared" si="24"/>
        <v>7.3292996323555535</v>
      </c>
      <c r="P167" s="98">
        <f t="shared" si="25"/>
        <v>0</v>
      </c>
      <c r="Q167" s="118">
        <f t="shared" si="26"/>
        <v>0</v>
      </c>
      <c r="R167" s="98">
        <f t="shared" si="30"/>
        <v>11</v>
      </c>
      <c r="S167" s="119">
        <f t="shared" si="27"/>
        <v>11</v>
      </c>
    </row>
    <row r="168" spans="1:19">
      <c r="A168" s="119"/>
      <c r="E168" s="98">
        <f t="shared" si="21"/>
        <v>167</v>
      </c>
      <c r="F168" s="99"/>
      <c r="K168" s="114">
        <f t="shared" si="28"/>
        <v>7.3547996323555536</v>
      </c>
      <c r="L168" s="115">
        <f t="shared" si="29"/>
        <v>7.4037996323555531</v>
      </c>
      <c r="M168" s="98">
        <f t="shared" si="22"/>
        <v>7.3542996323555538</v>
      </c>
      <c r="N168" s="116">
        <f t="shared" si="23"/>
        <v>7.4042996323555528</v>
      </c>
      <c r="O168" s="117">
        <f t="shared" si="24"/>
        <v>7.3792996323555533</v>
      </c>
      <c r="P168" s="98">
        <f t="shared" si="25"/>
        <v>0</v>
      </c>
      <c r="Q168" s="118">
        <f t="shared" si="26"/>
        <v>0</v>
      </c>
      <c r="R168" s="98">
        <f t="shared" si="30"/>
        <v>11</v>
      </c>
      <c r="S168" s="119">
        <f t="shared" si="27"/>
        <v>11</v>
      </c>
    </row>
    <row r="169" spans="1:19">
      <c r="A169" s="119"/>
      <c r="E169" s="98">
        <f t="shared" si="21"/>
        <v>168</v>
      </c>
      <c r="F169" s="99"/>
      <c r="K169" s="114">
        <f t="shared" si="28"/>
        <v>7.4047996323555534</v>
      </c>
      <c r="L169" s="115">
        <f t="shared" si="29"/>
        <v>7.4537996323555529</v>
      </c>
      <c r="M169" s="98">
        <f t="shared" si="22"/>
        <v>7.4042996323555537</v>
      </c>
      <c r="N169" s="116">
        <f t="shared" si="23"/>
        <v>7.4542996323555526</v>
      </c>
      <c r="O169" s="117">
        <f t="shared" si="24"/>
        <v>7.4292996323555531</v>
      </c>
      <c r="P169" s="98">
        <f t="shared" si="25"/>
        <v>0</v>
      </c>
      <c r="Q169" s="118">
        <f t="shared" si="26"/>
        <v>0</v>
      </c>
      <c r="R169" s="98">
        <f t="shared" si="30"/>
        <v>11</v>
      </c>
      <c r="S169" s="119">
        <f t="shared" si="27"/>
        <v>11</v>
      </c>
    </row>
    <row r="170" spans="1:19">
      <c r="A170" s="119"/>
      <c r="E170" s="98">
        <f t="shared" si="21"/>
        <v>169</v>
      </c>
      <c r="F170" s="99"/>
      <c r="K170" s="114">
        <f t="shared" si="28"/>
        <v>7.4547996323555532</v>
      </c>
      <c r="L170" s="115">
        <f t="shared" si="29"/>
        <v>7.5037996323555527</v>
      </c>
      <c r="M170" s="98">
        <f t="shared" si="22"/>
        <v>7.4542996323555535</v>
      </c>
      <c r="N170" s="116">
        <f t="shared" si="23"/>
        <v>7.5042996323555524</v>
      </c>
      <c r="O170" s="117">
        <f t="shared" si="24"/>
        <v>7.479299632355553</v>
      </c>
      <c r="P170" s="98">
        <f t="shared" si="25"/>
        <v>0</v>
      </c>
      <c r="Q170" s="118">
        <f t="shared" si="26"/>
        <v>0</v>
      </c>
      <c r="R170" s="98">
        <f t="shared" si="30"/>
        <v>11</v>
      </c>
      <c r="S170" s="119">
        <f t="shared" si="27"/>
        <v>11</v>
      </c>
    </row>
    <row r="171" spans="1:19">
      <c r="A171" s="119"/>
      <c r="E171" s="98">
        <f t="shared" si="21"/>
        <v>170</v>
      </c>
      <c r="F171" s="99"/>
      <c r="K171" s="114">
        <f t="shared" si="28"/>
        <v>7.504799632355553</v>
      </c>
      <c r="L171" s="115">
        <f t="shared" si="29"/>
        <v>7.5537996323555525</v>
      </c>
      <c r="M171" s="98">
        <f t="shared" si="22"/>
        <v>7.5042996323555533</v>
      </c>
      <c r="N171" s="116">
        <f t="shared" si="23"/>
        <v>7.5542996323555522</v>
      </c>
      <c r="O171" s="117">
        <f t="shared" si="24"/>
        <v>7.5292996323555528</v>
      </c>
      <c r="P171" s="98">
        <f t="shared" si="25"/>
        <v>0</v>
      </c>
      <c r="Q171" s="118">
        <f t="shared" si="26"/>
        <v>0</v>
      </c>
      <c r="R171" s="98">
        <f t="shared" si="30"/>
        <v>11</v>
      </c>
      <c r="S171" s="119">
        <f t="shared" si="27"/>
        <v>11</v>
      </c>
    </row>
    <row r="172" spans="1:19">
      <c r="A172" s="119"/>
      <c r="E172" s="98">
        <f t="shared" si="21"/>
        <v>171</v>
      </c>
      <c r="F172" s="99"/>
      <c r="K172" s="114">
        <f t="shared" si="28"/>
        <v>7.5547996323555529</v>
      </c>
      <c r="L172" s="115">
        <f t="shared" si="29"/>
        <v>7.6037996323555523</v>
      </c>
      <c r="M172" s="98">
        <f t="shared" si="22"/>
        <v>7.5542996323555531</v>
      </c>
      <c r="N172" s="116">
        <f t="shared" si="23"/>
        <v>7.6042996323555521</v>
      </c>
      <c r="O172" s="117">
        <f t="shared" si="24"/>
        <v>7.5792996323555526</v>
      </c>
      <c r="P172" s="98">
        <f t="shared" si="25"/>
        <v>0</v>
      </c>
      <c r="Q172" s="118">
        <f t="shared" si="26"/>
        <v>0</v>
      </c>
      <c r="R172" s="98">
        <f t="shared" si="30"/>
        <v>11</v>
      </c>
      <c r="S172" s="119">
        <f t="shared" si="27"/>
        <v>11</v>
      </c>
    </row>
    <row r="173" spans="1:19">
      <c r="A173" s="119"/>
      <c r="E173" s="98">
        <f t="shared" si="21"/>
        <v>172</v>
      </c>
      <c r="F173" s="99"/>
      <c r="K173" s="114">
        <f t="shared" si="28"/>
        <v>7.6047996323555527</v>
      </c>
      <c r="L173" s="115">
        <f t="shared" si="29"/>
        <v>7.6537996323555522</v>
      </c>
      <c r="M173" s="98">
        <f t="shared" si="22"/>
        <v>7.604299632355553</v>
      </c>
      <c r="N173" s="116">
        <f t="shared" si="23"/>
        <v>7.6542996323555519</v>
      </c>
      <c r="O173" s="117">
        <f t="shared" si="24"/>
        <v>7.6292996323555524</v>
      </c>
      <c r="P173" s="98">
        <f t="shared" si="25"/>
        <v>0</v>
      </c>
      <c r="Q173" s="118">
        <f t="shared" si="26"/>
        <v>0</v>
      </c>
      <c r="R173" s="98">
        <f t="shared" si="30"/>
        <v>11</v>
      </c>
      <c r="S173" s="119">
        <f t="shared" si="27"/>
        <v>11</v>
      </c>
    </row>
    <row r="174" spans="1:19">
      <c r="A174" s="119"/>
      <c r="E174" s="98">
        <f t="shared" si="21"/>
        <v>173</v>
      </c>
      <c r="F174" s="99"/>
      <c r="K174" s="114">
        <f t="shared" si="28"/>
        <v>7.6547996323555525</v>
      </c>
      <c r="L174" s="115">
        <f t="shared" si="29"/>
        <v>7.703799632355552</v>
      </c>
      <c r="M174" s="98">
        <f t="shared" si="22"/>
        <v>7.6542996323555528</v>
      </c>
      <c r="N174" s="116">
        <f t="shared" si="23"/>
        <v>7.7042996323555517</v>
      </c>
      <c r="O174" s="117">
        <f t="shared" si="24"/>
        <v>7.6792996323555522</v>
      </c>
      <c r="P174" s="98">
        <f t="shared" si="25"/>
        <v>0</v>
      </c>
      <c r="Q174" s="118">
        <f t="shared" si="26"/>
        <v>0</v>
      </c>
      <c r="R174" s="98">
        <f t="shared" si="30"/>
        <v>11</v>
      </c>
      <c r="S174" s="119">
        <f t="shared" si="27"/>
        <v>11</v>
      </c>
    </row>
    <row r="175" spans="1:19">
      <c r="A175" s="119"/>
      <c r="E175" s="98">
        <f t="shared" si="21"/>
        <v>174</v>
      </c>
      <c r="F175" s="99"/>
      <c r="K175" s="114">
        <f t="shared" si="28"/>
        <v>7.7047996323555523</v>
      </c>
      <c r="L175" s="115">
        <f t="shared" si="29"/>
        <v>7.7537996323555518</v>
      </c>
      <c r="M175" s="98">
        <f t="shared" si="22"/>
        <v>7.7042996323555526</v>
      </c>
      <c r="N175" s="116">
        <f t="shared" si="23"/>
        <v>7.7542996323555515</v>
      </c>
      <c r="O175" s="117">
        <f t="shared" si="24"/>
        <v>7.7292996323555521</v>
      </c>
      <c r="P175" s="98">
        <f t="shared" si="25"/>
        <v>0</v>
      </c>
      <c r="Q175" s="118">
        <f t="shared" si="26"/>
        <v>0</v>
      </c>
      <c r="R175" s="98">
        <f t="shared" si="30"/>
        <v>11</v>
      </c>
      <c r="S175" s="119">
        <f t="shared" si="27"/>
        <v>11</v>
      </c>
    </row>
    <row r="176" spans="1:19">
      <c r="A176" s="119"/>
      <c r="E176" s="98">
        <f t="shared" si="21"/>
        <v>175</v>
      </c>
      <c r="F176" s="99"/>
      <c r="K176" s="114">
        <f t="shared" si="28"/>
        <v>7.7547996323555521</v>
      </c>
      <c r="L176" s="115">
        <f t="shared" si="29"/>
        <v>7.8037996323555516</v>
      </c>
      <c r="M176" s="98">
        <f t="shared" si="22"/>
        <v>7.7542996323555524</v>
      </c>
      <c r="N176" s="116">
        <f t="shared" si="23"/>
        <v>7.8042996323555514</v>
      </c>
      <c r="O176" s="117">
        <f t="shared" si="24"/>
        <v>7.7792996323555519</v>
      </c>
      <c r="P176" s="98">
        <f t="shared" si="25"/>
        <v>0</v>
      </c>
      <c r="Q176" s="118">
        <f t="shared" si="26"/>
        <v>0</v>
      </c>
      <c r="R176" s="98">
        <f t="shared" si="30"/>
        <v>11</v>
      </c>
      <c r="S176" s="119">
        <f t="shared" si="27"/>
        <v>11</v>
      </c>
    </row>
    <row r="177" spans="1:19">
      <c r="A177" s="119"/>
      <c r="E177" s="98">
        <f t="shared" si="21"/>
        <v>176</v>
      </c>
      <c r="F177" s="99"/>
      <c r="K177" s="114">
        <f t="shared" si="28"/>
        <v>7.804799632355552</v>
      </c>
      <c r="L177" s="115">
        <f t="shared" si="29"/>
        <v>7.8537996323555515</v>
      </c>
      <c r="M177" s="98">
        <f t="shared" si="22"/>
        <v>7.8042996323555522</v>
      </c>
      <c r="N177" s="116">
        <f t="shared" si="23"/>
        <v>7.8542996323555512</v>
      </c>
      <c r="O177" s="117">
        <f t="shared" si="24"/>
        <v>7.8292996323555517</v>
      </c>
      <c r="P177" s="98">
        <f t="shared" si="25"/>
        <v>0</v>
      </c>
      <c r="Q177" s="118">
        <f t="shared" si="26"/>
        <v>0</v>
      </c>
      <c r="R177" s="98">
        <f t="shared" si="30"/>
        <v>11</v>
      </c>
      <c r="S177" s="119">
        <f t="shared" si="27"/>
        <v>11</v>
      </c>
    </row>
    <row r="178" spans="1:19">
      <c r="A178" s="119"/>
      <c r="E178" s="98">
        <f t="shared" si="21"/>
        <v>177</v>
      </c>
      <c r="F178" s="99"/>
      <c r="K178" s="114">
        <f t="shared" si="28"/>
        <v>7.8547996323555518</v>
      </c>
      <c r="L178" s="115">
        <f t="shared" si="29"/>
        <v>7.9037996323555513</v>
      </c>
      <c r="M178" s="98">
        <f t="shared" si="22"/>
        <v>7.8542996323555521</v>
      </c>
      <c r="N178" s="116">
        <f t="shared" si="23"/>
        <v>7.904299632355551</v>
      </c>
      <c r="O178" s="117">
        <f t="shared" si="24"/>
        <v>7.8792996323555515</v>
      </c>
      <c r="P178" s="98">
        <f t="shared" si="25"/>
        <v>0</v>
      </c>
      <c r="Q178" s="118">
        <f t="shared" si="26"/>
        <v>0</v>
      </c>
      <c r="R178" s="98">
        <f t="shared" si="30"/>
        <v>11</v>
      </c>
      <c r="S178" s="119">
        <f t="shared" si="27"/>
        <v>11</v>
      </c>
    </row>
    <row r="179" spans="1:19">
      <c r="A179" s="119"/>
      <c r="E179" s="98">
        <f t="shared" si="21"/>
        <v>178</v>
      </c>
      <c r="F179" s="99"/>
      <c r="K179" s="114">
        <f t="shared" si="28"/>
        <v>7.9047996323555516</v>
      </c>
      <c r="L179" s="115">
        <f t="shared" si="29"/>
        <v>7.9537996323555511</v>
      </c>
      <c r="M179" s="98">
        <f t="shared" si="22"/>
        <v>7.9042996323555519</v>
      </c>
      <c r="N179" s="116">
        <f t="shared" si="23"/>
        <v>7.9542996323555508</v>
      </c>
      <c r="O179" s="117">
        <f t="shared" si="24"/>
        <v>7.9292996323555514</v>
      </c>
      <c r="P179" s="98">
        <f t="shared" si="25"/>
        <v>0</v>
      </c>
      <c r="Q179" s="118">
        <f t="shared" si="26"/>
        <v>0</v>
      </c>
      <c r="R179" s="98">
        <f t="shared" si="30"/>
        <v>11</v>
      </c>
      <c r="S179" s="119">
        <f t="shared" si="27"/>
        <v>11</v>
      </c>
    </row>
    <row r="180" spans="1:19">
      <c r="A180" s="119"/>
      <c r="E180" s="98">
        <f t="shared" si="21"/>
        <v>179</v>
      </c>
      <c r="F180" s="99"/>
      <c r="K180" s="114">
        <f t="shared" si="28"/>
        <v>7.9547996323555514</v>
      </c>
      <c r="L180" s="115">
        <f t="shared" si="29"/>
        <v>8.0037996323555518</v>
      </c>
      <c r="M180" s="98">
        <f t="shared" si="22"/>
        <v>7.9542996323555517</v>
      </c>
      <c r="N180" s="116">
        <f t="shared" si="23"/>
        <v>8.0042996323555524</v>
      </c>
      <c r="O180" s="117">
        <f t="shared" si="24"/>
        <v>7.9792996323555521</v>
      </c>
      <c r="P180" s="98">
        <f t="shared" si="25"/>
        <v>0</v>
      </c>
      <c r="Q180" s="118">
        <f t="shared" si="26"/>
        <v>0</v>
      </c>
      <c r="R180" s="98">
        <f t="shared" si="30"/>
        <v>11</v>
      </c>
      <c r="S180" s="119">
        <f t="shared" si="27"/>
        <v>11</v>
      </c>
    </row>
    <row r="181" spans="1:19">
      <c r="A181" s="119"/>
      <c r="E181" s="98">
        <f t="shared" si="21"/>
        <v>180</v>
      </c>
      <c r="F181" s="99"/>
      <c r="K181" s="114">
        <f t="shared" si="28"/>
        <v>8.0047996323555513</v>
      </c>
      <c r="L181" s="115">
        <f t="shared" si="29"/>
        <v>8.0537996323555525</v>
      </c>
      <c r="M181" s="98">
        <f t="shared" si="22"/>
        <v>8.0042996323555506</v>
      </c>
      <c r="N181" s="116">
        <f t="shared" si="23"/>
        <v>8.0542996323555531</v>
      </c>
      <c r="O181" s="117">
        <f t="shared" si="24"/>
        <v>8.0292996323555528</v>
      </c>
      <c r="P181" s="98">
        <f t="shared" si="25"/>
        <v>0</v>
      </c>
      <c r="Q181" s="118">
        <f t="shared" si="26"/>
        <v>0</v>
      </c>
      <c r="R181" s="98">
        <f t="shared" si="30"/>
        <v>11</v>
      </c>
      <c r="S181" s="119">
        <f t="shared" si="27"/>
        <v>11</v>
      </c>
    </row>
    <row r="182" spans="1:19">
      <c r="A182" s="119"/>
      <c r="E182" s="98">
        <f t="shared" si="21"/>
        <v>181</v>
      </c>
      <c r="F182" s="99"/>
      <c r="K182" s="114">
        <f t="shared" si="28"/>
        <v>8.054799632355552</v>
      </c>
      <c r="L182" s="115">
        <f t="shared" si="29"/>
        <v>8.1037996323555532</v>
      </c>
      <c r="M182" s="98">
        <f t="shared" si="22"/>
        <v>8.0542996323555514</v>
      </c>
      <c r="N182" s="116">
        <f t="shared" si="23"/>
        <v>8.1042996323555538</v>
      </c>
      <c r="O182" s="117">
        <f t="shared" si="24"/>
        <v>8.0792996323555535</v>
      </c>
      <c r="P182" s="98">
        <f t="shared" si="25"/>
        <v>0</v>
      </c>
      <c r="Q182" s="118">
        <f t="shared" si="26"/>
        <v>0</v>
      </c>
      <c r="R182" s="98">
        <f t="shared" si="30"/>
        <v>11</v>
      </c>
      <c r="S182" s="119">
        <f t="shared" si="27"/>
        <v>11</v>
      </c>
    </row>
    <row r="183" spans="1:19">
      <c r="A183" s="119"/>
      <c r="E183" s="98">
        <f t="shared" si="21"/>
        <v>182</v>
      </c>
      <c r="F183" s="99"/>
      <c r="K183" s="114">
        <f t="shared" si="28"/>
        <v>8.1047996323555527</v>
      </c>
      <c r="L183" s="115">
        <f t="shared" si="29"/>
        <v>8.1537996323555539</v>
      </c>
      <c r="M183" s="98">
        <f t="shared" si="22"/>
        <v>8.1042996323555521</v>
      </c>
      <c r="N183" s="116">
        <f t="shared" si="23"/>
        <v>8.1542996323555546</v>
      </c>
      <c r="O183" s="117">
        <f t="shared" si="24"/>
        <v>8.1292996323555542</v>
      </c>
      <c r="P183" s="98">
        <f t="shared" si="25"/>
        <v>0</v>
      </c>
      <c r="Q183" s="118">
        <f t="shared" si="26"/>
        <v>0</v>
      </c>
      <c r="R183" s="98">
        <f t="shared" si="30"/>
        <v>11</v>
      </c>
      <c r="S183" s="119">
        <f t="shared" si="27"/>
        <v>11</v>
      </c>
    </row>
    <row r="184" spans="1:19">
      <c r="A184" s="119"/>
      <c r="E184" s="98">
        <f t="shared" si="21"/>
        <v>183</v>
      </c>
      <c r="F184" s="99"/>
      <c r="K184" s="114">
        <f t="shared" si="28"/>
        <v>8.1547996323555534</v>
      </c>
      <c r="L184" s="115">
        <f t="shared" si="29"/>
        <v>8.2037996323555546</v>
      </c>
      <c r="M184" s="98">
        <f t="shared" si="22"/>
        <v>8.1542996323555528</v>
      </c>
      <c r="N184" s="116">
        <f t="shared" si="23"/>
        <v>8.2042996323555553</v>
      </c>
      <c r="O184" s="117">
        <f t="shared" si="24"/>
        <v>8.1792996323555549</v>
      </c>
      <c r="P184" s="98">
        <f t="shared" si="25"/>
        <v>0</v>
      </c>
      <c r="Q184" s="118">
        <f t="shared" si="26"/>
        <v>0</v>
      </c>
      <c r="R184" s="98">
        <f t="shared" si="30"/>
        <v>11</v>
      </c>
      <c r="S184" s="119">
        <f t="shared" si="27"/>
        <v>11</v>
      </c>
    </row>
    <row r="185" spans="1:19">
      <c r="A185" s="119"/>
      <c r="E185" s="98">
        <f t="shared" si="21"/>
        <v>184</v>
      </c>
      <c r="F185" s="99"/>
      <c r="K185" s="114">
        <f t="shared" si="28"/>
        <v>8.2047996323555541</v>
      </c>
      <c r="L185" s="115">
        <f t="shared" si="29"/>
        <v>8.2537996323555554</v>
      </c>
      <c r="M185" s="98">
        <f t="shared" si="22"/>
        <v>8.2042996323555535</v>
      </c>
      <c r="N185" s="116">
        <f t="shared" si="23"/>
        <v>8.254299632355556</v>
      </c>
      <c r="O185" s="117">
        <f t="shared" si="24"/>
        <v>8.2292996323555556</v>
      </c>
      <c r="P185" s="98">
        <f t="shared" si="25"/>
        <v>0</v>
      </c>
      <c r="Q185" s="118">
        <f t="shared" si="26"/>
        <v>0</v>
      </c>
      <c r="R185" s="98">
        <f t="shared" si="30"/>
        <v>11</v>
      </c>
      <c r="S185" s="119">
        <f t="shared" si="27"/>
        <v>11</v>
      </c>
    </row>
    <row r="186" spans="1:19">
      <c r="A186" s="119"/>
      <c r="E186" s="98">
        <f t="shared" si="21"/>
        <v>185</v>
      </c>
      <c r="F186" s="99"/>
      <c r="K186" s="114">
        <f t="shared" si="28"/>
        <v>8.2547996323555548</v>
      </c>
      <c r="L186" s="115">
        <f t="shared" si="29"/>
        <v>8.3037996323555561</v>
      </c>
      <c r="M186" s="98">
        <f t="shared" si="22"/>
        <v>8.2542996323555542</v>
      </c>
      <c r="N186" s="116">
        <f t="shared" si="23"/>
        <v>8.3042996323555567</v>
      </c>
      <c r="O186" s="117">
        <f t="shared" si="24"/>
        <v>8.2792996323555563</v>
      </c>
      <c r="P186" s="98">
        <f t="shared" si="25"/>
        <v>0</v>
      </c>
      <c r="Q186" s="118">
        <f t="shared" si="26"/>
        <v>0</v>
      </c>
      <c r="R186" s="98">
        <f t="shared" si="30"/>
        <v>11</v>
      </c>
      <c r="S186" s="119">
        <f t="shared" si="27"/>
        <v>11</v>
      </c>
    </row>
    <row r="187" spans="1:19">
      <c r="A187" s="119"/>
      <c r="E187" s="98">
        <f t="shared" si="21"/>
        <v>186</v>
      </c>
      <c r="F187" s="99"/>
      <c r="K187" s="114">
        <f t="shared" si="28"/>
        <v>8.3047996323555555</v>
      </c>
      <c r="L187" s="115">
        <f t="shared" si="29"/>
        <v>8.3537996323555568</v>
      </c>
      <c r="M187" s="98">
        <f t="shared" si="22"/>
        <v>8.3042996323555549</v>
      </c>
      <c r="N187" s="116">
        <f t="shared" si="23"/>
        <v>8.3542996323555574</v>
      </c>
      <c r="O187" s="117">
        <f t="shared" si="24"/>
        <v>8.329299632355557</v>
      </c>
      <c r="P187" s="98">
        <f t="shared" si="25"/>
        <v>0</v>
      </c>
      <c r="Q187" s="118">
        <f t="shared" si="26"/>
        <v>0</v>
      </c>
      <c r="R187" s="98">
        <f t="shared" si="30"/>
        <v>11</v>
      </c>
      <c r="S187" s="119">
        <f t="shared" si="27"/>
        <v>11</v>
      </c>
    </row>
    <row r="188" spans="1:19">
      <c r="A188" s="119"/>
      <c r="E188" s="98">
        <f t="shared" si="21"/>
        <v>187</v>
      </c>
      <c r="F188" s="99"/>
      <c r="K188" s="114">
        <f t="shared" si="28"/>
        <v>8.3547996323555562</v>
      </c>
      <c r="L188" s="115">
        <f t="shared" si="29"/>
        <v>8.4037996323555575</v>
      </c>
      <c r="M188" s="98">
        <f t="shared" si="22"/>
        <v>8.3542996323555556</v>
      </c>
      <c r="N188" s="116">
        <f t="shared" si="23"/>
        <v>8.4042996323555581</v>
      </c>
      <c r="O188" s="117">
        <f t="shared" si="24"/>
        <v>8.3792996323555577</v>
      </c>
      <c r="P188" s="98">
        <f t="shared" si="25"/>
        <v>0</v>
      </c>
      <c r="Q188" s="118">
        <f t="shared" si="26"/>
        <v>0</v>
      </c>
      <c r="R188" s="98">
        <f t="shared" si="30"/>
        <v>11</v>
      </c>
      <c r="S188" s="119">
        <f t="shared" si="27"/>
        <v>11</v>
      </c>
    </row>
    <row r="189" spans="1:19">
      <c r="A189" s="119"/>
      <c r="E189" s="98">
        <f t="shared" si="21"/>
        <v>188</v>
      </c>
      <c r="F189" s="99"/>
      <c r="K189" s="114">
        <f t="shared" si="28"/>
        <v>8.4047996323555569</v>
      </c>
      <c r="L189" s="115">
        <f t="shared" si="29"/>
        <v>8.4537996323555582</v>
      </c>
      <c r="M189" s="98">
        <f t="shared" si="22"/>
        <v>8.4042996323555563</v>
      </c>
      <c r="N189" s="116">
        <f t="shared" si="23"/>
        <v>8.4542996323555588</v>
      </c>
      <c r="O189" s="117">
        <f t="shared" si="24"/>
        <v>8.4292996323555585</v>
      </c>
      <c r="P189" s="98">
        <f t="shared" si="25"/>
        <v>0</v>
      </c>
      <c r="Q189" s="118">
        <f t="shared" si="26"/>
        <v>0</v>
      </c>
      <c r="R189" s="98">
        <f t="shared" si="30"/>
        <v>11</v>
      </c>
      <c r="S189" s="119">
        <f t="shared" si="27"/>
        <v>11</v>
      </c>
    </row>
    <row r="190" spans="1:19">
      <c r="A190" s="119"/>
      <c r="E190" s="98">
        <f t="shared" si="21"/>
        <v>189</v>
      </c>
      <c r="F190" s="99"/>
      <c r="K190" s="114">
        <f t="shared" si="28"/>
        <v>8.4547996323555576</v>
      </c>
      <c r="L190" s="115">
        <f t="shared" si="29"/>
        <v>8.5037996323555589</v>
      </c>
      <c r="M190" s="98">
        <f t="shared" si="22"/>
        <v>8.454299632355557</v>
      </c>
      <c r="N190" s="116">
        <f t="shared" si="23"/>
        <v>8.5042996323555595</v>
      </c>
      <c r="O190" s="117">
        <f t="shared" si="24"/>
        <v>8.4792996323555592</v>
      </c>
      <c r="P190" s="98">
        <f t="shared" si="25"/>
        <v>0</v>
      </c>
      <c r="Q190" s="118">
        <f t="shared" si="26"/>
        <v>0</v>
      </c>
      <c r="R190" s="98">
        <f t="shared" si="30"/>
        <v>11</v>
      </c>
      <c r="S190" s="119">
        <f t="shared" si="27"/>
        <v>11</v>
      </c>
    </row>
    <row r="191" spans="1:19">
      <c r="A191" s="119"/>
      <c r="E191" s="98">
        <f t="shared" si="21"/>
        <v>190</v>
      </c>
      <c r="F191" s="99"/>
      <c r="K191" s="114">
        <f t="shared" si="28"/>
        <v>8.5047996323555584</v>
      </c>
      <c r="L191" s="115">
        <f t="shared" si="29"/>
        <v>8.5537996323555596</v>
      </c>
      <c r="M191" s="98">
        <f t="shared" si="22"/>
        <v>8.5042996323555577</v>
      </c>
      <c r="N191" s="116">
        <f t="shared" si="23"/>
        <v>8.5542996323555602</v>
      </c>
      <c r="O191" s="117">
        <f t="shared" si="24"/>
        <v>8.5292996323555599</v>
      </c>
      <c r="P191" s="98">
        <f t="shared" si="25"/>
        <v>0</v>
      </c>
      <c r="Q191" s="118">
        <f t="shared" si="26"/>
        <v>0</v>
      </c>
      <c r="R191" s="98">
        <f t="shared" si="30"/>
        <v>11</v>
      </c>
      <c r="S191" s="119">
        <f t="shared" si="27"/>
        <v>11</v>
      </c>
    </row>
    <row r="192" spans="1:19">
      <c r="A192" s="119"/>
      <c r="E192" s="98">
        <f t="shared" si="21"/>
        <v>191</v>
      </c>
      <c r="F192" s="99"/>
      <c r="K192" s="114">
        <f t="shared" si="28"/>
        <v>8.5547996323555591</v>
      </c>
      <c r="L192" s="115">
        <f t="shared" si="29"/>
        <v>8.6037996323555603</v>
      </c>
      <c r="M192" s="98">
        <f t="shared" si="22"/>
        <v>8.5542996323555585</v>
      </c>
      <c r="N192" s="116">
        <f t="shared" si="23"/>
        <v>8.6042996323555609</v>
      </c>
      <c r="O192" s="117">
        <f t="shared" si="24"/>
        <v>8.5792996323555606</v>
      </c>
      <c r="P192" s="98">
        <f t="shared" si="25"/>
        <v>0</v>
      </c>
      <c r="Q192" s="118">
        <f t="shared" si="26"/>
        <v>0</v>
      </c>
      <c r="R192" s="98">
        <f t="shared" si="30"/>
        <v>11</v>
      </c>
      <c r="S192" s="119">
        <f t="shared" si="27"/>
        <v>11</v>
      </c>
    </row>
    <row r="193" spans="1:19">
      <c r="A193" s="119"/>
      <c r="E193" s="98">
        <f t="shared" si="21"/>
        <v>192</v>
      </c>
      <c r="F193" s="99"/>
      <c r="K193" s="114">
        <f t="shared" si="28"/>
        <v>8.6047996323555598</v>
      </c>
      <c r="L193" s="115">
        <f t="shared" si="29"/>
        <v>8.653799632355561</v>
      </c>
      <c r="M193" s="98">
        <f t="shared" si="22"/>
        <v>8.6042996323555592</v>
      </c>
      <c r="N193" s="116">
        <f t="shared" si="23"/>
        <v>8.6542996323555617</v>
      </c>
      <c r="O193" s="117">
        <f t="shared" si="24"/>
        <v>8.6292996323555613</v>
      </c>
      <c r="P193" s="98">
        <f t="shared" si="25"/>
        <v>0</v>
      </c>
      <c r="Q193" s="118">
        <f t="shared" si="26"/>
        <v>0</v>
      </c>
      <c r="R193" s="98">
        <f t="shared" si="30"/>
        <v>11</v>
      </c>
      <c r="S193" s="119">
        <f t="shared" si="27"/>
        <v>11</v>
      </c>
    </row>
    <row r="194" spans="1:19">
      <c r="A194" s="119"/>
      <c r="E194" s="98">
        <f t="shared" si="21"/>
        <v>193</v>
      </c>
      <c r="F194" s="99"/>
      <c r="K194" s="114">
        <f t="shared" si="28"/>
        <v>8.6547996323555605</v>
      </c>
      <c r="L194" s="115">
        <f t="shared" si="29"/>
        <v>8.7037996323555618</v>
      </c>
      <c r="M194" s="98">
        <f t="shared" si="22"/>
        <v>8.6542996323555599</v>
      </c>
      <c r="N194" s="116">
        <f t="shared" si="23"/>
        <v>8.7042996323555624</v>
      </c>
      <c r="O194" s="117">
        <f t="shared" si="24"/>
        <v>8.679299632355562</v>
      </c>
      <c r="P194" s="98">
        <f t="shared" si="25"/>
        <v>0</v>
      </c>
      <c r="Q194" s="118">
        <f t="shared" si="26"/>
        <v>0</v>
      </c>
      <c r="R194" s="98">
        <f t="shared" si="30"/>
        <v>11</v>
      </c>
      <c r="S194" s="119">
        <f t="shared" si="27"/>
        <v>11</v>
      </c>
    </row>
    <row r="195" spans="1:19">
      <c r="A195" s="119"/>
      <c r="E195" s="98">
        <f t="shared" si="21"/>
        <v>194</v>
      </c>
      <c r="F195" s="99"/>
      <c r="K195" s="114">
        <f t="shared" si="28"/>
        <v>8.7047996323555612</v>
      </c>
      <c r="L195" s="115">
        <f t="shared" si="29"/>
        <v>8.7537996323555625</v>
      </c>
      <c r="M195" s="98">
        <f t="shared" si="22"/>
        <v>8.7042996323555606</v>
      </c>
      <c r="N195" s="116">
        <f t="shared" si="23"/>
        <v>8.7542996323555631</v>
      </c>
      <c r="O195" s="117">
        <f t="shared" si="24"/>
        <v>8.7292996323555627</v>
      </c>
      <c r="P195" s="98">
        <f t="shared" si="25"/>
        <v>0</v>
      </c>
      <c r="Q195" s="118">
        <f t="shared" si="26"/>
        <v>0</v>
      </c>
      <c r="R195" s="98">
        <f t="shared" si="30"/>
        <v>11</v>
      </c>
      <c r="S195" s="119">
        <f t="shared" si="27"/>
        <v>11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8.7547996323555619</v>
      </c>
      <c r="L196" s="115">
        <f t="shared" si="29"/>
        <v>8.8037996323555632</v>
      </c>
      <c r="M196" s="98">
        <f t="shared" si="22"/>
        <v>8.7542996323555613</v>
      </c>
      <c r="N196" s="116">
        <f t="shared" si="23"/>
        <v>8.8042996323555638</v>
      </c>
      <c r="O196" s="117">
        <f t="shared" si="24"/>
        <v>8.7792996323555634</v>
      </c>
      <c r="P196" s="98">
        <f t="shared" si="25"/>
        <v>0</v>
      </c>
      <c r="Q196" s="118">
        <f t="shared" si="26"/>
        <v>0</v>
      </c>
      <c r="R196" s="98">
        <f t="shared" si="30"/>
        <v>11</v>
      </c>
      <c r="S196" s="119">
        <f t="shared" si="27"/>
        <v>11</v>
      </c>
    </row>
    <row r="197" spans="1:19">
      <c r="A197" s="119"/>
      <c r="E197" s="98">
        <f t="shared" si="31"/>
        <v>196</v>
      </c>
      <c r="F197" s="99"/>
      <c r="K197" s="114">
        <f t="shared" si="28"/>
        <v>8.8047996323555626</v>
      </c>
      <c r="L197" s="115">
        <f t="shared" si="29"/>
        <v>8.8537996323555639</v>
      </c>
      <c r="M197" s="98">
        <f t="shared" ref="M197:M260" si="32">K197-5*10^-(D$2+1)</f>
        <v>8.804299632355562</v>
      </c>
      <c r="N197" s="116">
        <f t="shared" ref="N197:N260" si="33">L197+5*10^-(D$2+1)</f>
        <v>8.8542996323555645</v>
      </c>
      <c r="O197" s="117">
        <f t="shared" ref="O197:O260" si="34">AVERAGE(K197,L197)</f>
        <v>8.8292996323555641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11</v>
      </c>
      <c r="S197" s="119">
        <f t="shared" ref="S197:S260" si="37">COUNTIF(F$2:F$5000,"&lt;="&amp;M197)</f>
        <v>11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8.8547996323555633</v>
      </c>
      <c r="L198" s="115">
        <f t="shared" ref="L198:L261" si="39">K198+$I$4-POWER(10,-$D$2)</f>
        <v>8.9037996323555646</v>
      </c>
      <c r="M198" s="98">
        <f t="shared" si="32"/>
        <v>8.8542996323555627</v>
      </c>
      <c r="N198" s="116">
        <f t="shared" si="33"/>
        <v>8.9042996323555652</v>
      </c>
      <c r="O198" s="117">
        <f t="shared" si="34"/>
        <v>8.8792996323555649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11</v>
      </c>
      <c r="S198" s="119">
        <f t="shared" si="37"/>
        <v>11</v>
      </c>
    </row>
    <row r="199" spans="1:19">
      <c r="A199" s="119"/>
      <c r="E199" s="98">
        <f t="shared" si="31"/>
        <v>198</v>
      </c>
      <c r="F199" s="99"/>
      <c r="K199" s="114">
        <f t="shared" si="38"/>
        <v>8.904799632355564</v>
      </c>
      <c r="L199" s="115">
        <f t="shared" si="39"/>
        <v>8.9537996323555653</v>
      </c>
      <c r="M199" s="98">
        <f t="shared" si="32"/>
        <v>8.9042996323555634</v>
      </c>
      <c r="N199" s="116">
        <f t="shared" si="33"/>
        <v>8.9542996323555659</v>
      </c>
      <c r="O199" s="117">
        <f t="shared" si="34"/>
        <v>8.9292996323555656</v>
      </c>
      <c r="P199" s="98">
        <f t="shared" si="35"/>
        <v>0</v>
      </c>
      <c r="Q199" s="118">
        <f t="shared" si="36"/>
        <v>0</v>
      </c>
      <c r="R199" s="98">
        <f t="shared" si="40"/>
        <v>11</v>
      </c>
      <c r="S199" s="119">
        <f t="shared" si="37"/>
        <v>11</v>
      </c>
    </row>
    <row r="200" spans="1:19">
      <c r="A200" s="119"/>
      <c r="E200" s="98">
        <f t="shared" si="31"/>
        <v>199</v>
      </c>
      <c r="F200" s="99"/>
      <c r="K200" s="114">
        <f t="shared" si="38"/>
        <v>8.9547996323555648</v>
      </c>
      <c r="L200" s="115">
        <f t="shared" si="39"/>
        <v>9.003799632355566</v>
      </c>
      <c r="M200" s="98">
        <f t="shared" si="32"/>
        <v>8.9542996323555641</v>
      </c>
      <c r="N200" s="116">
        <f t="shared" si="33"/>
        <v>9.0042996323555666</v>
      </c>
      <c r="O200" s="117">
        <f t="shared" si="34"/>
        <v>8.9792996323555663</v>
      </c>
      <c r="P200" s="98">
        <f t="shared" si="35"/>
        <v>0</v>
      </c>
      <c r="Q200" s="118">
        <f t="shared" si="36"/>
        <v>0</v>
      </c>
      <c r="R200" s="98">
        <f t="shared" si="40"/>
        <v>11</v>
      </c>
      <c r="S200" s="119">
        <f t="shared" si="37"/>
        <v>11</v>
      </c>
    </row>
    <row r="201" spans="1:19">
      <c r="A201" s="119"/>
      <c r="E201" s="98">
        <f t="shared" si="31"/>
        <v>200</v>
      </c>
      <c r="F201" s="99"/>
      <c r="K201" s="114">
        <f t="shared" si="38"/>
        <v>9.0047996323555655</v>
      </c>
      <c r="L201" s="115">
        <f t="shared" si="39"/>
        <v>9.0537996323555667</v>
      </c>
      <c r="M201" s="98">
        <f t="shared" si="32"/>
        <v>9.0042996323555649</v>
      </c>
      <c r="N201" s="116">
        <f t="shared" si="33"/>
        <v>9.0542996323555673</v>
      </c>
      <c r="O201" s="117">
        <f t="shared" si="34"/>
        <v>9.029299632355567</v>
      </c>
      <c r="P201" s="98">
        <f t="shared" si="35"/>
        <v>0</v>
      </c>
      <c r="Q201" s="118">
        <f t="shared" si="36"/>
        <v>0</v>
      </c>
      <c r="R201" s="98">
        <f t="shared" si="40"/>
        <v>11</v>
      </c>
      <c r="S201" s="119">
        <f t="shared" si="37"/>
        <v>11</v>
      </c>
    </row>
    <row r="202" spans="1:19">
      <c r="A202" s="119"/>
      <c r="E202" s="98">
        <f t="shared" si="31"/>
        <v>201</v>
      </c>
      <c r="F202" s="99"/>
      <c r="K202" s="114">
        <f t="shared" si="38"/>
        <v>9.0547996323555662</v>
      </c>
      <c r="L202" s="115">
        <f t="shared" si="39"/>
        <v>9.1037996323555674</v>
      </c>
      <c r="M202" s="98">
        <f t="shared" si="32"/>
        <v>9.0542996323555656</v>
      </c>
      <c r="N202" s="116">
        <f t="shared" si="33"/>
        <v>9.1042996323555681</v>
      </c>
      <c r="O202" s="117">
        <f t="shared" si="34"/>
        <v>9.0792996323555677</v>
      </c>
      <c r="P202" s="98">
        <f t="shared" si="35"/>
        <v>0</v>
      </c>
      <c r="Q202" s="118">
        <f t="shared" si="36"/>
        <v>0</v>
      </c>
      <c r="R202" s="98">
        <f t="shared" si="40"/>
        <v>11</v>
      </c>
      <c r="S202" s="119">
        <f t="shared" si="37"/>
        <v>11</v>
      </c>
    </row>
    <row r="203" spans="1:19">
      <c r="A203" s="119"/>
      <c r="E203" s="98">
        <f t="shared" si="31"/>
        <v>202</v>
      </c>
      <c r="F203" s="99"/>
      <c r="K203" s="114">
        <f t="shared" si="38"/>
        <v>9.1047996323555669</v>
      </c>
      <c r="L203" s="115">
        <f t="shared" si="39"/>
        <v>9.1537996323555681</v>
      </c>
      <c r="M203" s="98">
        <f t="shared" si="32"/>
        <v>9.1042996323555663</v>
      </c>
      <c r="N203" s="116">
        <f t="shared" si="33"/>
        <v>9.1542996323555688</v>
      </c>
      <c r="O203" s="117">
        <f t="shared" si="34"/>
        <v>9.1292996323555684</v>
      </c>
      <c r="P203" s="98">
        <f t="shared" si="35"/>
        <v>0</v>
      </c>
      <c r="Q203" s="118">
        <f t="shared" si="36"/>
        <v>0</v>
      </c>
      <c r="R203" s="98">
        <f t="shared" si="40"/>
        <v>11</v>
      </c>
      <c r="S203" s="119">
        <f t="shared" si="37"/>
        <v>11</v>
      </c>
    </row>
    <row r="204" spans="1:19">
      <c r="A204" s="119"/>
      <c r="E204" s="98">
        <f t="shared" si="31"/>
        <v>203</v>
      </c>
      <c r="F204" s="99"/>
      <c r="K204" s="114">
        <f t="shared" si="38"/>
        <v>9.1547996323555676</v>
      </c>
      <c r="L204" s="115">
        <f t="shared" si="39"/>
        <v>9.2037996323555689</v>
      </c>
      <c r="M204" s="98">
        <f t="shared" si="32"/>
        <v>9.154299632355567</v>
      </c>
      <c r="N204" s="116">
        <f t="shared" si="33"/>
        <v>9.2042996323555695</v>
      </c>
      <c r="O204" s="117">
        <f t="shared" si="34"/>
        <v>9.1792996323555691</v>
      </c>
      <c r="P204" s="98">
        <f t="shared" si="35"/>
        <v>0</v>
      </c>
      <c r="Q204" s="118">
        <f t="shared" si="36"/>
        <v>0</v>
      </c>
      <c r="R204" s="98">
        <f t="shared" si="40"/>
        <v>11</v>
      </c>
      <c r="S204" s="119">
        <f t="shared" si="37"/>
        <v>11</v>
      </c>
    </row>
    <row r="205" spans="1:19">
      <c r="A205" s="119"/>
      <c r="E205" s="98">
        <f t="shared" si="31"/>
        <v>204</v>
      </c>
      <c r="F205" s="99"/>
      <c r="K205" s="114">
        <f t="shared" si="38"/>
        <v>9.2047996323555683</v>
      </c>
      <c r="L205" s="115">
        <f t="shared" si="39"/>
        <v>9.2537996323555696</v>
      </c>
      <c r="M205" s="98">
        <f t="shared" si="32"/>
        <v>9.2042996323555677</v>
      </c>
      <c r="N205" s="116">
        <f t="shared" si="33"/>
        <v>9.2542996323555702</v>
      </c>
      <c r="O205" s="117">
        <f t="shared" si="34"/>
        <v>9.2292996323555698</v>
      </c>
      <c r="P205" s="98">
        <f t="shared" si="35"/>
        <v>0</v>
      </c>
      <c r="Q205" s="118">
        <f t="shared" si="36"/>
        <v>0</v>
      </c>
      <c r="R205" s="98">
        <f t="shared" si="40"/>
        <v>11</v>
      </c>
      <c r="S205" s="119">
        <f t="shared" si="37"/>
        <v>11</v>
      </c>
    </row>
    <row r="206" spans="1:19">
      <c r="A206" s="119"/>
      <c r="E206" s="98">
        <f t="shared" si="31"/>
        <v>205</v>
      </c>
      <c r="F206" s="99"/>
      <c r="K206" s="114">
        <f t="shared" si="38"/>
        <v>9.254799632355569</v>
      </c>
      <c r="L206" s="115">
        <f t="shared" si="39"/>
        <v>9.3037996323555703</v>
      </c>
      <c r="M206" s="98">
        <f t="shared" si="32"/>
        <v>9.2542996323555684</v>
      </c>
      <c r="N206" s="116">
        <f t="shared" si="33"/>
        <v>9.3042996323555709</v>
      </c>
      <c r="O206" s="117">
        <f t="shared" si="34"/>
        <v>9.2792996323555705</v>
      </c>
      <c r="P206" s="98">
        <f t="shared" si="35"/>
        <v>0</v>
      </c>
      <c r="Q206" s="118">
        <f t="shared" si="36"/>
        <v>0</v>
      </c>
      <c r="R206" s="98">
        <f t="shared" si="40"/>
        <v>11</v>
      </c>
      <c r="S206" s="119">
        <f t="shared" si="37"/>
        <v>11</v>
      </c>
    </row>
    <row r="207" spans="1:19">
      <c r="A207" s="119"/>
      <c r="E207" s="98">
        <f t="shared" si="31"/>
        <v>206</v>
      </c>
      <c r="F207" s="99"/>
      <c r="K207" s="114">
        <f t="shared" si="38"/>
        <v>9.3047996323555697</v>
      </c>
      <c r="L207" s="115">
        <f t="shared" si="39"/>
        <v>9.353799632355571</v>
      </c>
      <c r="M207" s="98">
        <f t="shared" si="32"/>
        <v>9.3042996323555691</v>
      </c>
      <c r="N207" s="116">
        <f t="shared" si="33"/>
        <v>9.3542996323555716</v>
      </c>
      <c r="O207" s="117">
        <f t="shared" si="34"/>
        <v>9.3292996323555712</v>
      </c>
      <c r="P207" s="98">
        <f t="shared" si="35"/>
        <v>0</v>
      </c>
      <c r="Q207" s="118">
        <f t="shared" si="36"/>
        <v>0</v>
      </c>
      <c r="R207" s="98">
        <f t="shared" si="40"/>
        <v>11</v>
      </c>
      <c r="S207" s="119">
        <f t="shared" si="37"/>
        <v>11</v>
      </c>
    </row>
    <row r="208" spans="1:19">
      <c r="A208" s="119"/>
      <c r="E208" s="98">
        <f t="shared" si="31"/>
        <v>207</v>
      </c>
      <c r="F208" s="99"/>
      <c r="K208" s="114">
        <f t="shared" si="38"/>
        <v>9.3547996323555704</v>
      </c>
      <c r="L208" s="115">
        <f t="shared" si="39"/>
        <v>9.4037996323555717</v>
      </c>
      <c r="M208" s="98">
        <f t="shared" si="32"/>
        <v>9.3542996323555698</v>
      </c>
      <c r="N208" s="116">
        <f t="shared" si="33"/>
        <v>9.4042996323555723</v>
      </c>
      <c r="O208" s="117">
        <f t="shared" si="34"/>
        <v>9.379299632355572</v>
      </c>
      <c r="P208" s="98">
        <f t="shared" si="35"/>
        <v>0</v>
      </c>
      <c r="Q208" s="118">
        <f t="shared" si="36"/>
        <v>0</v>
      </c>
      <c r="R208" s="98">
        <f t="shared" si="40"/>
        <v>11</v>
      </c>
      <c r="S208" s="119">
        <f t="shared" si="37"/>
        <v>11</v>
      </c>
    </row>
    <row r="209" spans="1:19">
      <c r="A209" s="119"/>
      <c r="E209" s="98">
        <f t="shared" si="31"/>
        <v>208</v>
      </c>
      <c r="F209" s="99"/>
      <c r="K209" s="114">
        <f t="shared" si="38"/>
        <v>9.4047996323555711</v>
      </c>
      <c r="L209" s="115">
        <f t="shared" si="39"/>
        <v>9.4537996323555724</v>
      </c>
      <c r="M209" s="98">
        <f t="shared" si="32"/>
        <v>9.4042996323555705</v>
      </c>
      <c r="N209" s="116">
        <f t="shared" si="33"/>
        <v>9.454299632355573</v>
      </c>
      <c r="O209" s="117">
        <f t="shared" si="34"/>
        <v>9.4292996323555727</v>
      </c>
      <c r="P209" s="98">
        <f t="shared" si="35"/>
        <v>0</v>
      </c>
      <c r="Q209" s="118">
        <f t="shared" si="36"/>
        <v>0</v>
      </c>
      <c r="R209" s="98">
        <f t="shared" si="40"/>
        <v>11</v>
      </c>
      <c r="S209" s="119">
        <f t="shared" si="37"/>
        <v>11</v>
      </c>
    </row>
    <row r="210" spans="1:19">
      <c r="A210" s="119"/>
      <c r="E210" s="98">
        <f t="shared" si="31"/>
        <v>209</v>
      </c>
      <c r="F210" s="99"/>
      <c r="K210" s="114">
        <f t="shared" si="38"/>
        <v>9.4547996323555719</v>
      </c>
      <c r="L210" s="115">
        <f t="shared" si="39"/>
        <v>9.5037996323555731</v>
      </c>
      <c r="M210" s="98">
        <f t="shared" si="32"/>
        <v>9.4542996323555712</v>
      </c>
      <c r="N210" s="116">
        <f t="shared" si="33"/>
        <v>9.5042996323555737</v>
      </c>
      <c r="O210" s="117">
        <f t="shared" si="34"/>
        <v>9.4792996323555734</v>
      </c>
      <c r="P210" s="98">
        <f t="shared" si="35"/>
        <v>0</v>
      </c>
      <c r="Q210" s="118">
        <f t="shared" si="36"/>
        <v>0</v>
      </c>
      <c r="R210" s="98">
        <f t="shared" si="40"/>
        <v>11</v>
      </c>
      <c r="S210" s="119">
        <f t="shared" si="37"/>
        <v>11</v>
      </c>
    </row>
    <row r="211" spans="1:19">
      <c r="A211" s="119"/>
      <c r="E211" s="98">
        <f t="shared" si="31"/>
        <v>210</v>
      </c>
      <c r="F211" s="99"/>
      <c r="K211" s="114">
        <f t="shared" si="38"/>
        <v>9.5047996323555726</v>
      </c>
      <c r="L211" s="115">
        <f t="shared" si="39"/>
        <v>9.5537996323555738</v>
      </c>
      <c r="M211" s="98">
        <f t="shared" si="32"/>
        <v>9.504299632355572</v>
      </c>
      <c r="N211" s="116">
        <f t="shared" si="33"/>
        <v>9.5542996323555744</v>
      </c>
      <c r="O211" s="117">
        <f t="shared" si="34"/>
        <v>9.5292996323555741</v>
      </c>
      <c r="P211" s="98">
        <f t="shared" si="35"/>
        <v>0</v>
      </c>
      <c r="Q211" s="118">
        <f t="shared" si="36"/>
        <v>0</v>
      </c>
      <c r="R211" s="98">
        <f t="shared" si="40"/>
        <v>11</v>
      </c>
      <c r="S211" s="119">
        <f t="shared" si="37"/>
        <v>11</v>
      </c>
    </row>
    <row r="212" spans="1:19">
      <c r="A212" s="119"/>
      <c r="E212" s="98">
        <f t="shared" si="31"/>
        <v>211</v>
      </c>
      <c r="F212" s="99"/>
      <c r="K212" s="114">
        <f t="shared" si="38"/>
        <v>9.5547996323555733</v>
      </c>
      <c r="L212" s="115">
        <f t="shared" si="39"/>
        <v>9.6037996323555745</v>
      </c>
      <c r="M212" s="98">
        <f t="shared" si="32"/>
        <v>9.5542996323555727</v>
      </c>
      <c r="N212" s="116">
        <f t="shared" si="33"/>
        <v>9.6042996323555752</v>
      </c>
      <c r="O212" s="117">
        <f t="shared" si="34"/>
        <v>9.5792996323555748</v>
      </c>
      <c r="P212" s="98">
        <f t="shared" si="35"/>
        <v>0</v>
      </c>
      <c r="Q212" s="118">
        <f t="shared" si="36"/>
        <v>0</v>
      </c>
      <c r="R212" s="98">
        <f t="shared" si="40"/>
        <v>11</v>
      </c>
      <c r="S212" s="119">
        <f t="shared" si="37"/>
        <v>11</v>
      </c>
    </row>
    <row r="213" spans="1:19">
      <c r="A213" s="119"/>
      <c r="E213" s="98">
        <f t="shared" si="31"/>
        <v>212</v>
      </c>
      <c r="F213" s="99"/>
      <c r="K213" s="114">
        <f t="shared" si="38"/>
        <v>9.604799632355574</v>
      </c>
      <c r="L213" s="115">
        <f t="shared" si="39"/>
        <v>9.6537996323555753</v>
      </c>
      <c r="M213" s="98">
        <f t="shared" si="32"/>
        <v>9.6042996323555734</v>
      </c>
      <c r="N213" s="116">
        <f t="shared" si="33"/>
        <v>9.6542996323555759</v>
      </c>
      <c r="O213" s="117">
        <f t="shared" si="34"/>
        <v>9.6292996323555755</v>
      </c>
      <c r="P213" s="98">
        <f t="shared" si="35"/>
        <v>0</v>
      </c>
      <c r="Q213" s="118">
        <f t="shared" si="36"/>
        <v>0</v>
      </c>
      <c r="R213" s="98">
        <f t="shared" si="40"/>
        <v>11</v>
      </c>
      <c r="S213" s="119">
        <f t="shared" si="37"/>
        <v>11</v>
      </c>
    </row>
    <row r="214" spans="1:19">
      <c r="A214" s="119"/>
      <c r="E214" s="98">
        <f t="shared" si="31"/>
        <v>213</v>
      </c>
      <c r="F214" s="99"/>
      <c r="K214" s="114">
        <f t="shared" si="38"/>
        <v>9.6547996323555747</v>
      </c>
      <c r="L214" s="115">
        <f t="shared" si="39"/>
        <v>9.703799632355576</v>
      </c>
      <c r="M214" s="98">
        <f t="shared" si="32"/>
        <v>9.6542996323555741</v>
      </c>
      <c r="N214" s="116">
        <f t="shared" si="33"/>
        <v>9.7042996323555766</v>
      </c>
      <c r="O214" s="117">
        <f t="shared" si="34"/>
        <v>9.6792996323555762</v>
      </c>
      <c r="P214" s="98">
        <f t="shared" si="35"/>
        <v>0</v>
      </c>
      <c r="Q214" s="118">
        <f t="shared" si="36"/>
        <v>0</v>
      </c>
      <c r="R214" s="98">
        <f t="shared" si="40"/>
        <v>11</v>
      </c>
      <c r="S214" s="119">
        <f t="shared" si="37"/>
        <v>11</v>
      </c>
    </row>
    <row r="215" spans="1:19">
      <c r="A215" s="119"/>
      <c r="E215" s="98">
        <f t="shared" si="31"/>
        <v>214</v>
      </c>
      <c r="F215" s="99"/>
      <c r="K215" s="114">
        <f t="shared" si="38"/>
        <v>9.7047996323555754</v>
      </c>
      <c r="L215" s="115">
        <f t="shared" si="39"/>
        <v>9.7537996323555767</v>
      </c>
      <c r="M215" s="98">
        <f t="shared" si="32"/>
        <v>9.7042996323555748</v>
      </c>
      <c r="N215" s="116">
        <f t="shared" si="33"/>
        <v>9.7542996323555773</v>
      </c>
      <c r="O215" s="117">
        <f t="shared" si="34"/>
        <v>9.7292996323555769</v>
      </c>
      <c r="P215" s="98">
        <f t="shared" si="35"/>
        <v>0</v>
      </c>
      <c r="Q215" s="118">
        <f t="shared" si="36"/>
        <v>0</v>
      </c>
      <c r="R215" s="98">
        <f t="shared" si="40"/>
        <v>11</v>
      </c>
      <c r="S215" s="119">
        <f t="shared" si="37"/>
        <v>11</v>
      </c>
    </row>
    <row r="216" spans="1:19">
      <c r="A216" s="119"/>
      <c r="E216" s="98">
        <f t="shared" si="31"/>
        <v>215</v>
      </c>
      <c r="F216" s="99"/>
      <c r="K216" s="114">
        <f t="shared" si="38"/>
        <v>9.7547996323555761</v>
      </c>
      <c r="L216" s="115">
        <f t="shared" si="39"/>
        <v>9.8037996323555774</v>
      </c>
      <c r="M216" s="98">
        <f t="shared" si="32"/>
        <v>9.7542996323555755</v>
      </c>
      <c r="N216" s="116">
        <f t="shared" si="33"/>
        <v>9.804299632355578</v>
      </c>
      <c r="O216" s="117">
        <f t="shared" si="34"/>
        <v>9.7792996323555776</v>
      </c>
      <c r="P216" s="98">
        <f t="shared" si="35"/>
        <v>0</v>
      </c>
      <c r="Q216" s="118">
        <f t="shared" si="36"/>
        <v>0</v>
      </c>
      <c r="R216" s="98">
        <f t="shared" si="40"/>
        <v>11</v>
      </c>
      <c r="S216" s="119">
        <f t="shared" si="37"/>
        <v>11</v>
      </c>
    </row>
    <row r="217" spans="1:19">
      <c r="A217" s="119"/>
      <c r="E217" s="98">
        <f t="shared" si="31"/>
        <v>216</v>
      </c>
      <c r="F217" s="99"/>
      <c r="K217" s="114">
        <f t="shared" si="38"/>
        <v>9.8047996323555768</v>
      </c>
      <c r="L217" s="115">
        <f t="shared" si="39"/>
        <v>9.8537996323555781</v>
      </c>
      <c r="M217" s="98">
        <f t="shared" si="32"/>
        <v>9.8042996323555762</v>
      </c>
      <c r="N217" s="116">
        <f t="shared" si="33"/>
        <v>9.8542996323555787</v>
      </c>
      <c r="O217" s="117">
        <f t="shared" si="34"/>
        <v>9.8292996323555784</v>
      </c>
      <c r="P217" s="98">
        <f t="shared" si="35"/>
        <v>0</v>
      </c>
      <c r="Q217" s="118">
        <f t="shared" si="36"/>
        <v>0</v>
      </c>
      <c r="R217" s="98">
        <f t="shared" si="40"/>
        <v>11</v>
      </c>
      <c r="S217" s="119">
        <f t="shared" si="37"/>
        <v>11</v>
      </c>
    </row>
    <row r="218" spans="1:19">
      <c r="A218" s="119"/>
      <c r="E218" s="98">
        <f t="shared" si="31"/>
        <v>217</v>
      </c>
      <c r="F218" s="99"/>
      <c r="K218" s="114">
        <f t="shared" si="38"/>
        <v>9.8547996323555775</v>
      </c>
      <c r="L218" s="115">
        <f t="shared" si="39"/>
        <v>9.9037996323555788</v>
      </c>
      <c r="M218" s="98">
        <f t="shared" si="32"/>
        <v>9.8542996323555769</v>
      </c>
      <c r="N218" s="116">
        <f t="shared" si="33"/>
        <v>9.9042996323555794</v>
      </c>
      <c r="O218" s="117">
        <f t="shared" si="34"/>
        <v>9.8792996323555791</v>
      </c>
      <c r="P218" s="98">
        <f t="shared" si="35"/>
        <v>0</v>
      </c>
      <c r="Q218" s="118">
        <f t="shared" si="36"/>
        <v>0</v>
      </c>
      <c r="R218" s="98">
        <f t="shared" si="40"/>
        <v>11</v>
      </c>
      <c r="S218" s="119">
        <f t="shared" si="37"/>
        <v>11</v>
      </c>
    </row>
    <row r="219" spans="1:19">
      <c r="A219" s="119"/>
      <c r="E219" s="98">
        <f t="shared" si="31"/>
        <v>218</v>
      </c>
      <c r="F219" s="99"/>
      <c r="K219" s="114">
        <f t="shared" si="38"/>
        <v>9.9047996323555783</v>
      </c>
      <c r="L219" s="115">
        <f t="shared" si="39"/>
        <v>9.9537996323555795</v>
      </c>
      <c r="M219" s="98">
        <f t="shared" si="32"/>
        <v>9.9042996323555776</v>
      </c>
      <c r="N219" s="116">
        <f t="shared" si="33"/>
        <v>9.9542996323555801</v>
      </c>
      <c r="O219" s="117">
        <f t="shared" si="34"/>
        <v>9.9292996323555798</v>
      </c>
      <c r="P219" s="98">
        <f t="shared" si="35"/>
        <v>0</v>
      </c>
      <c r="Q219" s="118">
        <f t="shared" si="36"/>
        <v>0</v>
      </c>
      <c r="R219" s="98">
        <f t="shared" si="40"/>
        <v>11</v>
      </c>
      <c r="S219" s="119">
        <f t="shared" si="37"/>
        <v>11</v>
      </c>
    </row>
    <row r="220" spans="1:19">
      <c r="A220" s="119"/>
      <c r="E220" s="98">
        <f t="shared" si="31"/>
        <v>219</v>
      </c>
      <c r="F220" s="99"/>
      <c r="K220" s="114">
        <f t="shared" si="38"/>
        <v>9.954799632355579</v>
      </c>
      <c r="L220" s="115">
        <f t="shared" si="39"/>
        <v>10.00379963235558</v>
      </c>
      <c r="M220" s="98">
        <f t="shared" si="32"/>
        <v>9.9542996323555784</v>
      </c>
      <c r="N220" s="116">
        <f t="shared" si="33"/>
        <v>10.004299632355581</v>
      </c>
      <c r="O220" s="117">
        <f t="shared" si="34"/>
        <v>9.9792996323555805</v>
      </c>
      <c r="P220" s="98">
        <f t="shared" si="35"/>
        <v>0</v>
      </c>
      <c r="Q220" s="118">
        <f t="shared" si="36"/>
        <v>0</v>
      </c>
      <c r="R220" s="98">
        <f t="shared" si="40"/>
        <v>11</v>
      </c>
      <c r="S220" s="119">
        <f t="shared" si="37"/>
        <v>11</v>
      </c>
    </row>
    <row r="221" spans="1:19">
      <c r="A221" s="119"/>
      <c r="E221" s="98">
        <f t="shared" si="31"/>
        <v>220</v>
      </c>
      <c r="F221" s="99"/>
      <c r="K221" s="114">
        <f t="shared" si="38"/>
        <v>10.00479963235558</v>
      </c>
      <c r="L221" s="115">
        <f t="shared" si="39"/>
        <v>10.053799632355581</v>
      </c>
      <c r="M221" s="98">
        <f t="shared" si="32"/>
        <v>10.004299632355579</v>
      </c>
      <c r="N221" s="116">
        <f t="shared" si="33"/>
        <v>10.054299632355582</v>
      </c>
      <c r="O221" s="117">
        <f t="shared" si="34"/>
        <v>10.029299632355581</v>
      </c>
      <c r="P221" s="98">
        <f t="shared" si="35"/>
        <v>0</v>
      </c>
      <c r="Q221" s="118">
        <f t="shared" si="36"/>
        <v>0</v>
      </c>
      <c r="R221" s="98">
        <f t="shared" si="40"/>
        <v>11</v>
      </c>
      <c r="S221" s="119">
        <f t="shared" si="37"/>
        <v>11</v>
      </c>
    </row>
    <row r="222" spans="1:19">
      <c r="A222" s="119"/>
      <c r="E222" s="98">
        <f t="shared" si="31"/>
        <v>221</v>
      </c>
      <c r="F222" s="99"/>
      <c r="K222" s="114">
        <f t="shared" si="38"/>
        <v>10.05479963235558</v>
      </c>
      <c r="L222" s="115">
        <f t="shared" si="39"/>
        <v>10.103799632355582</v>
      </c>
      <c r="M222" s="98">
        <f t="shared" si="32"/>
        <v>10.05429963235558</v>
      </c>
      <c r="N222" s="116">
        <f t="shared" si="33"/>
        <v>10.104299632355582</v>
      </c>
      <c r="O222" s="117">
        <f t="shared" si="34"/>
        <v>10.079299632355582</v>
      </c>
      <c r="P222" s="98">
        <f t="shared" si="35"/>
        <v>0</v>
      </c>
      <c r="Q222" s="118">
        <f t="shared" si="36"/>
        <v>0</v>
      </c>
      <c r="R222" s="98">
        <f t="shared" si="40"/>
        <v>11</v>
      </c>
      <c r="S222" s="119">
        <f t="shared" si="37"/>
        <v>11</v>
      </c>
    </row>
    <row r="223" spans="1:19">
      <c r="A223" s="119"/>
      <c r="E223" s="98">
        <f t="shared" si="31"/>
        <v>222</v>
      </c>
      <c r="F223" s="99"/>
      <c r="K223" s="114">
        <f t="shared" si="38"/>
        <v>10.104799632355581</v>
      </c>
      <c r="L223" s="115">
        <f t="shared" si="39"/>
        <v>10.153799632355582</v>
      </c>
      <c r="M223" s="98">
        <f t="shared" si="32"/>
        <v>10.10429963235558</v>
      </c>
      <c r="N223" s="116">
        <f t="shared" si="33"/>
        <v>10.154299632355583</v>
      </c>
      <c r="O223" s="117">
        <f t="shared" si="34"/>
        <v>10.129299632355583</v>
      </c>
      <c r="P223" s="98">
        <f t="shared" si="35"/>
        <v>0</v>
      </c>
      <c r="Q223" s="118">
        <f t="shared" si="36"/>
        <v>0</v>
      </c>
      <c r="R223" s="98">
        <f t="shared" si="40"/>
        <v>11</v>
      </c>
      <c r="S223" s="119">
        <f t="shared" si="37"/>
        <v>11</v>
      </c>
    </row>
    <row r="224" spans="1:19">
      <c r="A224" s="119"/>
      <c r="E224" s="98">
        <f t="shared" si="31"/>
        <v>223</v>
      </c>
      <c r="F224" s="99"/>
      <c r="K224" s="114">
        <f t="shared" si="38"/>
        <v>10.154799632355582</v>
      </c>
      <c r="L224" s="115">
        <f t="shared" si="39"/>
        <v>10.203799632355583</v>
      </c>
      <c r="M224" s="98">
        <f t="shared" si="32"/>
        <v>10.154299632355581</v>
      </c>
      <c r="N224" s="116">
        <f t="shared" si="33"/>
        <v>10.204299632355584</v>
      </c>
      <c r="O224" s="117">
        <f t="shared" si="34"/>
        <v>10.179299632355583</v>
      </c>
      <c r="P224" s="98">
        <f t="shared" si="35"/>
        <v>0</v>
      </c>
      <c r="Q224" s="118">
        <f t="shared" si="36"/>
        <v>0</v>
      </c>
      <c r="R224" s="98">
        <f t="shared" si="40"/>
        <v>11</v>
      </c>
      <c r="S224" s="119">
        <f t="shared" si="37"/>
        <v>11</v>
      </c>
    </row>
    <row r="225" spans="1:19">
      <c r="A225" s="119"/>
      <c r="E225" s="98">
        <f t="shared" si="31"/>
        <v>224</v>
      </c>
      <c r="F225" s="99"/>
      <c r="K225" s="114">
        <f t="shared" si="38"/>
        <v>10.204799632355583</v>
      </c>
      <c r="L225" s="115">
        <f t="shared" si="39"/>
        <v>10.253799632355584</v>
      </c>
      <c r="M225" s="98">
        <f t="shared" si="32"/>
        <v>10.204299632355582</v>
      </c>
      <c r="N225" s="116">
        <f t="shared" si="33"/>
        <v>10.254299632355584</v>
      </c>
      <c r="O225" s="117">
        <f t="shared" si="34"/>
        <v>10.229299632355584</v>
      </c>
      <c r="P225" s="98">
        <f t="shared" si="35"/>
        <v>0</v>
      </c>
      <c r="Q225" s="118">
        <f t="shared" si="36"/>
        <v>0</v>
      </c>
      <c r="R225" s="98">
        <f t="shared" si="40"/>
        <v>11</v>
      </c>
      <c r="S225" s="119">
        <f t="shared" si="37"/>
        <v>11</v>
      </c>
    </row>
    <row r="226" spans="1:19">
      <c r="A226" s="119"/>
      <c r="E226" s="98">
        <f t="shared" si="31"/>
        <v>225</v>
      </c>
      <c r="F226" s="99"/>
      <c r="K226" s="114">
        <f t="shared" si="38"/>
        <v>10.254799632355583</v>
      </c>
      <c r="L226" s="115">
        <f t="shared" si="39"/>
        <v>10.303799632355584</v>
      </c>
      <c r="M226" s="98">
        <f t="shared" si="32"/>
        <v>10.254299632355583</v>
      </c>
      <c r="N226" s="116">
        <f t="shared" si="33"/>
        <v>10.304299632355585</v>
      </c>
      <c r="O226" s="117">
        <f t="shared" si="34"/>
        <v>10.279299632355585</v>
      </c>
      <c r="P226" s="98">
        <f t="shared" si="35"/>
        <v>0</v>
      </c>
      <c r="Q226" s="118">
        <f t="shared" si="36"/>
        <v>0</v>
      </c>
      <c r="R226" s="98">
        <f t="shared" si="40"/>
        <v>11</v>
      </c>
      <c r="S226" s="119">
        <f t="shared" si="37"/>
        <v>11</v>
      </c>
    </row>
    <row r="227" spans="1:19">
      <c r="A227" s="119"/>
      <c r="E227" s="98">
        <f t="shared" si="31"/>
        <v>226</v>
      </c>
      <c r="F227" s="99"/>
      <c r="K227" s="114">
        <f t="shared" si="38"/>
        <v>10.304799632355584</v>
      </c>
      <c r="L227" s="115">
        <f t="shared" si="39"/>
        <v>10.353799632355585</v>
      </c>
      <c r="M227" s="98">
        <f t="shared" si="32"/>
        <v>10.304299632355583</v>
      </c>
      <c r="N227" s="116">
        <f t="shared" si="33"/>
        <v>10.354299632355586</v>
      </c>
      <c r="O227" s="117">
        <f t="shared" si="34"/>
        <v>10.329299632355585</v>
      </c>
      <c r="P227" s="98">
        <f t="shared" si="35"/>
        <v>0</v>
      </c>
      <c r="Q227" s="118">
        <f t="shared" si="36"/>
        <v>0</v>
      </c>
      <c r="R227" s="98">
        <f t="shared" si="40"/>
        <v>11</v>
      </c>
      <c r="S227" s="119">
        <f t="shared" si="37"/>
        <v>11</v>
      </c>
    </row>
    <row r="228" spans="1:19">
      <c r="A228" s="119"/>
      <c r="E228" s="98">
        <f t="shared" si="31"/>
        <v>227</v>
      </c>
      <c r="F228" s="99"/>
      <c r="K228" s="114">
        <f t="shared" si="38"/>
        <v>10.354799632355585</v>
      </c>
      <c r="L228" s="115">
        <f t="shared" si="39"/>
        <v>10.403799632355586</v>
      </c>
      <c r="M228" s="98">
        <f t="shared" si="32"/>
        <v>10.354299632355584</v>
      </c>
      <c r="N228" s="116">
        <f t="shared" si="33"/>
        <v>10.404299632355587</v>
      </c>
      <c r="O228" s="117">
        <f t="shared" si="34"/>
        <v>10.379299632355586</v>
      </c>
      <c r="P228" s="98">
        <f t="shared" si="35"/>
        <v>0</v>
      </c>
      <c r="Q228" s="118">
        <f t="shared" si="36"/>
        <v>0</v>
      </c>
      <c r="R228" s="98">
        <f t="shared" si="40"/>
        <v>11</v>
      </c>
      <c r="S228" s="119">
        <f t="shared" si="37"/>
        <v>11</v>
      </c>
    </row>
    <row r="229" spans="1:19">
      <c r="A229" s="119"/>
      <c r="E229" s="98">
        <f t="shared" si="31"/>
        <v>228</v>
      </c>
      <c r="F229" s="99"/>
      <c r="K229" s="114">
        <f t="shared" si="38"/>
        <v>10.404799632355585</v>
      </c>
      <c r="L229" s="115">
        <f t="shared" si="39"/>
        <v>10.453799632355587</v>
      </c>
      <c r="M229" s="98">
        <f t="shared" si="32"/>
        <v>10.404299632355585</v>
      </c>
      <c r="N229" s="116">
        <f t="shared" si="33"/>
        <v>10.454299632355587</v>
      </c>
      <c r="O229" s="117">
        <f t="shared" si="34"/>
        <v>10.429299632355587</v>
      </c>
      <c r="P229" s="98">
        <f t="shared" si="35"/>
        <v>0</v>
      </c>
      <c r="Q229" s="118">
        <f t="shared" si="36"/>
        <v>0</v>
      </c>
      <c r="R229" s="98">
        <f t="shared" si="40"/>
        <v>11</v>
      </c>
      <c r="S229" s="119">
        <f t="shared" si="37"/>
        <v>11</v>
      </c>
    </row>
    <row r="230" spans="1:19">
      <c r="A230" s="119"/>
      <c r="E230" s="98">
        <f t="shared" si="31"/>
        <v>229</v>
      </c>
      <c r="F230" s="99"/>
      <c r="K230" s="114">
        <f t="shared" si="38"/>
        <v>10.454799632355586</v>
      </c>
      <c r="L230" s="115">
        <f t="shared" si="39"/>
        <v>10.503799632355587</v>
      </c>
      <c r="M230" s="98">
        <f t="shared" si="32"/>
        <v>10.454299632355585</v>
      </c>
      <c r="N230" s="116">
        <f t="shared" si="33"/>
        <v>10.504299632355588</v>
      </c>
      <c r="O230" s="117">
        <f t="shared" si="34"/>
        <v>10.479299632355588</v>
      </c>
      <c r="P230" s="98">
        <f t="shared" si="35"/>
        <v>0</v>
      </c>
      <c r="Q230" s="118">
        <f t="shared" si="36"/>
        <v>0</v>
      </c>
      <c r="R230" s="98">
        <f t="shared" si="40"/>
        <v>11</v>
      </c>
      <c r="S230" s="119">
        <f t="shared" si="37"/>
        <v>11</v>
      </c>
    </row>
    <row r="231" spans="1:19">
      <c r="A231" s="119"/>
      <c r="E231" s="98">
        <f t="shared" si="31"/>
        <v>230</v>
      </c>
      <c r="F231" s="99"/>
      <c r="K231" s="114">
        <f t="shared" si="38"/>
        <v>10.504799632355587</v>
      </c>
      <c r="L231" s="115">
        <f t="shared" si="39"/>
        <v>10.553799632355588</v>
      </c>
      <c r="M231" s="98">
        <f t="shared" si="32"/>
        <v>10.504299632355586</v>
      </c>
      <c r="N231" s="116">
        <f t="shared" si="33"/>
        <v>10.554299632355589</v>
      </c>
      <c r="O231" s="117">
        <f t="shared" si="34"/>
        <v>10.529299632355588</v>
      </c>
      <c r="P231" s="98">
        <f t="shared" si="35"/>
        <v>0</v>
      </c>
      <c r="Q231" s="118">
        <f t="shared" si="36"/>
        <v>0</v>
      </c>
      <c r="R231" s="98">
        <f t="shared" si="40"/>
        <v>11</v>
      </c>
      <c r="S231" s="119">
        <f t="shared" si="37"/>
        <v>11</v>
      </c>
    </row>
    <row r="232" spans="1:19">
      <c r="A232" s="119"/>
      <c r="E232" s="98">
        <f t="shared" si="31"/>
        <v>231</v>
      </c>
      <c r="F232" s="99"/>
      <c r="K232" s="114">
        <f t="shared" si="38"/>
        <v>10.554799632355587</v>
      </c>
      <c r="L232" s="115">
        <f t="shared" si="39"/>
        <v>10.603799632355589</v>
      </c>
      <c r="M232" s="98">
        <f t="shared" si="32"/>
        <v>10.554299632355587</v>
      </c>
      <c r="N232" s="116">
        <f t="shared" si="33"/>
        <v>10.604299632355589</v>
      </c>
      <c r="O232" s="117">
        <f t="shared" si="34"/>
        <v>10.579299632355589</v>
      </c>
      <c r="P232" s="98">
        <f t="shared" si="35"/>
        <v>0</v>
      </c>
      <c r="Q232" s="118">
        <f t="shared" si="36"/>
        <v>0</v>
      </c>
      <c r="R232" s="98">
        <f t="shared" si="40"/>
        <v>11</v>
      </c>
      <c r="S232" s="119">
        <f t="shared" si="37"/>
        <v>11</v>
      </c>
    </row>
    <row r="233" spans="1:19">
      <c r="A233" s="119"/>
      <c r="E233" s="98">
        <f t="shared" si="31"/>
        <v>232</v>
      </c>
      <c r="F233" s="99"/>
      <c r="K233" s="114">
        <f t="shared" si="38"/>
        <v>10.604799632355588</v>
      </c>
      <c r="L233" s="115">
        <f t="shared" si="39"/>
        <v>10.653799632355589</v>
      </c>
      <c r="M233" s="98">
        <f t="shared" si="32"/>
        <v>10.604299632355588</v>
      </c>
      <c r="N233" s="116">
        <f t="shared" si="33"/>
        <v>10.65429963235559</v>
      </c>
      <c r="O233" s="117">
        <f t="shared" si="34"/>
        <v>10.62929963235559</v>
      </c>
      <c r="P233" s="98">
        <f t="shared" si="35"/>
        <v>0</v>
      </c>
      <c r="Q233" s="118">
        <f t="shared" si="36"/>
        <v>0</v>
      </c>
      <c r="R233" s="98">
        <f t="shared" si="40"/>
        <v>11</v>
      </c>
      <c r="S233" s="119">
        <f t="shared" si="37"/>
        <v>11</v>
      </c>
    </row>
    <row r="234" spans="1:19">
      <c r="A234" s="119"/>
      <c r="E234" s="98">
        <f t="shared" si="31"/>
        <v>233</v>
      </c>
      <c r="F234" s="99"/>
      <c r="K234" s="114">
        <f t="shared" si="38"/>
        <v>10.654799632355589</v>
      </c>
      <c r="L234" s="115">
        <f t="shared" si="39"/>
        <v>10.70379963235559</v>
      </c>
      <c r="M234" s="98">
        <f t="shared" si="32"/>
        <v>10.654299632355588</v>
      </c>
      <c r="N234" s="116">
        <f t="shared" si="33"/>
        <v>10.704299632355591</v>
      </c>
      <c r="O234" s="117">
        <f t="shared" si="34"/>
        <v>10.67929963235559</v>
      </c>
      <c r="P234" s="98">
        <f t="shared" si="35"/>
        <v>0</v>
      </c>
      <c r="Q234" s="118">
        <f t="shared" si="36"/>
        <v>0</v>
      </c>
      <c r="R234" s="98">
        <f t="shared" si="40"/>
        <v>11</v>
      </c>
      <c r="S234" s="119">
        <f t="shared" si="37"/>
        <v>11</v>
      </c>
    </row>
    <row r="235" spans="1:19">
      <c r="A235" s="119"/>
      <c r="E235" s="98">
        <f t="shared" si="31"/>
        <v>234</v>
      </c>
      <c r="F235" s="99"/>
      <c r="K235" s="114">
        <f t="shared" si="38"/>
        <v>10.70479963235559</v>
      </c>
      <c r="L235" s="115">
        <f t="shared" si="39"/>
        <v>10.753799632355591</v>
      </c>
      <c r="M235" s="98">
        <f t="shared" si="32"/>
        <v>10.704299632355589</v>
      </c>
      <c r="N235" s="116">
        <f t="shared" si="33"/>
        <v>10.754299632355591</v>
      </c>
      <c r="O235" s="117">
        <f t="shared" si="34"/>
        <v>10.729299632355591</v>
      </c>
      <c r="P235" s="98">
        <f t="shared" si="35"/>
        <v>0</v>
      </c>
      <c r="Q235" s="118">
        <f t="shared" si="36"/>
        <v>0</v>
      </c>
      <c r="R235" s="98">
        <f t="shared" si="40"/>
        <v>11</v>
      </c>
      <c r="S235" s="119">
        <f t="shared" si="37"/>
        <v>11</v>
      </c>
    </row>
    <row r="236" spans="1:19">
      <c r="A236" s="119"/>
      <c r="E236" s="98">
        <f t="shared" si="31"/>
        <v>235</v>
      </c>
      <c r="F236" s="99"/>
      <c r="K236" s="114">
        <f t="shared" si="38"/>
        <v>10.75479963235559</v>
      </c>
      <c r="L236" s="115">
        <f t="shared" si="39"/>
        <v>10.803799632355592</v>
      </c>
      <c r="M236" s="98">
        <f t="shared" si="32"/>
        <v>10.75429963235559</v>
      </c>
      <c r="N236" s="116">
        <f t="shared" si="33"/>
        <v>10.804299632355592</v>
      </c>
      <c r="O236" s="117">
        <f t="shared" si="34"/>
        <v>10.779299632355592</v>
      </c>
      <c r="P236" s="98">
        <f t="shared" si="35"/>
        <v>0</v>
      </c>
      <c r="Q236" s="118">
        <f t="shared" si="36"/>
        <v>0</v>
      </c>
      <c r="R236" s="98">
        <f t="shared" si="40"/>
        <v>11</v>
      </c>
      <c r="S236" s="119">
        <f t="shared" si="37"/>
        <v>11</v>
      </c>
    </row>
    <row r="237" spans="1:19">
      <c r="A237" s="119"/>
      <c r="E237" s="98">
        <f t="shared" si="31"/>
        <v>236</v>
      </c>
      <c r="F237" s="99"/>
      <c r="K237" s="114">
        <f t="shared" si="38"/>
        <v>10.804799632355591</v>
      </c>
      <c r="L237" s="115">
        <f t="shared" si="39"/>
        <v>10.853799632355592</v>
      </c>
      <c r="M237" s="98">
        <f t="shared" si="32"/>
        <v>10.80429963235559</v>
      </c>
      <c r="N237" s="116">
        <f t="shared" si="33"/>
        <v>10.854299632355593</v>
      </c>
      <c r="O237" s="117">
        <f t="shared" si="34"/>
        <v>10.829299632355593</v>
      </c>
      <c r="P237" s="98">
        <f t="shared" si="35"/>
        <v>0</v>
      </c>
      <c r="Q237" s="118">
        <f t="shared" si="36"/>
        <v>0</v>
      </c>
      <c r="R237" s="98">
        <f t="shared" si="40"/>
        <v>11</v>
      </c>
      <c r="S237" s="119">
        <f t="shared" si="37"/>
        <v>11</v>
      </c>
    </row>
    <row r="238" spans="1:19">
      <c r="A238" s="119"/>
      <c r="E238" s="98">
        <f t="shared" si="31"/>
        <v>237</v>
      </c>
      <c r="F238" s="99"/>
      <c r="K238" s="114">
        <f t="shared" si="38"/>
        <v>10.854799632355592</v>
      </c>
      <c r="L238" s="115">
        <f t="shared" si="39"/>
        <v>10.903799632355593</v>
      </c>
      <c r="M238" s="98">
        <f t="shared" si="32"/>
        <v>10.854299632355591</v>
      </c>
      <c r="N238" s="116">
        <f t="shared" si="33"/>
        <v>10.904299632355594</v>
      </c>
      <c r="O238" s="117">
        <f t="shared" si="34"/>
        <v>10.879299632355593</v>
      </c>
      <c r="P238" s="98">
        <f t="shared" si="35"/>
        <v>0</v>
      </c>
      <c r="Q238" s="118">
        <f t="shared" si="36"/>
        <v>0</v>
      </c>
      <c r="R238" s="98">
        <f t="shared" si="40"/>
        <v>11</v>
      </c>
      <c r="S238" s="119">
        <f t="shared" si="37"/>
        <v>11</v>
      </c>
    </row>
    <row r="239" spans="1:19">
      <c r="A239" s="119"/>
      <c r="E239" s="98">
        <f t="shared" si="31"/>
        <v>238</v>
      </c>
      <c r="F239" s="99"/>
      <c r="K239" s="114">
        <f t="shared" si="38"/>
        <v>10.904799632355592</v>
      </c>
      <c r="L239" s="115">
        <f t="shared" si="39"/>
        <v>10.953799632355594</v>
      </c>
      <c r="M239" s="98">
        <f t="shared" si="32"/>
        <v>10.904299632355592</v>
      </c>
      <c r="N239" s="116">
        <f t="shared" si="33"/>
        <v>10.954299632355594</v>
      </c>
      <c r="O239" s="117">
        <f t="shared" si="34"/>
        <v>10.929299632355594</v>
      </c>
      <c r="P239" s="98">
        <f t="shared" si="35"/>
        <v>0</v>
      </c>
      <c r="Q239" s="118">
        <f t="shared" si="36"/>
        <v>0</v>
      </c>
      <c r="R239" s="98">
        <f t="shared" si="40"/>
        <v>11</v>
      </c>
      <c r="S239" s="119">
        <f t="shared" si="37"/>
        <v>11</v>
      </c>
    </row>
    <row r="240" spans="1:19">
      <c r="A240" s="119"/>
      <c r="E240" s="98">
        <f t="shared" si="31"/>
        <v>239</v>
      </c>
      <c r="F240" s="99"/>
      <c r="K240" s="114">
        <f t="shared" si="38"/>
        <v>10.954799632355593</v>
      </c>
      <c r="L240" s="115">
        <f t="shared" si="39"/>
        <v>11.003799632355594</v>
      </c>
      <c r="M240" s="98">
        <f t="shared" si="32"/>
        <v>10.954299632355593</v>
      </c>
      <c r="N240" s="116">
        <f t="shared" si="33"/>
        <v>11.004299632355595</v>
      </c>
      <c r="O240" s="117">
        <f t="shared" si="34"/>
        <v>10.979299632355595</v>
      </c>
      <c r="P240" s="98">
        <f t="shared" si="35"/>
        <v>0</v>
      </c>
      <c r="Q240" s="118">
        <f t="shared" si="36"/>
        <v>0</v>
      </c>
      <c r="R240" s="98">
        <f t="shared" si="40"/>
        <v>11</v>
      </c>
      <c r="S240" s="119">
        <f t="shared" si="37"/>
        <v>11</v>
      </c>
    </row>
    <row r="241" spans="1:19">
      <c r="A241" s="119"/>
      <c r="E241" s="98">
        <f t="shared" si="31"/>
        <v>240</v>
      </c>
      <c r="F241" s="99"/>
      <c r="K241" s="114">
        <f t="shared" si="38"/>
        <v>11.004799632355594</v>
      </c>
      <c r="L241" s="115">
        <f t="shared" si="39"/>
        <v>11.053799632355595</v>
      </c>
      <c r="M241" s="98">
        <f t="shared" si="32"/>
        <v>11.004299632355593</v>
      </c>
      <c r="N241" s="116">
        <f t="shared" si="33"/>
        <v>11.054299632355596</v>
      </c>
      <c r="O241" s="117">
        <f t="shared" si="34"/>
        <v>11.029299632355595</v>
      </c>
      <c r="P241" s="98">
        <f t="shared" si="35"/>
        <v>0</v>
      </c>
      <c r="Q241" s="118">
        <f t="shared" si="36"/>
        <v>0</v>
      </c>
      <c r="R241" s="98">
        <f t="shared" si="40"/>
        <v>11</v>
      </c>
      <c r="S241" s="119">
        <f t="shared" si="37"/>
        <v>11</v>
      </c>
    </row>
    <row r="242" spans="1:19">
      <c r="A242" s="119"/>
      <c r="E242" s="98">
        <f t="shared" si="31"/>
        <v>241</v>
      </c>
      <c r="F242" s="99"/>
      <c r="K242" s="114">
        <f t="shared" si="38"/>
        <v>11.054799632355595</v>
      </c>
      <c r="L242" s="115">
        <f t="shared" si="39"/>
        <v>11.103799632355596</v>
      </c>
      <c r="M242" s="98">
        <f t="shared" si="32"/>
        <v>11.054299632355594</v>
      </c>
      <c r="N242" s="116">
        <f t="shared" si="33"/>
        <v>11.104299632355596</v>
      </c>
      <c r="O242" s="117">
        <f t="shared" si="34"/>
        <v>11.079299632355596</v>
      </c>
      <c r="P242" s="98">
        <f t="shared" si="35"/>
        <v>0</v>
      </c>
      <c r="Q242" s="118">
        <f t="shared" si="36"/>
        <v>0</v>
      </c>
      <c r="R242" s="98">
        <f t="shared" si="40"/>
        <v>11</v>
      </c>
      <c r="S242" s="119">
        <f t="shared" si="37"/>
        <v>11</v>
      </c>
    </row>
    <row r="243" spans="1:19">
      <c r="A243" s="119"/>
      <c r="E243" s="98">
        <f t="shared" si="31"/>
        <v>242</v>
      </c>
      <c r="F243" s="99"/>
      <c r="K243" s="114">
        <f t="shared" si="38"/>
        <v>11.104799632355595</v>
      </c>
      <c r="L243" s="115">
        <f t="shared" si="39"/>
        <v>11.153799632355597</v>
      </c>
      <c r="M243" s="98">
        <f t="shared" si="32"/>
        <v>11.104299632355595</v>
      </c>
      <c r="N243" s="116">
        <f t="shared" si="33"/>
        <v>11.154299632355597</v>
      </c>
      <c r="O243" s="117">
        <f t="shared" si="34"/>
        <v>11.129299632355597</v>
      </c>
      <c r="P243" s="98">
        <f t="shared" si="35"/>
        <v>0</v>
      </c>
      <c r="Q243" s="118">
        <f t="shared" si="36"/>
        <v>0</v>
      </c>
      <c r="R243" s="98">
        <f t="shared" si="40"/>
        <v>11</v>
      </c>
      <c r="S243" s="119">
        <f t="shared" si="37"/>
        <v>11</v>
      </c>
    </row>
    <row r="244" spans="1:19">
      <c r="A244" s="119"/>
      <c r="E244" s="98">
        <f t="shared" si="31"/>
        <v>243</v>
      </c>
      <c r="F244" s="99"/>
      <c r="K244" s="114">
        <f t="shared" si="38"/>
        <v>11.154799632355596</v>
      </c>
      <c r="L244" s="115">
        <f t="shared" si="39"/>
        <v>11.203799632355597</v>
      </c>
      <c r="M244" s="98">
        <f t="shared" si="32"/>
        <v>11.154299632355595</v>
      </c>
      <c r="N244" s="116">
        <f t="shared" si="33"/>
        <v>11.204299632355598</v>
      </c>
      <c r="O244" s="117">
        <f t="shared" si="34"/>
        <v>11.179299632355598</v>
      </c>
      <c r="P244" s="98">
        <f t="shared" si="35"/>
        <v>0</v>
      </c>
      <c r="Q244" s="118">
        <f t="shared" si="36"/>
        <v>0</v>
      </c>
      <c r="R244" s="98">
        <f t="shared" si="40"/>
        <v>11</v>
      </c>
      <c r="S244" s="119">
        <f t="shared" si="37"/>
        <v>11</v>
      </c>
    </row>
    <row r="245" spans="1:19">
      <c r="A245" s="119"/>
      <c r="E245" s="98">
        <f t="shared" si="31"/>
        <v>244</v>
      </c>
      <c r="F245" s="99"/>
      <c r="K245" s="114">
        <f t="shared" si="38"/>
        <v>11.204799632355597</v>
      </c>
      <c r="L245" s="115">
        <f t="shared" si="39"/>
        <v>11.253799632355598</v>
      </c>
      <c r="M245" s="98">
        <f t="shared" si="32"/>
        <v>11.204299632355596</v>
      </c>
      <c r="N245" s="116">
        <f t="shared" si="33"/>
        <v>11.254299632355599</v>
      </c>
      <c r="O245" s="117">
        <f t="shared" si="34"/>
        <v>11.229299632355598</v>
      </c>
      <c r="P245" s="98">
        <f t="shared" si="35"/>
        <v>0</v>
      </c>
      <c r="Q245" s="118">
        <f t="shared" si="36"/>
        <v>0</v>
      </c>
      <c r="R245" s="98">
        <f t="shared" si="40"/>
        <v>11</v>
      </c>
      <c r="S245" s="119">
        <f t="shared" si="37"/>
        <v>11</v>
      </c>
    </row>
    <row r="246" spans="1:19">
      <c r="A246" s="119"/>
      <c r="E246" s="98">
        <f t="shared" si="31"/>
        <v>245</v>
      </c>
      <c r="F246" s="99"/>
      <c r="K246" s="114">
        <f t="shared" si="38"/>
        <v>11.254799632355597</v>
      </c>
      <c r="L246" s="115">
        <f t="shared" si="39"/>
        <v>11.303799632355599</v>
      </c>
      <c r="M246" s="98">
        <f t="shared" si="32"/>
        <v>11.254299632355597</v>
      </c>
      <c r="N246" s="116">
        <f t="shared" si="33"/>
        <v>11.304299632355599</v>
      </c>
      <c r="O246" s="117">
        <f t="shared" si="34"/>
        <v>11.279299632355599</v>
      </c>
      <c r="P246" s="98">
        <f t="shared" si="35"/>
        <v>0</v>
      </c>
      <c r="Q246" s="118">
        <f t="shared" si="36"/>
        <v>0</v>
      </c>
      <c r="R246" s="98">
        <f t="shared" si="40"/>
        <v>11</v>
      </c>
      <c r="S246" s="119">
        <f t="shared" si="37"/>
        <v>11</v>
      </c>
    </row>
    <row r="247" spans="1:19">
      <c r="A247" s="119"/>
      <c r="E247" s="98">
        <f t="shared" si="31"/>
        <v>246</v>
      </c>
      <c r="F247" s="99"/>
      <c r="K247" s="114">
        <f t="shared" si="38"/>
        <v>11.304799632355598</v>
      </c>
      <c r="L247" s="115">
        <f t="shared" si="39"/>
        <v>11.353799632355599</v>
      </c>
      <c r="M247" s="98">
        <f t="shared" si="32"/>
        <v>11.304299632355598</v>
      </c>
      <c r="N247" s="116">
        <f t="shared" si="33"/>
        <v>11.3542996323556</v>
      </c>
      <c r="O247" s="117">
        <f t="shared" si="34"/>
        <v>11.3292996323556</v>
      </c>
      <c r="P247" s="98">
        <f t="shared" si="35"/>
        <v>0</v>
      </c>
      <c r="Q247" s="118">
        <f t="shared" si="36"/>
        <v>0</v>
      </c>
      <c r="R247" s="98">
        <f t="shared" si="40"/>
        <v>11</v>
      </c>
      <c r="S247" s="119">
        <f t="shared" si="37"/>
        <v>11</v>
      </c>
    </row>
    <row r="248" spans="1:19">
      <c r="A248" s="119"/>
      <c r="E248" s="98">
        <f t="shared" si="31"/>
        <v>247</v>
      </c>
      <c r="F248" s="99"/>
      <c r="K248" s="114">
        <f t="shared" si="38"/>
        <v>11.354799632355599</v>
      </c>
      <c r="L248" s="115">
        <f t="shared" si="39"/>
        <v>11.4037996323556</v>
      </c>
      <c r="M248" s="98">
        <f t="shared" si="32"/>
        <v>11.354299632355598</v>
      </c>
      <c r="N248" s="116">
        <f t="shared" si="33"/>
        <v>11.404299632355601</v>
      </c>
      <c r="O248" s="117">
        <f t="shared" si="34"/>
        <v>11.3792996323556</v>
      </c>
      <c r="P248" s="98">
        <f t="shared" si="35"/>
        <v>0</v>
      </c>
      <c r="Q248" s="118">
        <f t="shared" si="36"/>
        <v>0</v>
      </c>
      <c r="R248" s="98">
        <f t="shared" si="40"/>
        <v>11</v>
      </c>
      <c r="S248" s="119">
        <f t="shared" si="37"/>
        <v>11</v>
      </c>
    </row>
    <row r="249" spans="1:19">
      <c r="A249" s="119"/>
      <c r="E249" s="98">
        <f t="shared" si="31"/>
        <v>248</v>
      </c>
      <c r="F249" s="99"/>
      <c r="K249" s="114">
        <f t="shared" si="38"/>
        <v>11.4047996323556</v>
      </c>
      <c r="L249" s="115">
        <f t="shared" si="39"/>
        <v>11.453799632355601</v>
      </c>
      <c r="M249" s="98">
        <f t="shared" si="32"/>
        <v>11.404299632355599</v>
      </c>
      <c r="N249" s="116">
        <f t="shared" si="33"/>
        <v>11.454299632355601</v>
      </c>
      <c r="O249" s="117">
        <f t="shared" si="34"/>
        <v>11.429299632355601</v>
      </c>
      <c r="P249" s="98">
        <f t="shared" si="35"/>
        <v>0</v>
      </c>
      <c r="Q249" s="118">
        <f t="shared" si="36"/>
        <v>0</v>
      </c>
      <c r="R249" s="98">
        <f t="shared" si="40"/>
        <v>11</v>
      </c>
      <c r="S249" s="119">
        <f t="shared" si="37"/>
        <v>11</v>
      </c>
    </row>
    <row r="250" spans="1:19">
      <c r="A250" s="119"/>
      <c r="E250" s="98">
        <f t="shared" si="31"/>
        <v>249</v>
      </c>
      <c r="F250" s="99"/>
      <c r="K250" s="114">
        <f t="shared" si="38"/>
        <v>11.4547996323556</v>
      </c>
      <c r="L250" s="115">
        <f t="shared" si="39"/>
        <v>11.503799632355602</v>
      </c>
      <c r="M250" s="98">
        <f t="shared" si="32"/>
        <v>11.4542996323556</v>
      </c>
      <c r="N250" s="116">
        <f t="shared" si="33"/>
        <v>11.504299632355602</v>
      </c>
      <c r="O250" s="117">
        <f t="shared" si="34"/>
        <v>11.479299632355602</v>
      </c>
      <c r="P250" s="98">
        <f t="shared" si="35"/>
        <v>0</v>
      </c>
      <c r="Q250" s="118">
        <f t="shared" si="36"/>
        <v>0</v>
      </c>
      <c r="R250" s="98">
        <f t="shared" si="40"/>
        <v>11</v>
      </c>
      <c r="S250" s="119">
        <f t="shared" si="37"/>
        <v>11</v>
      </c>
    </row>
    <row r="251" spans="1:19">
      <c r="A251" s="119"/>
      <c r="E251" s="98">
        <f t="shared" si="31"/>
        <v>250</v>
      </c>
      <c r="F251" s="99"/>
      <c r="K251" s="114">
        <f t="shared" si="38"/>
        <v>11.504799632355601</v>
      </c>
      <c r="L251" s="115">
        <f t="shared" si="39"/>
        <v>11.553799632355602</v>
      </c>
      <c r="M251" s="98">
        <f t="shared" si="32"/>
        <v>11.5042996323556</v>
      </c>
      <c r="N251" s="116">
        <f t="shared" si="33"/>
        <v>11.554299632355603</v>
      </c>
      <c r="O251" s="117">
        <f t="shared" si="34"/>
        <v>11.529299632355603</v>
      </c>
      <c r="P251" s="98">
        <f t="shared" si="35"/>
        <v>0</v>
      </c>
      <c r="Q251" s="118">
        <f t="shared" si="36"/>
        <v>0</v>
      </c>
      <c r="R251" s="98">
        <f t="shared" si="40"/>
        <v>11</v>
      </c>
      <c r="S251" s="119">
        <f t="shared" si="37"/>
        <v>11</v>
      </c>
    </row>
    <row r="252" spans="1:19">
      <c r="A252" s="119"/>
      <c r="E252" s="98">
        <f t="shared" si="31"/>
        <v>251</v>
      </c>
      <c r="F252" s="99"/>
      <c r="K252" s="114">
        <f t="shared" si="38"/>
        <v>11.554799632355602</v>
      </c>
      <c r="L252" s="115">
        <f t="shared" si="39"/>
        <v>11.603799632355603</v>
      </c>
      <c r="M252" s="98">
        <f t="shared" si="32"/>
        <v>11.554299632355601</v>
      </c>
      <c r="N252" s="116">
        <f t="shared" si="33"/>
        <v>11.604299632355604</v>
      </c>
      <c r="O252" s="117">
        <f t="shared" si="34"/>
        <v>11.579299632355603</v>
      </c>
      <c r="P252" s="98">
        <f t="shared" si="35"/>
        <v>0</v>
      </c>
      <c r="Q252" s="118">
        <f t="shared" si="36"/>
        <v>0</v>
      </c>
      <c r="R252" s="98">
        <f t="shared" si="40"/>
        <v>11</v>
      </c>
      <c r="S252" s="119">
        <f t="shared" si="37"/>
        <v>11</v>
      </c>
    </row>
    <row r="253" spans="1:19">
      <c r="A253" s="119"/>
      <c r="E253" s="98">
        <f t="shared" si="31"/>
        <v>252</v>
      </c>
      <c r="F253" s="99"/>
      <c r="K253" s="114">
        <f t="shared" si="38"/>
        <v>11.604799632355602</v>
      </c>
      <c r="L253" s="115">
        <f t="shared" si="39"/>
        <v>11.653799632355604</v>
      </c>
      <c r="M253" s="98">
        <f t="shared" si="32"/>
        <v>11.604299632355602</v>
      </c>
      <c r="N253" s="116">
        <f t="shared" si="33"/>
        <v>11.654299632355604</v>
      </c>
      <c r="O253" s="117">
        <f t="shared" si="34"/>
        <v>11.629299632355604</v>
      </c>
      <c r="P253" s="98">
        <f t="shared" si="35"/>
        <v>0</v>
      </c>
      <c r="Q253" s="118">
        <f t="shared" si="36"/>
        <v>0</v>
      </c>
      <c r="R253" s="98">
        <f t="shared" si="40"/>
        <v>11</v>
      </c>
      <c r="S253" s="119">
        <f t="shared" si="37"/>
        <v>11</v>
      </c>
    </row>
    <row r="254" spans="1:19">
      <c r="A254" s="119"/>
      <c r="E254" s="98">
        <f t="shared" si="31"/>
        <v>253</v>
      </c>
      <c r="F254" s="99"/>
      <c r="K254" s="114">
        <f t="shared" si="38"/>
        <v>11.654799632355603</v>
      </c>
      <c r="L254" s="115">
        <f t="shared" si="39"/>
        <v>11.703799632355604</v>
      </c>
      <c r="M254" s="98">
        <f t="shared" si="32"/>
        <v>11.654299632355603</v>
      </c>
      <c r="N254" s="116">
        <f t="shared" si="33"/>
        <v>11.704299632355605</v>
      </c>
      <c r="O254" s="117">
        <f t="shared" si="34"/>
        <v>11.679299632355605</v>
      </c>
      <c r="P254" s="98">
        <f t="shared" si="35"/>
        <v>0</v>
      </c>
      <c r="Q254" s="118">
        <f t="shared" si="36"/>
        <v>0</v>
      </c>
      <c r="R254" s="98">
        <f t="shared" si="40"/>
        <v>11</v>
      </c>
      <c r="S254" s="119">
        <f t="shared" si="37"/>
        <v>11</v>
      </c>
    </row>
    <row r="255" spans="1:19">
      <c r="A255" s="119"/>
      <c r="E255" s="98">
        <f t="shared" si="31"/>
        <v>254</v>
      </c>
      <c r="F255" s="99"/>
      <c r="K255" s="114">
        <f t="shared" si="38"/>
        <v>11.704799632355604</v>
      </c>
      <c r="L255" s="115">
        <f t="shared" si="39"/>
        <v>11.753799632355605</v>
      </c>
      <c r="M255" s="98">
        <f t="shared" si="32"/>
        <v>11.704299632355603</v>
      </c>
      <c r="N255" s="116">
        <f t="shared" si="33"/>
        <v>11.754299632355606</v>
      </c>
      <c r="O255" s="117">
        <f t="shared" si="34"/>
        <v>11.729299632355605</v>
      </c>
      <c r="P255" s="98">
        <f t="shared" si="35"/>
        <v>0</v>
      </c>
      <c r="Q255" s="118">
        <f t="shared" si="36"/>
        <v>0</v>
      </c>
      <c r="R255" s="98">
        <f t="shared" si="40"/>
        <v>11</v>
      </c>
      <c r="S255" s="119">
        <f t="shared" si="37"/>
        <v>11</v>
      </c>
    </row>
    <row r="256" spans="1:19">
      <c r="A256" s="119"/>
      <c r="E256" s="98">
        <f t="shared" si="31"/>
        <v>255</v>
      </c>
      <c r="F256" s="99"/>
      <c r="K256" s="114">
        <f t="shared" si="38"/>
        <v>11.754799632355605</v>
      </c>
      <c r="L256" s="115">
        <f t="shared" si="39"/>
        <v>11.803799632355606</v>
      </c>
      <c r="M256" s="98">
        <f t="shared" si="32"/>
        <v>11.754299632355604</v>
      </c>
      <c r="N256" s="116">
        <f t="shared" si="33"/>
        <v>11.804299632355606</v>
      </c>
      <c r="O256" s="117">
        <f t="shared" si="34"/>
        <v>11.779299632355606</v>
      </c>
      <c r="P256" s="98">
        <f t="shared" si="35"/>
        <v>0</v>
      </c>
      <c r="Q256" s="118">
        <f t="shared" si="36"/>
        <v>0</v>
      </c>
      <c r="R256" s="98">
        <f t="shared" si="40"/>
        <v>11</v>
      </c>
      <c r="S256" s="119">
        <f t="shared" si="37"/>
        <v>11</v>
      </c>
    </row>
    <row r="257" spans="1:19">
      <c r="A257" s="119"/>
      <c r="E257" s="98">
        <f t="shared" si="31"/>
        <v>256</v>
      </c>
      <c r="F257" s="99"/>
      <c r="K257" s="114">
        <f t="shared" si="38"/>
        <v>11.804799632355605</v>
      </c>
      <c r="L257" s="115">
        <f t="shared" si="39"/>
        <v>11.853799632355607</v>
      </c>
      <c r="M257" s="98">
        <f t="shared" si="32"/>
        <v>11.804299632355605</v>
      </c>
      <c r="N257" s="116">
        <f t="shared" si="33"/>
        <v>11.854299632355607</v>
      </c>
      <c r="O257" s="117">
        <f t="shared" si="34"/>
        <v>11.829299632355607</v>
      </c>
      <c r="P257" s="98">
        <f t="shared" si="35"/>
        <v>0</v>
      </c>
      <c r="Q257" s="118">
        <f t="shared" si="36"/>
        <v>0</v>
      </c>
      <c r="R257" s="98">
        <f t="shared" si="40"/>
        <v>11</v>
      </c>
      <c r="S257" s="119">
        <f t="shared" si="37"/>
        <v>11</v>
      </c>
    </row>
    <row r="258" spans="1:19">
      <c r="A258" s="119"/>
      <c r="E258" s="98">
        <f t="shared" si="31"/>
        <v>257</v>
      </c>
      <c r="F258" s="99"/>
      <c r="K258" s="114">
        <f t="shared" si="38"/>
        <v>11.854799632355606</v>
      </c>
      <c r="L258" s="115">
        <f t="shared" si="39"/>
        <v>11.903799632355607</v>
      </c>
      <c r="M258" s="98">
        <f t="shared" si="32"/>
        <v>11.854299632355605</v>
      </c>
      <c r="N258" s="116">
        <f t="shared" si="33"/>
        <v>11.904299632355608</v>
      </c>
      <c r="O258" s="117">
        <f t="shared" si="34"/>
        <v>11.879299632355607</v>
      </c>
      <c r="P258" s="98">
        <f t="shared" si="35"/>
        <v>0</v>
      </c>
      <c r="Q258" s="118">
        <f t="shared" si="36"/>
        <v>0</v>
      </c>
      <c r="R258" s="98">
        <f t="shared" si="40"/>
        <v>11</v>
      </c>
      <c r="S258" s="119">
        <f t="shared" si="37"/>
        <v>11</v>
      </c>
    </row>
    <row r="259" spans="1:19">
      <c r="A259" s="119"/>
      <c r="E259" s="98">
        <f t="shared" si="31"/>
        <v>258</v>
      </c>
      <c r="F259" s="99"/>
      <c r="K259" s="114">
        <f t="shared" si="38"/>
        <v>11.904799632355607</v>
      </c>
      <c r="L259" s="115">
        <f t="shared" si="39"/>
        <v>11.953799632355608</v>
      </c>
      <c r="M259" s="98">
        <f t="shared" si="32"/>
        <v>11.904299632355606</v>
      </c>
      <c r="N259" s="116">
        <f t="shared" si="33"/>
        <v>11.954299632355609</v>
      </c>
      <c r="O259" s="117">
        <f t="shared" si="34"/>
        <v>11.929299632355608</v>
      </c>
      <c r="P259" s="98">
        <f t="shared" si="35"/>
        <v>0</v>
      </c>
      <c r="Q259" s="118">
        <f t="shared" si="36"/>
        <v>0</v>
      </c>
      <c r="R259" s="98">
        <f t="shared" si="40"/>
        <v>11</v>
      </c>
      <c r="S259" s="119">
        <f t="shared" si="37"/>
        <v>11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11.954799632355607</v>
      </c>
      <c r="L260" s="115">
        <f t="shared" si="39"/>
        <v>12.003799632355609</v>
      </c>
      <c r="M260" s="98">
        <f t="shared" si="32"/>
        <v>11.954299632355607</v>
      </c>
      <c r="N260" s="116">
        <f t="shared" si="33"/>
        <v>12.004299632355609</v>
      </c>
      <c r="O260" s="117">
        <f t="shared" si="34"/>
        <v>11.979299632355609</v>
      </c>
      <c r="P260" s="98">
        <f t="shared" si="35"/>
        <v>0</v>
      </c>
      <c r="Q260" s="118">
        <f t="shared" si="36"/>
        <v>0</v>
      </c>
      <c r="R260" s="98">
        <f t="shared" si="40"/>
        <v>11</v>
      </c>
      <c r="S260" s="119">
        <f t="shared" si="37"/>
        <v>11</v>
      </c>
    </row>
    <row r="261" spans="1:19">
      <c r="A261" s="119"/>
      <c r="E261" s="98">
        <f t="shared" si="41"/>
        <v>260</v>
      </c>
      <c r="F261" s="99"/>
      <c r="K261" s="114">
        <f t="shared" si="38"/>
        <v>12.004799632355608</v>
      </c>
      <c r="L261" s="115">
        <f t="shared" si="39"/>
        <v>12.053799632355609</v>
      </c>
      <c r="M261" s="98">
        <f t="shared" ref="M261:M324" si="42">K261-5*10^-(D$2+1)</f>
        <v>12.004299632355607</v>
      </c>
      <c r="N261" s="116">
        <f t="shared" ref="N261:N324" si="43">L261+5*10^-(D$2+1)</f>
        <v>12.05429963235561</v>
      </c>
      <c r="O261" s="117">
        <f t="shared" ref="O261:O324" si="44">AVERAGE(K261,L261)</f>
        <v>12.02929963235561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11</v>
      </c>
      <c r="S261" s="119">
        <f t="shared" ref="S261:S324" si="47">COUNTIF(F$2:F$5000,"&lt;="&amp;M261)</f>
        <v>11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12.054799632355609</v>
      </c>
      <c r="L262" s="115">
        <f t="shared" ref="L262:L325" si="49">K262+$I$4-POWER(10,-$D$2)</f>
        <v>12.10379963235561</v>
      </c>
      <c r="M262" s="98">
        <f t="shared" si="42"/>
        <v>12.054299632355608</v>
      </c>
      <c r="N262" s="116">
        <f t="shared" si="43"/>
        <v>12.104299632355611</v>
      </c>
      <c r="O262" s="117">
        <f t="shared" si="44"/>
        <v>12.07929963235561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11</v>
      </c>
      <c r="S262" s="119">
        <f t="shared" si="47"/>
        <v>11</v>
      </c>
    </row>
    <row r="263" spans="1:19">
      <c r="A263" s="119"/>
      <c r="E263" s="98">
        <f t="shared" si="41"/>
        <v>262</v>
      </c>
      <c r="F263" s="99"/>
      <c r="K263" s="114">
        <f t="shared" si="48"/>
        <v>12.10479963235561</v>
      </c>
      <c r="L263" s="115">
        <f t="shared" si="49"/>
        <v>12.153799632355611</v>
      </c>
      <c r="M263" s="98">
        <f t="shared" si="42"/>
        <v>12.104299632355609</v>
      </c>
      <c r="N263" s="116">
        <f t="shared" si="43"/>
        <v>12.154299632355611</v>
      </c>
      <c r="O263" s="117">
        <f t="shared" si="44"/>
        <v>12.129299632355611</v>
      </c>
      <c r="P263" s="98">
        <f t="shared" si="45"/>
        <v>0</v>
      </c>
      <c r="Q263" s="118">
        <f t="shared" si="46"/>
        <v>0</v>
      </c>
      <c r="R263" s="98">
        <f t="shared" si="50"/>
        <v>11</v>
      </c>
      <c r="S263" s="119">
        <f t="shared" si="47"/>
        <v>11</v>
      </c>
    </row>
    <row r="264" spans="1:19">
      <c r="A264" s="119"/>
      <c r="E264" s="98">
        <f t="shared" si="41"/>
        <v>263</v>
      </c>
      <c r="F264" s="99"/>
      <c r="K264" s="114">
        <f t="shared" si="48"/>
        <v>12.15479963235561</v>
      </c>
      <c r="L264" s="115">
        <f t="shared" si="49"/>
        <v>12.203799632355611</v>
      </c>
      <c r="M264" s="98">
        <f t="shared" si="42"/>
        <v>12.15429963235561</v>
      </c>
      <c r="N264" s="116">
        <f t="shared" si="43"/>
        <v>12.204299632355612</v>
      </c>
      <c r="O264" s="117">
        <f t="shared" si="44"/>
        <v>12.179299632355612</v>
      </c>
      <c r="P264" s="98">
        <f t="shared" si="45"/>
        <v>0</v>
      </c>
      <c r="Q264" s="118">
        <f t="shared" si="46"/>
        <v>0</v>
      </c>
      <c r="R264" s="98">
        <f t="shared" si="50"/>
        <v>11</v>
      </c>
      <c r="S264" s="119">
        <f t="shared" si="47"/>
        <v>11</v>
      </c>
    </row>
    <row r="265" spans="1:19">
      <c r="A265" s="119"/>
      <c r="E265" s="98">
        <f t="shared" si="41"/>
        <v>264</v>
      </c>
      <c r="F265" s="99"/>
      <c r="K265" s="114">
        <f t="shared" si="48"/>
        <v>12.204799632355611</v>
      </c>
      <c r="L265" s="115">
        <f t="shared" si="49"/>
        <v>12.253799632355612</v>
      </c>
      <c r="M265" s="98">
        <f t="shared" si="42"/>
        <v>12.20429963235561</v>
      </c>
      <c r="N265" s="116">
        <f t="shared" si="43"/>
        <v>12.254299632355613</v>
      </c>
      <c r="O265" s="117">
        <f t="shared" si="44"/>
        <v>12.229299632355612</v>
      </c>
      <c r="P265" s="98">
        <f t="shared" si="45"/>
        <v>0</v>
      </c>
      <c r="Q265" s="118">
        <f t="shared" si="46"/>
        <v>0</v>
      </c>
      <c r="R265" s="98">
        <f t="shared" si="50"/>
        <v>11</v>
      </c>
      <c r="S265" s="119">
        <f t="shared" si="47"/>
        <v>11</v>
      </c>
    </row>
    <row r="266" spans="1:19">
      <c r="A266" s="119"/>
      <c r="E266" s="98">
        <f t="shared" si="41"/>
        <v>265</v>
      </c>
      <c r="F266" s="99"/>
      <c r="K266" s="114">
        <f t="shared" si="48"/>
        <v>12.254799632355612</v>
      </c>
      <c r="L266" s="115">
        <f t="shared" si="49"/>
        <v>12.303799632355613</v>
      </c>
      <c r="M266" s="98">
        <f t="shared" si="42"/>
        <v>12.254299632355611</v>
      </c>
      <c r="N266" s="116">
        <f t="shared" si="43"/>
        <v>12.304299632355614</v>
      </c>
      <c r="O266" s="117">
        <f t="shared" si="44"/>
        <v>12.279299632355613</v>
      </c>
      <c r="P266" s="98">
        <f t="shared" si="45"/>
        <v>0</v>
      </c>
      <c r="Q266" s="118">
        <f t="shared" si="46"/>
        <v>0</v>
      </c>
      <c r="R266" s="98">
        <f t="shared" si="50"/>
        <v>11</v>
      </c>
      <c r="S266" s="119">
        <f t="shared" si="47"/>
        <v>11</v>
      </c>
    </row>
    <row r="267" spans="1:19">
      <c r="A267" s="119"/>
      <c r="E267" s="98">
        <f t="shared" si="41"/>
        <v>266</v>
      </c>
      <c r="F267" s="99"/>
      <c r="K267" s="114">
        <f t="shared" si="48"/>
        <v>12.304799632355612</v>
      </c>
      <c r="L267" s="115">
        <f t="shared" si="49"/>
        <v>12.353799632355614</v>
      </c>
      <c r="M267" s="98">
        <f t="shared" si="42"/>
        <v>12.304299632355612</v>
      </c>
      <c r="N267" s="116">
        <f t="shared" si="43"/>
        <v>12.354299632355614</v>
      </c>
      <c r="O267" s="117">
        <f t="shared" si="44"/>
        <v>12.329299632355614</v>
      </c>
      <c r="P267" s="98">
        <f t="shared" si="45"/>
        <v>0</v>
      </c>
      <c r="Q267" s="118">
        <f t="shared" si="46"/>
        <v>0</v>
      </c>
      <c r="R267" s="98">
        <f t="shared" si="50"/>
        <v>11</v>
      </c>
      <c r="S267" s="119">
        <f t="shared" si="47"/>
        <v>11</v>
      </c>
    </row>
    <row r="268" spans="1:19">
      <c r="A268" s="119"/>
      <c r="E268" s="98">
        <f t="shared" si="41"/>
        <v>267</v>
      </c>
      <c r="F268" s="99"/>
      <c r="K268" s="114">
        <f t="shared" si="48"/>
        <v>12.354799632355613</v>
      </c>
      <c r="L268" s="115">
        <f t="shared" si="49"/>
        <v>12.403799632355614</v>
      </c>
      <c r="M268" s="98">
        <f t="shared" si="42"/>
        <v>12.354299632355612</v>
      </c>
      <c r="N268" s="116">
        <f t="shared" si="43"/>
        <v>12.404299632355615</v>
      </c>
      <c r="O268" s="117">
        <f t="shared" si="44"/>
        <v>12.379299632355615</v>
      </c>
      <c r="P268" s="98">
        <f t="shared" si="45"/>
        <v>0</v>
      </c>
      <c r="Q268" s="118">
        <f t="shared" si="46"/>
        <v>0</v>
      </c>
      <c r="R268" s="98">
        <f t="shared" si="50"/>
        <v>11</v>
      </c>
      <c r="S268" s="119">
        <f t="shared" si="47"/>
        <v>11</v>
      </c>
    </row>
    <row r="269" spans="1:19">
      <c r="A269" s="119"/>
      <c r="E269" s="98">
        <f t="shared" si="41"/>
        <v>268</v>
      </c>
      <c r="F269" s="99"/>
      <c r="K269" s="114">
        <f t="shared" si="48"/>
        <v>12.404799632355614</v>
      </c>
      <c r="L269" s="115">
        <f t="shared" si="49"/>
        <v>12.453799632355615</v>
      </c>
      <c r="M269" s="98">
        <f t="shared" si="42"/>
        <v>12.404299632355613</v>
      </c>
      <c r="N269" s="116">
        <f t="shared" si="43"/>
        <v>12.454299632355616</v>
      </c>
      <c r="O269" s="117">
        <f t="shared" si="44"/>
        <v>12.429299632355615</v>
      </c>
      <c r="P269" s="98">
        <f t="shared" si="45"/>
        <v>0</v>
      </c>
      <c r="Q269" s="118">
        <f t="shared" si="46"/>
        <v>0</v>
      </c>
      <c r="R269" s="98">
        <f t="shared" si="50"/>
        <v>11</v>
      </c>
      <c r="S269" s="119">
        <f t="shared" si="47"/>
        <v>11</v>
      </c>
    </row>
    <row r="270" spans="1:19">
      <c r="A270" s="119"/>
      <c r="E270" s="98">
        <f t="shared" si="41"/>
        <v>269</v>
      </c>
      <c r="F270" s="99"/>
      <c r="K270" s="114">
        <f t="shared" si="48"/>
        <v>12.454799632355614</v>
      </c>
      <c r="L270" s="115">
        <f t="shared" si="49"/>
        <v>12.503799632355616</v>
      </c>
      <c r="M270" s="98">
        <f t="shared" si="42"/>
        <v>12.454299632355614</v>
      </c>
      <c r="N270" s="116">
        <f t="shared" si="43"/>
        <v>12.504299632355616</v>
      </c>
      <c r="O270" s="117">
        <f t="shared" si="44"/>
        <v>12.479299632355616</v>
      </c>
      <c r="P270" s="98">
        <f t="shared" si="45"/>
        <v>0</v>
      </c>
      <c r="Q270" s="118">
        <f t="shared" si="46"/>
        <v>0</v>
      </c>
      <c r="R270" s="98">
        <f t="shared" si="50"/>
        <v>11</v>
      </c>
      <c r="S270" s="119">
        <f t="shared" si="47"/>
        <v>11</v>
      </c>
    </row>
    <row r="271" spans="1:19">
      <c r="A271" s="119"/>
      <c r="E271" s="98">
        <f t="shared" si="41"/>
        <v>270</v>
      </c>
      <c r="F271" s="99"/>
      <c r="K271" s="114">
        <f t="shared" si="48"/>
        <v>12.504799632355615</v>
      </c>
      <c r="L271" s="115">
        <f t="shared" si="49"/>
        <v>12.553799632355616</v>
      </c>
      <c r="M271" s="98">
        <f t="shared" si="42"/>
        <v>12.504299632355615</v>
      </c>
      <c r="N271" s="116">
        <f t="shared" si="43"/>
        <v>12.554299632355617</v>
      </c>
      <c r="O271" s="117">
        <f t="shared" si="44"/>
        <v>12.529299632355617</v>
      </c>
      <c r="P271" s="98">
        <f t="shared" si="45"/>
        <v>0</v>
      </c>
      <c r="Q271" s="118">
        <f t="shared" si="46"/>
        <v>0</v>
      </c>
      <c r="R271" s="98">
        <f t="shared" si="50"/>
        <v>11</v>
      </c>
      <c r="S271" s="119">
        <f t="shared" si="47"/>
        <v>11</v>
      </c>
    </row>
    <row r="272" spans="1:19">
      <c r="A272" s="119"/>
      <c r="E272" s="98">
        <f t="shared" si="41"/>
        <v>271</v>
      </c>
      <c r="F272" s="99"/>
      <c r="K272" s="114">
        <f t="shared" si="48"/>
        <v>12.554799632355616</v>
      </c>
      <c r="L272" s="115">
        <f t="shared" si="49"/>
        <v>12.603799632355617</v>
      </c>
      <c r="M272" s="98">
        <f t="shared" si="42"/>
        <v>12.554299632355615</v>
      </c>
      <c r="N272" s="116">
        <f t="shared" si="43"/>
        <v>12.604299632355618</v>
      </c>
      <c r="O272" s="117">
        <f t="shared" si="44"/>
        <v>12.579299632355617</v>
      </c>
      <c r="P272" s="98">
        <f t="shared" si="45"/>
        <v>0</v>
      </c>
      <c r="Q272" s="118">
        <f t="shared" si="46"/>
        <v>0</v>
      </c>
      <c r="R272" s="98">
        <f t="shared" si="50"/>
        <v>11</v>
      </c>
      <c r="S272" s="119">
        <f t="shared" si="47"/>
        <v>11</v>
      </c>
    </row>
    <row r="273" spans="1:19">
      <c r="A273" s="119"/>
      <c r="E273" s="98">
        <f t="shared" si="41"/>
        <v>272</v>
      </c>
      <c r="F273" s="99"/>
      <c r="K273" s="114">
        <f t="shared" si="48"/>
        <v>12.604799632355617</v>
      </c>
      <c r="L273" s="115">
        <f t="shared" si="49"/>
        <v>12.653799632355618</v>
      </c>
      <c r="M273" s="98">
        <f t="shared" si="42"/>
        <v>12.604299632355616</v>
      </c>
      <c r="N273" s="116">
        <f t="shared" si="43"/>
        <v>12.654299632355618</v>
      </c>
      <c r="O273" s="117">
        <f t="shared" si="44"/>
        <v>12.629299632355618</v>
      </c>
      <c r="P273" s="98">
        <f t="shared" si="45"/>
        <v>0</v>
      </c>
      <c r="Q273" s="118">
        <f t="shared" si="46"/>
        <v>0</v>
      </c>
      <c r="R273" s="98">
        <f t="shared" si="50"/>
        <v>11</v>
      </c>
      <c r="S273" s="119">
        <f t="shared" si="47"/>
        <v>11</v>
      </c>
    </row>
    <row r="274" spans="1:19">
      <c r="A274" s="119"/>
      <c r="E274" s="98">
        <f t="shared" si="41"/>
        <v>273</v>
      </c>
      <c r="F274" s="99"/>
      <c r="K274" s="114">
        <f t="shared" si="48"/>
        <v>12.654799632355617</v>
      </c>
      <c r="L274" s="115">
        <f t="shared" si="49"/>
        <v>12.703799632355619</v>
      </c>
      <c r="M274" s="98">
        <f t="shared" si="42"/>
        <v>12.654299632355617</v>
      </c>
      <c r="N274" s="116">
        <f t="shared" si="43"/>
        <v>12.704299632355619</v>
      </c>
      <c r="O274" s="117">
        <f t="shared" si="44"/>
        <v>12.679299632355619</v>
      </c>
      <c r="P274" s="98">
        <f t="shared" si="45"/>
        <v>0</v>
      </c>
      <c r="Q274" s="118">
        <f t="shared" si="46"/>
        <v>0</v>
      </c>
      <c r="R274" s="98">
        <f t="shared" si="50"/>
        <v>11</v>
      </c>
      <c r="S274" s="119">
        <f t="shared" si="47"/>
        <v>11</v>
      </c>
    </row>
    <row r="275" spans="1:19">
      <c r="A275" s="119"/>
      <c r="E275" s="98">
        <f t="shared" si="41"/>
        <v>274</v>
      </c>
      <c r="F275" s="99"/>
      <c r="K275" s="114">
        <f t="shared" si="48"/>
        <v>12.704799632355618</v>
      </c>
      <c r="L275" s="115">
        <f t="shared" si="49"/>
        <v>12.753799632355619</v>
      </c>
      <c r="M275" s="98">
        <f t="shared" si="42"/>
        <v>12.704299632355617</v>
      </c>
      <c r="N275" s="116">
        <f t="shared" si="43"/>
        <v>12.75429963235562</v>
      </c>
      <c r="O275" s="117">
        <f t="shared" si="44"/>
        <v>12.72929963235562</v>
      </c>
      <c r="P275" s="98">
        <f t="shared" si="45"/>
        <v>0</v>
      </c>
      <c r="Q275" s="118">
        <f t="shared" si="46"/>
        <v>0</v>
      </c>
      <c r="R275" s="98">
        <f t="shared" si="50"/>
        <v>11</v>
      </c>
      <c r="S275" s="119">
        <f t="shared" si="47"/>
        <v>11</v>
      </c>
    </row>
    <row r="276" spans="1:19">
      <c r="A276" s="119"/>
      <c r="E276" s="98">
        <f t="shared" si="41"/>
        <v>275</v>
      </c>
      <c r="F276" s="99"/>
      <c r="K276" s="114">
        <f t="shared" si="48"/>
        <v>12.754799632355619</v>
      </c>
      <c r="L276" s="115">
        <f t="shared" si="49"/>
        <v>12.80379963235562</v>
      </c>
      <c r="M276" s="98">
        <f t="shared" si="42"/>
        <v>12.754299632355618</v>
      </c>
      <c r="N276" s="116">
        <f t="shared" si="43"/>
        <v>12.804299632355621</v>
      </c>
      <c r="O276" s="117">
        <f t="shared" si="44"/>
        <v>12.77929963235562</v>
      </c>
      <c r="P276" s="98">
        <f t="shared" si="45"/>
        <v>0</v>
      </c>
      <c r="Q276" s="118">
        <f t="shared" si="46"/>
        <v>0</v>
      </c>
      <c r="R276" s="98">
        <f t="shared" si="50"/>
        <v>11</v>
      </c>
      <c r="S276" s="119">
        <f t="shared" si="47"/>
        <v>11</v>
      </c>
    </row>
    <row r="277" spans="1:19">
      <c r="A277" s="119"/>
      <c r="E277" s="98">
        <f t="shared" si="41"/>
        <v>276</v>
      </c>
      <c r="F277" s="99"/>
      <c r="K277" s="114">
        <f t="shared" si="48"/>
        <v>12.804799632355619</v>
      </c>
      <c r="L277" s="115">
        <f t="shared" si="49"/>
        <v>12.853799632355621</v>
      </c>
      <c r="M277" s="98">
        <f t="shared" si="42"/>
        <v>12.804299632355619</v>
      </c>
      <c r="N277" s="116">
        <f t="shared" si="43"/>
        <v>12.854299632355621</v>
      </c>
      <c r="O277" s="117">
        <f t="shared" si="44"/>
        <v>12.829299632355621</v>
      </c>
      <c r="P277" s="98">
        <f t="shared" si="45"/>
        <v>0</v>
      </c>
      <c r="Q277" s="118">
        <f t="shared" si="46"/>
        <v>0</v>
      </c>
      <c r="R277" s="98">
        <f t="shared" si="50"/>
        <v>11</v>
      </c>
      <c r="S277" s="119">
        <f t="shared" si="47"/>
        <v>11</v>
      </c>
    </row>
    <row r="278" spans="1:19">
      <c r="A278" s="119"/>
      <c r="E278" s="98">
        <f t="shared" si="41"/>
        <v>277</v>
      </c>
      <c r="F278" s="99"/>
      <c r="K278" s="114">
        <f t="shared" si="48"/>
        <v>12.85479963235562</v>
      </c>
      <c r="L278" s="115">
        <f t="shared" si="49"/>
        <v>12.903799632355621</v>
      </c>
      <c r="M278" s="98">
        <f t="shared" si="42"/>
        <v>12.85429963235562</v>
      </c>
      <c r="N278" s="116">
        <f t="shared" si="43"/>
        <v>12.904299632355622</v>
      </c>
      <c r="O278" s="117">
        <f t="shared" si="44"/>
        <v>12.879299632355622</v>
      </c>
      <c r="P278" s="98">
        <f t="shared" si="45"/>
        <v>0</v>
      </c>
      <c r="Q278" s="118">
        <f t="shared" si="46"/>
        <v>0</v>
      </c>
      <c r="R278" s="98">
        <f t="shared" si="50"/>
        <v>11</v>
      </c>
      <c r="S278" s="119">
        <f t="shared" si="47"/>
        <v>11</v>
      </c>
    </row>
    <row r="279" spans="1:19">
      <c r="A279" s="119"/>
      <c r="E279" s="98">
        <f t="shared" si="41"/>
        <v>278</v>
      </c>
      <c r="F279" s="99"/>
      <c r="K279" s="114">
        <f t="shared" si="48"/>
        <v>12.904799632355621</v>
      </c>
      <c r="L279" s="115">
        <f t="shared" si="49"/>
        <v>12.953799632355622</v>
      </c>
      <c r="M279" s="98">
        <f t="shared" si="42"/>
        <v>12.90429963235562</v>
      </c>
      <c r="N279" s="116">
        <f t="shared" si="43"/>
        <v>12.954299632355623</v>
      </c>
      <c r="O279" s="117">
        <f t="shared" si="44"/>
        <v>12.929299632355622</v>
      </c>
      <c r="P279" s="98">
        <f t="shared" si="45"/>
        <v>0</v>
      </c>
      <c r="Q279" s="118">
        <f t="shared" si="46"/>
        <v>0</v>
      </c>
      <c r="R279" s="98">
        <f t="shared" si="50"/>
        <v>11</v>
      </c>
      <c r="S279" s="119">
        <f t="shared" si="47"/>
        <v>11</v>
      </c>
    </row>
    <row r="280" spans="1:19">
      <c r="A280" s="119"/>
      <c r="E280" s="98">
        <f t="shared" si="41"/>
        <v>279</v>
      </c>
      <c r="F280" s="99"/>
      <c r="K280" s="114">
        <f t="shared" si="48"/>
        <v>12.954799632355622</v>
      </c>
      <c r="L280" s="115">
        <f t="shared" si="49"/>
        <v>13.003799632355623</v>
      </c>
      <c r="M280" s="98">
        <f t="shared" si="42"/>
        <v>12.954299632355621</v>
      </c>
      <c r="N280" s="116">
        <f t="shared" si="43"/>
        <v>13.004299632355623</v>
      </c>
      <c r="O280" s="117">
        <f t="shared" si="44"/>
        <v>12.979299632355623</v>
      </c>
      <c r="P280" s="98">
        <f t="shared" si="45"/>
        <v>0</v>
      </c>
      <c r="Q280" s="118">
        <f t="shared" si="46"/>
        <v>0</v>
      </c>
      <c r="R280" s="98">
        <f t="shared" si="50"/>
        <v>11</v>
      </c>
      <c r="S280" s="119">
        <f t="shared" si="47"/>
        <v>11</v>
      </c>
    </row>
    <row r="281" spans="1:19">
      <c r="A281" s="119"/>
      <c r="E281" s="98">
        <f t="shared" si="41"/>
        <v>280</v>
      </c>
      <c r="F281" s="99"/>
      <c r="K281" s="114">
        <f t="shared" si="48"/>
        <v>13.004799632355622</v>
      </c>
      <c r="L281" s="115">
        <f t="shared" si="49"/>
        <v>13.053799632355624</v>
      </c>
      <c r="M281" s="98">
        <f t="shared" si="42"/>
        <v>13.004299632355622</v>
      </c>
      <c r="N281" s="116">
        <f t="shared" si="43"/>
        <v>13.054299632355624</v>
      </c>
      <c r="O281" s="117">
        <f t="shared" si="44"/>
        <v>13.029299632355624</v>
      </c>
      <c r="P281" s="98">
        <f t="shared" si="45"/>
        <v>0</v>
      </c>
      <c r="Q281" s="118">
        <f t="shared" si="46"/>
        <v>0</v>
      </c>
      <c r="R281" s="98">
        <f t="shared" si="50"/>
        <v>11</v>
      </c>
      <c r="S281" s="119">
        <f t="shared" si="47"/>
        <v>11</v>
      </c>
    </row>
    <row r="282" spans="1:19">
      <c r="A282" s="119"/>
      <c r="E282" s="98">
        <f t="shared" si="41"/>
        <v>281</v>
      </c>
      <c r="F282" s="99"/>
      <c r="K282" s="114">
        <f t="shared" si="48"/>
        <v>13.054799632355623</v>
      </c>
      <c r="L282" s="115">
        <f t="shared" si="49"/>
        <v>13.103799632355624</v>
      </c>
      <c r="M282" s="98">
        <f t="shared" si="42"/>
        <v>13.054299632355622</v>
      </c>
      <c r="N282" s="116">
        <f t="shared" si="43"/>
        <v>13.104299632355625</v>
      </c>
      <c r="O282" s="117">
        <f t="shared" si="44"/>
        <v>13.079299632355625</v>
      </c>
      <c r="P282" s="98">
        <f t="shared" si="45"/>
        <v>0</v>
      </c>
      <c r="Q282" s="118">
        <f t="shared" si="46"/>
        <v>0</v>
      </c>
      <c r="R282" s="98">
        <f t="shared" si="50"/>
        <v>11</v>
      </c>
      <c r="S282" s="119">
        <f t="shared" si="47"/>
        <v>11</v>
      </c>
    </row>
    <row r="283" spans="1:19">
      <c r="A283" s="119"/>
      <c r="E283" s="98">
        <f t="shared" si="41"/>
        <v>282</v>
      </c>
      <c r="F283" s="99"/>
      <c r="K283" s="114">
        <f t="shared" si="48"/>
        <v>13.104799632355624</v>
      </c>
      <c r="L283" s="115">
        <f t="shared" si="49"/>
        <v>13.153799632355625</v>
      </c>
      <c r="M283" s="98">
        <f t="shared" si="42"/>
        <v>13.104299632355623</v>
      </c>
      <c r="N283" s="116">
        <f t="shared" si="43"/>
        <v>13.154299632355626</v>
      </c>
      <c r="O283" s="117">
        <f t="shared" si="44"/>
        <v>13.129299632355625</v>
      </c>
      <c r="P283" s="98">
        <f t="shared" si="45"/>
        <v>0</v>
      </c>
      <c r="Q283" s="118">
        <f t="shared" si="46"/>
        <v>0</v>
      </c>
      <c r="R283" s="98">
        <f t="shared" si="50"/>
        <v>11</v>
      </c>
      <c r="S283" s="119">
        <f t="shared" si="47"/>
        <v>11</v>
      </c>
    </row>
    <row r="284" spans="1:19">
      <c r="A284" s="119"/>
      <c r="E284" s="98">
        <f t="shared" si="41"/>
        <v>283</v>
      </c>
      <c r="F284" s="99"/>
      <c r="K284" s="114">
        <f t="shared" si="48"/>
        <v>13.154799632355624</v>
      </c>
      <c r="L284" s="115">
        <f t="shared" si="49"/>
        <v>13.203799632355626</v>
      </c>
      <c r="M284" s="98">
        <f t="shared" si="42"/>
        <v>13.154299632355624</v>
      </c>
      <c r="N284" s="116">
        <f t="shared" si="43"/>
        <v>13.204299632355626</v>
      </c>
      <c r="O284" s="117">
        <f t="shared" si="44"/>
        <v>13.179299632355626</v>
      </c>
      <c r="P284" s="98">
        <f t="shared" si="45"/>
        <v>0</v>
      </c>
      <c r="Q284" s="118">
        <f t="shared" si="46"/>
        <v>0</v>
      </c>
      <c r="R284" s="98">
        <f t="shared" si="50"/>
        <v>11</v>
      </c>
      <c r="S284" s="119">
        <f t="shared" si="47"/>
        <v>11</v>
      </c>
    </row>
    <row r="285" spans="1:19">
      <c r="A285" s="119"/>
      <c r="E285" s="98">
        <f t="shared" si="41"/>
        <v>284</v>
      </c>
      <c r="F285" s="99"/>
      <c r="K285" s="114">
        <f t="shared" si="48"/>
        <v>13.204799632355625</v>
      </c>
      <c r="L285" s="115">
        <f t="shared" si="49"/>
        <v>13.253799632355626</v>
      </c>
      <c r="M285" s="98">
        <f t="shared" si="42"/>
        <v>13.204299632355625</v>
      </c>
      <c r="N285" s="116">
        <f t="shared" si="43"/>
        <v>13.254299632355627</v>
      </c>
      <c r="O285" s="117">
        <f t="shared" si="44"/>
        <v>13.229299632355627</v>
      </c>
      <c r="P285" s="98">
        <f t="shared" si="45"/>
        <v>0</v>
      </c>
      <c r="Q285" s="118">
        <f t="shared" si="46"/>
        <v>0</v>
      </c>
      <c r="R285" s="98">
        <f t="shared" si="50"/>
        <v>11</v>
      </c>
      <c r="S285" s="119">
        <f t="shared" si="47"/>
        <v>11</v>
      </c>
    </row>
    <row r="286" spans="1:19">
      <c r="A286" s="119"/>
      <c r="E286" s="98">
        <f t="shared" si="41"/>
        <v>285</v>
      </c>
      <c r="F286" s="99"/>
      <c r="K286" s="114">
        <f t="shared" si="48"/>
        <v>13.254799632355626</v>
      </c>
      <c r="L286" s="115">
        <f t="shared" si="49"/>
        <v>13.303799632355627</v>
      </c>
      <c r="M286" s="98">
        <f t="shared" si="42"/>
        <v>13.254299632355625</v>
      </c>
      <c r="N286" s="116">
        <f t="shared" si="43"/>
        <v>13.304299632355628</v>
      </c>
      <c r="O286" s="117">
        <f t="shared" si="44"/>
        <v>13.279299632355627</v>
      </c>
      <c r="P286" s="98">
        <f t="shared" si="45"/>
        <v>0</v>
      </c>
      <c r="Q286" s="118">
        <f t="shared" si="46"/>
        <v>0</v>
      </c>
      <c r="R286" s="98">
        <f t="shared" si="50"/>
        <v>11</v>
      </c>
      <c r="S286" s="119">
        <f t="shared" si="47"/>
        <v>11</v>
      </c>
    </row>
    <row r="287" spans="1:19">
      <c r="A287" s="119"/>
      <c r="E287" s="98">
        <f t="shared" si="41"/>
        <v>286</v>
      </c>
      <c r="F287" s="99"/>
      <c r="K287" s="114">
        <f t="shared" si="48"/>
        <v>13.304799632355627</v>
      </c>
      <c r="L287" s="115">
        <f t="shared" si="49"/>
        <v>13.353799632355628</v>
      </c>
      <c r="M287" s="98">
        <f t="shared" si="42"/>
        <v>13.304299632355626</v>
      </c>
      <c r="N287" s="116">
        <f t="shared" si="43"/>
        <v>13.354299632355628</v>
      </c>
      <c r="O287" s="117">
        <f t="shared" si="44"/>
        <v>13.329299632355628</v>
      </c>
      <c r="P287" s="98">
        <f t="shared" si="45"/>
        <v>0</v>
      </c>
      <c r="Q287" s="118">
        <f t="shared" si="46"/>
        <v>0</v>
      </c>
      <c r="R287" s="98">
        <f t="shared" si="50"/>
        <v>11</v>
      </c>
      <c r="S287" s="119">
        <f t="shared" si="47"/>
        <v>11</v>
      </c>
    </row>
    <row r="288" spans="1:19">
      <c r="A288" s="119"/>
      <c r="E288" s="98">
        <f t="shared" si="41"/>
        <v>287</v>
      </c>
      <c r="F288" s="99"/>
      <c r="K288" s="114">
        <f t="shared" si="48"/>
        <v>13.354799632355627</v>
      </c>
      <c r="L288" s="115">
        <f t="shared" si="49"/>
        <v>13.403799632355629</v>
      </c>
      <c r="M288" s="98">
        <f t="shared" si="42"/>
        <v>13.354299632355627</v>
      </c>
      <c r="N288" s="116">
        <f t="shared" si="43"/>
        <v>13.404299632355629</v>
      </c>
      <c r="O288" s="117">
        <f t="shared" si="44"/>
        <v>13.379299632355629</v>
      </c>
      <c r="P288" s="98">
        <f t="shared" si="45"/>
        <v>0</v>
      </c>
      <c r="Q288" s="118">
        <f t="shared" si="46"/>
        <v>0</v>
      </c>
      <c r="R288" s="98">
        <f t="shared" si="50"/>
        <v>11</v>
      </c>
      <c r="S288" s="119">
        <f t="shared" si="47"/>
        <v>11</v>
      </c>
    </row>
    <row r="289" spans="1:19">
      <c r="A289" s="119"/>
      <c r="E289" s="98">
        <f t="shared" si="41"/>
        <v>288</v>
      </c>
      <c r="F289" s="99"/>
      <c r="K289" s="114">
        <f t="shared" si="48"/>
        <v>13.404799632355628</v>
      </c>
      <c r="L289" s="115">
        <f t="shared" si="49"/>
        <v>13.453799632355629</v>
      </c>
      <c r="M289" s="98">
        <f t="shared" si="42"/>
        <v>13.404299632355627</v>
      </c>
      <c r="N289" s="116">
        <f t="shared" si="43"/>
        <v>13.45429963235563</v>
      </c>
      <c r="O289" s="117">
        <f t="shared" si="44"/>
        <v>13.42929963235563</v>
      </c>
      <c r="P289" s="98">
        <f t="shared" si="45"/>
        <v>0</v>
      </c>
      <c r="Q289" s="118">
        <f t="shared" si="46"/>
        <v>0</v>
      </c>
      <c r="R289" s="98">
        <f t="shared" si="50"/>
        <v>11</v>
      </c>
      <c r="S289" s="119">
        <f t="shared" si="47"/>
        <v>11</v>
      </c>
    </row>
    <row r="290" spans="1:19">
      <c r="A290" s="119"/>
      <c r="E290" s="98">
        <f t="shared" si="41"/>
        <v>289</v>
      </c>
      <c r="F290" s="99"/>
      <c r="K290" s="114">
        <f t="shared" si="48"/>
        <v>13.454799632355629</v>
      </c>
      <c r="L290" s="115">
        <f t="shared" si="49"/>
        <v>13.50379963235563</v>
      </c>
      <c r="M290" s="98">
        <f t="shared" si="42"/>
        <v>13.454299632355628</v>
      </c>
      <c r="N290" s="116">
        <f t="shared" si="43"/>
        <v>13.504299632355631</v>
      </c>
      <c r="O290" s="117">
        <f t="shared" si="44"/>
        <v>13.47929963235563</v>
      </c>
      <c r="P290" s="98">
        <f t="shared" si="45"/>
        <v>0</v>
      </c>
      <c r="Q290" s="118">
        <f t="shared" si="46"/>
        <v>0</v>
      </c>
      <c r="R290" s="98">
        <f t="shared" si="50"/>
        <v>11</v>
      </c>
      <c r="S290" s="119">
        <f t="shared" si="47"/>
        <v>11</v>
      </c>
    </row>
    <row r="291" spans="1:19">
      <c r="A291" s="119"/>
      <c r="E291" s="98">
        <f t="shared" si="41"/>
        <v>290</v>
      </c>
      <c r="F291" s="99"/>
      <c r="K291" s="114">
        <f t="shared" si="48"/>
        <v>13.504799632355629</v>
      </c>
      <c r="L291" s="115">
        <f t="shared" si="49"/>
        <v>13.553799632355631</v>
      </c>
      <c r="M291" s="98">
        <f t="shared" si="42"/>
        <v>13.504299632355629</v>
      </c>
      <c r="N291" s="116">
        <f t="shared" si="43"/>
        <v>13.554299632355631</v>
      </c>
      <c r="O291" s="117">
        <f t="shared" si="44"/>
        <v>13.529299632355631</v>
      </c>
      <c r="P291" s="98">
        <f t="shared" si="45"/>
        <v>0</v>
      </c>
      <c r="Q291" s="118">
        <f t="shared" si="46"/>
        <v>0</v>
      </c>
      <c r="R291" s="98">
        <f t="shared" si="50"/>
        <v>11</v>
      </c>
      <c r="S291" s="119">
        <f t="shared" si="47"/>
        <v>11</v>
      </c>
    </row>
    <row r="292" spans="1:19">
      <c r="A292" s="119"/>
      <c r="E292" s="98">
        <f t="shared" si="41"/>
        <v>291</v>
      </c>
      <c r="F292" s="99"/>
      <c r="K292" s="114">
        <f t="shared" si="48"/>
        <v>13.55479963235563</v>
      </c>
      <c r="L292" s="115">
        <f t="shared" si="49"/>
        <v>13.603799632355631</v>
      </c>
      <c r="M292" s="98">
        <f t="shared" si="42"/>
        <v>13.55429963235563</v>
      </c>
      <c r="N292" s="116">
        <f t="shared" si="43"/>
        <v>13.604299632355632</v>
      </c>
      <c r="O292" s="117">
        <f t="shared" si="44"/>
        <v>13.579299632355632</v>
      </c>
      <c r="P292" s="98">
        <f t="shared" si="45"/>
        <v>0</v>
      </c>
      <c r="Q292" s="118">
        <f t="shared" si="46"/>
        <v>0</v>
      </c>
      <c r="R292" s="98">
        <f t="shared" si="50"/>
        <v>11</v>
      </c>
      <c r="S292" s="119">
        <f t="shared" si="47"/>
        <v>11</v>
      </c>
    </row>
    <row r="293" spans="1:19">
      <c r="A293" s="119"/>
      <c r="E293" s="98">
        <f t="shared" si="41"/>
        <v>292</v>
      </c>
      <c r="F293" s="99"/>
      <c r="K293" s="114">
        <f t="shared" si="48"/>
        <v>13.604799632355631</v>
      </c>
      <c r="L293" s="115">
        <f t="shared" si="49"/>
        <v>13.653799632355632</v>
      </c>
      <c r="M293" s="98">
        <f t="shared" si="42"/>
        <v>13.60429963235563</v>
      </c>
      <c r="N293" s="116">
        <f t="shared" si="43"/>
        <v>13.654299632355633</v>
      </c>
      <c r="O293" s="117">
        <f t="shared" si="44"/>
        <v>13.629299632355632</v>
      </c>
      <c r="P293" s="98">
        <f t="shared" si="45"/>
        <v>0</v>
      </c>
      <c r="Q293" s="118">
        <f t="shared" si="46"/>
        <v>0</v>
      </c>
      <c r="R293" s="98">
        <f t="shared" si="50"/>
        <v>11</v>
      </c>
      <c r="S293" s="119">
        <f t="shared" si="47"/>
        <v>11</v>
      </c>
    </row>
    <row r="294" spans="1:19">
      <c r="A294" s="119"/>
      <c r="E294" s="98">
        <f t="shared" si="41"/>
        <v>293</v>
      </c>
      <c r="F294" s="99"/>
      <c r="K294" s="114">
        <f t="shared" si="48"/>
        <v>13.654799632355632</v>
      </c>
      <c r="L294" s="115">
        <f t="shared" si="49"/>
        <v>13.703799632355633</v>
      </c>
      <c r="M294" s="98">
        <f t="shared" si="42"/>
        <v>13.654299632355631</v>
      </c>
      <c r="N294" s="116">
        <f t="shared" si="43"/>
        <v>13.704299632355633</v>
      </c>
      <c r="O294" s="117">
        <f t="shared" si="44"/>
        <v>13.679299632355633</v>
      </c>
      <c r="P294" s="98">
        <f t="shared" si="45"/>
        <v>0</v>
      </c>
      <c r="Q294" s="118">
        <f t="shared" si="46"/>
        <v>0</v>
      </c>
      <c r="R294" s="98">
        <f t="shared" si="50"/>
        <v>11</v>
      </c>
      <c r="S294" s="119">
        <f t="shared" si="47"/>
        <v>11</v>
      </c>
    </row>
    <row r="295" spans="1:19">
      <c r="A295" s="119"/>
      <c r="E295" s="98">
        <f t="shared" si="41"/>
        <v>294</v>
      </c>
      <c r="F295" s="99"/>
      <c r="K295" s="114">
        <f t="shared" si="48"/>
        <v>13.704799632355632</v>
      </c>
      <c r="L295" s="115">
        <f t="shared" si="49"/>
        <v>13.753799632355634</v>
      </c>
      <c r="M295" s="98">
        <f t="shared" si="42"/>
        <v>13.704299632355632</v>
      </c>
      <c r="N295" s="116">
        <f t="shared" si="43"/>
        <v>13.754299632355634</v>
      </c>
      <c r="O295" s="117">
        <f t="shared" si="44"/>
        <v>13.729299632355634</v>
      </c>
      <c r="P295" s="98">
        <f t="shared" si="45"/>
        <v>0</v>
      </c>
      <c r="Q295" s="118">
        <f t="shared" si="46"/>
        <v>0</v>
      </c>
      <c r="R295" s="98">
        <f t="shared" si="50"/>
        <v>11</v>
      </c>
      <c r="S295" s="119">
        <f t="shared" si="47"/>
        <v>11</v>
      </c>
    </row>
    <row r="296" spans="1:19">
      <c r="A296" s="119"/>
      <c r="E296" s="98">
        <f t="shared" si="41"/>
        <v>295</v>
      </c>
      <c r="F296" s="99"/>
      <c r="K296" s="114">
        <f t="shared" si="48"/>
        <v>13.754799632355633</v>
      </c>
      <c r="L296" s="115">
        <f t="shared" si="49"/>
        <v>13.803799632355634</v>
      </c>
      <c r="M296" s="98">
        <f t="shared" si="42"/>
        <v>13.754299632355632</v>
      </c>
      <c r="N296" s="116">
        <f t="shared" si="43"/>
        <v>13.804299632355635</v>
      </c>
      <c r="O296" s="117">
        <f t="shared" si="44"/>
        <v>13.779299632355634</v>
      </c>
      <c r="P296" s="98">
        <f t="shared" si="45"/>
        <v>0</v>
      </c>
      <c r="Q296" s="118">
        <f t="shared" si="46"/>
        <v>0</v>
      </c>
      <c r="R296" s="98">
        <f t="shared" si="50"/>
        <v>11</v>
      </c>
      <c r="S296" s="119">
        <f t="shared" si="47"/>
        <v>11</v>
      </c>
    </row>
    <row r="297" spans="1:19">
      <c r="A297" s="119"/>
      <c r="E297" s="98">
        <f t="shared" si="41"/>
        <v>296</v>
      </c>
      <c r="F297" s="99"/>
      <c r="K297" s="114">
        <f t="shared" si="48"/>
        <v>13.804799632355634</v>
      </c>
      <c r="L297" s="115">
        <f t="shared" si="49"/>
        <v>13.853799632355635</v>
      </c>
      <c r="M297" s="98">
        <f t="shared" si="42"/>
        <v>13.804299632355633</v>
      </c>
      <c r="N297" s="116">
        <f t="shared" si="43"/>
        <v>13.854299632355636</v>
      </c>
      <c r="O297" s="117">
        <f t="shared" si="44"/>
        <v>13.829299632355635</v>
      </c>
      <c r="P297" s="98">
        <f t="shared" si="45"/>
        <v>0</v>
      </c>
      <c r="Q297" s="118">
        <f t="shared" si="46"/>
        <v>0</v>
      </c>
      <c r="R297" s="98">
        <f t="shared" si="50"/>
        <v>11</v>
      </c>
      <c r="S297" s="119">
        <f t="shared" si="47"/>
        <v>11</v>
      </c>
    </row>
    <row r="298" spans="1:19">
      <c r="A298" s="119"/>
      <c r="E298" s="98">
        <f t="shared" si="41"/>
        <v>297</v>
      </c>
      <c r="F298" s="99"/>
      <c r="K298" s="114">
        <f t="shared" si="48"/>
        <v>13.854799632355634</v>
      </c>
      <c r="L298" s="115">
        <f t="shared" si="49"/>
        <v>13.903799632355636</v>
      </c>
      <c r="M298" s="98">
        <f t="shared" si="42"/>
        <v>13.854299632355634</v>
      </c>
      <c r="N298" s="116">
        <f t="shared" si="43"/>
        <v>13.904299632355636</v>
      </c>
      <c r="O298" s="117">
        <f t="shared" si="44"/>
        <v>13.879299632355636</v>
      </c>
      <c r="P298" s="98">
        <f t="shared" si="45"/>
        <v>0</v>
      </c>
      <c r="Q298" s="118">
        <f t="shared" si="46"/>
        <v>0</v>
      </c>
      <c r="R298" s="98">
        <f t="shared" si="50"/>
        <v>11</v>
      </c>
      <c r="S298" s="119">
        <f t="shared" si="47"/>
        <v>11</v>
      </c>
    </row>
    <row r="299" spans="1:19">
      <c r="A299" s="119"/>
      <c r="E299" s="98">
        <f t="shared" si="41"/>
        <v>298</v>
      </c>
      <c r="F299" s="99"/>
      <c r="K299" s="114">
        <f t="shared" si="48"/>
        <v>13.904799632355635</v>
      </c>
      <c r="L299" s="115">
        <f t="shared" si="49"/>
        <v>13.953799632355636</v>
      </c>
      <c r="M299" s="98">
        <f t="shared" si="42"/>
        <v>13.904299632355634</v>
      </c>
      <c r="N299" s="116">
        <f t="shared" si="43"/>
        <v>13.954299632355637</v>
      </c>
      <c r="O299" s="117">
        <f t="shared" si="44"/>
        <v>13.929299632355637</v>
      </c>
      <c r="P299" s="98">
        <f t="shared" si="45"/>
        <v>0</v>
      </c>
      <c r="Q299" s="118">
        <f t="shared" si="46"/>
        <v>0</v>
      </c>
      <c r="R299" s="98">
        <f t="shared" si="50"/>
        <v>11</v>
      </c>
      <c r="S299" s="119">
        <f t="shared" si="47"/>
        <v>11</v>
      </c>
    </row>
    <row r="300" spans="1:19">
      <c r="A300" s="119"/>
      <c r="E300" s="98">
        <f t="shared" si="41"/>
        <v>299</v>
      </c>
      <c r="F300" s="99"/>
      <c r="K300" s="114">
        <f t="shared" si="48"/>
        <v>13.954799632355636</v>
      </c>
      <c r="L300" s="115">
        <f t="shared" si="49"/>
        <v>14.003799632355637</v>
      </c>
      <c r="M300" s="98">
        <f t="shared" si="42"/>
        <v>13.954299632355635</v>
      </c>
      <c r="N300" s="116">
        <f t="shared" si="43"/>
        <v>14.004299632355638</v>
      </c>
      <c r="O300" s="117">
        <f t="shared" si="44"/>
        <v>13.979299632355637</v>
      </c>
      <c r="P300" s="98">
        <f t="shared" si="45"/>
        <v>0</v>
      </c>
      <c r="Q300" s="118">
        <f t="shared" si="46"/>
        <v>0</v>
      </c>
      <c r="R300" s="98">
        <f t="shared" si="50"/>
        <v>11</v>
      </c>
      <c r="S300" s="119">
        <f t="shared" si="47"/>
        <v>11</v>
      </c>
    </row>
    <row r="301" spans="1:19">
      <c r="A301" s="119"/>
      <c r="E301" s="98">
        <f t="shared" si="41"/>
        <v>300</v>
      </c>
      <c r="F301" s="99"/>
      <c r="K301" s="114">
        <f t="shared" si="48"/>
        <v>14.004799632355637</v>
      </c>
      <c r="L301" s="115">
        <f t="shared" si="49"/>
        <v>14.053799632355638</v>
      </c>
      <c r="M301" s="98">
        <f t="shared" si="42"/>
        <v>14.004299632355636</v>
      </c>
      <c r="N301" s="116">
        <f t="shared" si="43"/>
        <v>14.054299632355638</v>
      </c>
      <c r="O301" s="117">
        <f t="shared" si="44"/>
        <v>14.029299632355638</v>
      </c>
      <c r="P301" s="98">
        <f t="shared" si="45"/>
        <v>0</v>
      </c>
      <c r="Q301" s="118">
        <f t="shared" si="46"/>
        <v>0</v>
      </c>
      <c r="R301" s="98">
        <f t="shared" si="50"/>
        <v>11</v>
      </c>
      <c r="S301" s="119">
        <f t="shared" si="47"/>
        <v>11</v>
      </c>
    </row>
    <row r="302" spans="1:19">
      <c r="A302" s="119"/>
      <c r="E302" s="98">
        <f t="shared" si="41"/>
        <v>301</v>
      </c>
      <c r="F302" s="99"/>
      <c r="K302" s="114">
        <f t="shared" si="48"/>
        <v>14.054799632355637</v>
      </c>
      <c r="L302" s="115">
        <f t="shared" si="49"/>
        <v>14.103799632355638</v>
      </c>
      <c r="M302" s="98">
        <f t="shared" si="42"/>
        <v>14.054299632355637</v>
      </c>
      <c r="N302" s="116">
        <f t="shared" si="43"/>
        <v>14.104299632355639</v>
      </c>
      <c r="O302" s="117">
        <f t="shared" si="44"/>
        <v>14.079299632355639</v>
      </c>
      <c r="P302" s="98">
        <f t="shared" si="45"/>
        <v>0</v>
      </c>
      <c r="Q302" s="118">
        <f t="shared" si="46"/>
        <v>0</v>
      </c>
      <c r="R302" s="98">
        <f t="shared" si="50"/>
        <v>11</v>
      </c>
      <c r="S302" s="119">
        <f t="shared" si="47"/>
        <v>11</v>
      </c>
    </row>
    <row r="303" spans="1:19">
      <c r="A303" s="119"/>
      <c r="E303" s="98">
        <f t="shared" si="41"/>
        <v>302</v>
      </c>
      <c r="F303" s="99"/>
      <c r="K303" s="114">
        <f t="shared" si="48"/>
        <v>14.104799632355638</v>
      </c>
      <c r="L303" s="115">
        <f t="shared" si="49"/>
        <v>14.153799632355639</v>
      </c>
      <c r="M303" s="98">
        <f t="shared" si="42"/>
        <v>14.104299632355637</v>
      </c>
      <c r="N303" s="116">
        <f t="shared" si="43"/>
        <v>14.15429963235564</v>
      </c>
      <c r="O303" s="117">
        <f t="shared" si="44"/>
        <v>14.129299632355639</v>
      </c>
      <c r="P303" s="98">
        <f t="shared" si="45"/>
        <v>0</v>
      </c>
      <c r="Q303" s="118">
        <f t="shared" si="46"/>
        <v>0</v>
      </c>
      <c r="R303" s="98">
        <f t="shared" si="50"/>
        <v>11</v>
      </c>
      <c r="S303" s="119">
        <f t="shared" si="47"/>
        <v>11</v>
      </c>
    </row>
    <row r="304" spans="1:19">
      <c r="A304" s="119"/>
      <c r="E304" s="98">
        <f t="shared" si="41"/>
        <v>303</v>
      </c>
      <c r="F304" s="99"/>
      <c r="K304" s="114">
        <f t="shared" si="48"/>
        <v>14.154799632355639</v>
      </c>
      <c r="L304" s="115">
        <f t="shared" si="49"/>
        <v>14.20379963235564</v>
      </c>
      <c r="M304" s="98">
        <f t="shared" si="42"/>
        <v>14.154299632355638</v>
      </c>
      <c r="N304" s="116">
        <f t="shared" si="43"/>
        <v>14.204299632355641</v>
      </c>
      <c r="O304" s="117">
        <f t="shared" si="44"/>
        <v>14.17929963235564</v>
      </c>
      <c r="P304" s="98">
        <f t="shared" si="45"/>
        <v>0</v>
      </c>
      <c r="Q304" s="118">
        <f t="shared" si="46"/>
        <v>0</v>
      </c>
      <c r="R304" s="98">
        <f t="shared" si="50"/>
        <v>11</v>
      </c>
      <c r="S304" s="119">
        <f t="shared" si="47"/>
        <v>11</v>
      </c>
    </row>
    <row r="305" spans="1:19">
      <c r="A305" s="119"/>
      <c r="E305" s="98">
        <f t="shared" si="41"/>
        <v>304</v>
      </c>
      <c r="F305" s="99"/>
      <c r="K305" s="114">
        <f t="shared" si="48"/>
        <v>14.204799632355639</v>
      </c>
      <c r="L305" s="115">
        <f t="shared" si="49"/>
        <v>14.253799632355641</v>
      </c>
      <c r="M305" s="98">
        <f t="shared" si="42"/>
        <v>14.204299632355639</v>
      </c>
      <c r="N305" s="116">
        <f t="shared" si="43"/>
        <v>14.254299632355641</v>
      </c>
      <c r="O305" s="117">
        <f t="shared" si="44"/>
        <v>14.229299632355641</v>
      </c>
      <c r="P305" s="98">
        <f t="shared" si="45"/>
        <v>0</v>
      </c>
      <c r="Q305" s="118">
        <f t="shared" si="46"/>
        <v>0</v>
      </c>
      <c r="R305" s="98">
        <f t="shared" si="50"/>
        <v>11</v>
      </c>
      <c r="S305" s="119">
        <f t="shared" si="47"/>
        <v>11</v>
      </c>
    </row>
    <row r="306" spans="1:19">
      <c r="A306" s="119"/>
      <c r="E306" s="98">
        <f t="shared" si="41"/>
        <v>305</v>
      </c>
      <c r="F306" s="99"/>
      <c r="K306" s="114">
        <f t="shared" si="48"/>
        <v>14.25479963235564</v>
      </c>
      <c r="L306" s="115">
        <f t="shared" si="49"/>
        <v>14.303799632355641</v>
      </c>
      <c r="M306" s="98">
        <f t="shared" si="42"/>
        <v>14.254299632355639</v>
      </c>
      <c r="N306" s="116">
        <f t="shared" si="43"/>
        <v>14.304299632355642</v>
      </c>
      <c r="O306" s="117">
        <f t="shared" si="44"/>
        <v>14.279299632355642</v>
      </c>
      <c r="P306" s="98">
        <f t="shared" si="45"/>
        <v>0</v>
      </c>
      <c r="Q306" s="118">
        <f t="shared" si="46"/>
        <v>0</v>
      </c>
      <c r="R306" s="98">
        <f t="shared" si="50"/>
        <v>11</v>
      </c>
      <c r="S306" s="119">
        <f t="shared" si="47"/>
        <v>11</v>
      </c>
    </row>
    <row r="307" spans="1:19">
      <c r="A307" s="119"/>
      <c r="E307" s="98">
        <f t="shared" si="41"/>
        <v>306</v>
      </c>
      <c r="F307" s="99"/>
      <c r="K307" s="114">
        <f t="shared" si="48"/>
        <v>14.304799632355641</v>
      </c>
      <c r="L307" s="115">
        <f t="shared" si="49"/>
        <v>14.353799632355642</v>
      </c>
      <c r="M307" s="98">
        <f t="shared" si="42"/>
        <v>14.30429963235564</v>
      </c>
      <c r="N307" s="116">
        <f t="shared" si="43"/>
        <v>14.354299632355643</v>
      </c>
      <c r="O307" s="117">
        <f t="shared" si="44"/>
        <v>14.329299632355642</v>
      </c>
      <c r="P307" s="98">
        <f t="shared" si="45"/>
        <v>0</v>
      </c>
      <c r="Q307" s="118">
        <f t="shared" si="46"/>
        <v>0</v>
      </c>
      <c r="R307" s="98">
        <f t="shared" si="50"/>
        <v>11</v>
      </c>
      <c r="S307" s="119">
        <f t="shared" si="47"/>
        <v>11</v>
      </c>
    </row>
    <row r="308" spans="1:19">
      <c r="A308" s="119"/>
      <c r="E308" s="98">
        <f t="shared" si="41"/>
        <v>307</v>
      </c>
      <c r="F308" s="99"/>
      <c r="K308" s="114">
        <f t="shared" si="48"/>
        <v>14.354799632355641</v>
      </c>
      <c r="L308" s="115">
        <f t="shared" si="49"/>
        <v>14.403799632355643</v>
      </c>
      <c r="M308" s="98">
        <f t="shared" si="42"/>
        <v>14.354299632355641</v>
      </c>
      <c r="N308" s="116">
        <f t="shared" si="43"/>
        <v>14.404299632355643</v>
      </c>
      <c r="O308" s="117">
        <f t="shared" si="44"/>
        <v>14.379299632355643</v>
      </c>
      <c r="P308" s="98">
        <f t="shared" si="45"/>
        <v>0</v>
      </c>
      <c r="Q308" s="118">
        <f t="shared" si="46"/>
        <v>0</v>
      </c>
      <c r="R308" s="98">
        <f t="shared" si="50"/>
        <v>11</v>
      </c>
      <c r="S308" s="119">
        <f t="shared" si="47"/>
        <v>11</v>
      </c>
    </row>
    <row r="309" spans="1:19">
      <c r="A309" s="119"/>
      <c r="E309" s="98">
        <f t="shared" si="41"/>
        <v>308</v>
      </c>
      <c r="F309" s="99"/>
      <c r="K309" s="114">
        <f t="shared" si="48"/>
        <v>14.404799632355642</v>
      </c>
      <c r="L309" s="115">
        <f t="shared" si="49"/>
        <v>14.453799632355643</v>
      </c>
      <c r="M309" s="98">
        <f t="shared" si="42"/>
        <v>14.404299632355642</v>
      </c>
      <c r="N309" s="116">
        <f t="shared" si="43"/>
        <v>14.454299632355644</v>
      </c>
      <c r="O309" s="117">
        <f t="shared" si="44"/>
        <v>14.429299632355644</v>
      </c>
      <c r="P309" s="98">
        <f t="shared" si="45"/>
        <v>0</v>
      </c>
      <c r="Q309" s="118">
        <f t="shared" si="46"/>
        <v>0</v>
      </c>
      <c r="R309" s="98">
        <f t="shared" si="50"/>
        <v>11</v>
      </c>
      <c r="S309" s="119">
        <f t="shared" si="47"/>
        <v>11</v>
      </c>
    </row>
    <row r="310" spans="1:19">
      <c r="A310" s="119"/>
      <c r="E310" s="98">
        <f t="shared" si="41"/>
        <v>309</v>
      </c>
      <c r="F310" s="99"/>
      <c r="K310" s="114">
        <f t="shared" si="48"/>
        <v>14.454799632355643</v>
      </c>
      <c r="L310" s="115">
        <f t="shared" si="49"/>
        <v>14.503799632355644</v>
      </c>
      <c r="M310" s="98">
        <f t="shared" si="42"/>
        <v>14.454299632355642</v>
      </c>
      <c r="N310" s="116">
        <f t="shared" si="43"/>
        <v>14.504299632355645</v>
      </c>
      <c r="O310" s="117">
        <f t="shared" si="44"/>
        <v>14.479299632355644</v>
      </c>
      <c r="P310" s="98">
        <f t="shared" si="45"/>
        <v>0</v>
      </c>
      <c r="Q310" s="118">
        <f t="shared" si="46"/>
        <v>0</v>
      </c>
      <c r="R310" s="98">
        <f t="shared" si="50"/>
        <v>11</v>
      </c>
      <c r="S310" s="119">
        <f t="shared" si="47"/>
        <v>11</v>
      </c>
    </row>
    <row r="311" spans="1:19">
      <c r="A311" s="119"/>
      <c r="E311" s="98">
        <f t="shared" si="41"/>
        <v>310</v>
      </c>
      <c r="F311" s="99"/>
      <c r="K311" s="114">
        <f t="shared" si="48"/>
        <v>14.504799632355644</v>
      </c>
      <c r="L311" s="115">
        <f t="shared" si="49"/>
        <v>14.553799632355645</v>
      </c>
      <c r="M311" s="98">
        <f t="shared" si="42"/>
        <v>14.504299632355643</v>
      </c>
      <c r="N311" s="116">
        <f t="shared" si="43"/>
        <v>14.554299632355645</v>
      </c>
      <c r="O311" s="117">
        <f t="shared" si="44"/>
        <v>14.529299632355645</v>
      </c>
      <c r="P311" s="98">
        <f t="shared" si="45"/>
        <v>0</v>
      </c>
      <c r="Q311" s="118">
        <f t="shared" si="46"/>
        <v>0</v>
      </c>
      <c r="R311" s="98">
        <f t="shared" si="50"/>
        <v>11</v>
      </c>
      <c r="S311" s="119">
        <f t="shared" si="47"/>
        <v>11</v>
      </c>
    </row>
    <row r="312" spans="1:19">
      <c r="A312" s="119"/>
      <c r="E312" s="98">
        <f t="shared" si="41"/>
        <v>311</v>
      </c>
      <c r="F312" s="99"/>
      <c r="K312" s="114">
        <f t="shared" si="48"/>
        <v>14.554799632355644</v>
      </c>
      <c r="L312" s="115">
        <f t="shared" si="49"/>
        <v>14.603799632355646</v>
      </c>
      <c r="M312" s="98">
        <f t="shared" si="42"/>
        <v>14.554299632355644</v>
      </c>
      <c r="N312" s="116">
        <f t="shared" si="43"/>
        <v>14.604299632355646</v>
      </c>
      <c r="O312" s="117">
        <f t="shared" si="44"/>
        <v>14.579299632355646</v>
      </c>
      <c r="P312" s="98">
        <f t="shared" si="45"/>
        <v>0</v>
      </c>
      <c r="Q312" s="118">
        <f t="shared" si="46"/>
        <v>0</v>
      </c>
      <c r="R312" s="98">
        <f t="shared" si="50"/>
        <v>11</v>
      </c>
      <c r="S312" s="119">
        <f t="shared" si="47"/>
        <v>11</v>
      </c>
    </row>
    <row r="313" spans="1:19">
      <c r="A313" s="119"/>
      <c r="E313" s="98">
        <f t="shared" si="41"/>
        <v>312</v>
      </c>
      <c r="F313" s="99"/>
      <c r="K313" s="114">
        <f t="shared" si="48"/>
        <v>14.604799632355645</v>
      </c>
      <c r="L313" s="115">
        <f t="shared" si="49"/>
        <v>14.653799632355646</v>
      </c>
      <c r="M313" s="98">
        <f t="shared" si="42"/>
        <v>14.604299632355644</v>
      </c>
      <c r="N313" s="116">
        <f t="shared" si="43"/>
        <v>14.654299632355647</v>
      </c>
      <c r="O313" s="117">
        <f t="shared" si="44"/>
        <v>14.629299632355647</v>
      </c>
      <c r="P313" s="98">
        <f t="shared" si="45"/>
        <v>0</v>
      </c>
      <c r="Q313" s="118">
        <f t="shared" si="46"/>
        <v>0</v>
      </c>
      <c r="R313" s="98">
        <f t="shared" si="50"/>
        <v>11</v>
      </c>
      <c r="S313" s="119">
        <f t="shared" si="47"/>
        <v>11</v>
      </c>
    </row>
    <row r="314" spans="1:19">
      <c r="A314" s="119"/>
      <c r="E314" s="98">
        <f t="shared" si="41"/>
        <v>313</v>
      </c>
      <c r="F314" s="99"/>
      <c r="K314" s="114">
        <f t="shared" si="48"/>
        <v>14.654799632355646</v>
      </c>
      <c r="L314" s="115">
        <f t="shared" si="49"/>
        <v>14.703799632355647</v>
      </c>
      <c r="M314" s="98">
        <f t="shared" si="42"/>
        <v>14.654299632355645</v>
      </c>
      <c r="N314" s="116">
        <f t="shared" si="43"/>
        <v>14.704299632355648</v>
      </c>
      <c r="O314" s="117">
        <f t="shared" si="44"/>
        <v>14.679299632355647</v>
      </c>
      <c r="P314" s="98">
        <f t="shared" si="45"/>
        <v>0</v>
      </c>
      <c r="Q314" s="118">
        <f t="shared" si="46"/>
        <v>0</v>
      </c>
      <c r="R314" s="98">
        <f t="shared" si="50"/>
        <v>11</v>
      </c>
      <c r="S314" s="119">
        <f t="shared" si="47"/>
        <v>11</v>
      </c>
    </row>
    <row r="315" spans="1:19">
      <c r="A315" s="119"/>
      <c r="E315" s="98">
        <f t="shared" si="41"/>
        <v>314</v>
      </c>
      <c r="F315" s="99"/>
      <c r="K315" s="114">
        <f t="shared" si="48"/>
        <v>14.704799632355646</v>
      </c>
      <c r="L315" s="115">
        <f t="shared" si="49"/>
        <v>14.753799632355648</v>
      </c>
      <c r="M315" s="98">
        <f t="shared" si="42"/>
        <v>14.704299632355646</v>
      </c>
      <c r="N315" s="116">
        <f t="shared" si="43"/>
        <v>14.754299632355648</v>
      </c>
      <c r="O315" s="117">
        <f t="shared" si="44"/>
        <v>14.729299632355648</v>
      </c>
      <c r="P315" s="98">
        <f t="shared" si="45"/>
        <v>0</v>
      </c>
      <c r="Q315" s="118">
        <f t="shared" si="46"/>
        <v>0</v>
      </c>
      <c r="R315" s="98">
        <f t="shared" si="50"/>
        <v>11</v>
      </c>
      <c r="S315" s="119">
        <f t="shared" si="47"/>
        <v>11</v>
      </c>
    </row>
    <row r="316" spans="1:19">
      <c r="A316" s="119"/>
      <c r="E316" s="98">
        <f t="shared" si="41"/>
        <v>315</v>
      </c>
      <c r="F316" s="99"/>
      <c r="K316" s="114">
        <f t="shared" si="48"/>
        <v>14.754799632355647</v>
      </c>
      <c r="L316" s="115">
        <f t="shared" si="49"/>
        <v>14.803799632355648</v>
      </c>
      <c r="M316" s="98">
        <f t="shared" si="42"/>
        <v>14.754299632355647</v>
      </c>
      <c r="N316" s="116">
        <f t="shared" si="43"/>
        <v>14.804299632355649</v>
      </c>
      <c r="O316" s="117">
        <f t="shared" si="44"/>
        <v>14.779299632355649</v>
      </c>
      <c r="P316" s="98">
        <f t="shared" si="45"/>
        <v>0</v>
      </c>
      <c r="Q316" s="118">
        <f t="shared" si="46"/>
        <v>0</v>
      </c>
      <c r="R316" s="98">
        <f t="shared" si="50"/>
        <v>11</v>
      </c>
      <c r="S316" s="119">
        <f t="shared" si="47"/>
        <v>11</v>
      </c>
    </row>
    <row r="317" spans="1:19">
      <c r="A317" s="119"/>
      <c r="E317" s="98">
        <f t="shared" si="41"/>
        <v>316</v>
      </c>
      <c r="F317" s="99"/>
      <c r="K317" s="114">
        <f t="shared" si="48"/>
        <v>14.804799632355648</v>
      </c>
      <c r="L317" s="115">
        <f t="shared" si="49"/>
        <v>14.853799632355649</v>
      </c>
      <c r="M317" s="98">
        <f t="shared" si="42"/>
        <v>14.804299632355647</v>
      </c>
      <c r="N317" s="116">
        <f t="shared" si="43"/>
        <v>14.85429963235565</v>
      </c>
      <c r="O317" s="117">
        <f t="shared" si="44"/>
        <v>14.829299632355649</v>
      </c>
      <c r="P317" s="98">
        <f t="shared" si="45"/>
        <v>0</v>
      </c>
      <c r="Q317" s="118">
        <f t="shared" si="46"/>
        <v>0</v>
      </c>
      <c r="R317" s="98">
        <f t="shared" si="50"/>
        <v>11</v>
      </c>
      <c r="S317" s="119">
        <f t="shared" si="47"/>
        <v>11</v>
      </c>
    </row>
    <row r="318" spans="1:19">
      <c r="A318" s="119"/>
      <c r="E318" s="98">
        <f t="shared" si="41"/>
        <v>317</v>
      </c>
      <c r="F318" s="99"/>
      <c r="K318" s="114">
        <f t="shared" si="48"/>
        <v>14.854799632355649</v>
      </c>
      <c r="L318" s="115">
        <f t="shared" si="49"/>
        <v>14.90379963235565</v>
      </c>
      <c r="M318" s="98">
        <f t="shared" si="42"/>
        <v>14.854299632355648</v>
      </c>
      <c r="N318" s="116">
        <f t="shared" si="43"/>
        <v>14.90429963235565</v>
      </c>
      <c r="O318" s="117">
        <f t="shared" si="44"/>
        <v>14.87929963235565</v>
      </c>
      <c r="P318" s="98">
        <f t="shared" si="45"/>
        <v>0</v>
      </c>
      <c r="Q318" s="118">
        <f t="shared" si="46"/>
        <v>0</v>
      </c>
      <c r="R318" s="98">
        <f t="shared" si="50"/>
        <v>11</v>
      </c>
      <c r="S318" s="119">
        <f t="shared" si="47"/>
        <v>11</v>
      </c>
    </row>
    <row r="319" spans="1:19">
      <c r="A319" s="119"/>
      <c r="E319" s="98">
        <f t="shared" si="41"/>
        <v>318</v>
      </c>
      <c r="F319" s="99"/>
      <c r="K319" s="114">
        <f t="shared" si="48"/>
        <v>14.904799632355649</v>
      </c>
      <c r="L319" s="115">
        <f t="shared" si="49"/>
        <v>14.953799632355651</v>
      </c>
      <c r="M319" s="98">
        <f t="shared" si="42"/>
        <v>14.904299632355649</v>
      </c>
      <c r="N319" s="116">
        <f t="shared" si="43"/>
        <v>14.954299632355651</v>
      </c>
      <c r="O319" s="117">
        <f t="shared" si="44"/>
        <v>14.929299632355651</v>
      </c>
      <c r="P319" s="98">
        <f t="shared" si="45"/>
        <v>0</v>
      </c>
      <c r="Q319" s="118">
        <f t="shared" si="46"/>
        <v>0</v>
      </c>
      <c r="R319" s="98">
        <f t="shared" si="50"/>
        <v>11</v>
      </c>
      <c r="S319" s="119">
        <f t="shared" si="47"/>
        <v>11</v>
      </c>
    </row>
    <row r="320" spans="1:19">
      <c r="A320" s="119"/>
      <c r="E320" s="98">
        <f t="shared" si="41"/>
        <v>319</v>
      </c>
      <c r="F320" s="99"/>
      <c r="K320" s="114">
        <f t="shared" si="48"/>
        <v>14.95479963235565</v>
      </c>
      <c r="L320" s="115">
        <f t="shared" si="49"/>
        <v>15.003799632355651</v>
      </c>
      <c r="M320" s="98">
        <f t="shared" si="42"/>
        <v>14.954299632355649</v>
      </c>
      <c r="N320" s="116">
        <f t="shared" si="43"/>
        <v>15.004299632355652</v>
      </c>
      <c r="O320" s="117">
        <f t="shared" si="44"/>
        <v>14.979299632355652</v>
      </c>
      <c r="P320" s="98">
        <f t="shared" si="45"/>
        <v>0</v>
      </c>
      <c r="Q320" s="118">
        <f t="shared" si="46"/>
        <v>0</v>
      </c>
      <c r="R320" s="98">
        <f t="shared" si="50"/>
        <v>11</v>
      </c>
      <c r="S320" s="119">
        <f t="shared" si="47"/>
        <v>11</v>
      </c>
    </row>
    <row r="321" spans="1:19">
      <c r="A321" s="119"/>
      <c r="E321" s="98">
        <f t="shared" si="41"/>
        <v>320</v>
      </c>
      <c r="F321" s="99"/>
      <c r="K321" s="114">
        <f t="shared" si="48"/>
        <v>15.004799632355651</v>
      </c>
      <c r="L321" s="115">
        <f t="shared" si="49"/>
        <v>15.053799632355652</v>
      </c>
      <c r="M321" s="98">
        <f t="shared" si="42"/>
        <v>15.00429963235565</v>
      </c>
      <c r="N321" s="116">
        <f t="shared" si="43"/>
        <v>15.054299632355653</v>
      </c>
      <c r="O321" s="117">
        <f t="shared" si="44"/>
        <v>15.029299632355652</v>
      </c>
      <c r="P321" s="98">
        <f t="shared" si="45"/>
        <v>0</v>
      </c>
      <c r="Q321" s="118">
        <f t="shared" si="46"/>
        <v>0</v>
      </c>
      <c r="R321" s="98">
        <f t="shared" si="50"/>
        <v>11</v>
      </c>
      <c r="S321" s="119">
        <f t="shared" si="47"/>
        <v>11</v>
      </c>
    </row>
    <row r="322" spans="1:19">
      <c r="A322" s="119"/>
      <c r="E322" s="98">
        <f t="shared" si="41"/>
        <v>321</v>
      </c>
      <c r="F322" s="99"/>
      <c r="K322" s="114">
        <f t="shared" si="48"/>
        <v>15.054799632355651</v>
      </c>
      <c r="L322" s="115">
        <f t="shared" si="49"/>
        <v>15.103799632355653</v>
      </c>
      <c r="M322" s="98">
        <f t="shared" si="42"/>
        <v>15.054299632355651</v>
      </c>
      <c r="N322" s="116">
        <f t="shared" si="43"/>
        <v>15.104299632355653</v>
      </c>
      <c r="O322" s="117">
        <f t="shared" si="44"/>
        <v>15.079299632355653</v>
      </c>
      <c r="P322" s="98">
        <f t="shared" si="45"/>
        <v>0</v>
      </c>
      <c r="Q322" s="118">
        <f t="shared" si="46"/>
        <v>0</v>
      </c>
      <c r="R322" s="98">
        <f t="shared" si="50"/>
        <v>11</v>
      </c>
      <c r="S322" s="119">
        <f t="shared" si="47"/>
        <v>11</v>
      </c>
    </row>
    <row r="323" spans="1:19">
      <c r="A323" s="119"/>
      <c r="E323" s="98">
        <f t="shared" si="41"/>
        <v>322</v>
      </c>
      <c r="F323" s="99"/>
      <c r="K323" s="114">
        <f t="shared" si="48"/>
        <v>15.104799632355652</v>
      </c>
      <c r="L323" s="115">
        <f t="shared" si="49"/>
        <v>15.153799632355653</v>
      </c>
      <c r="M323" s="98">
        <f t="shared" si="42"/>
        <v>15.104299632355652</v>
      </c>
      <c r="N323" s="116">
        <f t="shared" si="43"/>
        <v>15.154299632355654</v>
      </c>
      <c r="O323" s="117">
        <f t="shared" si="44"/>
        <v>15.129299632355654</v>
      </c>
      <c r="P323" s="98">
        <f t="shared" si="45"/>
        <v>0</v>
      </c>
      <c r="Q323" s="118">
        <f t="shared" si="46"/>
        <v>0</v>
      </c>
      <c r="R323" s="98">
        <f t="shared" si="50"/>
        <v>11</v>
      </c>
      <c r="S323" s="119">
        <f t="shared" si="47"/>
        <v>11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15.154799632355653</v>
      </c>
      <c r="L324" s="115">
        <f t="shared" si="49"/>
        <v>15.203799632355654</v>
      </c>
      <c r="M324" s="98">
        <f t="shared" si="42"/>
        <v>15.154299632355652</v>
      </c>
      <c r="N324" s="116">
        <f t="shared" si="43"/>
        <v>15.204299632355655</v>
      </c>
      <c r="O324" s="117">
        <f t="shared" si="44"/>
        <v>15.179299632355654</v>
      </c>
      <c r="P324" s="98">
        <f t="shared" si="45"/>
        <v>0</v>
      </c>
      <c r="Q324" s="118">
        <f t="shared" si="46"/>
        <v>0</v>
      </c>
      <c r="R324" s="98">
        <f t="shared" si="50"/>
        <v>11</v>
      </c>
      <c r="S324" s="119">
        <f t="shared" si="47"/>
        <v>11</v>
      </c>
    </row>
    <row r="325" spans="1:19">
      <c r="A325" s="119"/>
      <c r="E325" s="98">
        <f t="shared" si="51"/>
        <v>324</v>
      </c>
      <c r="F325" s="99"/>
      <c r="K325" s="114">
        <f t="shared" si="48"/>
        <v>15.204799632355654</v>
      </c>
      <c r="L325" s="115">
        <f t="shared" si="49"/>
        <v>15.253799632355655</v>
      </c>
      <c r="M325" s="98">
        <f t="shared" ref="M325:M388" si="52">K325-5*10^-(D$2+1)</f>
        <v>15.204299632355653</v>
      </c>
      <c r="N325" s="116">
        <f t="shared" ref="N325:N388" si="53">L325+5*10^-(D$2+1)</f>
        <v>15.254299632355655</v>
      </c>
      <c r="O325" s="117">
        <f t="shared" ref="O325:O388" si="54">AVERAGE(K325,L325)</f>
        <v>15.229299632355655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11</v>
      </c>
      <c r="S325" s="119">
        <f t="shared" ref="S325:S388" si="57">COUNTIF(F$2:F$5000,"&lt;="&amp;M325)</f>
        <v>11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15.254799632355654</v>
      </c>
      <c r="L326" s="115">
        <f t="shared" ref="L326:L389" si="59">K326+$I$4-POWER(10,-$D$2)</f>
        <v>15.303799632355656</v>
      </c>
      <c r="M326" s="98">
        <f t="shared" si="52"/>
        <v>15.254299632355654</v>
      </c>
      <c r="N326" s="116">
        <f t="shared" si="53"/>
        <v>15.304299632355656</v>
      </c>
      <c r="O326" s="117">
        <f t="shared" si="54"/>
        <v>15.279299632355656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11</v>
      </c>
      <c r="S326" s="119">
        <f t="shared" si="57"/>
        <v>11</v>
      </c>
    </row>
    <row r="327" spans="1:19">
      <c r="A327" s="119"/>
      <c r="E327" s="98">
        <f t="shared" si="51"/>
        <v>326</v>
      </c>
      <c r="F327" s="99"/>
      <c r="K327" s="114">
        <f t="shared" si="58"/>
        <v>15.304799632355655</v>
      </c>
      <c r="L327" s="115">
        <f t="shared" si="59"/>
        <v>15.353799632355656</v>
      </c>
      <c r="M327" s="98">
        <f t="shared" si="52"/>
        <v>15.304299632355654</v>
      </c>
      <c r="N327" s="116">
        <f t="shared" si="53"/>
        <v>15.354299632355657</v>
      </c>
      <c r="O327" s="117">
        <f t="shared" si="54"/>
        <v>15.329299632355657</v>
      </c>
      <c r="P327" s="98">
        <f t="shared" si="55"/>
        <v>0</v>
      </c>
      <c r="Q327" s="118">
        <f t="shared" si="56"/>
        <v>0</v>
      </c>
      <c r="R327" s="98">
        <f t="shared" si="60"/>
        <v>11</v>
      </c>
      <c r="S327" s="119">
        <f t="shared" si="57"/>
        <v>11</v>
      </c>
    </row>
    <row r="328" spans="1:19">
      <c r="A328" s="119"/>
      <c r="E328" s="98">
        <f t="shared" si="51"/>
        <v>327</v>
      </c>
      <c r="F328" s="99"/>
      <c r="K328" s="114">
        <f t="shared" si="58"/>
        <v>15.354799632355656</v>
      </c>
      <c r="L328" s="115">
        <f t="shared" si="59"/>
        <v>15.403799632355657</v>
      </c>
      <c r="M328" s="98">
        <f t="shared" si="52"/>
        <v>15.354299632355655</v>
      </c>
      <c r="N328" s="116">
        <f t="shared" si="53"/>
        <v>15.404299632355658</v>
      </c>
      <c r="O328" s="117">
        <f t="shared" si="54"/>
        <v>15.379299632355657</v>
      </c>
      <c r="P328" s="98">
        <f t="shared" si="55"/>
        <v>0</v>
      </c>
      <c r="Q328" s="118">
        <f t="shared" si="56"/>
        <v>0</v>
      </c>
      <c r="R328" s="98">
        <f t="shared" si="60"/>
        <v>11</v>
      </c>
      <c r="S328" s="119">
        <f t="shared" si="57"/>
        <v>11</v>
      </c>
    </row>
    <row r="329" spans="1:19">
      <c r="A329" s="119"/>
      <c r="E329" s="98">
        <f t="shared" si="51"/>
        <v>328</v>
      </c>
      <c r="F329" s="99"/>
      <c r="K329" s="114">
        <f t="shared" si="58"/>
        <v>15.404799632355656</v>
      </c>
      <c r="L329" s="115">
        <f t="shared" si="59"/>
        <v>15.453799632355658</v>
      </c>
      <c r="M329" s="98">
        <f t="shared" si="52"/>
        <v>15.404299632355656</v>
      </c>
      <c r="N329" s="116">
        <f t="shared" si="53"/>
        <v>15.454299632355658</v>
      </c>
      <c r="O329" s="117">
        <f t="shared" si="54"/>
        <v>15.429299632355658</v>
      </c>
      <c r="P329" s="98">
        <f t="shared" si="55"/>
        <v>0</v>
      </c>
      <c r="Q329" s="118">
        <f t="shared" si="56"/>
        <v>0</v>
      </c>
      <c r="R329" s="98">
        <f t="shared" si="60"/>
        <v>11</v>
      </c>
      <c r="S329" s="119">
        <f t="shared" si="57"/>
        <v>11</v>
      </c>
    </row>
    <row r="330" spans="1:19">
      <c r="A330" s="119"/>
      <c r="E330" s="98">
        <f t="shared" si="51"/>
        <v>329</v>
      </c>
      <c r="F330" s="99"/>
      <c r="K330" s="114">
        <f t="shared" si="58"/>
        <v>15.454799632355657</v>
      </c>
      <c r="L330" s="115">
        <f t="shared" si="59"/>
        <v>15.503799632355658</v>
      </c>
      <c r="M330" s="98">
        <f t="shared" si="52"/>
        <v>15.454299632355657</v>
      </c>
      <c r="N330" s="116">
        <f t="shared" si="53"/>
        <v>15.504299632355659</v>
      </c>
      <c r="O330" s="117">
        <f t="shared" si="54"/>
        <v>15.479299632355659</v>
      </c>
      <c r="P330" s="98">
        <f t="shared" si="55"/>
        <v>0</v>
      </c>
      <c r="Q330" s="118">
        <f t="shared" si="56"/>
        <v>0</v>
      </c>
      <c r="R330" s="98">
        <f t="shared" si="60"/>
        <v>11</v>
      </c>
      <c r="S330" s="119">
        <f t="shared" si="57"/>
        <v>11</v>
      </c>
    </row>
    <row r="331" spans="1:19">
      <c r="A331" s="119"/>
      <c r="E331" s="98">
        <f t="shared" si="51"/>
        <v>330</v>
      </c>
      <c r="F331" s="99"/>
      <c r="K331" s="114">
        <f t="shared" si="58"/>
        <v>15.504799632355658</v>
      </c>
      <c r="L331" s="115">
        <f t="shared" si="59"/>
        <v>15.553799632355659</v>
      </c>
      <c r="M331" s="98">
        <f t="shared" si="52"/>
        <v>15.504299632355657</v>
      </c>
      <c r="N331" s="116">
        <f t="shared" si="53"/>
        <v>15.55429963235566</v>
      </c>
      <c r="O331" s="117">
        <f t="shared" si="54"/>
        <v>15.529299632355659</v>
      </c>
      <c r="P331" s="98">
        <f t="shared" si="55"/>
        <v>0</v>
      </c>
      <c r="Q331" s="118">
        <f t="shared" si="56"/>
        <v>0</v>
      </c>
      <c r="R331" s="98">
        <f t="shared" si="60"/>
        <v>11</v>
      </c>
      <c r="S331" s="119">
        <f t="shared" si="57"/>
        <v>11</v>
      </c>
    </row>
    <row r="332" spans="1:19">
      <c r="A332" s="119"/>
      <c r="E332" s="98">
        <f t="shared" si="51"/>
        <v>331</v>
      </c>
      <c r="F332" s="99"/>
      <c r="K332" s="114">
        <f t="shared" si="58"/>
        <v>15.554799632355659</v>
      </c>
      <c r="L332" s="115">
        <f t="shared" si="59"/>
        <v>15.60379963235566</v>
      </c>
      <c r="M332" s="98">
        <f t="shared" si="52"/>
        <v>15.554299632355658</v>
      </c>
      <c r="N332" s="116">
        <f t="shared" si="53"/>
        <v>15.60429963235566</v>
      </c>
      <c r="O332" s="117">
        <f t="shared" si="54"/>
        <v>15.57929963235566</v>
      </c>
      <c r="P332" s="98">
        <f t="shared" si="55"/>
        <v>0</v>
      </c>
      <c r="Q332" s="118">
        <f t="shared" si="56"/>
        <v>0</v>
      </c>
      <c r="R332" s="98">
        <f t="shared" si="60"/>
        <v>11</v>
      </c>
      <c r="S332" s="119">
        <f t="shared" si="57"/>
        <v>11</v>
      </c>
    </row>
    <row r="333" spans="1:19">
      <c r="A333" s="119"/>
      <c r="E333" s="98">
        <f t="shared" si="51"/>
        <v>332</v>
      </c>
      <c r="F333" s="99"/>
      <c r="K333" s="114">
        <f t="shared" si="58"/>
        <v>15.604799632355659</v>
      </c>
      <c r="L333" s="115">
        <f t="shared" si="59"/>
        <v>15.653799632355661</v>
      </c>
      <c r="M333" s="98">
        <f t="shared" si="52"/>
        <v>15.604299632355659</v>
      </c>
      <c r="N333" s="116">
        <f t="shared" si="53"/>
        <v>15.654299632355661</v>
      </c>
      <c r="O333" s="117">
        <f t="shared" si="54"/>
        <v>15.629299632355661</v>
      </c>
      <c r="P333" s="98">
        <f t="shared" si="55"/>
        <v>0</v>
      </c>
      <c r="Q333" s="118">
        <f t="shared" si="56"/>
        <v>0</v>
      </c>
      <c r="R333" s="98">
        <f t="shared" si="60"/>
        <v>11</v>
      </c>
      <c r="S333" s="119">
        <f t="shared" si="57"/>
        <v>11</v>
      </c>
    </row>
    <row r="334" spans="1:19">
      <c r="A334" s="119"/>
      <c r="E334" s="98">
        <f t="shared" si="51"/>
        <v>333</v>
      </c>
      <c r="F334" s="99"/>
      <c r="K334" s="114">
        <f t="shared" si="58"/>
        <v>15.65479963235566</v>
      </c>
      <c r="L334" s="115">
        <f t="shared" si="59"/>
        <v>15.703799632355661</v>
      </c>
      <c r="M334" s="98">
        <f t="shared" si="52"/>
        <v>15.654299632355659</v>
      </c>
      <c r="N334" s="116">
        <f t="shared" si="53"/>
        <v>15.704299632355662</v>
      </c>
      <c r="O334" s="117">
        <f t="shared" si="54"/>
        <v>15.679299632355661</v>
      </c>
      <c r="P334" s="98">
        <f t="shared" si="55"/>
        <v>0</v>
      </c>
      <c r="Q334" s="118">
        <f t="shared" si="56"/>
        <v>0</v>
      </c>
      <c r="R334" s="98">
        <f t="shared" si="60"/>
        <v>11</v>
      </c>
      <c r="S334" s="119">
        <f t="shared" si="57"/>
        <v>11</v>
      </c>
    </row>
    <row r="335" spans="1:19">
      <c r="A335" s="119"/>
      <c r="E335" s="98">
        <f t="shared" si="51"/>
        <v>334</v>
      </c>
      <c r="F335" s="99"/>
      <c r="K335" s="114">
        <f t="shared" si="58"/>
        <v>15.704799632355661</v>
      </c>
      <c r="L335" s="115">
        <f t="shared" si="59"/>
        <v>15.753799632355662</v>
      </c>
      <c r="M335" s="98">
        <f t="shared" si="52"/>
        <v>15.70429963235566</v>
      </c>
      <c r="N335" s="116">
        <f t="shared" si="53"/>
        <v>15.754299632355663</v>
      </c>
      <c r="O335" s="117">
        <f t="shared" si="54"/>
        <v>15.729299632355662</v>
      </c>
      <c r="P335" s="98">
        <f t="shared" si="55"/>
        <v>0</v>
      </c>
      <c r="Q335" s="118">
        <f t="shared" si="56"/>
        <v>0</v>
      </c>
      <c r="R335" s="98">
        <f t="shared" si="60"/>
        <v>11</v>
      </c>
      <c r="S335" s="119">
        <f t="shared" si="57"/>
        <v>11</v>
      </c>
    </row>
    <row r="336" spans="1:19">
      <c r="A336" s="119"/>
      <c r="E336" s="98">
        <f t="shared" si="51"/>
        <v>335</v>
      </c>
      <c r="F336" s="99"/>
      <c r="K336" s="114">
        <f t="shared" si="58"/>
        <v>15.754799632355661</v>
      </c>
      <c r="L336" s="115">
        <f t="shared" si="59"/>
        <v>15.803799632355663</v>
      </c>
      <c r="M336" s="98">
        <f t="shared" si="52"/>
        <v>15.754299632355661</v>
      </c>
      <c r="N336" s="116">
        <f t="shared" si="53"/>
        <v>15.804299632355663</v>
      </c>
      <c r="O336" s="117">
        <f t="shared" si="54"/>
        <v>15.779299632355663</v>
      </c>
      <c r="P336" s="98">
        <f t="shared" si="55"/>
        <v>0</v>
      </c>
      <c r="Q336" s="118">
        <f t="shared" si="56"/>
        <v>0</v>
      </c>
      <c r="R336" s="98">
        <f t="shared" si="60"/>
        <v>11</v>
      </c>
      <c r="S336" s="119">
        <f t="shared" si="57"/>
        <v>11</v>
      </c>
    </row>
    <row r="337" spans="1:19">
      <c r="A337" s="119"/>
      <c r="E337" s="98">
        <f t="shared" si="51"/>
        <v>336</v>
      </c>
      <c r="F337" s="99"/>
      <c r="K337" s="114">
        <f t="shared" si="58"/>
        <v>15.804799632355662</v>
      </c>
      <c r="L337" s="115">
        <f t="shared" si="59"/>
        <v>15.853799632355663</v>
      </c>
      <c r="M337" s="98">
        <f t="shared" si="52"/>
        <v>15.804299632355661</v>
      </c>
      <c r="N337" s="116">
        <f t="shared" si="53"/>
        <v>15.854299632355664</v>
      </c>
      <c r="O337" s="117">
        <f t="shared" si="54"/>
        <v>15.829299632355664</v>
      </c>
      <c r="P337" s="98">
        <f t="shared" si="55"/>
        <v>0</v>
      </c>
      <c r="Q337" s="118">
        <f t="shared" si="56"/>
        <v>0</v>
      </c>
      <c r="R337" s="98">
        <f t="shared" si="60"/>
        <v>11</v>
      </c>
      <c r="S337" s="119">
        <f t="shared" si="57"/>
        <v>11</v>
      </c>
    </row>
    <row r="338" spans="1:19">
      <c r="A338" s="119"/>
      <c r="E338" s="98">
        <f t="shared" si="51"/>
        <v>337</v>
      </c>
      <c r="F338" s="99"/>
      <c r="K338" s="114">
        <f t="shared" si="58"/>
        <v>15.854799632355663</v>
      </c>
      <c r="L338" s="115">
        <f t="shared" si="59"/>
        <v>15.903799632355664</v>
      </c>
      <c r="M338" s="98">
        <f t="shared" si="52"/>
        <v>15.854299632355662</v>
      </c>
      <c r="N338" s="116">
        <f t="shared" si="53"/>
        <v>15.904299632355665</v>
      </c>
      <c r="O338" s="117">
        <f t="shared" si="54"/>
        <v>15.879299632355664</v>
      </c>
      <c r="P338" s="98">
        <f t="shared" si="55"/>
        <v>0</v>
      </c>
      <c r="Q338" s="118">
        <f t="shared" si="56"/>
        <v>0</v>
      </c>
      <c r="R338" s="98">
        <f t="shared" si="60"/>
        <v>11</v>
      </c>
      <c r="S338" s="119">
        <f t="shared" si="57"/>
        <v>11</v>
      </c>
    </row>
    <row r="339" spans="1:19">
      <c r="A339" s="119"/>
      <c r="E339" s="98">
        <f t="shared" si="51"/>
        <v>338</v>
      </c>
      <c r="F339" s="99"/>
      <c r="K339" s="114">
        <f t="shared" si="58"/>
        <v>15.904799632355664</v>
      </c>
      <c r="L339" s="115">
        <f t="shared" si="59"/>
        <v>15.953799632355665</v>
      </c>
      <c r="M339" s="98">
        <f t="shared" si="52"/>
        <v>15.904299632355663</v>
      </c>
      <c r="N339" s="116">
        <f t="shared" si="53"/>
        <v>15.954299632355665</v>
      </c>
      <c r="O339" s="117">
        <f t="shared" si="54"/>
        <v>15.929299632355665</v>
      </c>
      <c r="P339" s="98">
        <f t="shared" si="55"/>
        <v>0</v>
      </c>
      <c r="Q339" s="118">
        <f t="shared" si="56"/>
        <v>0</v>
      </c>
      <c r="R339" s="98">
        <f t="shared" si="60"/>
        <v>11</v>
      </c>
      <c r="S339" s="119">
        <f t="shared" si="57"/>
        <v>11</v>
      </c>
    </row>
    <row r="340" spans="1:19">
      <c r="A340" s="119"/>
      <c r="E340" s="98">
        <f t="shared" si="51"/>
        <v>339</v>
      </c>
      <c r="F340" s="99"/>
      <c r="K340" s="114">
        <f t="shared" si="58"/>
        <v>15.954799632355664</v>
      </c>
      <c r="L340" s="115">
        <f t="shared" si="59"/>
        <v>16.003799632355662</v>
      </c>
      <c r="M340" s="98">
        <f t="shared" si="52"/>
        <v>15.954299632355664</v>
      </c>
      <c r="N340" s="116">
        <f t="shared" si="53"/>
        <v>16.004299632355661</v>
      </c>
      <c r="O340" s="117">
        <f t="shared" si="54"/>
        <v>15.979299632355662</v>
      </c>
      <c r="P340" s="98">
        <f t="shared" si="55"/>
        <v>0</v>
      </c>
      <c r="Q340" s="118">
        <f t="shared" si="56"/>
        <v>0</v>
      </c>
      <c r="R340" s="98">
        <f t="shared" si="60"/>
        <v>11</v>
      </c>
      <c r="S340" s="119">
        <f t="shared" si="57"/>
        <v>11</v>
      </c>
    </row>
    <row r="341" spans="1:19">
      <c r="A341" s="119"/>
      <c r="E341" s="98">
        <f t="shared" si="51"/>
        <v>340</v>
      </c>
      <c r="F341" s="99"/>
      <c r="K341" s="114">
        <f t="shared" si="58"/>
        <v>16.004799632355663</v>
      </c>
      <c r="L341" s="115">
        <f t="shared" si="59"/>
        <v>16.053799632355663</v>
      </c>
      <c r="M341" s="98">
        <f t="shared" si="52"/>
        <v>16.004299632355664</v>
      </c>
      <c r="N341" s="116">
        <f t="shared" si="53"/>
        <v>16.054299632355661</v>
      </c>
      <c r="O341" s="117">
        <f t="shared" si="54"/>
        <v>16.029299632355663</v>
      </c>
      <c r="P341" s="98">
        <f t="shared" si="55"/>
        <v>0</v>
      </c>
      <c r="Q341" s="118">
        <f t="shared" si="56"/>
        <v>0</v>
      </c>
      <c r="R341" s="98">
        <f t="shared" si="60"/>
        <v>11</v>
      </c>
      <c r="S341" s="119">
        <f t="shared" si="57"/>
        <v>11</v>
      </c>
    </row>
    <row r="342" spans="1:19">
      <c r="A342" s="119"/>
      <c r="E342" s="98">
        <f t="shared" si="51"/>
        <v>341</v>
      </c>
      <c r="F342" s="99"/>
      <c r="K342" s="114">
        <f t="shared" si="58"/>
        <v>16.054799632355664</v>
      </c>
      <c r="L342" s="115">
        <f t="shared" si="59"/>
        <v>16.103799632355663</v>
      </c>
      <c r="M342" s="98">
        <f t="shared" si="52"/>
        <v>16.054299632355665</v>
      </c>
      <c r="N342" s="116">
        <f t="shared" si="53"/>
        <v>16.104299632355662</v>
      </c>
      <c r="O342" s="117">
        <f t="shared" si="54"/>
        <v>16.079299632355664</v>
      </c>
      <c r="P342" s="98">
        <f t="shared" si="55"/>
        <v>0</v>
      </c>
      <c r="Q342" s="118">
        <f t="shared" si="56"/>
        <v>0</v>
      </c>
      <c r="R342" s="98">
        <f t="shared" si="60"/>
        <v>11</v>
      </c>
      <c r="S342" s="119">
        <f t="shared" si="57"/>
        <v>11</v>
      </c>
    </row>
    <row r="343" spans="1:19">
      <c r="A343" s="119"/>
      <c r="E343" s="98">
        <f t="shared" si="51"/>
        <v>342</v>
      </c>
      <c r="F343" s="99"/>
      <c r="K343" s="114">
        <f t="shared" si="58"/>
        <v>16.104799632355665</v>
      </c>
      <c r="L343" s="115">
        <f t="shared" si="59"/>
        <v>16.153799632355664</v>
      </c>
      <c r="M343" s="98">
        <f t="shared" si="52"/>
        <v>16.104299632355666</v>
      </c>
      <c r="N343" s="116">
        <f t="shared" si="53"/>
        <v>16.154299632355663</v>
      </c>
      <c r="O343" s="117">
        <f t="shared" si="54"/>
        <v>16.129299632355664</v>
      </c>
      <c r="P343" s="98">
        <f t="shared" si="55"/>
        <v>0</v>
      </c>
      <c r="Q343" s="118">
        <f t="shared" si="56"/>
        <v>0</v>
      </c>
      <c r="R343" s="98">
        <f t="shared" si="60"/>
        <v>11</v>
      </c>
      <c r="S343" s="119">
        <f t="shared" si="57"/>
        <v>11</v>
      </c>
    </row>
    <row r="344" spans="1:19">
      <c r="A344" s="119"/>
      <c r="E344" s="98">
        <f t="shared" si="51"/>
        <v>343</v>
      </c>
      <c r="F344" s="99"/>
      <c r="K344" s="114">
        <f t="shared" si="58"/>
        <v>16.154799632355665</v>
      </c>
      <c r="L344" s="115">
        <f t="shared" si="59"/>
        <v>16.203799632355665</v>
      </c>
      <c r="M344" s="98">
        <f t="shared" si="52"/>
        <v>16.154299632355666</v>
      </c>
      <c r="N344" s="116">
        <f t="shared" si="53"/>
        <v>16.204299632355664</v>
      </c>
      <c r="O344" s="117">
        <f t="shared" si="54"/>
        <v>16.179299632355665</v>
      </c>
      <c r="P344" s="98">
        <f t="shared" si="55"/>
        <v>0</v>
      </c>
      <c r="Q344" s="118">
        <f t="shared" si="56"/>
        <v>0</v>
      </c>
      <c r="R344" s="98">
        <f t="shared" si="60"/>
        <v>11</v>
      </c>
      <c r="S344" s="119">
        <f t="shared" si="57"/>
        <v>11</v>
      </c>
    </row>
    <row r="345" spans="1:19">
      <c r="A345" s="119"/>
      <c r="E345" s="98">
        <f t="shared" si="51"/>
        <v>344</v>
      </c>
      <c r="F345" s="99"/>
      <c r="K345" s="114">
        <f t="shared" si="58"/>
        <v>16.204799632355666</v>
      </c>
      <c r="L345" s="115">
        <f t="shared" si="59"/>
        <v>16.253799632355665</v>
      </c>
      <c r="M345" s="98">
        <f t="shared" si="52"/>
        <v>16.204299632355667</v>
      </c>
      <c r="N345" s="116">
        <f t="shared" si="53"/>
        <v>16.254299632355664</v>
      </c>
      <c r="O345" s="117">
        <f t="shared" si="54"/>
        <v>16.229299632355666</v>
      </c>
      <c r="P345" s="98">
        <f t="shared" si="55"/>
        <v>0</v>
      </c>
      <c r="Q345" s="118">
        <f t="shared" si="56"/>
        <v>0</v>
      </c>
      <c r="R345" s="98">
        <f t="shared" si="60"/>
        <v>11</v>
      </c>
      <c r="S345" s="119">
        <f t="shared" si="57"/>
        <v>11</v>
      </c>
    </row>
    <row r="346" spans="1:19">
      <c r="A346" s="119"/>
      <c r="E346" s="98">
        <f t="shared" si="51"/>
        <v>345</v>
      </c>
      <c r="F346" s="99"/>
      <c r="K346" s="114">
        <f t="shared" si="58"/>
        <v>16.254799632355667</v>
      </c>
      <c r="L346" s="115">
        <f t="shared" si="59"/>
        <v>16.303799632355666</v>
      </c>
      <c r="M346" s="98">
        <f t="shared" si="52"/>
        <v>16.254299632355668</v>
      </c>
      <c r="N346" s="116">
        <f t="shared" si="53"/>
        <v>16.304299632355665</v>
      </c>
      <c r="O346" s="117">
        <f t="shared" si="54"/>
        <v>16.279299632355666</v>
      </c>
      <c r="P346" s="98">
        <f t="shared" si="55"/>
        <v>0</v>
      </c>
      <c r="Q346" s="118">
        <f t="shared" si="56"/>
        <v>0</v>
      </c>
      <c r="R346" s="98">
        <f t="shared" si="60"/>
        <v>11</v>
      </c>
      <c r="S346" s="119">
        <f t="shared" si="57"/>
        <v>11</v>
      </c>
    </row>
    <row r="347" spans="1:19">
      <c r="A347" s="119"/>
      <c r="E347" s="98">
        <f t="shared" si="51"/>
        <v>346</v>
      </c>
      <c r="F347" s="99"/>
      <c r="K347" s="114">
        <f t="shared" si="58"/>
        <v>16.304799632355667</v>
      </c>
      <c r="L347" s="115">
        <f t="shared" si="59"/>
        <v>16.353799632355667</v>
      </c>
      <c r="M347" s="98">
        <f t="shared" si="52"/>
        <v>16.304299632355669</v>
      </c>
      <c r="N347" s="116">
        <f t="shared" si="53"/>
        <v>16.354299632355666</v>
      </c>
      <c r="O347" s="117">
        <f t="shared" si="54"/>
        <v>16.329299632355667</v>
      </c>
      <c r="P347" s="98">
        <f t="shared" si="55"/>
        <v>0</v>
      </c>
      <c r="Q347" s="118">
        <f t="shared" si="56"/>
        <v>0</v>
      </c>
      <c r="R347" s="98">
        <f t="shared" si="60"/>
        <v>11</v>
      </c>
      <c r="S347" s="119">
        <f t="shared" si="57"/>
        <v>11</v>
      </c>
    </row>
    <row r="348" spans="1:19">
      <c r="A348" s="119"/>
      <c r="E348" s="98">
        <f t="shared" si="51"/>
        <v>347</v>
      </c>
      <c r="F348" s="99"/>
      <c r="K348" s="114">
        <f t="shared" si="58"/>
        <v>16.354799632355668</v>
      </c>
      <c r="L348" s="115">
        <f t="shared" si="59"/>
        <v>16.403799632355668</v>
      </c>
      <c r="M348" s="98">
        <f t="shared" si="52"/>
        <v>16.354299632355669</v>
      </c>
      <c r="N348" s="116">
        <f t="shared" si="53"/>
        <v>16.404299632355666</v>
      </c>
      <c r="O348" s="117">
        <f t="shared" si="54"/>
        <v>16.379299632355668</v>
      </c>
      <c r="P348" s="98">
        <f t="shared" si="55"/>
        <v>0</v>
      </c>
      <c r="Q348" s="118">
        <f t="shared" si="56"/>
        <v>0</v>
      </c>
      <c r="R348" s="98">
        <f t="shared" si="60"/>
        <v>11</v>
      </c>
      <c r="S348" s="119">
        <f t="shared" si="57"/>
        <v>11</v>
      </c>
    </row>
    <row r="349" spans="1:19">
      <c r="A349" s="119"/>
      <c r="E349" s="98">
        <f t="shared" si="51"/>
        <v>348</v>
      </c>
      <c r="F349" s="99"/>
      <c r="K349" s="114">
        <f t="shared" si="58"/>
        <v>16.404799632355669</v>
      </c>
      <c r="L349" s="115">
        <f t="shared" si="59"/>
        <v>16.453799632355668</v>
      </c>
      <c r="M349" s="98">
        <f t="shared" si="52"/>
        <v>16.40429963235567</v>
      </c>
      <c r="N349" s="116">
        <f t="shared" si="53"/>
        <v>16.454299632355667</v>
      </c>
      <c r="O349" s="117">
        <f t="shared" si="54"/>
        <v>16.429299632355669</v>
      </c>
      <c r="P349" s="98">
        <f t="shared" si="55"/>
        <v>0</v>
      </c>
      <c r="Q349" s="118">
        <f t="shared" si="56"/>
        <v>0</v>
      </c>
      <c r="R349" s="98">
        <f t="shared" si="60"/>
        <v>11</v>
      </c>
      <c r="S349" s="119">
        <f t="shared" si="57"/>
        <v>11</v>
      </c>
    </row>
    <row r="350" spans="1:19">
      <c r="A350" s="119"/>
      <c r="E350" s="98">
        <f t="shared" si="51"/>
        <v>349</v>
      </c>
      <c r="F350" s="99"/>
      <c r="K350" s="114">
        <f t="shared" si="58"/>
        <v>16.45479963235567</v>
      </c>
      <c r="L350" s="115">
        <f t="shared" si="59"/>
        <v>16.503799632355669</v>
      </c>
      <c r="M350" s="98">
        <f t="shared" si="52"/>
        <v>16.454299632355671</v>
      </c>
      <c r="N350" s="116">
        <f t="shared" si="53"/>
        <v>16.504299632355668</v>
      </c>
      <c r="O350" s="117">
        <f t="shared" si="54"/>
        <v>16.479299632355669</v>
      </c>
      <c r="P350" s="98">
        <f t="shared" si="55"/>
        <v>0</v>
      </c>
      <c r="Q350" s="118">
        <f t="shared" si="56"/>
        <v>0</v>
      </c>
      <c r="R350" s="98">
        <f t="shared" si="60"/>
        <v>11</v>
      </c>
      <c r="S350" s="119">
        <f t="shared" si="57"/>
        <v>11</v>
      </c>
    </row>
    <row r="351" spans="1:19">
      <c r="A351" s="119"/>
      <c r="E351" s="98">
        <f t="shared" si="51"/>
        <v>350</v>
      </c>
      <c r="F351" s="99"/>
      <c r="K351" s="114">
        <f t="shared" si="58"/>
        <v>16.50479963235567</v>
      </c>
      <c r="L351" s="115">
        <f t="shared" si="59"/>
        <v>16.55379963235567</v>
      </c>
      <c r="M351" s="98">
        <f t="shared" si="52"/>
        <v>16.504299632355671</v>
      </c>
      <c r="N351" s="116">
        <f t="shared" si="53"/>
        <v>16.554299632355669</v>
      </c>
      <c r="O351" s="117">
        <f t="shared" si="54"/>
        <v>16.52929963235567</v>
      </c>
      <c r="P351" s="98">
        <f t="shared" si="55"/>
        <v>0</v>
      </c>
      <c r="Q351" s="118">
        <f t="shared" si="56"/>
        <v>0</v>
      </c>
      <c r="R351" s="98">
        <f t="shared" si="60"/>
        <v>11</v>
      </c>
      <c r="S351" s="119">
        <f t="shared" si="57"/>
        <v>11</v>
      </c>
    </row>
    <row r="352" spans="1:19">
      <c r="A352" s="119"/>
      <c r="E352" s="98">
        <f t="shared" si="51"/>
        <v>351</v>
      </c>
      <c r="F352" s="99"/>
      <c r="K352" s="114">
        <f t="shared" si="58"/>
        <v>16.554799632355671</v>
      </c>
      <c r="L352" s="115">
        <f t="shared" si="59"/>
        <v>16.60379963235567</v>
      </c>
      <c r="M352" s="98">
        <f t="shared" si="52"/>
        <v>16.554299632355672</v>
      </c>
      <c r="N352" s="116">
        <f t="shared" si="53"/>
        <v>16.604299632355669</v>
      </c>
      <c r="O352" s="117">
        <f t="shared" si="54"/>
        <v>16.579299632355671</v>
      </c>
      <c r="P352" s="98">
        <f t="shared" si="55"/>
        <v>0</v>
      </c>
      <c r="Q352" s="118">
        <f t="shared" si="56"/>
        <v>0</v>
      </c>
      <c r="R352" s="98">
        <f t="shared" si="60"/>
        <v>11</v>
      </c>
      <c r="S352" s="119">
        <f t="shared" si="57"/>
        <v>11</v>
      </c>
    </row>
    <row r="353" spans="1:19">
      <c r="A353" s="119"/>
      <c r="E353" s="98">
        <f t="shared" si="51"/>
        <v>352</v>
      </c>
      <c r="F353" s="99"/>
      <c r="K353" s="114">
        <f t="shared" si="58"/>
        <v>16.604799632355672</v>
      </c>
      <c r="L353" s="115">
        <f t="shared" si="59"/>
        <v>16.653799632355671</v>
      </c>
      <c r="M353" s="98">
        <f t="shared" si="52"/>
        <v>16.604299632355673</v>
      </c>
      <c r="N353" s="116">
        <f t="shared" si="53"/>
        <v>16.65429963235567</v>
      </c>
      <c r="O353" s="117">
        <f t="shared" si="54"/>
        <v>16.629299632355671</v>
      </c>
      <c r="P353" s="98">
        <f t="shared" si="55"/>
        <v>0</v>
      </c>
      <c r="Q353" s="118">
        <f t="shared" si="56"/>
        <v>0</v>
      </c>
      <c r="R353" s="98">
        <f t="shared" si="60"/>
        <v>11</v>
      </c>
      <c r="S353" s="119">
        <f t="shared" si="57"/>
        <v>11</v>
      </c>
    </row>
    <row r="354" spans="1:19">
      <c r="A354" s="119"/>
      <c r="E354" s="98">
        <f t="shared" si="51"/>
        <v>353</v>
      </c>
      <c r="F354" s="99"/>
      <c r="K354" s="114">
        <f t="shared" si="58"/>
        <v>16.654799632355672</v>
      </c>
      <c r="L354" s="115">
        <f t="shared" si="59"/>
        <v>16.703799632355672</v>
      </c>
      <c r="M354" s="98">
        <f t="shared" si="52"/>
        <v>16.654299632355674</v>
      </c>
      <c r="N354" s="116">
        <f t="shared" si="53"/>
        <v>16.704299632355671</v>
      </c>
      <c r="O354" s="117">
        <f t="shared" si="54"/>
        <v>16.679299632355672</v>
      </c>
      <c r="P354" s="98">
        <f t="shared" si="55"/>
        <v>0</v>
      </c>
      <c r="Q354" s="118">
        <f t="shared" si="56"/>
        <v>0</v>
      </c>
      <c r="R354" s="98">
        <f t="shared" si="60"/>
        <v>11</v>
      </c>
      <c r="S354" s="119">
        <f t="shared" si="57"/>
        <v>11</v>
      </c>
    </row>
    <row r="355" spans="1:19">
      <c r="A355" s="119"/>
      <c r="E355" s="98">
        <f t="shared" si="51"/>
        <v>354</v>
      </c>
      <c r="F355" s="99"/>
      <c r="K355" s="114">
        <f t="shared" si="58"/>
        <v>16.704799632355673</v>
      </c>
      <c r="L355" s="115">
        <f t="shared" si="59"/>
        <v>16.753799632355673</v>
      </c>
      <c r="M355" s="98">
        <f t="shared" si="52"/>
        <v>16.704299632355674</v>
      </c>
      <c r="N355" s="116">
        <f t="shared" si="53"/>
        <v>16.754299632355671</v>
      </c>
      <c r="O355" s="117">
        <f t="shared" si="54"/>
        <v>16.729299632355673</v>
      </c>
      <c r="P355" s="98">
        <f t="shared" si="55"/>
        <v>0</v>
      </c>
      <c r="Q355" s="118">
        <f t="shared" si="56"/>
        <v>0</v>
      </c>
      <c r="R355" s="98">
        <f t="shared" si="60"/>
        <v>11</v>
      </c>
      <c r="S355" s="119">
        <f t="shared" si="57"/>
        <v>11</v>
      </c>
    </row>
    <row r="356" spans="1:19">
      <c r="A356" s="119"/>
      <c r="E356" s="98">
        <f t="shared" si="51"/>
        <v>355</v>
      </c>
      <c r="F356" s="99"/>
      <c r="K356" s="114">
        <f t="shared" si="58"/>
        <v>16.754799632355674</v>
      </c>
      <c r="L356" s="115">
        <f t="shared" si="59"/>
        <v>16.803799632355673</v>
      </c>
      <c r="M356" s="98">
        <f t="shared" si="52"/>
        <v>16.754299632355675</v>
      </c>
      <c r="N356" s="116">
        <f t="shared" si="53"/>
        <v>16.804299632355672</v>
      </c>
      <c r="O356" s="117">
        <f t="shared" si="54"/>
        <v>16.779299632355674</v>
      </c>
      <c r="P356" s="98">
        <f t="shared" si="55"/>
        <v>0</v>
      </c>
      <c r="Q356" s="118">
        <f t="shared" si="56"/>
        <v>0</v>
      </c>
      <c r="R356" s="98">
        <f t="shared" si="60"/>
        <v>11</v>
      </c>
      <c r="S356" s="119">
        <f t="shared" si="57"/>
        <v>11</v>
      </c>
    </row>
    <row r="357" spans="1:19">
      <c r="A357" s="119"/>
      <c r="E357" s="98">
        <f t="shared" si="51"/>
        <v>356</v>
      </c>
      <c r="F357" s="99"/>
      <c r="K357" s="114">
        <f t="shared" si="58"/>
        <v>16.804799632355675</v>
      </c>
      <c r="L357" s="115">
        <f t="shared" si="59"/>
        <v>16.853799632355674</v>
      </c>
      <c r="M357" s="98">
        <f t="shared" si="52"/>
        <v>16.804299632355676</v>
      </c>
      <c r="N357" s="116">
        <f t="shared" si="53"/>
        <v>16.854299632355673</v>
      </c>
      <c r="O357" s="117">
        <f t="shared" si="54"/>
        <v>16.829299632355674</v>
      </c>
      <c r="P357" s="98">
        <f t="shared" si="55"/>
        <v>0</v>
      </c>
      <c r="Q357" s="118">
        <f t="shared" si="56"/>
        <v>0</v>
      </c>
      <c r="R357" s="98">
        <f t="shared" si="60"/>
        <v>11</v>
      </c>
      <c r="S357" s="119">
        <f t="shared" si="57"/>
        <v>11</v>
      </c>
    </row>
    <row r="358" spans="1:19">
      <c r="A358" s="119"/>
      <c r="E358" s="98">
        <f t="shared" si="51"/>
        <v>357</v>
      </c>
      <c r="F358" s="99"/>
      <c r="K358" s="114">
        <f t="shared" si="58"/>
        <v>16.854799632355675</v>
      </c>
      <c r="L358" s="115">
        <f t="shared" si="59"/>
        <v>16.903799632355675</v>
      </c>
      <c r="M358" s="98">
        <f t="shared" si="52"/>
        <v>16.854299632355676</v>
      </c>
      <c r="N358" s="116">
        <f t="shared" si="53"/>
        <v>16.904299632355674</v>
      </c>
      <c r="O358" s="117">
        <f t="shared" si="54"/>
        <v>16.879299632355675</v>
      </c>
      <c r="P358" s="98">
        <f t="shared" si="55"/>
        <v>0</v>
      </c>
      <c r="Q358" s="118">
        <f t="shared" si="56"/>
        <v>0</v>
      </c>
      <c r="R358" s="98">
        <f t="shared" si="60"/>
        <v>11</v>
      </c>
      <c r="S358" s="119">
        <f t="shared" si="57"/>
        <v>11</v>
      </c>
    </row>
    <row r="359" spans="1:19">
      <c r="A359" s="119"/>
      <c r="E359" s="98">
        <f t="shared" si="51"/>
        <v>358</v>
      </c>
      <c r="F359" s="99"/>
      <c r="K359" s="114">
        <f t="shared" si="58"/>
        <v>16.904799632355676</v>
      </c>
      <c r="L359" s="115">
        <f t="shared" si="59"/>
        <v>16.953799632355675</v>
      </c>
      <c r="M359" s="98">
        <f t="shared" si="52"/>
        <v>16.904299632355677</v>
      </c>
      <c r="N359" s="116">
        <f t="shared" si="53"/>
        <v>16.954299632355674</v>
      </c>
      <c r="O359" s="117">
        <f t="shared" si="54"/>
        <v>16.929299632355676</v>
      </c>
      <c r="P359" s="98">
        <f t="shared" si="55"/>
        <v>0</v>
      </c>
      <c r="Q359" s="118">
        <f t="shared" si="56"/>
        <v>0</v>
      </c>
      <c r="R359" s="98">
        <f t="shared" si="60"/>
        <v>11</v>
      </c>
      <c r="S359" s="119">
        <f t="shared" si="57"/>
        <v>11</v>
      </c>
    </row>
    <row r="360" spans="1:19">
      <c r="A360" s="119"/>
      <c r="E360" s="98">
        <f t="shared" si="51"/>
        <v>359</v>
      </c>
      <c r="F360" s="99"/>
      <c r="K360" s="114">
        <f t="shared" si="58"/>
        <v>16.954799632355677</v>
      </c>
      <c r="L360" s="115">
        <f t="shared" si="59"/>
        <v>17.003799632355676</v>
      </c>
      <c r="M360" s="98">
        <f t="shared" si="52"/>
        <v>16.954299632355678</v>
      </c>
      <c r="N360" s="116">
        <f t="shared" si="53"/>
        <v>17.004299632355675</v>
      </c>
      <c r="O360" s="117">
        <f t="shared" si="54"/>
        <v>16.979299632355676</v>
      </c>
      <c r="P360" s="98">
        <f t="shared" si="55"/>
        <v>0</v>
      </c>
      <c r="Q360" s="118">
        <f t="shared" si="56"/>
        <v>0</v>
      </c>
      <c r="R360" s="98">
        <f t="shared" si="60"/>
        <v>11</v>
      </c>
      <c r="S360" s="119">
        <f t="shared" si="57"/>
        <v>11</v>
      </c>
    </row>
    <row r="361" spans="1:19">
      <c r="A361" s="119"/>
      <c r="E361" s="98">
        <f t="shared" si="51"/>
        <v>360</v>
      </c>
      <c r="F361" s="99"/>
      <c r="K361" s="114">
        <f t="shared" si="58"/>
        <v>17.004799632355677</v>
      </c>
      <c r="L361" s="115">
        <f t="shared" si="59"/>
        <v>17.053799632355677</v>
      </c>
      <c r="M361" s="98">
        <f t="shared" si="52"/>
        <v>17.004299632355679</v>
      </c>
      <c r="N361" s="116">
        <f t="shared" si="53"/>
        <v>17.054299632355676</v>
      </c>
      <c r="O361" s="117">
        <f t="shared" si="54"/>
        <v>17.029299632355677</v>
      </c>
      <c r="P361" s="98">
        <f t="shared" si="55"/>
        <v>0</v>
      </c>
      <c r="Q361" s="118">
        <f t="shared" si="56"/>
        <v>0</v>
      </c>
      <c r="R361" s="98">
        <f t="shared" si="60"/>
        <v>11</v>
      </c>
      <c r="S361" s="119">
        <f t="shared" si="57"/>
        <v>11</v>
      </c>
    </row>
    <row r="362" spans="1:19">
      <c r="A362" s="119"/>
      <c r="E362" s="98">
        <f t="shared" si="51"/>
        <v>361</v>
      </c>
      <c r="F362" s="99"/>
      <c r="K362" s="114">
        <f t="shared" si="58"/>
        <v>17.054799632355678</v>
      </c>
      <c r="L362" s="115">
        <f t="shared" si="59"/>
        <v>17.103799632355678</v>
      </c>
      <c r="M362" s="98">
        <f t="shared" si="52"/>
        <v>17.054299632355679</v>
      </c>
      <c r="N362" s="116">
        <f t="shared" si="53"/>
        <v>17.104299632355676</v>
      </c>
      <c r="O362" s="117">
        <f t="shared" si="54"/>
        <v>17.079299632355678</v>
      </c>
      <c r="P362" s="98">
        <f t="shared" si="55"/>
        <v>0</v>
      </c>
      <c r="Q362" s="118">
        <f t="shared" si="56"/>
        <v>0</v>
      </c>
      <c r="R362" s="98">
        <f t="shared" si="60"/>
        <v>11</v>
      </c>
      <c r="S362" s="119">
        <f t="shared" si="57"/>
        <v>11</v>
      </c>
    </row>
    <row r="363" spans="1:19">
      <c r="A363" s="119"/>
      <c r="E363" s="98">
        <f t="shared" si="51"/>
        <v>362</v>
      </c>
      <c r="F363" s="99"/>
      <c r="K363" s="114">
        <f t="shared" si="58"/>
        <v>17.104799632355679</v>
      </c>
      <c r="L363" s="115">
        <f t="shared" si="59"/>
        <v>17.153799632355678</v>
      </c>
      <c r="M363" s="98">
        <f t="shared" si="52"/>
        <v>17.10429963235568</v>
      </c>
      <c r="N363" s="116">
        <f t="shared" si="53"/>
        <v>17.154299632355677</v>
      </c>
      <c r="O363" s="117">
        <f t="shared" si="54"/>
        <v>17.129299632355679</v>
      </c>
      <c r="P363" s="98">
        <f t="shared" si="55"/>
        <v>0</v>
      </c>
      <c r="Q363" s="118">
        <f t="shared" si="56"/>
        <v>0</v>
      </c>
      <c r="R363" s="98">
        <f t="shared" si="60"/>
        <v>11</v>
      </c>
      <c r="S363" s="119">
        <f t="shared" si="57"/>
        <v>11</v>
      </c>
    </row>
    <row r="364" spans="1:19">
      <c r="A364" s="119"/>
      <c r="E364" s="98">
        <f t="shared" si="51"/>
        <v>363</v>
      </c>
      <c r="F364" s="99"/>
      <c r="K364" s="114">
        <f t="shared" si="58"/>
        <v>17.15479963235568</v>
      </c>
      <c r="L364" s="115">
        <f t="shared" si="59"/>
        <v>17.203799632355679</v>
      </c>
      <c r="M364" s="98">
        <f t="shared" si="52"/>
        <v>17.154299632355681</v>
      </c>
      <c r="N364" s="116">
        <f t="shared" si="53"/>
        <v>17.204299632355678</v>
      </c>
      <c r="O364" s="117">
        <f t="shared" si="54"/>
        <v>17.179299632355679</v>
      </c>
      <c r="P364" s="98">
        <f t="shared" si="55"/>
        <v>0</v>
      </c>
      <c r="Q364" s="118">
        <f t="shared" si="56"/>
        <v>0</v>
      </c>
      <c r="R364" s="98">
        <f t="shared" si="60"/>
        <v>11</v>
      </c>
      <c r="S364" s="119">
        <f t="shared" si="57"/>
        <v>11</v>
      </c>
    </row>
    <row r="365" spans="1:19">
      <c r="A365" s="119"/>
      <c r="E365" s="98">
        <f t="shared" si="51"/>
        <v>364</v>
      </c>
      <c r="F365" s="99"/>
      <c r="K365" s="114">
        <f t="shared" si="58"/>
        <v>17.20479963235568</v>
      </c>
      <c r="L365" s="115">
        <f t="shared" si="59"/>
        <v>17.25379963235568</v>
      </c>
      <c r="M365" s="98">
        <f t="shared" si="52"/>
        <v>17.204299632355681</v>
      </c>
      <c r="N365" s="116">
        <f t="shared" si="53"/>
        <v>17.254299632355679</v>
      </c>
      <c r="O365" s="117">
        <f t="shared" si="54"/>
        <v>17.22929963235568</v>
      </c>
      <c r="P365" s="98">
        <f t="shared" si="55"/>
        <v>0</v>
      </c>
      <c r="Q365" s="118">
        <f t="shared" si="56"/>
        <v>0</v>
      </c>
      <c r="R365" s="98">
        <f t="shared" si="60"/>
        <v>11</v>
      </c>
      <c r="S365" s="119">
        <f t="shared" si="57"/>
        <v>11</v>
      </c>
    </row>
    <row r="366" spans="1:19">
      <c r="A366" s="119"/>
      <c r="E366" s="98">
        <f t="shared" si="51"/>
        <v>365</v>
      </c>
      <c r="F366" s="99"/>
      <c r="K366" s="114">
        <f t="shared" si="58"/>
        <v>17.254799632355681</v>
      </c>
      <c r="L366" s="115">
        <f t="shared" si="59"/>
        <v>17.30379963235568</v>
      </c>
      <c r="M366" s="98">
        <f t="shared" si="52"/>
        <v>17.254299632355682</v>
      </c>
      <c r="N366" s="116">
        <f t="shared" si="53"/>
        <v>17.304299632355679</v>
      </c>
      <c r="O366" s="117">
        <f t="shared" si="54"/>
        <v>17.279299632355681</v>
      </c>
      <c r="P366" s="98">
        <f t="shared" si="55"/>
        <v>0</v>
      </c>
      <c r="Q366" s="118">
        <f t="shared" si="56"/>
        <v>0</v>
      </c>
      <c r="R366" s="98">
        <f t="shared" si="60"/>
        <v>11</v>
      </c>
      <c r="S366" s="119">
        <f t="shared" si="57"/>
        <v>11</v>
      </c>
    </row>
    <row r="367" spans="1:19">
      <c r="A367" s="119"/>
      <c r="E367" s="98">
        <f t="shared" si="51"/>
        <v>366</v>
      </c>
      <c r="F367" s="99"/>
      <c r="K367" s="114">
        <f t="shared" si="58"/>
        <v>17.304799632355682</v>
      </c>
      <c r="L367" s="115">
        <f t="shared" si="59"/>
        <v>17.353799632355681</v>
      </c>
      <c r="M367" s="98">
        <f t="shared" si="52"/>
        <v>17.304299632355683</v>
      </c>
      <c r="N367" s="116">
        <f t="shared" si="53"/>
        <v>17.35429963235568</v>
      </c>
      <c r="O367" s="117">
        <f t="shared" si="54"/>
        <v>17.329299632355681</v>
      </c>
      <c r="P367" s="98">
        <f t="shared" si="55"/>
        <v>0</v>
      </c>
      <c r="Q367" s="118">
        <f t="shared" si="56"/>
        <v>0</v>
      </c>
      <c r="R367" s="98">
        <f t="shared" si="60"/>
        <v>11</v>
      </c>
      <c r="S367" s="119">
        <f t="shared" si="57"/>
        <v>11</v>
      </c>
    </row>
    <row r="368" spans="1:19">
      <c r="A368" s="119"/>
      <c r="E368" s="98">
        <f t="shared" si="51"/>
        <v>367</v>
      </c>
      <c r="F368" s="99"/>
      <c r="K368" s="114">
        <f t="shared" si="58"/>
        <v>17.354799632355682</v>
      </c>
      <c r="L368" s="115">
        <f t="shared" si="59"/>
        <v>17.403799632355682</v>
      </c>
      <c r="M368" s="98">
        <f t="shared" si="52"/>
        <v>17.354299632355684</v>
      </c>
      <c r="N368" s="116">
        <f t="shared" si="53"/>
        <v>17.404299632355681</v>
      </c>
      <c r="O368" s="117">
        <f t="shared" si="54"/>
        <v>17.379299632355682</v>
      </c>
      <c r="P368" s="98">
        <f t="shared" si="55"/>
        <v>0</v>
      </c>
      <c r="Q368" s="118">
        <f t="shared" si="56"/>
        <v>0</v>
      </c>
      <c r="R368" s="98">
        <f t="shared" si="60"/>
        <v>11</v>
      </c>
      <c r="S368" s="119">
        <f t="shared" si="57"/>
        <v>11</v>
      </c>
    </row>
    <row r="369" spans="1:19">
      <c r="A369" s="119"/>
      <c r="E369" s="98">
        <f t="shared" si="51"/>
        <v>368</v>
      </c>
      <c r="F369" s="99"/>
      <c r="K369" s="114">
        <f t="shared" si="58"/>
        <v>17.404799632355683</v>
      </c>
      <c r="L369" s="115">
        <f t="shared" si="59"/>
        <v>17.453799632355683</v>
      </c>
      <c r="M369" s="98">
        <f t="shared" si="52"/>
        <v>17.404299632355684</v>
      </c>
      <c r="N369" s="116">
        <f t="shared" si="53"/>
        <v>17.454299632355681</v>
      </c>
      <c r="O369" s="117">
        <f t="shared" si="54"/>
        <v>17.429299632355683</v>
      </c>
      <c r="P369" s="98">
        <f t="shared" si="55"/>
        <v>0</v>
      </c>
      <c r="Q369" s="118">
        <f t="shared" si="56"/>
        <v>0</v>
      </c>
      <c r="R369" s="98">
        <f t="shared" si="60"/>
        <v>11</v>
      </c>
      <c r="S369" s="119">
        <f t="shared" si="57"/>
        <v>11</v>
      </c>
    </row>
    <row r="370" spans="1:19">
      <c r="A370" s="119"/>
      <c r="E370" s="98">
        <f t="shared" si="51"/>
        <v>369</v>
      </c>
      <c r="F370" s="99"/>
      <c r="K370" s="114">
        <f t="shared" si="58"/>
        <v>17.454799632355684</v>
      </c>
      <c r="L370" s="115">
        <f t="shared" si="59"/>
        <v>17.503799632355683</v>
      </c>
      <c r="M370" s="98">
        <f t="shared" si="52"/>
        <v>17.454299632355685</v>
      </c>
      <c r="N370" s="116">
        <f t="shared" si="53"/>
        <v>17.504299632355682</v>
      </c>
      <c r="O370" s="117">
        <f t="shared" si="54"/>
        <v>17.479299632355684</v>
      </c>
      <c r="P370" s="98">
        <f t="shared" si="55"/>
        <v>0</v>
      </c>
      <c r="Q370" s="118">
        <f t="shared" si="56"/>
        <v>0</v>
      </c>
      <c r="R370" s="98">
        <f t="shared" si="60"/>
        <v>11</v>
      </c>
      <c r="S370" s="119">
        <f t="shared" si="57"/>
        <v>11</v>
      </c>
    </row>
    <row r="371" spans="1:19">
      <c r="A371" s="119"/>
      <c r="E371" s="98">
        <f t="shared" si="51"/>
        <v>370</v>
      </c>
      <c r="F371" s="99"/>
      <c r="K371" s="114">
        <f t="shared" si="58"/>
        <v>17.504799632355684</v>
      </c>
      <c r="L371" s="115">
        <f t="shared" si="59"/>
        <v>17.553799632355684</v>
      </c>
      <c r="M371" s="98">
        <f t="shared" si="52"/>
        <v>17.504299632355686</v>
      </c>
      <c r="N371" s="116">
        <f t="shared" si="53"/>
        <v>17.554299632355683</v>
      </c>
      <c r="O371" s="117">
        <f t="shared" si="54"/>
        <v>17.529299632355684</v>
      </c>
      <c r="P371" s="98">
        <f t="shared" si="55"/>
        <v>0</v>
      </c>
      <c r="Q371" s="118">
        <f t="shared" si="56"/>
        <v>0</v>
      </c>
      <c r="R371" s="98">
        <f t="shared" si="60"/>
        <v>11</v>
      </c>
      <c r="S371" s="119">
        <f t="shared" si="57"/>
        <v>11</v>
      </c>
    </row>
    <row r="372" spans="1:19">
      <c r="A372" s="119"/>
      <c r="E372" s="98">
        <f t="shared" si="51"/>
        <v>371</v>
      </c>
      <c r="F372" s="99"/>
      <c r="K372" s="114">
        <f t="shared" si="58"/>
        <v>17.554799632355685</v>
      </c>
      <c r="L372" s="115">
        <f t="shared" si="59"/>
        <v>17.603799632355685</v>
      </c>
      <c r="M372" s="98">
        <f t="shared" si="52"/>
        <v>17.554299632355686</v>
      </c>
      <c r="N372" s="116">
        <f t="shared" si="53"/>
        <v>17.604299632355684</v>
      </c>
      <c r="O372" s="117">
        <f t="shared" si="54"/>
        <v>17.579299632355685</v>
      </c>
      <c r="P372" s="98">
        <f t="shared" si="55"/>
        <v>0</v>
      </c>
      <c r="Q372" s="118">
        <f t="shared" si="56"/>
        <v>0</v>
      </c>
      <c r="R372" s="98">
        <f t="shared" si="60"/>
        <v>11</v>
      </c>
      <c r="S372" s="119">
        <f t="shared" si="57"/>
        <v>11</v>
      </c>
    </row>
    <row r="373" spans="1:19">
      <c r="A373" s="119"/>
      <c r="E373" s="98">
        <f t="shared" si="51"/>
        <v>372</v>
      </c>
      <c r="F373" s="99"/>
      <c r="K373" s="114">
        <f t="shared" si="58"/>
        <v>17.604799632355686</v>
      </c>
      <c r="L373" s="115">
        <f t="shared" si="59"/>
        <v>17.653799632355685</v>
      </c>
      <c r="M373" s="98">
        <f t="shared" si="52"/>
        <v>17.604299632355687</v>
      </c>
      <c r="N373" s="116">
        <f t="shared" si="53"/>
        <v>17.654299632355684</v>
      </c>
      <c r="O373" s="117">
        <f t="shared" si="54"/>
        <v>17.629299632355686</v>
      </c>
      <c r="P373" s="98">
        <f t="shared" si="55"/>
        <v>0</v>
      </c>
      <c r="Q373" s="118">
        <f t="shared" si="56"/>
        <v>0</v>
      </c>
      <c r="R373" s="98">
        <f t="shared" si="60"/>
        <v>11</v>
      </c>
      <c r="S373" s="119">
        <f t="shared" si="57"/>
        <v>11</v>
      </c>
    </row>
    <row r="374" spans="1:19">
      <c r="A374" s="119"/>
      <c r="E374" s="98">
        <f t="shared" si="51"/>
        <v>373</v>
      </c>
      <c r="F374" s="99"/>
      <c r="K374" s="114">
        <f t="shared" si="58"/>
        <v>17.654799632355687</v>
      </c>
      <c r="L374" s="115">
        <f t="shared" si="59"/>
        <v>17.703799632355686</v>
      </c>
      <c r="M374" s="98">
        <f t="shared" si="52"/>
        <v>17.654299632355688</v>
      </c>
      <c r="N374" s="116">
        <f t="shared" si="53"/>
        <v>17.704299632355685</v>
      </c>
      <c r="O374" s="117">
        <f t="shared" si="54"/>
        <v>17.679299632355686</v>
      </c>
      <c r="P374" s="98">
        <f t="shared" si="55"/>
        <v>0</v>
      </c>
      <c r="Q374" s="118">
        <f t="shared" si="56"/>
        <v>0</v>
      </c>
      <c r="R374" s="98">
        <f t="shared" si="60"/>
        <v>11</v>
      </c>
      <c r="S374" s="119">
        <f t="shared" si="57"/>
        <v>11</v>
      </c>
    </row>
    <row r="375" spans="1:19">
      <c r="A375" s="119"/>
      <c r="E375" s="98">
        <f t="shared" si="51"/>
        <v>374</v>
      </c>
      <c r="F375" s="99"/>
      <c r="K375" s="114">
        <f t="shared" si="58"/>
        <v>17.704799632355687</v>
      </c>
      <c r="L375" s="115">
        <f t="shared" si="59"/>
        <v>17.753799632355687</v>
      </c>
      <c r="M375" s="98">
        <f t="shared" si="52"/>
        <v>17.704299632355688</v>
      </c>
      <c r="N375" s="116">
        <f t="shared" si="53"/>
        <v>17.754299632355686</v>
      </c>
      <c r="O375" s="117">
        <f t="shared" si="54"/>
        <v>17.729299632355687</v>
      </c>
      <c r="P375" s="98">
        <f t="shared" si="55"/>
        <v>0</v>
      </c>
      <c r="Q375" s="118">
        <f t="shared" si="56"/>
        <v>0</v>
      </c>
      <c r="R375" s="98">
        <f t="shared" si="60"/>
        <v>11</v>
      </c>
      <c r="S375" s="119">
        <f t="shared" si="57"/>
        <v>11</v>
      </c>
    </row>
    <row r="376" spans="1:19">
      <c r="A376" s="119"/>
      <c r="E376" s="98">
        <f t="shared" si="51"/>
        <v>375</v>
      </c>
      <c r="F376" s="99"/>
      <c r="K376" s="114">
        <f t="shared" si="58"/>
        <v>17.754799632355688</v>
      </c>
      <c r="L376" s="115">
        <f t="shared" si="59"/>
        <v>17.803799632355688</v>
      </c>
      <c r="M376" s="98">
        <f t="shared" si="52"/>
        <v>17.754299632355689</v>
      </c>
      <c r="N376" s="116">
        <f t="shared" si="53"/>
        <v>17.804299632355686</v>
      </c>
      <c r="O376" s="117">
        <f t="shared" si="54"/>
        <v>17.779299632355688</v>
      </c>
      <c r="P376" s="98">
        <f t="shared" si="55"/>
        <v>0</v>
      </c>
      <c r="Q376" s="118">
        <f t="shared" si="56"/>
        <v>0</v>
      </c>
      <c r="R376" s="98">
        <f t="shared" si="60"/>
        <v>11</v>
      </c>
      <c r="S376" s="119">
        <f t="shared" si="57"/>
        <v>11</v>
      </c>
    </row>
    <row r="377" spans="1:19">
      <c r="A377" s="119"/>
      <c r="E377" s="98">
        <f t="shared" si="51"/>
        <v>376</v>
      </c>
      <c r="F377" s="99"/>
      <c r="K377" s="114">
        <f t="shared" si="58"/>
        <v>17.804799632355689</v>
      </c>
      <c r="L377" s="115">
        <f t="shared" si="59"/>
        <v>17.853799632355688</v>
      </c>
      <c r="M377" s="98">
        <f t="shared" si="52"/>
        <v>17.80429963235569</v>
      </c>
      <c r="N377" s="116">
        <f t="shared" si="53"/>
        <v>17.854299632355687</v>
      </c>
      <c r="O377" s="117">
        <f t="shared" si="54"/>
        <v>17.829299632355688</v>
      </c>
      <c r="P377" s="98">
        <f t="shared" si="55"/>
        <v>0</v>
      </c>
      <c r="Q377" s="118">
        <f t="shared" si="56"/>
        <v>0</v>
      </c>
      <c r="R377" s="98">
        <f t="shared" si="60"/>
        <v>11</v>
      </c>
      <c r="S377" s="119">
        <f t="shared" si="57"/>
        <v>11</v>
      </c>
    </row>
    <row r="378" spans="1:19">
      <c r="A378" s="119"/>
      <c r="E378" s="98">
        <f t="shared" si="51"/>
        <v>377</v>
      </c>
      <c r="F378" s="99"/>
      <c r="K378" s="114">
        <f t="shared" si="58"/>
        <v>17.854799632355689</v>
      </c>
      <c r="L378" s="115">
        <f t="shared" si="59"/>
        <v>17.903799632355689</v>
      </c>
      <c r="M378" s="98">
        <f t="shared" si="52"/>
        <v>17.854299632355691</v>
      </c>
      <c r="N378" s="116">
        <f t="shared" si="53"/>
        <v>17.904299632355688</v>
      </c>
      <c r="O378" s="117">
        <f t="shared" si="54"/>
        <v>17.879299632355689</v>
      </c>
      <c r="P378" s="98">
        <f t="shared" si="55"/>
        <v>0</v>
      </c>
      <c r="Q378" s="118">
        <f t="shared" si="56"/>
        <v>0</v>
      </c>
      <c r="R378" s="98">
        <f t="shared" si="60"/>
        <v>11</v>
      </c>
      <c r="S378" s="119">
        <f t="shared" si="57"/>
        <v>11</v>
      </c>
    </row>
    <row r="379" spans="1:19">
      <c r="A379" s="119"/>
      <c r="E379" s="98">
        <f t="shared" si="51"/>
        <v>378</v>
      </c>
      <c r="F379" s="99"/>
      <c r="K379" s="114">
        <f t="shared" si="58"/>
        <v>17.90479963235569</v>
      </c>
      <c r="L379" s="115">
        <f t="shared" si="59"/>
        <v>17.95379963235569</v>
      </c>
      <c r="M379" s="98">
        <f t="shared" si="52"/>
        <v>17.904299632355691</v>
      </c>
      <c r="N379" s="116">
        <f t="shared" si="53"/>
        <v>17.954299632355688</v>
      </c>
      <c r="O379" s="117">
        <f t="shared" si="54"/>
        <v>17.92929963235569</v>
      </c>
      <c r="P379" s="98">
        <f t="shared" si="55"/>
        <v>0</v>
      </c>
      <c r="Q379" s="118">
        <f t="shared" si="56"/>
        <v>0</v>
      </c>
      <c r="R379" s="98">
        <f t="shared" si="60"/>
        <v>11</v>
      </c>
      <c r="S379" s="119">
        <f t="shared" si="57"/>
        <v>11</v>
      </c>
    </row>
    <row r="380" spans="1:19">
      <c r="A380" s="119"/>
      <c r="E380" s="98">
        <f t="shared" si="51"/>
        <v>379</v>
      </c>
      <c r="F380" s="99"/>
      <c r="K380" s="114">
        <f t="shared" si="58"/>
        <v>17.954799632355691</v>
      </c>
      <c r="L380" s="115">
        <f t="shared" si="59"/>
        <v>18.00379963235569</v>
      </c>
      <c r="M380" s="98">
        <f t="shared" si="52"/>
        <v>17.954299632355692</v>
      </c>
      <c r="N380" s="116">
        <f t="shared" si="53"/>
        <v>18.004299632355689</v>
      </c>
      <c r="O380" s="117">
        <f t="shared" si="54"/>
        <v>17.979299632355691</v>
      </c>
      <c r="P380" s="98">
        <f t="shared" si="55"/>
        <v>0</v>
      </c>
      <c r="Q380" s="118">
        <f t="shared" si="56"/>
        <v>0</v>
      </c>
      <c r="R380" s="98">
        <f t="shared" si="60"/>
        <v>11</v>
      </c>
      <c r="S380" s="119">
        <f t="shared" si="57"/>
        <v>11</v>
      </c>
    </row>
    <row r="381" spans="1:19">
      <c r="A381" s="119"/>
      <c r="E381" s="98">
        <f t="shared" si="51"/>
        <v>380</v>
      </c>
      <c r="F381" s="99"/>
      <c r="K381" s="114">
        <f t="shared" si="58"/>
        <v>18.004799632355692</v>
      </c>
      <c r="L381" s="115">
        <f t="shared" si="59"/>
        <v>18.053799632355691</v>
      </c>
      <c r="M381" s="98">
        <f t="shared" si="52"/>
        <v>18.004299632355693</v>
      </c>
      <c r="N381" s="116">
        <f t="shared" si="53"/>
        <v>18.05429963235569</v>
      </c>
      <c r="O381" s="117">
        <f t="shared" si="54"/>
        <v>18.029299632355691</v>
      </c>
      <c r="P381" s="98">
        <f t="shared" si="55"/>
        <v>0</v>
      </c>
      <c r="Q381" s="118">
        <f t="shared" si="56"/>
        <v>0</v>
      </c>
      <c r="R381" s="98">
        <f t="shared" si="60"/>
        <v>11</v>
      </c>
      <c r="S381" s="119">
        <f t="shared" si="57"/>
        <v>11</v>
      </c>
    </row>
    <row r="382" spans="1:19">
      <c r="A382" s="119"/>
      <c r="E382" s="98">
        <f t="shared" si="51"/>
        <v>381</v>
      </c>
      <c r="F382" s="99"/>
      <c r="K382" s="114">
        <f t="shared" si="58"/>
        <v>18.054799632355692</v>
      </c>
      <c r="L382" s="115">
        <f t="shared" si="59"/>
        <v>18.103799632355692</v>
      </c>
      <c r="M382" s="98">
        <f t="shared" si="52"/>
        <v>18.054299632355693</v>
      </c>
      <c r="N382" s="116">
        <f t="shared" si="53"/>
        <v>18.104299632355691</v>
      </c>
      <c r="O382" s="117">
        <f t="shared" si="54"/>
        <v>18.079299632355692</v>
      </c>
      <c r="P382" s="98">
        <f t="shared" si="55"/>
        <v>0</v>
      </c>
      <c r="Q382" s="118">
        <f t="shared" si="56"/>
        <v>0</v>
      </c>
      <c r="R382" s="98">
        <f t="shared" si="60"/>
        <v>11</v>
      </c>
      <c r="S382" s="119">
        <f t="shared" si="57"/>
        <v>11</v>
      </c>
    </row>
    <row r="383" spans="1:19">
      <c r="A383" s="119"/>
      <c r="E383" s="98">
        <f t="shared" si="51"/>
        <v>382</v>
      </c>
      <c r="F383" s="99"/>
      <c r="K383" s="114">
        <f t="shared" si="58"/>
        <v>18.104799632355693</v>
      </c>
      <c r="L383" s="115">
        <f t="shared" si="59"/>
        <v>18.153799632355692</v>
      </c>
      <c r="M383" s="98">
        <f t="shared" si="52"/>
        <v>18.104299632355694</v>
      </c>
      <c r="N383" s="116">
        <f t="shared" si="53"/>
        <v>18.154299632355691</v>
      </c>
      <c r="O383" s="117">
        <f t="shared" si="54"/>
        <v>18.129299632355693</v>
      </c>
      <c r="P383" s="98">
        <f t="shared" si="55"/>
        <v>0</v>
      </c>
      <c r="Q383" s="118">
        <f t="shared" si="56"/>
        <v>0</v>
      </c>
      <c r="R383" s="98">
        <f t="shared" si="60"/>
        <v>11</v>
      </c>
      <c r="S383" s="119">
        <f t="shared" si="57"/>
        <v>11</v>
      </c>
    </row>
    <row r="384" spans="1:19">
      <c r="A384" s="119"/>
      <c r="E384" s="98">
        <f t="shared" si="51"/>
        <v>383</v>
      </c>
      <c r="F384" s="99"/>
      <c r="K384" s="114">
        <f t="shared" si="58"/>
        <v>18.154799632355694</v>
      </c>
      <c r="L384" s="115">
        <f t="shared" si="59"/>
        <v>18.203799632355693</v>
      </c>
      <c r="M384" s="98">
        <f t="shared" si="52"/>
        <v>18.154299632355695</v>
      </c>
      <c r="N384" s="116">
        <f t="shared" si="53"/>
        <v>18.204299632355692</v>
      </c>
      <c r="O384" s="117">
        <f t="shared" si="54"/>
        <v>18.179299632355693</v>
      </c>
      <c r="P384" s="98">
        <f t="shared" si="55"/>
        <v>0</v>
      </c>
      <c r="Q384" s="118">
        <f t="shared" si="56"/>
        <v>0</v>
      </c>
      <c r="R384" s="98">
        <f t="shared" si="60"/>
        <v>11</v>
      </c>
      <c r="S384" s="119">
        <f t="shared" si="57"/>
        <v>11</v>
      </c>
    </row>
    <row r="385" spans="1:19">
      <c r="A385" s="119"/>
      <c r="E385" s="98">
        <f t="shared" si="51"/>
        <v>384</v>
      </c>
      <c r="F385" s="99"/>
      <c r="K385" s="114">
        <f t="shared" si="58"/>
        <v>18.204799632355694</v>
      </c>
      <c r="L385" s="115">
        <f t="shared" si="59"/>
        <v>18.253799632355694</v>
      </c>
      <c r="M385" s="98">
        <f t="shared" si="52"/>
        <v>18.204299632355696</v>
      </c>
      <c r="N385" s="116">
        <f t="shared" si="53"/>
        <v>18.254299632355693</v>
      </c>
      <c r="O385" s="117">
        <f t="shared" si="54"/>
        <v>18.229299632355694</v>
      </c>
      <c r="P385" s="98">
        <f t="shared" si="55"/>
        <v>0</v>
      </c>
      <c r="Q385" s="118">
        <f t="shared" si="56"/>
        <v>0</v>
      </c>
      <c r="R385" s="98">
        <f t="shared" si="60"/>
        <v>11</v>
      </c>
      <c r="S385" s="119">
        <f t="shared" si="57"/>
        <v>11</v>
      </c>
    </row>
    <row r="386" spans="1:19">
      <c r="A386" s="119"/>
      <c r="E386" s="98">
        <f t="shared" si="51"/>
        <v>385</v>
      </c>
      <c r="F386" s="99"/>
      <c r="K386" s="114">
        <f t="shared" si="58"/>
        <v>18.254799632355695</v>
      </c>
      <c r="L386" s="115">
        <f t="shared" si="59"/>
        <v>18.303799632355695</v>
      </c>
      <c r="M386" s="98">
        <f t="shared" si="52"/>
        <v>18.254299632355696</v>
      </c>
      <c r="N386" s="116">
        <f t="shared" si="53"/>
        <v>18.304299632355693</v>
      </c>
      <c r="O386" s="117">
        <f t="shared" si="54"/>
        <v>18.279299632355695</v>
      </c>
      <c r="P386" s="98">
        <f t="shared" si="55"/>
        <v>0</v>
      </c>
      <c r="Q386" s="118">
        <f t="shared" si="56"/>
        <v>0</v>
      </c>
      <c r="R386" s="98">
        <f t="shared" si="60"/>
        <v>11</v>
      </c>
      <c r="S386" s="119">
        <f t="shared" si="57"/>
        <v>11</v>
      </c>
    </row>
    <row r="387" spans="1:19">
      <c r="A387" s="119"/>
      <c r="E387" s="98">
        <f t="shared" si="51"/>
        <v>386</v>
      </c>
      <c r="F387" s="99"/>
      <c r="K387" s="114">
        <f t="shared" si="58"/>
        <v>18.304799632355696</v>
      </c>
      <c r="L387" s="115">
        <f t="shared" si="59"/>
        <v>18.353799632355695</v>
      </c>
      <c r="M387" s="98">
        <f t="shared" si="52"/>
        <v>18.304299632355697</v>
      </c>
      <c r="N387" s="116">
        <f t="shared" si="53"/>
        <v>18.354299632355694</v>
      </c>
      <c r="O387" s="117">
        <f t="shared" si="54"/>
        <v>18.329299632355696</v>
      </c>
      <c r="P387" s="98">
        <f t="shared" si="55"/>
        <v>0</v>
      </c>
      <c r="Q387" s="118">
        <f t="shared" si="56"/>
        <v>0</v>
      </c>
      <c r="R387" s="98">
        <f t="shared" si="60"/>
        <v>11</v>
      </c>
      <c r="S387" s="119">
        <f t="shared" si="57"/>
        <v>11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18.354799632355697</v>
      </c>
      <c r="L388" s="115">
        <f t="shared" si="59"/>
        <v>18.403799632355696</v>
      </c>
      <c r="M388" s="98">
        <f t="shared" si="52"/>
        <v>18.354299632355698</v>
      </c>
      <c r="N388" s="116">
        <f t="shared" si="53"/>
        <v>18.404299632355695</v>
      </c>
      <c r="O388" s="117">
        <f t="shared" si="54"/>
        <v>18.379299632355696</v>
      </c>
      <c r="P388" s="98">
        <f t="shared" si="55"/>
        <v>0</v>
      </c>
      <c r="Q388" s="118">
        <f t="shared" si="56"/>
        <v>0</v>
      </c>
      <c r="R388" s="98">
        <f t="shared" si="60"/>
        <v>11</v>
      </c>
      <c r="S388" s="119">
        <f t="shared" si="57"/>
        <v>11</v>
      </c>
    </row>
    <row r="389" spans="1:19">
      <c r="A389" s="119"/>
      <c r="E389" s="98">
        <f t="shared" si="61"/>
        <v>388</v>
      </c>
      <c r="F389" s="99"/>
      <c r="K389" s="114">
        <f t="shared" si="58"/>
        <v>18.404799632355697</v>
      </c>
      <c r="L389" s="115">
        <f t="shared" si="59"/>
        <v>18.453799632355697</v>
      </c>
      <c r="M389" s="98">
        <f t="shared" ref="M389:M452" si="62">K389-5*10^-(D$2+1)</f>
        <v>18.404299632355698</v>
      </c>
      <c r="N389" s="116">
        <f t="shared" ref="N389:N452" si="63">L389+5*10^-(D$2+1)</f>
        <v>18.454299632355696</v>
      </c>
      <c r="O389" s="117">
        <f t="shared" ref="O389:O452" si="64">AVERAGE(K389,L389)</f>
        <v>18.429299632355697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11</v>
      </c>
      <c r="S389" s="119">
        <f t="shared" ref="S389:S452" si="67">COUNTIF(F$2:F$5000,"&lt;="&amp;M389)</f>
        <v>11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18.454799632355698</v>
      </c>
      <c r="L390" s="115">
        <f t="shared" ref="L390:L453" si="69">K390+$I$4-POWER(10,-$D$2)</f>
        <v>18.503799632355697</v>
      </c>
      <c r="M390" s="98">
        <f t="shared" si="62"/>
        <v>18.454299632355699</v>
      </c>
      <c r="N390" s="116">
        <f t="shared" si="63"/>
        <v>18.504299632355696</v>
      </c>
      <c r="O390" s="117">
        <f t="shared" si="64"/>
        <v>18.479299632355698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11</v>
      </c>
      <c r="S390" s="119">
        <f t="shared" si="67"/>
        <v>11</v>
      </c>
    </row>
    <row r="391" spans="1:19">
      <c r="A391" s="119"/>
      <c r="E391" s="98">
        <f t="shared" si="61"/>
        <v>390</v>
      </c>
      <c r="F391" s="99"/>
      <c r="K391" s="114">
        <f t="shared" si="68"/>
        <v>18.504799632355699</v>
      </c>
      <c r="L391" s="115">
        <f t="shared" si="69"/>
        <v>18.553799632355698</v>
      </c>
      <c r="M391" s="98">
        <f t="shared" si="62"/>
        <v>18.5042996323557</v>
      </c>
      <c r="N391" s="116">
        <f t="shared" si="63"/>
        <v>18.554299632355697</v>
      </c>
      <c r="O391" s="117">
        <f t="shared" si="64"/>
        <v>18.529299632355698</v>
      </c>
      <c r="P391" s="98">
        <f t="shared" si="65"/>
        <v>0</v>
      </c>
      <c r="Q391" s="118">
        <f t="shared" si="66"/>
        <v>0</v>
      </c>
      <c r="R391" s="98">
        <f t="shared" si="70"/>
        <v>11</v>
      </c>
      <c r="S391" s="119">
        <f t="shared" si="67"/>
        <v>11</v>
      </c>
    </row>
    <row r="392" spans="1:19">
      <c r="A392" s="119"/>
      <c r="E392" s="98">
        <f t="shared" si="61"/>
        <v>391</v>
      </c>
      <c r="F392" s="99"/>
      <c r="K392" s="114">
        <f t="shared" si="68"/>
        <v>18.554799632355699</v>
      </c>
      <c r="L392" s="115">
        <f t="shared" si="69"/>
        <v>18.603799632355699</v>
      </c>
      <c r="M392" s="98">
        <f t="shared" si="62"/>
        <v>18.554299632355701</v>
      </c>
      <c r="N392" s="116">
        <f t="shared" si="63"/>
        <v>18.604299632355698</v>
      </c>
      <c r="O392" s="117">
        <f t="shared" si="64"/>
        <v>18.579299632355699</v>
      </c>
      <c r="P392" s="98">
        <f t="shared" si="65"/>
        <v>0</v>
      </c>
      <c r="Q392" s="118">
        <f t="shared" si="66"/>
        <v>0</v>
      </c>
      <c r="R392" s="98">
        <f t="shared" si="70"/>
        <v>11</v>
      </c>
      <c r="S392" s="119">
        <f t="shared" si="67"/>
        <v>11</v>
      </c>
    </row>
    <row r="393" spans="1:19">
      <c r="A393" s="119"/>
      <c r="E393" s="98">
        <f t="shared" si="61"/>
        <v>392</v>
      </c>
      <c r="F393" s="99"/>
      <c r="K393" s="114">
        <f t="shared" si="68"/>
        <v>18.6047996323557</v>
      </c>
      <c r="L393" s="115">
        <f t="shared" si="69"/>
        <v>18.6537996323557</v>
      </c>
      <c r="M393" s="98">
        <f t="shared" si="62"/>
        <v>18.604299632355701</v>
      </c>
      <c r="N393" s="116">
        <f t="shared" si="63"/>
        <v>18.654299632355698</v>
      </c>
      <c r="O393" s="117">
        <f t="shared" si="64"/>
        <v>18.6292996323557</v>
      </c>
      <c r="P393" s="98">
        <f t="shared" si="65"/>
        <v>0</v>
      </c>
      <c r="Q393" s="118">
        <f t="shared" si="66"/>
        <v>0</v>
      </c>
      <c r="R393" s="98">
        <f t="shared" si="70"/>
        <v>11</v>
      </c>
      <c r="S393" s="119">
        <f t="shared" si="67"/>
        <v>11</v>
      </c>
    </row>
    <row r="394" spans="1:19">
      <c r="A394" s="119"/>
      <c r="E394" s="98">
        <f t="shared" si="61"/>
        <v>393</v>
      </c>
      <c r="F394" s="99"/>
      <c r="K394" s="114">
        <f t="shared" si="68"/>
        <v>18.654799632355701</v>
      </c>
      <c r="L394" s="115">
        <f t="shared" si="69"/>
        <v>18.7037996323557</v>
      </c>
      <c r="M394" s="98">
        <f t="shared" si="62"/>
        <v>18.654299632355702</v>
      </c>
      <c r="N394" s="116">
        <f t="shared" si="63"/>
        <v>18.704299632355699</v>
      </c>
      <c r="O394" s="117">
        <f t="shared" si="64"/>
        <v>18.679299632355701</v>
      </c>
      <c r="P394" s="98">
        <f t="shared" si="65"/>
        <v>0</v>
      </c>
      <c r="Q394" s="118">
        <f t="shared" si="66"/>
        <v>0</v>
      </c>
      <c r="R394" s="98">
        <f t="shared" si="70"/>
        <v>11</v>
      </c>
      <c r="S394" s="119">
        <f t="shared" si="67"/>
        <v>11</v>
      </c>
    </row>
    <row r="395" spans="1:19">
      <c r="A395" s="119"/>
      <c r="E395" s="98">
        <f t="shared" si="61"/>
        <v>394</v>
      </c>
      <c r="F395" s="99"/>
      <c r="K395" s="114">
        <f t="shared" si="68"/>
        <v>18.704799632355702</v>
      </c>
      <c r="L395" s="115">
        <f t="shared" si="69"/>
        <v>18.753799632355701</v>
      </c>
      <c r="M395" s="98">
        <f t="shared" si="62"/>
        <v>18.704299632355703</v>
      </c>
      <c r="N395" s="116">
        <f t="shared" si="63"/>
        <v>18.7542996323557</v>
      </c>
      <c r="O395" s="117">
        <f t="shared" si="64"/>
        <v>18.729299632355701</v>
      </c>
      <c r="P395" s="98">
        <f t="shared" si="65"/>
        <v>0</v>
      </c>
      <c r="Q395" s="118">
        <f t="shared" si="66"/>
        <v>0</v>
      </c>
      <c r="R395" s="98">
        <f t="shared" si="70"/>
        <v>11</v>
      </c>
      <c r="S395" s="119">
        <f t="shared" si="67"/>
        <v>11</v>
      </c>
    </row>
    <row r="396" spans="1:19">
      <c r="A396" s="119"/>
      <c r="E396" s="98">
        <f t="shared" si="61"/>
        <v>395</v>
      </c>
      <c r="F396" s="99"/>
      <c r="K396" s="114">
        <f t="shared" si="68"/>
        <v>18.754799632355702</v>
      </c>
      <c r="L396" s="115">
        <f t="shared" si="69"/>
        <v>18.803799632355702</v>
      </c>
      <c r="M396" s="98">
        <f t="shared" si="62"/>
        <v>18.754299632355703</v>
      </c>
      <c r="N396" s="116">
        <f t="shared" si="63"/>
        <v>18.804299632355701</v>
      </c>
      <c r="O396" s="117">
        <f t="shared" si="64"/>
        <v>18.779299632355702</v>
      </c>
      <c r="P396" s="98">
        <f t="shared" si="65"/>
        <v>0</v>
      </c>
      <c r="Q396" s="118">
        <f t="shared" si="66"/>
        <v>0</v>
      </c>
      <c r="R396" s="98">
        <f t="shared" si="70"/>
        <v>11</v>
      </c>
      <c r="S396" s="119">
        <f t="shared" si="67"/>
        <v>11</v>
      </c>
    </row>
    <row r="397" spans="1:19">
      <c r="A397" s="119"/>
      <c r="E397" s="98">
        <f t="shared" si="61"/>
        <v>396</v>
      </c>
      <c r="F397" s="99"/>
      <c r="K397" s="114">
        <f t="shared" si="68"/>
        <v>18.804799632355703</v>
      </c>
      <c r="L397" s="115">
        <f t="shared" si="69"/>
        <v>18.853799632355702</v>
      </c>
      <c r="M397" s="98">
        <f t="shared" si="62"/>
        <v>18.804299632355704</v>
      </c>
      <c r="N397" s="116">
        <f t="shared" si="63"/>
        <v>18.854299632355701</v>
      </c>
      <c r="O397" s="117">
        <f t="shared" si="64"/>
        <v>18.829299632355703</v>
      </c>
      <c r="P397" s="98">
        <f t="shared" si="65"/>
        <v>0</v>
      </c>
      <c r="Q397" s="118">
        <f t="shared" si="66"/>
        <v>0</v>
      </c>
      <c r="R397" s="98">
        <f t="shared" si="70"/>
        <v>11</v>
      </c>
      <c r="S397" s="119">
        <f t="shared" si="67"/>
        <v>11</v>
      </c>
    </row>
    <row r="398" spans="1:19">
      <c r="A398" s="119"/>
      <c r="E398" s="98">
        <f t="shared" si="61"/>
        <v>397</v>
      </c>
      <c r="F398" s="99"/>
      <c r="K398" s="114">
        <f t="shared" si="68"/>
        <v>18.854799632355704</v>
      </c>
      <c r="L398" s="115">
        <f t="shared" si="69"/>
        <v>18.903799632355703</v>
      </c>
      <c r="M398" s="98">
        <f t="shared" si="62"/>
        <v>18.854299632355705</v>
      </c>
      <c r="N398" s="116">
        <f t="shared" si="63"/>
        <v>18.904299632355702</v>
      </c>
      <c r="O398" s="117">
        <f t="shared" si="64"/>
        <v>18.879299632355703</v>
      </c>
      <c r="P398" s="98">
        <f t="shared" si="65"/>
        <v>0</v>
      </c>
      <c r="Q398" s="118">
        <f t="shared" si="66"/>
        <v>0</v>
      </c>
      <c r="R398" s="98">
        <f t="shared" si="70"/>
        <v>11</v>
      </c>
      <c r="S398" s="119">
        <f t="shared" si="67"/>
        <v>11</v>
      </c>
    </row>
    <row r="399" spans="1:19">
      <c r="A399" s="119"/>
      <c r="E399" s="98">
        <f t="shared" si="61"/>
        <v>398</v>
      </c>
      <c r="F399" s="99"/>
      <c r="K399" s="114">
        <f t="shared" si="68"/>
        <v>18.904799632355704</v>
      </c>
      <c r="L399" s="115">
        <f t="shared" si="69"/>
        <v>18.953799632355704</v>
      </c>
      <c r="M399" s="98">
        <f t="shared" si="62"/>
        <v>18.904299632355706</v>
      </c>
      <c r="N399" s="116">
        <f t="shared" si="63"/>
        <v>18.954299632355703</v>
      </c>
      <c r="O399" s="117">
        <f t="shared" si="64"/>
        <v>18.929299632355704</v>
      </c>
      <c r="P399" s="98">
        <f t="shared" si="65"/>
        <v>0</v>
      </c>
      <c r="Q399" s="118">
        <f t="shared" si="66"/>
        <v>0</v>
      </c>
      <c r="R399" s="98">
        <f t="shared" si="70"/>
        <v>11</v>
      </c>
      <c r="S399" s="119">
        <f t="shared" si="67"/>
        <v>11</v>
      </c>
    </row>
    <row r="400" spans="1:19">
      <c r="A400" s="119"/>
      <c r="E400" s="98">
        <f t="shared" si="61"/>
        <v>399</v>
      </c>
      <c r="F400" s="99"/>
      <c r="K400" s="114">
        <f t="shared" si="68"/>
        <v>18.954799632355705</v>
      </c>
      <c r="L400" s="115">
        <f t="shared" si="69"/>
        <v>19.003799632355705</v>
      </c>
      <c r="M400" s="98">
        <f t="shared" si="62"/>
        <v>18.954299632355706</v>
      </c>
      <c r="N400" s="116">
        <f t="shared" si="63"/>
        <v>19.004299632355703</v>
      </c>
      <c r="O400" s="117">
        <f t="shared" si="64"/>
        <v>18.979299632355705</v>
      </c>
      <c r="P400" s="98">
        <f t="shared" si="65"/>
        <v>0</v>
      </c>
      <c r="Q400" s="118">
        <f t="shared" si="66"/>
        <v>0</v>
      </c>
      <c r="R400" s="98">
        <f t="shared" si="70"/>
        <v>11</v>
      </c>
      <c r="S400" s="119">
        <f t="shared" si="67"/>
        <v>11</v>
      </c>
    </row>
    <row r="401" spans="1:19">
      <c r="A401" s="119"/>
      <c r="E401" s="98">
        <f t="shared" si="61"/>
        <v>400</v>
      </c>
      <c r="F401" s="99"/>
      <c r="K401" s="114">
        <f t="shared" si="68"/>
        <v>19.004799632355706</v>
      </c>
      <c r="L401" s="115">
        <f t="shared" si="69"/>
        <v>19.053799632355705</v>
      </c>
      <c r="M401" s="98">
        <f t="shared" si="62"/>
        <v>19.004299632355707</v>
      </c>
      <c r="N401" s="116">
        <f t="shared" si="63"/>
        <v>19.054299632355704</v>
      </c>
      <c r="O401" s="117">
        <f t="shared" si="64"/>
        <v>19.029299632355706</v>
      </c>
      <c r="P401" s="98">
        <f t="shared" si="65"/>
        <v>0</v>
      </c>
      <c r="Q401" s="118">
        <f t="shared" si="66"/>
        <v>0</v>
      </c>
      <c r="R401" s="98">
        <f t="shared" si="70"/>
        <v>11</v>
      </c>
      <c r="S401" s="119">
        <f t="shared" si="67"/>
        <v>11</v>
      </c>
    </row>
    <row r="402" spans="1:19">
      <c r="A402" s="119"/>
      <c r="E402" s="98">
        <f t="shared" si="61"/>
        <v>401</v>
      </c>
      <c r="F402" s="99"/>
      <c r="K402" s="114">
        <f t="shared" si="68"/>
        <v>19.054799632355707</v>
      </c>
      <c r="L402" s="115">
        <f t="shared" si="69"/>
        <v>19.103799632355706</v>
      </c>
      <c r="M402" s="98">
        <f t="shared" si="62"/>
        <v>19.054299632355708</v>
      </c>
      <c r="N402" s="116">
        <f t="shared" si="63"/>
        <v>19.104299632355705</v>
      </c>
      <c r="O402" s="117">
        <f t="shared" si="64"/>
        <v>19.079299632355706</v>
      </c>
      <c r="P402" s="98">
        <f t="shared" si="65"/>
        <v>0</v>
      </c>
      <c r="Q402" s="118">
        <f t="shared" si="66"/>
        <v>0</v>
      </c>
      <c r="R402" s="98">
        <f t="shared" si="70"/>
        <v>11</v>
      </c>
      <c r="S402" s="119">
        <f t="shared" si="67"/>
        <v>11</v>
      </c>
    </row>
    <row r="403" spans="1:19">
      <c r="A403" s="119"/>
      <c r="E403" s="98">
        <f t="shared" si="61"/>
        <v>402</v>
      </c>
      <c r="F403" s="99"/>
      <c r="K403" s="114">
        <f t="shared" si="68"/>
        <v>19.104799632355707</v>
      </c>
      <c r="L403" s="115">
        <f t="shared" si="69"/>
        <v>19.153799632355707</v>
      </c>
      <c r="M403" s="98">
        <f t="shared" si="62"/>
        <v>19.104299632355708</v>
      </c>
      <c r="N403" s="116">
        <f t="shared" si="63"/>
        <v>19.154299632355706</v>
      </c>
      <c r="O403" s="117">
        <f t="shared" si="64"/>
        <v>19.129299632355707</v>
      </c>
      <c r="P403" s="98">
        <f t="shared" si="65"/>
        <v>0</v>
      </c>
      <c r="Q403" s="118">
        <f t="shared" si="66"/>
        <v>0</v>
      </c>
      <c r="R403" s="98">
        <f t="shared" si="70"/>
        <v>11</v>
      </c>
      <c r="S403" s="119">
        <f t="shared" si="67"/>
        <v>11</v>
      </c>
    </row>
    <row r="404" spans="1:19">
      <c r="A404" s="119"/>
      <c r="E404" s="98">
        <f t="shared" si="61"/>
        <v>403</v>
      </c>
      <c r="F404" s="99"/>
      <c r="K404" s="114">
        <f t="shared" si="68"/>
        <v>19.154799632355708</v>
      </c>
      <c r="L404" s="115">
        <f t="shared" si="69"/>
        <v>19.203799632355707</v>
      </c>
      <c r="M404" s="98">
        <f t="shared" si="62"/>
        <v>19.154299632355709</v>
      </c>
      <c r="N404" s="116">
        <f t="shared" si="63"/>
        <v>19.204299632355706</v>
      </c>
      <c r="O404" s="117">
        <f t="shared" si="64"/>
        <v>19.179299632355708</v>
      </c>
      <c r="P404" s="98">
        <f t="shared" si="65"/>
        <v>0</v>
      </c>
      <c r="Q404" s="118">
        <f t="shared" si="66"/>
        <v>0</v>
      </c>
      <c r="R404" s="98">
        <f t="shared" si="70"/>
        <v>11</v>
      </c>
      <c r="S404" s="119">
        <f t="shared" si="67"/>
        <v>11</v>
      </c>
    </row>
    <row r="405" spans="1:19">
      <c r="A405" s="119"/>
      <c r="E405" s="98">
        <f t="shared" si="61"/>
        <v>404</v>
      </c>
      <c r="F405" s="99"/>
      <c r="K405" s="114">
        <f t="shared" si="68"/>
        <v>19.204799632355709</v>
      </c>
      <c r="L405" s="115">
        <f t="shared" si="69"/>
        <v>19.253799632355708</v>
      </c>
      <c r="M405" s="98">
        <f t="shared" si="62"/>
        <v>19.20429963235571</v>
      </c>
      <c r="N405" s="116">
        <f t="shared" si="63"/>
        <v>19.254299632355707</v>
      </c>
      <c r="O405" s="117">
        <f t="shared" si="64"/>
        <v>19.229299632355708</v>
      </c>
      <c r="P405" s="98">
        <f t="shared" si="65"/>
        <v>0</v>
      </c>
      <c r="Q405" s="118">
        <f t="shared" si="66"/>
        <v>0</v>
      </c>
      <c r="R405" s="98">
        <f t="shared" si="70"/>
        <v>11</v>
      </c>
      <c r="S405" s="119">
        <f t="shared" si="67"/>
        <v>11</v>
      </c>
    </row>
    <row r="406" spans="1:19">
      <c r="A406" s="119"/>
      <c r="E406" s="98">
        <f t="shared" si="61"/>
        <v>405</v>
      </c>
      <c r="F406" s="99"/>
      <c r="K406" s="114">
        <f t="shared" si="68"/>
        <v>19.254799632355709</v>
      </c>
      <c r="L406" s="115">
        <f t="shared" si="69"/>
        <v>19.303799632355709</v>
      </c>
      <c r="M406" s="98">
        <f t="shared" si="62"/>
        <v>19.254299632355711</v>
      </c>
      <c r="N406" s="116">
        <f t="shared" si="63"/>
        <v>19.304299632355708</v>
      </c>
      <c r="O406" s="117">
        <f t="shared" si="64"/>
        <v>19.279299632355709</v>
      </c>
      <c r="P406" s="98">
        <f t="shared" si="65"/>
        <v>0</v>
      </c>
      <c r="Q406" s="118">
        <f t="shared" si="66"/>
        <v>0</v>
      </c>
      <c r="R406" s="98">
        <f t="shared" si="70"/>
        <v>11</v>
      </c>
      <c r="S406" s="119">
        <f t="shared" si="67"/>
        <v>11</v>
      </c>
    </row>
    <row r="407" spans="1:19">
      <c r="A407" s="119"/>
      <c r="E407" s="98">
        <f t="shared" si="61"/>
        <v>406</v>
      </c>
      <c r="F407" s="99"/>
      <c r="K407" s="114">
        <f t="shared" si="68"/>
        <v>19.30479963235571</v>
      </c>
      <c r="L407" s="115">
        <f t="shared" si="69"/>
        <v>19.35379963235571</v>
      </c>
      <c r="M407" s="98">
        <f t="shared" si="62"/>
        <v>19.304299632355711</v>
      </c>
      <c r="N407" s="116">
        <f t="shared" si="63"/>
        <v>19.354299632355708</v>
      </c>
      <c r="O407" s="117">
        <f t="shared" si="64"/>
        <v>19.32929963235571</v>
      </c>
      <c r="P407" s="98">
        <f t="shared" si="65"/>
        <v>0</v>
      </c>
      <c r="Q407" s="118">
        <f t="shared" si="66"/>
        <v>0</v>
      </c>
      <c r="R407" s="98">
        <f t="shared" si="70"/>
        <v>11</v>
      </c>
      <c r="S407" s="119">
        <f t="shared" si="67"/>
        <v>11</v>
      </c>
    </row>
    <row r="408" spans="1:19">
      <c r="A408" s="119"/>
      <c r="E408" s="98">
        <f t="shared" si="61"/>
        <v>407</v>
      </c>
      <c r="F408" s="99"/>
      <c r="K408" s="114">
        <f t="shared" si="68"/>
        <v>19.354799632355711</v>
      </c>
      <c r="L408" s="115">
        <f t="shared" si="69"/>
        <v>19.40379963235571</v>
      </c>
      <c r="M408" s="98">
        <f t="shared" si="62"/>
        <v>19.354299632355712</v>
      </c>
      <c r="N408" s="116">
        <f t="shared" si="63"/>
        <v>19.404299632355709</v>
      </c>
      <c r="O408" s="117">
        <f t="shared" si="64"/>
        <v>19.379299632355711</v>
      </c>
      <c r="P408" s="98">
        <f t="shared" si="65"/>
        <v>0</v>
      </c>
      <c r="Q408" s="118">
        <f t="shared" si="66"/>
        <v>0</v>
      </c>
      <c r="R408" s="98">
        <f t="shared" si="70"/>
        <v>11</v>
      </c>
      <c r="S408" s="119">
        <f t="shared" si="67"/>
        <v>11</v>
      </c>
    </row>
    <row r="409" spans="1:19">
      <c r="A409" s="119"/>
      <c r="E409" s="98">
        <f t="shared" si="61"/>
        <v>408</v>
      </c>
      <c r="F409" s="99"/>
      <c r="K409" s="114">
        <f t="shared" si="68"/>
        <v>19.404799632355711</v>
      </c>
      <c r="L409" s="115">
        <f t="shared" si="69"/>
        <v>19.453799632355711</v>
      </c>
      <c r="M409" s="98">
        <f t="shared" si="62"/>
        <v>19.404299632355713</v>
      </c>
      <c r="N409" s="116">
        <f t="shared" si="63"/>
        <v>19.45429963235571</v>
      </c>
      <c r="O409" s="117">
        <f t="shared" si="64"/>
        <v>19.429299632355711</v>
      </c>
      <c r="P409" s="98">
        <f t="shared" si="65"/>
        <v>0</v>
      </c>
      <c r="Q409" s="118">
        <f t="shared" si="66"/>
        <v>0</v>
      </c>
      <c r="R409" s="98">
        <f t="shared" si="70"/>
        <v>11</v>
      </c>
      <c r="S409" s="119">
        <f t="shared" si="67"/>
        <v>11</v>
      </c>
    </row>
    <row r="410" spans="1:19">
      <c r="A410" s="119"/>
      <c r="E410" s="98">
        <f t="shared" si="61"/>
        <v>409</v>
      </c>
      <c r="F410" s="99"/>
      <c r="K410" s="114">
        <f t="shared" si="68"/>
        <v>19.454799632355712</v>
      </c>
      <c r="L410" s="115">
        <f t="shared" si="69"/>
        <v>19.503799632355712</v>
      </c>
      <c r="M410" s="98">
        <f t="shared" si="62"/>
        <v>19.454299632355713</v>
      </c>
      <c r="N410" s="116">
        <f t="shared" si="63"/>
        <v>19.504299632355711</v>
      </c>
      <c r="O410" s="117">
        <f t="shared" si="64"/>
        <v>19.479299632355712</v>
      </c>
      <c r="P410" s="98">
        <f t="shared" si="65"/>
        <v>0</v>
      </c>
      <c r="Q410" s="118">
        <f t="shared" si="66"/>
        <v>0</v>
      </c>
      <c r="R410" s="98">
        <f t="shared" si="70"/>
        <v>11</v>
      </c>
      <c r="S410" s="119">
        <f t="shared" si="67"/>
        <v>11</v>
      </c>
    </row>
    <row r="411" spans="1:19">
      <c r="A411" s="119"/>
      <c r="E411" s="98">
        <f t="shared" si="61"/>
        <v>410</v>
      </c>
      <c r="F411" s="99"/>
      <c r="K411" s="114">
        <f t="shared" si="68"/>
        <v>19.504799632355713</v>
      </c>
      <c r="L411" s="115">
        <f t="shared" si="69"/>
        <v>19.553799632355712</v>
      </c>
      <c r="M411" s="98">
        <f t="shared" si="62"/>
        <v>19.504299632355714</v>
      </c>
      <c r="N411" s="116">
        <f t="shared" si="63"/>
        <v>19.554299632355711</v>
      </c>
      <c r="O411" s="117">
        <f t="shared" si="64"/>
        <v>19.529299632355713</v>
      </c>
      <c r="P411" s="98">
        <f t="shared" si="65"/>
        <v>0</v>
      </c>
      <c r="Q411" s="118">
        <f t="shared" si="66"/>
        <v>0</v>
      </c>
      <c r="R411" s="98">
        <f t="shared" si="70"/>
        <v>11</v>
      </c>
      <c r="S411" s="119">
        <f t="shared" si="67"/>
        <v>11</v>
      </c>
    </row>
    <row r="412" spans="1:19">
      <c r="A412" s="119"/>
      <c r="E412" s="98">
        <f t="shared" si="61"/>
        <v>411</v>
      </c>
      <c r="F412" s="99"/>
      <c r="K412" s="114">
        <f t="shared" si="68"/>
        <v>19.554799632355714</v>
      </c>
      <c r="L412" s="115">
        <f t="shared" si="69"/>
        <v>19.603799632355713</v>
      </c>
      <c r="M412" s="98">
        <f t="shared" si="62"/>
        <v>19.554299632355715</v>
      </c>
      <c r="N412" s="116">
        <f t="shared" si="63"/>
        <v>19.604299632355712</v>
      </c>
      <c r="O412" s="117">
        <f t="shared" si="64"/>
        <v>19.579299632355713</v>
      </c>
      <c r="P412" s="98">
        <f t="shared" si="65"/>
        <v>0</v>
      </c>
      <c r="Q412" s="118">
        <f t="shared" si="66"/>
        <v>0</v>
      </c>
      <c r="R412" s="98">
        <f t="shared" si="70"/>
        <v>11</v>
      </c>
      <c r="S412" s="119">
        <f t="shared" si="67"/>
        <v>11</v>
      </c>
    </row>
    <row r="413" spans="1:19">
      <c r="A413" s="119"/>
      <c r="E413" s="98">
        <f t="shared" si="61"/>
        <v>412</v>
      </c>
      <c r="F413" s="99"/>
      <c r="K413" s="114">
        <f t="shared" si="68"/>
        <v>19.604799632355714</v>
      </c>
      <c r="L413" s="115">
        <f t="shared" si="69"/>
        <v>19.653799632355714</v>
      </c>
      <c r="M413" s="98">
        <f t="shared" si="62"/>
        <v>19.604299632355715</v>
      </c>
      <c r="N413" s="116">
        <f t="shared" si="63"/>
        <v>19.654299632355713</v>
      </c>
      <c r="O413" s="117">
        <f t="shared" si="64"/>
        <v>19.629299632355714</v>
      </c>
      <c r="P413" s="98">
        <f t="shared" si="65"/>
        <v>0</v>
      </c>
      <c r="Q413" s="118">
        <f t="shared" si="66"/>
        <v>0</v>
      </c>
      <c r="R413" s="98">
        <f t="shared" si="70"/>
        <v>11</v>
      </c>
      <c r="S413" s="119">
        <f t="shared" si="67"/>
        <v>11</v>
      </c>
    </row>
    <row r="414" spans="1:19">
      <c r="A414" s="119"/>
      <c r="E414" s="98">
        <f t="shared" si="61"/>
        <v>413</v>
      </c>
      <c r="F414" s="99"/>
      <c r="K414" s="114">
        <f t="shared" si="68"/>
        <v>19.654799632355715</v>
      </c>
      <c r="L414" s="115">
        <f t="shared" si="69"/>
        <v>19.703799632355715</v>
      </c>
      <c r="M414" s="98">
        <f t="shared" si="62"/>
        <v>19.654299632355716</v>
      </c>
      <c r="N414" s="116">
        <f t="shared" si="63"/>
        <v>19.704299632355713</v>
      </c>
      <c r="O414" s="117">
        <f t="shared" si="64"/>
        <v>19.679299632355715</v>
      </c>
      <c r="P414" s="98">
        <f t="shared" si="65"/>
        <v>0</v>
      </c>
      <c r="Q414" s="118">
        <f t="shared" si="66"/>
        <v>0</v>
      </c>
      <c r="R414" s="98">
        <f t="shared" si="70"/>
        <v>11</v>
      </c>
      <c r="S414" s="119">
        <f t="shared" si="67"/>
        <v>11</v>
      </c>
    </row>
    <row r="415" spans="1:19">
      <c r="A415" s="119"/>
      <c r="E415" s="98">
        <f t="shared" si="61"/>
        <v>414</v>
      </c>
      <c r="F415" s="99"/>
      <c r="K415" s="114">
        <f t="shared" si="68"/>
        <v>19.704799632355716</v>
      </c>
      <c r="L415" s="115">
        <f t="shared" si="69"/>
        <v>19.753799632355715</v>
      </c>
      <c r="M415" s="98">
        <f t="shared" si="62"/>
        <v>19.704299632355717</v>
      </c>
      <c r="N415" s="116">
        <f t="shared" si="63"/>
        <v>19.754299632355714</v>
      </c>
      <c r="O415" s="117">
        <f t="shared" si="64"/>
        <v>19.729299632355715</v>
      </c>
      <c r="P415" s="98">
        <f t="shared" si="65"/>
        <v>0</v>
      </c>
      <c r="Q415" s="118">
        <f t="shared" si="66"/>
        <v>0</v>
      </c>
      <c r="R415" s="98">
        <f t="shared" si="70"/>
        <v>11</v>
      </c>
      <c r="S415" s="119">
        <f t="shared" si="67"/>
        <v>11</v>
      </c>
    </row>
    <row r="416" spans="1:19">
      <c r="A416" s="119"/>
      <c r="E416" s="98">
        <f t="shared" si="61"/>
        <v>415</v>
      </c>
      <c r="F416" s="99"/>
      <c r="K416" s="114">
        <f t="shared" si="68"/>
        <v>19.754799632355716</v>
      </c>
      <c r="L416" s="115">
        <f t="shared" si="69"/>
        <v>19.803799632355716</v>
      </c>
      <c r="M416" s="98">
        <f t="shared" si="62"/>
        <v>19.754299632355718</v>
      </c>
      <c r="N416" s="116">
        <f t="shared" si="63"/>
        <v>19.804299632355715</v>
      </c>
      <c r="O416" s="117">
        <f t="shared" si="64"/>
        <v>19.779299632355716</v>
      </c>
      <c r="P416" s="98">
        <f t="shared" si="65"/>
        <v>0</v>
      </c>
      <c r="Q416" s="118">
        <f t="shared" si="66"/>
        <v>0</v>
      </c>
      <c r="R416" s="98">
        <f t="shared" si="70"/>
        <v>11</v>
      </c>
      <c r="S416" s="119">
        <f t="shared" si="67"/>
        <v>11</v>
      </c>
    </row>
    <row r="417" spans="1:19">
      <c r="A417" s="119"/>
      <c r="E417" s="98">
        <f t="shared" si="61"/>
        <v>416</v>
      </c>
      <c r="F417" s="99"/>
      <c r="K417" s="114">
        <f t="shared" si="68"/>
        <v>19.804799632355717</v>
      </c>
      <c r="L417" s="115">
        <f t="shared" si="69"/>
        <v>19.853799632355717</v>
      </c>
      <c r="M417" s="98">
        <f t="shared" si="62"/>
        <v>19.804299632355718</v>
      </c>
      <c r="N417" s="116">
        <f t="shared" si="63"/>
        <v>19.854299632355715</v>
      </c>
      <c r="O417" s="117">
        <f t="shared" si="64"/>
        <v>19.829299632355717</v>
      </c>
      <c r="P417" s="98">
        <f t="shared" si="65"/>
        <v>0</v>
      </c>
      <c r="Q417" s="118">
        <f t="shared" si="66"/>
        <v>0</v>
      </c>
      <c r="R417" s="98">
        <f t="shared" si="70"/>
        <v>11</v>
      </c>
      <c r="S417" s="119">
        <f t="shared" si="67"/>
        <v>11</v>
      </c>
    </row>
    <row r="418" spans="1:19">
      <c r="A418" s="119"/>
      <c r="E418" s="98">
        <f t="shared" si="61"/>
        <v>417</v>
      </c>
      <c r="F418" s="99"/>
      <c r="K418" s="114">
        <f t="shared" si="68"/>
        <v>19.854799632355718</v>
      </c>
      <c r="L418" s="115">
        <f t="shared" si="69"/>
        <v>19.903799632355717</v>
      </c>
      <c r="M418" s="98">
        <f t="shared" si="62"/>
        <v>19.854299632355719</v>
      </c>
      <c r="N418" s="116">
        <f t="shared" si="63"/>
        <v>19.904299632355716</v>
      </c>
      <c r="O418" s="117">
        <f t="shared" si="64"/>
        <v>19.879299632355718</v>
      </c>
      <c r="P418" s="98">
        <f t="shared" si="65"/>
        <v>0</v>
      </c>
      <c r="Q418" s="118">
        <f t="shared" si="66"/>
        <v>0</v>
      </c>
      <c r="R418" s="98">
        <f t="shared" si="70"/>
        <v>11</v>
      </c>
      <c r="S418" s="119">
        <f t="shared" si="67"/>
        <v>11</v>
      </c>
    </row>
    <row r="419" spans="1:19">
      <c r="A419" s="119"/>
      <c r="E419" s="98">
        <f t="shared" si="61"/>
        <v>418</v>
      </c>
      <c r="F419" s="99"/>
      <c r="K419" s="114">
        <f t="shared" si="68"/>
        <v>19.904799632355719</v>
      </c>
      <c r="L419" s="115">
        <f t="shared" si="69"/>
        <v>19.953799632355718</v>
      </c>
      <c r="M419" s="98">
        <f t="shared" si="62"/>
        <v>19.90429963235572</v>
      </c>
      <c r="N419" s="116">
        <f t="shared" si="63"/>
        <v>19.954299632355717</v>
      </c>
      <c r="O419" s="117">
        <f t="shared" si="64"/>
        <v>19.929299632355718</v>
      </c>
      <c r="P419" s="98">
        <f t="shared" si="65"/>
        <v>0</v>
      </c>
      <c r="Q419" s="118">
        <f t="shared" si="66"/>
        <v>0</v>
      </c>
      <c r="R419" s="98">
        <f t="shared" si="70"/>
        <v>11</v>
      </c>
      <c r="S419" s="119">
        <f t="shared" si="67"/>
        <v>11</v>
      </c>
    </row>
    <row r="420" spans="1:19">
      <c r="A420" s="119"/>
      <c r="E420" s="98">
        <f t="shared" si="61"/>
        <v>419</v>
      </c>
      <c r="F420" s="99"/>
      <c r="K420" s="114">
        <f t="shared" si="68"/>
        <v>19.954799632355719</v>
      </c>
      <c r="L420" s="115">
        <f t="shared" si="69"/>
        <v>20.003799632355719</v>
      </c>
      <c r="M420" s="98">
        <f t="shared" si="62"/>
        <v>19.95429963235572</v>
      </c>
      <c r="N420" s="116">
        <f t="shared" si="63"/>
        <v>20.004299632355718</v>
      </c>
      <c r="O420" s="117">
        <f t="shared" si="64"/>
        <v>19.979299632355719</v>
      </c>
      <c r="P420" s="98">
        <f t="shared" si="65"/>
        <v>0</v>
      </c>
      <c r="Q420" s="118">
        <f t="shared" si="66"/>
        <v>0</v>
      </c>
      <c r="R420" s="98">
        <f t="shared" si="70"/>
        <v>11</v>
      </c>
      <c r="S420" s="119">
        <f t="shared" si="67"/>
        <v>11</v>
      </c>
    </row>
    <row r="421" spans="1:19">
      <c r="A421" s="119"/>
      <c r="E421" s="98">
        <f t="shared" si="61"/>
        <v>420</v>
      </c>
      <c r="F421" s="99"/>
      <c r="K421" s="114">
        <f t="shared" si="68"/>
        <v>20.00479963235572</v>
      </c>
      <c r="L421" s="115">
        <f t="shared" si="69"/>
        <v>20.053799632355719</v>
      </c>
      <c r="M421" s="98">
        <f t="shared" si="62"/>
        <v>20.004299632355721</v>
      </c>
      <c r="N421" s="116">
        <f t="shared" si="63"/>
        <v>20.054299632355718</v>
      </c>
      <c r="O421" s="117">
        <f t="shared" si="64"/>
        <v>20.02929963235572</v>
      </c>
      <c r="P421" s="98">
        <f t="shared" si="65"/>
        <v>0</v>
      </c>
      <c r="Q421" s="118">
        <f t="shared" si="66"/>
        <v>0</v>
      </c>
      <c r="R421" s="98">
        <f t="shared" si="70"/>
        <v>11</v>
      </c>
      <c r="S421" s="119">
        <f t="shared" si="67"/>
        <v>11</v>
      </c>
    </row>
    <row r="422" spans="1:19">
      <c r="A422" s="119"/>
      <c r="E422" s="98">
        <f t="shared" si="61"/>
        <v>421</v>
      </c>
      <c r="F422" s="99"/>
      <c r="K422" s="114">
        <f t="shared" si="68"/>
        <v>20.054799632355721</v>
      </c>
      <c r="L422" s="115">
        <f t="shared" si="69"/>
        <v>20.10379963235572</v>
      </c>
      <c r="M422" s="98">
        <f t="shared" si="62"/>
        <v>20.054299632355722</v>
      </c>
      <c r="N422" s="116">
        <f t="shared" si="63"/>
        <v>20.104299632355719</v>
      </c>
      <c r="O422" s="117">
        <f t="shared" si="64"/>
        <v>20.07929963235572</v>
      </c>
      <c r="P422" s="98">
        <f t="shared" si="65"/>
        <v>0</v>
      </c>
      <c r="Q422" s="118">
        <f t="shared" si="66"/>
        <v>0</v>
      </c>
      <c r="R422" s="98">
        <f t="shared" si="70"/>
        <v>11</v>
      </c>
      <c r="S422" s="119">
        <f t="shared" si="67"/>
        <v>11</v>
      </c>
    </row>
    <row r="423" spans="1:19">
      <c r="A423" s="119"/>
      <c r="E423" s="98">
        <f t="shared" si="61"/>
        <v>422</v>
      </c>
      <c r="F423" s="99"/>
      <c r="K423" s="114">
        <f t="shared" si="68"/>
        <v>20.104799632355721</v>
      </c>
      <c r="L423" s="115">
        <f t="shared" si="69"/>
        <v>20.153799632355721</v>
      </c>
      <c r="M423" s="98">
        <f t="shared" si="62"/>
        <v>20.104299632355723</v>
      </c>
      <c r="N423" s="116">
        <f t="shared" si="63"/>
        <v>20.15429963235572</v>
      </c>
      <c r="O423" s="117">
        <f t="shared" si="64"/>
        <v>20.129299632355721</v>
      </c>
      <c r="P423" s="98">
        <f t="shared" si="65"/>
        <v>0</v>
      </c>
      <c r="Q423" s="118">
        <f t="shared" si="66"/>
        <v>0</v>
      </c>
      <c r="R423" s="98">
        <f t="shared" si="70"/>
        <v>11</v>
      </c>
      <c r="S423" s="119">
        <f t="shared" si="67"/>
        <v>11</v>
      </c>
    </row>
    <row r="424" spans="1:19">
      <c r="A424" s="119"/>
      <c r="E424" s="98">
        <f t="shared" si="61"/>
        <v>423</v>
      </c>
      <c r="F424" s="99"/>
      <c r="K424" s="114">
        <f t="shared" si="68"/>
        <v>20.154799632355722</v>
      </c>
      <c r="L424" s="115">
        <f t="shared" si="69"/>
        <v>20.203799632355722</v>
      </c>
      <c r="M424" s="98">
        <f t="shared" si="62"/>
        <v>20.154299632355723</v>
      </c>
      <c r="N424" s="116">
        <f t="shared" si="63"/>
        <v>20.20429963235572</v>
      </c>
      <c r="O424" s="117">
        <f t="shared" si="64"/>
        <v>20.179299632355722</v>
      </c>
      <c r="P424" s="98">
        <f t="shared" si="65"/>
        <v>0</v>
      </c>
      <c r="Q424" s="118">
        <f t="shared" si="66"/>
        <v>0</v>
      </c>
      <c r="R424" s="98">
        <f t="shared" si="70"/>
        <v>11</v>
      </c>
      <c r="S424" s="119">
        <f t="shared" si="67"/>
        <v>11</v>
      </c>
    </row>
    <row r="425" spans="1:19">
      <c r="A425" s="119"/>
      <c r="E425" s="98">
        <f t="shared" si="61"/>
        <v>424</v>
      </c>
      <c r="F425" s="99"/>
      <c r="K425" s="114">
        <f t="shared" si="68"/>
        <v>20.204799632355723</v>
      </c>
      <c r="L425" s="115">
        <f t="shared" si="69"/>
        <v>20.253799632355722</v>
      </c>
      <c r="M425" s="98">
        <f t="shared" si="62"/>
        <v>20.204299632355724</v>
      </c>
      <c r="N425" s="116">
        <f t="shared" si="63"/>
        <v>20.254299632355721</v>
      </c>
      <c r="O425" s="117">
        <f t="shared" si="64"/>
        <v>20.229299632355723</v>
      </c>
      <c r="P425" s="98">
        <f t="shared" si="65"/>
        <v>0</v>
      </c>
      <c r="Q425" s="118">
        <f t="shared" si="66"/>
        <v>0</v>
      </c>
      <c r="R425" s="98">
        <f t="shared" si="70"/>
        <v>11</v>
      </c>
      <c r="S425" s="119">
        <f t="shared" si="67"/>
        <v>11</v>
      </c>
    </row>
    <row r="426" spans="1:19">
      <c r="A426" s="119"/>
      <c r="E426" s="98">
        <f t="shared" si="61"/>
        <v>425</v>
      </c>
      <c r="F426" s="99"/>
      <c r="K426" s="114">
        <f t="shared" si="68"/>
        <v>20.254799632355724</v>
      </c>
      <c r="L426" s="115">
        <f t="shared" si="69"/>
        <v>20.303799632355723</v>
      </c>
      <c r="M426" s="98">
        <f t="shared" si="62"/>
        <v>20.254299632355725</v>
      </c>
      <c r="N426" s="116">
        <f t="shared" si="63"/>
        <v>20.304299632355722</v>
      </c>
      <c r="O426" s="117">
        <f t="shared" si="64"/>
        <v>20.279299632355723</v>
      </c>
      <c r="P426" s="98">
        <f t="shared" si="65"/>
        <v>0</v>
      </c>
      <c r="Q426" s="118">
        <f t="shared" si="66"/>
        <v>0</v>
      </c>
      <c r="R426" s="98">
        <f t="shared" si="70"/>
        <v>11</v>
      </c>
      <c r="S426" s="119">
        <f t="shared" si="67"/>
        <v>11</v>
      </c>
    </row>
    <row r="427" spans="1:19">
      <c r="A427" s="119"/>
      <c r="E427" s="98">
        <f t="shared" si="61"/>
        <v>426</v>
      </c>
      <c r="F427" s="99"/>
      <c r="K427" s="114">
        <f t="shared" si="68"/>
        <v>20.304799632355724</v>
      </c>
      <c r="L427" s="115">
        <f t="shared" si="69"/>
        <v>20.353799632355724</v>
      </c>
      <c r="M427" s="98">
        <f t="shared" si="62"/>
        <v>20.304299632355725</v>
      </c>
      <c r="N427" s="116">
        <f t="shared" si="63"/>
        <v>20.354299632355723</v>
      </c>
      <c r="O427" s="117">
        <f t="shared" si="64"/>
        <v>20.329299632355724</v>
      </c>
      <c r="P427" s="98">
        <f t="shared" si="65"/>
        <v>0</v>
      </c>
      <c r="Q427" s="118">
        <f t="shared" si="66"/>
        <v>0</v>
      </c>
      <c r="R427" s="98">
        <f t="shared" si="70"/>
        <v>11</v>
      </c>
      <c r="S427" s="119">
        <f t="shared" si="67"/>
        <v>11</v>
      </c>
    </row>
    <row r="428" spans="1:19">
      <c r="A428" s="119"/>
      <c r="E428" s="98">
        <f t="shared" si="61"/>
        <v>427</v>
      </c>
      <c r="F428" s="99"/>
      <c r="K428" s="114">
        <f t="shared" si="68"/>
        <v>20.354799632355725</v>
      </c>
      <c r="L428" s="115">
        <f t="shared" si="69"/>
        <v>20.403799632355724</v>
      </c>
      <c r="M428" s="98">
        <f t="shared" si="62"/>
        <v>20.354299632355726</v>
      </c>
      <c r="N428" s="116">
        <f t="shared" si="63"/>
        <v>20.404299632355723</v>
      </c>
      <c r="O428" s="117">
        <f t="shared" si="64"/>
        <v>20.379299632355725</v>
      </c>
      <c r="P428" s="98">
        <f t="shared" si="65"/>
        <v>0</v>
      </c>
      <c r="Q428" s="118">
        <f t="shared" si="66"/>
        <v>0</v>
      </c>
      <c r="R428" s="98">
        <f t="shared" si="70"/>
        <v>11</v>
      </c>
      <c r="S428" s="119">
        <f t="shared" si="67"/>
        <v>11</v>
      </c>
    </row>
    <row r="429" spans="1:19">
      <c r="A429" s="119"/>
      <c r="E429" s="98">
        <f t="shared" si="61"/>
        <v>428</v>
      </c>
      <c r="F429" s="99"/>
      <c r="K429" s="114">
        <f t="shared" si="68"/>
        <v>20.404799632355726</v>
      </c>
      <c r="L429" s="115">
        <f t="shared" si="69"/>
        <v>20.453799632355725</v>
      </c>
      <c r="M429" s="98">
        <f t="shared" si="62"/>
        <v>20.404299632355727</v>
      </c>
      <c r="N429" s="116">
        <f t="shared" si="63"/>
        <v>20.454299632355724</v>
      </c>
      <c r="O429" s="117">
        <f t="shared" si="64"/>
        <v>20.429299632355725</v>
      </c>
      <c r="P429" s="98">
        <f t="shared" si="65"/>
        <v>0</v>
      </c>
      <c r="Q429" s="118">
        <f t="shared" si="66"/>
        <v>0</v>
      </c>
      <c r="R429" s="98">
        <f t="shared" si="70"/>
        <v>11</v>
      </c>
      <c r="S429" s="119">
        <f t="shared" si="67"/>
        <v>11</v>
      </c>
    </row>
    <row r="430" spans="1:19">
      <c r="A430" s="119"/>
      <c r="E430" s="98">
        <f t="shared" si="61"/>
        <v>429</v>
      </c>
      <c r="F430" s="99"/>
      <c r="K430" s="114">
        <f t="shared" si="68"/>
        <v>20.454799632355726</v>
      </c>
      <c r="L430" s="115">
        <f t="shared" si="69"/>
        <v>20.503799632355726</v>
      </c>
      <c r="M430" s="98">
        <f t="shared" si="62"/>
        <v>20.454299632355728</v>
      </c>
      <c r="N430" s="116">
        <f t="shared" si="63"/>
        <v>20.504299632355725</v>
      </c>
      <c r="O430" s="117">
        <f t="shared" si="64"/>
        <v>20.479299632355726</v>
      </c>
      <c r="P430" s="98">
        <f t="shared" si="65"/>
        <v>0</v>
      </c>
      <c r="Q430" s="118">
        <f t="shared" si="66"/>
        <v>0</v>
      </c>
      <c r="R430" s="98">
        <f t="shared" si="70"/>
        <v>11</v>
      </c>
      <c r="S430" s="119">
        <f t="shared" si="67"/>
        <v>11</v>
      </c>
    </row>
    <row r="431" spans="1:19">
      <c r="A431" s="119"/>
      <c r="E431" s="98">
        <f t="shared" si="61"/>
        <v>430</v>
      </c>
      <c r="F431" s="99"/>
      <c r="K431" s="114">
        <f t="shared" si="68"/>
        <v>20.504799632355727</v>
      </c>
      <c r="L431" s="115">
        <f t="shared" si="69"/>
        <v>20.553799632355727</v>
      </c>
      <c r="M431" s="98">
        <f t="shared" si="62"/>
        <v>20.504299632355728</v>
      </c>
      <c r="N431" s="116">
        <f t="shared" si="63"/>
        <v>20.554299632355725</v>
      </c>
      <c r="O431" s="117">
        <f t="shared" si="64"/>
        <v>20.529299632355727</v>
      </c>
      <c r="P431" s="98">
        <f t="shared" si="65"/>
        <v>0</v>
      </c>
      <c r="Q431" s="118">
        <f t="shared" si="66"/>
        <v>0</v>
      </c>
      <c r="R431" s="98">
        <f t="shared" si="70"/>
        <v>11</v>
      </c>
      <c r="S431" s="119">
        <f t="shared" si="67"/>
        <v>11</v>
      </c>
    </row>
    <row r="432" spans="1:19">
      <c r="A432" s="119"/>
      <c r="E432" s="98">
        <f t="shared" si="61"/>
        <v>431</v>
      </c>
      <c r="F432" s="99"/>
      <c r="K432" s="114">
        <f t="shared" si="68"/>
        <v>20.554799632355728</v>
      </c>
      <c r="L432" s="115">
        <f t="shared" si="69"/>
        <v>20.603799632355727</v>
      </c>
      <c r="M432" s="98">
        <f t="shared" si="62"/>
        <v>20.554299632355729</v>
      </c>
      <c r="N432" s="116">
        <f t="shared" si="63"/>
        <v>20.604299632355726</v>
      </c>
      <c r="O432" s="117">
        <f t="shared" si="64"/>
        <v>20.579299632355728</v>
      </c>
      <c r="P432" s="98">
        <f t="shared" si="65"/>
        <v>0</v>
      </c>
      <c r="Q432" s="118">
        <f t="shared" si="66"/>
        <v>0</v>
      </c>
      <c r="R432" s="98">
        <f t="shared" si="70"/>
        <v>11</v>
      </c>
      <c r="S432" s="119">
        <f t="shared" si="67"/>
        <v>11</v>
      </c>
    </row>
    <row r="433" spans="1:19">
      <c r="A433" s="119"/>
      <c r="E433" s="98">
        <f t="shared" si="61"/>
        <v>432</v>
      </c>
      <c r="F433" s="99"/>
      <c r="K433" s="114">
        <f t="shared" si="68"/>
        <v>20.604799632355729</v>
      </c>
      <c r="L433" s="115">
        <f t="shared" si="69"/>
        <v>20.653799632355728</v>
      </c>
      <c r="M433" s="98">
        <f t="shared" si="62"/>
        <v>20.60429963235573</v>
      </c>
      <c r="N433" s="116">
        <f t="shared" si="63"/>
        <v>20.654299632355727</v>
      </c>
      <c r="O433" s="117">
        <f t="shared" si="64"/>
        <v>20.629299632355728</v>
      </c>
      <c r="P433" s="98">
        <f t="shared" si="65"/>
        <v>0</v>
      </c>
      <c r="Q433" s="118">
        <f t="shared" si="66"/>
        <v>0</v>
      </c>
      <c r="R433" s="98">
        <f t="shared" si="70"/>
        <v>11</v>
      </c>
      <c r="S433" s="119">
        <f t="shared" si="67"/>
        <v>11</v>
      </c>
    </row>
    <row r="434" spans="1:19">
      <c r="A434" s="119"/>
      <c r="E434" s="98">
        <f t="shared" si="61"/>
        <v>433</v>
      </c>
      <c r="F434" s="99"/>
      <c r="K434" s="114">
        <f t="shared" si="68"/>
        <v>20.654799632355729</v>
      </c>
      <c r="L434" s="115">
        <f t="shared" si="69"/>
        <v>20.703799632355729</v>
      </c>
      <c r="M434" s="98">
        <f t="shared" si="62"/>
        <v>20.65429963235573</v>
      </c>
      <c r="N434" s="116">
        <f t="shared" si="63"/>
        <v>20.704299632355728</v>
      </c>
      <c r="O434" s="117">
        <f t="shared" si="64"/>
        <v>20.679299632355729</v>
      </c>
      <c r="P434" s="98">
        <f t="shared" si="65"/>
        <v>0</v>
      </c>
      <c r="Q434" s="118">
        <f t="shared" si="66"/>
        <v>0</v>
      </c>
      <c r="R434" s="98">
        <f t="shared" si="70"/>
        <v>11</v>
      </c>
      <c r="S434" s="119">
        <f t="shared" si="67"/>
        <v>11</v>
      </c>
    </row>
    <row r="435" spans="1:19">
      <c r="A435" s="119"/>
      <c r="E435" s="98">
        <f t="shared" si="61"/>
        <v>434</v>
      </c>
      <c r="F435" s="99"/>
      <c r="K435" s="114">
        <f t="shared" si="68"/>
        <v>20.70479963235573</v>
      </c>
      <c r="L435" s="115">
        <f t="shared" si="69"/>
        <v>20.753799632355729</v>
      </c>
      <c r="M435" s="98">
        <f t="shared" si="62"/>
        <v>20.704299632355731</v>
      </c>
      <c r="N435" s="116">
        <f t="shared" si="63"/>
        <v>20.754299632355728</v>
      </c>
      <c r="O435" s="117">
        <f t="shared" si="64"/>
        <v>20.72929963235573</v>
      </c>
      <c r="P435" s="98">
        <f t="shared" si="65"/>
        <v>0</v>
      </c>
      <c r="Q435" s="118">
        <f t="shared" si="66"/>
        <v>0</v>
      </c>
      <c r="R435" s="98">
        <f t="shared" si="70"/>
        <v>11</v>
      </c>
      <c r="S435" s="119">
        <f t="shared" si="67"/>
        <v>11</v>
      </c>
    </row>
    <row r="436" spans="1:19">
      <c r="A436" s="119"/>
      <c r="E436" s="98">
        <f t="shared" si="61"/>
        <v>435</v>
      </c>
      <c r="F436" s="99"/>
      <c r="K436" s="114">
        <f t="shared" si="68"/>
        <v>20.754799632355731</v>
      </c>
      <c r="L436" s="115">
        <f t="shared" si="69"/>
        <v>20.80379963235573</v>
      </c>
      <c r="M436" s="98">
        <f t="shared" si="62"/>
        <v>20.754299632355732</v>
      </c>
      <c r="N436" s="116">
        <f t="shared" si="63"/>
        <v>20.804299632355729</v>
      </c>
      <c r="O436" s="117">
        <f t="shared" si="64"/>
        <v>20.77929963235573</v>
      </c>
      <c r="P436" s="98">
        <f t="shared" si="65"/>
        <v>0</v>
      </c>
      <c r="Q436" s="118">
        <f t="shared" si="66"/>
        <v>0</v>
      </c>
      <c r="R436" s="98">
        <f t="shared" si="70"/>
        <v>11</v>
      </c>
      <c r="S436" s="119">
        <f t="shared" si="67"/>
        <v>11</v>
      </c>
    </row>
    <row r="437" spans="1:19">
      <c r="A437" s="119"/>
      <c r="E437" s="98">
        <f t="shared" si="61"/>
        <v>436</v>
      </c>
      <c r="F437" s="99"/>
      <c r="K437" s="114">
        <f t="shared" si="68"/>
        <v>20.804799632355731</v>
      </c>
      <c r="L437" s="115">
        <f t="shared" si="69"/>
        <v>20.853799632355731</v>
      </c>
      <c r="M437" s="98">
        <f t="shared" si="62"/>
        <v>20.804299632355733</v>
      </c>
      <c r="N437" s="116">
        <f t="shared" si="63"/>
        <v>20.85429963235573</v>
      </c>
      <c r="O437" s="117">
        <f t="shared" si="64"/>
        <v>20.829299632355731</v>
      </c>
      <c r="P437" s="98">
        <f t="shared" si="65"/>
        <v>0</v>
      </c>
      <c r="Q437" s="118">
        <f t="shared" si="66"/>
        <v>0</v>
      </c>
      <c r="R437" s="98">
        <f t="shared" si="70"/>
        <v>11</v>
      </c>
      <c r="S437" s="119">
        <f t="shared" si="67"/>
        <v>11</v>
      </c>
    </row>
    <row r="438" spans="1:19">
      <c r="A438" s="119"/>
      <c r="E438" s="98">
        <f t="shared" si="61"/>
        <v>437</v>
      </c>
      <c r="F438" s="99"/>
      <c r="K438" s="114">
        <f t="shared" si="68"/>
        <v>20.854799632355732</v>
      </c>
      <c r="L438" s="115">
        <f t="shared" si="69"/>
        <v>20.903799632355732</v>
      </c>
      <c r="M438" s="98">
        <f t="shared" si="62"/>
        <v>20.854299632355733</v>
      </c>
      <c r="N438" s="116">
        <f t="shared" si="63"/>
        <v>20.90429963235573</v>
      </c>
      <c r="O438" s="117">
        <f t="shared" si="64"/>
        <v>20.879299632355732</v>
      </c>
      <c r="P438" s="98">
        <f t="shared" si="65"/>
        <v>0</v>
      </c>
      <c r="Q438" s="118">
        <f t="shared" si="66"/>
        <v>0</v>
      </c>
      <c r="R438" s="98">
        <f t="shared" si="70"/>
        <v>11</v>
      </c>
      <c r="S438" s="119">
        <f t="shared" si="67"/>
        <v>11</v>
      </c>
    </row>
    <row r="439" spans="1:19">
      <c r="A439" s="119"/>
      <c r="E439" s="98">
        <f t="shared" si="61"/>
        <v>438</v>
      </c>
      <c r="F439" s="99"/>
      <c r="K439" s="114">
        <f t="shared" si="68"/>
        <v>20.904799632355733</v>
      </c>
      <c r="L439" s="115">
        <f t="shared" si="69"/>
        <v>20.953799632355732</v>
      </c>
      <c r="M439" s="98">
        <f t="shared" si="62"/>
        <v>20.904299632355734</v>
      </c>
      <c r="N439" s="116">
        <f t="shared" si="63"/>
        <v>20.954299632355731</v>
      </c>
      <c r="O439" s="117">
        <f t="shared" si="64"/>
        <v>20.929299632355733</v>
      </c>
      <c r="P439" s="98">
        <f t="shared" si="65"/>
        <v>0</v>
      </c>
      <c r="Q439" s="118">
        <f t="shared" si="66"/>
        <v>0</v>
      </c>
      <c r="R439" s="98">
        <f t="shared" si="70"/>
        <v>11</v>
      </c>
      <c r="S439" s="119">
        <f t="shared" si="67"/>
        <v>11</v>
      </c>
    </row>
    <row r="440" spans="1:19">
      <c r="A440" s="119"/>
      <c r="E440" s="98">
        <f t="shared" si="61"/>
        <v>439</v>
      </c>
      <c r="F440" s="99"/>
      <c r="K440" s="114">
        <f t="shared" si="68"/>
        <v>20.954799632355734</v>
      </c>
      <c r="L440" s="115">
        <f t="shared" si="69"/>
        <v>21.003799632355733</v>
      </c>
      <c r="M440" s="98">
        <f t="shared" si="62"/>
        <v>20.954299632355735</v>
      </c>
      <c r="N440" s="116">
        <f t="shared" si="63"/>
        <v>21.004299632355732</v>
      </c>
      <c r="O440" s="117">
        <f t="shared" si="64"/>
        <v>20.979299632355733</v>
      </c>
      <c r="P440" s="98">
        <f t="shared" si="65"/>
        <v>0</v>
      </c>
      <c r="Q440" s="118">
        <f t="shared" si="66"/>
        <v>0</v>
      </c>
      <c r="R440" s="98">
        <f t="shared" si="70"/>
        <v>11</v>
      </c>
      <c r="S440" s="119">
        <f t="shared" si="67"/>
        <v>11</v>
      </c>
    </row>
    <row r="441" spans="1:19">
      <c r="A441" s="119"/>
      <c r="E441" s="98">
        <f t="shared" si="61"/>
        <v>440</v>
      </c>
      <c r="F441" s="99"/>
      <c r="K441" s="114">
        <f t="shared" si="68"/>
        <v>21.004799632355734</v>
      </c>
      <c r="L441" s="115">
        <f t="shared" si="69"/>
        <v>21.053799632355734</v>
      </c>
      <c r="M441" s="98">
        <f t="shared" si="62"/>
        <v>21.004299632355735</v>
      </c>
      <c r="N441" s="116">
        <f t="shared" si="63"/>
        <v>21.054299632355733</v>
      </c>
      <c r="O441" s="117">
        <f t="shared" si="64"/>
        <v>21.029299632355734</v>
      </c>
      <c r="P441" s="98">
        <f t="shared" si="65"/>
        <v>0</v>
      </c>
      <c r="Q441" s="118">
        <f t="shared" si="66"/>
        <v>0</v>
      </c>
      <c r="R441" s="98">
        <f t="shared" si="70"/>
        <v>11</v>
      </c>
      <c r="S441" s="119">
        <f t="shared" si="67"/>
        <v>11</v>
      </c>
    </row>
    <row r="442" spans="1:19">
      <c r="A442" s="119"/>
      <c r="E442" s="98">
        <f t="shared" si="61"/>
        <v>441</v>
      </c>
      <c r="F442" s="99"/>
      <c r="K442" s="114">
        <f t="shared" si="68"/>
        <v>21.054799632355735</v>
      </c>
      <c r="L442" s="115">
        <f t="shared" si="69"/>
        <v>21.103799632355734</v>
      </c>
      <c r="M442" s="98">
        <f t="shared" si="62"/>
        <v>21.054299632355736</v>
      </c>
      <c r="N442" s="116">
        <f t="shared" si="63"/>
        <v>21.104299632355733</v>
      </c>
      <c r="O442" s="117">
        <f t="shared" si="64"/>
        <v>21.079299632355735</v>
      </c>
      <c r="P442" s="98">
        <f t="shared" si="65"/>
        <v>0</v>
      </c>
      <c r="Q442" s="118">
        <f t="shared" si="66"/>
        <v>0</v>
      </c>
      <c r="R442" s="98">
        <f t="shared" si="70"/>
        <v>11</v>
      </c>
      <c r="S442" s="119">
        <f t="shared" si="67"/>
        <v>11</v>
      </c>
    </row>
    <row r="443" spans="1:19">
      <c r="A443" s="119"/>
      <c r="E443" s="98">
        <f t="shared" si="61"/>
        <v>442</v>
      </c>
      <c r="F443" s="99"/>
      <c r="K443" s="114">
        <f t="shared" si="68"/>
        <v>21.104799632355736</v>
      </c>
      <c r="L443" s="115">
        <f t="shared" si="69"/>
        <v>21.153799632355735</v>
      </c>
      <c r="M443" s="98">
        <f t="shared" si="62"/>
        <v>21.104299632355737</v>
      </c>
      <c r="N443" s="116">
        <f t="shared" si="63"/>
        <v>21.154299632355734</v>
      </c>
      <c r="O443" s="117">
        <f t="shared" si="64"/>
        <v>21.129299632355735</v>
      </c>
      <c r="P443" s="98">
        <f t="shared" si="65"/>
        <v>0</v>
      </c>
      <c r="Q443" s="118">
        <f t="shared" si="66"/>
        <v>0</v>
      </c>
      <c r="R443" s="98">
        <f t="shared" si="70"/>
        <v>11</v>
      </c>
      <c r="S443" s="119">
        <f t="shared" si="67"/>
        <v>11</v>
      </c>
    </row>
    <row r="444" spans="1:19">
      <c r="A444" s="119"/>
      <c r="E444" s="98">
        <f t="shared" si="61"/>
        <v>443</v>
      </c>
      <c r="F444" s="99"/>
      <c r="K444" s="114">
        <f t="shared" si="68"/>
        <v>21.154799632355736</v>
      </c>
      <c r="L444" s="115">
        <f t="shared" si="69"/>
        <v>21.203799632355736</v>
      </c>
      <c r="M444" s="98">
        <f t="shared" si="62"/>
        <v>21.154299632355738</v>
      </c>
      <c r="N444" s="116">
        <f t="shared" si="63"/>
        <v>21.204299632355735</v>
      </c>
      <c r="O444" s="117">
        <f t="shared" si="64"/>
        <v>21.179299632355736</v>
      </c>
      <c r="P444" s="98">
        <f t="shared" si="65"/>
        <v>0</v>
      </c>
      <c r="Q444" s="118">
        <f t="shared" si="66"/>
        <v>0</v>
      </c>
      <c r="R444" s="98">
        <f t="shared" si="70"/>
        <v>11</v>
      </c>
      <c r="S444" s="119">
        <f t="shared" si="67"/>
        <v>11</v>
      </c>
    </row>
    <row r="445" spans="1:19">
      <c r="A445" s="119"/>
      <c r="E445" s="98">
        <f t="shared" si="61"/>
        <v>444</v>
      </c>
      <c r="F445" s="99"/>
      <c r="K445" s="114">
        <f t="shared" si="68"/>
        <v>21.204799632355737</v>
      </c>
      <c r="L445" s="115">
        <f t="shared" si="69"/>
        <v>21.253799632355737</v>
      </c>
      <c r="M445" s="98">
        <f t="shared" si="62"/>
        <v>21.204299632355738</v>
      </c>
      <c r="N445" s="116">
        <f t="shared" si="63"/>
        <v>21.254299632355735</v>
      </c>
      <c r="O445" s="117">
        <f t="shared" si="64"/>
        <v>21.229299632355737</v>
      </c>
      <c r="P445" s="98">
        <f t="shared" si="65"/>
        <v>0</v>
      </c>
      <c r="Q445" s="118">
        <f t="shared" si="66"/>
        <v>0</v>
      </c>
      <c r="R445" s="98">
        <f t="shared" si="70"/>
        <v>11</v>
      </c>
      <c r="S445" s="119">
        <f t="shared" si="67"/>
        <v>11</v>
      </c>
    </row>
    <row r="446" spans="1:19">
      <c r="A446" s="119"/>
      <c r="E446" s="98">
        <f t="shared" si="61"/>
        <v>445</v>
      </c>
      <c r="F446" s="99"/>
      <c r="K446" s="114">
        <f t="shared" si="68"/>
        <v>21.254799632355738</v>
      </c>
      <c r="L446" s="115">
        <f t="shared" si="69"/>
        <v>21.303799632355737</v>
      </c>
      <c r="M446" s="98">
        <f t="shared" si="62"/>
        <v>21.254299632355739</v>
      </c>
      <c r="N446" s="116">
        <f t="shared" si="63"/>
        <v>21.304299632355736</v>
      </c>
      <c r="O446" s="117">
        <f t="shared" si="64"/>
        <v>21.279299632355738</v>
      </c>
      <c r="P446" s="98">
        <f t="shared" si="65"/>
        <v>0</v>
      </c>
      <c r="Q446" s="118">
        <f t="shared" si="66"/>
        <v>0</v>
      </c>
      <c r="R446" s="98">
        <f t="shared" si="70"/>
        <v>11</v>
      </c>
      <c r="S446" s="119">
        <f t="shared" si="67"/>
        <v>11</v>
      </c>
    </row>
    <row r="447" spans="1:19">
      <c r="A447" s="119"/>
      <c r="E447" s="98">
        <f t="shared" si="61"/>
        <v>446</v>
      </c>
      <c r="F447" s="99"/>
      <c r="K447" s="114">
        <f t="shared" si="68"/>
        <v>21.304799632355738</v>
      </c>
      <c r="L447" s="115">
        <f t="shared" si="69"/>
        <v>21.353799632355738</v>
      </c>
      <c r="M447" s="98">
        <f t="shared" si="62"/>
        <v>21.30429963235574</v>
      </c>
      <c r="N447" s="116">
        <f t="shared" si="63"/>
        <v>21.354299632355737</v>
      </c>
      <c r="O447" s="117">
        <f t="shared" si="64"/>
        <v>21.329299632355738</v>
      </c>
      <c r="P447" s="98">
        <f t="shared" si="65"/>
        <v>0</v>
      </c>
      <c r="Q447" s="118">
        <f t="shared" si="66"/>
        <v>0</v>
      </c>
      <c r="R447" s="98">
        <f t="shared" si="70"/>
        <v>11</v>
      </c>
      <c r="S447" s="119">
        <f t="shared" si="67"/>
        <v>11</v>
      </c>
    </row>
    <row r="448" spans="1:19">
      <c r="A448" s="119"/>
      <c r="E448" s="98">
        <f t="shared" si="61"/>
        <v>447</v>
      </c>
      <c r="F448" s="99"/>
      <c r="K448" s="114">
        <f t="shared" si="68"/>
        <v>21.354799632355739</v>
      </c>
      <c r="L448" s="115">
        <f t="shared" si="69"/>
        <v>21.403799632355739</v>
      </c>
      <c r="M448" s="98">
        <f t="shared" si="62"/>
        <v>21.35429963235574</v>
      </c>
      <c r="N448" s="116">
        <f t="shared" si="63"/>
        <v>21.404299632355738</v>
      </c>
      <c r="O448" s="117">
        <f t="shared" si="64"/>
        <v>21.379299632355739</v>
      </c>
      <c r="P448" s="98">
        <f t="shared" si="65"/>
        <v>0</v>
      </c>
      <c r="Q448" s="118">
        <f t="shared" si="66"/>
        <v>0</v>
      </c>
      <c r="R448" s="98">
        <f t="shared" si="70"/>
        <v>11</v>
      </c>
      <c r="S448" s="119">
        <f t="shared" si="67"/>
        <v>11</v>
      </c>
    </row>
    <row r="449" spans="1:19">
      <c r="A449" s="119"/>
      <c r="E449" s="98">
        <f t="shared" si="61"/>
        <v>448</v>
      </c>
      <c r="F449" s="99"/>
      <c r="K449" s="114">
        <f t="shared" si="68"/>
        <v>21.40479963235574</v>
      </c>
      <c r="L449" s="115">
        <f t="shared" si="69"/>
        <v>21.453799632355739</v>
      </c>
      <c r="M449" s="98">
        <f t="shared" si="62"/>
        <v>21.404299632355741</v>
      </c>
      <c r="N449" s="116">
        <f t="shared" si="63"/>
        <v>21.454299632355738</v>
      </c>
      <c r="O449" s="117">
        <f t="shared" si="64"/>
        <v>21.42929963235574</v>
      </c>
      <c r="P449" s="98">
        <f t="shared" si="65"/>
        <v>0</v>
      </c>
      <c r="Q449" s="118">
        <f t="shared" si="66"/>
        <v>0</v>
      </c>
      <c r="R449" s="98">
        <f t="shared" si="70"/>
        <v>11</v>
      </c>
      <c r="S449" s="119">
        <f t="shared" si="67"/>
        <v>11</v>
      </c>
    </row>
    <row r="450" spans="1:19">
      <c r="A450" s="119"/>
      <c r="E450" s="98">
        <f t="shared" si="61"/>
        <v>449</v>
      </c>
      <c r="F450" s="99"/>
      <c r="K450" s="114">
        <f t="shared" si="68"/>
        <v>21.454799632355741</v>
      </c>
      <c r="L450" s="115">
        <f t="shared" si="69"/>
        <v>21.50379963235574</v>
      </c>
      <c r="M450" s="98">
        <f t="shared" si="62"/>
        <v>21.454299632355742</v>
      </c>
      <c r="N450" s="116">
        <f t="shared" si="63"/>
        <v>21.504299632355739</v>
      </c>
      <c r="O450" s="117">
        <f t="shared" si="64"/>
        <v>21.47929963235574</v>
      </c>
      <c r="P450" s="98">
        <f t="shared" si="65"/>
        <v>0</v>
      </c>
      <c r="Q450" s="118">
        <f t="shared" si="66"/>
        <v>0</v>
      </c>
      <c r="R450" s="98">
        <f t="shared" si="70"/>
        <v>11</v>
      </c>
      <c r="S450" s="119">
        <f t="shared" si="67"/>
        <v>11</v>
      </c>
    </row>
    <row r="451" spans="1:19">
      <c r="A451" s="119"/>
      <c r="E451" s="98">
        <f t="shared" si="61"/>
        <v>450</v>
      </c>
      <c r="F451" s="99"/>
      <c r="K451" s="114">
        <f t="shared" si="68"/>
        <v>21.504799632355741</v>
      </c>
      <c r="L451" s="115">
        <f t="shared" si="69"/>
        <v>21.553799632355741</v>
      </c>
      <c r="M451" s="98">
        <f t="shared" si="62"/>
        <v>21.504299632355742</v>
      </c>
      <c r="N451" s="116">
        <f t="shared" si="63"/>
        <v>21.55429963235574</v>
      </c>
      <c r="O451" s="117">
        <f t="shared" si="64"/>
        <v>21.529299632355741</v>
      </c>
      <c r="P451" s="98">
        <f t="shared" si="65"/>
        <v>0</v>
      </c>
      <c r="Q451" s="118">
        <f t="shared" si="66"/>
        <v>0</v>
      </c>
      <c r="R451" s="98">
        <f t="shared" si="70"/>
        <v>11</v>
      </c>
      <c r="S451" s="119">
        <f t="shared" si="67"/>
        <v>11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21.554799632355742</v>
      </c>
      <c r="L452" s="115">
        <f t="shared" si="69"/>
        <v>21.603799632355742</v>
      </c>
      <c r="M452" s="98">
        <f t="shared" si="62"/>
        <v>21.554299632355743</v>
      </c>
      <c r="N452" s="116">
        <f t="shared" si="63"/>
        <v>21.60429963235574</v>
      </c>
      <c r="O452" s="117">
        <f t="shared" si="64"/>
        <v>21.579299632355742</v>
      </c>
      <c r="P452" s="98">
        <f t="shared" si="65"/>
        <v>0</v>
      </c>
      <c r="Q452" s="118">
        <f t="shared" si="66"/>
        <v>0</v>
      </c>
      <c r="R452" s="98">
        <f t="shared" si="70"/>
        <v>11</v>
      </c>
      <c r="S452" s="119">
        <f t="shared" si="67"/>
        <v>11</v>
      </c>
    </row>
    <row r="453" spans="1:19">
      <c r="A453" s="119"/>
      <c r="E453" s="98">
        <f t="shared" si="71"/>
        <v>452</v>
      </c>
      <c r="F453" s="99"/>
      <c r="K453" s="114">
        <f t="shared" si="68"/>
        <v>21.604799632355743</v>
      </c>
      <c r="L453" s="115">
        <f t="shared" si="69"/>
        <v>21.653799632355742</v>
      </c>
      <c r="M453" s="98">
        <f t="shared" ref="M453:M516" si="72">K453-5*10^-(D$2+1)</f>
        <v>21.604299632355744</v>
      </c>
      <c r="N453" s="116">
        <f t="shared" ref="N453:N516" si="73">L453+5*10^-(D$2+1)</f>
        <v>21.654299632355741</v>
      </c>
      <c r="O453" s="117">
        <f t="shared" ref="O453:O516" si="74">AVERAGE(K453,L453)</f>
        <v>21.629299632355742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11</v>
      </c>
      <c r="S453" s="119">
        <f t="shared" ref="S453:S516" si="77">COUNTIF(F$2:F$5000,"&lt;="&amp;M453)</f>
        <v>11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21.654799632355743</v>
      </c>
      <c r="L454" s="115">
        <f t="shared" ref="L454:L517" si="79">K454+$I$4-POWER(10,-$D$2)</f>
        <v>21.703799632355743</v>
      </c>
      <c r="M454" s="98">
        <f t="shared" si="72"/>
        <v>21.654299632355745</v>
      </c>
      <c r="N454" s="116">
        <f t="shared" si="73"/>
        <v>21.704299632355742</v>
      </c>
      <c r="O454" s="117">
        <f t="shared" si="74"/>
        <v>21.679299632355743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11</v>
      </c>
      <c r="S454" s="119">
        <f t="shared" si="77"/>
        <v>11</v>
      </c>
    </row>
    <row r="455" spans="1:19">
      <c r="A455" s="119"/>
      <c r="E455" s="98">
        <f t="shared" si="71"/>
        <v>454</v>
      </c>
      <c r="F455" s="99"/>
      <c r="K455" s="114">
        <f t="shared" si="78"/>
        <v>21.704799632355744</v>
      </c>
      <c r="L455" s="115">
        <f t="shared" si="79"/>
        <v>21.753799632355744</v>
      </c>
      <c r="M455" s="98">
        <f t="shared" si="72"/>
        <v>21.704299632355745</v>
      </c>
      <c r="N455" s="116">
        <f t="shared" si="73"/>
        <v>21.754299632355742</v>
      </c>
      <c r="O455" s="117">
        <f t="shared" si="74"/>
        <v>21.729299632355744</v>
      </c>
      <c r="P455" s="98">
        <f t="shared" si="75"/>
        <v>0</v>
      </c>
      <c r="Q455" s="118">
        <f t="shared" si="76"/>
        <v>0</v>
      </c>
      <c r="R455" s="98">
        <f t="shared" si="80"/>
        <v>11</v>
      </c>
      <c r="S455" s="119">
        <f t="shared" si="77"/>
        <v>11</v>
      </c>
    </row>
    <row r="456" spans="1:19">
      <c r="A456" s="119"/>
      <c r="E456" s="98">
        <f t="shared" si="71"/>
        <v>455</v>
      </c>
      <c r="F456" s="99"/>
      <c r="K456" s="114">
        <f t="shared" si="78"/>
        <v>21.754799632355745</v>
      </c>
      <c r="L456" s="115">
        <f t="shared" si="79"/>
        <v>21.803799632355744</v>
      </c>
      <c r="M456" s="98">
        <f t="shared" si="72"/>
        <v>21.754299632355746</v>
      </c>
      <c r="N456" s="116">
        <f t="shared" si="73"/>
        <v>21.804299632355743</v>
      </c>
      <c r="O456" s="117">
        <f t="shared" si="74"/>
        <v>21.779299632355745</v>
      </c>
      <c r="P456" s="98">
        <f t="shared" si="75"/>
        <v>0</v>
      </c>
      <c r="Q456" s="118">
        <f t="shared" si="76"/>
        <v>0</v>
      </c>
      <c r="R456" s="98">
        <f t="shared" si="80"/>
        <v>11</v>
      </c>
      <c r="S456" s="119">
        <f t="shared" si="77"/>
        <v>11</v>
      </c>
    </row>
    <row r="457" spans="1:19">
      <c r="A457" s="119"/>
      <c r="E457" s="98">
        <f t="shared" si="71"/>
        <v>456</v>
      </c>
      <c r="F457" s="99"/>
      <c r="K457" s="114">
        <f t="shared" si="78"/>
        <v>21.804799632355746</v>
      </c>
      <c r="L457" s="115">
        <f t="shared" si="79"/>
        <v>21.853799632355745</v>
      </c>
      <c r="M457" s="98">
        <f t="shared" si="72"/>
        <v>21.804299632355747</v>
      </c>
      <c r="N457" s="116">
        <f t="shared" si="73"/>
        <v>21.854299632355744</v>
      </c>
      <c r="O457" s="117">
        <f t="shared" si="74"/>
        <v>21.829299632355745</v>
      </c>
      <c r="P457" s="98">
        <f t="shared" si="75"/>
        <v>0</v>
      </c>
      <c r="Q457" s="118">
        <f t="shared" si="76"/>
        <v>0</v>
      </c>
      <c r="R457" s="98">
        <f t="shared" si="80"/>
        <v>11</v>
      </c>
      <c r="S457" s="119">
        <f t="shared" si="77"/>
        <v>11</v>
      </c>
    </row>
    <row r="458" spans="1:19">
      <c r="A458" s="119"/>
      <c r="E458" s="98">
        <f t="shared" si="71"/>
        <v>457</v>
      </c>
      <c r="F458" s="99"/>
      <c r="K458" s="114">
        <f t="shared" si="78"/>
        <v>21.854799632355746</v>
      </c>
      <c r="L458" s="115">
        <f t="shared" si="79"/>
        <v>21.903799632355746</v>
      </c>
      <c r="M458" s="98">
        <f t="shared" si="72"/>
        <v>21.854299632355747</v>
      </c>
      <c r="N458" s="116">
        <f t="shared" si="73"/>
        <v>21.904299632355745</v>
      </c>
      <c r="O458" s="117">
        <f t="shared" si="74"/>
        <v>21.879299632355746</v>
      </c>
      <c r="P458" s="98">
        <f t="shared" si="75"/>
        <v>0</v>
      </c>
      <c r="Q458" s="118">
        <f t="shared" si="76"/>
        <v>0</v>
      </c>
      <c r="R458" s="98">
        <f t="shared" si="80"/>
        <v>11</v>
      </c>
      <c r="S458" s="119">
        <f t="shared" si="77"/>
        <v>11</v>
      </c>
    </row>
    <row r="459" spans="1:19">
      <c r="A459" s="119"/>
      <c r="E459" s="98">
        <f t="shared" si="71"/>
        <v>458</v>
      </c>
      <c r="F459" s="99"/>
      <c r="K459" s="114">
        <f t="shared" si="78"/>
        <v>21.904799632355747</v>
      </c>
      <c r="L459" s="115">
        <f t="shared" si="79"/>
        <v>21.953799632355746</v>
      </c>
      <c r="M459" s="98">
        <f t="shared" si="72"/>
        <v>21.904299632355748</v>
      </c>
      <c r="N459" s="116">
        <f t="shared" si="73"/>
        <v>21.954299632355745</v>
      </c>
      <c r="O459" s="117">
        <f t="shared" si="74"/>
        <v>21.929299632355747</v>
      </c>
      <c r="P459" s="98">
        <f t="shared" si="75"/>
        <v>0</v>
      </c>
      <c r="Q459" s="118">
        <f t="shared" si="76"/>
        <v>0</v>
      </c>
      <c r="R459" s="98">
        <f t="shared" si="80"/>
        <v>11</v>
      </c>
      <c r="S459" s="119">
        <f t="shared" si="77"/>
        <v>11</v>
      </c>
    </row>
    <row r="460" spans="1:19">
      <c r="A460" s="119"/>
      <c r="E460" s="98">
        <f t="shared" si="71"/>
        <v>459</v>
      </c>
      <c r="F460" s="99"/>
      <c r="K460" s="114">
        <f t="shared" si="78"/>
        <v>21.954799632355748</v>
      </c>
      <c r="L460" s="115">
        <f t="shared" si="79"/>
        <v>22.003799632355747</v>
      </c>
      <c r="M460" s="98">
        <f t="shared" si="72"/>
        <v>21.954299632355749</v>
      </c>
      <c r="N460" s="116">
        <f t="shared" si="73"/>
        <v>22.004299632355746</v>
      </c>
      <c r="O460" s="117">
        <f t="shared" si="74"/>
        <v>21.979299632355747</v>
      </c>
      <c r="P460" s="98">
        <f t="shared" si="75"/>
        <v>0</v>
      </c>
      <c r="Q460" s="118">
        <f t="shared" si="76"/>
        <v>0</v>
      </c>
      <c r="R460" s="98">
        <f t="shared" si="80"/>
        <v>11</v>
      </c>
      <c r="S460" s="119">
        <f t="shared" si="77"/>
        <v>11</v>
      </c>
    </row>
    <row r="461" spans="1:19">
      <c r="A461" s="119"/>
      <c r="E461" s="98">
        <f t="shared" si="71"/>
        <v>460</v>
      </c>
      <c r="F461" s="99"/>
      <c r="K461" s="114">
        <f t="shared" si="78"/>
        <v>22.004799632355748</v>
      </c>
      <c r="L461" s="115">
        <f t="shared" si="79"/>
        <v>22.053799632355748</v>
      </c>
      <c r="M461" s="98">
        <f t="shared" si="72"/>
        <v>22.00429963235575</v>
      </c>
      <c r="N461" s="116">
        <f t="shared" si="73"/>
        <v>22.054299632355747</v>
      </c>
      <c r="O461" s="117">
        <f t="shared" si="74"/>
        <v>22.029299632355748</v>
      </c>
      <c r="P461" s="98">
        <f t="shared" si="75"/>
        <v>0</v>
      </c>
      <c r="Q461" s="118">
        <f t="shared" si="76"/>
        <v>0</v>
      </c>
      <c r="R461" s="98">
        <f t="shared" si="80"/>
        <v>11</v>
      </c>
      <c r="S461" s="119">
        <f t="shared" si="77"/>
        <v>11</v>
      </c>
    </row>
    <row r="462" spans="1:19">
      <c r="A462" s="119"/>
      <c r="E462" s="98">
        <f t="shared" si="71"/>
        <v>461</v>
      </c>
      <c r="F462" s="99"/>
      <c r="K462" s="114">
        <f t="shared" si="78"/>
        <v>22.054799632355749</v>
      </c>
      <c r="L462" s="115">
        <f t="shared" si="79"/>
        <v>22.103799632355749</v>
      </c>
      <c r="M462" s="98">
        <f t="shared" si="72"/>
        <v>22.05429963235575</v>
      </c>
      <c r="N462" s="116">
        <f t="shared" si="73"/>
        <v>22.104299632355747</v>
      </c>
      <c r="O462" s="117">
        <f t="shared" si="74"/>
        <v>22.079299632355749</v>
      </c>
      <c r="P462" s="98">
        <f t="shared" si="75"/>
        <v>0</v>
      </c>
      <c r="Q462" s="118">
        <f t="shared" si="76"/>
        <v>0</v>
      </c>
      <c r="R462" s="98">
        <f t="shared" si="80"/>
        <v>11</v>
      </c>
      <c r="S462" s="119">
        <f t="shared" si="77"/>
        <v>11</v>
      </c>
    </row>
    <row r="463" spans="1:19">
      <c r="A463" s="119"/>
      <c r="E463" s="98">
        <f t="shared" si="71"/>
        <v>462</v>
      </c>
      <c r="F463" s="99"/>
      <c r="K463" s="114">
        <f t="shared" si="78"/>
        <v>22.10479963235575</v>
      </c>
      <c r="L463" s="115">
        <f t="shared" si="79"/>
        <v>22.153799632355749</v>
      </c>
      <c r="M463" s="98">
        <f t="shared" si="72"/>
        <v>22.104299632355751</v>
      </c>
      <c r="N463" s="116">
        <f t="shared" si="73"/>
        <v>22.154299632355748</v>
      </c>
      <c r="O463" s="117">
        <f t="shared" si="74"/>
        <v>22.12929963235575</v>
      </c>
      <c r="P463" s="98">
        <f t="shared" si="75"/>
        <v>0</v>
      </c>
      <c r="Q463" s="118">
        <f t="shared" si="76"/>
        <v>0</v>
      </c>
      <c r="R463" s="98">
        <f t="shared" si="80"/>
        <v>11</v>
      </c>
      <c r="S463" s="119">
        <f t="shared" si="77"/>
        <v>11</v>
      </c>
    </row>
    <row r="464" spans="1:19">
      <c r="A464" s="119"/>
      <c r="E464" s="98">
        <f t="shared" si="71"/>
        <v>463</v>
      </c>
      <c r="F464" s="99"/>
      <c r="K464" s="114">
        <f t="shared" si="78"/>
        <v>22.154799632355751</v>
      </c>
      <c r="L464" s="115">
        <f t="shared" si="79"/>
        <v>22.20379963235575</v>
      </c>
      <c r="M464" s="98">
        <f t="shared" si="72"/>
        <v>22.154299632355752</v>
      </c>
      <c r="N464" s="116">
        <f t="shared" si="73"/>
        <v>22.204299632355749</v>
      </c>
      <c r="O464" s="117">
        <f t="shared" si="74"/>
        <v>22.17929963235575</v>
      </c>
      <c r="P464" s="98">
        <f t="shared" si="75"/>
        <v>0</v>
      </c>
      <c r="Q464" s="118">
        <f t="shared" si="76"/>
        <v>0</v>
      </c>
      <c r="R464" s="98">
        <f t="shared" si="80"/>
        <v>11</v>
      </c>
      <c r="S464" s="119">
        <f t="shared" si="77"/>
        <v>11</v>
      </c>
    </row>
    <row r="465" spans="1:19">
      <c r="A465" s="119"/>
      <c r="E465" s="98">
        <f t="shared" si="71"/>
        <v>464</v>
      </c>
      <c r="F465" s="99"/>
      <c r="K465" s="114">
        <f t="shared" si="78"/>
        <v>22.204799632355751</v>
      </c>
      <c r="L465" s="115">
        <f t="shared" si="79"/>
        <v>22.253799632355751</v>
      </c>
      <c r="M465" s="98">
        <f t="shared" si="72"/>
        <v>22.204299632355752</v>
      </c>
      <c r="N465" s="116">
        <f t="shared" si="73"/>
        <v>22.25429963235575</v>
      </c>
      <c r="O465" s="117">
        <f t="shared" si="74"/>
        <v>22.229299632355751</v>
      </c>
      <c r="P465" s="98">
        <f t="shared" si="75"/>
        <v>0</v>
      </c>
      <c r="Q465" s="118">
        <f t="shared" si="76"/>
        <v>0</v>
      </c>
      <c r="R465" s="98">
        <f t="shared" si="80"/>
        <v>11</v>
      </c>
      <c r="S465" s="119">
        <f t="shared" si="77"/>
        <v>11</v>
      </c>
    </row>
    <row r="466" spans="1:19">
      <c r="A466" s="119"/>
      <c r="E466" s="98">
        <f t="shared" si="71"/>
        <v>465</v>
      </c>
      <c r="F466" s="99"/>
      <c r="K466" s="114">
        <f t="shared" si="78"/>
        <v>22.254799632355752</v>
      </c>
      <c r="L466" s="115">
        <f t="shared" si="79"/>
        <v>22.303799632355751</v>
      </c>
      <c r="M466" s="98">
        <f t="shared" si="72"/>
        <v>22.254299632355753</v>
      </c>
      <c r="N466" s="116">
        <f t="shared" si="73"/>
        <v>22.30429963235575</v>
      </c>
      <c r="O466" s="117">
        <f t="shared" si="74"/>
        <v>22.279299632355752</v>
      </c>
      <c r="P466" s="98">
        <f t="shared" si="75"/>
        <v>0</v>
      </c>
      <c r="Q466" s="118">
        <f t="shared" si="76"/>
        <v>0</v>
      </c>
      <c r="R466" s="98">
        <f t="shared" si="80"/>
        <v>11</v>
      </c>
      <c r="S466" s="119">
        <f t="shared" si="77"/>
        <v>11</v>
      </c>
    </row>
    <row r="467" spans="1:19">
      <c r="A467" s="119"/>
      <c r="E467" s="98">
        <f t="shared" si="71"/>
        <v>466</v>
      </c>
      <c r="F467" s="99"/>
      <c r="K467" s="114">
        <f t="shared" si="78"/>
        <v>22.304799632355753</v>
      </c>
      <c r="L467" s="115">
        <f t="shared" si="79"/>
        <v>22.353799632355752</v>
      </c>
      <c r="M467" s="98">
        <f t="shared" si="72"/>
        <v>22.304299632355754</v>
      </c>
      <c r="N467" s="116">
        <f t="shared" si="73"/>
        <v>22.354299632355751</v>
      </c>
      <c r="O467" s="117">
        <f t="shared" si="74"/>
        <v>22.329299632355752</v>
      </c>
      <c r="P467" s="98">
        <f t="shared" si="75"/>
        <v>0</v>
      </c>
      <c r="Q467" s="118">
        <f t="shared" si="76"/>
        <v>0</v>
      </c>
      <c r="R467" s="98">
        <f t="shared" si="80"/>
        <v>11</v>
      </c>
      <c r="S467" s="119">
        <f t="shared" si="77"/>
        <v>11</v>
      </c>
    </row>
    <row r="468" spans="1:19">
      <c r="A468" s="119"/>
      <c r="E468" s="98">
        <f t="shared" si="71"/>
        <v>467</v>
      </c>
      <c r="F468" s="99"/>
      <c r="K468" s="114">
        <f t="shared" si="78"/>
        <v>22.354799632355753</v>
      </c>
      <c r="L468" s="115">
        <f t="shared" si="79"/>
        <v>22.403799632355753</v>
      </c>
      <c r="M468" s="98">
        <f t="shared" si="72"/>
        <v>22.354299632355755</v>
      </c>
      <c r="N468" s="116">
        <f t="shared" si="73"/>
        <v>22.404299632355752</v>
      </c>
      <c r="O468" s="117">
        <f t="shared" si="74"/>
        <v>22.379299632355753</v>
      </c>
      <c r="P468" s="98">
        <f t="shared" si="75"/>
        <v>0</v>
      </c>
      <c r="Q468" s="118">
        <f t="shared" si="76"/>
        <v>0</v>
      </c>
      <c r="R468" s="98">
        <f t="shared" si="80"/>
        <v>11</v>
      </c>
      <c r="S468" s="119">
        <f t="shared" si="77"/>
        <v>11</v>
      </c>
    </row>
    <row r="469" spans="1:19">
      <c r="A469" s="119"/>
      <c r="E469" s="98">
        <f t="shared" si="71"/>
        <v>468</v>
      </c>
      <c r="F469" s="99"/>
      <c r="K469" s="114">
        <f t="shared" si="78"/>
        <v>22.404799632355754</v>
      </c>
      <c r="L469" s="115">
        <f t="shared" si="79"/>
        <v>22.453799632355754</v>
      </c>
      <c r="M469" s="98">
        <f t="shared" si="72"/>
        <v>22.404299632355755</v>
      </c>
      <c r="N469" s="116">
        <f t="shared" si="73"/>
        <v>22.454299632355752</v>
      </c>
      <c r="O469" s="117">
        <f t="shared" si="74"/>
        <v>22.429299632355754</v>
      </c>
      <c r="P469" s="98">
        <f t="shared" si="75"/>
        <v>0</v>
      </c>
      <c r="Q469" s="118">
        <f t="shared" si="76"/>
        <v>0</v>
      </c>
      <c r="R469" s="98">
        <f t="shared" si="80"/>
        <v>11</v>
      </c>
      <c r="S469" s="119">
        <f t="shared" si="77"/>
        <v>11</v>
      </c>
    </row>
    <row r="470" spans="1:19">
      <c r="A470" s="119"/>
      <c r="E470" s="98">
        <f t="shared" si="71"/>
        <v>469</v>
      </c>
      <c r="F470" s="99"/>
      <c r="K470" s="114">
        <f t="shared" si="78"/>
        <v>22.454799632355755</v>
      </c>
      <c r="L470" s="115">
        <f t="shared" si="79"/>
        <v>22.503799632355754</v>
      </c>
      <c r="M470" s="98">
        <f t="shared" si="72"/>
        <v>22.454299632355756</v>
      </c>
      <c r="N470" s="116">
        <f t="shared" si="73"/>
        <v>22.504299632355753</v>
      </c>
      <c r="O470" s="117">
        <f t="shared" si="74"/>
        <v>22.479299632355755</v>
      </c>
      <c r="P470" s="98">
        <f t="shared" si="75"/>
        <v>0</v>
      </c>
      <c r="Q470" s="118">
        <f t="shared" si="76"/>
        <v>0</v>
      </c>
      <c r="R470" s="98">
        <f t="shared" si="80"/>
        <v>11</v>
      </c>
      <c r="S470" s="119">
        <f t="shared" si="77"/>
        <v>11</v>
      </c>
    </row>
    <row r="471" spans="1:19">
      <c r="A471" s="119"/>
      <c r="E471" s="98">
        <f t="shared" si="71"/>
        <v>470</v>
      </c>
      <c r="F471" s="99"/>
      <c r="K471" s="114">
        <f t="shared" si="78"/>
        <v>22.504799632355756</v>
      </c>
      <c r="L471" s="115">
        <f t="shared" si="79"/>
        <v>22.553799632355755</v>
      </c>
      <c r="M471" s="98">
        <f t="shared" si="72"/>
        <v>22.504299632355757</v>
      </c>
      <c r="N471" s="116">
        <f t="shared" si="73"/>
        <v>22.554299632355754</v>
      </c>
      <c r="O471" s="117">
        <f t="shared" si="74"/>
        <v>22.529299632355755</v>
      </c>
      <c r="P471" s="98">
        <f t="shared" si="75"/>
        <v>0</v>
      </c>
      <c r="Q471" s="118">
        <f t="shared" si="76"/>
        <v>0</v>
      </c>
      <c r="R471" s="98">
        <f t="shared" si="80"/>
        <v>11</v>
      </c>
      <c r="S471" s="119">
        <f t="shared" si="77"/>
        <v>11</v>
      </c>
    </row>
    <row r="472" spans="1:19">
      <c r="A472" s="119"/>
      <c r="E472" s="98">
        <f t="shared" si="71"/>
        <v>471</v>
      </c>
      <c r="F472" s="99"/>
      <c r="K472" s="114">
        <f t="shared" si="78"/>
        <v>22.554799632355756</v>
      </c>
      <c r="L472" s="115">
        <f t="shared" si="79"/>
        <v>22.603799632355756</v>
      </c>
      <c r="M472" s="98">
        <f t="shared" si="72"/>
        <v>22.554299632355757</v>
      </c>
      <c r="N472" s="116">
        <f t="shared" si="73"/>
        <v>22.604299632355755</v>
      </c>
      <c r="O472" s="117">
        <f t="shared" si="74"/>
        <v>22.579299632355756</v>
      </c>
      <c r="P472" s="98">
        <f t="shared" si="75"/>
        <v>0</v>
      </c>
      <c r="Q472" s="118">
        <f t="shared" si="76"/>
        <v>0</v>
      </c>
      <c r="R472" s="98">
        <f t="shared" si="80"/>
        <v>11</v>
      </c>
      <c r="S472" s="119">
        <f t="shared" si="77"/>
        <v>11</v>
      </c>
    </row>
    <row r="473" spans="1:19">
      <c r="A473" s="119"/>
      <c r="E473" s="98">
        <f t="shared" si="71"/>
        <v>472</v>
      </c>
      <c r="F473" s="99"/>
      <c r="K473" s="114">
        <f t="shared" si="78"/>
        <v>22.604799632355757</v>
      </c>
      <c r="L473" s="115">
        <f t="shared" si="79"/>
        <v>22.653799632355756</v>
      </c>
      <c r="M473" s="98">
        <f t="shared" si="72"/>
        <v>22.604299632355758</v>
      </c>
      <c r="N473" s="116">
        <f t="shared" si="73"/>
        <v>22.654299632355755</v>
      </c>
      <c r="O473" s="117">
        <f t="shared" si="74"/>
        <v>22.629299632355757</v>
      </c>
      <c r="P473" s="98">
        <f t="shared" si="75"/>
        <v>0</v>
      </c>
      <c r="Q473" s="118">
        <f t="shared" si="76"/>
        <v>0</v>
      </c>
      <c r="R473" s="98">
        <f t="shared" si="80"/>
        <v>11</v>
      </c>
      <c r="S473" s="119">
        <f t="shared" si="77"/>
        <v>11</v>
      </c>
    </row>
    <row r="474" spans="1:19">
      <c r="A474" s="119"/>
      <c r="E474" s="98">
        <f t="shared" si="71"/>
        <v>473</v>
      </c>
      <c r="F474" s="99"/>
      <c r="K474" s="114">
        <f t="shared" si="78"/>
        <v>22.654799632355758</v>
      </c>
      <c r="L474" s="115">
        <f t="shared" si="79"/>
        <v>22.703799632355757</v>
      </c>
      <c r="M474" s="98">
        <f t="shared" si="72"/>
        <v>22.654299632355759</v>
      </c>
      <c r="N474" s="116">
        <f t="shared" si="73"/>
        <v>22.704299632355756</v>
      </c>
      <c r="O474" s="117">
        <f t="shared" si="74"/>
        <v>22.679299632355757</v>
      </c>
      <c r="P474" s="98">
        <f t="shared" si="75"/>
        <v>0</v>
      </c>
      <c r="Q474" s="118">
        <f t="shared" si="76"/>
        <v>0</v>
      </c>
      <c r="R474" s="98">
        <f t="shared" si="80"/>
        <v>11</v>
      </c>
      <c r="S474" s="119">
        <f t="shared" si="77"/>
        <v>11</v>
      </c>
    </row>
    <row r="475" spans="1:19">
      <c r="A475" s="119"/>
      <c r="E475" s="98">
        <f t="shared" si="71"/>
        <v>474</v>
      </c>
      <c r="F475" s="99"/>
      <c r="K475" s="114">
        <f t="shared" si="78"/>
        <v>22.704799632355758</v>
      </c>
      <c r="L475" s="115">
        <f t="shared" si="79"/>
        <v>22.753799632355758</v>
      </c>
      <c r="M475" s="98">
        <f t="shared" si="72"/>
        <v>22.70429963235576</v>
      </c>
      <c r="N475" s="116">
        <f t="shared" si="73"/>
        <v>22.754299632355757</v>
      </c>
      <c r="O475" s="117">
        <f t="shared" si="74"/>
        <v>22.729299632355758</v>
      </c>
      <c r="P475" s="98">
        <f t="shared" si="75"/>
        <v>0</v>
      </c>
      <c r="Q475" s="118">
        <f t="shared" si="76"/>
        <v>0</v>
      </c>
      <c r="R475" s="98">
        <f t="shared" si="80"/>
        <v>11</v>
      </c>
      <c r="S475" s="119">
        <f t="shared" si="77"/>
        <v>11</v>
      </c>
    </row>
    <row r="476" spans="1:19">
      <c r="A476" s="119"/>
      <c r="E476" s="98">
        <f t="shared" si="71"/>
        <v>475</v>
      </c>
      <c r="F476" s="99"/>
      <c r="K476" s="114">
        <f t="shared" si="78"/>
        <v>22.754799632355759</v>
      </c>
      <c r="L476" s="115">
        <f t="shared" si="79"/>
        <v>22.803799632355759</v>
      </c>
      <c r="M476" s="98">
        <f t="shared" si="72"/>
        <v>22.75429963235576</v>
      </c>
      <c r="N476" s="116">
        <f t="shared" si="73"/>
        <v>22.804299632355757</v>
      </c>
      <c r="O476" s="117">
        <f t="shared" si="74"/>
        <v>22.779299632355759</v>
      </c>
      <c r="P476" s="98">
        <f t="shared" si="75"/>
        <v>0</v>
      </c>
      <c r="Q476" s="118">
        <f t="shared" si="76"/>
        <v>0</v>
      </c>
      <c r="R476" s="98">
        <f t="shared" si="80"/>
        <v>11</v>
      </c>
      <c r="S476" s="119">
        <f t="shared" si="77"/>
        <v>11</v>
      </c>
    </row>
    <row r="477" spans="1:19">
      <c r="A477" s="119"/>
      <c r="E477" s="98">
        <f t="shared" si="71"/>
        <v>476</v>
      </c>
      <c r="F477" s="99"/>
      <c r="K477" s="114">
        <f t="shared" si="78"/>
        <v>22.80479963235576</v>
      </c>
      <c r="L477" s="115">
        <f t="shared" si="79"/>
        <v>22.853799632355759</v>
      </c>
      <c r="M477" s="98">
        <f t="shared" si="72"/>
        <v>22.804299632355761</v>
      </c>
      <c r="N477" s="116">
        <f t="shared" si="73"/>
        <v>22.854299632355758</v>
      </c>
      <c r="O477" s="117">
        <f t="shared" si="74"/>
        <v>22.82929963235576</v>
      </c>
      <c r="P477" s="98">
        <f t="shared" si="75"/>
        <v>0</v>
      </c>
      <c r="Q477" s="118">
        <f t="shared" si="76"/>
        <v>0</v>
      </c>
      <c r="R477" s="98">
        <f t="shared" si="80"/>
        <v>11</v>
      </c>
      <c r="S477" s="119">
        <f t="shared" si="77"/>
        <v>11</v>
      </c>
    </row>
    <row r="478" spans="1:19">
      <c r="A478" s="119"/>
      <c r="E478" s="98">
        <f t="shared" si="71"/>
        <v>477</v>
      </c>
      <c r="F478" s="99"/>
      <c r="K478" s="114">
        <f t="shared" si="78"/>
        <v>22.854799632355761</v>
      </c>
      <c r="L478" s="115">
        <f t="shared" si="79"/>
        <v>22.90379963235576</v>
      </c>
      <c r="M478" s="98">
        <f t="shared" si="72"/>
        <v>22.854299632355762</v>
      </c>
      <c r="N478" s="116">
        <f t="shared" si="73"/>
        <v>22.904299632355759</v>
      </c>
      <c r="O478" s="117">
        <f t="shared" si="74"/>
        <v>22.87929963235576</v>
      </c>
      <c r="P478" s="98">
        <f t="shared" si="75"/>
        <v>0</v>
      </c>
      <c r="Q478" s="118">
        <f t="shared" si="76"/>
        <v>0</v>
      </c>
      <c r="R478" s="98">
        <f t="shared" si="80"/>
        <v>11</v>
      </c>
      <c r="S478" s="119">
        <f t="shared" si="77"/>
        <v>11</v>
      </c>
    </row>
    <row r="479" spans="1:19">
      <c r="A479" s="119"/>
      <c r="E479" s="98">
        <f t="shared" si="71"/>
        <v>478</v>
      </c>
      <c r="F479" s="99"/>
      <c r="K479" s="114">
        <f t="shared" si="78"/>
        <v>22.904799632355761</v>
      </c>
      <c r="L479" s="115">
        <f t="shared" si="79"/>
        <v>22.953799632355761</v>
      </c>
      <c r="M479" s="98">
        <f t="shared" si="72"/>
        <v>22.904299632355762</v>
      </c>
      <c r="N479" s="116">
        <f t="shared" si="73"/>
        <v>22.95429963235576</v>
      </c>
      <c r="O479" s="117">
        <f t="shared" si="74"/>
        <v>22.929299632355761</v>
      </c>
      <c r="P479" s="98">
        <f t="shared" si="75"/>
        <v>0</v>
      </c>
      <c r="Q479" s="118">
        <f t="shared" si="76"/>
        <v>0</v>
      </c>
      <c r="R479" s="98">
        <f t="shared" si="80"/>
        <v>11</v>
      </c>
      <c r="S479" s="119">
        <f t="shared" si="77"/>
        <v>11</v>
      </c>
    </row>
    <row r="480" spans="1:19">
      <c r="A480" s="119"/>
      <c r="E480" s="98">
        <f t="shared" si="71"/>
        <v>479</v>
      </c>
      <c r="F480" s="99"/>
      <c r="K480" s="114">
        <f t="shared" si="78"/>
        <v>22.954799632355762</v>
      </c>
      <c r="L480" s="115">
        <f t="shared" si="79"/>
        <v>23.003799632355761</v>
      </c>
      <c r="M480" s="98">
        <f t="shared" si="72"/>
        <v>22.954299632355763</v>
      </c>
      <c r="N480" s="116">
        <f t="shared" si="73"/>
        <v>23.00429963235576</v>
      </c>
      <c r="O480" s="117">
        <f t="shared" si="74"/>
        <v>22.979299632355762</v>
      </c>
      <c r="P480" s="98">
        <f t="shared" si="75"/>
        <v>0</v>
      </c>
      <c r="Q480" s="118">
        <f t="shared" si="76"/>
        <v>0</v>
      </c>
      <c r="R480" s="98">
        <f t="shared" si="80"/>
        <v>11</v>
      </c>
      <c r="S480" s="119">
        <f t="shared" si="77"/>
        <v>11</v>
      </c>
    </row>
    <row r="481" spans="1:19">
      <c r="A481" s="119"/>
      <c r="E481" s="98">
        <f t="shared" si="71"/>
        <v>480</v>
      </c>
      <c r="F481" s="99"/>
      <c r="K481" s="114">
        <f t="shared" si="78"/>
        <v>23.004799632355763</v>
      </c>
      <c r="L481" s="115">
        <f t="shared" si="79"/>
        <v>23.053799632355762</v>
      </c>
      <c r="M481" s="98">
        <f t="shared" si="72"/>
        <v>23.004299632355764</v>
      </c>
      <c r="N481" s="116">
        <f t="shared" si="73"/>
        <v>23.054299632355761</v>
      </c>
      <c r="O481" s="117">
        <f t="shared" si="74"/>
        <v>23.029299632355762</v>
      </c>
      <c r="P481" s="98">
        <f t="shared" si="75"/>
        <v>0</v>
      </c>
      <c r="Q481" s="118">
        <f t="shared" si="76"/>
        <v>0</v>
      </c>
      <c r="R481" s="98">
        <f t="shared" si="80"/>
        <v>11</v>
      </c>
      <c r="S481" s="119">
        <f t="shared" si="77"/>
        <v>11</v>
      </c>
    </row>
    <row r="482" spans="1:19">
      <c r="A482" s="119"/>
      <c r="E482" s="98">
        <f t="shared" si="71"/>
        <v>481</v>
      </c>
      <c r="F482" s="99"/>
      <c r="K482" s="114">
        <f t="shared" si="78"/>
        <v>23.054799632355763</v>
      </c>
      <c r="L482" s="115">
        <f t="shared" si="79"/>
        <v>23.103799632355763</v>
      </c>
      <c r="M482" s="98">
        <f t="shared" si="72"/>
        <v>23.054299632355765</v>
      </c>
      <c r="N482" s="116">
        <f t="shared" si="73"/>
        <v>23.104299632355762</v>
      </c>
      <c r="O482" s="117">
        <f t="shared" si="74"/>
        <v>23.079299632355763</v>
      </c>
      <c r="P482" s="98">
        <f t="shared" si="75"/>
        <v>0</v>
      </c>
      <c r="Q482" s="118">
        <f t="shared" si="76"/>
        <v>0</v>
      </c>
      <c r="R482" s="98">
        <f t="shared" si="80"/>
        <v>11</v>
      </c>
      <c r="S482" s="119">
        <f t="shared" si="77"/>
        <v>11</v>
      </c>
    </row>
    <row r="483" spans="1:19">
      <c r="A483" s="119"/>
      <c r="E483" s="98">
        <f t="shared" si="71"/>
        <v>482</v>
      </c>
      <c r="F483" s="99"/>
      <c r="K483" s="114">
        <f t="shared" si="78"/>
        <v>23.104799632355764</v>
      </c>
      <c r="L483" s="115">
        <f t="shared" si="79"/>
        <v>23.153799632355764</v>
      </c>
      <c r="M483" s="98">
        <f t="shared" si="72"/>
        <v>23.104299632355765</v>
      </c>
      <c r="N483" s="116">
        <f t="shared" si="73"/>
        <v>23.154299632355762</v>
      </c>
      <c r="O483" s="117">
        <f t="shared" si="74"/>
        <v>23.129299632355764</v>
      </c>
      <c r="P483" s="98">
        <f t="shared" si="75"/>
        <v>0</v>
      </c>
      <c r="Q483" s="118">
        <f t="shared" si="76"/>
        <v>0</v>
      </c>
      <c r="R483" s="98">
        <f t="shared" si="80"/>
        <v>11</v>
      </c>
      <c r="S483" s="119">
        <f t="shared" si="77"/>
        <v>11</v>
      </c>
    </row>
    <row r="484" spans="1:19">
      <c r="A484" s="119"/>
      <c r="E484" s="98">
        <f t="shared" si="71"/>
        <v>483</v>
      </c>
      <c r="F484" s="99"/>
      <c r="K484" s="114">
        <f t="shared" si="78"/>
        <v>23.154799632355765</v>
      </c>
      <c r="L484" s="115">
        <f t="shared" si="79"/>
        <v>23.203799632355764</v>
      </c>
      <c r="M484" s="98">
        <f t="shared" si="72"/>
        <v>23.154299632355766</v>
      </c>
      <c r="N484" s="116">
        <f t="shared" si="73"/>
        <v>23.204299632355763</v>
      </c>
      <c r="O484" s="117">
        <f t="shared" si="74"/>
        <v>23.179299632355765</v>
      </c>
      <c r="P484" s="98">
        <f t="shared" si="75"/>
        <v>0</v>
      </c>
      <c r="Q484" s="118">
        <f t="shared" si="76"/>
        <v>0</v>
      </c>
      <c r="R484" s="98">
        <f t="shared" si="80"/>
        <v>11</v>
      </c>
      <c r="S484" s="119">
        <f t="shared" si="77"/>
        <v>11</v>
      </c>
    </row>
    <row r="485" spans="1:19">
      <c r="A485" s="119"/>
      <c r="E485" s="98">
        <f t="shared" si="71"/>
        <v>484</v>
      </c>
      <c r="F485" s="99"/>
      <c r="K485" s="114">
        <f t="shared" si="78"/>
        <v>23.204799632355765</v>
      </c>
      <c r="L485" s="115">
        <f t="shared" si="79"/>
        <v>23.253799632355765</v>
      </c>
      <c r="M485" s="98">
        <f t="shared" si="72"/>
        <v>23.204299632355767</v>
      </c>
      <c r="N485" s="116">
        <f t="shared" si="73"/>
        <v>23.254299632355764</v>
      </c>
      <c r="O485" s="117">
        <f t="shared" si="74"/>
        <v>23.229299632355765</v>
      </c>
      <c r="P485" s="98">
        <f t="shared" si="75"/>
        <v>0</v>
      </c>
      <c r="Q485" s="118">
        <f t="shared" si="76"/>
        <v>0</v>
      </c>
      <c r="R485" s="98">
        <f t="shared" si="80"/>
        <v>11</v>
      </c>
      <c r="S485" s="119">
        <f t="shared" si="77"/>
        <v>11</v>
      </c>
    </row>
    <row r="486" spans="1:19">
      <c r="A486" s="119"/>
      <c r="E486" s="98">
        <f t="shared" si="71"/>
        <v>485</v>
      </c>
      <c r="F486" s="99"/>
      <c r="K486" s="114">
        <f t="shared" si="78"/>
        <v>23.254799632355766</v>
      </c>
      <c r="L486" s="115">
        <f t="shared" si="79"/>
        <v>23.303799632355766</v>
      </c>
      <c r="M486" s="98">
        <f t="shared" si="72"/>
        <v>23.254299632355767</v>
      </c>
      <c r="N486" s="116">
        <f t="shared" si="73"/>
        <v>23.304299632355765</v>
      </c>
      <c r="O486" s="117">
        <f t="shared" si="74"/>
        <v>23.279299632355766</v>
      </c>
      <c r="P486" s="98">
        <f t="shared" si="75"/>
        <v>0</v>
      </c>
      <c r="Q486" s="118">
        <f t="shared" si="76"/>
        <v>0</v>
      </c>
      <c r="R486" s="98">
        <f t="shared" si="80"/>
        <v>11</v>
      </c>
      <c r="S486" s="119">
        <f t="shared" si="77"/>
        <v>11</v>
      </c>
    </row>
    <row r="487" spans="1:19">
      <c r="A487" s="119"/>
      <c r="E487" s="98">
        <f t="shared" si="71"/>
        <v>486</v>
      </c>
      <c r="F487" s="99"/>
      <c r="K487" s="114">
        <f t="shared" si="78"/>
        <v>23.304799632355767</v>
      </c>
      <c r="L487" s="115">
        <f t="shared" si="79"/>
        <v>23.353799632355766</v>
      </c>
      <c r="M487" s="98">
        <f t="shared" si="72"/>
        <v>23.304299632355768</v>
      </c>
      <c r="N487" s="116">
        <f t="shared" si="73"/>
        <v>23.354299632355765</v>
      </c>
      <c r="O487" s="117">
        <f t="shared" si="74"/>
        <v>23.329299632355767</v>
      </c>
      <c r="P487" s="98">
        <f t="shared" si="75"/>
        <v>0</v>
      </c>
      <c r="Q487" s="118">
        <f t="shared" si="76"/>
        <v>0</v>
      </c>
      <c r="R487" s="98">
        <f t="shared" si="80"/>
        <v>11</v>
      </c>
      <c r="S487" s="119">
        <f t="shared" si="77"/>
        <v>11</v>
      </c>
    </row>
    <row r="488" spans="1:19">
      <c r="A488" s="119"/>
      <c r="E488" s="98">
        <f t="shared" si="71"/>
        <v>487</v>
      </c>
      <c r="F488" s="99"/>
      <c r="K488" s="114">
        <f t="shared" si="78"/>
        <v>23.354799632355768</v>
      </c>
      <c r="L488" s="115">
        <f t="shared" si="79"/>
        <v>23.403799632355767</v>
      </c>
      <c r="M488" s="98">
        <f t="shared" si="72"/>
        <v>23.354299632355769</v>
      </c>
      <c r="N488" s="116">
        <f t="shared" si="73"/>
        <v>23.404299632355766</v>
      </c>
      <c r="O488" s="117">
        <f t="shared" si="74"/>
        <v>23.379299632355767</v>
      </c>
      <c r="P488" s="98">
        <f t="shared" si="75"/>
        <v>0</v>
      </c>
      <c r="Q488" s="118">
        <f t="shared" si="76"/>
        <v>0</v>
      </c>
      <c r="R488" s="98">
        <f t="shared" si="80"/>
        <v>11</v>
      </c>
      <c r="S488" s="119">
        <f t="shared" si="77"/>
        <v>11</v>
      </c>
    </row>
    <row r="489" spans="1:19">
      <c r="A489" s="119"/>
      <c r="E489" s="98">
        <f t="shared" si="71"/>
        <v>488</v>
      </c>
      <c r="F489" s="99"/>
      <c r="K489" s="114">
        <f t="shared" si="78"/>
        <v>23.404799632355768</v>
      </c>
      <c r="L489" s="115">
        <f t="shared" si="79"/>
        <v>23.453799632355768</v>
      </c>
      <c r="M489" s="98">
        <f t="shared" si="72"/>
        <v>23.404299632355769</v>
      </c>
      <c r="N489" s="116">
        <f t="shared" si="73"/>
        <v>23.454299632355767</v>
      </c>
      <c r="O489" s="117">
        <f t="shared" si="74"/>
        <v>23.429299632355768</v>
      </c>
      <c r="P489" s="98">
        <f t="shared" si="75"/>
        <v>0</v>
      </c>
      <c r="Q489" s="118">
        <f t="shared" si="76"/>
        <v>0</v>
      </c>
      <c r="R489" s="98">
        <f t="shared" si="80"/>
        <v>11</v>
      </c>
      <c r="S489" s="119">
        <f t="shared" si="77"/>
        <v>11</v>
      </c>
    </row>
    <row r="490" spans="1:19">
      <c r="A490" s="119"/>
      <c r="E490" s="98">
        <f t="shared" si="71"/>
        <v>489</v>
      </c>
      <c r="F490" s="99"/>
      <c r="K490" s="114">
        <f t="shared" si="78"/>
        <v>23.454799632355769</v>
      </c>
      <c r="L490" s="115">
        <f t="shared" si="79"/>
        <v>23.503799632355769</v>
      </c>
      <c r="M490" s="98">
        <f t="shared" si="72"/>
        <v>23.45429963235577</v>
      </c>
      <c r="N490" s="116">
        <f t="shared" si="73"/>
        <v>23.504299632355767</v>
      </c>
      <c r="O490" s="117">
        <f t="shared" si="74"/>
        <v>23.479299632355769</v>
      </c>
      <c r="P490" s="98">
        <f t="shared" si="75"/>
        <v>0</v>
      </c>
      <c r="Q490" s="118">
        <f t="shared" si="76"/>
        <v>0</v>
      </c>
      <c r="R490" s="98">
        <f t="shared" si="80"/>
        <v>11</v>
      </c>
      <c r="S490" s="119">
        <f t="shared" si="77"/>
        <v>11</v>
      </c>
    </row>
    <row r="491" spans="1:19">
      <c r="A491" s="119"/>
      <c r="E491" s="98">
        <f t="shared" si="71"/>
        <v>490</v>
      </c>
      <c r="F491" s="99"/>
      <c r="K491" s="114">
        <f t="shared" si="78"/>
        <v>23.50479963235577</v>
      </c>
      <c r="L491" s="115">
        <f t="shared" si="79"/>
        <v>23.553799632355769</v>
      </c>
      <c r="M491" s="98">
        <f t="shared" si="72"/>
        <v>23.504299632355771</v>
      </c>
      <c r="N491" s="116">
        <f t="shared" si="73"/>
        <v>23.554299632355768</v>
      </c>
      <c r="O491" s="117">
        <f t="shared" si="74"/>
        <v>23.529299632355769</v>
      </c>
      <c r="P491" s="98">
        <f t="shared" si="75"/>
        <v>0</v>
      </c>
      <c r="Q491" s="118">
        <f t="shared" si="76"/>
        <v>0</v>
      </c>
      <c r="R491" s="98">
        <f t="shared" si="80"/>
        <v>11</v>
      </c>
      <c r="S491" s="119">
        <f t="shared" si="77"/>
        <v>11</v>
      </c>
    </row>
    <row r="492" spans="1:19">
      <c r="A492" s="119"/>
      <c r="E492" s="98">
        <f t="shared" si="71"/>
        <v>491</v>
      </c>
      <c r="F492" s="99"/>
      <c r="K492" s="114">
        <f t="shared" si="78"/>
        <v>23.55479963235577</v>
      </c>
      <c r="L492" s="115">
        <f t="shared" si="79"/>
        <v>23.60379963235577</v>
      </c>
      <c r="M492" s="98">
        <f t="shared" si="72"/>
        <v>23.554299632355772</v>
      </c>
      <c r="N492" s="116">
        <f t="shared" si="73"/>
        <v>23.604299632355769</v>
      </c>
      <c r="O492" s="117">
        <f t="shared" si="74"/>
        <v>23.57929963235577</v>
      </c>
      <c r="P492" s="98">
        <f t="shared" si="75"/>
        <v>0</v>
      </c>
      <c r="Q492" s="118">
        <f t="shared" si="76"/>
        <v>0</v>
      </c>
      <c r="R492" s="98">
        <f t="shared" si="80"/>
        <v>11</v>
      </c>
      <c r="S492" s="119">
        <f t="shared" si="77"/>
        <v>11</v>
      </c>
    </row>
    <row r="493" spans="1:19">
      <c r="A493" s="119"/>
      <c r="E493" s="98">
        <f t="shared" si="71"/>
        <v>492</v>
      </c>
      <c r="F493" s="99"/>
      <c r="K493" s="114">
        <f t="shared" si="78"/>
        <v>23.604799632355771</v>
      </c>
      <c r="L493" s="115">
        <f t="shared" si="79"/>
        <v>23.653799632355771</v>
      </c>
      <c r="M493" s="98">
        <f t="shared" si="72"/>
        <v>23.604299632355772</v>
      </c>
      <c r="N493" s="116">
        <f t="shared" si="73"/>
        <v>23.654299632355769</v>
      </c>
      <c r="O493" s="117">
        <f t="shared" si="74"/>
        <v>23.629299632355771</v>
      </c>
      <c r="P493" s="98">
        <f t="shared" si="75"/>
        <v>0</v>
      </c>
      <c r="Q493" s="118">
        <f t="shared" si="76"/>
        <v>0</v>
      </c>
      <c r="R493" s="98">
        <f t="shared" si="80"/>
        <v>11</v>
      </c>
      <c r="S493" s="119">
        <f t="shared" si="77"/>
        <v>11</v>
      </c>
    </row>
    <row r="494" spans="1:19">
      <c r="A494" s="119"/>
      <c r="E494" s="98">
        <f t="shared" si="71"/>
        <v>493</v>
      </c>
      <c r="F494" s="99"/>
      <c r="K494" s="114">
        <f t="shared" si="78"/>
        <v>23.654799632355772</v>
      </c>
      <c r="L494" s="115">
        <f t="shared" si="79"/>
        <v>23.703799632355771</v>
      </c>
      <c r="M494" s="98">
        <f t="shared" si="72"/>
        <v>23.654299632355773</v>
      </c>
      <c r="N494" s="116">
        <f t="shared" si="73"/>
        <v>23.70429963235577</v>
      </c>
      <c r="O494" s="117">
        <f t="shared" si="74"/>
        <v>23.679299632355772</v>
      </c>
      <c r="P494" s="98">
        <f t="shared" si="75"/>
        <v>0</v>
      </c>
      <c r="Q494" s="118">
        <f t="shared" si="76"/>
        <v>0</v>
      </c>
      <c r="R494" s="98">
        <f t="shared" si="80"/>
        <v>11</v>
      </c>
      <c r="S494" s="119">
        <f t="shared" si="77"/>
        <v>11</v>
      </c>
    </row>
    <row r="495" spans="1:19">
      <c r="A495" s="119"/>
      <c r="E495" s="98">
        <f t="shared" si="71"/>
        <v>494</v>
      </c>
      <c r="F495" s="99"/>
      <c r="K495" s="114">
        <f t="shared" si="78"/>
        <v>23.704799632355773</v>
      </c>
      <c r="L495" s="115">
        <f t="shared" si="79"/>
        <v>23.753799632355772</v>
      </c>
      <c r="M495" s="98">
        <f t="shared" si="72"/>
        <v>23.704299632355774</v>
      </c>
      <c r="N495" s="116">
        <f t="shared" si="73"/>
        <v>23.754299632355771</v>
      </c>
      <c r="O495" s="117">
        <f t="shared" si="74"/>
        <v>23.729299632355772</v>
      </c>
      <c r="P495" s="98">
        <f t="shared" si="75"/>
        <v>0</v>
      </c>
      <c r="Q495" s="118">
        <f t="shared" si="76"/>
        <v>0</v>
      </c>
      <c r="R495" s="98">
        <f t="shared" si="80"/>
        <v>11</v>
      </c>
      <c r="S495" s="119">
        <f t="shared" si="77"/>
        <v>11</v>
      </c>
    </row>
    <row r="496" spans="1:19">
      <c r="A496" s="119"/>
      <c r="E496" s="98">
        <f t="shared" si="71"/>
        <v>495</v>
      </c>
      <c r="F496" s="99"/>
      <c r="K496" s="114">
        <f t="shared" si="78"/>
        <v>23.754799632355773</v>
      </c>
      <c r="L496" s="115">
        <f t="shared" si="79"/>
        <v>23.803799632355773</v>
      </c>
      <c r="M496" s="98">
        <f t="shared" si="72"/>
        <v>23.754299632355774</v>
      </c>
      <c r="N496" s="116">
        <f t="shared" si="73"/>
        <v>23.804299632355772</v>
      </c>
      <c r="O496" s="117">
        <f t="shared" si="74"/>
        <v>23.779299632355773</v>
      </c>
      <c r="P496" s="98">
        <f t="shared" si="75"/>
        <v>0</v>
      </c>
      <c r="Q496" s="118">
        <f t="shared" si="76"/>
        <v>0</v>
      </c>
      <c r="R496" s="98">
        <f t="shared" si="80"/>
        <v>11</v>
      </c>
      <c r="S496" s="119">
        <f t="shared" si="77"/>
        <v>11</v>
      </c>
    </row>
    <row r="497" spans="1:19">
      <c r="A497" s="119"/>
      <c r="E497" s="98">
        <f t="shared" si="71"/>
        <v>496</v>
      </c>
      <c r="F497" s="99"/>
      <c r="K497" s="114">
        <f t="shared" si="78"/>
        <v>23.804799632355774</v>
      </c>
      <c r="L497" s="115">
        <f t="shared" si="79"/>
        <v>23.853799632355773</v>
      </c>
      <c r="M497" s="98">
        <f t="shared" si="72"/>
        <v>23.804299632355775</v>
      </c>
      <c r="N497" s="116">
        <f t="shared" si="73"/>
        <v>23.854299632355772</v>
      </c>
      <c r="O497" s="117">
        <f t="shared" si="74"/>
        <v>23.829299632355774</v>
      </c>
      <c r="P497" s="98">
        <f t="shared" si="75"/>
        <v>0</v>
      </c>
      <c r="Q497" s="118">
        <f t="shared" si="76"/>
        <v>0</v>
      </c>
      <c r="R497" s="98">
        <f t="shared" si="80"/>
        <v>11</v>
      </c>
      <c r="S497" s="119">
        <f t="shared" si="77"/>
        <v>11</v>
      </c>
    </row>
    <row r="498" spans="1:19">
      <c r="A498" s="119"/>
      <c r="E498" s="98">
        <f t="shared" si="71"/>
        <v>497</v>
      </c>
      <c r="F498" s="99"/>
      <c r="K498" s="114">
        <f t="shared" si="78"/>
        <v>23.854799632355775</v>
      </c>
      <c r="L498" s="115">
        <f t="shared" si="79"/>
        <v>23.903799632355774</v>
      </c>
      <c r="M498" s="98">
        <f t="shared" si="72"/>
        <v>23.854299632355776</v>
      </c>
      <c r="N498" s="116">
        <f t="shared" si="73"/>
        <v>23.904299632355773</v>
      </c>
      <c r="O498" s="117">
        <f t="shared" si="74"/>
        <v>23.879299632355774</v>
      </c>
      <c r="P498" s="98">
        <f t="shared" si="75"/>
        <v>0</v>
      </c>
      <c r="Q498" s="118">
        <f t="shared" si="76"/>
        <v>0</v>
      </c>
      <c r="R498" s="98">
        <f t="shared" si="80"/>
        <v>11</v>
      </c>
      <c r="S498" s="119">
        <f t="shared" si="77"/>
        <v>11</v>
      </c>
    </row>
    <row r="499" spans="1:19">
      <c r="A499" s="119"/>
      <c r="E499" s="98">
        <f t="shared" si="71"/>
        <v>498</v>
      </c>
      <c r="F499" s="99"/>
      <c r="K499" s="114">
        <f t="shared" si="78"/>
        <v>23.904799632355775</v>
      </c>
      <c r="L499" s="115">
        <f t="shared" si="79"/>
        <v>23.953799632355775</v>
      </c>
      <c r="M499" s="98">
        <f t="shared" si="72"/>
        <v>23.904299632355777</v>
      </c>
      <c r="N499" s="116">
        <f t="shared" si="73"/>
        <v>23.954299632355774</v>
      </c>
      <c r="O499" s="117">
        <f t="shared" si="74"/>
        <v>23.929299632355775</v>
      </c>
      <c r="P499" s="98">
        <f t="shared" si="75"/>
        <v>0</v>
      </c>
      <c r="Q499" s="118">
        <f t="shared" si="76"/>
        <v>0</v>
      </c>
      <c r="R499" s="98">
        <f t="shared" si="80"/>
        <v>11</v>
      </c>
      <c r="S499" s="119">
        <f t="shared" si="77"/>
        <v>11</v>
      </c>
    </row>
    <row r="500" spans="1:19">
      <c r="A500" s="119"/>
      <c r="E500" s="98">
        <f t="shared" si="71"/>
        <v>499</v>
      </c>
      <c r="F500" s="99"/>
      <c r="K500" s="114">
        <f t="shared" si="78"/>
        <v>23.954799632355776</v>
      </c>
      <c r="L500" s="115">
        <f t="shared" si="79"/>
        <v>24.003799632355776</v>
      </c>
      <c r="M500" s="98">
        <f t="shared" si="72"/>
        <v>23.954299632355777</v>
      </c>
      <c r="N500" s="116">
        <f t="shared" si="73"/>
        <v>24.004299632355774</v>
      </c>
      <c r="O500" s="117">
        <f t="shared" si="74"/>
        <v>23.979299632355776</v>
      </c>
      <c r="P500" s="98">
        <f t="shared" si="75"/>
        <v>0</v>
      </c>
      <c r="Q500" s="118">
        <f t="shared" si="76"/>
        <v>0</v>
      </c>
      <c r="R500" s="98">
        <f t="shared" si="80"/>
        <v>11</v>
      </c>
      <c r="S500" s="119">
        <f t="shared" si="77"/>
        <v>11</v>
      </c>
    </row>
    <row r="501" spans="1:19">
      <c r="A501" s="119"/>
      <c r="E501" s="98">
        <f t="shared" si="71"/>
        <v>500</v>
      </c>
      <c r="F501" s="99"/>
      <c r="K501" s="114">
        <f t="shared" si="78"/>
        <v>24.004799632355777</v>
      </c>
      <c r="L501" s="115">
        <f t="shared" si="79"/>
        <v>24.053799632355776</v>
      </c>
      <c r="M501" s="98">
        <f t="shared" si="72"/>
        <v>24.004299632355778</v>
      </c>
      <c r="N501" s="116">
        <f t="shared" si="73"/>
        <v>24.054299632355775</v>
      </c>
      <c r="O501" s="117">
        <f t="shared" si="74"/>
        <v>24.029299632355777</v>
      </c>
      <c r="P501" s="98">
        <f t="shared" si="75"/>
        <v>0</v>
      </c>
      <c r="Q501" s="118">
        <f t="shared" si="76"/>
        <v>0</v>
      </c>
      <c r="R501" s="98">
        <f t="shared" si="80"/>
        <v>11</v>
      </c>
      <c r="S501" s="119">
        <f t="shared" si="77"/>
        <v>11</v>
      </c>
    </row>
    <row r="502" spans="1:19">
      <c r="A502" s="119"/>
      <c r="E502" s="98">
        <f t="shared" si="71"/>
        <v>501</v>
      </c>
      <c r="F502" s="99"/>
      <c r="K502" s="114">
        <f t="shared" si="78"/>
        <v>24.054799632355778</v>
      </c>
      <c r="L502" s="115">
        <f t="shared" si="79"/>
        <v>24.103799632355777</v>
      </c>
      <c r="M502" s="98">
        <f t="shared" si="72"/>
        <v>24.054299632355779</v>
      </c>
      <c r="N502" s="116">
        <f t="shared" si="73"/>
        <v>24.104299632355776</v>
      </c>
      <c r="O502" s="117">
        <f t="shared" si="74"/>
        <v>24.079299632355777</v>
      </c>
      <c r="P502" s="98">
        <f t="shared" si="75"/>
        <v>0</v>
      </c>
      <c r="Q502" s="118">
        <f t="shared" si="76"/>
        <v>0</v>
      </c>
      <c r="R502" s="98">
        <f t="shared" si="80"/>
        <v>11</v>
      </c>
      <c r="S502" s="119">
        <f t="shared" si="77"/>
        <v>11</v>
      </c>
    </row>
    <row r="503" spans="1:19">
      <c r="A503" s="119"/>
      <c r="E503" s="98">
        <f t="shared" si="71"/>
        <v>502</v>
      </c>
      <c r="F503" s="99"/>
      <c r="K503" s="114">
        <f t="shared" si="78"/>
        <v>24.104799632355778</v>
      </c>
      <c r="L503" s="115">
        <f t="shared" si="79"/>
        <v>24.153799632355778</v>
      </c>
      <c r="M503" s="98">
        <f t="shared" si="72"/>
        <v>24.104299632355779</v>
      </c>
      <c r="N503" s="116">
        <f t="shared" si="73"/>
        <v>24.154299632355777</v>
      </c>
      <c r="O503" s="117">
        <f t="shared" si="74"/>
        <v>24.129299632355778</v>
      </c>
      <c r="P503" s="98">
        <f t="shared" si="75"/>
        <v>0</v>
      </c>
      <c r="Q503" s="118">
        <f t="shared" si="76"/>
        <v>0</v>
      </c>
      <c r="R503" s="98">
        <f t="shared" si="80"/>
        <v>11</v>
      </c>
      <c r="S503" s="119">
        <f t="shared" si="77"/>
        <v>11</v>
      </c>
    </row>
    <row r="504" spans="1:19">
      <c r="A504" s="119"/>
      <c r="E504" s="98">
        <f t="shared" si="71"/>
        <v>503</v>
      </c>
      <c r="F504" s="99"/>
      <c r="K504" s="114">
        <f t="shared" si="78"/>
        <v>24.154799632355779</v>
      </c>
      <c r="L504" s="115">
        <f t="shared" si="79"/>
        <v>24.203799632355778</v>
      </c>
      <c r="M504" s="98">
        <f t="shared" si="72"/>
        <v>24.15429963235578</v>
      </c>
      <c r="N504" s="116">
        <f t="shared" si="73"/>
        <v>24.204299632355777</v>
      </c>
      <c r="O504" s="117">
        <f t="shared" si="74"/>
        <v>24.179299632355779</v>
      </c>
      <c r="P504" s="98">
        <f t="shared" si="75"/>
        <v>0</v>
      </c>
      <c r="Q504" s="118">
        <f t="shared" si="76"/>
        <v>0</v>
      </c>
      <c r="R504" s="98">
        <f t="shared" si="80"/>
        <v>11</v>
      </c>
      <c r="S504" s="119">
        <f t="shared" si="77"/>
        <v>11</v>
      </c>
    </row>
    <row r="505" spans="1:19">
      <c r="A505" s="119"/>
      <c r="E505" s="98">
        <f t="shared" si="71"/>
        <v>504</v>
      </c>
      <c r="F505" s="99"/>
      <c r="K505" s="114">
        <f t="shared" si="78"/>
        <v>24.20479963235578</v>
      </c>
      <c r="L505" s="115">
        <f t="shared" si="79"/>
        <v>24.253799632355779</v>
      </c>
      <c r="M505" s="98">
        <f t="shared" si="72"/>
        <v>24.204299632355781</v>
      </c>
      <c r="N505" s="116">
        <f t="shared" si="73"/>
        <v>24.254299632355778</v>
      </c>
      <c r="O505" s="117">
        <f t="shared" si="74"/>
        <v>24.229299632355779</v>
      </c>
      <c r="P505" s="98">
        <f t="shared" si="75"/>
        <v>0</v>
      </c>
      <c r="Q505" s="118">
        <f t="shared" si="76"/>
        <v>0</v>
      </c>
      <c r="R505" s="98">
        <f t="shared" si="80"/>
        <v>11</v>
      </c>
      <c r="S505" s="119">
        <f t="shared" si="77"/>
        <v>11</v>
      </c>
    </row>
    <row r="506" spans="1:19">
      <c r="A506" s="119"/>
      <c r="E506" s="98">
        <f t="shared" si="71"/>
        <v>505</v>
      </c>
      <c r="F506" s="99"/>
      <c r="K506" s="114">
        <f t="shared" si="78"/>
        <v>24.25479963235578</v>
      </c>
      <c r="L506" s="115">
        <f t="shared" si="79"/>
        <v>24.30379963235578</v>
      </c>
      <c r="M506" s="98">
        <f t="shared" si="72"/>
        <v>24.254299632355782</v>
      </c>
      <c r="N506" s="116">
        <f t="shared" si="73"/>
        <v>24.304299632355779</v>
      </c>
      <c r="O506" s="117">
        <f t="shared" si="74"/>
        <v>24.27929963235578</v>
      </c>
      <c r="P506" s="98">
        <f t="shared" si="75"/>
        <v>0</v>
      </c>
      <c r="Q506" s="118">
        <f t="shared" si="76"/>
        <v>0</v>
      </c>
      <c r="R506" s="98">
        <f t="shared" si="80"/>
        <v>11</v>
      </c>
      <c r="S506" s="119">
        <f t="shared" si="77"/>
        <v>11</v>
      </c>
    </row>
    <row r="507" spans="1:19">
      <c r="A507" s="119"/>
      <c r="E507" s="98">
        <f t="shared" si="71"/>
        <v>506</v>
      </c>
      <c r="F507" s="99"/>
      <c r="K507" s="114">
        <f t="shared" si="78"/>
        <v>24.304799632355781</v>
      </c>
      <c r="L507" s="115">
        <f t="shared" si="79"/>
        <v>24.353799632355781</v>
      </c>
      <c r="M507" s="98">
        <f t="shared" si="72"/>
        <v>24.304299632355782</v>
      </c>
      <c r="N507" s="116">
        <f t="shared" si="73"/>
        <v>24.354299632355779</v>
      </c>
      <c r="O507" s="117">
        <f t="shared" si="74"/>
        <v>24.329299632355781</v>
      </c>
      <c r="P507" s="98">
        <f t="shared" si="75"/>
        <v>0</v>
      </c>
      <c r="Q507" s="118">
        <f t="shared" si="76"/>
        <v>0</v>
      </c>
      <c r="R507" s="98">
        <f t="shared" si="80"/>
        <v>11</v>
      </c>
      <c r="S507" s="119">
        <f t="shared" si="77"/>
        <v>11</v>
      </c>
    </row>
    <row r="508" spans="1:19">
      <c r="A508" s="119"/>
      <c r="E508" s="98">
        <f t="shared" si="71"/>
        <v>507</v>
      </c>
      <c r="F508" s="99"/>
      <c r="K508" s="114">
        <f t="shared" si="78"/>
        <v>24.354799632355782</v>
      </c>
      <c r="L508" s="115">
        <f t="shared" si="79"/>
        <v>24.403799632355781</v>
      </c>
      <c r="M508" s="98">
        <f t="shared" si="72"/>
        <v>24.354299632355783</v>
      </c>
      <c r="N508" s="116">
        <f t="shared" si="73"/>
        <v>24.40429963235578</v>
      </c>
      <c r="O508" s="117">
        <f t="shared" si="74"/>
        <v>24.379299632355782</v>
      </c>
      <c r="P508" s="98">
        <f t="shared" si="75"/>
        <v>0</v>
      </c>
      <c r="Q508" s="118">
        <f t="shared" si="76"/>
        <v>0</v>
      </c>
      <c r="R508" s="98">
        <f t="shared" si="80"/>
        <v>11</v>
      </c>
      <c r="S508" s="119">
        <f t="shared" si="77"/>
        <v>11</v>
      </c>
    </row>
    <row r="509" spans="1:19">
      <c r="A509" s="119"/>
      <c r="E509" s="98">
        <f t="shared" si="71"/>
        <v>508</v>
      </c>
      <c r="F509" s="99"/>
      <c r="K509" s="114">
        <f t="shared" si="78"/>
        <v>24.404799632355783</v>
      </c>
      <c r="L509" s="115">
        <f t="shared" si="79"/>
        <v>24.453799632355782</v>
      </c>
      <c r="M509" s="98">
        <f t="shared" si="72"/>
        <v>24.404299632355784</v>
      </c>
      <c r="N509" s="116">
        <f t="shared" si="73"/>
        <v>24.454299632355781</v>
      </c>
      <c r="O509" s="117">
        <f t="shared" si="74"/>
        <v>24.429299632355782</v>
      </c>
      <c r="P509" s="98">
        <f t="shared" si="75"/>
        <v>0</v>
      </c>
      <c r="Q509" s="118">
        <f t="shared" si="76"/>
        <v>0</v>
      </c>
      <c r="R509" s="98">
        <f t="shared" si="80"/>
        <v>11</v>
      </c>
      <c r="S509" s="119">
        <f t="shared" si="77"/>
        <v>11</v>
      </c>
    </row>
    <row r="510" spans="1:19">
      <c r="A510" s="119"/>
      <c r="E510" s="98">
        <f t="shared" si="71"/>
        <v>509</v>
      </c>
      <c r="F510" s="99"/>
      <c r="K510" s="114">
        <f t="shared" si="78"/>
        <v>24.454799632355783</v>
      </c>
      <c r="L510" s="115">
        <f t="shared" si="79"/>
        <v>24.503799632355783</v>
      </c>
      <c r="M510" s="98">
        <f t="shared" si="72"/>
        <v>24.454299632355784</v>
      </c>
      <c r="N510" s="116">
        <f t="shared" si="73"/>
        <v>24.504299632355782</v>
      </c>
      <c r="O510" s="117">
        <f t="shared" si="74"/>
        <v>24.479299632355783</v>
      </c>
      <c r="P510" s="98">
        <f t="shared" si="75"/>
        <v>0</v>
      </c>
      <c r="Q510" s="118">
        <f t="shared" si="76"/>
        <v>0</v>
      </c>
      <c r="R510" s="98">
        <f t="shared" si="80"/>
        <v>11</v>
      </c>
      <c r="S510" s="119">
        <f t="shared" si="77"/>
        <v>11</v>
      </c>
    </row>
    <row r="511" spans="1:19">
      <c r="A511" s="119"/>
      <c r="E511" s="98">
        <f t="shared" si="71"/>
        <v>510</v>
      </c>
      <c r="F511" s="99"/>
      <c r="K511" s="114">
        <f t="shared" si="78"/>
        <v>24.504799632355784</v>
      </c>
      <c r="L511" s="115">
        <f t="shared" si="79"/>
        <v>24.553799632355783</v>
      </c>
      <c r="M511" s="98">
        <f t="shared" si="72"/>
        <v>24.504299632355785</v>
      </c>
      <c r="N511" s="116">
        <f t="shared" si="73"/>
        <v>24.554299632355782</v>
      </c>
      <c r="O511" s="117">
        <f t="shared" si="74"/>
        <v>24.529299632355784</v>
      </c>
      <c r="P511" s="98">
        <f t="shared" si="75"/>
        <v>0</v>
      </c>
      <c r="Q511" s="118">
        <f t="shared" si="76"/>
        <v>0</v>
      </c>
      <c r="R511" s="98">
        <f t="shared" si="80"/>
        <v>11</v>
      </c>
      <c r="S511" s="119">
        <f t="shared" si="77"/>
        <v>11</v>
      </c>
    </row>
    <row r="512" spans="1:19">
      <c r="A512" s="119"/>
      <c r="E512" s="98">
        <f t="shared" si="71"/>
        <v>511</v>
      </c>
      <c r="F512" s="99"/>
      <c r="K512" s="114">
        <f t="shared" si="78"/>
        <v>24.554799632355785</v>
      </c>
      <c r="L512" s="115">
        <f t="shared" si="79"/>
        <v>24.603799632355784</v>
      </c>
      <c r="M512" s="98">
        <f t="shared" si="72"/>
        <v>24.554299632355786</v>
      </c>
      <c r="N512" s="116">
        <f t="shared" si="73"/>
        <v>24.604299632355783</v>
      </c>
      <c r="O512" s="117">
        <f t="shared" si="74"/>
        <v>24.579299632355784</v>
      </c>
      <c r="P512" s="98">
        <f t="shared" si="75"/>
        <v>0</v>
      </c>
      <c r="Q512" s="118">
        <f t="shared" si="76"/>
        <v>0</v>
      </c>
      <c r="R512" s="98">
        <f t="shared" si="80"/>
        <v>11</v>
      </c>
      <c r="S512" s="119">
        <f t="shared" si="77"/>
        <v>11</v>
      </c>
    </row>
    <row r="513" spans="1:19">
      <c r="A513" s="119"/>
      <c r="E513" s="98">
        <f t="shared" si="71"/>
        <v>512</v>
      </c>
      <c r="F513" s="99"/>
      <c r="K513" s="114">
        <f t="shared" si="78"/>
        <v>24.604799632355785</v>
      </c>
      <c r="L513" s="115">
        <f t="shared" si="79"/>
        <v>24.653799632355785</v>
      </c>
      <c r="M513" s="98">
        <f t="shared" si="72"/>
        <v>24.604299632355787</v>
      </c>
      <c r="N513" s="116">
        <f t="shared" si="73"/>
        <v>24.654299632355784</v>
      </c>
      <c r="O513" s="117">
        <f t="shared" si="74"/>
        <v>24.629299632355785</v>
      </c>
      <c r="P513" s="98">
        <f t="shared" si="75"/>
        <v>0</v>
      </c>
      <c r="Q513" s="118">
        <f t="shared" si="76"/>
        <v>0</v>
      </c>
      <c r="R513" s="98">
        <f t="shared" si="80"/>
        <v>11</v>
      </c>
      <c r="S513" s="119">
        <f t="shared" si="77"/>
        <v>11</v>
      </c>
    </row>
    <row r="514" spans="1:19">
      <c r="A514" s="119"/>
      <c r="E514" s="98">
        <f t="shared" si="71"/>
        <v>513</v>
      </c>
      <c r="F514" s="99"/>
      <c r="K514" s="114">
        <f t="shared" si="78"/>
        <v>24.654799632355786</v>
      </c>
      <c r="L514" s="115">
        <f t="shared" si="79"/>
        <v>24.703799632355786</v>
      </c>
      <c r="M514" s="98">
        <f t="shared" si="72"/>
        <v>24.654299632355787</v>
      </c>
      <c r="N514" s="116">
        <f t="shared" si="73"/>
        <v>24.704299632355784</v>
      </c>
      <c r="O514" s="117">
        <f t="shared" si="74"/>
        <v>24.679299632355786</v>
      </c>
      <c r="P514" s="98">
        <f t="shared" si="75"/>
        <v>0</v>
      </c>
      <c r="Q514" s="118">
        <f t="shared" si="76"/>
        <v>0</v>
      </c>
      <c r="R514" s="98">
        <f t="shared" si="80"/>
        <v>11</v>
      </c>
      <c r="S514" s="119">
        <f t="shared" si="77"/>
        <v>11</v>
      </c>
    </row>
    <row r="515" spans="1:19">
      <c r="A515" s="119"/>
      <c r="E515" s="98">
        <f t="shared" si="71"/>
        <v>514</v>
      </c>
      <c r="F515" s="99"/>
      <c r="K515" s="114">
        <f t="shared" si="78"/>
        <v>24.704799632355787</v>
      </c>
      <c r="L515" s="115">
        <f t="shared" si="79"/>
        <v>24.753799632355786</v>
      </c>
      <c r="M515" s="98">
        <f t="shared" si="72"/>
        <v>24.704299632355788</v>
      </c>
      <c r="N515" s="116">
        <f t="shared" si="73"/>
        <v>24.754299632355785</v>
      </c>
      <c r="O515" s="117">
        <f t="shared" si="74"/>
        <v>24.729299632355787</v>
      </c>
      <c r="P515" s="98">
        <f t="shared" si="75"/>
        <v>0</v>
      </c>
      <c r="Q515" s="118">
        <f t="shared" si="76"/>
        <v>0</v>
      </c>
      <c r="R515" s="98">
        <f t="shared" si="80"/>
        <v>11</v>
      </c>
      <c r="S515" s="119">
        <f t="shared" si="77"/>
        <v>11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24.754799632355788</v>
      </c>
      <c r="L516" s="115">
        <f t="shared" si="79"/>
        <v>24.803799632355787</v>
      </c>
      <c r="M516" s="98">
        <f t="shared" si="72"/>
        <v>24.754299632355789</v>
      </c>
      <c r="N516" s="116">
        <f t="shared" si="73"/>
        <v>24.804299632355786</v>
      </c>
      <c r="O516" s="117">
        <f t="shared" si="74"/>
        <v>24.779299632355787</v>
      </c>
      <c r="P516" s="98">
        <f t="shared" si="75"/>
        <v>0</v>
      </c>
      <c r="Q516" s="118">
        <f t="shared" si="76"/>
        <v>0</v>
      </c>
      <c r="R516" s="98">
        <f t="shared" si="80"/>
        <v>11</v>
      </c>
      <c r="S516" s="119">
        <f t="shared" si="77"/>
        <v>11</v>
      </c>
    </row>
    <row r="517" spans="1:19">
      <c r="A517" s="119"/>
      <c r="E517" s="98">
        <f t="shared" si="81"/>
        <v>516</v>
      </c>
      <c r="F517" s="99"/>
      <c r="K517" s="114">
        <f t="shared" si="78"/>
        <v>24.804799632355788</v>
      </c>
      <c r="L517" s="115">
        <f t="shared" si="79"/>
        <v>24.853799632355788</v>
      </c>
      <c r="M517" s="98">
        <f t="shared" ref="M517:M580" si="82">K517-5*10^-(D$2+1)</f>
        <v>24.804299632355789</v>
      </c>
      <c r="N517" s="116">
        <f t="shared" ref="N517:N580" si="83">L517+5*10^-(D$2+1)</f>
        <v>24.854299632355787</v>
      </c>
      <c r="O517" s="117">
        <f t="shared" ref="O517:O580" si="84">AVERAGE(K517,L517)</f>
        <v>24.829299632355788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11</v>
      </c>
      <c r="S517" s="119">
        <f t="shared" ref="S517:S580" si="87">COUNTIF(F$2:F$5000,"&lt;="&amp;M517)</f>
        <v>11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24.854799632355789</v>
      </c>
      <c r="L518" s="115">
        <f t="shared" ref="L518:L581" si="89">K518+$I$4-POWER(10,-$D$2)</f>
        <v>24.903799632355788</v>
      </c>
      <c r="M518" s="98">
        <f t="shared" si="82"/>
        <v>24.85429963235579</v>
      </c>
      <c r="N518" s="116">
        <f t="shared" si="83"/>
        <v>24.904299632355787</v>
      </c>
      <c r="O518" s="117">
        <f t="shared" si="84"/>
        <v>24.879299632355789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11</v>
      </c>
      <c r="S518" s="119">
        <f t="shared" si="87"/>
        <v>11</v>
      </c>
    </row>
    <row r="519" spans="1:19">
      <c r="A519" s="119"/>
      <c r="E519" s="98">
        <f t="shared" si="81"/>
        <v>518</v>
      </c>
      <c r="F519" s="99"/>
      <c r="K519" s="114">
        <f t="shared" si="88"/>
        <v>24.90479963235579</v>
      </c>
      <c r="L519" s="115">
        <f t="shared" si="89"/>
        <v>24.953799632355789</v>
      </c>
      <c r="M519" s="98">
        <f t="shared" si="82"/>
        <v>24.904299632355791</v>
      </c>
      <c r="N519" s="116">
        <f t="shared" si="83"/>
        <v>24.954299632355788</v>
      </c>
      <c r="O519" s="117">
        <f t="shared" si="84"/>
        <v>24.929299632355789</v>
      </c>
      <c r="P519" s="98">
        <f t="shared" si="85"/>
        <v>0</v>
      </c>
      <c r="Q519" s="118">
        <f t="shared" si="86"/>
        <v>0</v>
      </c>
      <c r="R519" s="98">
        <f t="shared" si="90"/>
        <v>11</v>
      </c>
      <c r="S519" s="119">
        <f t="shared" si="87"/>
        <v>11</v>
      </c>
    </row>
    <row r="520" spans="1:19">
      <c r="A520" s="119"/>
      <c r="E520" s="98">
        <f t="shared" si="81"/>
        <v>519</v>
      </c>
      <c r="F520" s="99"/>
      <c r="K520" s="114">
        <f t="shared" si="88"/>
        <v>24.95479963235579</v>
      </c>
      <c r="L520" s="115">
        <f t="shared" si="89"/>
        <v>25.00379963235579</v>
      </c>
      <c r="M520" s="98">
        <f t="shared" si="82"/>
        <v>24.954299632355792</v>
      </c>
      <c r="N520" s="116">
        <f t="shared" si="83"/>
        <v>25.004299632355789</v>
      </c>
      <c r="O520" s="117">
        <f t="shared" si="84"/>
        <v>24.97929963235579</v>
      </c>
      <c r="P520" s="98">
        <f t="shared" si="85"/>
        <v>0</v>
      </c>
      <c r="Q520" s="118">
        <f t="shared" si="86"/>
        <v>0</v>
      </c>
      <c r="R520" s="98">
        <f t="shared" si="90"/>
        <v>11</v>
      </c>
      <c r="S520" s="119">
        <f t="shared" si="87"/>
        <v>11</v>
      </c>
    </row>
    <row r="521" spans="1:19">
      <c r="A521" s="119"/>
      <c r="E521" s="98">
        <f t="shared" si="81"/>
        <v>520</v>
      </c>
      <c r="F521" s="99"/>
      <c r="K521" s="114">
        <f t="shared" si="88"/>
        <v>25.004799632355791</v>
      </c>
      <c r="L521" s="115">
        <f t="shared" si="89"/>
        <v>25.053799632355791</v>
      </c>
      <c r="M521" s="98">
        <f t="shared" si="82"/>
        <v>25.004299632355792</v>
      </c>
      <c r="N521" s="116">
        <f t="shared" si="83"/>
        <v>25.054299632355789</v>
      </c>
      <c r="O521" s="117">
        <f t="shared" si="84"/>
        <v>25.029299632355791</v>
      </c>
      <c r="P521" s="98">
        <f t="shared" si="85"/>
        <v>0</v>
      </c>
      <c r="Q521" s="118">
        <f t="shared" si="86"/>
        <v>0</v>
      </c>
      <c r="R521" s="98">
        <f t="shared" si="90"/>
        <v>11</v>
      </c>
      <c r="S521" s="119">
        <f t="shared" si="87"/>
        <v>11</v>
      </c>
    </row>
    <row r="522" spans="1:19">
      <c r="A522" s="119"/>
      <c r="E522" s="98">
        <f t="shared" si="81"/>
        <v>521</v>
      </c>
      <c r="F522" s="99"/>
      <c r="K522" s="114">
        <f t="shared" si="88"/>
        <v>25.054799632355792</v>
      </c>
      <c r="L522" s="115">
        <f t="shared" si="89"/>
        <v>25.103799632355791</v>
      </c>
      <c r="M522" s="98">
        <f t="shared" si="82"/>
        <v>25.054299632355793</v>
      </c>
      <c r="N522" s="116">
        <f t="shared" si="83"/>
        <v>25.10429963235579</v>
      </c>
      <c r="O522" s="117">
        <f t="shared" si="84"/>
        <v>25.079299632355792</v>
      </c>
      <c r="P522" s="98">
        <f t="shared" si="85"/>
        <v>0</v>
      </c>
      <c r="Q522" s="118">
        <f t="shared" si="86"/>
        <v>0</v>
      </c>
      <c r="R522" s="98">
        <f t="shared" si="90"/>
        <v>11</v>
      </c>
      <c r="S522" s="119">
        <f t="shared" si="87"/>
        <v>11</v>
      </c>
    </row>
    <row r="523" spans="1:19">
      <c r="A523" s="119"/>
      <c r="E523" s="98">
        <f t="shared" si="81"/>
        <v>522</v>
      </c>
      <c r="F523" s="99"/>
      <c r="K523" s="114">
        <f t="shared" si="88"/>
        <v>25.104799632355792</v>
      </c>
      <c r="L523" s="115">
        <f t="shared" si="89"/>
        <v>25.153799632355792</v>
      </c>
      <c r="M523" s="98">
        <f t="shared" si="82"/>
        <v>25.104299632355794</v>
      </c>
      <c r="N523" s="116">
        <f t="shared" si="83"/>
        <v>25.154299632355791</v>
      </c>
      <c r="O523" s="117">
        <f t="shared" si="84"/>
        <v>25.129299632355792</v>
      </c>
      <c r="P523" s="98">
        <f t="shared" si="85"/>
        <v>0</v>
      </c>
      <c r="Q523" s="118">
        <f t="shared" si="86"/>
        <v>0</v>
      </c>
      <c r="R523" s="98">
        <f t="shared" si="90"/>
        <v>11</v>
      </c>
      <c r="S523" s="119">
        <f t="shared" si="87"/>
        <v>11</v>
      </c>
    </row>
    <row r="524" spans="1:19">
      <c r="A524" s="119"/>
      <c r="E524" s="98">
        <f t="shared" si="81"/>
        <v>523</v>
      </c>
      <c r="F524" s="99"/>
      <c r="K524" s="114">
        <f t="shared" si="88"/>
        <v>25.154799632355793</v>
      </c>
      <c r="L524" s="115">
        <f t="shared" si="89"/>
        <v>25.203799632355793</v>
      </c>
      <c r="M524" s="98">
        <f t="shared" si="82"/>
        <v>25.154299632355794</v>
      </c>
      <c r="N524" s="116">
        <f t="shared" si="83"/>
        <v>25.204299632355792</v>
      </c>
      <c r="O524" s="117">
        <f t="shared" si="84"/>
        <v>25.179299632355793</v>
      </c>
      <c r="P524" s="98">
        <f t="shared" si="85"/>
        <v>0</v>
      </c>
      <c r="Q524" s="118">
        <f t="shared" si="86"/>
        <v>0</v>
      </c>
      <c r="R524" s="98">
        <f t="shared" si="90"/>
        <v>11</v>
      </c>
      <c r="S524" s="119">
        <f t="shared" si="87"/>
        <v>11</v>
      </c>
    </row>
    <row r="525" spans="1:19">
      <c r="A525" s="119"/>
      <c r="E525" s="98">
        <f t="shared" si="81"/>
        <v>524</v>
      </c>
      <c r="F525" s="99"/>
      <c r="K525" s="114">
        <f t="shared" si="88"/>
        <v>25.204799632355794</v>
      </c>
      <c r="L525" s="115">
        <f t="shared" si="89"/>
        <v>25.253799632355793</v>
      </c>
      <c r="M525" s="98">
        <f t="shared" si="82"/>
        <v>25.204299632355795</v>
      </c>
      <c r="N525" s="116">
        <f t="shared" si="83"/>
        <v>25.254299632355792</v>
      </c>
      <c r="O525" s="117">
        <f t="shared" si="84"/>
        <v>25.229299632355794</v>
      </c>
      <c r="P525" s="98">
        <f t="shared" si="85"/>
        <v>0</v>
      </c>
      <c r="Q525" s="118">
        <f t="shared" si="86"/>
        <v>0</v>
      </c>
      <c r="R525" s="98">
        <f t="shared" si="90"/>
        <v>11</v>
      </c>
      <c r="S525" s="119">
        <f t="shared" si="87"/>
        <v>11</v>
      </c>
    </row>
    <row r="526" spans="1:19">
      <c r="A526" s="119"/>
      <c r="E526" s="98">
        <f t="shared" si="81"/>
        <v>525</v>
      </c>
      <c r="F526" s="99"/>
      <c r="K526" s="114">
        <f t="shared" si="88"/>
        <v>25.254799632355795</v>
      </c>
      <c r="L526" s="115">
        <f t="shared" si="89"/>
        <v>25.303799632355794</v>
      </c>
      <c r="M526" s="98">
        <f t="shared" si="82"/>
        <v>25.254299632355796</v>
      </c>
      <c r="N526" s="116">
        <f t="shared" si="83"/>
        <v>25.304299632355793</v>
      </c>
      <c r="O526" s="117">
        <f t="shared" si="84"/>
        <v>25.279299632355794</v>
      </c>
      <c r="P526" s="98">
        <f t="shared" si="85"/>
        <v>0</v>
      </c>
      <c r="Q526" s="118">
        <f t="shared" si="86"/>
        <v>0</v>
      </c>
      <c r="R526" s="98">
        <f t="shared" si="90"/>
        <v>11</v>
      </c>
      <c r="S526" s="119">
        <f t="shared" si="87"/>
        <v>11</v>
      </c>
    </row>
    <row r="527" spans="1:19">
      <c r="A527" s="119"/>
      <c r="E527" s="98">
        <f t="shared" si="81"/>
        <v>526</v>
      </c>
      <c r="F527" s="99"/>
      <c r="K527" s="114">
        <f t="shared" si="88"/>
        <v>25.304799632355795</v>
      </c>
      <c r="L527" s="115">
        <f t="shared" si="89"/>
        <v>25.353799632355795</v>
      </c>
      <c r="M527" s="98">
        <f t="shared" si="82"/>
        <v>25.304299632355796</v>
      </c>
      <c r="N527" s="116">
        <f t="shared" si="83"/>
        <v>25.354299632355794</v>
      </c>
      <c r="O527" s="117">
        <f t="shared" si="84"/>
        <v>25.329299632355795</v>
      </c>
      <c r="P527" s="98">
        <f t="shared" si="85"/>
        <v>0</v>
      </c>
      <c r="Q527" s="118">
        <f t="shared" si="86"/>
        <v>0</v>
      </c>
      <c r="R527" s="98">
        <f t="shared" si="90"/>
        <v>11</v>
      </c>
      <c r="S527" s="119">
        <f t="shared" si="87"/>
        <v>11</v>
      </c>
    </row>
    <row r="528" spans="1:19">
      <c r="A528" s="119"/>
      <c r="E528" s="98">
        <f t="shared" si="81"/>
        <v>527</v>
      </c>
      <c r="F528" s="99"/>
      <c r="K528" s="114">
        <f t="shared" si="88"/>
        <v>25.354799632355796</v>
      </c>
      <c r="L528" s="115">
        <f t="shared" si="89"/>
        <v>25.403799632355796</v>
      </c>
      <c r="M528" s="98">
        <f t="shared" si="82"/>
        <v>25.354299632355797</v>
      </c>
      <c r="N528" s="116">
        <f t="shared" si="83"/>
        <v>25.404299632355794</v>
      </c>
      <c r="O528" s="117">
        <f t="shared" si="84"/>
        <v>25.379299632355796</v>
      </c>
      <c r="P528" s="98">
        <f t="shared" si="85"/>
        <v>0</v>
      </c>
      <c r="Q528" s="118">
        <f t="shared" si="86"/>
        <v>0</v>
      </c>
      <c r="R528" s="98">
        <f t="shared" si="90"/>
        <v>11</v>
      </c>
      <c r="S528" s="119">
        <f t="shared" si="87"/>
        <v>11</v>
      </c>
    </row>
    <row r="529" spans="1:19">
      <c r="A529" s="119"/>
      <c r="E529" s="98">
        <f t="shared" si="81"/>
        <v>528</v>
      </c>
      <c r="F529" s="99"/>
      <c r="K529" s="114">
        <f t="shared" si="88"/>
        <v>25.404799632355797</v>
      </c>
      <c r="L529" s="115">
        <f t="shared" si="89"/>
        <v>25.453799632355796</v>
      </c>
      <c r="M529" s="98">
        <f t="shared" si="82"/>
        <v>25.404299632355798</v>
      </c>
      <c r="N529" s="116">
        <f t="shared" si="83"/>
        <v>25.454299632355795</v>
      </c>
      <c r="O529" s="117">
        <f t="shared" si="84"/>
        <v>25.429299632355796</v>
      </c>
      <c r="P529" s="98">
        <f t="shared" si="85"/>
        <v>0</v>
      </c>
      <c r="Q529" s="118">
        <f t="shared" si="86"/>
        <v>0</v>
      </c>
      <c r="R529" s="98">
        <f t="shared" si="90"/>
        <v>11</v>
      </c>
      <c r="S529" s="119">
        <f t="shared" si="87"/>
        <v>11</v>
      </c>
    </row>
    <row r="530" spans="1:19">
      <c r="A530" s="119"/>
      <c r="E530" s="98">
        <f t="shared" si="81"/>
        <v>529</v>
      </c>
      <c r="F530" s="99"/>
      <c r="K530" s="114">
        <f t="shared" si="88"/>
        <v>25.454799632355797</v>
      </c>
      <c r="L530" s="115">
        <f t="shared" si="89"/>
        <v>25.503799632355797</v>
      </c>
      <c r="M530" s="98">
        <f t="shared" si="82"/>
        <v>25.454299632355799</v>
      </c>
      <c r="N530" s="116">
        <f t="shared" si="83"/>
        <v>25.504299632355796</v>
      </c>
      <c r="O530" s="117">
        <f t="shared" si="84"/>
        <v>25.479299632355797</v>
      </c>
      <c r="P530" s="98">
        <f t="shared" si="85"/>
        <v>0</v>
      </c>
      <c r="Q530" s="118">
        <f t="shared" si="86"/>
        <v>0</v>
      </c>
      <c r="R530" s="98">
        <f t="shared" si="90"/>
        <v>11</v>
      </c>
      <c r="S530" s="119">
        <f t="shared" si="87"/>
        <v>11</v>
      </c>
    </row>
    <row r="531" spans="1:19">
      <c r="A531" s="119"/>
      <c r="E531" s="98">
        <f t="shared" si="81"/>
        <v>530</v>
      </c>
      <c r="F531" s="99"/>
      <c r="K531" s="114">
        <f t="shared" si="88"/>
        <v>25.504799632355798</v>
      </c>
      <c r="L531" s="115">
        <f t="shared" si="89"/>
        <v>25.553799632355798</v>
      </c>
      <c r="M531" s="98">
        <f t="shared" si="82"/>
        <v>25.504299632355799</v>
      </c>
      <c r="N531" s="116">
        <f t="shared" si="83"/>
        <v>25.554299632355796</v>
      </c>
      <c r="O531" s="117">
        <f t="shared" si="84"/>
        <v>25.529299632355798</v>
      </c>
      <c r="P531" s="98">
        <f t="shared" si="85"/>
        <v>0</v>
      </c>
      <c r="Q531" s="118">
        <f t="shared" si="86"/>
        <v>0</v>
      </c>
      <c r="R531" s="98">
        <f t="shared" si="90"/>
        <v>11</v>
      </c>
      <c r="S531" s="119">
        <f t="shared" si="87"/>
        <v>11</v>
      </c>
    </row>
    <row r="532" spans="1:19">
      <c r="A532" s="119"/>
      <c r="E532" s="98">
        <f t="shared" si="81"/>
        <v>531</v>
      </c>
      <c r="F532" s="99"/>
      <c r="K532" s="114">
        <f t="shared" si="88"/>
        <v>25.554799632355799</v>
      </c>
      <c r="L532" s="115">
        <f t="shared" si="89"/>
        <v>25.603799632355798</v>
      </c>
      <c r="M532" s="98">
        <f t="shared" si="82"/>
        <v>25.5542996323558</v>
      </c>
      <c r="N532" s="116">
        <f t="shared" si="83"/>
        <v>25.604299632355797</v>
      </c>
      <c r="O532" s="117">
        <f t="shared" si="84"/>
        <v>25.579299632355799</v>
      </c>
      <c r="P532" s="98">
        <f t="shared" si="85"/>
        <v>0</v>
      </c>
      <c r="Q532" s="118">
        <f t="shared" si="86"/>
        <v>0</v>
      </c>
      <c r="R532" s="98">
        <f t="shared" si="90"/>
        <v>11</v>
      </c>
      <c r="S532" s="119">
        <f t="shared" si="87"/>
        <v>11</v>
      </c>
    </row>
    <row r="533" spans="1:19">
      <c r="A533" s="119"/>
      <c r="E533" s="98">
        <f t="shared" si="81"/>
        <v>532</v>
      </c>
      <c r="F533" s="99"/>
      <c r="K533" s="114">
        <f t="shared" si="88"/>
        <v>25.6047996323558</v>
      </c>
      <c r="L533" s="115">
        <f t="shared" si="89"/>
        <v>25.653799632355799</v>
      </c>
      <c r="M533" s="98">
        <f t="shared" si="82"/>
        <v>25.604299632355801</v>
      </c>
      <c r="N533" s="116">
        <f t="shared" si="83"/>
        <v>25.654299632355798</v>
      </c>
      <c r="O533" s="117">
        <f t="shared" si="84"/>
        <v>25.629299632355799</v>
      </c>
      <c r="P533" s="98">
        <f t="shared" si="85"/>
        <v>0</v>
      </c>
      <c r="Q533" s="118">
        <f t="shared" si="86"/>
        <v>0</v>
      </c>
      <c r="R533" s="98">
        <f t="shared" si="90"/>
        <v>11</v>
      </c>
      <c r="S533" s="119">
        <f t="shared" si="87"/>
        <v>11</v>
      </c>
    </row>
    <row r="534" spans="1:19">
      <c r="A534" s="119"/>
      <c r="E534" s="98">
        <f t="shared" si="81"/>
        <v>533</v>
      </c>
      <c r="F534" s="99"/>
      <c r="K534" s="114">
        <f t="shared" si="88"/>
        <v>25.6547996323558</v>
      </c>
      <c r="L534" s="115">
        <f t="shared" si="89"/>
        <v>25.7037996323558</v>
      </c>
      <c r="M534" s="98">
        <f t="shared" si="82"/>
        <v>25.654299632355801</v>
      </c>
      <c r="N534" s="116">
        <f t="shared" si="83"/>
        <v>25.704299632355799</v>
      </c>
      <c r="O534" s="117">
        <f t="shared" si="84"/>
        <v>25.6792996323558</v>
      </c>
      <c r="P534" s="98">
        <f t="shared" si="85"/>
        <v>0</v>
      </c>
      <c r="Q534" s="118">
        <f t="shared" si="86"/>
        <v>0</v>
      </c>
      <c r="R534" s="98">
        <f t="shared" si="90"/>
        <v>11</v>
      </c>
      <c r="S534" s="119">
        <f t="shared" si="87"/>
        <v>11</v>
      </c>
    </row>
    <row r="535" spans="1:19">
      <c r="A535" s="119"/>
      <c r="E535" s="98">
        <f t="shared" si="81"/>
        <v>534</v>
      </c>
      <c r="F535" s="99"/>
      <c r="K535" s="114">
        <f t="shared" si="88"/>
        <v>25.704799632355801</v>
      </c>
      <c r="L535" s="115">
        <f t="shared" si="89"/>
        <v>25.7537996323558</v>
      </c>
      <c r="M535" s="98">
        <f t="shared" si="82"/>
        <v>25.704299632355802</v>
      </c>
      <c r="N535" s="116">
        <f t="shared" si="83"/>
        <v>25.754299632355799</v>
      </c>
      <c r="O535" s="117">
        <f t="shared" si="84"/>
        <v>25.729299632355801</v>
      </c>
      <c r="P535" s="98">
        <f t="shared" si="85"/>
        <v>0</v>
      </c>
      <c r="Q535" s="118">
        <f t="shared" si="86"/>
        <v>0</v>
      </c>
      <c r="R535" s="98">
        <f t="shared" si="90"/>
        <v>11</v>
      </c>
      <c r="S535" s="119">
        <f t="shared" si="87"/>
        <v>11</v>
      </c>
    </row>
    <row r="536" spans="1:19">
      <c r="A536" s="119"/>
      <c r="E536" s="98">
        <f t="shared" si="81"/>
        <v>535</v>
      </c>
      <c r="F536" s="99"/>
      <c r="K536" s="114">
        <f t="shared" si="88"/>
        <v>25.754799632355802</v>
      </c>
      <c r="L536" s="115">
        <f t="shared" si="89"/>
        <v>25.803799632355801</v>
      </c>
      <c r="M536" s="98">
        <f t="shared" si="82"/>
        <v>25.754299632355803</v>
      </c>
      <c r="N536" s="116">
        <f t="shared" si="83"/>
        <v>25.8042996323558</v>
      </c>
      <c r="O536" s="117">
        <f t="shared" si="84"/>
        <v>25.779299632355801</v>
      </c>
      <c r="P536" s="98">
        <f t="shared" si="85"/>
        <v>0</v>
      </c>
      <c r="Q536" s="118">
        <f t="shared" si="86"/>
        <v>0</v>
      </c>
      <c r="R536" s="98">
        <f t="shared" si="90"/>
        <v>11</v>
      </c>
      <c r="S536" s="119">
        <f t="shared" si="87"/>
        <v>11</v>
      </c>
    </row>
    <row r="537" spans="1:19">
      <c r="A537" s="119"/>
      <c r="E537" s="98">
        <f t="shared" si="81"/>
        <v>536</v>
      </c>
      <c r="F537" s="99"/>
      <c r="K537" s="114">
        <f t="shared" si="88"/>
        <v>25.804799632355802</v>
      </c>
      <c r="L537" s="115">
        <f t="shared" si="89"/>
        <v>25.853799632355802</v>
      </c>
      <c r="M537" s="98">
        <f t="shared" si="82"/>
        <v>25.804299632355804</v>
      </c>
      <c r="N537" s="116">
        <f t="shared" si="83"/>
        <v>25.854299632355801</v>
      </c>
      <c r="O537" s="117">
        <f t="shared" si="84"/>
        <v>25.829299632355802</v>
      </c>
      <c r="P537" s="98">
        <f t="shared" si="85"/>
        <v>0</v>
      </c>
      <c r="Q537" s="118">
        <f t="shared" si="86"/>
        <v>0</v>
      </c>
      <c r="R537" s="98">
        <f t="shared" si="90"/>
        <v>11</v>
      </c>
      <c r="S537" s="119">
        <f t="shared" si="87"/>
        <v>11</v>
      </c>
    </row>
    <row r="538" spans="1:19">
      <c r="A538" s="119"/>
      <c r="E538" s="98">
        <f t="shared" si="81"/>
        <v>537</v>
      </c>
      <c r="F538" s="99"/>
      <c r="K538" s="114">
        <f t="shared" si="88"/>
        <v>25.854799632355803</v>
      </c>
      <c r="L538" s="115">
        <f t="shared" si="89"/>
        <v>25.903799632355803</v>
      </c>
      <c r="M538" s="98">
        <f t="shared" si="82"/>
        <v>25.854299632355804</v>
      </c>
      <c r="N538" s="116">
        <f t="shared" si="83"/>
        <v>25.904299632355801</v>
      </c>
      <c r="O538" s="117">
        <f t="shared" si="84"/>
        <v>25.879299632355803</v>
      </c>
      <c r="P538" s="98">
        <f t="shared" si="85"/>
        <v>0</v>
      </c>
      <c r="Q538" s="118">
        <f t="shared" si="86"/>
        <v>0</v>
      </c>
      <c r="R538" s="98">
        <f t="shared" si="90"/>
        <v>11</v>
      </c>
      <c r="S538" s="119">
        <f t="shared" si="87"/>
        <v>11</v>
      </c>
    </row>
    <row r="539" spans="1:19">
      <c r="A539" s="119"/>
      <c r="E539" s="98">
        <f t="shared" si="81"/>
        <v>538</v>
      </c>
      <c r="F539" s="99"/>
      <c r="K539" s="114">
        <f t="shared" si="88"/>
        <v>25.904799632355804</v>
      </c>
      <c r="L539" s="115">
        <f t="shared" si="89"/>
        <v>25.953799632355803</v>
      </c>
      <c r="M539" s="98">
        <f t="shared" si="82"/>
        <v>25.904299632355805</v>
      </c>
      <c r="N539" s="116">
        <f t="shared" si="83"/>
        <v>25.954299632355802</v>
      </c>
      <c r="O539" s="117">
        <f t="shared" si="84"/>
        <v>25.929299632355804</v>
      </c>
      <c r="P539" s="98">
        <f t="shared" si="85"/>
        <v>0</v>
      </c>
      <c r="Q539" s="118">
        <f t="shared" si="86"/>
        <v>0</v>
      </c>
      <c r="R539" s="98">
        <f t="shared" si="90"/>
        <v>11</v>
      </c>
      <c r="S539" s="119">
        <f t="shared" si="87"/>
        <v>11</v>
      </c>
    </row>
    <row r="540" spans="1:19">
      <c r="A540" s="119"/>
      <c r="E540" s="98">
        <f t="shared" si="81"/>
        <v>539</v>
      </c>
      <c r="F540" s="99"/>
      <c r="K540" s="114">
        <f t="shared" si="88"/>
        <v>25.954799632355805</v>
      </c>
      <c r="L540" s="115">
        <f t="shared" si="89"/>
        <v>26.003799632355804</v>
      </c>
      <c r="M540" s="98">
        <f t="shared" si="82"/>
        <v>25.954299632355806</v>
      </c>
      <c r="N540" s="116">
        <f t="shared" si="83"/>
        <v>26.004299632355803</v>
      </c>
      <c r="O540" s="117">
        <f t="shared" si="84"/>
        <v>25.979299632355804</v>
      </c>
      <c r="P540" s="98">
        <f t="shared" si="85"/>
        <v>0</v>
      </c>
      <c r="Q540" s="118">
        <f t="shared" si="86"/>
        <v>0</v>
      </c>
      <c r="R540" s="98">
        <f t="shared" si="90"/>
        <v>11</v>
      </c>
      <c r="S540" s="119">
        <f t="shared" si="87"/>
        <v>11</v>
      </c>
    </row>
    <row r="541" spans="1:19">
      <c r="A541" s="119"/>
      <c r="E541" s="98">
        <f t="shared" si="81"/>
        <v>540</v>
      </c>
      <c r="F541" s="99"/>
      <c r="K541" s="114">
        <f t="shared" si="88"/>
        <v>26.004799632355805</v>
      </c>
      <c r="L541" s="115">
        <f t="shared" si="89"/>
        <v>26.053799632355805</v>
      </c>
      <c r="M541" s="98">
        <f t="shared" si="82"/>
        <v>26.004299632355806</v>
      </c>
      <c r="N541" s="116">
        <f t="shared" si="83"/>
        <v>26.054299632355804</v>
      </c>
      <c r="O541" s="117">
        <f t="shared" si="84"/>
        <v>26.029299632355805</v>
      </c>
      <c r="P541" s="98">
        <f t="shared" si="85"/>
        <v>0</v>
      </c>
      <c r="Q541" s="118">
        <f t="shared" si="86"/>
        <v>0</v>
      </c>
      <c r="R541" s="98">
        <f t="shared" si="90"/>
        <v>11</v>
      </c>
      <c r="S541" s="119">
        <f t="shared" si="87"/>
        <v>11</v>
      </c>
    </row>
    <row r="542" spans="1:19">
      <c r="A542" s="119"/>
      <c r="E542" s="98">
        <f t="shared" si="81"/>
        <v>541</v>
      </c>
      <c r="F542" s="99"/>
      <c r="K542" s="114">
        <f t="shared" si="88"/>
        <v>26.054799632355806</v>
      </c>
      <c r="L542" s="115">
        <f t="shared" si="89"/>
        <v>26.103799632355805</v>
      </c>
      <c r="M542" s="98">
        <f t="shared" si="82"/>
        <v>26.054299632355807</v>
      </c>
      <c r="N542" s="116">
        <f t="shared" si="83"/>
        <v>26.104299632355804</v>
      </c>
      <c r="O542" s="117">
        <f t="shared" si="84"/>
        <v>26.079299632355806</v>
      </c>
      <c r="P542" s="98">
        <f t="shared" si="85"/>
        <v>0</v>
      </c>
      <c r="Q542" s="118">
        <f t="shared" si="86"/>
        <v>0</v>
      </c>
      <c r="R542" s="98">
        <f t="shared" si="90"/>
        <v>11</v>
      </c>
      <c r="S542" s="119">
        <f t="shared" si="87"/>
        <v>11</v>
      </c>
    </row>
    <row r="543" spans="1:19">
      <c r="A543" s="119"/>
      <c r="E543" s="98">
        <f t="shared" si="81"/>
        <v>542</v>
      </c>
      <c r="F543" s="99"/>
      <c r="K543" s="114">
        <f t="shared" si="88"/>
        <v>26.104799632355807</v>
      </c>
      <c r="L543" s="115">
        <f t="shared" si="89"/>
        <v>26.153799632355806</v>
      </c>
      <c r="M543" s="98">
        <f t="shared" si="82"/>
        <v>26.104299632355808</v>
      </c>
      <c r="N543" s="116">
        <f t="shared" si="83"/>
        <v>26.154299632355805</v>
      </c>
      <c r="O543" s="117">
        <f t="shared" si="84"/>
        <v>26.129299632355806</v>
      </c>
      <c r="P543" s="98">
        <f t="shared" si="85"/>
        <v>0</v>
      </c>
      <c r="Q543" s="118">
        <f t="shared" si="86"/>
        <v>0</v>
      </c>
      <c r="R543" s="98">
        <f t="shared" si="90"/>
        <v>11</v>
      </c>
      <c r="S543" s="119">
        <f t="shared" si="87"/>
        <v>11</v>
      </c>
    </row>
    <row r="544" spans="1:19">
      <c r="A544" s="119"/>
      <c r="E544" s="98">
        <f t="shared" si="81"/>
        <v>543</v>
      </c>
      <c r="F544" s="99"/>
      <c r="K544" s="114">
        <f t="shared" si="88"/>
        <v>26.154799632355807</v>
      </c>
      <c r="L544" s="115">
        <f t="shared" si="89"/>
        <v>26.203799632355807</v>
      </c>
      <c r="M544" s="98">
        <f t="shared" si="82"/>
        <v>26.154299632355809</v>
      </c>
      <c r="N544" s="116">
        <f t="shared" si="83"/>
        <v>26.204299632355806</v>
      </c>
      <c r="O544" s="117">
        <f t="shared" si="84"/>
        <v>26.179299632355807</v>
      </c>
      <c r="P544" s="98">
        <f t="shared" si="85"/>
        <v>0</v>
      </c>
      <c r="Q544" s="118">
        <f t="shared" si="86"/>
        <v>0</v>
      </c>
      <c r="R544" s="98">
        <f t="shared" si="90"/>
        <v>11</v>
      </c>
      <c r="S544" s="119">
        <f t="shared" si="87"/>
        <v>11</v>
      </c>
    </row>
    <row r="545" spans="1:19">
      <c r="A545" s="119"/>
      <c r="E545" s="98">
        <f t="shared" si="81"/>
        <v>544</v>
      </c>
      <c r="F545" s="99"/>
      <c r="K545" s="114">
        <f t="shared" si="88"/>
        <v>26.204799632355808</v>
      </c>
      <c r="L545" s="115">
        <f t="shared" si="89"/>
        <v>26.253799632355808</v>
      </c>
      <c r="M545" s="98">
        <f t="shared" si="82"/>
        <v>26.204299632355809</v>
      </c>
      <c r="N545" s="116">
        <f t="shared" si="83"/>
        <v>26.254299632355806</v>
      </c>
      <c r="O545" s="117">
        <f t="shared" si="84"/>
        <v>26.229299632355808</v>
      </c>
      <c r="P545" s="98">
        <f t="shared" si="85"/>
        <v>0</v>
      </c>
      <c r="Q545" s="118">
        <f t="shared" si="86"/>
        <v>0</v>
      </c>
      <c r="R545" s="98">
        <f t="shared" si="90"/>
        <v>11</v>
      </c>
      <c r="S545" s="119">
        <f t="shared" si="87"/>
        <v>11</v>
      </c>
    </row>
    <row r="546" spans="1:19">
      <c r="A546" s="119"/>
      <c r="E546" s="98">
        <f t="shared" si="81"/>
        <v>545</v>
      </c>
      <c r="F546" s="99"/>
      <c r="K546" s="114">
        <f t="shared" si="88"/>
        <v>26.254799632355809</v>
      </c>
      <c r="L546" s="115">
        <f t="shared" si="89"/>
        <v>26.303799632355808</v>
      </c>
      <c r="M546" s="98">
        <f t="shared" si="82"/>
        <v>26.25429963235581</v>
      </c>
      <c r="N546" s="116">
        <f t="shared" si="83"/>
        <v>26.304299632355807</v>
      </c>
      <c r="O546" s="117">
        <f t="shared" si="84"/>
        <v>26.279299632355809</v>
      </c>
      <c r="P546" s="98">
        <f t="shared" si="85"/>
        <v>0</v>
      </c>
      <c r="Q546" s="118">
        <f t="shared" si="86"/>
        <v>0</v>
      </c>
      <c r="R546" s="98">
        <f t="shared" si="90"/>
        <v>11</v>
      </c>
      <c r="S546" s="119">
        <f t="shared" si="87"/>
        <v>11</v>
      </c>
    </row>
    <row r="547" spans="1:19">
      <c r="A547" s="119"/>
      <c r="E547" s="98">
        <f t="shared" si="81"/>
        <v>546</v>
      </c>
      <c r="F547" s="99"/>
      <c r="K547" s="114">
        <f t="shared" si="88"/>
        <v>26.30479963235581</v>
      </c>
      <c r="L547" s="115">
        <f t="shared" si="89"/>
        <v>26.353799632355809</v>
      </c>
      <c r="M547" s="98">
        <f t="shared" si="82"/>
        <v>26.304299632355811</v>
      </c>
      <c r="N547" s="116">
        <f t="shared" si="83"/>
        <v>26.354299632355808</v>
      </c>
      <c r="O547" s="117">
        <f t="shared" si="84"/>
        <v>26.329299632355809</v>
      </c>
      <c r="P547" s="98">
        <f t="shared" si="85"/>
        <v>0</v>
      </c>
      <c r="Q547" s="118">
        <f t="shared" si="86"/>
        <v>0</v>
      </c>
      <c r="R547" s="98">
        <f t="shared" si="90"/>
        <v>11</v>
      </c>
      <c r="S547" s="119">
        <f t="shared" si="87"/>
        <v>11</v>
      </c>
    </row>
    <row r="548" spans="1:19">
      <c r="A548" s="119"/>
      <c r="E548" s="98">
        <f t="shared" si="81"/>
        <v>547</v>
      </c>
      <c r="F548" s="99"/>
      <c r="K548" s="114">
        <f t="shared" si="88"/>
        <v>26.35479963235581</v>
      </c>
      <c r="L548" s="115">
        <f t="shared" si="89"/>
        <v>26.40379963235581</v>
      </c>
      <c r="M548" s="98">
        <f t="shared" si="82"/>
        <v>26.354299632355811</v>
      </c>
      <c r="N548" s="116">
        <f t="shared" si="83"/>
        <v>26.404299632355809</v>
      </c>
      <c r="O548" s="117">
        <f t="shared" si="84"/>
        <v>26.37929963235581</v>
      </c>
      <c r="P548" s="98">
        <f t="shared" si="85"/>
        <v>0</v>
      </c>
      <c r="Q548" s="118">
        <f t="shared" si="86"/>
        <v>0</v>
      </c>
      <c r="R548" s="98">
        <f t="shared" si="90"/>
        <v>11</v>
      </c>
      <c r="S548" s="119">
        <f t="shared" si="87"/>
        <v>11</v>
      </c>
    </row>
    <row r="549" spans="1:19">
      <c r="A549" s="119"/>
      <c r="E549" s="98">
        <f t="shared" si="81"/>
        <v>548</v>
      </c>
      <c r="F549" s="99"/>
      <c r="K549" s="114">
        <f t="shared" si="88"/>
        <v>26.404799632355811</v>
      </c>
      <c r="L549" s="115">
        <f t="shared" si="89"/>
        <v>26.45379963235581</v>
      </c>
      <c r="M549" s="98">
        <f t="shared" si="82"/>
        <v>26.404299632355812</v>
      </c>
      <c r="N549" s="116">
        <f t="shared" si="83"/>
        <v>26.454299632355809</v>
      </c>
      <c r="O549" s="117">
        <f t="shared" si="84"/>
        <v>26.429299632355811</v>
      </c>
      <c r="P549" s="98">
        <f t="shared" si="85"/>
        <v>0</v>
      </c>
      <c r="Q549" s="118">
        <f t="shared" si="86"/>
        <v>0</v>
      </c>
      <c r="R549" s="98">
        <f t="shared" si="90"/>
        <v>11</v>
      </c>
      <c r="S549" s="119">
        <f t="shared" si="87"/>
        <v>11</v>
      </c>
    </row>
    <row r="550" spans="1:19">
      <c r="A550" s="119"/>
      <c r="E550" s="98">
        <f t="shared" si="81"/>
        <v>549</v>
      </c>
      <c r="F550" s="99"/>
      <c r="K550" s="114">
        <f t="shared" si="88"/>
        <v>26.454799632355812</v>
      </c>
      <c r="L550" s="115">
        <f t="shared" si="89"/>
        <v>26.503799632355811</v>
      </c>
      <c r="M550" s="98">
        <f t="shared" si="82"/>
        <v>26.454299632355813</v>
      </c>
      <c r="N550" s="116">
        <f t="shared" si="83"/>
        <v>26.50429963235581</v>
      </c>
      <c r="O550" s="117">
        <f t="shared" si="84"/>
        <v>26.479299632355811</v>
      </c>
      <c r="P550" s="98">
        <f t="shared" si="85"/>
        <v>0</v>
      </c>
      <c r="Q550" s="118">
        <f t="shared" si="86"/>
        <v>0</v>
      </c>
      <c r="R550" s="98">
        <f t="shared" si="90"/>
        <v>11</v>
      </c>
      <c r="S550" s="119">
        <f t="shared" si="87"/>
        <v>11</v>
      </c>
    </row>
    <row r="551" spans="1:19">
      <c r="A551" s="119"/>
      <c r="E551" s="98">
        <f t="shared" si="81"/>
        <v>550</v>
      </c>
      <c r="F551" s="99"/>
      <c r="K551" s="114">
        <f t="shared" si="88"/>
        <v>26.504799632355812</v>
      </c>
      <c r="L551" s="115">
        <f t="shared" si="89"/>
        <v>26.553799632355812</v>
      </c>
      <c r="M551" s="98">
        <f t="shared" si="82"/>
        <v>26.504299632355814</v>
      </c>
      <c r="N551" s="116">
        <f t="shared" si="83"/>
        <v>26.554299632355811</v>
      </c>
      <c r="O551" s="117">
        <f t="shared" si="84"/>
        <v>26.529299632355812</v>
      </c>
      <c r="P551" s="98">
        <f t="shared" si="85"/>
        <v>0</v>
      </c>
      <c r="Q551" s="118">
        <f t="shared" si="86"/>
        <v>0</v>
      </c>
      <c r="R551" s="98">
        <f t="shared" si="90"/>
        <v>11</v>
      </c>
      <c r="S551" s="119">
        <f t="shared" si="87"/>
        <v>11</v>
      </c>
    </row>
    <row r="552" spans="1:19">
      <c r="A552" s="119"/>
      <c r="E552" s="98">
        <f t="shared" si="81"/>
        <v>551</v>
      </c>
      <c r="F552" s="99"/>
      <c r="K552" s="114">
        <f t="shared" si="88"/>
        <v>26.554799632355813</v>
      </c>
      <c r="L552" s="115">
        <f t="shared" si="89"/>
        <v>26.603799632355813</v>
      </c>
      <c r="M552" s="98">
        <f t="shared" si="82"/>
        <v>26.554299632355814</v>
      </c>
      <c r="N552" s="116">
        <f t="shared" si="83"/>
        <v>26.604299632355811</v>
      </c>
      <c r="O552" s="117">
        <f t="shared" si="84"/>
        <v>26.579299632355813</v>
      </c>
      <c r="P552" s="98">
        <f t="shared" si="85"/>
        <v>0</v>
      </c>
      <c r="Q552" s="118">
        <f t="shared" si="86"/>
        <v>0</v>
      </c>
      <c r="R552" s="98">
        <f t="shared" si="90"/>
        <v>11</v>
      </c>
      <c r="S552" s="119">
        <f t="shared" si="87"/>
        <v>11</v>
      </c>
    </row>
    <row r="553" spans="1:19">
      <c r="A553" s="119"/>
      <c r="E553" s="98">
        <f t="shared" si="81"/>
        <v>552</v>
      </c>
      <c r="F553" s="99"/>
      <c r="K553" s="114">
        <f t="shared" si="88"/>
        <v>26.604799632355814</v>
      </c>
      <c r="L553" s="115">
        <f t="shared" si="89"/>
        <v>26.653799632355813</v>
      </c>
      <c r="M553" s="98">
        <f t="shared" si="82"/>
        <v>26.604299632355815</v>
      </c>
      <c r="N553" s="116">
        <f t="shared" si="83"/>
        <v>26.654299632355812</v>
      </c>
      <c r="O553" s="117">
        <f t="shared" si="84"/>
        <v>26.629299632355814</v>
      </c>
      <c r="P553" s="98">
        <f t="shared" si="85"/>
        <v>0</v>
      </c>
      <c r="Q553" s="118">
        <f t="shared" si="86"/>
        <v>0</v>
      </c>
      <c r="R553" s="98">
        <f t="shared" si="90"/>
        <v>11</v>
      </c>
      <c r="S553" s="119">
        <f t="shared" si="87"/>
        <v>11</v>
      </c>
    </row>
    <row r="554" spans="1:19">
      <c r="A554" s="119"/>
      <c r="E554" s="98">
        <f t="shared" si="81"/>
        <v>553</v>
      </c>
      <c r="F554" s="99"/>
      <c r="K554" s="114">
        <f t="shared" si="88"/>
        <v>26.654799632355815</v>
      </c>
      <c r="L554" s="115">
        <f t="shared" si="89"/>
        <v>26.703799632355814</v>
      </c>
      <c r="M554" s="98">
        <f t="shared" si="82"/>
        <v>26.654299632355816</v>
      </c>
      <c r="N554" s="116">
        <f t="shared" si="83"/>
        <v>26.704299632355813</v>
      </c>
      <c r="O554" s="117">
        <f t="shared" si="84"/>
        <v>26.679299632355814</v>
      </c>
      <c r="P554" s="98">
        <f t="shared" si="85"/>
        <v>0</v>
      </c>
      <c r="Q554" s="118">
        <f t="shared" si="86"/>
        <v>0</v>
      </c>
      <c r="R554" s="98">
        <f t="shared" si="90"/>
        <v>11</v>
      </c>
      <c r="S554" s="119">
        <f t="shared" si="87"/>
        <v>11</v>
      </c>
    </row>
    <row r="555" spans="1:19">
      <c r="A555" s="119"/>
      <c r="E555" s="98">
        <f t="shared" si="81"/>
        <v>554</v>
      </c>
      <c r="F555" s="99"/>
      <c r="K555" s="114">
        <f t="shared" si="88"/>
        <v>26.704799632355815</v>
      </c>
      <c r="L555" s="115">
        <f t="shared" si="89"/>
        <v>26.753799632355815</v>
      </c>
      <c r="M555" s="98">
        <f t="shared" si="82"/>
        <v>26.704299632355816</v>
      </c>
      <c r="N555" s="116">
        <f t="shared" si="83"/>
        <v>26.754299632355814</v>
      </c>
      <c r="O555" s="117">
        <f t="shared" si="84"/>
        <v>26.729299632355815</v>
      </c>
      <c r="P555" s="98">
        <f t="shared" si="85"/>
        <v>0</v>
      </c>
      <c r="Q555" s="118">
        <f t="shared" si="86"/>
        <v>0</v>
      </c>
      <c r="R555" s="98">
        <f t="shared" si="90"/>
        <v>11</v>
      </c>
      <c r="S555" s="119">
        <f t="shared" si="87"/>
        <v>11</v>
      </c>
    </row>
    <row r="556" spans="1:19">
      <c r="A556" s="119"/>
      <c r="E556" s="98">
        <f t="shared" si="81"/>
        <v>555</v>
      </c>
      <c r="F556" s="99"/>
      <c r="K556" s="114">
        <f t="shared" si="88"/>
        <v>26.754799632355816</v>
      </c>
      <c r="L556" s="115">
        <f t="shared" si="89"/>
        <v>26.803799632355815</v>
      </c>
      <c r="M556" s="98">
        <f t="shared" si="82"/>
        <v>26.754299632355817</v>
      </c>
      <c r="N556" s="116">
        <f t="shared" si="83"/>
        <v>26.804299632355814</v>
      </c>
      <c r="O556" s="117">
        <f t="shared" si="84"/>
        <v>26.779299632355816</v>
      </c>
      <c r="P556" s="98">
        <f t="shared" si="85"/>
        <v>0</v>
      </c>
      <c r="Q556" s="118">
        <f t="shared" si="86"/>
        <v>0</v>
      </c>
      <c r="R556" s="98">
        <f t="shared" si="90"/>
        <v>11</v>
      </c>
      <c r="S556" s="119">
        <f t="shared" si="87"/>
        <v>11</v>
      </c>
    </row>
    <row r="557" spans="1:19">
      <c r="A557" s="119"/>
      <c r="E557" s="98">
        <f t="shared" si="81"/>
        <v>556</v>
      </c>
      <c r="F557" s="99"/>
      <c r="K557" s="114">
        <f t="shared" si="88"/>
        <v>26.804799632355817</v>
      </c>
      <c r="L557" s="115">
        <f t="shared" si="89"/>
        <v>26.853799632355816</v>
      </c>
      <c r="M557" s="98">
        <f t="shared" si="82"/>
        <v>26.804299632355818</v>
      </c>
      <c r="N557" s="116">
        <f t="shared" si="83"/>
        <v>26.854299632355815</v>
      </c>
      <c r="O557" s="117">
        <f t="shared" si="84"/>
        <v>26.829299632355816</v>
      </c>
      <c r="P557" s="98">
        <f t="shared" si="85"/>
        <v>0</v>
      </c>
      <c r="Q557" s="118">
        <f t="shared" si="86"/>
        <v>0</v>
      </c>
      <c r="R557" s="98">
        <f t="shared" si="90"/>
        <v>11</v>
      </c>
      <c r="S557" s="119">
        <f t="shared" si="87"/>
        <v>11</v>
      </c>
    </row>
    <row r="558" spans="1:19">
      <c r="A558" s="119"/>
      <c r="E558" s="98">
        <f t="shared" si="81"/>
        <v>557</v>
      </c>
      <c r="F558" s="99"/>
      <c r="K558" s="114">
        <f t="shared" si="88"/>
        <v>26.854799632355817</v>
      </c>
      <c r="L558" s="115">
        <f t="shared" si="89"/>
        <v>26.903799632355817</v>
      </c>
      <c r="M558" s="98">
        <f t="shared" si="82"/>
        <v>26.854299632355819</v>
      </c>
      <c r="N558" s="116">
        <f t="shared" si="83"/>
        <v>26.904299632355816</v>
      </c>
      <c r="O558" s="117">
        <f t="shared" si="84"/>
        <v>26.879299632355817</v>
      </c>
      <c r="P558" s="98">
        <f t="shared" si="85"/>
        <v>0</v>
      </c>
      <c r="Q558" s="118">
        <f t="shared" si="86"/>
        <v>0</v>
      </c>
      <c r="R558" s="98">
        <f t="shared" si="90"/>
        <v>11</v>
      </c>
      <c r="S558" s="119">
        <f t="shared" si="87"/>
        <v>11</v>
      </c>
    </row>
    <row r="559" spans="1:19">
      <c r="A559" s="119"/>
      <c r="E559" s="98">
        <f t="shared" si="81"/>
        <v>558</v>
      </c>
      <c r="F559" s="99"/>
      <c r="K559" s="114">
        <f t="shared" si="88"/>
        <v>26.904799632355818</v>
      </c>
      <c r="L559" s="115">
        <f t="shared" si="89"/>
        <v>26.953799632355818</v>
      </c>
      <c r="M559" s="98">
        <f t="shared" si="82"/>
        <v>26.904299632355819</v>
      </c>
      <c r="N559" s="116">
        <f t="shared" si="83"/>
        <v>26.954299632355816</v>
      </c>
      <c r="O559" s="117">
        <f t="shared" si="84"/>
        <v>26.929299632355818</v>
      </c>
      <c r="P559" s="98">
        <f t="shared" si="85"/>
        <v>0</v>
      </c>
      <c r="Q559" s="118">
        <f t="shared" si="86"/>
        <v>0</v>
      </c>
      <c r="R559" s="98">
        <f t="shared" si="90"/>
        <v>11</v>
      </c>
      <c r="S559" s="119">
        <f t="shared" si="87"/>
        <v>11</v>
      </c>
    </row>
    <row r="560" spans="1:19">
      <c r="A560" s="119"/>
      <c r="E560" s="98">
        <f t="shared" si="81"/>
        <v>559</v>
      </c>
      <c r="F560" s="99"/>
      <c r="K560" s="114">
        <f t="shared" si="88"/>
        <v>26.954799632355819</v>
      </c>
      <c r="L560" s="115">
        <f t="shared" si="89"/>
        <v>27.003799632355818</v>
      </c>
      <c r="M560" s="98">
        <f t="shared" si="82"/>
        <v>26.95429963235582</v>
      </c>
      <c r="N560" s="116">
        <f t="shared" si="83"/>
        <v>27.004299632355817</v>
      </c>
      <c r="O560" s="117">
        <f t="shared" si="84"/>
        <v>26.979299632355819</v>
      </c>
      <c r="P560" s="98">
        <f t="shared" si="85"/>
        <v>0</v>
      </c>
      <c r="Q560" s="118">
        <f t="shared" si="86"/>
        <v>0</v>
      </c>
      <c r="R560" s="98">
        <f t="shared" si="90"/>
        <v>11</v>
      </c>
      <c r="S560" s="119">
        <f t="shared" si="87"/>
        <v>11</v>
      </c>
    </row>
    <row r="561" spans="1:19">
      <c r="A561" s="119"/>
      <c r="E561" s="98">
        <f t="shared" si="81"/>
        <v>560</v>
      </c>
      <c r="F561" s="99"/>
      <c r="K561" s="114">
        <f t="shared" si="88"/>
        <v>27.004799632355819</v>
      </c>
      <c r="L561" s="115">
        <f t="shared" si="89"/>
        <v>27.053799632355819</v>
      </c>
      <c r="M561" s="98">
        <f t="shared" si="82"/>
        <v>27.004299632355821</v>
      </c>
      <c r="N561" s="116">
        <f t="shared" si="83"/>
        <v>27.054299632355818</v>
      </c>
      <c r="O561" s="117">
        <f t="shared" si="84"/>
        <v>27.029299632355819</v>
      </c>
      <c r="P561" s="98">
        <f t="shared" si="85"/>
        <v>0</v>
      </c>
      <c r="Q561" s="118">
        <f t="shared" si="86"/>
        <v>0</v>
      </c>
      <c r="R561" s="98">
        <f t="shared" si="90"/>
        <v>11</v>
      </c>
      <c r="S561" s="119">
        <f t="shared" si="87"/>
        <v>11</v>
      </c>
    </row>
    <row r="562" spans="1:19">
      <c r="A562" s="119"/>
      <c r="E562" s="98">
        <f t="shared" si="81"/>
        <v>561</v>
      </c>
      <c r="F562" s="99"/>
      <c r="K562" s="114">
        <f t="shared" si="88"/>
        <v>27.05479963235582</v>
      </c>
      <c r="L562" s="115">
        <f t="shared" si="89"/>
        <v>27.10379963235582</v>
      </c>
      <c r="M562" s="98">
        <f t="shared" si="82"/>
        <v>27.054299632355821</v>
      </c>
      <c r="N562" s="116">
        <f t="shared" si="83"/>
        <v>27.104299632355819</v>
      </c>
      <c r="O562" s="117">
        <f t="shared" si="84"/>
        <v>27.07929963235582</v>
      </c>
      <c r="P562" s="98">
        <f t="shared" si="85"/>
        <v>0</v>
      </c>
      <c r="Q562" s="118">
        <f t="shared" si="86"/>
        <v>0</v>
      </c>
      <c r="R562" s="98">
        <f t="shared" si="90"/>
        <v>11</v>
      </c>
      <c r="S562" s="119">
        <f t="shared" si="87"/>
        <v>11</v>
      </c>
    </row>
    <row r="563" spans="1:19">
      <c r="A563" s="119"/>
      <c r="E563" s="98">
        <f t="shared" si="81"/>
        <v>562</v>
      </c>
      <c r="F563" s="99"/>
      <c r="K563" s="114">
        <f t="shared" si="88"/>
        <v>27.104799632355821</v>
      </c>
      <c r="L563" s="115">
        <f t="shared" si="89"/>
        <v>27.15379963235582</v>
      </c>
      <c r="M563" s="98">
        <f t="shared" si="82"/>
        <v>27.104299632355822</v>
      </c>
      <c r="N563" s="116">
        <f t="shared" si="83"/>
        <v>27.154299632355819</v>
      </c>
      <c r="O563" s="117">
        <f t="shared" si="84"/>
        <v>27.129299632355821</v>
      </c>
      <c r="P563" s="98">
        <f t="shared" si="85"/>
        <v>0</v>
      </c>
      <c r="Q563" s="118">
        <f t="shared" si="86"/>
        <v>0</v>
      </c>
      <c r="R563" s="98">
        <f t="shared" si="90"/>
        <v>11</v>
      </c>
      <c r="S563" s="119">
        <f t="shared" si="87"/>
        <v>11</v>
      </c>
    </row>
    <row r="564" spans="1:19">
      <c r="A564" s="119"/>
      <c r="E564" s="98">
        <f t="shared" si="81"/>
        <v>563</v>
      </c>
      <c r="F564" s="99"/>
      <c r="K564" s="114">
        <f t="shared" si="88"/>
        <v>27.154799632355822</v>
      </c>
      <c r="L564" s="115">
        <f t="shared" si="89"/>
        <v>27.203799632355821</v>
      </c>
      <c r="M564" s="98">
        <f t="shared" si="82"/>
        <v>27.154299632355823</v>
      </c>
      <c r="N564" s="116">
        <f t="shared" si="83"/>
        <v>27.20429963235582</v>
      </c>
      <c r="O564" s="117">
        <f t="shared" si="84"/>
        <v>27.179299632355821</v>
      </c>
      <c r="P564" s="98">
        <f t="shared" si="85"/>
        <v>0</v>
      </c>
      <c r="Q564" s="118">
        <f t="shared" si="86"/>
        <v>0</v>
      </c>
      <c r="R564" s="98">
        <f t="shared" si="90"/>
        <v>11</v>
      </c>
      <c r="S564" s="119">
        <f t="shared" si="87"/>
        <v>11</v>
      </c>
    </row>
    <row r="565" spans="1:19">
      <c r="A565" s="119"/>
      <c r="E565" s="98">
        <f t="shared" si="81"/>
        <v>564</v>
      </c>
      <c r="F565" s="99"/>
      <c r="K565" s="114">
        <f t="shared" si="88"/>
        <v>27.204799632355822</v>
      </c>
      <c r="L565" s="115">
        <f t="shared" si="89"/>
        <v>27.253799632355822</v>
      </c>
      <c r="M565" s="98">
        <f t="shared" si="82"/>
        <v>27.204299632355823</v>
      </c>
      <c r="N565" s="116">
        <f t="shared" si="83"/>
        <v>27.254299632355821</v>
      </c>
      <c r="O565" s="117">
        <f t="shared" si="84"/>
        <v>27.229299632355822</v>
      </c>
      <c r="P565" s="98">
        <f t="shared" si="85"/>
        <v>0</v>
      </c>
      <c r="Q565" s="118">
        <f t="shared" si="86"/>
        <v>0</v>
      </c>
      <c r="R565" s="98">
        <f t="shared" si="90"/>
        <v>11</v>
      </c>
      <c r="S565" s="119">
        <f t="shared" si="87"/>
        <v>11</v>
      </c>
    </row>
    <row r="566" spans="1:19">
      <c r="A566" s="119"/>
      <c r="E566" s="98">
        <f t="shared" si="81"/>
        <v>565</v>
      </c>
      <c r="F566" s="99"/>
      <c r="K566" s="114">
        <f t="shared" si="88"/>
        <v>27.254799632355823</v>
      </c>
      <c r="L566" s="115">
        <f t="shared" si="89"/>
        <v>27.303799632355823</v>
      </c>
      <c r="M566" s="98">
        <f t="shared" si="82"/>
        <v>27.254299632355824</v>
      </c>
      <c r="N566" s="116">
        <f t="shared" si="83"/>
        <v>27.304299632355821</v>
      </c>
      <c r="O566" s="117">
        <f t="shared" si="84"/>
        <v>27.279299632355823</v>
      </c>
      <c r="P566" s="98">
        <f t="shared" si="85"/>
        <v>0</v>
      </c>
      <c r="Q566" s="118">
        <f t="shared" si="86"/>
        <v>0</v>
      </c>
      <c r="R566" s="98">
        <f t="shared" si="90"/>
        <v>11</v>
      </c>
      <c r="S566" s="119">
        <f t="shared" si="87"/>
        <v>11</v>
      </c>
    </row>
    <row r="567" spans="1:19">
      <c r="A567" s="119"/>
      <c r="E567" s="98">
        <f t="shared" si="81"/>
        <v>566</v>
      </c>
      <c r="F567" s="99"/>
      <c r="K567" s="114">
        <f t="shared" si="88"/>
        <v>27.304799632355824</v>
      </c>
      <c r="L567" s="115">
        <f t="shared" si="89"/>
        <v>27.353799632355823</v>
      </c>
      <c r="M567" s="98">
        <f t="shared" si="82"/>
        <v>27.304299632355825</v>
      </c>
      <c r="N567" s="116">
        <f t="shared" si="83"/>
        <v>27.354299632355822</v>
      </c>
      <c r="O567" s="117">
        <f t="shared" si="84"/>
        <v>27.329299632355823</v>
      </c>
      <c r="P567" s="98">
        <f t="shared" si="85"/>
        <v>0</v>
      </c>
      <c r="Q567" s="118">
        <f t="shared" si="86"/>
        <v>0</v>
      </c>
      <c r="R567" s="98">
        <f t="shared" si="90"/>
        <v>11</v>
      </c>
      <c r="S567" s="119">
        <f t="shared" si="87"/>
        <v>11</v>
      </c>
    </row>
    <row r="568" spans="1:19">
      <c r="A568" s="119"/>
      <c r="E568" s="98">
        <f t="shared" si="81"/>
        <v>567</v>
      </c>
      <c r="F568" s="99"/>
      <c r="K568" s="114">
        <f t="shared" si="88"/>
        <v>27.354799632355824</v>
      </c>
      <c r="L568" s="115">
        <f t="shared" si="89"/>
        <v>27.403799632355824</v>
      </c>
      <c r="M568" s="98">
        <f t="shared" si="82"/>
        <v>27.354299632355826</v>
      </c>
      <c r="N568" s="116">
        <f t="shared" si="83"/>
        <v>27.404299632355823</v>
      </c>
      <c r="O568" s="117">
        <f t="shared" si="84"/>
        <v>27.379299632355824</v>
      </c>
      <c r="P568" s="98">
        <f t="shared" si="85"/>
        <v>0</v>
      </c>
      <c r="Q568" s="118">
        <f t="shared" si="86"/>
        <v>0</v>
      </c>
      <c r="R568" s="98">
        <f t="shared" si="90"/>
        <v>11</v>
      </c>
      <c r="S568" s="119">
        <f t="shared" si="87"/>
        <v>11</v>
      </c>
    </row>
    <row r="569" spans="1:19">
      <c r="A569" s="119"/>
      <c r="E569" s="98">
        <f t="shared" si="81"/>
        <v>568</v>
      </c>
      <c r="F569" s="99"/>
      <c r="K569" s="114">
        <f t="shared" si="88"/>
        <v>27.404799632355825</v>
      </c>
      <c r="L569" s="115">
        <f t="shared" si="89"/>
        <v>27.453799632355825</v>
      </c>
      <c r="M569" s="98">
        <f t="shared" si="82"/>
        <v>27.404299632355826</v>
      </c>
      <c r="N569" s="116">
        <f t="shared" si="83"/>
        <v>27.454299632355823</v>
      </c>
      <c r="O569" s="117">
        <f t="shared" si="84"/>
        <v>27.429299632355825</v>
      </c>
      <c r="P569" s="98">
        <f t="shared" si="85"/>
        <v>0</v>
      </c>
      <c r="Q569" s="118">
        <f t="shared" si="86"/>
        <v>0</v>
      </c>
      <c r="R569" s="98">
        <f t="shared" si="90"/>
        <v>11</v>
      </c>
      <c r="S569" s="119">
        <f t="shared" si="87"/>
        <v>11</v>
      </c>
    </row>
    <row r="570" spans="1:19">
      <c r="A570" s="119"/>
      <c r="E570" s="98">
        <f t="shared" si="81"/>
        <v>569</v>
      </c>
      <c r="F570" s="99"/>
      <c r="K570" s="114">
        <f t="shared" si="88"/>
        <v>27.454799632355826</v>
      </c>
      <c r="L570" s="115">
        <f t="shared" si="89"/>
        <v>27.503799632355825</v>
      </c>
      <c r="M570" s="98">
        <f t="shared" si="82"/>
        <v>27.454299632355827</v>
      </c>
      <c r="N570" s="116">
        <f t="shared" si="83"/>
        <v>27.504299632355824</v>
      </c>
      <c r="O570" s="117">
        <f t="shared" si="84"/>
        <v>27.479299632355826</v>
      </c>
      <c r="P570" s="98">
        <f t="shared" si="85"/>
        <v>0</v>
      </c>
      <c r="Q570" s="118">
        <f t="shared" si="86"/>
        <v>0</v>
      </c>
      <c r="R570" s="98">
        <f t="shared" si="90"/>
        <v>11</v>
      </c>
      <c r="S570" s="119">
        <f t="shared" si="87"/>
        <v>11</v>
      </c>
    </row>
    <row r="571" spans="1:19">
      <c r="A571" s="119"/>
      <c r="E571" s="98">
        <f t="shared" si="81"/>
        <v>570</v>
      </c>
      <c r="F571" s="99"/>
      <c r="K571" s="114">
        <f t="shared" si="88"/>
        <v>27.504799632355827</v>
      </c>
      <c r="L571" s="115">
        <f t="shared" si="89"/>
        <v>27.553799632355826</v>
      </c>
      <c r="M571" s="98">
        <f t="shared" si="82"/>
        <v>27.504299632355828</v>
      </c>
      <c r="N571" s="116">
        <f t="shared" si="83"/>
        <v>27.554299632355825</v>
      </c>
      <c r="O571" s="117">
        <f t="shared" si="84"/>
        <v>27.529299632355826</v>
      </c>
      <c r="P571" s="98">
        <f t="shared" si="85"/>
        <v>0</v>
      </c>
      <c r="Q571" s="118">
        <f t="shared" si="86"/>
        <v>0</v>
      </c>
      <c r="R571" s="98">
        <f t="shared" si="90"/>
        <v>11</v>
      </c>
      <c r="S571" s="119">
        <f t="shared" si="87"/>
        <v>11</v>
      </c>
    </row>
    <row r="572" spans="1:19">
      <c r="A572" s="119"/>
      <c r="E572" s="98">
        <f t="shared" si="81"/>
        <v>571</v>
      </c>
      <c r="F572" s="99"/>
      <c r="K572" s="114">
        <f t="shared" si="88"/>
        <v>27.554799632355827</v>
      </c>
      <c r="L572" s="115">
        <f t="shared" si="89"/>
        <v>27.603799632355827</v>
      </c>
      <c r="M572" s="98">
        <f t="shared" si="82"/>
        <v>27.554299632355828</v>
      </c>
      <c r="N572" s="116">
        <f t="shared" si="83"/>
        <v>27.604299632355826</v>
      </c>
      <c r="O572" s="117">
        <f t="shared" si="84"/>
        <v>27.579299632355827</v>
      </c>
      <c r="P572" s="98">
        <f t="shared" si="85"/>
        <v>0</v>
      </c>
      <c r="Q572" s="118">
        <f t="shared" si="86"/>
        <v>0</v>
      </c>
      <c r="R572" s="98">
        <f t="shared" si="90"/>
        <v>11</v>
      </c>
      <c r="S572" s="119">
        <f t="shared" si="87"/>
        <v>11</v>
      </c>
    </row>
    <row r="573" spans="1:19">
      <c r="A573" s="119"/>
      <c r="E573" s="98">
        <f t="shared" si="81"/>
        <v>572</v>
      </c>
      <c r="F573" s="99"/>
      <c r="K573" s="114">
        <f t="shared" si="88"/>
        <v>27.604799632355828</v>
      </c>
      <c r="L573" s="115">
        <f t="shared" si="89"/>
        <v>27.653799632355827</v>
      </c>
      <c r="M573" s="98">
        <f t="shared" si="82"/>
        <v>27.604299632355829</v>
      </c>
      <c r="N573" s="116">
        <f t="shared" si="83"/>
        <v>27.654299632355826</v>
      </c>
      <c r="O573" s="117">
        <f t="shared" si="84"/>
        <v>27.629299632355828</v>
      </c>
      <c r="P573" s="98">
        <f t="shared" si="85"/>
        <v>0</v>
      </c>
      <c r="Q573" s="118">
        <f t="shared" si="86"/>
        <v>0</v>
      </c>
      <c r="R573" s="98">
        <f t="shared" si="90"/>
        <v>11</v>
      </c>
      <c r="S573" s="119">
        <f t="shared" si="87"/>
        <v>11</v>
      </c>
    </row>
    <row r="574" spans="1:19">
      <c r="A574" s="119"/>
      <c r="E574" s="98">
        <f t="shared" si="81"/>
        <v>573</v>
      </c>
      <c r="F574" s="99"/>
      <c r="K574" s="114">
        <f t="shared" si="88"/>
        <v>27.654799632355829</v>
      </c>
      <c r="L574" s="115">
        <f t="shared" si="89"/>
        <v>27.703799632355828</v>
      </c>
      <c r="M574" s="98">
        <f t="shared" si="82"/>
        <v>27.65429963235583</v>
      </c>
      <c r="N574" s="116">
        <f t="shared" si="83"/>
        <v>27.704299632355827</v>
      </c>
      <c r="O574" s="117">
        <f t="shared" si="84"/>
        <v>27.679299632355828</v>
      </c>
      <c r="P574" s="98">
        <f t="shared" si="85"/>
        <v>0</v>
      </c>
      <c r="Q574" s="118">
        <f t="shared" si="86"/>
        <v>0</v>
      </c>
      <c r="R574" s="98">
        <f t="shared" si="90"/>
        <v>11</v>
      </c>
      <c r="S574" s="119">
        <f t="shared" si="87"/>
        <v>11</v>
      </c>
    </row>
    <row r="575" spans="1:19">
      <c r="A575" s="119"/>
      <c r="E575" s="98">
        <f t="shared" si="81"/>
        <v>574</v>
      </c>
      <c r="F575" s="99"/>
      <c r="K575" s="114">
        <f t="shared" si="88"/>
        <v>27.704799632355829</v>
      </c>
      <c r="L575" s="115">
        <f t="shared" si="89"/>
        <v>27.753799632355829</v>
      </c>
      <c r="M575" s="98">
        <f t="shared" si="82"/>
        <v>27.704299632355831</v>
      </c>
      <c r="N575" s="116">
        <f t="shared" si="83"/>
        <v>27.754299632355828</v>
      </c>
      <c r="O575" s="117">
        <f t="shared" si="84"/>
        <v>27.729299632355829</v>
      </c>
      <c r="P575" s="98">
        <f t="shared" si="85"/>
        <v>0</v>
      </c>
      <c r="Q575" s="118">
        <f t="shared" si="86"/>
        <v>0</v>
      </c>
      <c r="R575" s="98">
        <f t="shared" si="90"/>
        <v>11</v>
      </c>
      <c r="S575" s="119">
        <f t="shared" si="87"/>
        <v>11</v>
      </c>
    </row>
    <row r="576" spans="1:19">
      <c r="A576" s="119"/>
      <c r="E576" s="98">
        <f t="shared" si="81"/>
        <v>575</v>
      </c>
      <c r="F576" s="99"/>
      <c r="K576" s="114">
        <f t="shared" si="88"/>
        <v>27.75479963235583</v>
      </c>
      <c r="L576" s="115">
        <f t="shared" si="89"/>
        <v>27.80379963235583</v>
      </c>
      <c r="M576" s="98">
        <f t="shared" si="82"/>
        <v>27.754299632355831</v>
      </c>
      <c r="N576" s="116">
        <f t="shared" si="83"/>
        <v>27.804299632355828</v>
      </c>
      <c r="O576" s="117">
        <f t="shared" si="84"/>
        <v>27.77929963235583</v>
      </c>
      <c r="P576" s="98">
        <f t="shared" si="85"/>
        <v>0</v>
      </c>
      <c r="Q576" s="118">
        <f t="shared" si="86"/>
        <v>0</v>
      </c>
      <c r="R576" s="98">
        <f t="shared" si="90"/>
        <v>11</v>
      </c>
      <c r="S576" s="119">
        <f t="shared" si="87"/>
        <v>11</v>
      </c>
    </row>
    <row r="577" spans="1:19">
      <c r="A577" s="119"/>
      <c r="E577" s="98">
        <f t="shared" si="81"/>
        <v>576</v>
      </c>
      <c r="F577" s="99"/>
      <c r="K577" s="114">
        <f t="shared" si="88"/>
        <v>27.804799632355831</v>
      </c>
      <c r="L577" s="115">
        <f t="shared" si="89"/>
        <v>27.85379963235583</v>
      </c>
      <c r="M577" s="98">
        <f t="shared" si="82"/>
        <v>27.804299632355832</v>
      </c>
      <c r="N577" s="116">
        <f t="shared" si="83"/>
        <v>27.854299632355829</v>
      </c>
      <c r="O577" s="117">
        <f t="shared" si="84"/>
        <v>27.829299632355831</v>
      </c>
      <c r="P577" s="98">
        <f t="shared" si="85"/>
        <v>0</v>
      </c>
      <c r="Q577" s="118">
        <f t="shared" si="86"/>
        <v>0</v>
      </c>
      <c r="R577" s="98">
        <f t="shared" si="90"/>
        <v>11</v>
      </c>
      <c r="S577" s="119">
        <f t="shared" si="87"/>
        <v>11</v>
      </c>
    </row>
    <row r="578" spans="1:19">
      <c r="A578" s="119"/>
      <c r="E578" s="98">
        <f t="shared" si="81"/>
        <v>577</v>
      </c>
      <c r="F578" s="99"/>
      <c r="K578" s="114">
        <f t="shared" si="88"/>
        <v>27.854799632355832</v>
      </c>
      <c r="L578" s="115">
        <f t="shared" si="89"/>
        <v>27.903799632355831</v>
      </c>
      <c r="M578" s="98">
        <f t="shared" si="82"/>
        <v>27.854299632355833</v>
      </c>
      <c r="N578" s="116">
        <f t="shared" si="83"/>
        <v>27.90429963235583</v>
      </c>
      <c r="O578" s="117">
        <f t="shared" si="84"/>
        <v>27.879299632355831</v>
      </c>
      <c r="P578" s="98">
        <f t="shared" si="85"/>
        <v>0</v>
      </c>
      <c r="Q578" s="118">
        <f t="shared" si="86"/>
        <v>0</v>
      </c>
      <c r="R578" s="98">
        <f t="shared" si="90"/>
        <v>11</v>
      </c>
      <c r="S578" s="119">
        <f t="shared" si="87"/>
        <v>11</v>
      </c>
    </row>
    <row r="579" spans="1:19">
      <c r="A579" s="119"/>
      <c r="E579" s="98">
        <f t="shared" si="81"/>
        <v>578</v>
      </c>
      <c r="F579" s="99"/>
      <c r="K579" s="114">
        <f t="shared" si="88"/>
        <v>27.904799632355832</v>
      </c>
      <c r="L579" s="115">
        <f t="shared" si="89"/>
        <v>27.953799632355832</v>
      </c>
      <c r="M579" s="98">
        <f t="shared" si="82"/>
        <v>27.904299632355833</v>
      </c>
      <c r="N579" s="116">
        <f t="shared" si="83"/>
        <v>27.954299632355831</v>
      </c>
      <c r="O579" s="117">
        <f t="shared" si="84"/>
        <v>27.929299632355832</v>
      </c>
      <c r="P579" s="98">
        <f t="shared" si="85"/>
        <v>0</v>
      </c>
      <c r="Q579" s="118">
        <f t="shared" si="86"/>
        <v>0</v>
      </c>
      <c r="R579" s="98">
        <f t="shared" si="90"/>
        <v>11</v>
      </c>
      <c r="S579" s="119">
        <f t="shared" si="87"/>
        <v>11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27.954799632355833</v>
      </c>
      <c r="L580" s="115">
        <f t="shared" si="89"/>
        <v>28.003799632355832</v>
      </c>
      <c r="M580" s="98">
        <f t="shared" si="82"/>
        <v>27.954299632355834</v>
      </c>
      <c r="N580" s="116">
        <f t="shared" si="83"/>
        <v>28.004299632355831</v>
      </c>
      <c r="O580" s="117">
        <f t="shared" si="84"/>
        <v>27.979299632355833</v>
      </c>
      <c r="P580" s="98">
        <f t="shared" si="85"/>
        <v>0</v>
      </c>
      <c r="Q580" s="118">
        <f t="shared" si="86"/>
        <v>0</v>
      </c>
      <c r="R580" s="98">
        <f t="shared" si="90"/>
        <v>11</v>
      </c>
      <c r="S580" s="119">
        <f t="shared" si="87"/>
        <v>11</v>
      </c>
    </row>
    <row r="581" spans="1:19">
      <c r="A581" s="119"/>
      <c r="E581" s="98">
        <f t="shared" si="91"/>
        <v>580</v>
      </c>
      <c r="F581" s="99"/>
      <c r="K581" s="114">
        <f t="shared" si="88"/>
        <v>28.004799632355834</v>
      </c>
      <c r="L581" s="115">
        <f t="shared" si="89"/>
        <v>28.053799632355833</v>
      </c>
      <c r="M581" s="98">
        <f t="shared" ref="M581:M644" si="92">K581-5*10^-(D$2+1)</f>
        <v>28.004299632355835</v>
      </c>
      <c r="N581" s="116">
        <f t="shared" ref="N581:N644" si="93">L581+5*10^-(D$2+1)</f>
        <v>28.054299632355832</v>
      </c>
      <c r="O581" s="117">
        <f t="shared" ref="O581:O644" si="94">AVERAGE(K581,L581)</f>
        <v>28.029299632355833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11</v>
      </c>
      <c r="S581" s="119">
        <f t="shared" ref="S581:S644" si="97">COUNTIF(F$2:F$5000,"&lt;="&amp;M581)</f>
        <v>11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28.054799632355834</v>
      </c>
      <c r="L582" s="115">
        <f t="shared" ref="L582:L645" si="99">K582+$I$4-POWER(10,-$D$2)</f>
        <v>28.103799632355834</v>
      </c>
      <c r="M582" s="98">
        <f t="shared" si="92"/>
        <v>28.054299632355836</v>
      </c>
      <c r="N582" s="116">
        <f t="shared" si="93"/>
        <v>28.104299632355833</v>
      </c>
      <c r="O582" s="117">
        <f t="shared" si="94"/>
        <v>28.079299632355834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11</v>
      </c>
      <c r="S582" s="119">
        <f t="shared" si="97"/>
        <v>11</v>
      </c>
    </row>
    <row r="583" spans="1:19">
      <c r="A583" s="119"/>
      <c r="E583" s="98">
        <f t="shared" si="91"/>
        <v>582</v>
      </c>
      <c r="F583" s="99"/>
      <c r="K583" s="114">
        <f t="shared" si="98"/>
        <v>28.104799632355835</v>
      </c>
      <c r="L583" s="115">
        <f t="shared" si="99"/>
        <v>28.153799632355835</v>
      </c>
      <c r="M583" s="98">
        <f t="shared" si="92"/>
        <v>28.104299632355836</v>
      </c>
      <c r="N583" s="116">
        <f t="shared" si="93"/>
        <v>28.154299632355833</v>
      </c>
      <c r="O583" s="117">
        <f t="shared" si="94"/>
        <v>28.129299632355835</v>
      </c>
      <c r="P583" s="98">
        <f t="shared" si="95"/>
        <v>0</v>
      </c>
      <c r="Q583" s="118">
        <f t="shared" si="96"/>
        <v>0</v>
      </c>
      <c r="R583" s="98">
        <f t="shared" si="100"/>
        <v>11</v>
      </c>
      <c r="S583" s="119">
        <f t="shared" si="97"/>
        <v>11</v>
      </c>
    </row>
    <row r="584" spans="1:19">
      <c r="A584" s="119"/>
      <c r="E584" s="98">
        <f t="shared" si="91"/>
        <v>583</v>
      </c>
      <c r="F584" s="99"/>
      <c r="K584" s="114">
        <f t="shared" si="98"/>
        <v>28.154799632355836</v>
      </c>
      <c r="L584" s="115">
        <f t="shared" si="99"/>
        <v>28.203799632355835</v>
      </c>
      <c r="M584" s="98">
        <f t="shared" si="92"/>
        <v>28.154299632355837</v>
      </c>
      <c r="N584" s="116">
        <f t="shared" si="93"/>
        <v>28.204299632355834</v>
      </c>
      <c r="O584" s="117">
        <f t="shared" si="94"/>
        <v>28.179299632355836</v>
      </c>
      <c r="P584" s="98">
        <f t="shared" si="95"/>
        <v>0</v>
      </c>
      <c r="Q584" s="118">
        <f t="shared" si="96"/>
        <v>0</v>
      </c>
      <c r="R584" s="98">
        <f t="shared" si="100"/>
        <v>11</v>
      </c>
      <c r="S584" s="119">
        <f t="shared" si="97"/>
        <v>11</v>
      </c>
    </row>
    <row r="585" spans="1:19">
      <c r="A585" s="119"/>
      <c r="E585" s="98">
        <f t="shared" si="91"/>
        <v>584</v>
      </c>
      <c r="F585" s="99"/>
      <c r="K585" s="114">
        <f t="shared" si="98"/>
        <v>28.204799632355837</v>
      </c>
      <c r="L585" s="115">
        <f t="shared" si="99"/>
        <v>28.253799632355836</v>
      </c>
      <c r="M585" s="98">
        <f t="shared" si="92"/>
        <v>28.204299632355838</v>
      </c>
      <c r="N585" s="116">
        <f t="shared" si="93"/>
        <v>28.254299632355835</v>
      </c>
      <c r="O585" s="117">
        <f t="shared" si="94"/>
        <v>28.229299632355836</v>
      </c>
      <c r="P585" s="98">
        <f t="shared" si="95"/>
        <v>0</v>
      </c>
      <c r="Q585" s="118">
        <f t="shared" si="96"/>
        <v>0</v>
      </c>
      <c r="R585" s="98">
        <f t="shared" si="100"/>
        <v>11</v>
      </c>
      <c r="S585" s="119">
        <f t="shared" si="97"/>
        <v>11</v>
      </c>
    </row>
    <row r="586" spans="1:19">
      <c r="A586" s="119"/>
      <c r="E586" s="98">
        <f t="shared" si="91"/>
        <v>585</v>
      </c>
      <c r="F586" s="99"/>
      <c r="K586" s="114">
        <f t="shared" si="98"/>
        <v>28.254799632355837</v>
      </c>
      <c r="L586" s="115">
        <f t="shared" si="99"/>
        <v>28.303799632355837</v>
      </c>
      <c r="M586" s="98">
        <f t="shared" si="92"/>
        <v>28.254299632355838</v>
      </c>
      <c r="N586" s="116">
        <f t="shared" si="93"/>
        <v>28.304299632355836</v>
      </c>
      <c r="O586" s="117">
        <f t="shared" si="94"/>
        <v>28.279299632355837</v>
      </c>
      <c r="P586" s="98">
        <f t="shared" si="95"/>
        <v>0</v>
      </c>
      <c r="Q586" s="118">
        <f t="shared" si="96"/>
        <v>0</v>
      </c>
      <c r="R586" s="98">
        <f t="shared" si="100"/>
        <v>11</v>
      </c>
      <c r="S586" s="119">
        <f t="shared" si="97"/>
        <v>11</v>
      </c>
    </row>
    <row r="587" spans="1:19">
      <c r="A587" s="119"/>
      <c r="E587" s="98">
        <f t="shared" si="91"/>
        <v>586</v>
      </c>
      <c r="F587" s="99"/>
      <c r="K587" s="114">
        <f t="shared" si="98"/>
        <v>28.304799632355838</v>
      </c>
      <c r="L587" s="115">
        <f t="shared" si="99"/>
        <v>28.353799632355837</v>
      </c>
      <c r="M587" s="98">
        <f t="shared" si="92"/>
        <v>28.304299632355839</v>
      </c>
      <c r="N587" s="116">
        <f t="shared" si="93"/>
        <v>28.354299632355836</v>
      </c>
      <c r="O587" s="117">
        <f t="shared" si="94"/>
        <v>28.329299632355838</v>
      </c>
      <c r="P587" s="98">
        <f t="shared" si="95"/>
        <v>0</v>
      </c>
      <c r="Q587" s="118">
        <f t="shared" si="96"/>
        <v>0</v>
      </c>
      <c r="R587" s="98">
        <f t="shared" si="100"/>
        <v>11</v>
      </c>
      <c r="S587" s="119">
        <f t="shared" si="97"/>
        <v>11</v>
      </c>
    </row>
    <row r="588" spans="1:19">
      <c r="A588" s="119"/>
      <c r="E588" s="98">
        <f t="shared" si="91"/>
        <v>587</v>
      </c>
      <c r="F588" s="99"/>
      <c r="K588" s="114">
        <f t="shared" si="98"/>
        <v>28.354799632355839</v>
      </c>
      <c r="L588" s="115">
        <f t="shared" si="99"/>
        <v>28.403799632355838</v>
      </c>
      <c r="M588" s="98">
        <f t="shared" si="92"/>
        <v>28.35429963235584</v>
      </c>
      <c r="N588" s="116">
        <f t="shared" si="93"/>
        <v>28.404299632355837</v>
      </c>
      <c r="O588" s="117">
        <f t="shared" si="94"/>
        <v>28.379299632355838</v>
      </c>
      <c r="P588" s="98">
        <f t="shared" si="95"/>
        <v>0</v>
      </c>
      <c r="Q588" s="118">
        <f t="shared" si="96"/>
        <v>0</v>
      </c>
      <c r="R588" s="98">
        <f t="shared" si="100"/>
        <v>11</v>
      </c>
      <c r="S588" s="119">
        <f t="shared" si="97"/>
        <v>11</v>
      </c>
    </row>
    <row r="589" spans="1:19">
      <c r="A589" s="119"/>
      <c r="E589" s="98">
        <f t="shared" si="91"/>
        <v>588</v>
      </c>
      <c r="F589" s="99"/>
      <c r="K589" s="114">
        <f t="shared" si="98"/>
        <v>28.404799632355839</v>
      </c>
      <c r="L589" s="115">
        <f t="shared" si="99"/>
        <v>28.453799632355839</v>
      </c>
      <c r="M589" s="98">
        <f t="shared" si="92"/>
        <v>28.404299632355841</v>
      </c>
      <c r="N589" s="116">
        <f t="shared" si="93"/>
        <v>28.454299632355838</v>
      </c>
      <c r="O589" s="117">
        <f t="shared" si="94"/>
        <v>28.429299632355839</v>
      </c>
      <c r="P589" s="98">
        <f t="shared" si="95"/>
        <v>0</v>
      </c>
      <c r="Q589" s="118">
        <f t="shared" si="96"/>
        <v>0</v>
      </c>
      <c r="R589" s="98">
        <f t="shared" si="100"/>
        <v>11</v>
      </c>
      <c r="S589" s="119">
        <f t="shared" si="97"/>
        <v>11</v>
      </c>
    </row>
    <row r="590" spans="1:19">
      <c r="A590" s="119"/>
      <c r="E590" s="98">
        <f t="shared" si="91"/>
        <v>589</v>
      </c>
      <c r="F590" s="99"/>
      <c r="K590" s="114">
        <f t="shared" si="98"/>
        <v>28.45479963235584</v>
      </c>
      <c r="L590" s="115">
        <f t="shared" si="99"/>
        <v>28.50379963235584</v>
      </c>
      <c r="M590" s="98">
        <f t="shared" si="92"/>
        <v>28.454299632355841</v>
      </c>
      <c r="N590" s="116">
        <f t="shared" si="93"/>
        <v>28.504299632355838</v>
      </c>
      <c r="O590" s="117">
        <f t="shared" si="94"/>
        <v>28.47929963235584</v>
      </c>
      <c r="P590" s="98">
        <f t="shared" si="95"/>
        <v>0</v>
      </c>
      <c r="Q590" s="118">
        <f t="shared" si="96"/>
        <v>0</v>
      </c>
      <c r="R590" s="98">
        <f t="shared" si="100"/>
        <v>11</v>
      </c>
      <c r="S590" s="119">
        <f t="shared" si="97"/>
        <v>11</v>
      </c>
    </row>
    <row r="591" spans="1:19">
      <c r="A591" s="119"/>
      <c r="E591" s="98">
        <f t="shared" si="91"/>
        <v>590</v>
      </c>
      <c r="F591" s="99"/>
      <c r="K591" s="114">
        <f t="shared" si="98"/>
        <v>28.504799632355841</v>
      </c>
      <c r="L591" s="115">
        <f t="shared" si="99"/>
        <v>28.55379963235584</v>
      </c>
      <c r="M591" s="98">
        <f t="shared" si="92"/>
        <v>28.504299632355842</v>
      </c>
      <c r="N591" s="116">
        <f t="shared" si="93"/>
        <v>28.554299632355839</v>
      </c>
      <c r="O591" s="117">
        <f t="shared" si="94"/>
        <v>28.529299632355841</v>
      </c>
      <c r="P591" s="98">
        <f t="shared" si="95"/>
        <v>0</v>
      </c>
      <c r="Q591" s="118">
        <f t="shared" si="96"/>
        <v>0</v>
      </c>
      <c r="R591" s="98">
        <f t="shared" si="100"/>
        <v>11</v>
      </c>
      <c r="S591" s="119">
        <f t="shared" si="97"/>
        <v>11</v>
      </c>
    </row>
    <row r="592" spans="1:19">
      <c r="A592" s="119"/>
      <c r="E592" s="98">
        <f t="shared" si="91"/>
        <v>591</v>
      </c>
      <c r="F592" s="99"/>
      <c r="K592" s="114">
        <f t="shared" si="98"/>
        <v>28.554799632355842</v>
      </c>
      <c r="L592" s="115">
        <f t="shared" si="99"/>
        <v>28.603799632355841</v>
      </c>
      <c r="M592" s="98">
        <f t="shared" si="92"/>
        <v>28.554299632355843</v>
      </c>
      <c r="N592" s="116">
        <f t="shared" si="93"/>
        <v>28.60429963235584</v>
      </c>
      <c r="O592" s="117">
        <f t="shared" si="94"/>
        <v>28.579299632355841</v>
      </c>
      <c r="P592" s="98">
        <f t="shared" si="95"/>
        <v>0</v>
      </c>
      <c r="Q592" s="118">
        <f t="shared" si="96"/>
        <v>0</v>
      </c>
      <c r="R592" s="98">
        <f t="shared" si="100"/>
        <v>11</v>
      </c>
      <c r="S592" s="119">
        <f t="shared" si="97"/>
        <v>11</v>
      </c>
    </row>
    <row r="593" spans="1:19">
      <c r="A593" s="119"/>
      <c r="E593" s="98">
        <f t="shared" si="91"/>
        <v>592</v>
      </c>
      <c r="F593" s="99"/>
      <c r="K593" s="114">
        <f t="shared" si="98"/>
        <v>28.604799632355842</v>
      </c>
      <c r="L593" s="115">
        <f t="shared" si="99"/>
        <v>28.653799632355842</v>
      </c>
      <c r="M593" s="98">
        <f t="shared" si="92"/>
        <v>28.604299632355843</v>
      </c>
      <c r="N593" s="116">
        <f t="shared" si="93"/>
        <v>28.654299632355841</v>
      </c>
      <c r="O593" s="117">
        <f t="shared" si="94"/>
        <v>28.629299632355842</v>
      </c>
      <c r="P593" s="98">
        <f t="shared" si="95"/>
        <v>0</v>
      </c>
      <c r="Q593" s="118">
        <f t="shared" si="96"/>
        <v>0</v>
      </c>
      <c r="R593" s="98">
        <f t="shared" si="100"/>
        <v>11</v>
      </c>
      <c r="S593" s="119">
        <f t="shared" si="97"/>
        <v>11</v>
      </c>
    </row>
    <row r="594" spans="1:19">
      <c r="A594" s="119"/>
      <c r="E594" s="98">
        <f t="shared" si="91"/>
        <v>593</v>
      </c>
      <c r="F594" s="99"/>
      <c r="K594" s="114">
        <f t="shared" si="98"/>
        <v>28.654799632355843</v>
      </c>
      <c r="L594" s="115">
        <f t="shared" si="99"/>
        <v>28.703799632355842</v>
      </c>
      <c r="M594" s="98">
        <f t="shared" si="92"/>
        <v>28.654299632355844</v>
      </c>
      <c r="N594" s="116">
        <f t="shared" si="93"/>
        <v>28.704299632355841</v>
      </c>
      <c r="O594" s="117">
        <f t="shared" si="94"/>
        <v>28.679299632355843</v>
      </c>
      <c r="P594" s="98">
        <f t="shared" si="95"/>
        <v>0</v>
      </c>
      <c r="Q594" s="118">
        <f t="shared" si="96"/>
        <v>0</v>
      </c>
      <c r="R594" s="98">
        <f t="shared" si="100"/>
        <v>11</v>
      </c>
      <c r="S594" s="119">
        <f t="shared" si="97"/>
        <v>11</v>
      </c>
    </row>
    <row r="595" spans="1:19">
      <c r="A595" s="119"/>
      <c r="E595" s="98">
        <f t="shared" si="91"/>
        <v>594</v>
      </c>
      <c r="F595" s="99"/>
      <c r="K595" s="114">
        <f t="shared" si="98"/>
        <v>28.704799632355844</v>
      </c>
      <c r="L595" s="115">
        <f t="shared" si="99"/>
        <v>28.753799632355843</v>
      </c>
      <c r="M595" s="98">
        <f t="shared" si="92"/>
        <v>28.704299632355845</v>
      </c>
      <c r="N595" s="116">
        <f t="shared" si="93"/>
        <v>28.754299632355842</v>
      </c>
      <c r="O595" s="117">
        <f t="shared" si="94"/>
        <v>28.729299632355843</v>
      </c>
      <c r="P595" s="98">
        <f t="shared" si="95"/>
        <v>0</v>
      </c>
      <c r="Q595" s="118">
        <f t="shared" si="96"/>
        <v>0</v>
      </c>
      <c r="R595" s="98">
        <f t="shared" si="100"/>
        <v>11</v>
      </c>
      <c r="S595" s="119">
        <f t="shared" si="97"/>
        <v>11</v>
      </c>
    </row>
    <row r="596" spans="1:19">
      <c r="A596" s="119"/>
      <c r="E596" s="98">
        <f t="shared" si="91"/>
        <v>595</v>
      </c>
      <c r="F596" s="99"/>
      <c r="K596" s="114">
        <f t="shared" si="98"/>
        <v>28.754799632355844</v>
      </c>
      <c r="L596" s="115">
        <f t="shared" si="99"/>
        <v>28.803799632355844</v>
      </c>
      <c r="M596" s="98">
        <f t="shared" si="92"/>
        <v>28.754299632355846</v>
      </c>
      <c r="N596" s="116">
        <f t="shared" si="93"/>
        <v>28.804299632355843</v>
      </c>
      <c r="O596" s="117">
        <f t="shared" si="94"/>
        <v>28.779299632355844</v>
      </c>
      <c r="P596" s="98">
        <f t="shared" si="95"/>
        <v>0</v>
      </c>
      <c r="Q596" s="118">
        <f t="shared" si="96"/>
        <v>0</v>
      </c>
      <c r="R596" s="98">
        <f t="shared" si="100"/>
        <v>11</v>
      </c>
      <c r="S596" s="119">
        <f t="shared" si="97"/>
        <v>11</v>
      </c>
    </row>
    <row r="597" spans="1:19">
      <c r="A597" s="119"/>
      <c r="E597" s="98">
        <f t="shared" si="91"/>
        <v>596</v>
      </c>
      <c r="F597" s="99"/>
      <c r="K597" s="114">
        <f t="shared" si="98"/>
        <v>28.804799632355845</v>
      </c>
      <c r="L597" s="115">
        <f t="shared" si="99"/>
        <v>28.853799632355845</v>
      </c>
      <c r="M597" s="98">
        <f t="shared" si="92"/>
        <v>28.804299632355846</v>
      </c>
      <c r="N597" s="116">
        <f t="shared" si="93"/>
        <v>28.854299632355843</v>
      </c>
      <c r="O597" s="117">
        <f t="shared" si="94"/>
        <v>28.829299632355845</v>
      </c>
      <c r="P597" s="98">
        <f t="shared" si="95"/>
        <v>0</v>
      </c>
      <c r="Q597" s="118">
        <f t="shared" si="96"/>
        <v>0</v>
      </c>
      <c r="R597" s="98">
        <f t="shared" si="100"/>
        <v>11</v>
      </c>
      <c r="S597" s="119">
        <f t="shared" si="97"/>
        <v>11</v>
      </c>
    </row>
    <row r="598" spans="1:19">
      <c r="A598" s="119"/>
      <c r="E598" s="98">
        <f t="shared" si="91"/>
        <v>597</v>
      </c>
      <c r="F598" s="99"/>
      <c r="K598" s="114">
        <f t="shared" si="98"/>
        <v>28.854799632355846</v>
      </c>
      <c r="L598" s="115">
        <f t="shared" si="99"/>
        <v>28.903799632355845</v>
      </c>
      <c r="M598" s="98">
        <f t="shared" si="92"/>
        <v>28.854299632355847</v>
      </c>
      <c r="N598" s="116">
        <f t="shared" si="93"/>
        <v>28.904299632355844</v>
      </c>
      <c r="O598" s="117">
        <f t="shared" si="94"/>
        <v>28.879299632355846</v>
      </c>
      <c r="P598" s="98">
        <f t="shared" si="95"/>
        <v>0</v>
      </c>
      <c r="Q598" s="118">
        <f t="shared" si="96"/>
        <v>0</v>
      </c>
      <c r="R598" s="98">
        <f t="shared" si="100"/>
        <v>11</v>
      </c>
      <c r="S598" s="119">
        <f t="shared" si="97"/>
        <v>11</v>
      </c>
    </row>
    <row r="599" spans="1:19">
      <c r="A599" s="119"/>
      <c r="E599" s="98">
        <f t="shared" si="91"/>
        <v>598</v>
      </c>
      <c r="F599" s="99"/>
      <c r="K599" s="114">
        <f t="shared" si="98"/>
        <v>28.904799632355846</v>
      </c>
      <c r="L599" s="115">
        <f t="shared" si="99"/>
        <v>28.953799632355846</v>
      </c>
      <c r="M599" s="98">
        <f t="shared" si="92"/>
        <v>28.904299632355848</v>
      </c>
      <c r="N599" s="116">
        <f t="shared" si="93"/>
        <v>28.954299632355845</v>
      </c>
      <c r="O599" s="117">
        <f t="shared" si="94"/>
        <v>28.929299632355846</v>
      </c>
      <c r="P599" s="98">
        <f t="shared" si="95"/>
        <v>0</v>
      </c>
      <c r="Q599" s="118">
        <f t="shared" si="96"/>
        <v>0</v>
      </c>
      <c r="R599" s="98">
        <f t="shared" si="100"/>
        <v>11</v>
      </c>
      <c r="S599" s="119">
        <f t="shared" si="97"/>
        <v>11</v>
      </c>
    </row>
    <row r="600" spans="1:19">
      <c r="A600" s="119"/>
      <c r="E600" s="98">
        <f t="shared" si="91"/>
        <v>599</v>
      </c>
      <c r="F600" s="99"/>
      <c r="K600" s="114">
        <f t="shared" si="98"/>
        <v>28.954799632355847</v>
      </c>
      <c r="L600" s="115">
        <f t="shared" si="99"/>
        <v>29.003799632355847</v>
      </c>
      <c r="M600" s="98">
        <f t="shared" si="92"/>
        <v>28.954299632355848</v>
      </c>
      <c r="N600" s="116">
        <f t="shared" si="93"/>
        <v>29.004299632355846</v>
      </c>
      <c r="O600" s="117">
        <f t="shared" si="94"/>
        <v>28.979299632355847</v>
      </c>
      <c r="P600" s="98">
        <f t="shared" si="95"/>
        <v>0</v>
      </c>
      <c r="Q600" s="118">
        <f t="shared" si="96"/>
        <v>0</v>
      </c>
      <c r="R600" s="98">
        <f t="shared" si="100"/>
        <v>11</v>
      </c>
      <c r="S600" s="119">
        <f t="shared" si="97"/>
        <v>11</v>
      </c>
    </row>
    <row r="601" spans="1:19">
      <c r="A601" s="119"/>
      <c r="E601" s="98">
        <f t="shared" si="91"/>
        <v>600</v>
      </c>
      <c r="F601" s="99"/>
      <c r="K601" s="114">
        <f t="shared" si="98"/>
        <v>29.004799632355848</v>
      </c>
      <c r="L601" s="115">
        <f t="shared" si="99"/>
        <v>29.053799632355847</v>
      </c>
      <c r="M601" s="98">
        <f t="shared" si="92"/>
        <v>29.004299632355849</v>
      </c>
      <c r="N601" s="116">
        <f t="shared" si="93"/>
        <v>29.054299632355846</v>
      </c>
      <c r="O601" s="117">
        <f t="shared" si="94"/>
        <v>29.029299632355848</v>
      </c>
      <c r="P601" s="98">
        <f t="shared" si="95"/>
        <v>0</v>
      </c>
      <c r="Q601" s="118">
        <f t="shared" si="96"/>
        <v>0</v>
      </c>
      <c r="R601" s="98">
        <f t="shared" si="100"/>
        <v>11</v>
      </c>
      <c r="S601" s="119">
        <f t="shared" si="97"/>
        <v>11</v>
      </c>
    </row>
    <row r="602" spans="1:19">
      <c r="A602" s="119"/>
      <c r="E602" s="98">
        <f t="shared" si="91"/>
        <v>601</v>
      </c>
      <c r="F602" s="99"/>
      <c r="K602" s="114">
        <f t="shared" si="98"/>
        <v>29.054799632355849</v>
      </c>
      <c r="L602" s="115">
        <f t="shared" si="99"/>
        <v>29.103799632355848</v>
      </c>
      <c r="M602" s="98">
        <f t="shared" si="92"/>
        <v>29.05429963235585</v>
      </c>
      <c r="N602" s="116">
        <f t="shared" si="93"/>
        <v>29.104299632355847</v>
      </c>
      <c r="O602" s="117">
        <f t="shared" si="94"/>
        <v>29.079299632355848</v>
      </c>
      <c r="P602" s="98">
        <f t="shared" si="95"/>
        <v>0</v>
      </c>
      <c r="Q602" s="118">
        <f t="shared" si="96"/>
        <v>0</v>
      </c>
      <c r="R602" s="98">
        <f t="shared" si="100"/>
        <v>11</v>
      </c>
      <c r="S602" s="119">
        <f t="shared" si="97"/>
        <v>11</v>
      </c>
    </row>
    <row r="603" spans="1:19">
      <c r="A603" s="119"/>
      <c r="E603" s="98">
        <f t="shared" si="91"/>
        <v>602</v>
      </c>
      <c r="F603" s="99"/>
      <c r="K603" s="114">
        <f t="shared" si="98"/>
        <v>29.104799632355849</v>
      </c>
      <c r="L603" s="115">
        <f t="shared" si="99"/>
        <v>29.153799632355849</v>
      </c>
      <c r="M603" s="98">
        <f t="shared" si="92"/>
        <v>29.10429963235585</v>
      </c>
      <c r="N603" s="116">
        <f t="shared" si="93"/>
        <v>29.154299632355848</v>
      </c>
      <c r="O603" s="117">
        <f t="shared" si="94"/>
        <v>29.129299632355849</v>
      </c>
      <c r="P603" s="98">
        <f t="shared" si="95"/>
        <v>0</v>
      </c>
      <c r="Q603" s="118">
        <f t="shared" si="96"/>
        <v>0</v>
      </c>
      <c r="R603" s="98">
        <f t="shared" si="100"/>
        <v>11</v>
      </c>
      <c r="S603" s="119">
        <f t="shared" si="97"/>
        <v>11</v>
      </c>
    </row>
    <row r="604" spans="1:19">
      <c r="A604" s="119"/>
      <c r="E604" s="98">
        <f t="shared" si="91"/>
        <v>603</v>
      </c>
      <c r="F604" s="99"/>
      <c r="K604" s="114">
        <f t="shared" si="98"/>
        <v>29.15479963235585</v>
      </c>
      <c r="L604" s="115">
        <f t="shared" si="99"/>
        <v>29.20379963235585</v>
      </c>
      <c r="M604" s="98">
        <f t="shared" si="92"/>
        <v>29.154299632355851</v>
      </c>
      <c r="N604" s="116">
        <f t="shared" si="93"/>
        <v>29.204299632355848</v>
      </c>
      <c r="O604" s="117">
        <f t="shared" si="94"/>
        <v>29.17929963235585</v>
      </c>
      <c r="P604" s="98">
        <f t="shared" si="95"/>
        <v>0</v>
      </c>
      <c r="Q604" s="118">
        <f t="shared" si="96"/>
        <v>0</v>
      </c>
      <c r="R604" s="98">
        <f t="shared" si="100"/>
        <v>11</v>
      </c>
      <c r="S604" s="119">
        <f t="shared" si="97"/>
        <v>11</v>
      </c>
    </row>
    <row r="605" spans="1:19">
      <c r="A605" s="119"/>
      <c r="E605" s="98">
        <f t="shared" si="91"/>
        <v>604</v>
      </c>
      <c r="F605" s="99"/>
      <c r="K605" s="114">
        <f t="shared" si="98"/>
        <v>29.204799632355851</v>
      </c>
      <c r="L605" s="115">
        <f t="shared" si="99"/>
        <v>29.25379963235585</v>
      </c>
      <c r="M605" s="98">
        <f t="shared" si="92"/>
        <v>29.204299632355852</v>
      </c>
      <c r="N605" s="116">
        <f t="shared" si="93"/>
        <v>29.254299632355849</v>
      </c>
      <c r="O605" s="117">
        <f t="shared" si="94"/>
        <v>29.22929963235585</v>
      </c>
      <c r="P605" s="98">
        <f t="shared" si="95"/>
        <v>0</v>
      </c>
      <c r="Q605" s="118">
        <f t="shared" si="96"/>
        <v>0</v>
      </c>
      <c r="R605" s="98">
        <f t="shared" si="100"/>
        <v>11</v>
      </c>
      <c r="S605" s="119">
        <f t="shared" si="97"/>
        <v>11</v>
      </c>
    </row>
    <row r="606" spans="1:19">
      <c r="A606" s="119"/>
      <c r="E606" s="98">
        <f t="shared" si="91"/>
        <v>605</v>
      </c>
      <c r="F606" s="99"/>
      <c r="K606" s="114">
        <f t="shared" si="98"/>
        <v>29.254799632355851</v>
      </c>
      <c r="L606" s="115">
        <f t="shared" si="99"/>
        <v>29.303799632355851</v>
      </c>
      <c r="M606" s="98">
        <f t="shared" si="92"/>
        <v>29.254299632355853</v>
      </c>
      <c r="N606" s="116">
        <f t="shared" si="93"/>
        <v>29.30429963235585</v>
      </c>
      <c r="O606" s="117">
        <f t="shared" si="94"/>
        <v>29.279299632355851</v>
      </c>
      <c r="P606" s="98">
        <f t="shared" si="95"/>
        <v>0</v>
      </c>
      <c r="Q606" s="118">
        <f t="shared" si="96"/>
        <v>0</v>
      </c>
      <c r="R606" s="98">
        <f t="shared" si="100"/>
        <v>11</v>
      </c>
      <c r="S606" s="119">
        <f t="shared" si="97"/>
        <v>11</v>
      </c>
    </row>
    <row r="607" spans="1:19">
      <c r="A607" s="119"/>
      <c r="E607" s="98">
        <f t="shared" si="91"/>
        <v>606</v>
      </c>
      <c r="F607" s="99"/>
      <c r="K607" s="114">
        <f t="shared" si="98"/>
        <v>29.304799632355852</v>
      </c>
      <c r="L607" s="115">
        <f t="shared" si="99"/>
        <v>29.353799632355852</v>
      </c>
      <c r="M607" s="98">
        <f t="shared" si="92"/>
        <v>29.304299632355853</v>
      </c>
      <c r="N607" s="116">
        <f t="shared" si="93"/>
        <v>29.35429963235585</v>
      </c>
      <c r="O607" s="117">
        <f t="shared" si="94"/>
        <v>29.329299632355852</v>
      </c>
      <c r="P607" s="98">
        <f t="shared" si="95"/>
        <v>0</v>
      </c>
      <c r="Q607" s="118">
        <f t="shared" si="96"/>
        <v>0</v>
      </c>
      <c r="R607" s="98">
        <f t="shared" si="100"/>
        <v>11</v>
      </c>
      <c r="S607" s="119">
        <f t="shared" si="97"/>
        <v>11</v>
      </c>
    </row>
    <row r="608" spans="1:19">
      <c r="A608" s="119"/>
      <c r="E608" s="98">
        <f t="shared" si="91"/>
        <v>607</v>
      </c>
      <c r="F608" s="99"/>
      <c r="K608" s="114">
        <f t="shared" si="98"/>
        <v>29.354799632355853</v>
      </c>
      <c r="L608" s="115">
        <f t="shared" si="99"/>
        <v>29.403799632355852</v>
      </c>
      <c r="M608" s="98">
        <f t="shared" si="92"/>
        <v>29.354299632355854</v>
      </c>
      <c r="N608" s="116">
        <f t="shared" si="93"/>
        <v>29.404299632355851</v>
      </c>
      <c r="O608" s="117">
        <f t="shared" si="94"/>
        <v>29.379299632355853</v>
      </c>
      <c r="P608" s="98">
        <f t="shared" si="95"/>
        <v>0</v>
      </c>
      <c r="Q608" s="118">
        <f t="shared" si="96"/>
        <v>0</v>
      </c>
      <c r="R608" s="98">
        <f t="shared" si="100"/>
        <v>11</v>
      </c>
      <c r="S608" s="119">
        <f t="shared" si="97"/>
        <v>11</v>
      </c>
    </row>
    <row r="609" spans="1:19">
      <c r="A609" s="119"/>
      <c r="E609" s="98">
        <f t="shared" si="91"/>
        <v>608</v>
      </c>
      <c r="F609" s="99"/>
      <c r="K609" s="114">
        <f t="shared" si="98"/>
        <v>29.404799632355854</v>
      </c>
      <c r="L609" s="115">
        <f t="shared" si="99"/>
        <v>29.453799632355853</v>
      </c>
      <c r="M609" s="98">
        <f t="shared" si="92"/>
        <v>29.404299632355855</v>
      </c>
      <c r="N609" s="116">
        <f t="shared" si="93"/>
        <v>29.454299632355852</v>
      </c>
      <c r="O609" s="117">
        <f t="shared" si="94"/>
        <v>29.429299632355853</v>
      </c>
      <c r="P609" s="98">
        <f t="shared" si="95"/>
        <v>0</v>
      </c>
      <c r="Q609" s="118">
        <f t="shared" si="96"/>
        <v>0</v>
      </c>
      <c r="R609" s="98">
        <f t="shared" si="100"/>
        <v>11</v>
      </c>
      <c r="S609" s="119">
        <f t="shared" si="97"/>
        <v>11</v>
      </c>
    </row>
    <row r="610" spans="1:19">
      <c r="A610" s="119"/>
      <c r="E610" s="98">
        <f t="shared" si="91"/>
        <v>609</v>
      </c>
      <c r="F610" s="99"/>
      <c r="K610" s="114">
        <f t="shared" si="98"/>
        <v>29.454799632355854</v>
      </c>
      <c r="L610" s="115">
        <f t="shared" si="99"/>
        <v>29.503799632355854</v>
      </c>
      <c r="M610" s="98">
        <f t="shared" si="92"/>
        <v>29.454299632355855</v>
      </c>
      <c r="N610" s="116">
        <f t="shared" si="93"/>
        <v>29.504299632355853</v>
      </c>
      <c r="O610" s="117">
        <f t="shared" si="94"/>
        <v>29.479299632355854</v>
      </c>
      <c r="P610" s="98">
        <f t="shared" si="95"/>
        <v>0</v>
      </c>
      <c r="Q610" s="118">
        <f t="shared" si="96"/>
        <v>0</v>
      </c>
      <c r="R610" s="98">
        <f t="shared" si="100"/>
        <v>11</v>
      </c>
      <c r="S610" s="119">
        <f t="shared" si="97"/>
        <v>11</v>
      </c>
    </row>
    <row r="611" spans="1:19">
      <c r="A611" s="119"/>
      <c r="E611" s="98">
        <f t="shared" si="91"/>
        <v>610</v>
      </c>
      <c r="F611" s="99"/>
      <c r="K611" s="114">
        <f t="shared" si="98"/>
        <v>29.504799632355855</v>
      </c>
      <c r="L611" s="115">
        <f t="shared" si="99"/>
        <v>29.553799632355854</v>
      </c>
      <c r="M611" s="98">
        <f t="shared" si="92"/>
        <v>29.504299632355856</v>
      </c>
      <c r="N611" s="116">
        <f t="shared" si="93"/>
        <v>29.554299632355853</v>
      </c>
      <c r="O611" s="117">
        <f t="shared" si="94"/>
        <v>29.529299632355855</v>
      </c>
      <c r="P611" s="98">
        <f t="shared" si="95"/>
        <v>0</v>
      </c>
      <c r="Q611" s="118">
        <f t="shared" si="96"/>
        <v>0</v>
      </c>
      <c r="R611" s="98">
        <f t="shared" si="100"/>
        <v>11</v>
      </c>
      <c r="S611" s="119">
        <f t="shared" si="97"/>
        <v>11</v>
      </c>
    </row>
    <row r="612" spans="1:19">
      <c r="A612" s="119"/>
      <c r="E612" s="98">
        <f t="shared" si="91"/>
        <v>611</v>
      </c>
      <c r="F612" s="99"/>
      <c r="K612" s="114">
        <f t="shared" si="98"/>
        <v>29.554799632355856</v>
      </c>
      <c r="L612" s="115">
        <f t="shared" si="99"/>
        <v>29.603799632355855</v>
      </c>
      <c r="M612" s="98">
        <f t="shared" si="92"/>
        <v>29.554299632355857</v>
      </c>
      <c r="N612" s="116">
        <f t="shared" si="93"/>
        <v>29.604299632355854</v>
      </c>
      <c r="O612" s="117">
        <f t="shared" si="94"/>
        <v>29.579299632355855</v>
      </c>
      <c r="P612" s="98">
        <f t="shared" si="95"/>
        <v>0</v>
      </c>
      <c r="Q612" s="118">
        <f t="shared" si="96"/>
        <v>0</v>
      </c>
      <c r="R612" s="98">
        <f t="shared" si="100"/>
        <v>11</v>
      </c>
      <c r="S612" s="119">
        <f t="shared" si="97"/>
        <v>11</v>
      </c>
    </row>
    <row r="613" spans="1:19">
      <c r="A613" s="119"/>
      <c r="E613" s="98">
        <f t="shared" si="91"/>
        <v>612</v>
      </c>
      <c r="F613" s="99"/>
      <c r="K613" s="114">
        <f t="shared" si="98"/>
        <v>29.604799632355856</v>
      </c>
      <c r="L613" s="115">
        <f t="shared" si="99"/>
        <v>29.653799632355856</v>
      </c>
      <c r="M613" s="98">
        <f t="shared" si="92"/>
        <v>29.604299632355858</v>
      </c>
      <c r="N613" s="116">
        <f t="shared" si="93"/>
        <v>29.654299632355855</v>
      </c>
      <c r="O613" s="117">
        <f t="shared" si="94"/>
        <v>29.629299632355856</v>
      </c>
      <c r="P613" s="98">
        <f t="shared" si="95"/>
        <v>0</v>
      </c>
      <c r="Q613" s="118">
        <f t="shared" si="96"/>
        <v>0</v>
      </c>
      <c r="R613" s="98">
        <f t="shared" si="100"/>
        <v>11</v>
      </c>
      <c r="S613" s="119">
        <f t="shared" si="97"/>
        <v>11</v>
      </c>
    </row>
    <row r="614" spans="1:19">
      <c r="A614" s="119"/>
      <c r="E614" s="98">
        <f t="shared" si="91"/>
        <v>613</v>
      </c>
      <c r="F614" s="99"/>
      <c r="K614" s="114">
        <f t="shared" si="98"/>
        <v>29.654799632355857</v>
      </c>
      <c r="L614" s="115">
        <f t="shared" si="99"/>
        <v>29.703799632355857</v>
      </c>
      <c r="M614" s="98">
        <f t="shared" si="92"/>
        <v>29.654299632355858</v>
      </c>
      <c r="N614" s="116">
        <f t="shared" si="93"/>
        <v>29.704299632355855</v>
      </c>
      <c r="O614" s="117">
        <f t="shared" si="94"/>
        <v>29.679299632355857</v>
      </c>
      <c r="P614" s="98">
        <f t="shared" si="95"/>
        <v>0</v>
      </c>
      <c r="Q614" s="118">
        <f t="shared" si="96"/>
        <v>0</v>
      </c>
      <c r="R614" s="98">
        <f t="shared" si="100"/>
        <v>11</v>
      </c>
      <c r="S614" s="119">
        <f t="shared" si="97"/>
        <v>11</v>
      </c>
    </row>
    <row r="615" spans="1:19">
      <c r="A615" s="119"/>
      <c r="E615" s="98">
        <f t="shared" si="91"/>
        <v>614</v>
      </c>
      <c r="F615" s="99"/>
      <c r="K615" s="114">
        <f t="shared" si="98"/>
        <v>29.704799632355858</v>
      </c>
      <c r="L615" s="115">
        <f t="shared" si="99"/>
        <v>29.753799632355857</v>
      </c>
      <c r="M615" s="98">
        <f t="shared" si="92"/>
        <v>29.704299632355859</v>
      </c>
      <c r="N615" s="116">
        <f t="shared" si="93"/>
        <v>29.754299632355856</v>
      </c>
      <c r="O615" s="117">
        <f t="shared" si="94"/>
        <v>29.729299632355858</v>
      </c>
      <c r="P615" s="98">
        <f t="shared" si="95"/>
        <v>0</v>
      </c>
      <c r="Q615" s="118">
        <f t="shared" si="96"/>
        <v>0</v>
      </c>
      <c r="R615" s="98">
        <f t="shared" si="100"/>
        <v>11</v>
      </c>
      <c r="S615" s="119">
        <f t="shared" si="97"/>
        <v>11</v>
      </c>
    </row>
    <row r="616" spans="1:19">
      <c r="A616" s="119"/>
      <c r="E616" s="98">
        <f t="shared" si="91"/>
        <v>615</v>
      </c>
      <c r="F616" s="99"/>
      <c r="K616" s="114">
        <f t="shared" si="98"/>
        <v>29.754799632355859</v>
      </c>
      <c r="L616" s="115">
        <f t="shared" si="99"/>
        <v>29.803799632355858</v>
      </c>
      <c r="M616" s="98">
        <f t="shared" si="92"/>
        <v>29.75429963235586</v>
      </c>
      <c r="N616" s="116">
        <f t="shared" si="93"/>
        <v>29.804299632355857</v>
      </c>
      <c r="O616" s="117">
        <f t="shared" si="94"/>
        <v>29.779299632355858</v>
      </c>
      <c r="P616" s="98">
        <f t="shared" si="95"/>
        <v>0</v>
      </c>
      <c r="Q616" s="118">
        <f t="shared" si="96"/>
        <v>0</v>
      </c>
      <c r="R616" s="98">
        <f t="shared" si="100"/>
        <v>11</v>
      </c>
      <c r="S616" s="119">
        <f t="shared" si="97"/>
        <v>11</v>
      </c>
    </row>
    <row r="617" spans="1:19">
      <c r="A617" s="119"/>
      <c r="E617" s="98">
        <f t="shared" si="91"/>
        <v>616</v>
      </c>
      <c r="F617" s="99"/>
      <c r="K617" s="114">
        <f t="shared" si="98"/>
        <v>29.804799632355859</v>
      </c>
      <c r="L617" s="115">
        <f t="shared" si="99"/>
        <v>29.853799632355859</v>
      </c>
      <c r="M617" s="98">
        <f t="shared" si="92"/>
        <v>29.80429963235586</v>
      </c>
      <c r="N617" s="116">
        <f t="shared" si="93"/>
        <v>29.854299632355858</v>
      </c>
      <c r="O617" s="117">
        <f t="shared" si="94"/>
        <v>29.829299632355859</v>
      </c>
      <c r="P617" s="98">
        <f t="shared" si="95"/>
        <v>0</v>
      </c>
      <c r="Q617" s="118">
        <f t="shared" si="96"/>
        <v>0</v>
      </c>
      <c r="R617" s="98">
        <f t="shared" si="100"/>
        <v>11</v>
      </c>
      <c r="S617" s="119">
        <f t="shared" si="97"/>
        <v>11</v>
      </c>
    </row>
    <row r="618" spans="1:19">
      <c r="A618" s="119"/>
      <c r="E618" s="98">
        <f t="shared" si="91"/>
        <v>617</v>
      </c>
      <c r="F618" s="99"/>
      <c r="K618" s="114">
        <f t="shared" si="98"/>
        <v>29.85479963235586</v>
      </c>
      <c r="L618" s="115">
        <f t="shared" si="99"/>
        <v>29.903799632355859</v>
      </c>
      <c r="M618" s="98">
        <f t="shared" si="92"/>
        <v>29.854299632355861</v>
      </c>
      <c r="N618" s="116">
        <f t="shared" si="93"/>
        <v>29.904299632355858</v>
      </c>
      <c r="O618" s="117">
        <f t="shared" si="94"/>
        <v>29.87929963235586</v>
      </c>
      <c r="P618" s="98">
        <f t="shared" si="95"/>
        <v>0</v>
      </c>
      <c r="Q618" s="118">
        <f t="shared" si="96"/>
        <v>0</v>
      </c>
      <c r="R618" s="98">
        <f t="shared" si="100"/>
        <v>11</v>
      </c>
      <c r="S618" s="119">
        <f t="shared" si="97"/>
        <v>11</v>
      </c>
    </row>
    <row r="619" spans="1:19">
      <c r="A619" s="119"/>
      <c r="E619" s="98">
        <f t="shared" si="91"/>
        <v>618</v>
      </c>
      <c r="F619" s="99"/>
      <c r="K619" s="114">
        <f t="shared" si="98"/>
        <v>29.904799632355861</v>
      </c>
      <c r="L619" s="115">
        <f t="shared" si="99"/>
        <v>29.95379963235586</v>
      </c>
      <c r="M619" s="98">
        <f t="shared" si="92"/>
        <v>29.904299632355862</v>
      </c>
      <c r="N619" s="116">
        <f t="shared" si="93"/>
        <v>29.954299632355859</v>
      </c>
      <c r="O619" s="117">
        <f t="shared" si="94"/>
        <v>29.92929963235586</v>
      </c>
      <c r="P619" s="98">
        <f t="shared" si="95"/>
        <v>0</v>
      </c>
      <c r="Q619" s="118">
        <f t="shared" si="96"/>
        <v>0</v>
      </c>
      <c r="R619" s="98">
        <f t="shared" si="100"/>
        <v>11</v>
      </c>
      <c r="S619" s="119">
        <f t="shared" si="97"/>
        <v>11</v>
      </c>
    </row>
    <row r="620" spans="1:19">
      <c r="A620" s="119"/>
      <c r="E620" s="98">
        <f t="shared" si="91"/>
        <v>619</v>
      </c>
      <c r="F620" s="99"/>
      <c r="K620" s="114">
        <f t="shared" si="98"/>
        <v>29.954799632355861</v>
      </c>
      <c r="L620" s="115">
        <f t="shared" si="99"/>
        <v>30.003799632355861</v>
      </c>
      <c r="M620" s="98">
        <f t="shared" si="92"/>
        <v>29.954299632355863</v>
      </c>
      <c r="N620" s="116">
        <f t="shared" si="93"/>
        <v>30.00429963235586</v>
      </c>
      <c r="O620" s="117">
        <f t="shared" si="94"/>
        <v>29.979299632355861</v>
      </c>
      <c r="P620" s="98">
        <f t="shared" si="95"/>
        <v>0</v>
      </c>
      <c r="Q620" s="118">
        <f t="shared" si="96"/>
        <v>0</v>
      </c>
      <c r="R620" s="98">
        <f t="shared" si="100"/>
        <v>11</v>
      </c>
      <c r="S620" s="119">
        <f t="shared" si="97"/>
        <v>11</v>
      </c>
    </row>
    <row r="621" spans="1:19">
      <c r="A621" s="119"/>
      <c r="E621" s="98">
        <f t="shared" si="91"/>
        <v>620</v>
      </c>
      <c r="F621" s="99"/>
      <c r="K621" s="114">
        <f t="shared" si="98"/>
        <v>30.004799632355862</v>
      </c>
      <c r="L621" s="115">
        <f t="shared" si="99"/>
        <v>30.053799632355862</v>
      </c>
      <c r="M621" s="98">
        <f t="shared" si="92"/>
        <v>30.004299632355863</v>
      </c>
      <c r="N621" s="116">
        <f t="shared" si="93"/>
        <v>30.05429963235586</v>
      </c>
      <c r="O621" s="117">
        <f t="shared" si="94"/>
        <v>30.029299632355862</v>
      </c>
      <c r="P621" s="98">
        <f t="shared" si="95"/>
        <v>0</v>
      </c>
      <c r="Q621" s="118">
        <f t="shared" si="96"/>
        <v>0</v>
      </c>
      <c r="R621" s="98">
        <f t="shared" si="100"/>
        <v>11</v>
      </c>
      <c r="S621" s="119">
        <f t="shared" si="97"/>
        <v>11</v>
      </c>
    </row>
    <row r="622" spans="1:19">
      <c r="A622" s="119"/>
      <c r="E622" s="98">
        <f t="shared" si="91"/>
        <v>621</v>
      </c>
      <c r="F622" s="99"/>
      <c r="K622" s="114">
        <f t="shared" si="98"/>
        <v>30.054799632355863</v>
      </c>
      <c r="L622" s="115">
        <f t="shared" si="99"/>
        <v>30.103799632355862</v>
      </c>
      <c r="M622" s="98">
        <f t="shared" si="92"/>
        <v>30.054299632355864</v>
      </c>
      <c r="N622" s="116">
        <f t="shared" si="93"/>
        <v>30.104299632355861</v>
      </c>
      <c r="O622" s="117">
        <f t="shared" si="94"/>
        <v>30.079299632355863</v>
      </c>
      <c r="P622" s="98">
        <f t="shared" si="95"/>
        <v>0</v>
      </c>
      <c r="Q622" s="118">
        <f t="shared" si="96"/>
        <v>0</v>
      </c>
      <c r="R622" s="98">
        <f t="shared" si="100"/>
        <v>11</v>
      </c>
      <c r="S622" s="119">
        <f t="shared" si="97"/>
        <v>11</v>
      </c>
    </row>
    <row r="623" spans="1:19">
      <c r="A623" s="119"/>
      <c r="E623" s="98">
        <f t="shared" si="91"/>
        <v>622</v>
      </c>
      <c r="F623" s="99"/>
      <c r="K623" s="114">
        <f t="shared" si="98"/>
        <v>30.104799632355864</v>
      </c>
      <c r="L623" s="115">
        <f t="shared" si="99"/>
        <v>30.153799632355863</v>
      </c>
      <c r="M623" s="98">
        <f t="shared" si="92"/>
        <v>30.104299632355865</v>
      </c>
      <c r="N623" s="116">
        <f t="shared" si="93"/>
        <v>30.154299632355862</v>
      </c>
      <c r="O623" s="117">
        <f t="shared" si="94"/>
        <v>30.129299632355863</v>
      </c>
      <c r="P623" s="98">
        <f t="shared" si="95"/>
        <v>0</v>
      </c>
      <c r="Q623" s="118">
        <f t="shared" si="96"/>
        <v>0</v>
      </c>
      <c r="R623" s="98">
        <f t="shared" si="100"/>
        <v>11</v>
      </c>
      <c r="S623" s="119">
        <f t="shared" si="97"/>
        <v>11</v>
      </c>
    </row>
    <row r="624" spans="1:19">
      <c r="A624" s="119"/>
      <c r="E624" s="98">
        <f t="shared" si="91"/>
        <v>623</v>
      </c>
      <c r="F624" s="99"/>
      <c r="K624" s="114">
        <f t="shared" si="98"/>
        <v>30.154799632355864</v>
      </c>
      <c r="L624" s="115">
        <f t="shared" si="99"/>
        <v>30.203799632355864</v>
      </c>
      <c r="M624" s="98">
        <f t="shared" si="92"/>
        <v>30.154299632355865</v>
      </c>
      <c r="N624" s="116">
        <f t="shared" si="93"/>
        <v>30.204299632355863</v>
      </c>
      <c r="O624" s="117">
        <f t="shared" si="94"/>
        <v>30.179299632355864</v>
      </c>
      <c r="P624" s="98">
        <f t="shared" si="95"/>
        <v>0</v>
      </c>
      <c r="Q624" s="118">
        <f t="shared" si="96"/>
        <v>0</v>
      </c>
      <c r="R624" s="98">
        <f t="shared" si="100"/>
        <v>11</v>
      </c>
      <c r="S624" s="119">
        <f t="shared" si="97"/>
        <v>11</v>
      </c>
    </row>
    <row r="625" spans="1:19">
      <c r="A625" s="119"/>
      <c r="E625" s="98">
        <f t="shared" si="91"/>
        <v>624</v>
      </c>
      <c r="F625" s="99"/>
      <c r="K625" s="114">
        <f t="shared" si="98"/>
        <v>30.204799632355865</v>
      </c>
      <c r="L625" s="115">
        <f t="shared" si="99"/>
        <v>30.253799632355864</v>
      </c>
      <c r="M625" s="98">
        <f t="shared" si="92"/>
        <v>30.204299632355866</v>
      </c>
      <c r="N625" s="116">
        <f t="shared" si="93"/>
        <v>30.254299632355863</v>
      </c>
      <c r="O625" s="117">
        <f t="shared" si="94"/>
        <v>30.229299632355865</v>
      </c>
      <c r="P625" s="98">
        <f t="shared" si="95"/>
        <v>0</v>
      </c>
      <c r="Q625" s="118">
        <f t="shared" si="96"/>
        <v>0</v>
      </c>
      <c r="R625" s="98">
        <f t="shared" si="100"/>
        <v>11</v>
      </c>
      <c r="S625" s="119">
        <f t="shared" si="97"/>
        <v>11</v>
      </c>
    </row>
    <row r="626" spans="1:19">
      <c r="A626" s="119"/>
      <c r="E626" s="98">
        <f t="shared" si="91"/>
        <v>625</v>
      </c>
      <c r="F626" s="99"/>
      <c r="K626" s="114">
        <f t="shared" si="98"/>
        <v>30.254799632355866</v>
      </c>
      <c r="L626" s="115">
        <f t="shared" si="99"/>
        <v>30.303799632355865</v>
      </c>
      <c r="M626" s="98">
        <f t="shared" si="92"/>
        <v>30.254299632355867</v>
      </c>
      <c r="N626" s="116">
        <f t="shared" si="93"/>
        <v>30.304299632355864</v>
      </c>
      <c r="O626" s="117">
        <f t="shared" si="94"/>
        <v>30.279299632355865</v>
      </c>
      <c r="P626" s="98">
        <f t="shared" si="95"/>
        <v>0</v>
      </c>
      <c r="Q626" s="118">
        <f t="shared" si="96"/>
        <v>0</v>
      </c>
      <c r="R626" s="98">
        <f t="shared" si="100"/>
        <v>11</v>
      </c>
      <c r="S626" s="119">
        <f t="shared" si="97"/>
        <v>11</v>
      </c>
    </row>
    <row r="627" spans="1:19">
      <c r="A627" s="119"/>
      <c r="E627" s="98">
        <f t="shared" si="91"/>
        <v>626</v>
      </c>
      <c r="F627" s="99"/>
      <c r="K627" s="114">
        <f t="shared" si="98"/>
        <v>30.304799632355866</v>
      </c>
      <c r="L627" s="115">
        <f t="shared" si="99"/>
        <v>30.353799632355866</v>
      </c>
      <c r="M627" s="98">
        <f t="shared" si="92"/>
        <v>30.304299632355868</v>
      </c>
      <c r="N627" s="116">
        <f t="shared" si="93"/>
        <v>30.354299632355865</v>
      </c>
      <c r="O627" s="117">
        <f t="shared" si="94"/>
        <v>30.329299632355866</v>
      </c>
      <c r="P627" s="98">
        <f t="shared" si="95"/>
        <v>0</v>
      </c>
      <c r="Q627" s="118">
        <f t="shared" si="96"/>
        <v>0</v>
      </c>
      <c r="R627" s="98">
        <f t="shared" si="100"/>
        <v>11</v>
      </c>
      <c r="S627" s="119">
        <f t="shared" si="97"/>
        <v>11</v>
      </c>
    </row>
    <row r="628" spans="1:19">
      <c r="A628" s="119"/>
      <c r="E628" s="98">
        <f t="shared" si="91"/>
        <v>627</v>
      </c>
      <c r="F628" s="99"/>
      <c r="K628" s="114">
        <f t="shared" si="98"/>
        <v>30.354799632355867</v>
      </c>
      <c r="L628" s="115">
        <f t="shared" si="99"/>
        <v>30.403799632355867</v>
      </c>
      <c r="M628" s="98">
        <f t="shared" si="92"/>
        <v>30.354299632355868</v>
      </c>
      <c r="N628" s="116">
        <f t="shared" si="93"/>
        <v>30.404299632355865</v>
      </c>
      <c r="O628" s="117">
        <f t="shared" si="94"/>
        <v>30.379299632355867</v>
      </c>
      <c r="P628" s="98">
        <f t="shared" si="95"/>
        <v>0</v>
      </c>
      <c r="Q628" s="118">
        <f t="shared" si="96"/>
        <v>0</v>
      </c>
      <c r="R628" s="98">
        <f t="shared" si="100"/>
        <v>11</v>
      </c>
      <c r="S628" s="119">
        <f t="shared" si="97"/>
        <v>11</v>
      </c>
    </row>
    <row r="629" spans="1:19">
      <c r="A629" s="119"/>
      <c r="E629" s="98">
        <f t="shared" si="91"/>
        <v>628</v>
      </c>
      <c r="F629" s="99"/>
      <c r="K629" s="114">
        <f t="shared" si="98"/>
        <v>30.404799632355868</v>
      </c>
      <c r="L629" s="115">
        <f t="shared" si="99"/>
        <v>30.453799632355867</v>
      </c>
      <c r="M629" s="98">
        <f t="shared" si="92"/>
        <v>30.404299632355869</v>
      </c>
      <c r="N629" s="116">
        <f t="shared" si="93"/>
        <v>30.454299632355866</v>
      </c>
      <c r="O629" s="117">
        <f t="shared" si="94"/>
        <v>30.429299632355868</v>
      </c>
      <c r="P629" s="98">
        <f t="shared" si="95"/>
        <v>0</v>
      </c>
      <c r="Q629" s="118">
        <f t="shared" si="96"/>
        <v>0</v>
      </c>
      <c r="R629" s="98">
        <f t="shared" si="100"/>
        <v>11</v>
      </c>
      <c r="S629" s="119">
        <f t="shared" si="97"/>
        <v>11</v>
      </c>
    </row>
    <row r="630" spans="1:19">
      <c r="A630" s="119"/>
      <c r="E630" s="98">
        <f t="shared" si="91"/>
        <v>629</v>
      </c>
      <c r="F630" s="99"/>
      <c r="K630" s="114">
        <f t="shared" si="98"/>
        <v>30.454799632355869</v>
      </c>
      <c r="L630" s="115">
        <f t="shared" si="99"/>
        <v>30.503799632355868</v>
      </c>
      <c r="M630" s="98">
        <f t="shared" si="92"/>
        <v>30.45429963235587</v>
      </c>
      <c r="N630" s="116">
        <f t="shared" si="93"/>
        <v>30.504299632355867</v>
      </c>
      <c r="O630" s="117">
        <f t="shared" si="94"/>
        <v>30.479299632355868</v>
      </c>
      <c r="P630" s="98">
        <f t="shared" si="95"/>
        <v>0</v>
      </c>
      <c r="Q630" s="118">
        <f t="shared" si="96"/>
        <v>0</v>
      </c>
      <c r="R630" s="98">
        <f t="shared" si="100"/>
        <v>11</v>
      </c>
      <c r="S630" s="119">
        <f t="shared" si="97"/>
        <v>11</v>
      </c>
    </row>
    <row r="631" spans="1:19">
      <c r="A631" s="119"/>
      <c r="E631" s="98">
        <f t="shared" si="91"/>
        <v>630</v>
      </c>
      <c r="F631" s="99"/>
      <c r="K631" s="114">
        <f t="shared" si="98"/>
        <v>30.504799632355869</v>
      </c>
      <c r="L631" s="115">
        <f t="shared" si="99"/>
        <v>30.553799632355869</v>
      </c>
      <c r="M631" s="98">
        <f t="shared" si="92"/>
        <v>30.50429963235587</v>
      </c>
      <c r="N631" s="116">
        <f t="shared" si="93"/>
        <v>30.554299632355868</v>
      </c>
      <c r="O631" s="117">
        <f t="shared" si="94"/>
        <v>30.529299632355869</v>
      </c>
      <c r="P631" s="98">
        <f t="shared" si="95"/>
        <v>0</v>
      </c>
      <c r="Q631" s="118">
        <f t="shared" si="96"/>
        <v>0</v>
      </c>
      <c r="R631" s="98">
        <f t="shared" si="100"/>
        <v>11</v>
      </c>
      <c r="S631" s="119">
        <f t="shared" si="97"/>
        <v>11</v>
      </c>
    </row>
    <row r="632" spans="1:19">
      <c r="A632" s="119"/>
      <c r="E632" s="98">
        <f t="shared" si="91"/>
        <v>631</v>
      </c>
      <c r="F632" s="99"/>
      <c r="K632" s="114">
        <f t="shared" si="98"/>
        <v>30.55479963235587</v>
      </c>
      <c r="L632" s="115">
        <f t="shared" si="99"/>
        <v>30.603799632355869</v>
      </c>
      <c r="M632" s="98">
        <f t="shared" si="92"/>
        <v>30.554299632355871</v>
      </c>
      <c r="N632" s="116">
        <f t="shared" si="93"/>
        <v>30.604299632355868</v>
      </c>
      <c r="O632" s="117">
        <f t="shared" si="94"/>
        <v>30.57929963235587</v>
      </c>
      <c r="P632" s="98">
        <f t="shared" si="95"/>
        <v>0</v>
      </c>
      <c r="Q632" s="118">
        <f t="shared" si="96"/>
        <v>0</v>
      </c>
      <c r="R632" s="98">
        <f t="shared" si="100"/>
        <v>11</v>
      </c>
      <c r="S632" s="119">
        <f t="shared" si="97"/>
        <v>11</v>
      </c>
    </row>
    <row r="633" spans="1:19">
      <c r="A633" s="119"/>
      <c r="E633" s="98">
        <f t="shared" si="91"/>
        <v>632</v>
      </c>
      <c r="F633" s="99"/>
      <c r="K633" s="114">
        <f t="shared" si="98"/>
        <v>30.604799632355871</v>
      </c>
      <c r="L633" s="115">
        <f t="shared" si="99"/>
        <v>30.65379963235587</v>
      </c>
      <c r="M633" s="98">
        <f t="shared" si="92"/>
        <v>30.604299632355872</v>
      </c>
      <c r="N633" s="116">
        <f t="shared" si="93"/>
        <v>30.654299632355869</v>
      </c>
      <c r="O633" s="117">
        <f t="shared" si="94"/>
        <v>30.62929963235587</v>
      </c>
      <c r="P633" s="98">
        <f t="shared" si="95"/>
        <v>0</v>
      </c>
      <c r="Q633" s="118">
        <f t="shared" si="96"/>
        <v>0</v>
      </c>
      <c r="R633" s="98">
        <f t="shared" si="100"/>
        <v>11</v>
      </c>
      <c r="S633" s="119">
        <f t="shared" si="97"/>
        <v>11</v>
      </c>
    </row>
    <row r="634" spans="1:19">
      <c r="A634" s="119"/>
      <c r="E634" s="98">
        <f t="shared" si="91"/>
        <v>633</v>
      </c>
      <c r="F634" s="99"/>
      <c r="K634" s="114">
        <f t="shared" si="98"/>
        <v>30.654799632355871</v>
      </c>
      <c r="L634" s="115">
        <f t="shared" si="99"/>
        <v>30.703799632355871</v>
      </c>
      <c r="M634" s="98">
        <f t="shared" si="92"/>
        <v>30.654299632355873</v>
      </c>
      <c r="N634" s="116">
        <f t="shared" si="93"/>
        <v>30.70429963235587</v>
      </c>
      <c r="O634" s="117">
        <f t="shared" si="94"/>
        <v>30.679299632355871</v>
      </c>
      <c r="P634" s="98">
        <f t="shared" si="95"/>
        <v>0</v>
      </c>
      <c r="Q634" s="118">
        <f t="shared" si="96"/>
        <v>0</v>
      </c>
      <c r="R634" s="98">
        <f t="shared" si="100"/>
        <v>11</v>
      </c>
      <c r="S634" s="119">
        <f t="shared" si="97"/>
        <v>11</v>
      </c>
    </row>
    <row r="635" spans="1:19">
      <c r="A635" s="119"/>
      <c r="E635" s="98">
        <f t="shared" si="91"/>
        <v>634</v>
      </c>
      <c r="F635" s="99"/>
      <c r="K635" s="114">
        <f t="shared" si="98"/>
        <v>30.704799632355872</v>
      </c>
      <c r="L635" s="115">
        <f t="shared" si="99"/>
        <v>30.753799632355872</v>
      </c>
      <c r="M635" s="98">
        <f t="shared" si="92"/>
        <v>30.704299632355873</v>
      </c>
      <c r="N635" s="116">
        <f t="shared" si="93"/>
        <v>30.75429963235587</v>
      </c>
      <c r="O635" s="117">
        <f t="shared" si="94"/>
        <v>30.729299632355872</v>
      </c>
      <c r="P635" s="98">
        <f t="shared" si="95"/>
        <v>0</v>
      </c>
      <c r="Q635" s="118">
        <f t="shared" si="96"/>
        <v>0</v>
      </c>
      <c r="R635" s="98">
        <f t="shared" si="100"/>
        <v>11</v>
      </c>
      <c r="S635" s="119">
        <f t="shared" si="97"/>
        <v>11</v>
      </c>
    </row>
    <row r="636" spans="1:19">
      <c r="A636" s="119"/>
      <c r="E636" s="98">
        <f t="shared" si="91"/>
        <v>635</v>
      </c>
      <c r="F636" s="99"/>
      <c r="K636" s="114">
        <f t="shared" si="98"/>
        <v>30.754799632355873</v>
      </c>
      <c r="L636" s="115">
        <f t="shared" si="99"/>
        <v>30.803799632355872</v>
      </c>
      <c r="M636" s="98">
        <f t="shared" si="92"/>
        <v>30.754299632355874</v>
      </c>
      <c r="N636" s="116">
        <f t="shared" si="93"/>
        <v>30.804299632355871</v>
      </c>
      <c r="O636" s="117">
        <f t="shared" si="94"/>
        <v>30.779299632355873</v>
      </c>
      <c r="P636" s="98">
        <f t="shared" si="95"/>
        <v>0</v>
      </c>
      <c r="Q636" s="118">
        <f t="shared" si="96"/>
        <v>0</v>
      </c>
      <c r="R636" s="98">
        <f t="shared" si="100"/>
        <v>11</v>
      </c>
      <c r="S636" s="119">
        <f t="shared" si="97"/>
        <v>11</v>
      </c>
    </row>
    <row r="637" spans="1:19">
      <c r="A637" s="119"/>
      <c r="E637" s="98">
        <f t="shared" si="91"/>
        <v>636</v>
      </c>
      <c r="F637" s="99"/>
      <c r="K637" s="114">
        <f t="shared" si="98"/>
        <v>30.804799632355873</v>
      </c>
      <c r="L637" s="115">
        <f t="shared" si="99"/>
        <v>30.853799632355873</v>
      </c>
      <c r="M637" s="98">
        <f t="shared" si="92"/>
        <v>30.804299632355875</v>
      </c>
      <c r="N637" s="116">
        <f t="shared" si="93"/>
        <v>30.854299632355872</v>
      </c>
      <c r="O637" s="117">
        <f t="shared" si="94"/>
        <v>30.829299632355873</v>
      </c>
      <c r="P637" s="98">
        <f t="shared" si="95"/>
        <v>0</v>
      </c>
      <c r="Q637" s="118">
        <f t="shared" si="96"/>
        <v>0</v>
      </c>
      <c r="R637" s="98">
        <f t="shared" si="100"/>
        <v>11</v>
      </c>
      <c r="S637" s="119">
        <f t="shared" si="97"/>
        <v>11</v>
      </c>
    </row>
    <row r="638" spans="1:19">
      <c r="A638" s="119"/>
      <c r="E638" s="98">
        <f t="shared" si="91"/>
        <v>637</v>
      </c>
      <c r="F638" s="99"/>
      <c r="K638" s="114">
        <f t="shared" si="98"/>
        <v>30.854799632355874</v>
      </c>
      <c r="L638" s="115">
        <f t="shared" si="99"/>
        <v>30.903799632355874</v>
      </c>
      <c r="M638" s="98">
        <f t="shared" si="92"/>
        <v>30.854299632355875</v>
      </c>
      <c r="N638" s="116">
        <f t="shared" si="93"/>
        <v>30.904299632355873</v>
      </c>
      <c r="O638" s="117">
        <f t="shared" si="94"/>
        <v>30.879299632355874</v>
      </c>
      <c r="P638" s="98">
        <f t="shared" si="95"/>
        <v>0</v>
      </c>
      <c r="Q638" s="118">
        <f t="shared" si="96"/>
        <v>0</v>
      </c>
      <c r="R638" s="98">
        <f t="shared" si="100"/>
        <v>11</v>
      </c>
      <c r="S638" s="119">
        <f t="shared" si="97"/>
        <v>11</v>
      </c>
    </row>
    <row r="639" spans="1:19">
      <c r="A639" s="119"/>
      <c r="E639" s="98">
        <f t="shared" si="91"/>
        <v>638</v>
      </c>
      <c r="F639" s="99"/>
      <c r="K639" s="114">
        <f t="shared" si="98"/>
        <v>30.904799632355875</v>
      </c>
      <c r="L639" s="115">
        <f t="shared" si="99"/>
        <v>30.953799632355874</v>
      </c>
      <c r="M639" s="98">
        <f t="shared" si="92"/>
        <v>30.904299632355876</v>
      </c>
      <c r="N639" s="116">
        <f t="shared" si="93"/>
        <v>30.954299632355873</v>
      </c>
      <c r="O639" s="117">
        <f t="shared" si="94"/>
        <v>30.929299632355875</v>
      </c>
      <c r="P639" s="98">
        <f t="shared" si="95"/>
        <v>0</v>
      </c>
      <c r="Q639" s="118">
        <f t="shared" si="96"/>
        <v>0</v>
      </c>
      <c r="R639" s="98">
        <f t="shared" si="100"/>
        <v>11</v>
      </c>
      <c r="S639" s="119">
        <f t="shared" si="97"/>
        <v>11</v>
      </c>
    </row>
    <row r="640" spans="1:19">
      <c r="A640" s="119"/>
      <c r="E640" s="98">
        <f t="shared" si="91"/>
        <v>639</v>
      </c>
      <c r="F640" s="99"/>
      <c r="K640" s="114">
        <f t="shared" si="98"/>
        <v>30.954799632355876</v>
      </c>
      <c r="L640" s="115">
        <f t="shared" si="99"/>
        <v>31.003799632355875</v>
      </c>
      <c r="M640" s="98">
        <f t="shared" si="92"/>
        <v>30.954299632355877</v>
      </c>
      <c r="N640" s="116">
        <f t="shared" si="93"/>
        <v>31.004299632355874</v>
      </c>
      <c r="O640" s="117">
        <f t="shared" si="94"/>
        <v>30.979299632355875</v>
      </c>
      <c r="P640" s="98">
        <f t="shared" si="95"/>
        <v>0</v>
      </c>
      <c r="Q640" s="118">
        <f t="shared" si="96"/>
        <v>0</v>
      </c>
      <c r="R640" s="98">
        <f t="shared" si="100"/>
        <v>11</v>
      </c>
      <c r="S640" s="119">
        <f t="shared" si="97"/>
        <v>11</v>
      </c>
    </row>
    <row r="641" spans="1:19">
      <c r="A641" s="119"/>
      <c r="E641" s="98">
        <f t="shared" si="91"/>
        <v>640</v>
      </c>
      <c r="F641" s="99"/>
      <c r="K641" s="114">
        <f t="shared" si="98"/>
        <v>31.004799632355876</v>
      </c>
      <c r="L641" s="115">
        <f t="shared" si="99"/>
        <v>31.053799632355876</v>
      </c>
      <c r="M641" s="98">
        <f t="shared" si="92"/>
        <v>31.004299632355877</v>
      </c>
      <c r="N641" s="116">
        <f t="shared" si="93"/>
        <v>31.054299632355875</v>
      </c>
      <c r="O641" s="117">
        <f t="shared" si="94"/>
        <v>31.029299632355876</v>
      </c>
      <c r="P641" s="98">
        <f t="shared" si="95"/>
        <v>0</v>
      </c>
      <c r="Q641" s="118">
        <f t="shared" si="96"/>
        <v>0</v>
      </c>
      <c r="R641" s="98">
        <f t="shared" si="100"/>
        <v>11</v>
      </c>
      <c r="S641" s="119">
        <f t="shared" si="97"/>
        <v>11</v>
      </c>
    </row>
    <row r="642" spans="1:19">
      <c r="A642" s="119"/>
      <c r="E642" s="98">
        <f t="shared" si="91"/>
        <v>641</v>
      </c>
      <c r="F642" s="99"/>
      <c r="K642" s="114">
        <f t="shared" si="98"/>
        <v>31.054799632355877</v>
      </c>
      <c r="L642" s="115">
        <f t="shared" si="99"/>
        <v>31.103799632355877</v>
      </c>
      <c r="M642" s="98">
        <f t="shared" si="92"/>
        <v>31.054299632355878</v>
      </c>
      <c r="N642" s="116">
        <f t="shared" si="93"/>
        <v>31.104299632355875</v>
      </c>
      <c r="O642" s="117">
        <f t="shared" si="94"/>
        <v>31.079299632355877</v>
      </c>
      <c r="P642" s="98">
        <f t="shared" si="95"/>
        <v>0</v>
      </c>
      <c r="Q642" s="118">
        <f t="shared" si="96"/>
        <v>0</v>
      </c>
      <c r="R642" s="98">
        <f t="shared" si="100"/>
        <v>11</v>
      </c>
      <c r="S642" s="119">
        <f t="shared" si="97"/>
        <v>11</v>
      </c>
    </row>
    <row r="643" spans="1:19">
      <c r="A643" s="119"/>
      <c r="E643" s="98">
        <f t="shared" si="91"/>
        <v>642</v>
      </c>
      <c r="F643" s="99"/>
      <c r="K643" s="114">
        <f t="shared" si="98"/>
        <v>31.104799632355878</v>
      </c>
      <c r="L643" s="115">
        <f t="shared" si="99"/>
        <v>31.153799632355877</v>
      </c>
      <c r="M643" s="98">
        <f t="shared" si="92"/>
        <v>31.104299632355879</v>
      </c>
      <c r="N643" s="116">
        <f t="shared" si="93"/>
        <v>31.154299632355876</v>
      </c>
      <c r="O643" s="117">
        <f t="shared" si="94"/>
        <v>31.129299632355877</v>
      </c>
      <c r="P643" s="98">
        <f t="shared" si="95"/>
        <v>0</v>
      </c>
      <c r="Q643" s="118">
        <f t="shared" si="96"/>
        <v>0</v>
      </c>
      <c r="R643" s="98">
        <f t="shared" si="100"/>
        <v>11</v>
      </c>
      <c r="S643" s="119">
        <f t="shared" si="97"/>
        <v>11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31.154799632355878</v>
      </c>
      <c r="L644" s="115">
        <f t="shared" si="99"/>
        <v>31.203799632355878</v>
      </c>
      <c r="M644" s="98">
        <f t="shared" si="92"/>
        <v>31.15429963235588</v>
      </c>
      <c r="N644" s="116">
        <f t="shared" si="93"/>
        <v>31.204299632355877</v>
      </c>
      <c r="O644" s="117">
        <f t="shared" si="94"/>
        <v>31.179299632355878</v>
      </c>
      <c r="P644" s="98">
        <f t="shared" si="95"/>
        <v>0</v>
      </c>
      <c r="Q644" s="118">
        <f t="shared" si="96"/>
        <v>0</v>
      </c>
      <c r="R644" s="98">
        <f t="shared" si="100"/>
        <v>11</v>
      </c>
      <c r="S644" s="119">
        <f t="shared" si="97"/>
        <v>11</v>
      </c>
    </row>
    <row r="645" spans="1:19">
      <c r="A645" s="119"/>
      <c r="E645" s="98">
        <f t="shared" si="101"/>
        <v>644</v>
      </c>
      <c r="F645" s="99"/>
      <c r="K645" s="114">
        <f t="shared" si="98"/>
        <v>31.204799632355879</v>
      </c>
      <c r="L645" s="115">
        <f t="shared" si="99"/>
        <v>31.253799632355879</v>
      </c>
      <c r="M645" s="98">
        <f t="shared" ref="M645:M708" si="102">K645-5*10^-(D$2+1)</f>
        <v>31.20429963235588</v>
      </c>
      <c r="N645" s="116">
        <f t="shared" ref="N645:N708" si="103">L645+5*10^-(D$2+1)</f>
        <v>31.254299632355877</v>
      </c>
      <c r="O645" s="117">
        <f t="shared" ref="O645:O708" si="104">AVERAGE(K645,L645)</f>
        <v>31.229299632355879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11</v>
      </c>
      <c r="S645" s="119">
        <f t="shared" ref="S645:S708" si="107">COUNTIF(F$2:F$5000,"&lt;="&amp;M645)</f>
        <v>11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31.25479963235588</v>
      </c>
      <c r="L646" s="115">
        <f t="shared" ref="L646:L709" si="109">K646+$I$4-POWER(10,-$D$2)</f>
        <v>31.303799632355879</v>
      </c>
      <c r="M646" s="98">
        <f t="shared" si="102"/>
        <v>31.254299632355881</v>
      </c>
      <c r="N646" s="116">
        <f t="shared" si="103"/>
        <v>31.304299632355878</v>
      </c>
      <c r="O646" s="117">
        <f t="shared" si="104"/>
        <v>31.27929963235588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11</v>
      </c>
      <c r="S646" s="119">
        <f t="shared" si="107"/>
        <v>11</v>
      </c>
    </row>
    <row r="647" spans="1:19">
      <c r="A647" s="119"/>
      <c r="E647" s="98">
        <f t="shared" si="101"/>
        <v>646</v>
      </c>
      <c r="F647" s="99"/>
      <c r="K647" s="114">
        <f t="shared" si="108"/>
        <v>31.304799632355881</v>
      </c>
      <c r="L647" s="115">
        <f t="shared" si="109"/>
        <v>31.35379963235588</v>
      </c>
      <c r="M647" s="98">
        <f t="shared" si="102"/>
        <v>31.304299632355882</v>
      </c>
      <c r="N647" s="116">
        <f t="shared" si="103"/>
        <v>31.354299632355879</v>
      </c>
      <c r="O647" s="117">
        <f t="shared" si="104"/>
        <v>31.32929963235588</v>
      </c>
      <c r="P647" s="98">
        <f t="shared" si="105"/>
        <v>0</v>
      </c>
      <c r="Q647" s="118">
        <f t="shared" si="106"/>
        <v>0</v>
      </c>
      <c r="R647" s="98">
        <f t="shared" si="110"/>
        <v>11</v>
      </c>
      <c r="S647" s="119">
        <f t="shared" si="107"/>
        <v>11</v>
      </c>
    </row>
    <row r="648" spans="1:19">
      <c r="A648" s="119"/>
      <c r="E648" s="98">
        <f t="shared" si="101"/>
        <v>647</v>
      </c>
      <c r="F648" s="99"/>
      <c r="K648" s="114">
        <f t="shared" si="108"/>
        <v>31.354799632355881</v>
      </c>
      <c r="L648" s="115">
        <f t="shared" si="109"/>
        <v>31.403799632355881</v>
      </c>
      <c r="M648" s="98">
        <f t="shared" si="102"/>
        <v>31.354299632355882</v>
      </c>
      <c r="N648" s="116">
        <f t="shared" si="103"/>
        <v>31.40429963235588</v>
      </c>
      <c r="O648" s="117">
        <f t="shared" si="104"/>
        <v>31.379299632355881</v>
      </c>
      <c r="P648" s="98">
        <f t="shared" si="105"/>
        <v>0</v>
      </c>
      <c r="Q648" s="118">
        <f t="shared" si="106"/>
        <v>0</v>
      </c>
      <c r="R648" s="98">
        <f t="shared" si="110"/>
        <v>11</v>
      </c>
      <c r="S648" s="119">
        <f t="shared" si="107"/>
        <v>11</v>
      </c>
    </row>
    <row r="649" spans="1:19">
      <c r="A649" s="119"/>
      <c r="E649" s="98">
        <f t="shared" si="101"/>
        <v>648</v>
      </c>
      <c r="F649" s="99"/>
      <c r="K649" s="114">
        <f t="shared" si="108"/>
        <v>31.404799632355882</v>
      </c>
      <c r="L649" s="115">
        <f t="shared" si="109"/>
        <v>31.453799632355881</v>
      </c>
      <c r="M649" s="98">
        <f t="shared" si="102"/>
        <v>31.404299632355883</v>
      </c>
      <c r="N649" s="116">
        <f t="shared" si="103"/>
        <v>31.45429963235588</v>
      </c>
      <c r="O649" s="117">
        <f t="shared" si="104"/>
        <v>31.429299632355882</v>
      </c>
      <c r="P649" s="98">
        <f t="shared" si="105"/>
        <v>0</v>
      </c>
      <c r="Q649" s="118">
        <f t="shared" si="106"/>
        <v>0</v>
      </c>
      <c r="R649" s="98">
        <f t="shared" si="110"/>
        <v>11</v>
      </c>
      <c r="S649" s="119">
        <f t="shared" si="107"/>
        <v>11</v>
      </c>
    </row>
    <row r="650" spans="1:19">
      <c r="A650" s="119"/>
      <c r="E650" s="98">
        <f t="shared" si="101"/>
        <v>649</v>
      </c>
      <c r="F650" s="99"/>
      <c r="K650" s="114">
        <f t="shared" si="108"/>
        <v>31.454799632355883</v>
      </c>
      <c r="L650" s="115">
        <f t="shared" si="109"/>
        <v>31.503799632355882</v>
      </c>
      <c r="M650" s="98">
        <f t="shared" si="102"/>
        <v>31.454299632355884</v>
      </c>
      <c r="N650" s="116">
        <f t="shared" si="103"/>
        <v>31.504299632355881</v>
      </c>
      <c r="O650" s="117">
        <f t="shared" si="104"/>
        <v>31.479299632355882</v>
      </c>
      <c r="P650" s="98">
        <f t="shared" si="105"/>
        <v>0</v>
      </c>
      <c r="Q650" s="118">
        <f t="shared" si="106"/>
        <v>0</v>
      </c>
      <c r="R650" s="98">
        <f t="shared" si="110"/>
        <v>11</v>
      </c>
      <c r="S650" s="119">
        <f t="shared" si="107"/>
        <v>11</v>
      </c>
    </row>
    <row r="651" spans="1:19">
      <c r="A651" s="119"/>
      <c r="E651" s="98">
        <f t="shared" si="101"/>
        <v>650</v>
      </c>
      <c r="F651" s="99"/>
      <c r="K651" s="114">
        <f t="shared" si="108"/>
        <v>31.504799632355883</v>
      </c>
      <c r="L651" s="115">
        <f t="shared" si="109"/>
        <v>31.553799632355883</v>
      </c>
      <c r="M651" s="98">
        <f t="shared" si="102"/>
        <v>31.504299632355885</v>
      </c>
      <c r="N651" s="116">
        <f t="shared" si="103"/>
        <v>31.554299632355882</v>
      </c>
      <c r="O651" s="117">
        <f t="shared" si="104"/>
        <v>31.529299632355883</v>
      </c>
      <c r="P651" s="98">
        <f t="shared" si="105"/>
        <v>0</v>
      </c>
      <c r="Q651" s="118">
        <f t="shared" si="106"/>
        <v>0</v>
      </c>
      <c r="R651" s="98">
        <f t="shared" si="110"/>
        <v>11</v>
      </c>
      <c r="S651" s="119">
        <f t="shared" si="107"/>
        <v>11</v>
      </c>
    </row>
    <row r="652" spans="1:19">
      <c r="A652" s="119"/>
      <c r="E652" s="98">
        <f t="shared" si="101"/>
        <v>651</v>
      </c>
      <c r="F652" s="99"/>
      <c r="K652" s="114">
        <f t="shared" si="108"/>
        <v>31.554799632355884</v>
      </c>
      <c r="L652" s="115">
        <f t="shared" si="109"/>
        <v>31.603799632355884</v>
      </c>
      <c r="M652" s="98">
        <f t="shared" si="102"/>
        <v>31.554299632355885</v>
      </c>
      <c r="N652" s="116">
        <f t="shared" si="103"/>
        <v>31.604299632355882</v>
      </c>
      <c r="O652" s="117">
        <f t="shared" si="104"/>
        <v>31.579299632355884</v>
      </c>
      <c r="P652" s="98">
        <f t="shared" si="105"/>
        <v>0</v>
      </c>
      <c r="Q652" s="118">
        <f t="shared" si="106"/>
        <v>0</v>
      </c>
      <c r="R652" s="98">
        <f t="shared" si="110"/>
        <v>11</v>
      </c>
      <c r="S652" s="119">
        <f t="shared" si="107"/>
        <v>11</v>
      </c>
    </row>
    <row r="653" spans="1:19">
      <c r="A653" s="119"/>
      <c r="E653" s="98">
        <f t="shared" si="101"/>
        <v>652</v>
      </c>
      <c r="F653" s="99"/>
      <c r="K653" s="114">
        <f t="shared" si="108"/>
        <v>31.604799632355885</v>
      </c>
      <c r="L653" s="115">
        <f t="shared" si="109"/>
        <v>31.653799632355884</v>
      </c>
      <c r="M653" s="98">
        <f t="shared" si="102"/>
        <v>31.604299632355886</v>
      </c>
      <c r="N653" s="116">
        <f t="shared" si="103"/>
        <v>31.654299632355883</v>
      </c>
      <c r="O653" s="117">
        <f t="shared" si="104"/>
        <v>31.629299632355885</v>
      </c>
      <c r="P653" s="98">
        <f t="shared" si="105"/>
        <v>0</v>
      </c>
      <c r="Q653" s="118">
        <f t="shared" si="106"/>
        <v>0</v>
      </c>
      <c r="R653" s="98">
        <f t="shared" si="110"/>
        <v>11</v>
      </c>
      <c r="S653" s="119">
        <f t="shared" si="107"/>
        <v>11</v>
      </c>
    </row>
    <row r="654" spans="1:19">
      <c r="A654" s="119"/>
      <c r="E654" s="98">
        <f t="shared" si="101"/>
        <v>653</v>
      </c>
      <c r="F654" s="99"/>
      <c r="K654" s="114">
        <f t="shared" si="108"/>
        <v>31.654799632355886</v>
      </c>
      <c r="L654" s="115">
        <f t="shared" si="109"/>
        <v>31.703799632355885</v>
      </c>
      <c r="M654" s="98">
        <f t="shared" si="102"/>
        <v>31.654299632355887</v>
      </c>
      <c r="N654" s="116">
        <f t="shared" si="103"/>
        <v>31.704299632355884</v>
      </c>
      <c r="O654" s="117">
        <f t="shared" si="104"/>
        <v>31.679299632355885</v>
      </c>
      <c r="P654" s="98">
        <f t="shared" si="105"/>
        <v>0</v>
      </c>
      <c r="Q654" s="118">
        <f t="shared" si="106"/>
        <v>0</v>
      </c>
      <c r="R654" s="98">
        <f t="shared" si="110"/>
        <v>11</v>
      </c>
      <c r="S654" s="119">
        <f t="shared" si="107"/>
        <v>11</v>
      </c>
    </row>
    <row r="655" spans="1:19">
      <c r="A655" s="119"/>
      <c r="E655" s="98">
        <f t="shared" si="101"/>
        <v>654</v>
      </c>
      <c r="F655" s="99"/>
      <c r="K655" s="114">
        <f t="shared" si="108"/>
        <v>31.704799632355886</v>
      </c>
      <c r="L655" s="115">
        <f t="shared" si="109"/>
        <v>31.753799632355886</v>
      </c>
      <c r="M655" s="98">
        <f t="shared" si="102"/>
        <v>31.704299632355887</v>
      </c>
      <c r="N655" s="116">
        <f t="shared" si="103"/>
        <v>31.754299632355885</v>
      </c>
      <c r="O655" s="117">
        <f t="shared" si="104"/>
        <v>31.729299632355886</v>
      </c>
      <c r="P655" s="98">
        <f t="shared" si="105"/>
        <v>0</v>
      </c>
      <c r="Q655" s="118">
        <f t="shared" si="106"/>
        <v>0</v>
      </c>
      <c r="R655" s="98">
        <f t="shared" si="110"/>
        <v>11</v>
      </c>
      <c r="S655" s="119">
        <f t="shared" si="107"/>
        <v>11</v>
      </c>
    </row>
    <row r="656" spans="1:19">
      <c r="A656" s="119"/>
      <c r="E656" s="98">
        <f t="shared" si="101"/>
        <v>655</v>
      </c>
      <c r="F656" s="99"/>
      <c r="K656" s="114">
        <f t="shared" si="108"/>
        <v>31.754799632355887</v>
      </c>
      <c r="L656" s="115">
        <f t="shared" si="109"/>
        <v>31.803799632355886</v>
      </c>
      <c r="M656" s="98">
        <f t="shared" si="102"/>
        <v>31.754299632355888</v>
      </c>
      <c r="N656" s="116">
        <f t="shared" si="103"/>
        <v>31.804299632355885</v>
      </c>
      <c r="O656" s="117">
        <f t="shared" si="104"/>
        <v>31.779299632355887</v>
      </c>
      <c r="P656" s="98">
        <f t="shared" si="105"/>
        <v>0</v>
      </c>
      <c r="Q656" s="118">
        <f t="shared" si="106"/>
        <v>0</v>
      </c>
      <c r="R656" s="98">
        <f t="shared" si="110"/>
        <v>11</v>
      </c>
      <c r="S656" s="119">
        <f t="shared" si="107"/>
        <v>11</v>
      </c>
    </row>
    <row r="657" spans="1:19">
      <c r="A657" s="119"/>
      <c r="E657" s="98">
        <f t="shared" si="101"/>
        <v>656</v>
      </c>
      <c r="F657" s="99"/>
      <c r="K657" s="114">
        <f t="shared" si="108"/>
        <v>31.804799632355888</v>
      </c>
      <c r="L657" s="115">
        <f t="shared" si="109"/>
        <v>31.853799632355887</v>
      </c>
      <c r="M657" s="98">
        <f t="shared" si="102"/>
        <v>31.804299632355889</v>
      </c>
      <c r="N657" s="116">
        <f t="shared" si="103"/>
        <v>31.854299632355886</v>
      </c>
      <c r="O657" s="117">
        <f t="shared" si="104"/>
        <v>31.829299632355887</v>
      </c>
      <c r="P657" s="98">
        <f t="shared" si="105"/>
        <v>0</v>
      </c>
      <c r="Q657" s="118">
        <f t="shared" si="106"/>
        <v>0</v>
      </c>
      <c r="R657" s="98">
        <f t="shared" si="110"/>
        <v>11</v>
      </c>
      <c r="S657" s="119">
        <f t="shared" si="107"/>
        <v>11</v>
      </c>
    </row>
    <row r="658" spans="1:19">
      <c r="A658" s="119"/>
      <c r="E658" s="98">
        <f t="shared" si="101"/>
        <v>657</v>
      </c>
      <c r="F658" s="99"/>
      <c r="K658" s="114">
        <f t="shared" si="108"/>
        <v>31.854799632355888</v>
      </c>
      <c r="L658" s="115">
        <f t="shared" si="109"/>
        <v>31.903799632355888</v>
      </c>
      <c r="M658" s="98">
        <f t="shared" si="102"/>
        <v>31.85429963235589</v>
      </c>
      <c r="N658" s="116">
        <f t="shared" si="103"/>
        <v>31.904299632355887</v>
      </c>
      <c r="O658" s="117">
        <f t="shared" si="104"/>
        <v>31.879299632355888</v>
      </c>
      <c r="P658" s="98">
        <f t="shared" si="105"/>
        <v>0</v>
      </c>
      <c r="Q658" s="118">
        <f t="shared" si="106"/>
        <v>0</v>
      </c>
      <c r="R658" s="98">
        <f t="shared" si="110"/>
        <v>11</v>
      </c>
      <c r="S658" s="119">
        <f t="shared" si="107"/>
        <v>11</v>
      </c>
    </row>
    <row r="659" spans="1:19">
      <c r="A659" s="119"/>
      <c r="E659" s="98">
        <f t="shared" si="101"/>
        <v>658</v>
      </c>
      <c r="F659" s="99"/>
      <c r="K659" s="114">
        <f t="shared" si="108"/>
        <v>31.904799632355889</v>
      </c>
      <c r="L659" s="115">
        <f t="shared" si="109"/>
        <v>31.953799632355889</v>
      </c>
      <c r="M659" s="98">
        <f t="shared" si="102"/>
        <v>31.90429963235589</v>
      </c>
      <c r="N659" s="116">
        <f t="shared" si="103"/>
        <v>31.954299632355887</v>
      </c>
      <c r="O659" s="117">
        <f t="shared" si="104"/>
        <v>31.929299632355889</v>
      </c>
      <c r="P659" s="98">
        <f t="shared" si="105"/>
        <v>0</v>
      </c>
      <c r="Q659" s="118">
        <f t="shared" si="106"/>
        <v>0</v>
      </c>
      <c r="R659" s="98">
        <f t="shared" si="110"/>
        <v>11</v>
      </c>
      <c r="S659" s="119">
        <f t="shared" si="107"/>
        <v>11</v>
      </c>
    </row>
    <row r="660" spans="1:19">
      <c r="A660" s="119"/>
      <c r="E660" s="98">
        <f t="shared" si="101"/>
        <v>659</v>
      </c>
      <c r="F660" s="99"/>
      <c r="K660" s="114">
        <f t="shared" si="108"/>
        <v>31.95479963235589</v>
      </c>
      <c r="L660" s="115">
        <f t="shared" si="109"/>
        <v>32.003799632355893</v>
      </c>
      <c r="M660" s="98">
        <f t="shared" si="102"/>
        <v>31.954299632355891</v>
      </c>
      <c r="N660" s="116">
        <f t="shared" si="103"/>
        <v>32.004299632355895</v>
      </c>
      <c r="O660" s="117">
        <f t="shared" si="104"/>
        <v>31.97929963235589</v>
      </c>
      <c r="P660" s="98">
        <f t="shared" si="105"/>
        <v>0</v>
      </c>
      <c r="Q660" s="118">
        <f t="shared" si="106"/>
        <v>0</v>
      </c>
      <c r="R660" s="98">
        <f t="shared" si="110"/>
        <v>11</v>
      </c>
      <c r="S660" s="119">
        <f t="shared" si="107"/>
        <v>11</v>
      </c>
    </row>
    <row r="661" spans="1:19">
      <c r="A661" s="119"/>
      <c r="E661" s="98">
        <f t="shared" si="101"/>
        <v>660</v>
      </c>
      <c r="F661" s="99"/>
      <c r="K661" s="114">
        <f t="shared" si="108"/>
        <v>32.004799632355891</v>
      </c>
      <c r="L661" s="115">
        <f t="shared" si="109"/>
        <v>32.05379963235589</v>
      </c>
      <c r="M661" s="98">
        <f t="shared" si="102"/>
        <v>32.004299632355888</v>
      </c>
      <c r="N661" s="116">
        <f t="shared" si="103"/>
        <v>32.054299632355892</v>
      </c>
      <c r="O661" s="117">
        <f t="shared" si="104"/>
        <v>32.029299632355887</v>
      </c>
      <c r="P661" s="98">
        <f t="shared" si="105"/>
        <v>0</v>
      </c>
      <c r="Q661" s="118">
        <f t="shared" si="106"/>
        <v>0</v>
      </c>
      <c r="R661" s="98">
        <f t="shared" si="110"/>
        <v>11</v>
      </c>
      <c r="S661" s="119">
        <f t="shared" si="107"/>
        <v>11</v>
      </c>
    </row>
    <row r="662" spans="1:19">
      <c r="A662" s="119"/>
      <c r="E662" s="98">
        <f t="shared" si="101"/>
        <v>661</v>
      </c>
      <c r="F662" s="99"/>
      <c r="K662" s="114">
        <f t="shared" si="108"/>
        <v>32.054799632355888</v>
      </c>
      <c r="L662" s="115">
        <f t="shared" si="109"/>
        <v>32.103799632355887</v>
      </c>
      <c r="M662" s="98">
        <f t="shared" si="102"/>
        <v>32.054299632355885</v>
      </c>
      <c r="N662" s="116">
        <f t="shared" si="103"/>
        <v>32.10429963235589</v>
      </c>
      <c r="O662" s="117">
        <f t="shared" si="104"/>
        <v>32.079299632355884</v>
      </c>
      <c r="P662" s="98">
        <f t="shared" si="105"/>
        <v>0</v>
      </c>
      <c r="Q662" s="118">
        <f t="shared" si="106"/>
        <v>0</v>
      </c>
      <c r="R662" s="98">
        <f t="shared" si="110"/>
        <v>11</v>
      </c>
      <c r="S662" s="119">
        <f t="shared" si="107"/>
        <v>11</v>
      </c>
    </row>
    <row r="663" spans="1:19">
      <c r="A663" s="119"/>
      <c r="E663" s="98">
        <f t="shared" si="101"/>
        <v>662</v>
      </c>
      <c r="F663" s="99"/>
      <c r="K663" s="114">
        <f t="shared" si="108"/>
        <v>32.104799632355885</v>
      </c>
      <c r="L663" s="115">
        <f t="shared" si="109"/>
        <v>32.153799632355884</v>
      </c>
      <c r="M663" s="98">
        <f t="shared" si="102"/>
        <v>32.104299632355882</v>
      </c>
      <c r="N663" s="116">
        <f t="shared" si="103"/>
        <v>32.154299632355887</v>
      </c>
      <c r="O663" s="117">
        <f t="shared" si="104"/>
        <v>32.129299632355881</v>
      </c>
      <c r="P663" s="98">
        <f t="shared" si="105"/>
        <v>0</v>
      </c>
      <c r="Q663" s="118">
        <f t="shared" si="106"/>
        <v>0</v>
      </c>
      <c r="R663" s="98">
        <f t="shared" si="110"/>
        <v>11</v>
      </c>
      <c r="S663" s="119">
        <f t="shared" si="107"/>
        <v>11</v>
      </c>
    </row>
    <row r="664" spans="1:19">
      <c r="A664" s="119"/>
      <c r="E664" s="98">
        <f t="shared" si="101"/>
        <v>663</v>
      </c>
      <c r="F664" s="99"/>
      <c r="K664" s="114">
        <f t="shared" si="108"/>
        <v>32.154799632355882</v>
      </c>
      <c r="L664" s="115">
        <f t="shared" si="109"/>
        <v>32.203799632355881</v>
      </c>
      <c r="M664" s="98">
        <f t="shared" si="102"/>
        <v>32.15429963235588</v>
      </c>
      <c r="N664" s="116">
        <f t="shared" si="103"/>
        <v>32.204299632355884</v>
      </c>
      <c r="O664" s="117">
        <f t="shared" si="104"/>
        <v>32.179299632355878</v>
      </c>
      <c r="P664" s="98">
        <f t="shared" si="105"/>
        <v>0</v>
      </c>
      <c r="Q664" s="118">
        <f t="shared" si="106"/>
        <v>0</v>
      </c>
      <c r="R664" s="98">
        <f t="shared" si="110"/>
        <v>11</v>
      </c>
      <c r="S664" s="119">
        <f t="shared" si="107"/>
        <v>11</v>
      </c>
    </row>
    <row r="665" spans="1:19">
      <c r="A665" s="119"/>
      <c r="E665" s="98">
        <f t="shared" si="101"/>
        <v>664</v>
      </c>
      <c r="F665" s="99"/>
      <c r="K665" s="114">
        <f t="shared" si="108"/>
        <v>32.204799632355879</v>
      </c>
      <c r="L665" s="115">
        <f t="shared" si="109"/>
        <v>32.253799632355879</v>
      </c>
      <c r="M665" s="98">
        <f t="shared" si="102"/>
        <v>32.204299632355877</v>
      </c>
      <c r="N665" s="116">
        <f t="shared" si="103"/>
        <v>32.254299632355881</v>
      </c>
      <c r="O665" s="117">
        <f t="shared" si="104"/>
        <v>32.229299632355875</v>
      </c>
      <c r="P665" s="98">
        <f t="shared" si="105"/>
        <v>0</v>
      </c>
      <c r="Q665" s="118">
        <f t="shared" si="106"/>
        <v>0</v>
      </c>
      <c r="R665" s="98">
        <f t="shared" si="110"/>
        <v>11</v>
      </c>
      <c r="S665" s="119">
        <f t="shared" si="107"/>
        <v>11</v>
      </c>
    </row>
    <row r="666" spans="1:19">
      <c r="A666" s="119"/>
      <c r="E666" s="98">
        <f t="shared" si="101"/>
        <v>665</v>
      </c>
      <c r="F666" s="99"/>
      <c r="K666" s="114">
        <f t="shared" si="108"/>
        <v>32.254799632355876</v>
      </c>
      <c r="L666" s="115">
        <f t="shared" si="109"/>
        <v>32.303799632355876</v>
      </c>
      <c r="M666" s="98">
        <f t="shared" si="102"/>
        <v>32.254299632355874</v>
      </c>
      <c r="N666" s="116">
        <f t="shared" si="103"/>
        <v>32.304299632355878</v>
      </c>
      <c r="O666" s="117">
        <f t="shared" si="104"/>
        <v>32.279299632355873</v>
      </c>
      <c r="P666" s="98">
        <f t="shared" si="105"/>
        <v>0</v>
      </c>
      <c r="Q666" s="118">
        <f t="shared" si="106"/>
        <v>0</v>
      </c>
      <c r="R666" s="98">
        <f t="shared" si="110"/>
        <v>11</v>
      </c>
      <c r="S666" s="119">
        <f t="shared" si="107"/>
        <v>11</v>
      </c>
    </row>
    <row r="667" spans="1:19">
      <c r="A667" s="119"/>
      <c r="E667" s="98">
        <f t="shared" si="101"/>
        <v>666</v>
      </c>
      <c r="F667" s="99"/>
      <c r="K667" s="114">
        <f t="shared" si="108"/>
        <v>32.304799632355873</v>
      </c>
      <c r="L667" s="115">
        <f t="shared" si="109"/>
        <v>32.353799632355873</v>
      </c>
      <c r="M667" s="98">
        <f t="shared" si="102"/>
        <v>32.304299632355871</v>
      </c>
      <c r="N667" s="116">
        <f t="shared" si="103"/>
        <v>32.354299632355875</v>
      </c>
      <c r="O667" s="117">
        <f t="shared" si="104"/>
        <v>32.32929963235587</v>
      </c>
      <c r="P667" s="98">
        <f t="shared" si="105"/>
        <v>0</v>
      </c>
      <c r="Q667" s="118">
        <f t="shared" si="106"/>
        <v>0</v>
      </c>
      <c r="R667" s="98">
        <f t="shared" si="110"/>
        <v>11</v>
      </c>
      <c r="S667" s="119">
        <f t="shared" si="107"/>
        <v>11</v>
      </c>
    </row>
    <row r="668" spans="1:19">
      <c r="A668" s="119"/>
      <c r="E668" s="98">
        <f t="shared" si="101"/>
        <v>667</v>
      </c>
      <c r="F668" s="99"/>
      <c r="K668" s="114">
        <f t="shared" si="108"/>
        <v>32.354799632355871</v>
      </c>
      <c r="L668" s="115">
        <f t="shared" si="109"/>
        <v>32.40379963235587</v>
      </c>
      <c r="M668" s="98">
        <f t="shared" si="102"/>
        <v>32.354299632355868</v>
      </c>
      <c r="N668" s="116">
        <f t="shared" si="103"/>
        <v>32.404299632355873</v>
      </c>
      <c r="O668" s="117">
        <f t="shared" si="104"/>
        <v>32.379299632355867</v>
      </c>
      <c r="P668" s="98">
        <f t="shared" si="105"/>
        <v>0</v>
      </c>
      <c r="Q668" s="118">
        <f t="shared" si="106"/>
        <v>0</v>
      </c>
      <c r="R668" s="98">
        <f t="shared" si="110"/>
        <v>11</v>
      </c>
      <c r="S668" s="119">
        <f t="shared" si="107"/>
        <v>11</v>
      </c>
    </row>
    <row r="669" spans="1:19">
      <c r="A669" s="119"/>
      <c r="E669" s="98">
        <f t="shared" si="101"/>
        <v>668</v>
      </c>
      <c r="F669" s="99"/>
      <c r="K669" s="114">
        <f t="shared" si="108"/>
        <v>32.404799632355868</v>
      </c>
      <c r="L669" s="115">
        <f t="shared" si="109"/>
        <v>32.453799632355867</v>
      </c>
      <c r="M669" s="98">
        <f t="shared" si="102"/>
        <v>32.404299632355865</v>
      </c>
      <c r="N669" s="116">
        <f t="shared" si="103"/>
        <v>32.45429963235587</v>
      </c>
      <c r="O669" s="117">
        <f t="shared" si="104"/>
        <v>32.429299632355864</v>
      </c>
      <c r="P669" s="98">
        <f t="shared" si="105"/>
        <v>0</v>
      </c>
      <c r="Q669" s="118">
        <f t="shared" si="106"/>
        <v>0</v>
      </c>
      <c r="R669" s="98">
        <f t="shared" si="110"/>
        <v>11</v>
      </c>
      <c r="S669" s="119">
        <f t="shared" si="107"/>
        <v>11</v>
      </c>
    </row>
    <row r="670" spans="1:19">
      <c r="A670" s="119"/>
      <c r="E670" s="98">
        <f t="shared" si="101"/>
        <v>669</v>
      </c>
      <c r="F670" s="99"/>
      <c r="K670" s="114">
        <f t="shared" si="108"/>
        <v>32.454799632355865</v>
      </c>
      <c r="L670" s="115">
        <f t="shared" si="109"/>
        <v>32.503799632355864</v>
      </c>
      <c r="M670" s="98">
        <f t="shared" si="102"/>
        <v>32.454299632355863</v>
      </c>
      <c r="N670" s="116">
        <f t="shared" si="103"/>
        <v>32.504299632355867</v>
      </c>
      <c r="O670" s="117">
        <f t="shared" si="104"/>
        <v>32.479299632355861</v>
      </c>
      <c r="P670" s="98">
        <f t="shared" si="105"/>
        <v>0</v>
      </c>
      <c r="Q670" s="118">
        <f t="shared" si="106"/>
        <v>0</v>
      </c>
      <c r="R670" s="98">
        <f t="shared" si="110"/>
        <v>11</v>
      </c>
      <c r="S670" s="119">
        <f t="shared" si="107"/>
        <v>11</v>
      </c>
    </row>
    <row r="671" spans="1:19">
      <c r="A671" s="119"/>
      <c r="E671" s="98">
        <f t="shared" si="101"/>
        <v>670</v>
      </c>
      <c r="F671" s="99"/>
      <c r="K671" s="114">
        <f t="shared" si="108"/>
        <v>32.504799632355862</v>
      </c>
      <c r="L671" s="115">
        <f t="shared" si="109"/>
        <v>32.553799632355862</v>
      </c>
      <c r="M671" s="98">
        <f t="shared" si="102"/>
        <v>32.50429963235586</v>
      </c>
      <c r="N671" s="116">
        <f t="shared" si="103"/>
        <v>32.554299632355864</v>
      </c>
      <c r="O671" s="117">
        <f t="shared" si="104"/>
        <v>32.529299632355858</v>
      </c>
      <c r="P671" s="98">
        <f t="shared" si="105"/>
        <v>0</v>
      </c>
      <c r="Q671" s="118">
        <f t="shared" si="106"/>
        <v>0</v>
      </c>
      <c r="R671" s="98">
        <f t="shared" si="110"/>
        <v>11</v>
      </c>
      <c r="S671" s="119">
        <f t="shared" si="107"/>
        <v>11</v>
      </c>
    </row>
    <row r="672" spans="1:19">
      <c r="A672" s="119"/>
      <c r="E672" s="98">
        <f t="shared" si="101"/>
        <v>671</v>
      </c>
      <c r="F672" s="99"/>
      <c r="K672" s="114">
        <f t="shared" si="108"/>
        <v>32.554799632355859</v>
      </c>
      <c r="L672" s="115">
        <f t="shared" si="109"/>
        <v>32.603799632355859</v>
      </c>
      <c r="M672" s="98">
        <f t="shared" si="102"/>
        <v>32.554299632355857</v>
      </c>
      <c r="N672" s="116">
        <f t="shared" si="103"/>
        <v>32.604299632355861</v>
      </c>
      <c r="O672" s="117">
        <f t="shared" si="104"/>
        <v>32.579299632355855</v>
      </c>
      <c r="P672" s="98">
        <f t="shared" si="105"/>
        <v>0</v>
      </c>
      <c r="Q672" s="118">
        <f t="shared" si="106"/>
        <v>0</v>
      </c>
      <c r="R672" s="98">
        <f t="shared" si="110"/>
        <v>11</v>
      </c>
      <c r="S672" s="119">
        <f t="shared" si="107"/>
        <v>11</v>
      </c>
    </row>
    <row r="673" spans="1:19">
      <c r="A673" s="119"/>
      <c r="E673" s="98">
        <f t="shared" si="101"/>
        <v>672</v>
      </c>
      <c r="F673" s="99"/>
      <c r="K673" s="114">
        <f t="shared" si="108"/>
        <v>32.604799632355856</v>
      </c>
      <c r="L673" s="115">
        <f t="shared" si="109"/>
        <v>32.653799632355856</v>
      </c>
      <c r="M673" s="98">
        <f t="shared" si="102"/>
        <v>32.604299632355854</v>
      </c>
      <c r="N673" s="116">
        <f t="shared" si="103"/>
        <v>32.654299632355858</v>
      </c>
      <c r="O673" s="117">
        <f t="shared" si="104"/>
        <v>32.629299632355853</v>
      </c>
      <c r="P673" s="98">
        <f t="shared" si="105"/>
        <v>0</v>
      </c>
      <c r="Q673" s="118">
        <f t="shared" si="106"/>
        <v>0</v>
      </c>
      <c r="R673" s="98">
        <f t="shared" si="110"/>
        <v>11</v>
      </c>
      <c r="S673" s="119">
        <f t="shared" si="107"/>
        <v>11</v>
      </c>
    </row>
    <row r="674" spans="1:19">
      <c r="A674" s="119"/>
      <c r="E674" s="98">
        <f t="shared" si="101"/>
        <v>673</v>
      </c>
      <c r="F674" s="99"/>
      <c r="K674" s="114">
        <f t="shared" si="108"/>
        <v>32.654799632355854</v>
      </c>
      <c r="L674" s="115">
        <f t="shared" si="109"/>
        <v>32.703799632355853</v>
      </c>
      <c r="M674" s="98">
        <f t="shared" si="102"/>
        <v>32.654299632355851</v>
      </c>
      <c r="N674" s="116">
        <f t="shared" si="103"/>
        <v>32.704299632355855</v>
      </c>
      <c r="O674" s="117">
        <f t="shared" si="104"/>
        <v>32.67929963235585</v>
      </c>
      <c r="P674" s="98">
        <f t="shared" si="105"/>
        <v>0</v>
      </c>
      <c r="Q674" s="118">
        <f t="shared" si="106"/>
        <v>0</v>
      </c>
      <c r="R674" s="98">
        <f t="shared" si="110"/>
        <v>11</v>
      </c>
      <c r="S674" s="119">
        <f t="shared" si="107"/>
        <v>11</v>
      </c>
    </row>
    <row r="675" spans="1:19">
      <c r="A675" s="119"/>
      <c r="E675" s="98">
        <f t="shared" si="101"/>
        <v>674</v>
      </c>
      <c r="F675" s="99"/>
      <c r="K675" s="114">
        <f t="shared" si="108"/>
        <v>32.704799632355851</v>
      </c>
      <c r="L675" s="115">
        <f t="shared" si="109"/>
        <v>32.75379963235585</v>
      </c>
      <c r="M675" s="98">
        <f t="shared" si="102"/>
        <v>32.704299632355848</v>
      </c>
      <c r="N675" s="116">
        <f t="shared" si="103"/>
        <v>32.754299632355853</v>
      </c>
      <c r="O675" s="117">
        <f t="shared" si="104"/>
        <v>32.729299632355847</v>
      </c>
      <c r="P675" s="98">
        <f t="shared" si="105"/>
        <v>0</v>
      </c>
      <c r="Q675" s="118">
        <f t="shared" si="106"/>
        <v>0</v>
      </c>
      <c r="R675" s="98">
        <f t="shared" si="110"/>
        <v>11</v>
      </c>
      <c r="S675" s="119">
        <f t="shared" si="107"/>
        <v>11</v>
      </c>
    </row>
    <row r="676" spans="1:19">
      <c r="A676" s="119"/>
      <c r="E676" s="98">
        <f t="shared" si="101"/>
        <v>675</v>
      </c>
      <c r="F676" s="99"/>
      <c r="K676" s="114">
        <f t="shared" si="108"/>
        <v>32.754799632355848</v>
      </c>
      <c r="L676" s="115">
        <f t="shared" si="109"/>
        <v>32.803799632355847</v>
      </c>
      <c r="M676" s="98">
        <f t="shared" si="102"/>
        <v>32.754299632355846</v>
      </c>
      <c r="N676" s="116">
        <f t="shared" si="103"/>
        <v>32.80429963235585</v>
      </c>
      <c r="O676" s="117">
        <f t="shared" si="104"/>
        <v>32.779299632355844</v>
      </c>
      <c r="P676" s="98">
        <f t="shared" si="105"/>
        <v>0</v>
      </c>
      <c r="Q676" s="118">
        <f t="shared" si="106"/>
        <v>0</v>
      </c>
      <c r="R676" s="98">
        <f t="shared" si="110"/>
        <v>11</v>
      </c>
      <c r="S676" s="119">
        <f t="shared" si="107"/>
        <v>11</v>
      </c>
    </row>
    <row r="677" spans="1:19">
      <c r="A677" s="119"/>
      <c r="E677" s="98">
        <f t="shared" si="101"/>
        <v>676</v>
      </c>
      <c r="F677" s="99"/>
      <c r="K677" s="114">
        <f t="shared" si="108"/>
        <v>32.804799632355845</v>
      </c>
      <c r="L677" s="115">
        <f t="shared" si="109"/>
        <v>32.853799632355845</v>
      </c>
      <c r="M677" s="98">
        <f t="shared" si="102"/>
        <v>32.804299632355843</v>
      </c>
      <c r="N677" s="116">
        <f t="shared" si="103"/>
        <v>32.854299632355847</v>
      </c>
      <c r="O677" s="117">
        <f t="shared" si="104"/>
        <v>32.829299632355841</v>
      </c>
      <c r="P677" s="98">
        <f t="shared" si="105"/>
        <v>0</v>
      </c>
      <c r="Q677" s="118">
        <f t="shared" si="106"/>
        <v>0</v>
      </c>
      <c r="R677" s="98">
        <f t="shared" si="110"/>
        <v>11</v>
      </c>
      <c r="S677" s="119">
        <f t="shared" si="107"/>
        <v>11</v>
      </c>
    </row>
    <row r="678" spans="1:19">
      <c r="A678" s="119"/>
      <c r="E678" s="98">
        <f t="shared" si="101"/>
        <v>677</v>
      </c>
      <c r="F678" s="99"/>
      <c r="K678" s="114">
        <f t="shared" si="108"/>
        <v>32.854799632355842</v>
      </c>
      <c r="L678" s="115">
        <f t="shared" si="109"/>
        <v>32.903799632355842</v>
      </c>
      <c r="M678" s="98">
        <f t="shared" si="102"/>
        <v>32.85429963235584</v>
      </c>
      <c r="N678" s="116">
        <f t="shared" si="103"/>
        <v>32.904299632355844</v>
      </c>
      <c r="O678" s="117">
        <f t="shared" si="104"/>
        <v>32.879299632355838</v>
      </c>
      <c r="P678" s="98">
        <f t="shared" si="105"/>
        <v>0</v>
      </c>
      <c r="Q678" s="118">
        <f t="shared" si="106"/>
        <v>0</v>
      </c>
      <c r="R678" s="98">
        <f t="shared" si="110"/>
        <v>11</v>
      </c>
      <c r="S678" s="119">
        <f t="shared" si="107"/>
        <v>11</v>
      </c>
    </row>
    <row r="679" spans="1:19">
      <c r="A679" s="119"/>
      <c r="E679" s="98">
        <f t="shared" si="101"/>
        <v>678</v>
      </c>
      <c r="F679" s="99"/>
      <c r="K679" s="114">
        <f t="shared" si="108"/>
        <v>32.904799632355839</v>
      </c>
      <c r="L679" s="115">
        <f t="shared" si="109"/>
        <v>32.953799632355839</v>
      </c>
      <c r="M679" s="98">
        <f t="shared" si="102"/>
        <v>32.904299632355837</v>
      </c>
      <c r="N679" s="116">
        <f t="shared" si="103"/>
        <v>32.954299632355841</v>
      </c>
      <c r="O679" s="117">
        <f t="shared" si="104"/>
        <v>32.929299632355836</v>
      </c>
      <c r="P679" s="98">
        <f t="shared" si="105"/>
        <v>0</v>
      </c>
      <c r="Q679" s="118">
        <f t="shared" si="106"/>
        <v>0</v>
      </c>
      <c r="R679" s="98">
        <f t="shared" si="110"/>
        <v>11</v>
      </c>
      <c r="S679" s="119">
        <f t="shared" si="107"/>
        <v>11</v>
      </c>
    </row>
    <row r="680" spans="1:19">
      <c r="A680" s="119"/>
      <c r="E680" s="98">
        <f t="shared" si="101"/>
        <v>679</v>
      </c>
      <c r="F680" s="99"/>
      <c r="K680" s="114">
        <f t="shared" si="108"/>
        <v>32.954799632355837</v>
      </c>
      <c r="L680" s="115">
        <f t="shared" si="109"/>
        <v>33.003799632355836</v>
      </c>
      <c r="M680" s="98">
        <f t="shared" si="102"/>
        <v>32.954299632355834</v>
      </c>
      <c r="N680" s="116">
        <f t="shared" si="103"/>
        <v>33.004299632355838</v>
      </c>
      <c r="O680" s="117">
        <f t="shared" si="104"/>
        <v>32.979299632355833</v>
      </c>
      <c r="P680" s="98">
        <f t="shared" si="105"/>
        <v>0</v>
      </c>
      <c r="Q680" s="118">
        <f t="shared" si="106"/>
        <v>0</v>
      </c>
      <c r="R680" s="98">
        <f t="shared" si="110"/>
        <v>11</v>
      </c>
      <c r="S680" s="119">
        <f t="shared" si="107"/>
        <v>11</v>
      </c>
    </row>
    <row r="681" spans="1:19">
      <c r="A681" s="119"/>
      <c r="E681" s="98">
        <f t="shared" si="101"/>
        <v>680</v>
      </c>
      <c r="F681" s="99"/>
      <c r="K681" s="114">
        <f t="shared" si="108"/>
        <v>33.004799632355834</v>
      </c>
      <c r="L681" s="115">
        <f t="shared" si="109"/>
        <v>33.053799632355833</v>
      </c>
      <c r="M681" s="98">
        <f t="shared" si="102"/>
        <v>33.004299632355831</v>
      </c>
      <c r="N681" s="116">
        <f t="shared" si="103"/>
        <v>33.054299632355836</v>
      </c>
      <c r="O681" s="117">
        <f t="shared" si="104"/>
        <v>33.02929963235583</v>
      </c>
      <c r="P681" s="98">
        <f t="shared" si="105"/>
        <v>0</v>
      </c>
      <c r="Q681" s="118">
        <f t="shared" si="106"/>
        <v>0</v>
      </c>
      <c r="R681" s="98">
        <f t="shared" si="110"/>
        <v>11</v>
      </c>
      <c r="S681" s="119">
        <f t="shared" si="107"/>
        <v>11</v>
      </c>
    </row>
    <row r="682" spans="1:19">
      <c r="A682" s="119"/>
      <c r="E682" s="98">
        <f t="shared" si="101"/>
        <v>681</v>
      </c>
      <c r="F682" s="99"/>
      <c r="K682" s="114">
        <f t="shared" si="108"/>
        <v>33.054799632355831</v>
      </c>
      <c r="L682" s="115">
        <f t="shared" si="109"/>
        <v>33.10379963235583</v>
      </c>
      <c r="M682" s="98">
        <f t="shared" si="102"/>
        <v>33.054299632355828</v>
      </c>
      <c r="N682" s="116">
        <f t="shared" si="103"/>
        <v>33.104299632355833</v>
      </c>
      <c r="O682" s="117">
        <f t="shared" si="104"/>
        <v>33.079299632355827</v>
      </c>
      <c r="P682" s="98">
        <f t="shared" si="105"/>
        <v>0</v>
      </c>
      <c r="Q682" s="118">
        <f t="shared" si="106"/>
        <v>0</v>
      </c>
      <c r="R682" s="98">
        <f t="shared" si="110"/>
        <v>11</v>
      </c>
      <c r="S682" s="119">
        <f t="shared" si="107"/>
        <v>11</v>
      </c>
    </row>
    <row r="683" spans="1:19">
      <c r="A683" s="119"/>
      <c r="E683" s="98">
        <f t="shared" si="101"/>
        <v>682</v>
      </c>
      <c r="F683" s="99"/>
      <c r="K683" s="114">
        <f t="shared" si="108"/>
        <v>33.104799632355828</v>
      </c>
      <c r="L683" s="115">
        <f t="shared" si="109"/>
        <v>33.153799632355827</v>
      </c>
      <c r="M683" s="98">
        <f t="shared" si="102"/>
        <v>33.104299632355826</v>
      </c>
      <c r="N683" s="116">
        <f t="shared" si="103"/>
        <v>33.15429963235583</v>
      </c>
      <c r="O683" s="117">
        <f t="shared" si="104"/>
        <v>33.129299632355824</v>
      </c>
      <c r="P683" s="98">
        <f t="shared" si="105"/>
        <v>0</v>
      </c>
      <c r="Q683" s="118">
        <f t="shared" si="106"/>
        <v>0</v>
      </c>
      <c r="R683" s="98">
        <f t="shared" si="110"/>
        <v>11</v>
      </c>
      <c r="S683" s="119">
        <f t="shared" si="107"/>
        <v>11</v>
      </c>
    </row>
    <row r="684" spans="1:19">
      <c r="A684" s="119"/>
      <c r="E684" s="98">
        <f t="shared" si="101"/>
        <v>683</v>
      </c>
      <c r="F684" s="99"/>
      <c r="K684" s="114">
        <f t="shared" si="108"/>
        <v>33.154799632355825</v>
      </c>
      <c r="L684" s="115">
        <f t="shared" si="109"/>
        <v>33.203799632355825</v>
      </c>
      <c r="M684" s="98">
        <f t="shared" si="102"/>
        <v>33.154299632355823</v>
      </c>
      <c r="N684" s="116">
        <f t="shared" si="103"/>
        <v>33.204299632355827</v>
      </c>
      <c r="O684" s="117">
        <f t="shared" si="104"/>
        <v>33.179299632355821</v>
      </c>
      <c r="P684" s="98">
        <f t="shared" si="105"/>
        <v>0</v>
      </c>
      <c r="Q684" s="118">
        <f t="shared" si="106"/>
        <v>0</v>
      </c>
      <c r="R684" s="98">
        <f t="shared" si="110"/>
        <v>11</v>
      </c>
      <c r="S684" s="119">
        <f t="shared" si="107"/>
        <v>11</v>
      </c>
    </row>
    <row r="685" spans="1:19">
      <c r="A685" s="119"/>
      <c r="E685" s="98">
        <f t="shared" si="101"/>
        <v>684</v>
      </c>
      <c r="F685" s="99"/>
      <c r="K685" s="114">
        <f t="shared" si="108"/>
        <v>33.204799632355822</v>
      </c>
      <c r="L685" s="115">
        <f t="shared" si="109"/>
        <v>33.253799632355822</v>
      </c>
      <c r="M685" s="98">
        <f t="shared" si="102"/>
        <v>33.20429963235582</v>
      </c>
      <c r="N685" s="116">
        <f t="shared" si="103"/>
        <v>33.254299632355824</v>
      </c>
      <c r="O685" s="117">
        <f t="shared" si="104"/>
        <v>33.229299632355819</v>
      </c>
      <c r="P685" s="98">
        <f t="shared" si="105"/>
        <v>0</v>
      </c>
      <c r="Q685" s="118">
        <f t="shared" si="106"/>
        <v>0</v>
      </c>
      <c r="R685" s="98">
        <f t="shared" si="110"/>
        <v>11</v>
      </c>
      <c r="S685" s="119">
        <f t="shared" si="107"/>
        <v>11</v>
      </c>
    </row>
    <row r="686" spans="1:19">
      <c r="A686" s="119"/>
      <c r="E686" s="98">
        <f t="shared" si="101"/>
        <v>685</v>
      </c>
      <c r="F686" s="99"/>
      <c r="K686" s="114">
        <f t="shared" si="108"/>
        <v>33.254799632355819</v>
      </c>
      <c r="L686" s="115">
        <f t="shared" si="109"/>
        <v>33.303799632355819</v>
      </c>
      <c r="M686" s="98">
        <f t="shared" si="102"/>
        <v>33.254299632355817</v>
      </c>
      <c r="N686" s="116">
        <f t="shared" si="103"/>
        <v>33.304299632355821</v>
      </c>
      <c r="O686" s="117">
        <f t="shared" si="104"/>
        <v>33.279299632355816</v>
      </c>
      <c r="P686" s="98">
        <f t="shared" si="105"/>
        <v>0</v>
      </c>
      <c r="Q686" s="118">
        <f t="shared" si="106"/>
        <v>0</v>
      </c>
      <c r="R686" s="98">
        <f t="shared" si="110"/>
        <v>11</v>
      </c>
      <c r="S686" s="119">
        <f t="shared" si="107"/>
        <v>11</v>
      </c>
    </row>
    <row r="687" spans="1:19">
      <c r="A687" s="119"/>
      <c r="E687" s="98">
        <f t="shared" si="101"/>
        <v>686</v>
      </c>
      <c r="F687" s="99"/>
      <c r="K687" s="114">
        <f t="shared" si="108"/>
        <v>33.304799632355817</v>
      </c>
      <c r="L687" s="115">
        <f t="shared" si="109"/>
        <v>33.353799632355816</v>
      </c>
      <c r="M687" s="98">
        <f t="shared" si="102"/>
        <v>33.304299632355814</v>
      </c>
      <c r="N687" s="116">
        <f t="shared" si="103"/>
        <v>33.354299632355819</v>
      </c>
      <c r="O687" s="117">
        <f t="shared" si="104"/>
        <v>33.329299632355813</v>
      </c>
      <c r="P687" s="98">
        <f t="shared" si="105"/>
        <v>0</v>
      </c>
      <c r="Q687" s="118">
        <f t="shared" si="106"/>
        <v>0</v>
      </c>
      <c r="R687" s="98">
        <f t="shared" si="110"/>
        <v>11</v>
      </c>
      <c r="S687" s="119">
        <f t="shared" si="107"/>
        <v>11</v>
      </c>
    </row>
    <row r="688" spans="1:19">
      <c r="A688" s="119"/>
      <c r="E688" s="98">
        <f t="shared" si="101"/>
        <v>687</v>
      </c>
      <c r="F688" s="99"/>
      <c r="K688" s="114">
        <f t="shared" si="108"/>
        <v>33.354799632355814</v>
      </c>
      <c r="L688" s="115">
        <f t="shared" si="109"/>
        <v>33.403799632355813</v>
      </c>
      <c r="M688" s="98">
        <f t="shared" si="102"/>
        <v>33.354299632355811</v>
      </c>
      <c r="N688" s="116">
        <f t="shared" si="103"/>
        <v>33.404299632355816</v>
      </c>
      <c r="O688" s="117">
        <f t="shared" si="104"/>
        <v>33.37929963235581</v>
      </c>
      <c r="P688" s="98">
        <f t="shared" si="105"/>
        <v>0</v>
      </c>
      <c r="Q688" s="118">
        <f t="shared" si="106"/>
        <v>0</v>
      </c>
      <c r="R688" s="98">
        <f t="shared" si="110"/>
        <v>11</v>
      </c>
      <c r="S688" s="119">
        <f t="shared" si="107"/>
        <v>11</v>
      </c>
    </row>
    <row r="689" spans="1:19">
      <c r="A689" s="119"/>
      <c r="E689" s="98">
        <f t="shared" si="101"/>
        <v>688</v>
      </c>
      <c r="F689" s="99"/>
      <c r="K689" s="114">
        <f t="shared" si="108"/>
        <v>33.404799632355811</v>
      </c>
      <c r="L689" s="115">
        <f t="shared" si="109"/>
        <v>33.45379963235581</v>
      </c>
      <c r="M689" s="98">
        <f t="shared" si="102"/>
        <v>33.404299632355809</v>
      </c>
      <c r="N689" s="116">
        <f t="shared" si="103"/>
        <v>33.454299632355813</v>
      </c>
      <c r="O689" s="117">
        <f t="shared" si="104"/>
        <v>33.429299632355807</v>
      </c>
      <c r="P689" s="98">
        <f t="shared" si="105"/>
        <v>0</v>
      </c>
      <c r="Q689" s="118">
        <f t="shared" si="106"/>
        <v>0</v>
      </c>
      <c r="R689" s="98">
        <f t="shared" si="110"/>
        <v>11</v>
      </c>
      <c r="S689" s="119">
        <f t="shared" si="107"/>
        <v>11</v>
      </c>
    </row>
    <row r="690" spans="1:19">
      <c r="A690" s="119"/>
      <c r="E690" s="98">
        <f t="shared" si="101"/>
        <v>689</v>
      </c>
      <c r="F690" s="99"/>
      <c r="K690" s="114">
        <f t="shared" si="108"/>
        <v>33.454799632355808</v>
      </c>
      <c r="L690" s="115">
        <f t="shared" si="109"/>
        <v>33.503799632355808</v>
      </c>
      <c r="M690" s="98">
        <f t="shared" si="102"/>
        <v>33.454299632355806</v>
      </c>
      <c r="N690" s="116">
        <f t="shared" si="103"/>
        <v>33.50429963235581</v>
      </c>
      <c r="O690" s="117">
        <f t="shared" si="104"/>
        <v>33.479299632355804</v>
      </c>
      <c r="P690" s="98">
        <f t="shared" si="105"/>
        <v>0</v>
      </c>
      <c r="Q690" s="118">
        <f t="shared" si="106"/>
        <v>0</v>
      </c>
      <c r="R690" s="98">
        <f t="shared" si="110"/>
        <v>11</v>
      </c>
      <c r="S690" s="119">
        <f t="shared" si="107"/>
        <v>11</v>
      </c>
    </row>
    <row r="691" spans="1:19">
      <c r="A691" s="119"/>
      <c r="E691" s="98">
        <f t="shared" si="101"/>
        <v>690</v>
      </c>
      <c r="F691" s="99"/>
      <c r="K691" s="114">
        <f t="shared" si="108"/>
        <v>33.504799632355805</v>
      </c>
      <c r="L691" s="115">
        <f t="shared" si="109"/>
        <v>33.553799632355805</v>
      </c>
      <c r="M691" s="98">
        <f t="shared" si="102"/>
        <v>33.504299632355803</v>
      </c>
      <c r="N691" s="116">
        <f t="shared" si="103"/>
        <v>33.554299632355807</v>
      </c>
      <c r="O691" s="117">
        <f t="shared" si="104"/>
        <v>33.529299632355801</v>
      </c>
      <c r="P691" s="98">
        <f t="shared" si="105"/>
        <v>0</v>
      </c>
      <c r="Q691" s="118">
        <f t="shared" si="106"/>
        <v>0</v>
      </c>
      <c r="R691" s="98">
        <f t="shared" si="110"/>
        <v>11</v>
      </c>
      <c r="S691" s="119">
        <f t="shared" si="107"/>
        <v>11</v>
      </c>
    </row>
    <row r="692" spans="1:19">
      <c r="A692" s="119"/>
      <c r="E692" s="98">
        <f t="shared" si="101"/>
        <v>691</v>
      </c>
      <c r="F692" s="99"/>
      <c r="K692" s="114">
        <f t="shared" si="108"/>
        <v>33.554799632355802</v>
      </c>
      <c r="L692" s="115">
        <f t="shared" si="109"/>
        <v>33.603799632355802</v>
      </c>
      <c r="M692" s="98">
        <f t="shared" si="102"/>
        <v>33.5542996323558</v>
      </c>
      <c r="N692" s="116">
        <f t="shared" si="103"/>
        <v>33.604299632355804</v>
      </c>
      <c r="O692" s="117">
        <f t="shared" si="104"/>
        <v>33.579299632355799</v>
      </c>
      <c r="P692" s="98">
        <f t="shared" si="105"/>
        <v>0</v>
      </c>
      <c r="Q692" s="118">
        <f t="shared" si="106"/>
        <v>0</v>
      </c>
      <c r="R692" s="98">
        <f t="shared" si="110"/>
        <v>11</v>
      </c>
      <c r="S692" s="119">
        <f t="shared" si="107"/>
        <v>11</v>
      </c>
    </row>
    <row r="693" spans="1:19">
      <c r="A693" s="119"/>
      <c r="E693" s="98">
        <f t="shared" si="101"/>
        <v>692</v>
      </c>
      <c r="F693" s="99"/>
      <c r="K693" s="114">
        <f t="shared" si="108"/>
        <v>33.6047996323558</v>
      </c>
      <c r="L693" s="115">
        <f t="shared" si="109"/>
        <v>33.653799632355799</v>
      </c>
      <c r="M693" s="98">
        <f t="shared" si="102"/>
        <v>33.604299632355797</v>
      </c>
      <c r="N693" s="116">
        <f t="shared" si="103"/>
        <v>33.654299632355801</v>
      </c>
      <c r="O693" s="117">
        <f t="shared" si="104"/>
        <v>33.629299632355796</v>
      </c>
      <c r="P693" s="98">
        <f t="shared" si="105"/>
        <v>0</v>
      </c>
      <c r="Q693" s="118">
        <f t="shared" si="106"/>
        <v>0</v>
      </c>
      <c r="R693" s="98">
        <f t="shared" si="110"/>
        <v>11</v>
      </c>
      <c r="S693" s="119">
        <f t="shared" si="107"/>
        <v>11</v>
      </c>
    </row>
    <row r="694" spans="1:19">
      <c r="A694" s="119"/>
      <c r="E694" s="98">
        <f t="shared" si="101"/>
        <v>693</v>
      </c>
      <c r="F694" s="99"/>
      <c r="K694" s="114">
        <f t="shared" si="108"/>
        <v>33.654799632355797</v>
      </c>
      <c r="L694" s="115">
        <f t="shared" si="109"/>
        <v>33.703799632355796</v>
      </c>
      <c r="M694" s="98">
        <f t="shared" si="102"/>
        <v>33.654299632355794</v>
      </c>
      <c r="N694" s="116">
        <f t="shared" si="103"/>
        <v>33.704299632355799</v>
      </c>
      <c r="O694" s="117">
        <f t="shared" si="104"/>
        <v>33.679299632355793</v>
      </c>
      <c r="P694" s="98">
        <f t="shared" si="105"/>
        <v>0</v>
      </c>
      <c r="Q694" s="118">
        <f t="shared" si="106"/>
        <v>0</v>
      </c>
      <c r="R694" s="98">
        <f t="shared" si="110"/>
        <v>11</v>
      </c>
      <c r="S694" s="119">
        <f t="shared" si="107"/>
        <v>11</v>
      </c>
    </row>
    <row r="695" spans="1:19">
      <c r="A695" s="119"/>
      <c r="E695" s="98">
        <f t="shared" si="101"/>
        <v>694</v>
      </c>
      <c r="F695" s="99"/>
      <c r="K695" s="114">
        <f t="shared" si="108"/>
        <v>33.704799632355794</v>
      </c>
      <c r="L695" s="115">
        <f t="shared" si="109"/>
        <v>33.753799632355793</v>
      </c>
      <c r="M695" s="98">
        <f t="shared" si="102"/>
        <v>33.704299632355792</v>
      </c>
      <c r="N695" s="116">
        <f t="shared" si="103"/>
        <v>33.754299632355796</v>
      </c>
      <c r="O695" s="117">
        <f t="shared" si="104"/>
        <v>33.72929963235579</v>
      </c>
      <c r="P695" s="98">
        <f t="shared" si="105"/>
        <v>0</v>
      </c>
      <c r="Q695" s="118">
        <f t="shared" si="106"/>
        <v>0</v>
      </c>
      <c r="R695" s="98">
        <f t="shared" si="110"/>
        <v>11</v>
      </c>
      <c r="S695" s="119">
        <f t="shared" si="107"/>
        <v>11</v>
      </c>
    </row>
    <row r="696" spans="1:19">
      <c r="A696" s="119"/>
      <c r="E696" s="98">
        <f t="shared" si="101"/>
        <v>695</v>
      </c>
      <c r="F696" s="99"/>
      <c r="K696" s="114">
        <f t="shared" si="108"/>
        <v>33.754799632355791</v>
      </c>
      <c r="L696" s="115">
        <f t="shared" si="109"/>
        <v>33.803799632355791</v>
      </c>
      <c r="M696" s="98">
        <f t="shared" si="102"/>
        <v>33.754299632355789</v>
      </c>
      <c r="N696" s="116">
        <f t="shared" si="103"/>
        <v>33.804299632355793</v>
      </c>
      <c r="O696" s="117">
        <f t="shared" si="104"/>
        <v>33.779299632355787</v>
      </c>
      <c r="P696" s="98">
        <f t="shared" si="105"/>
        <v>0</v>
      </c>
      <c r="Q696" s="118">
        <f t="shared" si="106"/>
        <v>0</v>
      </c>
      <c r="R696" s="98">
        <f t="shared" si="110"/>
        <v>11</v>
      </c>
      <c r="S696" s="119">
        <f t="shared" si="107"/>
        <v>11</v>
      </c>
    </row>
    <row r="697" spans="1:19">
      <c r="A697" s="119"/>
      <c r="E697" s="98">
        <f t="shared" si="101"/>
        <v>696</v>
      </c>
      <c r="F697" s="99"/>
      <c r="K697" s="114">
        <f t="shared" si="108"/>
        <v>33.804799632355788</v>
      </c>
      <c r="L697" s="115">
        <f t="shared" si="109"/>
        <v>33.853799632355788</v>
      </c>
      <c r="M697" s="98">
        <f t="shared" si="102"/>
        <v>33.804299632355786</v>
      </c>
      <c r="N697" s="116">
        <f t="shared" si="103"/>
        <v>33.85429963235579</v>
      </c>
      <c r="O697" s="117">
        <f t="shared" si="104"/>
        <v>33.829299632355784</v>
      </c>
      <c r="P697" s="98">
        <f t="shared" si="105"/>
        <v>0</v>
      </c>
      <c r="Q697" s="118">
        <f t="shared" si="106"/>
        <v>0</v>
      </c>
      <c r="R697" s="98">
        <f t="shared" si="110"/>
        <v>11</v>
      </c>
      <c r="S697" s="119">
        <f t="shared" si="107"/>
        <v>11</v>
      </c>
    </row>
    <row r="698" spans="1:19">
      <c r="A698" s="119"/>
      <c r="E698" s="98">
        <f t="shared" si="101"/>
        <v>697</v>
      </c>
      <c r="F698" s="99"/>
      <c r="K698" s="114">
        <f t="shared" si="108"/>
        <v>33.854799632355785</v>
      </c>
      <c r="L698" s="115">
        <f t="shared" si="109"/>
        <v>33.903799632355785</v>
      </c>
      <c r="M698" s="98">
        <f t="shared" si="102"/>
        <v>33.854299632355783</v>
      </c>
      <c r="N698" s="116">
        <f t="shared" si="103"/>
        <v>33.904299632355787</v>
      </c>
      <c r="O698" s="117">
        <f t="shared" si="104"/>
        <v>33.879299632355782</v>
      </c>
      <c r="P698" s="98">
        <f t="shared" si="105"/>
        <v>0</v>
      </c>
      <c r="Q698" s="118">
        <f t="shared" si="106"/>
        <v>0</v>
      </c>
      <c r="R698" s="98">
        <f t="shared" si="110"/>
        <v>11</v>
      </c>
      <c r="S698" s="119">
        <f t="shared" si="107"/>
        <v>11</v>
      </c>
    </row>
    <row r="699" spans="1:19">
      <c r="A699" s="119"/>
      <c r="E699" s="98">
        <f t="shared" si="101"/>
        <v>698</v>
      </c>
      <c r="F699" s="99"/>
      <c r="K699" s="114">
        <f t="shared" si="108"/>
        <v>33.904799632355783</v>
      </c>
      <c r="L699" s="115">
        <f t="shared" si="109"/>
        <v>33.953799632355782</v>
      </c>
      <c r="M699" s="98">
        <f t="shared" si="102"/>
        <v>33.90429963235578</v>
      </c>
      <c r="N699" s="116">
        <f t="shared" si="103"/>
        <v>33.954299632355784</v>
      </c>
      <c r="O699" s="117">
        <f t="shared" si="104"/>
        <v>33.929299632355779</v>
      </c>
      <c r="P699" s="98">
        <f t="shared" si="105"/>
        <v>0</v>
      </c>
      <c r="Q699" s="118">
        <f t="shared" si="106"/>
        <v>0</v>
      </c>
      <c r="R699" s="98">
        <f t="shared" si="110"/>
        <v>11</v>
      </c>
      <c r="S699" s="119">
        <f t="shared" si="107"/>
        <v>11</v>
      </c>
    </row>
    <row r="700" spans="1:19">
      <c r="A700" s="119"/>
      <c r="E700" s="98">
        <f t="shared" si="101"/>
        <v>699</v>
      </c>
      <c r="F700" s="99"/>
      <c r="K700" s="114">
        <f t="shared" si="108"/>
        <v>33.95479963235578</v>
      </c>
      <c r="L700" s="115">
        <f t="shared" si="109"/>
        <v>34.003799632355779</v>
      </c>
      <c r="M700" s="98">
        <f t="shared" si="102"/>
        <v>33.954299632355777</v>
      </c>
      <c r="N700" s="116">
        <f t="shared" si="103"/>
        <v>34.004299632355782</v>
      </c>
      <c r="O700" s="117">
        <f t="shared" si="104"/>
        <v>33.979299632355776</v>
      </c>
      <c r="P700" s="98">
        <f t="shared" si="105"/>
        <v>0</v>
      </c>
      <c r="Q700" s="118">
        <f t="shared" si="106"/>
        <v>0</v>
      </c>
      <c r="R700" s="98">
        <f t="shared" si="110"/>
        <v>11</v>
      </c>
      <c r="S700" s="119">
        <f t="shared" si="107"/>
        <v>11</v>
      </c>
    </row>
    <row r="701" spans="1:19">
      <c r="A701" s="119"/>
      <c r="E701" s="98">
        <f t="shared" si="101"/>
        <v>700</v>
      </c>
      <c r="F701" s="99"/>
      <c r="K701" s="114">
        <f t="shared" si="108"/>
        <v>34.004799632355777</v>
      </c>
      <c r="L701" s="115">
        <f t="shared" si="109"/>
        <v>34.053799632355776</v>
      </c>
      <c r="M701" s="98">
        <f t="shared" si="102"/>
        <v>34.004299632355774</v>
      </c>
      <c r="N701" s="116">
        <f t="shared" si="103"/>
        <v>34.054299632355779</v>
      </c>
      <c r="O701" s="117">
        <f t="shared" si="104"/>
        <v>34.029299632355773</v>
      </c>
      <c r="P701" s="98">
        <f t="shared" si="105"/>
        <v>0</v>
      </c>
      <c r="Q701" s="118">
        <f t="shared" si="106"/>
        <v>0</v>
      </c>
      <c r="R701" s="98">
        <f t="shared" si="110"/>
        <v>11</v>
      </c>
      <c r="S701" s="119">
        <f t="shared" si="107"/>
        <v>11</v>
      </c>
    </row>
    <row r="702" spans="1:19">
      <c r="A702" s="119"/>
      <c r="E702" s="98">
        <f t="shared" si="101"/>
        <v>701</v>
      </c>
      <c r="F702" s="99"/>
      <c r="K702" s="114">
        <f t="shared" si="108"/>
        <v>34.054799632355774</v>
      </c>
      <c r="L702" s="115">
        <f t="shared" si="109"/>
        <v>34.103799632355773</v>
      </c>
      <c r="M702" s="98">
        <f t="shared" si="102"/>
        <v>34.054299632355772</v>
      </c>
      <c r="N702" s="116">
        <f t="shared" si="103"/>
        <v>34.104299632355776</v>
      </c>
      <c r="O702" s="117">
        <f t="shared" si="104"/>
        <v>34.07929963235577</v>
      </c>
      <c r="P702" s="98">
        <f t="shared" si="105"/>
        <v>0</v>
      </c>
      <c r="Q702" s="118">
        <f t="shared" si="106"/>
        <v>0</v>
      </c>
      <c r="R702" s="98">
        <f t="shared" si="110"/>
        <v>11</v>
      </c>
      <c r="S702" s="119">
        <f t="shared" si="107"/>
        <v>11</v>
      </c>
    </row>
    <row r="703" spans="1:19">
      <c r="A703" s="119"/>
      <c r="E703" s="98">
        <f t="shared" si="101"/>
        <v>702</v>
      </c>
      <c r="F703" s="99"/>
      <c r="K703" s="114">
        <f t="shared" si="108"/>
        <v>34.104799632355771</v>
      </c>
      <c r="L703" s="115">
        <f t="shared" si="109"/>
        <v>34.153799632355771</v>
      </c>
      <c r="M703" s="98">
        <f t="shared" si="102"/>
        <v>34.104299632355769</v>
      </c>
      <c r="N703" s="116">
        <f t="shared" si="103"/>
        <v>34.154299632355773</v>
      </c>
      <c r="O703" s="117">
        <f t="shared" si="104"/>
        <v>34.129299632355767</v>
      </c>
      <c r="P703" s="98">
        <f t="shared" si="105"/>
        <v>0</v>
      </c>
      <c r="Q703" s="118">
        <f t="shared" si="106"/>
        <v>0</v>
      </c>
      <c r="R703" s="98">
        <f t="shared" si="110"/>
        <v>11</v>
      </c>
      <c r="S703" s="119">
        <f t="shared" si="107"/>
        <v>11</v>
      </c>
    </row>
    <row r="704" spans="1:19">
      <c r="A704" s="119"/>
      <c r="E704" s="98">
        <f t="shared" si="101"/>
        <v>703</v>
      </c>
      <c r="F704" s="99"/>
      <c r="K704" s="114">
        <f t="shared" si="108"/>
        <v>34.154799632355768</v>
      </c>
      <c r="L704" s="115">
        <f t="shared" si="109"/>
        <v>34.203799632355768</v>
      </c>
      <c r="M704" s="98">
        <f t="shared" si="102"/>
        <v>34.154299632355766</v>
      </c>
      <c r="N704" s="116">
        <f t="shared" si="103"/>
        <v>34.20429963235577</v>
      </c>
      <c r="O704" s="117">
        <f t="shared" si="104"/>
        <v>34.179299632355765</v>
      </c>
      <c r="P704" s="98">
        <f t="shared" si="105"/>
        <v>0</v>
      </c>
      <c r="Q704" s="118">
        <f t="shared" si="106"/>
        <v>0</v>
      </c>
      <c r="R704" s="98">
        <f t="shared" si="110"/>
        <v>11</v>
      </c>
      <c r="S704" s="119">
        <f t="shared" si="107"/>
        <v>11</v>
      </c>
    </row>
    <row r="705" spans="1:19">
      <c r="A705" s="119"/>
      <c r="E705" s="98">
        <f t="shared" si="101"/>
        <v>704</v>
      </c>
      <c r="F705" s="99"/>
      <c r="K705" s="114">
        <f t="shared" si="108"/>
        <v>34.204799632355765</v>
      </c>
      <c r="L705" s="115">
        <f t="shared" si="109"/>
        <v>34.253799632355765</v>
      </c>
      <c r="M705" s="98">
        <f t="shared" si="102"/>
        <v>34.204299632355763</v>
      </c>
      <c r="N705" s="116">
        <f t="shared" si="103"/>
        <v>34.254299632355767</v>
      </c>
      <c r="O705" s="117">
        <f t="shared" si="104"/>
        <v>34.229299632355762</v>
      </c>
      <c r="P705" s="98">
        <f t="shared" si="105"/>
        <v>0</v>
      </c>
      <c r="Q705" s="118">
        <f t="shared" si="106"/>
        <v>0</v>
      </c>
      <c r="R705" s="98">
        <f t="shared" si="110"/>
        <v>11</v>
      </c>
      <c r="S705" s="119">
        <f t="shared" si="107"/>
        <v>11</v>
      </c>
    </row>
    <row r="706" spans="1:19">
      <c r="A706" s="119"/>
      <c r="E706" s="98">
        <f t="shared" si="101"/>
        <v>705</v>
      </c>
      <c r="F706" s="99"/>
      <c r="K706" s="114">
        <f t="shared" si="108"/>
        <v>34.254799632355763</v>
      </c>
      <c r="L706" s="115">
        <f t="shared" si="109"/>
        <v>34.303799632355762</v>
      </c>
      <c r="M706" s="98">
        <f t="shared" si="102"/>
        <v>34.25429963235576</v>
      </c>
      <c r="N706" s="116">
        <f t="shared" si="103"/>
        <v>34.304299632355765</v>
      </c>
      <c r="O706" s="117">
        <f t="shared" si="104"/>
        <v>34.279299632355759</v>
      </c>
      <c r="P706" s="98">
        <f t="shared" si="105"/>
        <v>0</v>
      </c>
      <c r="Q706" s="118">
        <f t="shared" si="106"/>
        <v>0</v>
      </c>
      <c r="R706" s="98">
        <f t="shared" si="110"/>
        <v>11</v>
      </c>
      <c r="S706" s="119">
        <f t="shared" si="107"/>
        <v>11</v>
      </c>
    </row>
    <row r="707" spans="1:19">
      <c r="A707" s="119"/>
      <c r="E707" s="98">
        <f t="shared" si="101"/>
        <v>706</v>
      </c>
      <c r="F707" s="99"/>
      <c r="K707" s="114">
        <f t="shared" si="108"/>
        <v>34.30479963235576</v>
      </c>
      <c r="L707" s="115">
        <f t="shared" si="109"/>
        <v>34.353799632355759</v>
      </c>
      <c r="M707" s="98">
        <f t="shared" si="102"/>
        <v>34.304299632355757</v>
      </c>
      <c r="N707" s="116">
        <f t="shared" si="103"/>
        <v>34.354299632355762</v>
      </c>
      <c r="O707" s="117">
        <f t="shared" si="104"/>
        <v>34.329299632355756</v>
      </c>
      <c r="P707" s="98">
        <f t="shared" si="105"/>
        <v>0</v>
      </c>
      <c r="Q707" s="118">
        <f t="shared" si="106"/>
        <v>0</v>
      </c>
      <c r="R707" s="98">
        <f t="shared" si="110"/>
        <v>11</v>
      </c>
      <c r="S707" s="119">
        <f t="shared" si="107"/>
        <v>11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34.354799632355757</v>
      </c>
      <c r="L708" s="115">
        <f t="shared" si="109"/>
        <v>34.403799632355756</v>
      </c>
      <c r="M708" s="98">
        <f t="shared" si="102"/>
        <v>34.354299632355755</v>
      </c>
      <c r="N708" s="116">
        <f t="shared" si="103"/>
        <v>34.404299632355759</v>
      </c>
      <c r="O708" s="117">
        <f t="shared" si="104"/>
        <v>34.379299632355753</v>
      </c>
      <c r="P708" s="98">
        <f t="shared" si="105"/>
        <v>0</v>
      </c>
      <c r="Q708" s="118">
        <f t="shared" si="106"/>
        <v>0</v>
      </c>
      <c r="R708" s="98">
        <f t="shared" si="110"/>
        <v>11</v>
      </c>
      <c r="S708" s="119">
        <f t="shared" si="107"/>
        <v>11</v>
      </c>
    </row>
    <row r="709" spans="1:19">
      <c r="A709" s="119"/>
      <c r="E709" s="98">
        <f t="shared" si="111"/>
        <v>708</v>
      </c>
      <c r="F709" s="99"/>
      <c r="K709" s="114">
        <f t="shared" si="108"/>
        <v>34.404799632355754</v>
      </c>
      <c r="L709" s="115">
        <f t="shared" si="109"/>
        <v>34.453799632355754</v>
      </c>
      <c r="M709" s="98">
        <f t="shared" ref="M709:M772" si="112">K709-5*10^-(D$2+1)</f>
        <v>34.404299632355752</v>
      </c>
      <c r="N709" s="116">
        <f t="shared" ref="N709:N772" si="113">L709+5*10^-(D$2+1)</f>
        <v>34.454299632355756</v>
      </c>
      <c r="O709" s="117">
        <f t="shared" ref="O709:O772" si="114">AVERAGE(K709,L709)</f>
        <v>34.42929963235575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11</v>
      </c>
      <c r="S709" s="119">
        <f t="shared" ref="S709:S772" si="117">COUNTIF(F$2:F$5000,"&lt;="&amp;M709)</f>
        <v>11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34.454799632355751</v>
      </c>
      <c r="L710" s="115">
        <f t="shared" ref="L710:L773" si="119">K710+$I$4-POWER(10,-$D$2)</f>
        <v>34.503799632355751</v>
      </c>
      <c r="M710" s="98">
        <f t="shared" si="112"/>
        <v>34.454299632355749</v>
      </c>
      <c r="N710" s="116">
        <f t="shared" si="113"/>
        <v>34.504299632355753</v>
      </c>
      <c r="O710" s="117">
        <f t="shared" si="114"/>
        <v>34.479299632355747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11</v>
      </c>
      <c r="S710" s="119">
        <f t="shared" si="117"/>
        <v>11</v>
      </c>
    </row>
    <row r="711" spans="1:19">
      <c r="A711" s="119"/>
      <c r="E711" s="98">
        <f t="shared" si="111"/>
        <v>710</v>
      </c>
      <c r="F711" s="99"/>
      <c r="K711" s="114">
        <f t="shared" si="118"/>
        <v>34.504799632355748</v>
      </c>
      <c r="L711" s="115">
        <f t="shared" si="119"/>
        <v>34.553799632355748</v>
      </c>
      <c r="M711" s="98">
        <f t="shared" si="112"/>
        <v>34.504299632355746</v>
      </c>
      <c r="N711" s="116">
        <f t="shared" si="113"/>
        <v>34.55429963235575</v>
      </c>
      <c r="O711" s="117">
        <f t="shared" si="114"/>
        <v>34.529299632355745</v>
      </c>
      <c r="P711" s="98">
        <f t="shared" si="115"/>
        <v>0</v>
      </c>
      <c r="Q711" s="118">
        <f t="shared" si="116"/>
        <v>0</v>
      </c>
      <c r="R711" s="98">
        <f t="shared" si="120"/>
        <v>11</v>
      </c>
      <c r="S711" s="119">
        <f t="shared" si="117"/>
        <v>11</v>
      </c>
    </row>
    <row r="712" spans="1:19">
      <c r="A712" s="119"/>
      <c r="E712" s="98">
        <f t="shared" si="111"/>
        <v>711</v>
      </c>
      <c r="F712" s="99"/>
      <c r="K712" s="114">
        <f t="shared" si="118"/>
        <v>34.554799632355746</v>
      </c>
      <c r="L712" s="115">
        <f t="shared" si="119"/>
        <v>34.603799632355745</v>
      </c>
      <c r="M712" s="98">
        <f t="shared" si="112"/>
        <v>34.554299632355743</v>
      </c>
      <c r="N712" s="116">
        <f t="shared" si="113"/>
        <v>34.604299632355747</v>
      </c>
      <c r="O712" s="117">
        <f t="shared" si="114"/>
        <v>34.579299632355742</v>
      </c>
      <c r="P712" s="98">
        <f t="shared" si="115"/>
        <v>0</v>
      </c>
      <c r="Q712" s="118">
        <f t="shared" si="116"/>
        <v>0</v>
      </c>
      <c r="R712" s="98">
        <f t="shared" si="120"/>
        <v>11</v>
      </c>
      <c r="S712" s="119">
        <f t="shared" si="117"/>
        <v>11</v>
      </c>
    </row>
    <row r="713" spans="1:19">
      <c r="A713" s="119"/>
      <c r="E713" s="98">
        <f t="shared" si="111"/>
        <v>712</v>
      </c>
      <c r="F713" s="99"/>
      <c r="K713" s="114">
        <f t="shared" si="118"/>
        <v>34.604799632355743</v>
      </c>
      <c r="L713" s="115">
        <f t="shared" si="119"/>
        <v>34.653799632355742</v>
      </c>
      <c r="M713" s="98">
        <f t="shared" si="112"/>
        <v>34.60429963235574</v>
      </c>
      <c r="N713" s="116">
        <f t="shared" si="113"/>
        <v>34.654299632355745</v>
      </c>
      <c r="O713" s="117">
        <f t="shared" si="114"/>
        <v>34.629299632355739</v>
      </c>
      <c r="P713" s="98">
        <f t="shared" si="115"/>
        <v>0</v>
      </c>
      <c r="Q713" s="118">
        <f t="shared" si="116"/>
        <v>0</v>
      </c>
      <c r="R713" s="98">
        <f t="shared" si="120"/>
        <v>11</v>
      </c>
      <c r="S713" s="119">
        <f t="shared" si="117"/>
        <v>11</v>
      </c>
    </row>
    <row r="714" spans="1:19">
      <c r="A714" s="119"/>
      <c r="E714" s="98">
        <f t="shared" si="111"/>
        <v>713</v>
      </c>
      <c r="F714" s="99"/>
      <c r="K714" s="114">
        <f t="shared" si="118"/>
        <v>34.65479963235574</v>
      </c>
      <c r="L714" s="115">
        <f t="shared" si="119"/>
        <v>34.703799632355739</v>
      </c>
      <c r="M714" s="98">
        <f t="shared" si="112"/>
        <v>34.654299632355738</v>
      </c>
      <c r="N714" s="116">
        <f t="shared" si="113"/>
        <v>34.704299632355742</v>
      </c>
      <c r="O714" s="117">
        <f t="shared" si="114"/>
        <v>34.679299632355736</v>
      </c>
      <c r="P714" s="98">
        <f t="shared" si="115"/>
        <v>0</v>
      </c>
      <c r="Q714" s="118">
        <f t="shared" si="116"/>
        <v>0</v>
      </c>
      <c r="R714" s="98">
        <f t="shared" si="120"/>
        <v>11</v>
      </c>
      <c r="S714" s="119">
        <f t="shared" si="117"/>
        <v>11</v>
      </c>
    </row>
    <row r="715" spans="1:19">
      <c r="A715" s="119"/>
      <c r="E715" s="98">
        <f t="shared" si="111"/>
        <v>714</v>
      </c>
      <c r="F715" s="99"/>
      <c r="K715" s="114">
        <f t="shared" si="118"/>
        <v>34.704799632355737</v>
      </c>
      <c r="L715" s="115">
        <f t="shared" si="119"/>
        <v>34.753799632355737</v>
      </c>
      <c r="M715" s="98">
        <f t="shared" si="112"/>
        <v>34.704299632355735</v>
      </c>
      <c r="N715" s="116">
        <f t="shared" si="113"/>
        <v>34.754299632355739</v>
      </c>
      <c r="O715" s="117">
        <f t="shared" si="114"/>
        <v>34.729299632355733</v>
      </c>
      <c r="P715" s="98">
        <f t="shared" si="115"/>
        <v>0</v>
      </c>
      <c r="Q715" s="118">
        <f t="shared" si="116"/>
        <v>0</v>
      </c>
      <c r="R715" s="98">
        <f t="shared" si="120"/>
        <v>11</v>
      </c>
      <c r="S715" s="119">
        <f t="shared" si="117"/>
        <v>11</v>
      </c>
    </row>
    <row r="716" spans="1:19">
      <c r="A716" s="119"/>
      <c r="E716" s="98">
        <f t="shared" si="111"/>
        <v>715</v>
      </c>
      <c r="F716" s="99"/>
      <c r="K716" s="114">
        <f t="shared" si="118"/>
        <v>34.754799632355734</v>
      </c>
      <c r="L716" s="115">
        <f t="shared" si="119"/>
        <v>34.803799632355734</v>
      </c>
      <c r="M716" s="98">
        <f t="shared" si="112"/>
        <v>34.754299632355732</v>
      </c>
      <c r="N716" s="116">
        <f t="shared" si="113"/>
        <v>34.804299632355736</v>
      </c>
      <c r="O716" s="117">
        <f t="shared" si="114"/>
        <v>34.77929963235573</v>
      </c>
      <c r="P716" s="98">
        <f t="shared" si="115"/>
        <v>0</v>
      </c>
      <c r="Q716" s="118">
        <f t="shared" si="116"/>
        <v>0</v>
      </c>
      <c r="R716" s="98">
        <f t="shared" si="120"/>
        <v>11</v>
      </c>
      <c r="S716" s="119">
        <f t="shared" si="117"/>
        <v>11</v>
      </c>
    </row>
    <row r="717" spans="1:19">
      <c r="A717" s="119"/>
      <c r="E717" s="98">
        <f t="shared" si="111"/>
        <v>716</v>
      </c>
      <c r="F717" s="99"/>
      <c r="K717" s="114">
        <f t="shared" si="118"/>
        <v>34.804799632355731</v>
      </c>
      <c r="L717" s="115">
        <f t="shared" si="119"/>
        <v>34.853799632355731</v>
      </c>
      <c r="M717" s="98">
        <f t="shared" si="112"/>
        <v>34.804299632355729</v>
      </c>
      <c r="N717" s="116">
        <f t="shared" si="113"/>
        <v>34.854299632355733</v>
      </c>
      <c r="O717" s="117">
        <f t="shared" si="114"/>
        <v>34.829299632355728</v>
      </c>
      <c r="P717" s="98">
        <f t="shared" si="115"/>
        <v>0</v>
      </c>
      <c r="Q717" s="118">
        <f t="shared" si="116"/>
        <v>0</v>
      </c>
      <c r="R717" s="98">
        <f t="shared" si="120"/>
        <v>11</v>
      </c>
      <c r="S717" s="119">
        <f t="shared" si="117"/>
        <v>11</v>
      </c>
    </row>
    <row r="718" spans="1:19">
      <c r="A718" s="119"/>
      <c r="E718" s="98">
        <f t="shared" si="111"/>
        <v>717</v>
      </c>
      <c r="F718" s="99"/>
      <c r="K718" s="114">
        <f t="shared" si="118"/>
        <v>34.854799632355729</v>
      </c>
      <c r="L718" s="115">
        <f t="shared" si="119"/>
        <v>34.903799632355728</v>
      </c>
      <c r="M718" s="98">
        <f t="shared" si="112"/>
        <v>34.854299632355726</v>
      </c>
      <c r="N718" s="116">
        <f t="shared" si="113"/>
        <v>34.90429963235573</v>
      </c>
      <c r="O718" s="117">
        <f t="shared" si="114"/>
        <v>34.879299632355725</v>
      </c>
      <c r="P718" s="98">
        <f t="shared" si="115"/>
        <v>0</v>
      </c>
      <c r="Q718" s="118">
        <f t="shared" si="116"/>
        <v>0</v>
      </c>
      <c r="R718" s="98">
        <f t="shared" si="120"/>
        <v>11</v>
      </c>
      <c r="S718" s="119">
        <f t="shared" si="117"/>
        <v>11</v>
      </c>
    </row>
    <row r="719" spans="1:19">
      <c r="A719" s="119"/>
      <c r="E719" s="98">
        <f t="shared" si="111"/>
        <v>718</v>
      </c>
      <c r="F719" s="99"/>
      <c r="K719" s="114">
        <f t="shared" si="118"/>
        <v>34.904799632355726</v>
      </c>
      <c r="L719" s="115">
        <f t="shared" si="119"/>
        <v>34.953799632355725</v>
      </c>
      <c r="M719" s="98">
        <f t="shared" si="112"/>
        <v>34.904299632355723</v>
      </c>
      <c r="N719" s="116">
        <f t="shared" si="113"/>
        <v>34.954299632355728</v>
      </c>
      <c r="O719" s="117">
        <f t="shared" si="114"/>
        <v>34.929299632355722</v>
      </c>
      <c r="P719" s="98">
        <f t="shared" si="115"/>
        <v>0</v>
      </c>
      <c r="Q719" s="118">
        <f t="shared" si="116"/>
        <v>0</v>
      </c>
      <c r="R719" s="98">
        <f t="shared" si="120"/>
        <v>11</v>
      </c>
      <c r="S719" s="119">
        <f t="shared" si="117"/>
        <v>11</v>
      </c>
    </row>
    <row r="720" spans="1:19">
      <c r="A720" s="119"/>
      <c r="E720" s="98">
        <f t="shared" si="111"/>
        <v>719</v>
      </c>
      <c r="F720" s="99"/>
      <c r="K720" s="114">
        <f t="shared" si="118"/>
        <v>34.954799632355723</v>
      </c>
      <c r="L720" s="115">
        <f t="shared" si="119"/>
        <v>35.003799632355722</v>
      </c>
      <c r="M720" s="98">
        <f t="shared" si="112"/>
        <v>34.95429963235572</v>
      </c>
      <c r="N720" s="116">
        <f t="shared" si="113"/>
        <v>35.004299632355725</v>
      </c>
      <c r="O720" s="117">
        <f t="shared" si="114"/>
        <v>34.979299632355719</v>
      </c>
      <c r="P720" s="98">
        <f t="shared" si="115"/>
        <v>0</v>
      </c>
      <c r="Q720" s="118">
        <f t="shared" si="116"/>
        <v>0</v>
      </c>
      <c r="R720" s="98">
        <f t="shared" si="120"/>
        <v>11</v>
      </c>
      <c r="S720" s="119">
        <f t="shared" si="117"/>
        <v>11</v>
      </c>
    </row>
    <row r="721" spans="1:19">
      <c r="A721" s="119"/>
      <c r="E721" s="98">
        <f t="shared" si="111"/>
        <v>720</v>
      </c>
      <c r="F721" s="99"/>
      <c r="K721" s="114">
        <f t="shared" si="118"/>
        <v>35.00479963235572</v>
      </c>
      <c r="L721" s="115">
        <f t="shared" si="119"/>
        <v>35.053799632355719</v>
      </c>
      <c r="M721" s="98">
        <f t="shared" si="112"/>
        <v>35.004299632355718</v>
      </c>
      <c r="N721" s="116">
        <f t="shared" si="113"/>
        <v>35.054299632355722</v>
      </c>
      <c r="O721" s="117">
        <f t="shared" si="114"/>
        <v>35.029299632355716</v>
      </c>
      <c r="P721" s="98">
        <f t="shared" si="115"/>
        <v>0</v>
      </c>
      <c r="Q721" s="118">
        <f t="shared" si="116"/>
        <v>0</v>
      </c>
      <c r="R721" s="98">
        <f t="shared" si="120"/>
        <v>11</v>
      </c>
      <c r="S721" s="119">
        <f t="shared" si="117"/>
        <v>11</v>
      </c>
    </row>
    <row r="722" spans="1:19">
      <c r="A722" s="119"/>
      <c r="E722" s="98">
        <f t="shared" si="111"/>
        <v>721</v>
      </c>
      <c r="F722" s="99"/>
      <c r="K722" s="114">
        <f t="shared" si="118"/>
        <v>35.054799632355717</v>
      </c>
      <c r="L722" s="115">
        <f t="shared" si="119"/>
        <v>35.103799632355717</v>
      </c>
      <c r="M722" s="98">
        <f t="shared" si="112"/>
        <v>35.054299632355715</v>
      </c>
      <c r="N722" s="116">
        <f t="shared" si="113"/>
        <v>35.104299632355719</v>
      </c>
      <c r="O722" s="117">
        <f t="shared" si="114"/>
        <v>35.079299632355713</v>
      </c>
      <c r="P722" s="98">
        <f t="shared" si="115"/>
        <v>0</v>
      </c>
      <c r="Q722" s="118">
        <f t="shared" si="116"/>
        <v>0</v>
      </c>
      <c r="R722" s="98">
        <f t="shared" si="120"/>
        <v>11</v>
      </c>
      <c r="S722" s="119">
        <f t="shared" si="117"/>
        <v>11</v>
      </c>
    </row>
    <row r="723" spans="1:19">
      <c r="A723" s="119"/>
      <c r="E723" s="98">
        <f t="shared" si="111"/>
        <v>722</v>
      </c>
      <c r="F723" s="99"/>
      <c r="K723" s="114">
        <f t="shared" si="118"/>
        <v>35.104799632355714</v>
      </c>
      <c r="L723" s="115">
        <f t="shared" si="119"/>
        <v>35.153799632355714</v>
      </c>
      <c r="M723" s="98">
        <f t="shared" si="112"/>
        <v>35.104299632355712</v>
      </c>
      <c r="N723" s="116">
        <f t="shared" si="113"/>
        <v>35.154299632355716</v>
      </c>
      <c r="O723" s="117">
        <f t="shared" si="114"/>
        <v>35.129299632355711</v>
      </c>
      <c r="P723" s="98">
        <f t="shared" si="115"/>
        <v>0</v>
      </c>
      <c r="Q723" s="118">
        <f t="shared" si="116"/>
        <v>0</v>
      </c>
      <c r="R723" s="98">
        <f t="shared" si="120"/>
        <v>11</v>
      </c>
      <c r="S723" s="119">
        <f t="shared" si="117"/>
        <v>11</v>
      </c>
    </row>
    <row r="724" spans="1:19">
      <c r="A724" s="119"/>
      <c r="E724" s="98">
        <f t="shared" si="111"/>
        <v>723</v>
      </c>
      <c r="F724" s="99"/>
      <c r="K724" s="114">
        <f t="shared" si="118"/>
        <v>35.154799632355711</v>
      </c>
      <c r="L724" s="115">
        <f t="shared" si="119"/>
        <v>35.203799632355711</v>
      </c>
      <c r="M724" s="98">
        <f t="shared" si="112"/>
        <v>35.154299632355709</v>
      </c>
      <c r="N724" s="116">
        <f t="shared" si="113"/>
        <v>35.204299632355713</v>
      </c>
      <c r="O724" s="117">
        <f t="shared" si="114"/>
        <v>35.179299632355708</v>
      </c>
      <c r="P724" s="98">
        <f t="shared" si="115"/>
        <v>0</v>
      </c>
      <c r="Q724" s="118">
        <f t="shared" si="116"/>
        <v>0</v>
      </c>
      <c r="R724" s="98">
        <f t="shared" si="120"/>
        <v>11</v>
      </c>
      <c r="S724" s="119">
        <f t="shared" si="117"/>
        <v>11</v>
      </c>
    </row>
    <row r="725" spans="1:19">
      <c r="A725" s="119"/>
      <c r="E725" s="98">
        <f t="shared" si="111"/>
        <v>724</v>
      </c>
      <c r="F725" s="99"/>
      <c r="K725" s="114">
        <f t="shared" si="118"/>
        <v>35.204799632355709</v>
      </c>
      <c r="L725" s="115">
        <f t="shared" si="119"/>
        <v>35.253799632355708</v>
      </c>
      <c r="M725" s="98">
        <f t="shared" si="112"/>
        <v>35.204299632355706</v>
      </c>
      <c r="N725" s="116">
        <f t="shared" si="113"/>
        <v>35.254299632355711</v>
      </c>
      <c r="O725" s="117">
        <f t="shared" si="114"/>
        <v>35.229299632355705</v>
      </c>
      <c r="P725" s="98">
        <f t="shared" si="115"/>
        <v>0</v>
      </c>
      <c r="Q725" s="118">
        <f t="shared" si="116"/>
        <v>0</v>
      </c>
      <c r="R725" s="98">
        <f t="shared" si="120"/>
        <v>11</v>
      </c>
      <c r="S725" s="119">
        <f t="shared" si="117"/>
        <v>11</v>
      </c>
    </row>
    <row r="726" spans="1:19">
      <c r="A726" s="119"/>
      <c r="E726" s="98">
        <f t="shared" si="111"/>
        <v>725</v>
      </c>
      <c r="F726" s="99"/>
      <c r="K726" s="114">
        <f t="shared" si="118"/>
        <v>35.254799632355706</v>
      </c>
      <c r="L726" s="115">
        <f t="shared" si="119"/>
        <v>35.303799632355705</v>
      </c>
      <c r="M726" s="98">
        <f t="shared" si="112"/>
        <v>35.254299632355703</v>
      </c>
      <c r="N726" s="116">
        <f t="shared" si="113"/>
        <v>35.304299632355708</v>
      </c>
      <c r="O726" s="117">
        <f t="shared" si="114"/>
        <v>35.279299632355702</v>
      </c>
      <c r="P726" s="98">
        <f t="shared" si="115"/>
        <v>0</v>
      </c>
      <c r="Q726" s="118">
        <f t="shared" si="116"/>
        <v>0</v>
      </c>
      <c r="R726" s="98">
        <f t="shared" si="120"/>
        <v>11</v>
      </c>
      <c r="S726" s="119">
        <f t="shared" si="117"/>
        <v>11</v>
      </c>
    </row>
    <row r="727" spans="1:19">
      <c r="A727" s="119"/>
      <c r="E727" s="98">
        <f t="shared" si="111"/>
        <v>726</v>
      </c>
      <c r="F727" s="99"/>
      <c r="K727" s="114">
        <f t="shared" si="118"/>
        <v>35.304799632355703</v>
      </c>
      <c r="L727" s="115">
        <f t="shared" si="119"/>
        <v>35.353799632355702</v>
      </c>
      <c r="M727" s="98">
        <f t="shared" si="112"/>
        <v>35.304299632355701</v>
      </c>
      <c r="N727" s="116">
        <f t="shared" si="113"/>
        <v>35.354299632355705</v>
      </c>
      <c r="O727" s="117">
        <f t="shared" si="114"/>
        <v>35.329299632355699</v>
      </c>
      <c r="P727" s="98">
        <f t="shared" si="115"/>
        <v>0</v>
      </c>
      <c r="Q727" s="118">
        <f t="shared" si="116"/>
        <v>0</v>
      </c>
      <c r="R727" s="98">
        <f t="shared" si="120"/>
        <v>11</v>
      </c>
      <c r="S727" s="119">
        <f t="shared" si="117"/>
        <v>11</v>
      </c>
    </row>
    <row r="728" spans="1:19">
      <c r="A728" s="119"/>
      <c r="E728" s="98">
        <f t="shared" si="111"/>
        <v>727</v>
      </c>
      <c r="F728" s="99"/>
      <c r="K728" s="114">
        <f t="shared" si="118"/>
        <v>35.3547996323557</v>
      </c>
      <c r="L728" s="115">
        <f t="shared" si="119"/>
        <v>35.4037996323557</v>
      </c>
      <c r="M728" s="98">
        <f t="shared" si="112"/>
        <v>35.354299632355698</v>
      </c>
      <c r="N728" s="116">
        <f t="shared" si="113"/>
        <v>35.404299632355702</v>
      </c>
      <c r="O728" s="117">
        <f t="shared" si="114"/>
        <v>35.379299632355696</v>
      </c>
      <c r="P728" s="98">
        <f t="shared" si="115"/>
        <v>0</v>
      </c>
      <c r="Q728" s="118">
        <f t="shared" si="116"/>
        <v>0</v>
      </c>
      <c r="R728" s="98">
        <f t="shared" si="120"/>
        <v>11</v>
      </c>
      <c r="S728" s="119">
        <f t="shared" si="117"/>
        <v>11</v>
      </c>
    </row>
    <row r="729" spans="1:19">
      <c r="A729" s="119"/>
      <c r="E729" s="98">
        <f t="shared" si="111"/>
        <v>728</v>
      </c>
      <c r="F729" s="99"/>
      <c r="K729" s="114">
        <f t="shared" si="118"/>
        <v>35.404799632355697</v>
      </c>
      <c r="L729" s="115">
        <f t="shared" si="119"/>
        <v>35.453799632355697</v>
      </c>
      <c r="M729" s="98">
        <f t="shared" si="112"/>
        <v>35.404299632355695</v>
      </c>
      <c r="N729" s="116">
        <f t="shared" si="113"/>
        <v>35.454299632355699</v>
      </c>
      <c r="O729" s="117">
        <f t="shared" si="114"/>
        <v>35.429299632355693</v>
      </c>
      <c r="P729" s="98">
        <f t="shared" si="115"/>
        <v>0</v>
      </c>
      <c r="Q729" s="118">
        <f t="shared" si="116"/>
        <v>0</v>
      </c>
      <c r="R729" s="98">
        <f t="shared" si="120"/>
        <v>11</v>
      </c>
      <c r="S729" s="119">
        <f t="shared" si="117"/>
        <v>11</v>
      </c>
    </row>
    <row r="730" spans="1:19">
      <c r="A730" s="119"/>
      <c r="E730" s="98">
        <f t="shared" si="111"/>
        <v>729</v>
      </c>
      <c r="F730" s="99"/>
      <c r="K730" s="114">
        <f t="shared" si="118"/>
        <v>35.454799632355694</v>
      </c>
      <c r="L730" s="115">
        <f t="shared" si="119"/>
        <v>35.503799632355694</v>
      </c>
      <c r="M730" s="98">
        <f t="shared" si="112"/>
        <v>35.454299632355692</v>
      </c>
      <c r="N730" s="116">
        <f t="shared" si="113"/>
        <v>35.504299632355696</v>
      </c>
      <c r="O730" s="117">
        <f t="shared" si="114"/>
        <v>35.479299632355691</v>
      </c>
      <c r="P730" s="98">
        <f t="shared" si="115"/>
        <v>0</v>
      </c>
      <c r="Q730" s="118">
        <f t="shared" si="116"/>
        <v>0</v>
      </c>
      <c r="R730" s="98">
        <f t="shared" si="120"/>
        <v>11</v>
      </c>
      <c r="S730" s="119">
        <f t="shared" si="117"/>
        <v>11</v>
      </c>
    </row>
    <row r="731" spans="1:19">
      <c r="A731" s="119"/>
      <c r="E731" s="98">
        <f t="shared" si="111"/>
        <v>730</v>
      </c>
      <c r="F731" s="99"/>
      <c r="K731" s="114">
        <f t="shared" si="118"/>
        <v>35.504799632355692</v>
      </c>
      <c r="L731" s="115">
        <f t="shared" si="119"/>
        <v>35.553799632355691</v>
      </c>
      <c r="M731" s="98">
        <f t="shared" si="112"/>
        <v>35.504299632355689</v>
      </c>
      <c r="N731" s="116">
        <f t="shared" si="113"/>
        <v>35.554299632355693</v>
      </c>
      <c r="O731" s="117">
        <f t="shared" si="114"/>
        <v>35.529299632355688</v>
      </c>
      <c r="P731" s="98">
        <f t="shared" si="115"/>
        <v>0</v>
      </c>
      <c r="Q731" s="118">
        <f t="shared" si="116"/>
        <v>0</v>
      </c>
      <c r="R731" s="98">
        <f t="shared" si="120"/>
        <v>11</v>
      </c>
      <c r="S731" s="119">
        <f t="shared" si="117"/>
        <v>11</v>
      </c>
    </row>
    <row r="732" spans="1:19">
      <c r="A732" s="119"/>
      <c r="E732" s="98">
        <f t="shared" si="111"/>
        <v>731</v>
      </c>
      <c r="F732" s="99"/>
      <c r="K732" s="114">
        <f t="shared" si="118"/>
        <v>35.554799632355689</v>
      </c>
      <c r="L732" s="115">
        <f t="shared" si="119"/>
        <v>35.603799632355688</v>
      </c>
      <c r="M732" s="98">
        <f t="shared" si="112"/>
        <v>35.554299632355686</v>
      </c>
      <c r="N732" s="116">
        <f t="shared" si="113"/>
        <v>35.604299632355691</v>
      </c>
      <c r="O732" s="117">
        <f t="shared" si="114"/>
        <v>35.579299632355685</v>
      </c>
      <c r="P732" s="98">
        <f t="shared" si="115"/>
        <v>0</v>
      </c>
      <c r="Q732" s="118">
        <f t="shared" si="116"/>
        <v>0</v>
      </c>
      <c r="R732" s="98">
        <f t="shared" si="120"/>
        <v>11</v>
      </c>
      <c r="S732" s="119">
        <f t="shared" si="117"/>
        <v>11</v>
      </c>
    </row>
    <row r="733" spans="1:19">
      <c r="A733" s="119"/>
      <c r="E733" s="98">
        <f t="shared" si="111"/>
        <v>732</v>
      </c>
      <c r="F733" s="99"/>
      <c r="K733" s="114">
        <f t="shared" si="118"/>
        <v>35.604799632355686</v>
      </c>
      <c r="L733" s="115">
        <f t="shared" si="119"/>
        <v>35.653799632355685</v>
      </c>
      <c r="M733" s="98">
        <f t="shared" si="112"/>
        <v>35.604299632355684</v>
      </c>
      <c r="N733" s="116">
        <f t="shared" si="113"/>
        <v>35.654299632355688</v>
      </c>
      <c r="O733" s="117">
        <f t="shared" si="114"/>
        <v>35.629299632355682</v>
      </c>
      <c r="P733" s="98">
        <f t="shared" si="115"/>
        <v>0</v>
      </c>
      <c r="Q733" s="118">
        <f t="shared" si="116"/>
        <v>0</v>
      </c>
      <c r="R733" s="98">
        <f t="shared" si="120"/>
        <v>11</v>
      </c>
      <c r="S733" s="119">
        <f t="shared" si="117"/>
        <v>11</v>
      </c>
    </row>
    <row r="734" spans="1:19">
      <c r="A734" s="119"/>
      <c r="E734" s="98">
        <f t="shared" si="111"/>
        <v>733</v>
      </c>
      <c r="F734" s="99"/>
      <c r="K734" s="114">
        <f t="shared" si="118"/>
        <v>35.654799632355683</v>
      </c>
      <c r="L734" s="115">
        <f t="shared" si="119"/>
        <v>35.703799632355683</v>
      </c>
      <c r="M734" s="98">
        <f t="shared" si="112"/>
        <v>35.654299632355681</v>
      </c>
      <c r="N734" s="116">
        <f t="shared" si="113"/>
        <v>35.704299632355685</v>
      </c>
      <c r="O734" s="117">
        <f t="shared" si="114"/>
        <v>35.679299632355679</v>
      </c>
      <c r="P734" s="98">
        <f t="shared" si="115"/>
        <v>0</v>
      </c>
      <c r="Q734" s="118">
        <f t="shared" si="116"/>
        <v>0</v>
      </c>
      <c r="R734" s="98">
        <f t="shared" si="120"/>
        <v>11</v>
      </c>
      <c r="S734" s="119">
        <f t="shared" si="117"/>
        <v>11</v>
      </c>
    </row>
    <row r="735" spans="1:19">
      <c r="A735" s="119"/>
      <c r="E735" s="98">
        <f t="shared" si="111"/>
        <v>734</v>
      </c>
      <c r="F735" s="99"/>
      <c r="K735" s="114">
        <f t="shared" si="118"/>
        <v>35.70479963235568</v>
      </c>
      <c r="L735" s="115">
        <f t="shared" si="119"/>
        <v>35.75379963235568</v>
      </c>
      <c r="M735" s="98">
        <f t="shared" si="112"/>
        <v>35.704299632355678</v>
      </c>
      <c r="N735" s="116">
        <f t="shared" si="113"/>
        <v>35.754299632355682</v>
      </c>
      <c r="O735" s="117">
        <f t="shared" si="114"/>
        <v>35.729299632355676</v>
      </c>
      <c r="P735" s="98">
        <f t="shared" si="115"/>
        <v>0</v>
      </c>
      <c r="Q735" s="118">
        <f t="shared" si="116"/>
        <v>0</v>
      </c>
      <c r="R735" s="98">
        <f t="shared" si="120"/>
        <v>11</v>
      </c>
      <c r="S735" s="119">
        <f t="shared" si="117"/>
        <v>11</v>
      </c>
    </row>
    <row r="736" spans="1:19">
      <c r="A736" s="119"/>
      <c r="E736" s="98">
        <f t="shared" si="111"/>
        <v>735</v>
      </c>
      <c r="F736" s="99"/>
      <c r="K736" s="114">
        <f t="shared" si="118"/>
        <v>35.754799632355677</v>
      </c>
      <c r="L736" s="115">
        <f t="shared" si="119"/>
        <v>35.803799632355677</v>
      </c>
      <c r="M736" s="98">
        <f t="shared" si="112"/>
        <v>35.754299632355675</v>
      </c>
      <c r="N736" s="116">
        <f t="shared" si="113"/>
        <v>35.804299632355679</v>
      </c>
      <c r="O736" s="117">
        <f t="shared" si="114"/>
        <v>35.779299632355674</v>
      </c>
      <c r="P736" s="98">
        <f t="shared" si="115"/>
        <v>0</v>
      </c>
      <c r="Q736" s="118">
        <f t="shared" si="116"/>
        <v>0</v>
      </c>
      <c r="R736" s="98">
        <f t="shared" si="120"/>
        <v>11</v>
      </c>
      <c r="S736" s="119">
        <f t="shared" si="117"/>
        <v>11</v>
      </c>
    </row>
    <row r="737" spans="1:19">
      <c r="A737" s="119"/>
      <c r="E737" s="98">
        <f t="shared" si="111"/>
        <v>736</v>
      </c>
      <c r="F737" s="99"/>
      <c r="K737" s="114">
        <f t="shared" si="118"/>
        <v>35.804799632355675</v>
      </c>
      <c r="L737" s="115">
        <f t="shared" si="119"/>
        <v>35.853799632355674</v>
      </c>
      <c r="M737" s="98">
        <f t="shared" si="112"/>
        <v>35.804299632355672</v>
      </c>
      <c r="N737" s="116">
        <f t="shared" si="113"/>
        <v>35.854299632355676</v>
      </c>
      <c r="O737" s="117">
        <f t="shared" si="114"/>
        <v>35.829299632355671</v>
      </c>
      <c r="P737" s="98">
        <f t="shared" si="115"/>
        <v>0</v>
      </c>
      <c r="Q737" s="118">
        <f t="shared" si="116"/>
        <v>0</v>
      </c>
      <c r="R737" s="98">
        <f t="shared" si="120"/>
        <v>11</v>
      </c>
      <c r="S737" s="119">
        <f t="shared" si="117"/>
        <v>11</v>
      </c>
    </row>
    <row r="738" spans="1:19">
      <c r="A738" s="119"/>
      <c r="E738" s="98">
        <f t="shared" si="111"/>
        <v>737</v>
      </c>
      <c r="F738" s="99"/>
      <c r="K738" s="114">
        <f t="shared" si="118"/>
        <v>35.854799632355672</v>
      </c>
      <c r="L738" s="115">
        <f t="shared" si="119"/>
        <v>35.903799632355671</v>
      </c>
      <c r="M738" s="98">
        <f t="shared" si="112"/>
        <v>35.854299632355669</v>
      </c>
      <c r="N738" s="116">
        <f t="shared" si="113"/>
        <v>35.904299632355674</v>
      </c>
      <c r="O738" s="117">
        <f t="shared" si="114"/>
        <v>35.879299632355668</v>
      </c>
      <c r="P738" s="98">
        <f t="shared" si="115"/>
        <v>0</v>
      </c>
      <c r="Q738" s="118">
        <f t="shared" si="116"/>
        <v>0</v>
      </c>
      <c r="R738" s="98">
        <f t="shared" si="120"/>
        <v>11</v>
      </c>
      <c r="S738" s="119">
        <f t="shared" si="117"/>
        <v>11</v>
      </c>
    </row>
    <row r="739" spans="1:19">
      <c r="A739" s="119"/>
      <c r="E739" s="98">
        <f t="shared" si="111"/>
        <v>738</v>
      </c>
      <c r="F739" s="99"/>
      <c r="K739" s="114">
        <f t="shared" si="118"/>
        <v>35.904799632355669</v>
      </c>
      <c r="L739" s="115">
        <f t="shared" si="119"/>
        <v>35.953799632355668</v>
      </c>
      <c r="M739" s="98">
        <f t="shared" si="112"/>
        <v>35.904299632355666</v>
      </c>
      <c r="N739" s="116">
        <f t="shared" si="113"/>
        <v>35.954299632355671</v>
      </c>
      <c r="O739" s="117">
        <f t="shared" si="114"/>
        <v>35.929299632355665</v>
      </c>
      <c r="P739" s="98">
        <f t="shared" si="115"/>
        <v>0</v>
      </c>
      <c r="Q739" s="118">
        <f t="shared" si="116"/>
        <v>0</v>
      </c>
      <c r="R739" s="98">
        <f t="shared" si="120"/>
        <v>11</v>
      </c>
      <c r="S739" s="119">
        <f t="shared" si="117"/>
        <v>11</v>
      </c>
    </row>
    <row r="740" spans="1:19">
      <c r="A740" s="119"/>
      <c r="E740" s="98">
        <f t="shared" si="111"/>
        <v>739</v>
      </c>
      <c r="F740" s="99"/>
      <c r="K740" s="114">
        <f t="shared" si="118"/>
        <v>35.954799632355666</v>
      </c>
      <c r="L740" s="115">
        <f t="shared" si="119"/>
        <v>36.003799632355665</v>
      </c>
      <c r="M740" s="98">
        <f t="shared" si="112"/>
        <v>35.954299632355664</v>
      </c>
      <c r="N740" s="116">
        <f t="shared" si="113"/>
        <v>36.004299632355668</v>
      </c>
      <c r="O740" s="117">
        <f t="shared" si="114"/>
        <v>35.979299632355662</v>
      </c>
      <c r="P740" s="98">
        <f t="shared" si="115"/>
        <v>0</v>
      </c>
      <c r="Q740" s="118">
        <f t="shared" si="116"/>
        <v>0</v>
      </c>
      <c r="R740" s="98">
        <f t="shared" si="120"/>
        <v>11</v>
      </c>
      <c r="S740" s="119">
        <f t="shared" si="117"/>
        <v>11</v>
      </c>
    </row>
    <row r="741" spans="1:19">
      <c r="A741" s="119"/>
      <c r="E741" s="98">
        <f t="shared" si="111"/>
        <v>740</v>
      </c>
      <c r="F741" s="99"/>
      <c r="K741" s="114">
        <f t="shared" si="118"/>
        <v>36.004799632355663</v>
      </c>
      <c r="L741" s="115">
        <f t="shared" si="119"/>
        <v>36.053799632355663</v>
      </c>
      <c r="M741" s="98">
        <f t="shared" si="112"/>
        <v>36.004299632355661</v>
      </c>
      <c r="N741" s="116">
        <f t="shared" si="113"/>
        <v>36.054299632355665</v>
      </c>
      <c r="O741" s="117">
        <f t="shared" si="114"/>
        <v>36.029299632355659</v>
      </c>
      <c r="P741" s="98">
        <f t="shared" si="115"/>
        <v>0</v>
      </c>
      <c r="Q741" s="118">
        <f t="shared" si="116"/>
        <v>0</v>
      </c>
      <c r="R741" s="98">
        <f t="shared" si="120"/>
        <v>11</v>
      </c>
      <c r="S741" s="119">
        <f t="shared" si="117"/>
        <v>11</v>
      </c>
    </row>
    <row r="742" spans="1:19">
      <c r="A742" s="119"/>
      <c r="E742" s="98">
        <f t="shared" si="111"/>
        <v>741</v>
      </c>
      <c r="F742" s="99"/>
      <c r="K742" s="114">
        <f t="shared" si="118"/>
        <v>36.05479963235566</v>
      </c>
      <c r="L742" s="115">
        <f t="shared" si="119"/>
        <v>36.10379963235566</v>
      </c>
      <c r="M742" s="98">
        <f t="shared" si="112"/>
        <v>36.054299632355658</v>
      </c>
      <c r="N742" s="116">
        <f t="shared" si="113"/>
        <v>36.104299632355662</v>
      </c>
      <c r="O742" s="117">
        <f t="shared" si="114"/>
        <v>36.079299632355657</v>
      </c>
      <c r="P742" s="98">
        <f t="shared" si="115"/>
        <v>0</v>
      </c>
      <c r="Q742" s="118">
        <f t="shared" si="116"/>
        <v>0</v>
      </c>
      <c r="R742" s="98">
        <f t="shared" si="120"/>
        <v>11</v>
      </c>
      <c r="S742" s="119">
        <f t="shared" si="117"/>
        <v>11</v>
      </c>
    </row>
    <row r="743" spans="1:19">
      <c r="A743" s="119"/>
      <c r="E743" s="98">
        <f t="shared" si="111"/>
        <v>742</v>
      </c>
      <c r="F743" s="99"/>
      <c r="K743" s="114">
        <f t="shared" si="118"/>
        <v>36.104799632355657</v>
      </c>
      <c r="L743" s="115">
        <f t="shared" si="119"/>
        <v>36.153799632355657</v>
      </c>
      <c r="M743" s="98">
        <f t="shared" si="112"/>
        <v>36.104299632355655</v>
      </c>
      <c r="N743" s="116">
        <f t="shared" si="113"/>
        <v>36.154299632355659</v>
      </c>
      <c r="O743" s="117">
        <f t="shared" si="114"/>
        <v>36.129299632355654</v>
      </c>
      <c r="P743" s="98">
        <f t="shared" si="115"/>
        <v>0</v>
      </c>
      <c r="Q743" s="118">
        <f t="shared" si="116"/>
        <v>0</v>
      </c>
      <c r="R743" s="98">
        <f t="shared" si="120"/>
        <v>11</v>
      </c>
      <c r="S743" s="119">
        <f t="shared" si="117"/>
        <v>11</v>
      </c>
    </row>
    <row r="744" spans="1:19">
      <c r="A744" s="119"/>
      <c r="E744" s="98">
        <f t="shared" si="111"/>
        <v>743</v>
      </c>
      <c r="F744" s="99"/>
      <c r="K744" s="114">
        <f t="shared" si="118"/>
        <v>36.154799632355655</v>
      </c>
      <c r="L744" s="115">
        <f t="shared" si="119"/>
        <v>36.203799632355654</v>
      </c>
      <c r="M744" s="98">
        <f t="shared" si="112"/>
        <v>36.154299632355652</v>
      </c>
      <c r="N744" s="116">
        <f t="shared" si="113"/>
        <v>36.204299632355657</v>
      </c>
      <c r="O744" s="117">
        <f t="shared" si="114"/>
        <v>36.179299632355651</v>
      </c>
      <c r="P744" s="98">
        <f t="shared" si="115"/>
        <v>0</v>
      </c>
      <c r="Q744" s="118">
        <f t="shared" si="116"/>
        <v>0</v>
      </c>
      <c r="R744" s="98">
        <f t="shared" si="120"/>
        <v>11</v>
      </c>
      <c r="S744" s="119">
        <f t="shared" si="117"/>
        <v>11</v>
      </c>
    </row>
    <row r="745" spans="1:19">
      <c r="A745" s="119"/>
      <c r="E745" s="98">
        <f t="shared" si="111"/>
        <v>744</v>
      </c>
      <c r="F745" s="99"/>
      <c r="K745" s="114">
        <f t="shared" si="118"/>
        <v>36.204799632355652</v>
      </c>
      <c r="L745" s="115">
        <f t="shared" si="119"/>
        <v>36.253799632355651</v>
      </c>
      <c r="M745" s="98">
        <f t="shared" si="112"/>
        <v>36.204299632355649</v>
      </c>
      <c r="N745" s="116">
        <f t="shared" si="113"/>
        <v>36.254299632355654</v>
      </c>
      <c r="O745" s="117">
        <f t="shared" si="114"/>
        <v>36.229299632355648</v>
      </c>
      <c r="P745" s="98">
        <f t="shared" si="115"/>
        <v>0</v>
      </c>
      <c r="Q745" s="118">
        <f t="shared" si="116"/>
        <v>0</v>
      </c>
      <c r="R745" s="98">
        <f t="shared" si="120"/>
        <v>11</v>
      </c>
      <c r="S745" s="119">
        <f t="shared" si="117"/>
        <v>11</v>
      </c>
    </row>
    <row r="746" spans="1:19">
      <c r="A746" s="119"/>
      <c r="E746" s="98">
        <f t="shared" si="111"/>
        <v>745</v>
      </c>
      <c r="F746" s="99"/>
      <c r="K746" s="114">
        <f t="shared" si="118"/>
        <v>36.254799632355649</v>
      </c>
      <c r="L746" s="115">
        <f t="shared" si="119"/>
        <v>36.303799632355648</v>
      </c>
      <c r="M746" s="98">
        <f t="shared" si="112"/>
        <v>36.254299632355647</v>
      </c>
      <c r="N746" s="116">
        <f t="shared" si="113"/>
        <v>36.304299632355651</v>
      </c>
      <c r="O746" s="117">
        <f t="shared" si="114"/>
        <v>36.279299632355645</v>
      </c>
      <c r="P746" s="98">
        <f t="shared" si="115"/>
        <v>0</v>
      </c>
      <c r="Q746" s="118">
        <f t="shared" si="116"/>
        <v>0</v>
      </c>
      <c r="R746" s="98">
        <f t="shared" si="120"/>
        <v>11</v>
      </c>
      <c r="S746" s="119">
        <f t="shared" si="117"/>
        <v>11</v>
      </c>
    </row>
    <row r="747" spans="1:19">
      <c r="A747" s="119"/>
      <c r="E747" s="98">
        <f t="shared" si="111"/>
        <v>746</v>
      </c>
      <c r="F747" s="99"/>
      <c r="K747" s="114">
        <f t="shared" si="118"/>
        <v>36.304799632355646</v>
      </c>
      <c r="L747" s="115">
        <f t="shared" si="119"/>
        <v>36.353799632355646</v>
      </c>
      <c r="M747" s="98">
        <f t="shared" si="112"/>
        <v>36.304299632355644</v>
      </c>
      <c r="N747" s="116">
        <f t="shared" si="113"/>
        <v>36.354299632355648</v>
      </c>
      <c r="O747" s="117">
        <f t="shared" si="114"/>
        <v>36.329299632355642</v>
      </c>
      <c r="P747" s="98">
        <f t="shared" si="115"/>
        <v>0</v>
      </c>
      <c r="Q747" s="118">
        <f t="shared" si="116"/>
        <v>0</v>
      </c>
      <c r="R747" s="98">
        <f t="shared" si="120"/>
        <v>11</v>
      </c>
      <c r="S747" s="119">
        <f t="shared" si="117"/>
        <v>11</v>
      </c>
    </row>
    <row r="748" spans="1:19">
      <c r="A748" s="119"/>
      <c r="E748" s="98">
        <f t="shared" si="111"/>
        <v>747</v>
      </c>
      <c r="F748" s="99"/>
      <c r="K748" s="114">
        <f t="shared" si="118"/>
        <v>36.354799632355643</v>
      </c>
      <c r="L748" s="115">
        <f t="shared" si="119"/>
        <v>36.403799632355643</v>
      </c>
      <c r="M748" s="98">
        <f t="shared" si="112"/>
        <v>36.354299632355641</v>
      </c>
      <c r="N748" s="116">
        <f t="shared" si="113"/>
        <v>36.404299632355645</v>
      </c>
      <c r="O748" s="117">
        <f t="shared" si="114"/>
        <v>36.379299632355639</v>
      </c>
      <c r="P748" s="98">
        <f t="shared" si="115"/>
        <v>0</v>
      </c>
      <c r="Q748" s="118">
        <f t="shared" si="116"/>
        <v>0</v>
      </c>
      <c r="R748" s="98">
        <f t="shared" si="120"/>
        <v>11</v>
      </c>
      <c r="S748" s="119">
        <f t="shared" si="117"/>
        <v>11</v>
      </c>
    </row>
    <row r="749" spans="1:19">
      <c r="A749" s="119"/>
      <c r="E749" s="98">
        <f t="shared" si="111"/>
        <v>748</v>
      </c>
      <c r="F749" s="99"/>
      <c r="K749" s="114">
        <f t="shared" si="118"/>
        <v>36.40479963235564</v>
      </c>
      <c r="L749" s="115">
        <f t="shared" si="119"/>
        <v>36.45379963235564</v>
      </c>
      <c r="M749" s="98">
        <f t="shared" si="112"/>
        <v>36.404299632355638</v>
      </c>
      <c r="N749" s="116">
        <f t="shared" si="113"/>
        <v>36.454299632355642</v>
      </c>
      <c r="O749" s="117">
        <f t="shared" si="114"/>
        <v>36.429299632355637</v>
      </c>
      <c r="P749" s="98">
        <f t="shared" si="115"/>
        <v>0</v>
      </c>
      <c r="Q749" s="118">
        <f t="shared" si="116"/>
        <v>0</v>
      </c>
      <c r="R749" s="98">
        <f t="shared" si="120"/>
        <v>11</v>
      </c>
      <c r="S749" s="119">
        <f t="shared" si="117"/>
        <v>11</v>
      </c>
    </row>
    <row r="750" spans="1:19">
      <c r="A750" s="119"/>
      <c r="E750" s="98">
        <f t="shared" si="111"/>
        <v>749</v>
      </c>
      <c r="F750" s="99"/>
      <c r="K750" s="114">
        <f t="shared" si="118"/>
        <v>36.454799632355638</v>
      </c>
      <c r="L750" s="115">
        <f t="shared" si="119"/>
        <v>36.503799632355637</v>
      </c>
      <c r="M750" s="98">
        <f t="shared" si="112"/>
        <v>36.454299632355635</v>
      </c>
      <c r="N750" s="116">
        <f t="shared" si="113"/>
        <v>36.504299632355639</v>
      </c>
      <c r="O750" s="117">
        <f t="shared" si="114"/>
        <v>36.479299632355634</v>
      </c>
      <c r="P750" s="98">
        <f t="shared" si="115"/>
        <v>0</v>
      </c>
      <c r="Q750" s="118">
        <f t="shared" si="116"/>
        <v>0</v>
      </c>
      <c r="R750" s="98">
        <f t="shared" si="120"/>
        <v>11</v>
      </c>
      <c r="S750" s="119">
        <f t="shared" si="117"/>
        <v>11</v>
      </c>
    </row>
    <row r="751" spans="1:19">
      <c r="A751" s="119"/>
      <c r="E751" s="98">
        <f t="shared" si="111"/>
        <v>750</v>
      </c>
      <c r="F751" s="99"/>
      <c r="K751" s="114">
        <f t="shared" si="118"/>
        <v>36.504799632355635</v>
      </c>
      <c r="L751" s="115">
        <f t="shared" si="119"/>
        <v>36.553799632355634</v>
      </c>
      <c r="M751" s="98">
        <f t="shared" si="112"/>
        <v>36.504299632355632</v>
      </c>
      <c r="N751" s="116">
        <f t="shared" si="113"/>
        <v>36.554299632355637</v>
      </c>
      <c r="O751" s="117">
        <f t="shared" si="114"/>
        <v>36.529299632355631</v>
      </c>
      <c r="P751" s="98">
        <f t="shared" si="115"/>
        <v>0</v>
      </c>
      <c r="Q751" s="118">
        <f t="shared" si="116"/>
        <v>0</v>
      </c>
      <c r="R751" s="98">
        <f t="shared" si="120"/>
        <v>11</v>
      </c>
      <c r="S751" s="119">
        <f t="shared" si="117"/>
        <v>11</v>
      </c>
    </row>
    <row r="752" spans="1:19">
      <c r="A752" s="119"/>
      <c r="E752" s="98">
        <f t="shared" si="111"/>
        <v>751</v>
      </c>
      <c r="F752" s="99"/>
      <c r="K752" s="114">
        <f t="shared" si="118"/>
        <v>36.554799632355632</v>
      </c>
      <c r="L752" s="115">
        <f t="shared" si="119"/>
        <v>36.603799632355631</v>
      </c>
      <c r="M752" s="98">
        <f t="shared" si="112"/>
        <v>36.55429963235563</v>
      </c>
      <c r="N752" s="116">
        <f t="shared" si="113"/>
        <v>36.604299632355634</v>
      </c>
      <c r="O752" s="117">
        <f t="shared" si="114"/>
        <v>36.579299632355628</v>
      </c>
      <c r="P752" s="98">
        <f t="shared" si="115"/>
        <v>0</v>
      </c>
      <c r="Q752" s="118">
        <f t="shared" si="116"/>
        <v>0</v>
      </c>
      <c r="R752" s="98">
        <f t="shared" si="120"/>
        <v>11</v>
      </c>
      <c r="S752" s="119">
        <f t="shared" si="117"/>
        <v>11</v>
      </c>
    </row>
    <row r="753" spans="1:19">
      <c r="A753" s="119"/>
      <c r="E753" s="98">
        <f t="shared" si="111"/>
        <v>752</v>
      </c>
      <c r="F753" s="99"/>
      <c r="K753" s="114">
        <f t="shared" si="118"/>
        <v>36.604799632355629</v>
      </c>
      <c r="L753" s="115">
        <f t="shared" si="119"/>
        <v>36.653799632355629</v>
      </c>
      <c r="M753" s="98">
        <f t="shared" si="112"/>
        <v>36.604299632355627</v>
      </c>
      <c r="N753" s="116">
        <f t="shared" si="113"/>
        <v>36.654299632355631</v>
      </c>
      <c r="O753" s="117">
        <f t="shared" si="114"/>
        <v>36.629299632355625</v>
      </c>
      <c r="P753" s="98">
        <f t="shared" si="115"/>
        <v>0</v>
      </c>
      <c r="Q753" s="118">
        <f t="shared" si="116"/>
        <v>0</v>
      </c>
      <c r="R753" s="98">
        <f t="shared" si="120"/>
        <v>11</v>
      </c>
      <c r="S753" s="119">
        <f t="shared" si="117"/>
        <v>11</v>
      </c>
    </row>
    <row r="754" spans="1:19">
      <c r="A754" s="119"/>
      <c r="E754" s="98">
        <f t="shared" si="111"/>
        <v>753</v>
      </c>
      <c r="F754" s="99"/>
      <c r="K754" s="114">
        <f t="shared" si="118"/>
        <v>36.654799632355626</v>
      </c>
      <c r="L754" s="115">
        <f t="shared" si="119"/>
        <v>36.703799632355626</v>
      </c>
      <c r="M754" s="98">
        <f t="shared" si="112"/>
        <v>36.654299632355624</v>
      </c>
      <c r="N754" s="116">
        <f t="shared" si="113"/>
        <v>36.704299632355628</v>
      </c>
      <c r="O754" s="117">
        <f t="shared" si="114"/>
        <v>36.679299632355622</v>
      </c>
      <c r="P754" s="98">
        <f t="shared" si="115"/>
        <v>0</v>
      </c>
      <c r="Q754" s="118">
        <f t="shared" si="116"/>
        <v>0</v>
      </c>
      <c r="R754" s="98">
        <f t="shared" si="120"/>
        <v>11</v>
      </c>
      <c r="S754" s="119">
        <f t="shared" si="117"/>
        <v>11</v>
      </c>
    </row>
    <row r="755" spans="1:19">
      <c r="A755" s="119"/>
      <c r="E755" s="98">
        <f t="shared" si="111"/>
        <v>754</v>
      </c>
      <c r="F755" s="99"/>
      <c r="K755" s="114">
        <f t="shared" si="118"/>
        <v>36.704799632355623</v>
      </c>
      <c r="L755" s="115">
        <f t="shared" si="119"/>
        <v>36.753799632355623</v>
      </c>
      <c r="M755" s="98">
        <f t="shared" si="112"/>
        <v>36.704299632355621</v>
      </c>
      <c r="N755" s="116">
        <f t="shared" si="113"/>
        <v>36.754299632355625</v>
      </c>
      <c r="O755" s="117">
        <f t="shared" si="114"/>
        <v>36.72929963235562</v>
      </c>
      <c r="P755" s="98">
        <f t="shared" si="115"/>
        <v>0</v>
      </c>
      <c r="Q755" s="118">
        <f t="shared" si="116"/>
        <v>0</v>
      </c>
      <c r="R755" s="98">
        <f t="shared" si="120"/>
        <v>11</v>
      </c>
      <c r="S755" s="119">
        <f t="shared" si="117"/>
        <v>11</v>
      </c>
    </row>
    <row r="756" spans="1:19">
      <c r="A756" s="119"/>
      <c r="E756" s="98">
        <f t="shared" si="111"/>
        <v>755</v>
      </c>
      <c r="F756" s="99"/>
      <c r="K756" s="114">
        <f t="shared" si="118"/>
        <v>36.754799632355621</v>
      </c>
      <c r="L756" s="115">
        <f t="shared" si="119"/>
        <v>36.80379963235562</v>
      </c>
      <c r="M756" s="98">
        <f t="shared" si="112"/>
        <v>36.754299632355618</v>
      </c>
      <c r="N756" s="116">
        <f t="shared" si="113"/>
        <v>36.804299632355622</v>
      </c>
      <c r="O756" s="117">
        <f t="shared" si="114"/>
        <v>36.779299632355617</v>
      </c>
      <c r="P756" s="98">
        <f t="shared" si="115"/>
        <v>0</v>
      </c>
      <c r="Q756" s="118">
        <f t="shared" si="116"/>
        <v>0</v>
      </c>
      <c r="R756" s="98">
        <f t="shared" si="120"/>
        <v>11</v>
      </c>
      <c r="S756" s="119">
        <f t="shared" si="117"/>
        <v>11</v>
      </c>
    </row>
    <row r="757" spans="1:19">
      <c r="A757" s="119"/>
      <c r="E757" s="98">
        <f t="shared" si="111"/>
        <v>756</v>
      </c>
      <c r="F757" s="99"/>
      <c r="K757" s="114">
        <f t="shared" si="118"/>
        <v>36.804799632355618</v>
      </c>
      <c r="L757" s="115">
        <f t="shared" si="119"/>
        <v>36.853799632355617</v>
      </c>
      <c r="M757" s="98">
        <f t="shared" si="112"/>
        <v>36.804299632355615</v>
      </c>
      <c r="N757" s="116">
        <f t="shared" si="113"/>
        <v>36.85429963235562</v>
      </c>
      <c r="O757" s="117">
        <f t="shared" si="114"/>
        <v>36.829299632355614</v>
      </c>
      <c r="P757" s="98">
        <f t="shared" si="115"/>
        <v>0</v>
      </c>
      <c r="Q757" s="118">
        <f t="shared" si="116"/>
        <v>0</v>
      </c>
      <c r="R757" s="98">
        <f t="shared" si="120"/>
        <v>11</v>
      </c>
      <c r="S757" s="119">
        <f t="shared" si="117"/>
        <v>11</v>
      </c>
    </row>
    <row r="758" spans="1:19">
      <c r="A758" s="119"/>
      <c r="E758" s="98">
        <f t="shared" si="111"/>
        <v>757</v>
      </c>
      <c r="F758" s="99"/>
      <c r="K758" s="114">
        <f t="shared" si="118"/>
        <v>36.854799632355615</v>
      </c>
      <c r="L758" s="115">
        <f t="shared" si="119"/>
        <v>36.903799632355614</v>
      </c>
      <c r="M758" s="98">
        <f t="shared" si="112"/>
        <v>36.854299632355612</v>
      </c>
      <c r="N758" s="116">
        <f t="shared" si="113"/>
        <v>36.904299632355617</v>
      </c>
      <c r="O758" s="117">
        <f t="shared" si="114"/>
        <v>36.879299632355611</v>
      </c>
      <c r="P758" s="98">
        <f t="shared" si="115"/>
        <v>0</v>
      </c>
      <c r="Q758" s="118">
        <f t="shared" si="116"/>
        <v>0</v>
      </c>
      <c r="R758" s="98">
        <f t="shared" si="120"/>
        <v>11</v>
      </c>
      <c r="S758" s="119">
        <f t="shared" si="117"/>
        <v>11</v>
      </c>
    </row>
    <row r="759" spans="1:19">
      <c r="A759" s="119"/>
      <c r="E759" s="98">
        <f t="shared" si="111"/>
        <v>758</v>
      </c>
      <c r="F759" s="99"/>
      <c r="K759" s="114">
        <f t="shared" si="118"/>
        <v>36.904799632355612</v>
      </c>
      <c r="L759" s="115">
        <f t="shared" si="119"/>
        <v>36.953799632355611</v>
      </c>
      <c r="M759" s="98">
        <f t="shared" si="112"/>
        <v>36.90429963235561</v>
      </c>
      <c r="N759" s="116">
        <f t="shared" si="113"/>
        <v>36.954299632355614</v>
      </c>
      <c r="O759" s="117">
        <f t="shared" si="114"/>
        <v>36.929299632355608</v>
      </c>
      <c r="P759" s="98">
        <f t="shared" si="115"/>
        <v>0</v>
      </c>
      <c r="Q759" s="118">
        <f t="shared" si="116"/>
        <v>0</v>
      </c>
      <c r="R759" s="98">
        <f t="shared" si="120"/>
        <v>11</v>
      </c>
      <c r="S759" s="119">
        <f t="shared" si="117"/>
        <v>11</v>
      </c>
    </row>
    <row r="760" spans="1:19">
      <c r="A760" s="119"/>
      <c r="E760" s="98">
        <f t="shared" si="111"/>
        <v>759</v>
      </c>
      <c r="F760" s="99"/>
      <c r="K760" s="114">
        <f t="shared" si="118"/>
        <v>36.954799632355609</v>
      </c>
      <c r="L760" s="115">
        <f t="shared" si="119"/>
        <v>37.003799632355609</v>
      </c>
      <c r="M760" s="98">
        <f t="shared" si="112"/>
        <v>36.954299632355607</v>
      </c>
      <c r="N760" s="116">
        <f t="shared" si="113"/>
        <v>37.004299632355611</v>
      </c>
      <c r="O760" s="117">
        <f t="shared" si="114"/>
        <v>36.979299632355605</v>
      </c>
      <c r="P760" s="98">
        <f t="shared" si="115"/>
        <v>0</v>
      </c>
      <c r="Q760" s="118">
        <f t="shared" si="116"/>
        <v>0</v>
      </c>
      <c r="R760" s="98">
        <f t="shared" si="120"/>
        <v>11</v>
      </c>
      <c r="S760" s="119">
        <f t="shared" si="117"/>
        <v>11</v>
      </c>
    </row>
    <row r="761" spans="1:19">
      <c r="A761" s="119"/>
      <c r="E761" s="98">
        <f t="shared" si="111"/>
        <v>760</v>
      </c>
      <c r="F761" s="99"/>
      <c r="K761" s="114">
        <f t="shared" si="118"/>
        <v>37.004799632355606</v>
      </c>
      <c r="L761" s="115">
        <f t="shared" si="119"/>
        <v>37.053799632355606</v>
      </c>
      <c r="M761" s="98">
        <f t="shared" si="112"/>
        <v>37.004299632355604</v>
      </c>
      <c r="N761" s="116">
        <f t="shared" si="113"/>
        <v>37.054299632355608</v>
      </c>
      <c r="O761" s="117">
        <f t="shared" si="114"/>
        <v>37.029299632355603</v>
      </c>
      <c r="P761" s="98">
        <f t="shared" si="115"/>
        <v>0</v>
      </c>
      <c r="Q761" s="118">
        <f t="shared" si="116"/>
        <v>0</v>
      </c>
      <c r="R761" s="98">
        <f t="shared" si="120"/>
        <v>11</v>
      </c>
      <c r="S761" s="119">
        <f t="shared" si="117"/>
        <v>11</v>
      </c>
    </row>
    <row r="762" spans="1:19">
      <c r="A762" s="119"/>
      <c r="E762" s="98">
        <f t="shared" si="111"/>
        <v>761</v>
      </c>
      <c r="F762" s="99"/>
      <c r="K762" s="114">
        <f t="shared" si="118"/>
        <v>37.054799632355603</v>
      </c>
      <c r="L762" s="115">
        <f t="shared" si="119"/>
        <v>37.103799632355603</v>
      </c>
      <c r="M762" s="98">
        <f t="shared" si="112"/>
        <v>37.054299632355601</v>
      </c>
      <c r="N762" s="116">
        <f t="shared" si="113"/>
        <v>37.104299632355605</v>
      </c>
      <c r="O762" s="117">
        <f t="shared" si="114"/>
        <v>37.0792996323556</v>
      </c>
      <c r="P762" s="98">
        <f t="shared" si="115"/>
        <v>0</v>
      </c>
      <c r="Q762" s="118">
        <f t="shared" si="116"/>
        <v>0</v>
      </c>
      <c r="R762" s="98">
        <f t="shared" si="120"/>
        <v>11</v>
      </c>
      <c r="S762" s="119">
        <f t="shared" si="117"/>
        <v>11</v>
      </c>
    </row>
    <row r="763" spans="1:19">
      <c r="A763" s="119"/>
      <c r="E763" s="98">
        <f t="shared" si="111"/>
        <v>762</v>
      </c>
      <c r="F763" s="99"/>
      <c r="K763" s="114">
        <f t="shared" si="118"/>
        <v>37.104799632355601</v>
      </c>
      <c r="L763" s="115">
        <f t="shared" si="119"/>
        <v>37.1537996323556</v>
      </c>
      <c r="M763" s="98">
        <f t="shared" si="112"/>
        <v>37.104299632355598</v>
      </c>
      <c r="N763" s="116">
        <f t="shared" si="113"/>
        <v>37.154299632355603</v>
      </c>
      <c r="O763" s="117">
        <f t="shared" si="114"/>
        <v>37.129299632355597</v>
      </c>
      <c r="P763" s="98">
        <f t="shared" si="115"/>
        <v>0</v>
      </c>
      <c r="Q763" s="118">
        <f t="shared" si="116"/>
        <v>0</v>
      </c>
      <c r="R763" s="98">
        <f t="shared" si="120"/>
        <v>11</v>
      </c>
      <c r="S763" s="119">
        <f t="shared" si="117"/>
        <v>11</v>
      </c>
    </row>
    <row r="764" spans="1:19">
      <c r="A764" s="119"/>
      <c r="E764" s="98">
        <f t="shared" si="111"/>
        <v>763</v>
      </c>
      <c r="F764" s="99"/>
      <c r="K764" s="114">
        <f t="shared" si="118"/>
        <v>37.154799632355598</v>
      </c>
      <c r="L764" s="115">
        <f t="shared" si="119"/>
        <v>37.203799632355597</v>
      </c>
      <c r="M764" s="98">
        <f t="shared" si="112"/>
        <v>37.154299632355595</v>
      </c>
      <c r="N764" s="116">
        <f t="shared" si="113"/>
        <v>37.2042996323556</v>
      </c>
      <c r="O764" s="117">
        <f t="shared" si="114"/>
        <v>37.179299632355594</v>
      </c>
      <c r="P764" s="98">
        <f t="shared" si="115"/>
        <v>0</v>
      </c>
      <c r="Q764" s="118">
        <f t="shared" si="116"/>
        <v>0</v>
      </c>
      <c r="R764" s="98">
        <f t="shared" si="120"/>
        <v>11</v>
      </c>
      <c r="S764" s="119">
        <f t="shared" si="117"/>
        <v>11</v>
      </c>
    </row>
    <row r="765" spans="1:19">
      <c r="A765" s="119"/>
      <c r="E765" s="98">
        <f t="shared" si="111"/>
        <v>764</v>
      </c>
      <c r="F765" s="99"/>
      <c r="K765" s="114">
        <f t="shared" si="118"/>
        <v>37.204799632355595</v>
      </c>
      <c r="L765" s="115">
        <f t="shared" si="119"/>
        <v>37.253799632355594</v>
      </c>
      <c r="M765" s="98">
        <f t="shared" si="112"/>
        <v>37.204299632355593</v>
      </c>
      <c r="N765" s="116">
        <f t="shared" si="113"/>
        <v>37.254299632355597</v>
      </c>
      <c r="O765" s="117">
        <f t="shared" si="114"/>
        <v>37.229299632355591</v>
      </c>
      <c r="P765" s="98">
        <f t="shared" si="115"/>
        <v>0</v>
      </c>
      <c r="Q765" s="118">
        <f t="shared" si="116"/>
        <v>0</v>
      </c>
      <c r="R765" s="98">
        <f t="shared" si="120"/>
        <v>11</v>
      </c>
      <c r="S765" s="119">
        <f t="shared" si="117"/>
        <v>11</v>
      </c>
    </row>
    <row r="766" spans="1:19">
      <c r="A766" s="119"/>
      <c r="E766" s="98">
        <f t="shared" si="111"/>
        <v>765</v>
      </c>
      <c r="F766" s="99"/>
      <c r="K766" s="114">
        <f t="shared" si="118"/>
        <v>37.254799632355592</v>
      </c>
      <c r="L766" s="115">
        <f t="shared" si="119"/>
        <v>37.303799632355592</v>
      </c>
      <c r="M766" s="98">
        <f t="shared" si="112"/>
        <v>37.25429963235559</v>
      </c>
      <c r="N766" s="116">
        <f t="shared" si="113"/>
        <v>37.304299632355594</v>
      </c>
      <c r="O766" s="117">
        <f t="shared" si="114"/>
        <v>37.279299632355588</v>
      </c>
      <c r="P766" s="98">
        <f t="shared" si="115"/>
        <v>0</v>
      </c>
      <c r="Q766" s="118">
        <f t="shared" si="116"/>
        <v>0</v>
      </c>
      <c r="R766" s="98">
        <f t="shared" si="120"/>
        <v>11</v>
      </c>
      <c r="S766" s="119">
        <f t="shared" si="117"/>
        <v>11</v>
      </c>
    </row>
    <row r="767" spans="1:19">
      <c r="A767" s="119"/>
      <c r="E767" s="98">
        <f t="shared" si="111"/>
        <v>766</v>
      </c>
      <c r="F767" s="99"/>
      <c r="K767" s="114">
        <f t="shared" si="118"/>
        <v>37.304799632355589</v>
      </c>
      <c r="L767" s="115">
        <f t="shared" si="119"/>
        <v>37.353799632355589</v>
      </c>
      <c r="M767" s="98">
        <f t="shared" si="112"/>
        <v>37.304299632355587</v>
      </c>
      <c r="N767" s="116">
        <f t="shared" si="113"/>
        <v>37.354299632355591</v>
      </c>
      <c r="O767" s="117">
        <f t="shared" si="114"/>
        <v>37.329299632355585</v>
      </c>
      <c r="P767" s="98">
        <f t="shared" si="115"/>
        <v>0</v>
      </c>
      <c r="Q767" s="118">
        <f t="shared" si="116"/>
        <v>0</v>
      </c>
      <c r="R767" s="98">
        <f t="shared" si="120"/>
        <v>11</v>
      </c>
      <c r="S767" s="119">
        <f t="shared" si="117"/>
        <v>11</v>
      </c>
    </row>
    <row r="768" spans="1:19">
      <c r="A768" s="119"/>
      <c r="E768" s="98">
        <f t="shared" si="111"/>
        <v>767</v>
      </c>
      <c r="F768" s="99"/>
      <c r="K768" s="114">
        <f t="shared" si="118"/>
        <v>37.354799632355586</v>
      </c>
      <c r="L768" s="115">
        <f t="shared" si="119"/>
        <v>37.403799632355586</v>
      </c>
      <c r="M768" s="98">
        <f t="shared" si="112"/>
        <v>37.354299632355584</v>
      </c>
      <c r="N768" s="116">
        <f t="shared" si="113"/>
        <v>37.404299632355588</v>
      </c>
      <c r="O768" s="117">
        <f t="shared" si="114"/>
        <v>37.379299632355583</v>
      </c>
      <c r="P768" s="98">
        <f t="shared" si="115"/>
        <v>0</v>
      </c>
      <c r="Q768" s="118">
        <f t="shared" si="116"/>
        <v>0</v>
      </c>
      <c r="R768" s="98">
        <f t="shared" si="120"/>
        <v>11</v>
      </c>
      <c r="S768" s="119">
        <f t="shared" si="117"/>
        <v>11</v>
      </c>
    </row>
    <row r="769" spans="1:19">
      <c r="A769" s="119"/>
      <c r="E769" s="98">
        <f t="shared" si="111"/>
        <v>768</v>
      </c>
      <c r="F769" s="99"/>
      <c r="K769" s="114">
        <f t="shared" si="118"/>
        <v>37.404799632355584</v>
      </c>
      <c r="L769" s="115">
        <f t="shared" si="119"/>
        <v>37.453799632355583</v>
      </c>
      <c r="M769" s="98">
        <f t="shared" si="112"/>
        <v>37.404299632355581</v>
      </c>
      <c r="N769" s="116">
        <f t="shared" si="113"/>
        <v>37.454299632355585</v>
      </c>
      <c r="O769" s="117">
        <f t="shared" si="114"/>
        <v>37.42929963235558</v>
      </c>
      <c r="P769" s="98">
        <f t="shared" si="115"/>
        <v>0</v>
      </c>
      <c r="Q769" s="118">
        <f t="shared" si="116"/>
        <v>0</v>
      </c>
      <c r="R769" s="98">
        <f t="shared" si="120"/>
        <v>11</v>
      </c>
      <c r="S769" s="119">
        <f t="shared" si="117"/>
        <v>11</v>
      </c>
    </row>
    <row r="770" spans="1:19">
      <c r="A770" s="119"/>
      <c r="E770" s="98">
        <f t="shared" si="111"/>
        <v>769</v>
      </c>
      <c r="F770" s="99"/>
      <c r="K770" s="114">
        <f t="shared" si="118"/>
        <v>37.454799632355581</v>
      </c>
      <c r="L770" s="115">
        <f t="shared" si="119"/>
        <v>37.50379963235558</v>
      </c>
      <c r="M770" s="98">
        <f t="shared" si="112"/>
        <v>37.454299632355578</v>
      </c>
      <c r="N770" s="116">
        <f t="shared" si="113"/>
        <v>37.504299632355583</v>
      </c>
      <c r="O770" s="117">
        <f t="shared" si="114"/>
        <v>37.479299632355577</v>
      </c>
      <c r="P770" s="98">
        <f t="shared" si="115"/>
        <v>0</v>
      </c>
      <c r="Q770" s="118">
        <f t="shared" si="116"/>
        <v>0</v>
      </c>
      <c r="R770" s="98">
        <f t="shared" si="120"/>
        <v>11</v>
      </c>
      <c r="S770" s="119">
        <f t="shared" si="117"/>
        <v>11</v>
      </c>
    </row>
    <row r="771" spans="1:19">
      <c r="A771" s="119"/>
      <c r="E771" s="98">
        <f t="shared" si="111"/>
        <v>770</v>
      </c>
      <c r="F771" s="99"/>
      <c r="K771" s="114">
        <f t="shared" si="118"/>
        <v>37.504799632355578</v>
      </c>
      <c r="L771" s="115">
        <f t="shared" si="119"/>
        <v>37.553799632355577</v>
      </c>
      <c r="M771" s="98">
        <f t="shared" si="112"/>
        <v>37.504299632355576</v>
      </c>
      <c r="N771" s="116">
        <f t="shared" si="113"/>
        <v>37.55429963235558</v>
      </c>
      <c r="O771" s="117">
        <f t="shared" si="114"/>
        <v>37.529299632355574</v>
      </c>
      <c r="P771" s="98">
        <f t="shared" si="115"/>
        <v>0</v>
      </c>
      <c r="Q771" s="118">
        <f t="shared" si="116"/>
        <v>0</v>
      </c>
      <c r="R771" s="98">
        <f t="shared" si="120"/>
        <v>11</v>
      </c>
      <c r="S771" s="119">
        <f t="shared" si="117"/>
        <v>11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37.554799632355575</v>
      </c>
      <c r="L772" s="115">
        <f t="shared" si="119"/>
        <v>37.603799632355575</v>
      </c>
      <c r="M772" s="98">
        <f t="shared" si="112"/>
        <v>37.554299632355573</v>
      </c>
      <c r="N772" s="116">
        <f t="shared" si="113"/>
        <v>37.604299632355577</v>
      </c>
      <c r="O772" s="117">
        <f t="shared" si="114"/>
        <v>37.579299632355571</v>
      </c>
      <c r="P772" s="98">
        <f t="shared" si="115"/>
        <v>0</v>
      </c>
      <c r="Q772" s="118">
        <f t="shared" si="116"/>
        <v>0</v>
      </c>
      <c r="R772" s="98">
        <f t="shared" si="120"/>
        <v>11</v>
      </c>
      <c r="S772" s="119">
        <f t="shared" si="117"/>
        <v>11</v>
      </c>
    </row>
    <row r="773" spans="1:19">
      <c r="A773" s="119"/>
      <c r="E773" s="98">
        <f t="shared" si="121"/>
        <v>772</v>
      </c>
      <c r="F773" s="99"/>
      <c r="K773" s="114">
        <f t="shared" si="118"/>
        <v>37.604799632355572</v>
      </c>
      <c r="L773" s="115">
        <f t="shared" si="119"/>
        <v>37.653799632355572</v>
      </c>
      <c r="M773" s="98">
        <f t="shared" ref="M773:M836" si="122">K773-5*10^-(D$2+1)</f>
        <v>37.60429963235557</v>
      </c>
      <c r="N773" s="116">
        <f t="shared" ref="N773:N836" si="123">L773+5*10^-(D$2+1)</f>
        <v>37.654299632355574</v>
      </c>
      <c r="O773" s="117">
        <f t="shared" ref="O773:O836" si="124">AVERAGE(K773,L773)</f>
        <v>37.629299632355568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11</v>
      </c>
      <c r="S773" s="119">
        <f t="shared" ref="S773:S836" si="127">COUNTIF(F$2:F$5000,"&lt;="&amp;M773)</f>
        <v>11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37.654799632355569</v>
      </c>
      <c r="L774" s="115">
        <f t="shared" ref="L774:L837" si="129">K774+$I$4-POWER(10,-$D$2)</f>
        <v>37.703799632355569</v>
      </c>
      <c r="M774" s="98">
        <f t="shared" si="122"/>
        <v>37.654299632355567</v>
      </c>
      <c r="N774" s="116">
        <f t="shared" si="123"/>
        <v>37.704299632355571</v>
      </c>
      <c r="O774" s="117">
        <f t="shared" si="124"/>
        <v>37.679299632355566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11</v>
      </c>
      <c r="S774" s="119">
        <f t="shared" si="127"/>
        <v>11</v>
      </c>
    </row>
    <row r="775" spans="1:19">
      <c r="A775" s="119"/>
      <c r="E775" s="98">
        <f t="shared" si="121"/>
        <v>774</v>
      </c>
      <c r="F775" s="99"/>
      <c r="K775" s="114">
        <f t="shared" si="128"/>
        <v>37.704799632355567</v>
      </c>
      <c r="L775" s="115">
        <f t="shared" si="129"/>
        <v>37.753799632355566</v>
      </c>
      <c r="M775" s="98">
        <f t="shared" si="122"/>
        <v>37.704299632355564</v>
      </c>
      <c r="N775" s="116">
        <f t="shared" si="123"/>
        <v>37.754299632355568</v>
      </c>
      <c r="O775" s="117">
        <f t="shared" si="124"/>
        <v>37.729299632355563</v>
      </c>
      <c r="P775" s="98">
        <f t="shared" si="125"/>
        <v>0</v>
      </c>
      <c r="Q775" s="118">
        <f t="shared" si="126"/>
        <v>0</v>
      </c>
      <c r="R775" s="98">
        <f t="shared" si="130"/>
        <v>11</v>
      </c>
      <c r="S775" s="119">
        <f t="shared" si="127"/>
        <v>11</v>
      </c>
    </row>
    <row r="776" spans="1:19">
      <c r="A776" s="119"/>
      <c r="E776" s="98">
        <f t="shared" si="121"/>
        <v>775</v>
      </c>
      <c r="F776" s="99"/>
      <c r="K776" s="114">
        <f t="shared" si="128"/>
        <v>37.754799632355564</v>
      </c>
      <c r="L776" s="115">
        <f t="shared" si="129"/>
        <v>37.803799632355563</v>
      </c>
      <c r="M776" s="98">
        <f t="shared" si="122"/>
        <v>37.754299632355561</v>
      </c>
      <c r="N776" s="116">
        <f t="shared" si="123"/>
        <v>37.804299632355566</v>
      </c>
      <c r="O776" s="117">
        <f t="shared" si="124"/>
        <v>37.77929963235556</v>
      </c>
      <c r="P776" s="98">
        <f t="shared" si="125"/>
        <v>0</v>
      </c>
      <c r="Q776" s="118">
        <f t="shared" si="126"/>
        <v>0</v>
      </c>
      <c r="R776" s="98">
        <f t="shared" si="130"/>
        <v>11</v>
      </c>
      <c r="S776" s="119">
        <f t="shared" si="127"/>
        <v>11</v>
      </c>
    </row>
    <row r="777" spans="1:19">
      <c r="A777" s="119"/>
      <c r="E777" s="98">
        <f t="shared" si="121"/>
        <v>776</v>
      </c>
      <c r="F777" s="99"/>
      <c r="K777" s="114">
        <f t="shared" si="128"/>
        <v>37.804799632355561</v>
      </c>
      <c r="L777" s="115">
        <f t="shared" si="129"/>
        <v>37.85379963235556</v>
      </c>
      <c r="M777" s="98">
        <f t="shared" si="122"/>
        <v>37.804299632355558</v>
      </c>
      <c r="N777" s="116">
        <f t="shared" si="123"/>
        <v>37.854299632355563</v>
      </c>
      <c r="O777" s="117">
        <f t="shared" si="124"/>
        <v>37.829299632355557</v>
      </c>
      <c r="P777" s="98">
        <f t="shared" si="125"/>
        <v>0</v>
      </c>
      <c r="Q777" s="118">
        <f t="shared" si="126"/>
        <v>0</v>
      </c>
      <c r="R777" s="98">
        <f t="shared" si="130"/>
        <v>11</v>
      </c>
      <c r="S777" s="119">
        <f t="shared" si="127"/>
        <v>11</v>
      </c>
    </row>
    <row r="778" spans="1:19">
      <c r="A778" s="119"/>
      <c r="E778" s="98">
        <f t="shared" si="121"/>
        <v>777</v>
      </c>
      <c r="F778" s="99"/>
      <c r="K778" s="114">
        <f t="shared" si="128"/>
        <v>37.854799632355558</v>
      </c>
      <c r="L778" s="115">
        <f t="shared" si="129"/>
        <v>37.903799632355557</v>
      </c>
      <c r="M778" s="98">
        <f t="shared" si="122"/>
        <v>37.854299632355556</v>
      </c>
      <c r="N778" s="116">
        <f t="shared" si="123"/>
        <v>37.90429963235556</v>
      </c>
      <c r="O778" s="117">
        <f t="shared" si="124"/>
        <v>37.879299632355554</v>
      </c>
      <c r="P778" s="98">
        <f t="shared" si="125"/>
        <v>0</v>
      </c>
      <c r="Q778" s="118">
        <f t="shared" si="126"/>
        <v>0</v>
      </c>
      <c r="R778" s="98">
        <f t="shared" si="130"/>
        <v>11</v>
      </c>
      <c r="S778" s="119">
        <f t="shared" si="127"/>
        <v>11</v>
      </c>
    </row>
    <row r="779" spans="1:19">
      <c r="A779" s="119"/>
      <c r="E779" s="98">
        <f t="shared" si="121"/>
        <v>778</v>
      </c>
      <c r="F779" s="99"/>
      <c r="K779" s="114">
        <f t="shared" si="128"/>
        <v>37.904799632355555</v>
      </c>
      <c r="L779" s="115">
        <f t="shared" si="129"/>
        <v>37.953799632355555</v>
      </c>
      <c r="M779" s="98">
        <f t="shared" si="122"/>
        <v>37.904299632355553</v>
      </c>
      <c r="N779" s="116">
        <f t="shared" si="123"/>
        <v>37.954299632355557</v>
      </c>
      <c r="O779" s="117">
        <f t="shared" si="124"/>
        <v>37.929299632355551</v>
      </c>
      <c r="P779" s="98">
        <f t="shared" si="125"/>
        <v>0</v>
      </c>
      <c r="Q779" s="118">
        <f t="shared" si="126"/>
        <v>0</v>
      </c>
      <c r="R779" s="98">
        <f t="shared" si="130"/>
        <v>11</v>
      </c>
      <c r="S779" s="119">
        <f t="shared" si="127"/>
        <v>11</v>
      </c>
    </row>
    <row r="780" spans="1:19">
      <c r="A780" s="119"/>
      <c r="E780" s="98">
        <f t="shared" si="121"/>
        <v>779</v>
      </c>
      <c r="F780" s="99"/>
      <c r="K780" s="114">
        <f t="shared" si="128"/>
        <v>37.954799632355552</v>
      </c>
      <c r="L780" s="115">
        <f t="shared" si="129"/>
        <v>38.003799632355552</v>
      </c>
      <c r="M780" s="98">
        <f t="shared" si="122"/>
        <v>37.95429963235555</v>
      </c>
      <c r="N780" s="116">
        <f t="shared" si="123"/>
        <v>38.004299632355554</v>
      </c>
      <c r="O780" s="117">
        <f t="shared" si="124"/>
        <v>37.979299632355549</v>
      </c>
      <c r="P780" s="98">
        <f t="shared" si="125"/>
        <v>0</v>
      </c>
      <c r="Q780" s="118">
        <f t="shared" si="126"/>
        <v>0</v>
      </c>
      <c r="R780" s="98">
        <f t="shared" si="130"/>
        <v>11</v>
      </c>
      <c r="S780" s="119">
        <f t="shared" si="127"/>
        <v>11</v>
      </c>
    </row>
    <row r="781" spans="1:19">
      <c r="A781" s="119"/>
      <c r="E781" s="98">
        <f t="shared" si="121"/>
        <v>780</v>
      </c>
      <c r="F781" s="99"/>
      <c r="K781" s="114">
        <f t="shared" si="128"/>
        <v>38.004799632355549</v>
      </c>
      <c r="L781" s="115">
        <f t="shared" si="129"/>
        <v>38.053799632355549</v>
      </c>
      <c r="M781" s="98">
        <f t="shared" si="122"/>
        <v>38.004299632355547</v>
      </c>
      <c r="N781" s="116">
        <f t="shared" si="123"/>
        <v>38.054299632355551</v>
      </c>
      <c r="O781" s="117">
        <f t="shared" si="124"/>
        <v>38.029299632355546</v>
      </c>
      <c r="P781" s="98">
        <f t="shared" si="125"/>
        <v>0</v>
      </c>
      <c r="Q781" s="118">
        <f t="shared" si="126"/>
        <v>0</v>
      </c>
      <c r="R781" s="98">
        <f t="shared" si="130"/>
        <v>11</v>
      </c>
      <c r="S781" s="119">
        <f t="shared" si="127"/>
        <v>11</v>
      </c>
    </row>
    <row r="782" spans="1:19">
      <c r="A782" s="119"/>
      <c r="E782" s="98">
        <f t="shared" si="121"/>
        <v>781</v>
      </c>
      <c r="F782" s="99"/>
      <c r="K782" s="114">
        <f t="shared" si="128"/>
        <v>38.054799632355547</v>
      </c>
      <c r="L782" s="115">
        <f t="shared" si="129"/>
        <v>38.103799632355546</v>
      </c>
      <c r="M782" s="98">
        <f t="shared" si="122"/>
        <v>38.054299632355544</v>
      </c>
      <c r="N782" s="116">
        <f t="shared" si="123"/>
        <v>38.104299632355549</v>
      </c>
      <c r="O782" s="117">
        <f t="shared" si="124"/>
        <v>38.079299632355543</v>
      </c>
      <c r="P782" s="98">
        <f t="shared" si="125"/>
        <v>0</v>
      </c>
      <c r="Q782" s="118">
        <f t="shared" si="126"/>
        <v>0</v>
      </c>
      <c r="R782" s="98">
        <f t="shared" si="130"/>
        <v>11</v>
      </c>
      <c r="S782" s="119">
        <f t="shared" si="127"/>
        <v>11</v>
      </c>
    </row>
    <row r="783" spans="1:19">
      <c r="A783" s="119"/>
      <c r="E783" s="98">
        <f t="shared" si="121"/>
        <v>782</v>
      </c>
      <c r="F783" s="99"/>
      <c r="K783" s="114">
        <f t="shared" si="128"/>
        <v>38.104799632355544</v>
      </c>
      <c r="L783" s="115">
        <f t="shared" si="129"/>
        <v>38.153799632355543</v>
      </c>
      <c r="M783" s="98">
        <f t="shared" si="122"/>
        <v>38.104299632355541</v>
      </c>
      <c r="N783" s="116">
        <f t="shared" si="123"/>
        <v>38.154299632355546</v>
      </c>
      <c r="O783" s="117">
        <f t="shared" si="124"/>
        <v>38.12929963235554</v>
      </c>
      <c r="P783" s="98">
        <f t="shared" si="125"/>
        <v>0</v>
      </c>
      <c r="Q783" s="118">
        <f t="shared" si="126"/>
        <v>0</v>
      </c>
      <c r="R783" s="98">
        <f t="shared" si="130"/>
        <v>11</v>
      </c>
      <c r="S783" s="119">
        <f t="shared" si="127"/>
        <v>11</v>
      </c>
    </row>
    <row r="784" spans="1:19">
      <c r="A784" s="119"/>
      <c r="E784" s="98">
        <f t="shared" si="121"/>
        <v>783</v>
      </c>
      <c r="F784" s="99"/>
      <c r="K784" s="114">
        <f t="shared" si="128"/>
        <v>38.154799632355541</v>
      </c>
      <c r="L784" s="115">
        <f t="shared" si="129"/>
        <v>38.20379963235554</v>
      </c>
      <c r="M784" s="98">
        <f t="shared" si="122"/>
        <v>38.154299632355539</v>
      </c>
      <c r="N784" s="116">
        <f t="shared" si="123"/>
        <v>38.204299632355543</v>
      </c>
      <c r="O784" s="117">
        <f t="shared" si="124"/>
        <v>38.179299632355537</v>
      </c>
      <c r="P784" s="98">
        <f t="shared" si="125"/>
        <v>0</v>
      </c>
      <c r="Q784" s="118">
        <f t="shared" si="126"/>
        <v>0</v>
      </c>
      <c r="R784" s="98">
        <f t="shared" si="130"/>
        <v>11</v>
      </c>
      <c r="S784" s="119">
        <f t="shared" si="127"/>
        <v>11</v>
      </c>
    </row>
    <row r="785" spans="1:19">
      <c r="A785" s="119"/>
      <c r="E785" s="98">
        <f t="shared" si="121"/>
        <v>784</v>
      </c>
      <c r="F785" s="99"/>
      <c r="K785" s="114">
        <f t="shared" si="128"/>
        <v>38.204799632355538</v>
      </c>
      <c r="L785" s="115">
        <f t="shared" si="129"/>
        <v>38.253799632355538</v>
      </c>
      <c r="M785" s="98">
        <f t="shared" si="122"/>
        <v>38.204299632355536</v>
      </c>
      <c r="N785" s="116">
        <f t="shared" si="123"/>
        <v>38.25429963235554</v>
      </c>
      <c r="O785" s="117">
        <f t="shared" si="124"/>
        <v>38.229299632355534</v>
      </c>
      <c r="P785" s="98">
        <f t="shared" si="125"/>
        <v>0</v>
      </c>
      <c r="Q785" s="118">
        <f t="shared" si="126"/>
        <v>0</v>
      </c>
      <c r="R785" s="98">
        <f t="shared" si="130"/>
        <v>11</v>
      </c>
      <c r="S785" s="119">
        <f t="shared" si="127"/>
        <v>11</v>
      </c>
    </row>
    <row r="786" spans="1:19">
      <c r="A786" s="119"/>
      <c r="E786" s="98">
        <f t="shared" si="121"/>
        <v>785</v>
      </c>
      <c r="F786" s="99"/>
      <c r="K786" s="114">
        <f t="shared" si="128"/>
        <v>38.254799632355535</v>
      </c>
      <c r="L786" s="115">
        <f t="shared" si="129"/>
        <v>38.303799632355535</v>
      </c>
      <c r="M786" s="98">
        <f t="shared" si="122"/>
        <v>38.254299632355533</v>
      </c>
      <c r="N786" s="116">
        <f t="shared" si="123"/>
        <v>38.304299632355537</v>
      </c>
      <c r="O786" s="117">
        <f t="shared" si="124"/>
        <v>38.279299632355531</v>
      </c>
      <c r="P786" s="98">
        <f t="shared" si="125"/>
        <v>0</v>
      </c>
      <c r="Q786" s="118">
        <f t="shared" si="126"/>
        <v>0</v>
      </c>
      <c r="R786" s="98">
        <f t="shared" si="130"/>
        <v>11</v>
      </c>
      <c r="S786" s="119">
        <f t="shared" si="127"/>
        <v>11</v>
      </c>
    </row>
    <row r="787" spans="1:19">
      <c r="A787" s="119"/>
      <c r="E787" s="98">
        <f t="shared" si="121"/>
        <v>786</v>
      </c>
      <c r="F787" s="99"/>
      <c r="K787" s="114">
        <f t="shared" si="128"/>
        <v>38.304799632355532</v>
      </c>
      <c r="L787" s="115">
        <f t="shared" si="129"/>
        <v>38.353799632355532</v>
      </c>
      <c r="M787" s="98">
        <f t="shared" si="122"/>
        <v>38.30429963235553</v>
      </c>
      <c r="N787" s="116">
        <f t="shared" si="123"/>
        <v>38.354299632355534</v>
      </c>
      <c r="O787" s="117">
        <f t="shared" si="124"/>
        <v>38.329299632355529</v>
      </c>
      <c r="P787" s="98">
        <f t="shared" si="125"/>
        <v>0</v>
      </c>
      <c r="Q787" s="118">
        <f t="shared" si="126"/>
        <v>0</v>
      </c>
      <c r="R787" s="98">
        <f t="shared" si="130"/>
        <v>11</v>
      </c>
      <c r="S787" s="119">
        <f t="shared" si="127"/>
        <v>11</v>
      </c>
    </row>
    <row r="788" spans="1:19">
      <c r="A788" s="119"/>
      <c r="E788" s="98">
        <f t="shared" si="121"/>
        <v>787</v>
      </c>
      <c r="F788" s="99"/>
      <c r="K788" s="114">
        <f t="shared" si="128"/>
        <v>38.35479963235553</v>
      </c>
      <c r="L788" s="115">
        <f t="shared" si="129"/>
        <v>38.403799632355529</v>
      </c>
      <c r="M788" s="98">
        <f t="shared" si="122"/>
        <v>38.354299632355527</v>
      </c>
      <c r="N788" s="116">
        <f t="shared" si="123"/>
        <v>38.404299632355531</v>
      </c>
      <c r="O788" s="117">
        <f t="shared" si="124"/>
        <v>38.379299632355526</v>
      </c>
      <c r="P788" s="98">
        <f t="shared" si="125"/>
        <v>0</v>
      </c>
      <c r="Q788" s="118">
        <f t="shared" si="126"/>
        <v>0</v>
      </c>
      <c r="R788" s="98">
        <f t="shared" si="130"/>
        <v>11</v>
      </c>
      <c r="S788" s="119">
        <f t="shared" si="127"/>
        <v>11</v>
      </c>
    </row>
    <row r="789" spans="1:19">
      <c r="A789" s="119"/>
      <c r="E789" s="98">
        <f t="shared" si="121"/>
        <v>788</v>
      </c>
      <c r="F789" s="99"/>
      <c r="K789" s="114">
        <f t="shared" si="128"/>
        <v>38.404799632355527</v>
      </c>
      <c r="L789" s="115">
        <f t="shared" si="129"/>
        <v>38.453799632355526</v>
      </c>
      <c r="M789" s="98">
        <f t="shared" si="122"/>
        <v>38.404299632355524</v>
      </c>
      <c r="N789" s="116">
        <f t="shared" si="123"/>
        <v>38.454299632355529</v>
      </c>
      <c r="O789" s="117">
        <f t="shared" si="124"/>
        <v>38.429299632355523</v>
      </c>
      <c r="P789" s="98">
        <f t="shared" si="125"/>
        <v>0</v>
      </c>
      <c r="Q789" s="118">
        <f t="shared" si="126"/>
        <v>0</v>
      </c>
      <c r="R789" s="98">
        <f t="shared" si="130"/>
        <v>11</v>
      </c>
      <c r="S789" s="119">
        <f t="shared" si="127"/>
        <v>11</v>
      </c>
    </row>
    <row r="790" spans="1:19">
      <c r="A790" s="119"/>
      <c r="E790" s="98">
        <f t="shared" si="121"/>
        <v>789</v>
      </c>
      <c r="F790" s="99"/>
      <c r="K790" s="114">
        <f t="shared" si="128"/>
        <v>38.454799632355524</v>
      </c>
      <c r="L790" s="115">
        <f t="shared" si="129"/>
        <v>38.503799632355523</v>
      </c>
      <c r="M790" s="98">
        <f t="shared" si="122"/>
        <v>38.454299632355522</v>
      </c>
      <c r="N790" s="116">
        <f t="shared" si="123"/>
        <v>38.504299632355526</v>
      </c>
      <c r="O790" s="117">
        <f t="shared" si="124"/>
        <v>38.47929963235552</v>
      </c>
      <c r="P790" s="98">
        <f t="shared" si="125"/>
        <v>0</v>
      </c>
      <c r="Q790" s="118">
        <f t="shared" si="126"/>
        <v>0</v>
      </c>
      <c r="R790" s="98">
        <f t="shared" si="130"/>
        <v>11</v>
      </c>
      <c r="S790" s="119">
        <f t="shared" si="127"/>
        <v>11</v>
      </c>
    </row>
    <row r="791" spans="1:19">
      <c r="A791" s="119"/>
      <c r="E791" s="98">
        <f t="shared" si="121"/>
        <v>790</v>
      </c>
      <c r="F791" s="99"/>
      <c r="K791" s="114">
        <f t="shared" si="128"/>
        <v>38.504799632355521</v>
      </c>
      <c r="L791" s="115">
        <f t="shared" si="129"/>
        <v>38.553799632355521</v>
      </c>
      <c r="M791" s="98">
        <f t="shared" si="122"/>
        <v>38.504299632355519</v>
      </c>
      <c r="N791" s="116">
        <f t="shared" si="123"/>
        <v>38.554299632355523</v>
      </c>
      <c r="O791" s="117">
        <f t="shared" si="124"/>
        <v>38.529299632355517</v>
      </c>
      <c r="P791" s="98">
        <f t="shared" si="125"/>
        <v>0</v>
      </c>
      <c r="Q791" s="118">
        <f t="shared" si="126"/>
        <v>0</v>
      </c>
      <c r="R791" s="98">
        <f t="shared" si="130"/>
        <v>11</v>
      </c>
      <c r="S791" s="119">
        <f t="shared" si="127"/>
        <v>11</v>
      </c>
    </row>
    <row r="792" spans="1:19">
      <c r="A792" s="119"/>
      <c r="E792" s="98">
        <f t="shared" si="121"/>
        <v>791</v>
      </c>
      <c r="F792" s="99"/>
      <c r="K792" s="114">
        <f t="shared" si="128"/>
        <v>38.554799632355518</v>
      </c>
      <c r="L792" s="115">
        <f t="shared" si="129"/>
        <v>38.603799632355518</v>
      </c>
      <c r="M792" s="98">
        <f t="shared" si="122"/>
        <v>38.554299632355516</v>
      </c>
      <c r="N792" s="116">
        <f t="shared" si="123"/>
        <v>38.60429963235552</v>
      </c>
      <c r="O792" s="117">
        <f t="shared" si="124"/>
        <v>38.579299632355514</v>
      </c>
      <c r="P792" s="98">
        <f t="shared" si="125"/>
        <v>0</v>
      </c>
      <c r="Q792" s="118">
        <f t="shared" si="126"/>
        <v>0</v>
      </c>
      <c r="R792" s="98">
        <f t="shared" si="130"/>
        <v>11</v>
      </c>
      <c r="S792" s="119">
        <f t="shared" si="127"/>
        <v>11</v>
      </c>
    </row>
    <row r="793" spans="1:19">
      <c r="A793" s="119"/>
      <c r="E793" s="98">
        <f t="shared" si="121"/>
        <v>792</v>
      </c>
      <c r="F793" s="99"/>
      <c r="K793" s="114">
        <f t="shared" si="128"/>
        <v>38.604799632355515</v>
      </c>
      <c r="L793" s="115">
        <f t="shared" si="129"/>
        <v>38.653799632355515</v>
      </c>
      <c r="M793" s="98">
        <f t="shared" si="122"/>
        <v>38.604299632355513</v>
      </c>
      <c r="N793" s="116">
        <f t="shared" si="123"/>
        <v>38.654299632355517</v>
      </c>
      <c r="O793" s="117">
        <f t="shared" si="124"/>
        <v>38.629299632355512</v>
      </c>
      <c r="P793" s="98">
        <f t="shared" si="125"/>
        <v>0</v>
      </c>
      <c r="Q793" s="118">
        <f t="shared" si="126"/>
        <v>0</v>
      </c>
      <c r="R793" s="98">
        <f t="shared" si="130"/>
        <v>11</v>
      </c>
      <c r="S793" s="119">
        <f t="shared" si="127"/>
        <v>11</v>
      </c>
    </row>
    <row r="794" spans="1:19">
      <c r="A794" s="119"/>
      <c r="E794" s="98">
        <f t="shared" si="121"/>
        <v>793</v>
      </c>
      <c r="F794" s="99"/>
      <c r="K794" s="114">
        <f t="shared" si="128"/>
        <v>38.654799632355513</v>
      </c>
      <c r="L794" s="115">
        <f t="shared" si="129"/>
        <v>38.703799632355512</v>
      </c>
      <c r="M794" s="98">
        <f t="shared" si="122"/>
        <v>38.65429963235551</v>
      </c>
      <c r="N794" s="116">
        <f t="shared" si="123"/>
        <v>38.704299632355514</v>
      </c>
      <c r="O794" s="117">
        <f t="shared" si="124"/>
        <v>38.679299632355509</v>
      </c>
      <c r="P794" s="98">
        <f t="shared" si="125"/>
        <v>0</v>
      </c>
      <c r="Q794" s="118">
        <f t="shared" si="126"/>
        <v>0</v>
      </c>
      <c r="R794" s="98">
        <f t="shared" si="130"/>
        <v>11</v>
      </c>
      <c r="S794" s="119">
        <f t="shared" si="127"/>
        <v>11</v>
      </c>
    </row>
    <row r="795" spans="1:19">
      <c r="A795" s="119"/>
      <c r="E795" s="98">
        <f t="shared" si="121"/>
        <v>794</v>
      </c>
      <c r="F795" s="99"/>
      <c r="K795" s="114">
        <f t="shared" si="128"/>
        <v>38.70479963235551</v>
      </c>
      <c r="L795" s="115">
        <f t="shared" si="129"/>
        <v>38.753799632355509</v>
      </c>
      <c r="M795" s="98">
        <f t="shared" si="122"/>
        <v>38.704299632355507</v>
      </c>
      <c r="N795" s="116">
        <f t="shared" si="123"/>
        <v>38.754299632355512</v>
      </c>
      <c r="O795" s="117">
        <f t="shared" si="124"/>
        <v>38.729299632355506</v>
      </c>
      <c r="P795" s="98">
        <f t="shared" si="125"/>
        <v>0</v>
      </c>
      <c r="Q795" s="118">
        <f t="shared" si="126"/>
        <v>0</v>
      </c>
      <c r="R795" s="98">
        <f t="shared" si="130"/>
        <v>11</v>
      </c>
      <c r="S795" s="119">
        <f t="shared" si="127"/>
        <v>11</v>
      </c>
    </row>
    <row r="796" spans="1:19">
      <c r="A796" s="119"/>
      <c r="E796" s="98">
        <f t="shared" si="121"/>
        <v>795</v>
      </c>
      <c r="F796" s="99"/>
      <c r="K796" s="114">
        <f t="shared" si="128"/>
        <v>38.754799632355507</v>
      </c>
      <c r="L796" s="115">
        <f t="shared" si="129"/>
        <v>38.803799632355506</v>
      </c>
      <c r="M796" s="98">
        <f t="shared" si="122"/>
        <v>38.754299632355504</v>
      </c>
      <c r="N796" s="116">
        <f t="shared" si="123"/>
        <v>38.804299632355509</v>
      </c>
      <c r="O796" s="117">
        <f t="shared" si="124"/>
        <v>38.779299632355503</v>
      </c>
      <c r="P796" s="98">
        <f t="shared" si="125"/>
        <v>0</v>
      </c>
      <c r="Q796" s="118">
        <f t="shared" si="126"/>
        <v>0</v>
      </c>
      <c r="R796" s="98">
        <f t="shared" si="130"/>
        <v>11</v>
      </c>
      <c r="S796" s="119">
        <f t="shared" si="127"/>
        <v>11</v>
      </c>
    </row>
    <row r="797" spans="1:19">
      <c r="A797" s="119"/>
      <c r="E797" s="98">
        <f t="shared" si="121"/>
        <v>796</v>
      </c>
      <c r="F797" s="99"/>
      <c r="K797" s="114">
        <f t="shared" si="128"/>
        <v>38.804799632355504</v>
      </c>
      <c r="L797" s="115">
        <f t="shared" si="129"/>
        <v>38.853799632355503</v>
      </c>
      <c r="M797" s="98">
        <f t="shared" si="122"/>
        <v>38.804299632355502</v>
      </c>
      <c r="N797" s="116">
        <f t="shared" si="123"/>
        <v>38.854299632355506</v>
      </c>
      <c r="O797" s="117">
        <f t="shared" si="124"/>
        <v>38.8292996323555</v>
      </c>
      <c r="P797" s="98">
        <f t="shared" si="125"/>
        <v>0</v>
      </c>
      <c r="Q797" s="118">
        <f t="shared" si="126"/>
        <v>0</v>
      </c>
      <c r="R797" s="98">
        <f t="shared" si="130"/>
        <v>11</v>
      </c>
      <c r="S797" s="119">
        <f t="shared" si="127"/>
        <v>11</v>
      </c>
    </row>
    <row r="798" spans="1:19">
      <c r="A798" s="119"/>
      <c r="E798" s="98">
        <f t="shared" si="121"/>
        <v>797</v>
      </c>
      <c r="F798" s="99"/>
      <c r="K798" s="114">
        <f t="shared" si="128"/>
        <v>38.854799632355501</v>
      </c>
      <c r="L798" s="115">
        <f t="shared" si="129"/>
        <v>38.903799632355501</v>
      </c>
      <c r="M798" s="98">
        <f t="shared" si="122"/>
        <v>38.854299632355499</v>
      </c>
      <c r="N798" s="116">
        <f t="shared" si="123"/>
        <v>38.904299632355503</v>
      </c>
      <c r="O798" s="117">
        <f t="shared" si="124"/>
        <v>38.879299632355497</v>
      </c>
      <c r="P798" s="98">
        <f t="shared" si="125"/>
        <v>0</v>
      </c>
      <c r="Q798" s="118">
        <f t="shared" si="126"/>
        <v>0</v>
      </c>
      <c r="R798" s="98">
        <f t="shared" si="130"/>
        <v>11</v>
      </c>
      <c r="S798" s="119">
        <f t="shared" si="127"/>
        <v>11</v>
      </c>
    </row>
    <row r="799" spans="1:19">
      <c r="A799" s="119"/>
      <c r="E799" s="98">
        <f t="shared" si="121"/>
        <v>798</v>
      </c>
      <c r="F799" s="99"/>
      <c r="K799" s="114">
        <f t="shared" si="128"/>
        <v>38.904799632355498</v>
      </c>
      <c r="L799" s="115">
        <f t="shared" si="129"/>
        <v>38.953799632355498</v>
      </c>
      <c r="M799" s="98">
        <f t="shared" si="122"/>
        <v>38.904299632355496</v>
      </c>
      <c r="N799" s="116">
        <f t="shared" si="123"/>
        <v>38.9542996323555</v>
      </c>
      <c r="O799" s="117">
        <f t="shared" si="124"/>
        <v>38.929299632355495</v>
      </c>
      <c r="P799" s="98">
        <f t="shared" si="125"/>
        <v>0</v>
      </c>
      <c r="Q799" s="118">
        <f t="shared" si="126"/>
        <v>0</v>
      </c>
      <c r="R799" s="98">
        <f t="shared" si="130"/>
        <v>11</v>
      </c>
      <c r="S799" s="119">
        <f t="shared" si="127"/>
        <v>11</v>
      </c>
    </row>
    <row r="800" spans="1:19">
      <c r="A800" s="119"/>
      <c r="E800" s="98">
        <f t="shared" si="121"/>
        <v>799</v>
      </c>
      <c r="F800" s="99"/>
      <c r="K800" s="114">
        <f t="shared" si="128"/>
        <v>38.954799632355495</v>
      </c>
      <c r="L800" s="115">
        <f t="shared" si="129"/>
        <v>39.003799632355495</v>
      </c>
      <c r="M800" s="98">
        <f t="shared" si="122"/>
        <v>38.954299632355493</v>
      </c>
      <c r="N800" s="116">
        <f t="shared" si="123"/>
        <v>39.004299632355497</v>
      </c>
      <c r="O800" s="117">
        <f t="shared" si="124"/>
        <v>38.979299632355492</v>
      </c>
      <c r="P800" s="98">
        <f t="shared" si="125"/>
        <v>0</v>
      </c>
      <c r="Q800" s="118">
        <f t="shared" si="126"/>
        <v>0</v>
      </c>
      <c r="R800" s="98">
        <f t="shared" si="130"/>
        <v>11</v>
      </c>
      <c r="S800" s="119">
        <f t="shared" si="127"/>
        <v>11</v>
      </c>
    </row>
    <row r="801" spans="1:19">
      <c r="A801" s="119"/>
      <c r="E801" s="98">
        <f t="shared" si="121"/>
        <v>800</v>
      </c>
      <c r="F801" s="99"/>
      <c r="K801" s="114">
        <f t="shared" si="128"/>
        <v>39.004799632355493</v>
      </c>
      <c r="L801" s="115">
        <f t="shared" si="129"/>
        <v>39.053799632355492</v>
      </c>
      <c r="M801" s="98">
        <f t="shared" si="122"/>
        <v>39.00429963235549</v>
      </c>
      <c r="N801" s="116">
        <f t="shared" si="123"/>
        <v>39.054299632355495</v>
      </c>
      <c r="O801" s="117">
        <f t="shared" si="124"/>
        <v>39.029299632355489</v>
      </c>
      <c r="P801" s="98">
        <f t="shared" si="125"/>
        <v>0</v>
      </c>
      <c r="Q801" s="118">
        <f t="shared" si="126"/>
        <v>0</v>
      </c>
      <c r="R801" s="98">
        <f t="shared" si="130"/>
        <v>11</v>
      </c>
      <c r="S801" s="119">
        <f t="shared" si="127"/>
        <v>11</v>
      </c>
    </row>
    <row r="802" spans="1:19">
      <c r="A802" s="119"/>
      <c r="E802" s="98">
        <f t="shared" si="121"/>
        <v>801</v>
      </c>
      <c r="F802" s="99"/>
      <c r="K802" s="114">
        <f t="shared" si="128"/>
        <v>39.05479963235549</v>
      </c>
      <c r="L802" s="115">
        <f t="shared" si="129"/>
        <v>39.103799632355489</v>
      </c>
      <c r="M802" s="98">
        <f t="shared" si="122"/>
        <v>39.054299632355487</v>
      </c>
      <c r="N802" s="116">
        <f t="shared" si="123"/>
        <v>39.104299632355492</v>
      </c>
      <c r="O802" s="117">
        <f t="shared" si="124"/>
        <v>39.079299632355486</v>
      </c>
      <c r="P802" s="98">
        <f t="shared" si="125"/>
        <v>0</v>
      </c>
      <c r="Q802" s="118">
        <f t="shared" si="126"/>
        <v>0</v>
      </c>
      <c r="R802" s="98">
        <f t="shared" si="130"/>
        <v>11</v>
      </c>
      <c r="S802" s="119">
        <f t="shared" si="127"/>
        <v>11</v>
      </c>
    </row>
    <row r="803" spans="1:19">
      <c r="A803" s="119"/>
      <c r="E803" s="98">
        <f t="shared" si="121"/>
        <v>802</v>
      </c>
      <c r="F803" s="99"/>
      <c r="K803" s="114">
        <f t="shared" si="128"/>
        <v>39.104799632355487</v>
      </c>
      <c r="L803" s="115">
        <f t="shared" si="129"/>
        <v>39.153799632355486</v>
      </c>
      <c r="M803" s="98">
        <f t="shared" si="122"/>
        <v>39.104299632355485</v>
      </c>
      <c r="N803" s="116">
        <f t="shared" si="123"/>
        <v>39.154299632355489</v>
      </c>
      <c r="O803" s="117">
        <f t="shared" si="124"/>
        <v>39.129299632355483</v>
      </c>
      <c r="P803" s="98">
        <f t="shared" si="125"/>
        <v>0</v>
      </c>
      <c r="Q803" s="118">
        <f t="shared" si="126"/>
        <v>0</v>
      </c>
      <c r="R803" s="98">
        <f t="shared" si="130"/>
        <v>11</v>
      </c>
      <c r="S803" s="119">
        <f t="shared" si="127"/>
        <v>11</v>
      </c>
    </row>
    <row r="804" spans="1:19">
      <c r="A804" s="119"/>
      <c r="E804" s="98">
        <f t="shared" si="121"/>
        <v>803</v>
      </c>
      <c r="F804" s="99"/>
      <c r="K804" s="114">
        <f t="shared" si="128"/>
        <v>39.154799632355484</v>
      </c>
      <c r="L804" s="115">
        <f t="shared" si="129"/>
        <v>39.203799632355484</v>
      </c>
      <c r="M804" s="98">
        <f t="shared" si="122"/>
        <v>39.154299632355482</v>
      </c>
      <c r="N804" s="116">
        <f t="shared" si="123"/>
        <v>39.204299632355486</v>
      </c>
      <c r="O804" s="117">
        <f t="shared" si="124"/>
        <v>39.17929963235548</v>
      </c>
      <c r="P804" s="98">
        <f t="shared" si="125"/>
        <v>0</v>
      </c>
      <c r="Q804" s="118">
        <f t="shared" si="126"/>
        <v>0</v>
      </c>
      <c r="R804" s="98">
        <f t="shared" si="130"/>
        <v>11</v>
      </c>
      <c r="S804" s="119">
        <f t="shared" si="127"/>
        <v>11</v>
      </c>
    </row>
    <row r="805" spans="1:19">
      <c r="A805" s="119"/>
      <c r="E805" s="98">
        <f t="shared" si="121"/>
        <v>804</v>
      </c>
      <c r="F805" s="99"/>
      <c r="K805" s="114">
        <f t="shared" si="128"/>
        <v>39.204799632355481</v>
      </c>
      <c r="L805" s="115">
        <f t="shared" si="129"/>
        <v>39.253799632355481</v>
      </c>
      <c r="M805" s="98">
        <f t="shared" si="122"/>
        <v>39.204299632355479</v>
      </c>
      <c r="N805" s="116">
        <f t="shared" si="123"/>
        <v>39.254299632355483</v>
      </c>
      <c r="O805" s="117">
        <f t="shared" si="124"/>
        <v>39.229299632355477</v>
      </c>
      <c r="P805" s="98">
        <f t="shared" si="125"/>
        <v>0</v>
      </c>
      <c r="Q805" s="118">
        <f t="shared" si="126"/>
        <v>0</v>
      </c>
      <c r="R805" s="98">
        <f t="shared" si="130"/>
        <v>11</v>
      </c>
      <c r="S805" s="119">
        <f t="shared" si="127"/>
        <v>11</v>
      </c>
    </row>
    <row r="806" spans="1:19">
      <c r="A806" s="119"/>
      <c r="E806" s="98">
        <f t="shared" si="121"/>
        <v>805</v>
      </c>
      <c r="F806" s="99"/>
      <c r="K806" s="114">
        <f t="shared" si="128"/>
        <v>39.254799632355478</v>
      </c>
      <c r="L806" s="115">
        <f t="shared" si="129"/>
        <v>39.303799632355478</v>
      </c>
      <c r="M806" s="98">
        <f t="shared" si="122"/>
        <v>39.254299632355476</v>
      </c>
      <c r="N806" s="116">
        <f t="shared" si="123"/>
        <v>39.30429963235548</v>
      </c>
      <c r="O806" s="117">
        <f t="shared" si="124"/>
        <v>39.279299632355475</v>
      </c>
      <c r="P806" s="98">
        <f t="shared" si="125"/>
        <v>0</v>
      </c>
      <c r="Q806" s="118">
        <f t="shared" si="126"/>
        <v>0</v>
      </c>
      <c r="R806" s="98">
        <f t="shared" si="130"/>
        <v>11</v>
      </c>
      <c r="S806" s="119">
        <f t="shared" si="127"/>
        <v>11</v>
      </c>
    </row>
    <row r="807" spans="1:19">
      <c r="A807" s="119"/>
      <c r="E807" s="98">
        <f t="shared" si="121"/>
        <v>806</v>
      </c>
      <c r="F807" s="99"/>
      <c r="K807" s="114">
        <f t="shared" si="128"/>
        <v>39.304799632355476</v>
      </c>
      <c r="L807" s="115">
        <f t="shared" si="129"/>
        <v>39.353799632355475</v>
      </c>
      <c r="M807" s="98">
        <f t="shared" si="122"/>
        <v>39.304299632355473</v>
      </c>
      <c r="N807" s="116">
        <f t="shared" si="123"/>
        <v>39.354299632355477</v>
      </c>
      <c r="O807" s="117">
        <f t="shared" si="124"/>
        <v>39.329299632355472</v>
      </c>
      <c r="P807" s="98">
        <f t="shared" si="125"/>
        <v>0</v>
      </c>
      <c r="Q807" s="118">
        <f t="shared" si="126"/>
        <v>0</v>
      </c>
      <c r="R807" s="98">
        <f t="shared" si="130"/>
        <v>11</v>
      </c>
      <c r="S807" s="119">
        <f t="shared" si="127"/>
        <v>11</v>
      </c>
    </row>
    <row r="808" spans="1:19">
      <c r="A808" s="119"/>
      <c r="E808" s="98">
        <f t="shared" si="121"/>
        <v>807</v>
      </c>
      <c r="F808" s="99"/>
      <c r="K808" s="114">
        <f t="shared" si="128"/>
        <v>39.354799632355473</v>
      </c>
      <c r="L808" s="115">
        <f t="shared" si="129"/>
        <v>39.403799632355472</v>
      </c>
      <c r="M808" s="98">
        <f t="shared" si="122"/>
        <v>39.35429963235547</v>
      </c>
      <c r="N808" s="116">
        <f t="shared" si="123"/>
        <v>39.404299632355475</v>
      </c>
      <c r="O808" s="117">
        <f t="shared" si="124"/>
        <v>39.379299632355469</v>
      </c>
      <c r="P808" s="98">
        <f t="shared" si="125"/>
        <v>0</v>
      </c>
      <c r="Q808" s="118">
        <f t="shared" si="126"/>
        <v>0</v>
      </c>
      <c r="R808" s="98">
        <f t="shared" si="130"/>
        <v>11</v>
      </c>
      <c r="S808" s="119">
        <f t="shared" si="127"/>
        <v>11</v>
      </c>
    </row>
    <row r="809" spans="1:19">
      <c r="A809" s="119"/>
      <c r="E809" s="98">
        <f t="shared" si="121"/>
        <v>808</v>
      </c>
      <c r="F809" s="99"/>
      <c r="K809" s="114">
        <f t="shared" si="128"/>
        <v>39.40479963235547</v>
      </c>
      <c r="L809" s="115">
        <f t="shared" si="129"/>
        <v>39.453799632355469</v>
      </c>
      <c r="M809" s="98">
        <f t="shared" si="122"/>
        <v>39.404299632355468</v>
      </c>
      <c r="N809" s="116">
        <f t="shared" si="123"/>
        <v>39.454299632355472</v>
      </c>
      <c r="O809" s="117">
        <f t="shared" si="124"/>
        <v>39.429299632355466</v>
      </c>
      <c r="P809" s="98">
        <f t="shared" si="125"/>
        <v>0</v>
      </c>
      <c r="Q809" s="118">
        <f t="shared" si="126"/>
        <v>0</v>
      </c>
      <c r="R809" s="98">
        <f t="shared" si="130"/>
        <v>11</v>
      </c>
      <c r="S809" s="119">
        <f t="shared" si="127"/>
        <v>11</v>
      </c>
    </row>
    <row r="810" spans="1:19">
      <c r="A810" s="119"/>
      <c r="E810" s="98">
        <f t="shared" si="121"/>
        <v>809</v>
      </c>
      <c r="F810" s="99"/>
      <c r="K810" s="114">
        <f t="shared" si="128"/>
        <v>39.454799632355467</v>
      </c>
      <c r="L810" s="115">
        <f t="shared" si="129"/>
        <v>39.503799632355467</v>
      </c>
      <c r="M810" s="98">
        <f t="shared" si="122"/>
        <v>39.454299632355465</v>
      </c>
      <c r="N810" s="116">
        <f t="shared" si="123"/>
        <v>39.504299632355469</v>
      </c>
      <c r="O810" s="117">
        <f t="shared" si="124"/>
        <v>39.479299632355463</v>
      </c>
      <c r="P810" s="98">
        <f t="shared" si="125"/>
        <v>0</v>
      </c>
      <c r="Q810" s="118">
        <f t="shared" si="126"/>
        <v>0</v>
      </c>
      <c r="R810" s="98">
        <f t="shared" si="130"/>
        <v>11</v>
      </c>
      <c r="S810" s="119">
        <f t="shared" si="127"/>
        <v>11</v>
      </c>
    </row>
    <row r="811" spans="1:19">
      <c r="A811" s="119"/>
      <c r="E811" s="98">
        <f t="shared" si="121"/>
        <v>810</v>
      </c>
      <c r="F811" s="99"/>
      <c r="K811" s="114">
        <f t="shared" si="128"/>
        <v>39.504799632355464</v>
      </c>
      <c r="L811" s="115">
        <f t="shared" si="129"/>
        <v>39.553799632355464</v>
      </c>
      <c r="M811" s="98">
        <f t="shared" si="122"/>
        <v>39.504299632355462</v>
      </c>
      <c r="N811" s="116">
        <f t="shared" si="123"/>
        <v>39.554299632355466</v>
      </c>
      <c r="O811" s="117">
        <f t="shared" si="124"/>
        <v>39.52929963235546</v>
      </c>
      <c r="P811" s="98">
        <f t="shared" si="125"/>
        <v>0</v>
      </c>
      <c r="Q811" s="118">
        <f t="shared" si="126"/>
        <v>0</v>
      </c>
      <c r="R811" s="98">
        <f t="shared" si="130"/>
        <v>11</v>
      </c>
      <c r="S811" s="119">
        <f t="shared" si="127"/>
        <v>11</v>
      </c>
    </row>
    <row r="812" spans="1:19">
      <c r="A812" s="119"/>
      <c r="E812" s="98">
        <f t="shared" si="121"/>
        <v>811</v>
      </c>
      <c r="F812" s="99"/>
      <c r="K812" s="114">
        <f t="shared" si="128"/>
        <v>39.554799632355461</v>
      </c>
      <c r="L812" s="115">
        <f t="shared" si="129"/>
        <v>39.603799632355461</v>
      </c>
      <c r="M812" s="98">
        <f t="shared" si="122"/>
        <v>39.554299632355459</v>
      </c>
      <c r="N812" s="116">
        <f t="shared" si="123"/>
        <v>39.604299632355463</v>
      </c>
      <c r="O812" s="117">
        <f t="shared" si="124"/>
        <v>39.579299632355458</v>
      </c>
      <c r="P812" s="98">
        <f t="shared" si="125"/>
        <v>0</v>
      </c>
      <c r="Q812" s="118">
        <f t="shared" si="126"/>
        <v>0</v>
      </c>
      <c r="R812" s="98">
        <f t="shared" si="130"/>
        <v>11</v>
      </c>
      <c r="S812" s="119">
        <f t="shared" si="127"/>
        <v>11</v>
      </c>
    </row>
    <row r="813" spans="1:19">
      <c r="A813" s="119"/>
      <c r="E813" s="98">
        <f t="shared" si="121"/>
        <v>812</v>
      </c>
      <c r="F813" s="99"/>
      <c r="K813" s="114">
        <f t="shared" si="128"/>
        <v>39.604799632355459</v>
      </c>
      <c r="L813" s="115">
        <f t="shared" si="129"/>
        <v>39.653799632355458</v>
      </c>
      <c r="M813" s="98">
        <f t="shared" si="122"/>
        <v>39.604299632355456</v>
      </c>
      <c r="N813" s="116">
        <f t="shared" si="123"/>
        <v>39.65429963235546</v>
      </c>
      <c r="O813" s="117">
        <f t="shared" si="124"/>
        <v>39.629299632355455</v>
      </c>
      <c r="P813" s="98">
        <f t="shared" si="125"/>
        <v>0</v>
      </c>
      <c r="Q813" s="118">
        <f t="shared" si="126"/>
        <v>0</v>
      </c>
      <c r="R813" s="98">
        <f t="shared" si="130"/>
        <v>11</v>
      </c>
      <c r="S813" s="119">
        <f t="shared" si="127"/>
        <v>11</v>
      </c>
    </row>
    <row r="814" spans="1:19">
      <c r="A814" s="119"/>
      <c r="E814" s="98">
        <f t="shared" si="121"/>
        <v>813</v>
      </c>
      <c r="F814" s="99"/>
      <c r="K814" s="114">
        <f t="shared" si="128"/>
        <v>39.654799632355456</v>
      </c>
      <c r="L814" s="115">
        <f t="shared" si="129"/>
        <v>39.703799632355455</v>
      </c>
      <c r="M814" s="98">
        <f t="shared" si="122"/>
        <v>39.654299632355453</v>
      </c>
      <c r="N814" s="116">
        <f t="shared" si="123"/>
        <v>39.704299632355458</v>
      </c>
      <c r="O814" s="117">
        <f t="shared" si="124"/>
        <v>39.679299632355452</v>
      </c>
      <c r="P814" s="98">
        <f t="shared" si="125"/>
        <v>0</v>
      </c>
      <c r="Q814" s="118">
        <f t="shared" si="126"/>
        <v>0</v>
      </c>
      <c r="R814" s="98">
        <f t="shared" si="130"/>
        <v>11</v>
      </c>
      <c r="S814" s="119">
        <f t="shared" si="127"/>
        <v>11</v>
      </c>
    </row>
    <row r="815" spans="1:19">
      <c r="A815" s="119"/>
      <c r="E815" s="98">
        <f t="shared" si="121"/>
        <v>814</v>
      </c>
      <c r="F815" s="99"/>
      <c r="K815" s="114">
        <f t="shared" si="128"/>
        <v>39.704799632355453</v>
      </c>
      <c r="L815" s="115">
        <f t="shared" si="129"/>
        <v>39.753799632355452</v>
      </c>
      <c r="M815" s="98">
        <f t="shared" si="122"/>
        <v>39.70429963235545</v>
      </c>
      <c r="N815" s="116">
        <f t="shared" si="123"/>
        <v>39.754299632355455</v>
      </c>
      <c r="O815" s="117">
        <f t="shared" si="124"/>
        <v>39.729299632355449</v>
      </c>
      <c r="P815" s="98">
        <f t="shared" si="125"/>
        <v>0</v>
      </c>
      <c r="Q815" s="118">
        <f t="shared" si="126"/>
        <v>0</v>
      </c>
      <c r="R815" s="98">
        <f t="shared" si="130"/>
        <v>11</v>
      </c>
      <c r="S815" s="119">
        <f t="shared" si="127"/>
        <v>11</v>
      </c>
    </row>
    <row r="816" spans="1:19">
      <c r="A816" s="119"/>
      <c r="E816" s="98">
        <f t="shared" si="121"/>
        <v>815</v>
      </c>
      <c r="F816" s="99"/>
      <c r="K816" s="114">
        <f t="shared" si="128"/>
        <v>39.75479963235545</v>
      </c>
      <c r="L816" s="115">
        <f t="shared" si="129"/>
        <v>39.803799632355449</v>
      </c>
      <c r="M816" s="98">
        <f t="shared" si="122"/>
        <v>39.754299632355448</v>
      </c>
      <c r="N816" s="116">
        <f t="shared" si="123"/>
        <v>39.804299632355452</v>
      </c>
      <c r="O816" s="117">
        <f t="shared" si="124"/>
        <v>39.779299632355446</v>
      </c>
      <c r="P816" s="98">
        <f t="shared" si="125"/>
        <v>0</v>
      </c>
      <c r="Q816" s="118">
        <f t="shared" si="126"/>
        <v>0</v>
      </c>
      <c r="R816" s="98">
        <f t="shared" si="130"/>
        <v>11</v>
      </c>
      <c r="S816" s="119">
        <f t="shared" si="127"/>
        <v>11</v>
      </c>
    </row>
    <row r="817" spans="1:19">
      <c r="A817" s="119"/>
      <c r="E817" s="98">
        <f t="shared" si="121"/>
        <v>816</v>
      </c>
      <c r="F817" s="99"/>
      <c r="K817" s="114">
        <f t="shared" si="128"/>
        <v>39.804799632355447</v>
      </c>
      <c r="L817" s="115">
        <f t="shared" si="129"/>
        <v>39.853799632355447</v>
      </c>
      <c r="M817" s="98">
        <f t="shared" si="122"/>
        <v>39.804299632355445</v>
      </c>
      <c r="N817" s="116">
        <f t="shared" si="123"/>
        <v>39.854299632355449</v>
      </c>
      <c r="O817" s="117">
        <f t="shared" si="124"/>
        <v>39.829299632355443</v>
      </c>
      <c r="P817" s="98">
        <f t="shared" si="125"/>
        <v>0</v>
      </c>
      <c r="Q817" s="118">
        <f t="shared" si="126"/>
        <v>0</v>
      </c>
      <c r="R817" s="98">
        <f t="shared" si="130"/>
        <v>11</v>
      </c>
      <c r="S817" s="119">
        <f t="shared" si="127"/>
        <v>11</v>
      </c>
    </row>
    <row r="818" spans="1:19">
      <c r="A818" s="119"/>
      <c r="E818" s="98">
        <f t="shared" si="121"/>
        <v>817</v>
      </c>
      <c r="F818" s="99"/>
      <c r="K818" s="114">
        <f t="shared" si="128"/>
        <v>39.854799632355444</v>
      </c>
      <c r="L818" s="115">
        <f t="shared" si="129"/>
        <v>39.903799632355444</v>
      </c>
      <c r="M818" s="98">
        <f t="shared" si="122"/>
        <v>39.854299632355442</v>
      </c>
      <c r="N818" s="116">
        <f t="shared" si="123"/>
        <v>39.904299632355446</v>
      </c>
      <c r="O818" s="117">
        <f t="shared" si="124"/>
        <v>39.879299632355441</v>
      </c>
      <c r="P818" s="98">
        <f t="shared" si="125"/>
        <v>0</v>
      </c>
      <c r="Q818" s="118">
        <f t="shared" si="126"/>
        <v>0</v>
      </c>
      <c r="R818" s="98">
        <f t="shared" si="130"/>
        <v>11</v>
      </c>
      <c r="S818" s="119">
        <f t="shared" si="127"/>
        <v>11</v>
      </c>
    </row>
    <row r="819" spans="1:19">
      <c r="A819" s="119"/>
      <c r="E819" s="98">
        <f t="shared" si="121"/>
        <v>818</v>
      </c>
      <c r="F819" s="99"/>
      <c r="K819" s="114">
        <f t="shared" si="128"/>
        <v>39.904799632355441</v>
      </c>
      <c r="L819" s="115">
        <f t="shared" si="129"/>
        <v>39.953799632355441</v>
      </c>
      <c r="M819" s="98">
        <f t="shared" si="122"/>
        <v>39.904299632355439</v>
      </c>
      <c r="N819" s="116">
        <f t="shared" si="123"/>
        <v>39.954299632355443</v>
      </c>
      <c r="O819" s="117">
        <f t="shared" si="124"/>
        <v>39.929299632355438</v>
      </c>
      <c r="P819" s="98">
        <f t="shared" si="125"/>
        <v>0</v>
      </c>
      <c r="Q819" s="118">
        <f t="shared" si="126"/>
        <v>0</v>
      </c>
      <c r="R819" s="98">
        <f t="shared" si="130"/>
        <v>11</v>
      </c>
      <c r="S819" s="119">
        <f t="shared" si="127"/>
        <v>11</v>
      </c>
    </row>
    <row r="820" spans="1:19">
      <c r="A820" s="119"/>
      <c r="E820" s="98">
        <f t="shared" si="121"/>
        <v>819</v>
      </c>
      <c r="F820" s="99"/>
      <c r="K820" s="114">
        <f t="shared" si="128"/>
        <v>39.954799632355439</v>
      </c>
      <c r="L820" s="115">
        <f t="shared" si="129"/>
        <v>40.003799632355438</v>
      </c>
      <c r="M820" s="98">
        <f t="shared" si="122"/>
        <v>39.954299632355436</v>
      </c>
      <c r="N820" s="116">
        <f t="shared" si="123"/>
        <v>40.004299632355441</v>
      </c>
      <c r="O820" s="117">
        <f t="shared" si="124"/>
        <v>39.979299632355435</v>
      </c>
      <c r="P820" s="98">
        <f t="shared" si="125"/>
        <v>0</v>
      </c>
      <c r="Q820" s="118">
        <f t="shared" si="126"/>
        <v>0</v>
      </c>
      <c r="R820" s="98">
        <f t="shared" si="130"/>
        <v>11</v>
      </c>
      <c r="S820" s="119">
        <f t="shared" si="127"/>
        <v>11</v>
      </c>
    </row>
    <row r="821" spans="1:19">
      <c r="A821" s="119"/>
      <c r="E821" s="98">
        <f t="shared" si="121"/>
        <v>820</v>
      </c>
      <c r="F821" s="99"/>
      <c r="K821" s="114">
        <f t="shared" si="128"/>
        <v>40.004799632355436</v>
      </c>
      <c r="L821" s="115">
        <f t="shared" si="129"/>
        <v>40.053799632355435</v>
      </c>
      <c r="M821" s="98">
        <f t="shared" si="122"/>
        <v>40.004299632355433</v>
      </c>
      <c r="N821" s="116">
        <f t="shared" si="123"/>
        <v>40.054299632355438</v>
      </c>
      <c r="O821" s="117">
        <f t="shared" si="124"/>
        <v>40.029299632355432</v>
      </c>
      <c r="P821" s="98">
        <f t="shared" si="125"/>
        <v>0</v>
      </c>
      <c r="Q821" s="118">
        <f t="shared" si="126"/>
        <v>0</v>
      </c>
      <c r="R821" s="98">
        <f t="shared" si="130"/>
        <v>11</v>
      </c>
      <c r="S821" s="119">
        <f t="shared" si="127"/>
        <v>11</v>
      </c>
    </row>
    <row r="822" spans="1:19">
      <c r="A822" s="119"/>
      <c r="E822" s="98">
        <f t="shared" si="121"/>
        <v>821</v>
      </c>
      <c r="F822" s="99"/>
      <c r="K822" s="114">
        <f t="shared" si="128"/>
        <v>40.054799632355433</v>
      </c>
      <c r="L822" s="115">
        <f t="shared" si="129"/>
        <v>40.103799632355432</v>
      </c>
      <c r="M822" s="98">
        <f t="shared" si="122"/>
        <v>40.054299632355431</v>
      </c>
      <c r="N822" s="116">
        <f t="shared" si="123"/>
        <v>40.104299632355435</v>
      </c>
      <c r="O822" s="117">
        <f t="shared" si="124"/>
        <v>40.079299632355429</v>
      </c>
      <c r="P822" s="98">
        <f t="shared" si="125"/>
        <v>0</v>
      </c>
      <c r="Q822" s="118">
        <f t="shared" si="126"/>
        <v>0</v>
      </c>
      <c r="R822" s="98">
        <f t="shared" si="130"/>
        <v>11</v>
      </c>
      <c r="S822" s="119">
        <f t="shared" si="127"/>
        <v>11</v>
      </c>
    </row>
    <row r="823" spans="1:19">
      <c r="A823" s="119"/>
      <c r="E823" s="98">
        <f t="shared" si="121"/>
        <v>822</v>
      </c>
      <c r="F823" s="99"/>
      <c r="K823" s="114">
        <f t="shared" si="128"/>
        <v>40.10479963235543</v>
      </c>
      <c r="L823" s="115">
        <f t="shared" si="129"/>
        <v>40.15379963235543</v>
      </c>
      <c r="M823" s="98">
        <f t="shared" si="122"/>
        <v>40.104299632355428</v>
      </c>
      <c r="N823" s="116">
        <f t="shared" si="123"/>
        <v>40.154299632355432</v>
      </c>
      <c r="O823" s="117">
        <f t="shared" si="124"/>
        <v>40.129299632355426</v>
      </c>
      <c r="P823" s="98">
        <f t="shared" si="125"/>
        <v>0</v>
      </c>
      <c r="Q823" s="118">
        <f t="shared" si="126"/>
        <v>0</v>
      </c>
      <c r="R823" s="98">
        <f t="shared" si="130"/>
        <v>11</v>
      </c>
      <c r="S823" s="119">
        <f t="shared" si="127"/>
        <v>11</v>
      </c>
    </row>
    <row r="824" spans="1:19">
      <c r="A824" s="119"/>
      <c r="E824" s="98">
        <f t="shared" si="121"/>
        <v>823</v>
      </c>
      <c r="F824" s="99"/>
      <c r="K824" s="114">
        <f t="shared" si="128"/>
        <v>40.154799632355427</v>
      </c>
      <c r="L824" s="115">
        <f t="shared" si="129"/>
        <v>40.203799632355427</v>
      </c>
      <c r="M824" s="98">
        <f t="shared" si="122"/>
        <v>40.154299632355425</v>
      </c>
      <c r="N824" s="116">
        <f t="shared" si="123"/>
        <v>40.204299632355429</v>
      </c>
      <c r="O824" s="117">
        <f t="shared" si="124"/>
        <v>40.179299632355423</v>
      </c>
      <c r="P824" s="98">
        <f t="shared" si="125"/>
        <v>0</v>
      </c>
      <c r="Q824" s="118">
        <f t="shared" si="126"/>
        <v>0</v>
      </c>
      <c r="R824" s="98">
        <f t="shared" si="130"/>
        <v>11</v>
      </c>
      <c r="S824" s="119">
        <f t="shared" si="127"/>
        <v>11</v>
      </c>
    </row>
    <row r="825" spans="1:19">
      <c r="A825" s="119"/>
      <c r="E825" s="98">
        <f t="shared" si="121"/>
        <v>824</v>
      </c>
      <c r="F825" s="99"/>
      <c r="K825" s="114">
        <f t="shared" si="128"/>
        <v>40.204799632355424</v>
      </c>
      <c r="L825" s="115">
        <f t="shared" si="129"/>
        <v>40.253799632355424</v>
      </c>
      <c r="M825" s="98">
        <f t="shared" si="122"/>
        <v>40.204299632355422</v>
      </c>
      <c r="N825" s="116">
        <f t="shared" si="123"/>
        <v>40.254299632355426</v>
      </c>
      <c r="O825" s="117">
        <f t="shared" si="124"/>
        <v>40.229299632355421</v>
      </c>
      <c r="P825" s="98">
        <f t="shared" si="125"/>
        <v>0</v>
      </c>
      <c r="Q825" s="118">
        <f t="shared" si="126"/>
        <v>0</v>
      </c>
      <c r="R825" s="98">
        <f t="shared" si="130"/>
        <v>11</v>
      </c>
      <c r="S825" s="119">
        <f t="shared" si="127"/>
        <v>11</v>
      </c>
    </row>
    <row r="826" spans="1:19">
      <c r="A826" s="119"/>
      <c r="E826" s="98">
        <f t="shared" si="121"/>
        <v>825</v>
      </c>
      <c r="F826" s="99"/>
      <c r="K826" s="114">
        <f t="shared" si="128"/>
        <v>40.254799632355422</v>
      </c>
      <c r="L826" s="115">
        <f t="shared" si="129"/>
        <v>40.303799632355421</v>
      </c>
      <c r="M826" s="98">
        <f t="shared" si="122"/>
        <v>40.254299632355419</v>
      </c>
      <c r="N826" s="116">
        <f t="shared" si="123"/>
        <v>40.304299632355423</v>
      </c>
      <c r="O826" s="117">
        <f t="shared" si="124"/>
        <v>40.279299632355418</v>
      </c>
      <c r="P826" s="98">
        <f t="shared" si="125"/>
        <v>0</v>
      </c>
      <c r="Q826" s="118">
        <f t="shared" si="126"/>
        <v>0</v>
      </c>
      <c r="R826" s="98">
        <f t="shared" si="130"/>
        <v>11</v>
      </c>
      <c r="S826" s="119">
        <f t="shared" si="127"/>
        <v>11</v>
      </c>
    </row>
    <row r="827" spans="1:19">
      <c r="A827" s="119"/>
      <c r="E827" s="98">
        <f t="shared" si="121"/>
        <v>826</v>
      </c>
      <c r="F827" s="99"/>
      <c r="K827" s="114">
        <f t="shared" si="128"/>
        <v>40.304799632355419</v>
      </c>
      <c r="L827" s="115">
        <f t="shared" si="129"/>
        <v>40.353799632355418</v>
      </c>
      <c r="M827" s="98">
        <f t="shared" si="122"/>
        <v>40.304299632355416</v>
      </c>
      <c r="N827" s="116">
        <f t="shared" si="123"/>
        <v>40.354299632355421</v>
      </c>
      <c r="O827" s="117">
        <f t="shared" si="124"/>
        <v>40.329299632355415</v>
      </c>
      <c r="P827" s="98">
        <f t="shared" si="125"/>
        <v>0</v>
      </c>
      <c r="Q827" s="118">
        <f t="shared" si="126"/>
        <v>0</v>
      </c>
      <c r="R827" s="98">
        <f t="shared" si="130"/>
        <v>11</v>
      </c>
      <c r="S827" s="119">
        <f t="shared" si="127"/>
        <v>11</v>
      </c>
    </row>
    <row r="828" spans="1:19">
      <c r="A828" s="119"/>
      <c r="E828" s="98">
        <f t="shared" si="121"/>
        <v>827</v>
      </c>
      <c r="F828" s="99"/>
      <c r="K828" s="114">
        <f t="shared" si="128"/>
        <v>40.354799632355416</v>
      </c>
      <c r="L828" s="115">
        <f t="shared" si="129"/>
        <v>40.403799632355415</v>
      </c>
      <c r="M828" s="98">
        <f t="shared" si="122"/>
        <v>40.354299632355414</v>
      </c>
      <c r="N828" s="116">
        <f t="shared" si="123"/>
        <v>40.404299632355418</v>
      </c>
      <c r="O828" s="117">
        <f t="shared" si="124"/>
        <v>40.379299632355412</v>
      </c>
      <c r="P828" s="98">
        <f t="shared" si="125"/>
        <v>0</v>
      </c>
      <c r="Q828" s="118">
        <f t="shared" si="126"/>
        <v>0</v>
      </c>
      <c r="R828" s="98">
        <f t="shared" si="130"/>
        <v>11</v>
      </c>
      <c r="S828" s="119">
        <f t="shared" si="127"/>
        <v>11</v>
      </c>
    </row>
    <row r="829" spans="1:19">
      <c r="A829" s="119"/>
      <c r="E829" s="98">
        <f t="shared" si="121"/>
        <v>828</v>
      </c>
      <c r="F829" s="99"/>
      <c r="K829" s="114">
        <f t="shared" si="128"/>
        <v>40.404799632355413</v>
      </c>
      <c r="L829" s="115">
        <f t="shared" si="129"/>
        <v>40.453799632355413</v>
      </c>
      <c r="M829" s="98">
        <f t="shared" si="122"/>
        <v>40.404299632355411</v>
      </c>
      <c r="N829" s="116">
        <f t="shared" si="123"/>
        <v>40.454299632355415</v>
      </c>
      <c r="O829" s="117">
        <f t="shared" si="124"/>
        <v>40.429299632355409</v>
      </c>
      <c r="P829" s="98">
        <f t="shared" si="125"/>
        <v>0</v>
      </c>
      <c r="Q829" s="118">
        <f t="shared" si="126"/>
        <v>0</v>
      </c>
      <c r="R829" s="98">
        <f t="shared" si="130"/>
        <v>11</v>
      </c>
      <c r="S829" s="119">
        <f t="shared" si="127"/>
        <v>11</v>
      </c>
    </row>
    <row r="830" spans="1:19">
      <c r="A830" s="119"/>
      <c r="E830" s="98">
        <f t="shared" si="121"/>
        <v>829</v>
      </c>
      <c r="F830" s="99"/>
      <c r="K830" s="114">
        <f t="shared" si="128"/>
        <v>40.45479963235541</v>
      </c>
      <c r="L830" s="115">
        <f t="shared" si="129"/>
        <v>40.50379963235541</v>
      </c>
      <c r="M830" s="98">
        <f t="shared" si="122"/>
        <v>40.454299632355408</v>
      </c>
      <c r="N830" s="116">
        <f t="shared" si="123"/>
        <v>40.504299632355412</v>
      </c>
      <c r="O830" s="117">
        <f t="shared" si="124"/>
        <v>40.479299632355406</v>
      </c>
      <c r="P830" s="98">
        <f t="shared" si="125"/>
        <v>0</v>
      </c>
      <c r="Q830" s="118">
        <f t="shared" si="126"/>
        <v>0</v>
      </c>
      <c r="R830" s="98">
        <f t="shared" si="130"/>
        <v>11</v>
      </c>
      <c r="S830" s="119">
        <f t="shared" si="127"/>
        <v>11</v>
      </c>
    </row>
    <row r="831" spans="1:19">
      <c r="A831" s="119"/>
      <c r="E831" s="98">
        <f t="shared" si="121"/>
        <v>830</v>
      </c>
      <c r="F831" s="99"/>
      <c r="K831" s="114">
        <f t="shared" si="128"/>
        <v>40.504799632355407</v>
      </c>
      <c r="L831" s="115">
        <f t="shared" si="129"/>
        <v>40.553799632355407</v>
      </c>
      <c r="M831" s="98">
        <f t="shared" si="122"/>
        <v>40.504299632355405</v>
      </c>
      <c r="N831" s="116">
        <f t="shared" si="123"/>
        <v>40.554299632355409</v>
      </c>
      <c r="O831" s="117">
        <f t="shared" si="124"/>
        <v>40.529299632355404</v>
      </c>
      <c r="P831" s="98">
        <f t="shared" si="125"/>
        <v>0</v>
      </c>
      <c r="Q831" s="118">
        <f t="shared" si="126"/>
        <v>0</v>
      </c>
      <c r="R831" s="98">
        <f t="shared" si="130"/>
        <v>11</v>
      </c>
      <c r="S831" s="119">
        <f t="shared" si="127"/>
        <v>11</v>
      </c>
    </row>
    <row r="832" spans="1:19">
      <c r="A832" s="119"/>
      <c r="E832" s="98">
        <f t="shared" si="121"/>
        <v>831</v>
      </c>
      <c r="F832" s="99"/>
      <c r="K832" s="114">
        <f t="shared" si="128"/>
        <v>40.554799632355405</v>
      </c>
      <c r="L832" s="115">
        <f t="shared" si="129"/>
        <v>40.603799632355404</v>
      </c>
      <c r="M832" s="98">
        <f t="shared" si="122"/>
        <v>40.554299632355402</v>
      </c>
      <c r="N832" s="116">
        <f t="shared" si="123"/>
        <v>40.604299632355406</v>
      </c>
      <c r="O832" s="117">
        <f t="shared" si="124"/>
        <v>40.579299632355401</v>
      </c>
      <c r="P832" s="98">
        <f t="shared" si="125"/>
        <v>0</v>
      </c>
      <c r="Q832" s="118">
        <f t="shared" si="126"/>
        <v>0</v>
      </c>
      <c r="R832" s="98">
        <f t="shared" si="130"/>
        <v>11</v>
      </c>
      <c r="S832" s="119">
        <f t="shared" si="127"/>
        <v>11</v>
      </c>
    </row>
    <row r="833" spans="1:19">
      <c r="A833" s="119"/>
      <c r="E833" s="98">
        <f t="shared" si="121"/>
        <v>832</v>
      </c>
      <c r="F833" s="99"/>
      <c r="K833" s="114">
        <f t="shared" si="128"/>
        <v>40.604799632355402</v>
      </c>
      <c r="L833" s="115">
        <f t="shared" si="129"/>
        <v>40.653799632355401</v>
      </c>
      <c r="M833" s="98">
        <f t="shared" si="122"/>
        <v>40.604299632355399</v>
      </c>
      <c r="N833" s="116">
        <f t="shared" si="123"/>
        <v>40.654299632355404</v>
      </c>
      <c r="O833" s="117">
        <f t="shared" si="124"/>
        <v>40.629299632355398</v>
      </c>
      <c r="P833" s="98">
        <f t="shared" si="125"/>
        <v>0</v>
      </c>
      <c r="Q833" s="118">
        <f t="shared" si="126"/>
        <v>0</v>
      </c>
      <c r="R833" s="98">
        <f t="shared" si="130"/>
        <v>11</v>
      </c>
      <c r="S833" s="119">
        <f t="shared" si="127"/>
        <v>11</v>
      </c>
    </row>
    <row r="834" spans="1:19">
      <c r="A834" s="119"/>
      <c r="E834" s="98">
        <f t="shared" si="121"/>
        <v>833</v>
      </c>
      <c r="F834" s="99"/>
      <c r="K834" s="114">
        <f t="shared" si="128"/>
        <v>40.654799632355399</v>
      </c>
      <c r="L834" s="115">
        <f t="shared" si="129"/>
        <v>40.703799632355398</v>
      </c>
      <c r="M834" s="98">
        <f t="shared" si="122"/>
        <v>40.654299632355396</v>
      </c>
      <c r="N834" s="116">
        <f t="shared" si="123"/>
        <v>40.704299632355401</v>
      </c>
      <c r="O834" s="117">
        <f t="shared" si="124"/>
        <v>40.679299632355395</v>
      </c>
      <c r="P834" s="98">
        <f t="shared" si="125"/>
        <v>0</v>
      </c>
      <c r="Q834" s="118">
        <f t="shared" si="126"/>
        <v>0</v>
      </c>
      <c r="R834" s="98">
        <f t="shared" si="130"/>
        <v>11</v>
      </c>
      <c r="S834" s="119">
        <f t="shared" si="127"/>
        <v>11</v>
      </c>
    </row>
    <row r="835" spans="1:19">
      <c r="A835" s="119"/>
      <c r="E835" s="98">
        <f t="shared" si="121"/>
        <v>834</v>
      </c>
      <c r="F835" s="99"/>
      <c r="K835" s="114">
        <f t="shared" si="128"/>
        <v>40.704799632355396</v>
      </c>
      <c r="L835" s="115">
        <f t="shared" si="129"/>
        <v>40.753799632355395</v>
      </c>
      <c r="M835" s="98">
        <f t="shared" si="122"/>
        <v>40.704299632355394</v>
      </c>
      <c r="N835" s="116">
        <f t="shared" si="123"/>
        <v>40.754299632355398</v>
      </c>
      <c r="O835" s="117">
        <f t="shared" si="124"/>
        <v>40.729299632355392</v>
      </c>
      <c r="P835" s="98">
        <f t="shared" si="125"/>
        <v>0</v>
      </c>
      <c r="Q835" s="118">
        <f t="shared" si="126"/>
        <v>0</v>
      </c>
      <c r="R835" s="98">
        <f t="shared" si="130"/>
        <v>11</v>
      </c>
      <c r="S835" s="119">
        <f t="shared" si="127"/>
        <v>11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40.754799632355393</v>
      </c>
      <c r="L836" s="115">
        <f t="shared" si="129"/>
        <v>40.803799632355393</v>
      </c>
      <c r="M836" s="98">
        <f t="shared" si="122"/>
        <v>40.754299632355391</v>
      </c>
      <c r="N836" s="116">
        <f t="shared" si="123"/>
        <v>40.804299632355395</v>
      </c>
      <c r="O836" s="117">
        <f t="shared" si="124"/>
        <v>40.779299632355389</v>
      </c>
      <c r="P836" s="98">
        <f t="shared" si="125"/>
        <v>0</v>
      </c>
      <c r="Q836" s="118">
        <f t="shared" si="126"/>
        <v>0</v>
      </c>
      <c r="R836" s="98">
        <f t="shared" si="130"/>
        <v>11</v>
      </c>
      <c r="S836" s="119">
        <f t="shared" si="127"/>
        <v>11</v>
      </c>
    </row>
    <row r="837" spans="1:19">
      <c r="A837" s="119"/>
      <c r="E837" s="98">
        <f t="shared" si="131"/>
        <v>836</v>
      </c>
      <c r="F837" s="99"/>
      <c r="K837" s="114">
        <f t="shared" si="128"/>
        <v>40.80479963235539</v>
      </c>
      <c r="L837" s="115">
        <f t="shared" si="129"/>
        <v>40.85379963235539</v>
      </c>
      <c r="M837" s="98">
        <f t="shared" ref="M837:M900" si="132">K837-5*10^-(D$2+1)</f>
        <v>40.804299632355388</v>
      </c>
      <c r="N837" s="116">
        <f t="shared" ref="N837:N900" si="133">L837+5*10^-(D$2+1)</f>
        <v>40.854299632355392</v>
      </c>
      <c r="O837" s="117">
        <f t="shared" ref="O837:O900" si="134">AVERAGE(K837,L837)</f>
        <v>40.829299632355387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11</v>
      </c>
      <c r="S837" s="119">
        <f t="shared" ref="S837:S900" si="137">COUNTIF(F$2:F$5000,"&lt;="&amp;M837)</f>
        <v>11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40.854799632355387</v>
      </c>
      <c r="L838" s="115">
        <f t="shared" ref="L838:L901" si="139">K838+$I$4-POWER(10,-$D$2)</f>
        <v>40.903799632355387</v>
      </c>
      <c r="M838" s="98">
        <f t="shared" si="132"/>
        <v>40.854299632355385</v>
      </c>
      <c r="N838" s="116">
        <f t="shared" si="133"/>
        <v>40.904299632355389</v>
      </c>
      <c r="O838" s="117">
        <f t="shared" si="134"/>
        <v>40.879299632355384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11</v>
      </c>
      <c r="S838" s="119">
        <f t="shared" si="137"/>
        <v>11</v>
      </c>
    </row>
    <row r="839" spans="1:19">
      <c r="A839" s="119"/>
      <c r="E839" s="98">
        <f t="shared" si="131"/>
        <v>838</v>
      </c>
      <c r="F839" s="99"/>
      <c r="K839" s="114">
        <f t="shared" si="138"/>
        <v>40.904799632355385</v>
      </c>
      <c r="L839" s="115">
        <f t="shared" si="139"/>
        <v>40.953799632355384</v>
      </c>
      <c r="M839" s="98">
        <f t="shared" si="132"/>
        <v>40.904299632355382</v>
      </c>
      <c r="N839" s="116">
        <f t="shared" si="133"/>
        <v>40.954299632355387</v>
      </c>
      <c r="O839" s="117">
        <f t="shared" si="134"/>
        <v>40.929299632355381</v>
      </c>
      <c r="P839" s="98">
        <f t="shared" si="135"/>
        <v>0</v>
      </c>
      <c r="Q839" s="118">
        <f t="shared" si="136"/>
        <v>0</v>
      </c>
      <c r="R839" s="98">
        <f t="shared" si="140"/>
        <v>11</v>
      </c>
      <c r="S839" s="119">
        <f t="shared" si="137"/>
        <v>11</v>
      </c>
    </row>
    <row r="840" spans="1:19">
      <c r="A840" s="119"/>
      <c r="E840" s="98">
        <f t="shared" si="131"/>
        <v>839</v>
      </c>
      <c r="F840" s="99"/>
      <c r="K840" s="114">
        <f t="shared" si="138"/>
        <v>40.954799632355382</v>
      </c>
      <c r="L840" s="115">
        <f t="shared" si="139"/>
        <v>41.003799632355381</v>
      </c>
      <c r="M840" s="98">
        <f t="shared" si="132"/>
        <v>40.954299632355379</v>
      </c>
      <c r="N840" s="116">
        <f t="shared" si="133"/>
        <v>41.004299632355384</v>
      </c>
      <c r="O840" s="117">
        <f t="shared" si="134"/>
        <v>40.979299632355378</v>
      </c>
      <c r="P840" s="98">
        <f t="shared" si="135"/>
        <v>0</v>
      </c>
      <c r="Q840" s="118">
        <f t="shared" si="136"/>
        <v>0</v>
      </c>
      <c r="R840" s="98">
        <f t="shared" si="140"/>
        <v>11</v>
      </c>
      <c r="S840" s="119">
        <f t="shared" si="137"/>
        <v>11</v>
      </c>
    </row>
    <row r="841" spans="1:19">
      <c r="A841" s="119"/>
      <c r="E841" s="98">
        <f t="shared" si="131"/>
        <v>840</v>
      </c>
      <c r="F841" s="99"/>
      <c r="K841" s="114">
        <f t="shared" si="138"/>
        <v>41.004799632355379</v>
      </c>
      <c r="L841" s="115">
        <f t="shared" si="139"/>
        <v>41.053799632355378</v>
      </c>
      <c r="M841" s="98">
        <f t="shared" si="132"/>
        <v>41.004299632355377</v>
      </c>
      <c r="N841" s="116">
        <f t="shared" si="133"/>
        <v>41.054299632355381</v>
      </c>
      <c r="O841" s="117">
        <f t="shared" si="134"/>
        <v>41.029299632355375</v>
      </c>
      <c r="P841" s="98">
        <f t="shared" si="135"/>
        <v>0</v>
      </c>
      <c r="Q841" s="118">
        <f t="shared" si="136"/>
        <v>0</v>
      </c>
      <c r="R841" s="98">
        <f t="shared" si="140"/>
        <v>11</v>
      </c>
      <c r="S841" s="119">
        <f t="shared" si="137"/>
        <v>11</v>
      </c>
    </row>
    <row r="842" spans="1:19">
      <c r="A842" s="119"/>
      <c r="E842" s="98">
        <f t="shared" si="131"/>
        <v>841</v>
      </c>
      <c r="F842" s="99"/>
      <c r="K842" s="114">
        <f t="shared" si="138"/>
        <v>41.054799632355376</v>
      </c>
      <c r="L842" s="115">
        <f t="shared" si="139"/>
        <v>41.103799632355376</v>
      </c>
      <c r="M842" s="98">
        <f t="shared" si="132"/>
        <v>41.054299632355374</v>
      </c>
      <c r="N842" s="116">
        <f t="shared" si="133"/>
        <v>41.104299632355378</v>
      </c>
      <c r="O842" s="117">
        <f t="shared" si="134"/>
        <v>41.079299632355372</v>
      </c>
      <c r="P842" s="98">
        <f t="shared" si="135"/>
        <v>0</v>
      </c>
      <c r="Q842" s="118">
        <f t="shared" si="136"/>
        <v>0</v>
      </c>
      <c r="R842" s="98">
        <f t="shared" si="140"/>
        <v>11</v>
      </c>
      <c r="S842" s="119">
        <f t="shared" si="137"/>
        <v>11</v>
      </c>
    </row>
    <row r="843" spans="1:19">
      <c r="A843" s="119"/>
      <c r="E843" s="98">
        <f t="shared" si="131"/>
        <v>842</v>
      </c>
      <c r="F843" s="99"/>
      <c r="K843" s="114">
        <f t="shared" si="138"/>
        <v>41.104799632355373</v>
      </c>
      <c r="L843" s="115">
        <f t="shared" si="139"/>
        <v>41.153799632355373</v>
      </c>
      <c r="M843" s="98">
        <f t="shared" si="132"/>
        <v>41.104299632355371</v>
      </c>
      <c r="N843" s="116">
        <f t="shared" si="133"/>
        <v>41.154299632355375</v>
      </c>
      <c r="O843" s="117">
        <f t="shared" si="134"/>
        <v>41.129299632355369</v>
      </c>
      <c r="P843" s="98">
        <f t="shared" si="135"/>
        <v>0</v>
      </c>
      <c r="Q843" s="118">
        <f t="shared" si="136"/>
        <v>0</v>
      </c>
      <c r="R843" s="98">
        <f t="shared" si="140"/>
        <v>11</v>
      </c>
      <c r="S843" s="119">
        <f t="shared" si="137"/>
        <v>11</v>
      </c>
    </row>
    <row r="844" spans="1:19">
      <c r="A844" s="119"/>
      <c r="E844" s="98">
        <f t="shared" si="131"/>
        <v>843</v>
      </c>
      <c r="F844" s="99"/>
      <c r="K844" s="114">
        <f t="shared" si="138"/>
        <v>41.15479963235537</v>
      </c>
      <c r="L844" s="115">
        <f t="shared" si="139"/>
        <v>41.20379963235537</v>
      </c>
      <c r="M844" s="98">
        <f t="shared" si="132"/>
        <v>41.154299632355368</v>
      </c>
      <c r="N844" s="116">
        <f t="shared" si="133"/>
        <v>41.204299632355372</v>
      </c>
      <c r="O844" s="117">
        <f t="shared" si="134"/>
        <v>41.179299632355367</v>
      </c>
      <c r="P844" s="98">
        <f t="shared" si="135"/>
        <v>0</v>
      </c>
      <c r="Q844" s="118">
        <f t="shared" si="136"/>
        <v>0</v>
      </c>
      <c r="R844" s="98">
        <f t="shared" si="140"/>
        <v>11</v>
      </c>
      <c r="S844" s="119">
        <f t="shared" si="137"/>
        <v>11</v>
      </c>
    </row>
    <row r="845" spans="1:19">
      <c r="A845" s="119"/>
      <c r="E845" s="98">
        <f t="shared" si="131"/>
        <v>844</v>
      </c>
      <c r="F845" s="99"/>
      <c r="K845" s="114">
        <f t="shared" si="138"/>
        <v>41.204799632355368</v>
      </c>
      <c r="L845" s="115">
        <f t="shared" si="139"/>
        <v>41.253799632355367</v>
      </c>
      <c r="M845" s="98">
        <f t="shared" si="132"/>
        <v>41.204299632355365</v>
      </c>
      <c r="N845" s="116">
        <f t="shared" si="133"/>
        <v>41.254299632355369</v>
      </c>
      <c r="O845" s="117">
        <f t="shared" si="134"/>
        <v>41.229299632355364</v>
      </c>
      <c r="P845" s="98">
        <f t="shared" si="135"/>
        <v>0</v>
      </c>
      <c r="Q845" s="118">
        <f t="shared" si="136"/>
        <v>0</v>
      </c>
      <c r="R845" s="98">
        <f t="shared" si="140"/>
        <v>11</v>
      </c>
      <c r="S845" s="119">
        <f t="shared" si="137"/>
        <v>11</v>
      </c>
    </row>
    <row r="846" spans="1:19">
      <c r="A846" s="119"/>
      <c r="E846" s="98">
        <f t="shared" si="131"/>
        <v>845</v>
      </c>
      <c r="F846" s="99"/>
      <c r="K846" s="114">
        <f t="shared" si="138"/>
        <v>41.254799632355365</v>
      </c>
      <c r="L846" s="115">
        <f t="shared" si="139"/>
        <v>41.303799632355364</v>
      </c>
      <c r="M846" s="98">
        <f t="shared" si="132"/>
        <v>41.254299632355362</v>
      </c>
      <c r="N846" s="116">
        <f t="shared" si="133"/>
        <v>41.304299632355367</v>
      </c>
      <c r="O846" s="117">
        <f t="shared" si="134"/>
        <v>41.279299632355361</v>
      </c>
      <c r="P846" s="98">
        <f t="shared" si="135"/>
        <v>0</v>
      </c>
      <c r="Q846" s="118">
        <f t="shared" si="136"/>
        <v>0</v>
      </c>
      <c r="R846" s="98">
        <f t="shared" si="140"/>
        <v>11</v>
      </c>
      <c r="S846" s="119">
        <f t="shared" si="137"/>
        <v>11</v>
      </c>
    </row>
    <row r="847" spans="1:19">
      <c r="A847" s="119"/>
      <c r="E847" s="98">
        <f t="shared" si="131"/>
        <v>846</v>
      </c>
      <c r="F847" s="99"/>
      <c r="K847" s="114">
        <f t="shared" si="138"/>
        <v>41.304799632355362</v>
      </c>
      <c r="L847" s="115">
        <f t="shared" si="139"/>
        <v>41.353799632355361</v>
      </c>
      <c r="M847" s="98">
        <f t="shared" si="132"/>
        <v>41.30429963235536</v>
      </c>
      <c r="N847" s="116">
        <f t="shared" si="133"/>
        <v>41.354299632355364</v>
      </c>
      <c r="O847" s="117">
        <f t="shared" si="134"/>
        <v>41.329299632355358</v>
      </c>
      <c r="P847" s="98">
        <f t="shared" si="135"/>
        <v>0</v>
      </c>
      <c r="Q847" s="118">
        <f t="shared" si="136"/>
        <v>0</v>
      </c>
      <c r="R847" s="98">
        <f t="shared" si="140"/>
        <v>11</v>
      </c>
      <c r="S847" s="119">
        <f t="shared" si="137"/>
        <v>11</v>
      </c>
    </row>
    <row r="848" spans="1:19">
      <c r="A848" s="119"/>
      <c r="E848" s="98">
        <f t="shared" si="131"/>
        <v>847</v>
      </c>
      <c r="F848" s="99"/>
      <c r="K848" s="114">
        <f t="shared" si="138"/>
        <v>41.354799632355359</v>
      </c>
      <c r="L848" s="115">
        <f t="shared" si="139"/>
        <v>41.403799632355359</v>
      </c>
      <c r="M848" s="98">
        <f t="shared" si="132"/>
        <v>41.354299632355357</v>
      </c>
      <c r="N848" s="116">
        <f t="shared" si="133"/>
        <v>41.404299632355361</v>
      </c>
      <c r="O848" s="117">
        <f t="shared" si="134"/>
        <v>41.379299632355355</v>
      </c>
      <c r="P848" s="98">
        <f t="shared" si="135"/>
        <v>0</v>
      </c>
      <c r="Q848" s="118">
        <f t="shared" si="136"/>
        <v>0</v>
      </c>
      <c r="R848" s="98">
        <f t="shared" si="140"/>
        <v>11</v>
      </c>
      <c r="S848" s="119">
        <f t="shared" si="137"/>
        <v>11</v>
      </c>
    </row>
    <row r="849" spans="1:19">
      <c r="A849" s="119"/>
      <c r="E849" s="98">
        <f t="shared" si="131"/>
        <v>848</v>
      </c>
      <c r="F849" s="99"/>
      <c r="K849" s="114">
        <f t="shared" si="138"/>
        <v>41.404799632355356</v>
      </c>
      <c r="L849" s="115">
        <f t="shared" si="139"/>
        <v>41.453799632355356</v>
      </c>
      <c r="M849" s="98">
        <f t="shared" si="132"/>
        <v>41.404299632355354</v>
      </c>
      <c r="N849" s="116">
        <f t="shared" si="133"/>
        <v>41.454299632355358</v>
      </c>
      <c r="O849" s="117">
        <f t="shared" si="134"/>
        <v>41.429299632355352</v>
      </c>
      <c r="P849" s="98">
        <f t="shared" si="135"/>
        <v>0</v>
      </c>
      <c r="Q849" s="118">
        <f t="shared" si="136"/>
        <v>0</v>
      </c>
      <c r="R849" s="98">
        <f t="shared" si="140"/>
        <v>11</v>
      </c>
      <c r="S849" s="119">
        <f t="shared" si="137"/>
        <v>11</v>
      </c>
    </row>
    <row r="850" spans="1:19">
      <c r="A850" s="119"/>
      <c r="E850" s="98">
        <f t="shared" si="131"/>
        <v>849</v>
      </c>
      <c r="F850" s="99"/>
      <c r="K850" s="114">
        <f t="shared" si="138"/>
        <v>41.454799632355353</v>
      </c>
      <c r="L850" s="115">
        <f t="shared" si="139"/>
        <v>41.503799632355353</v>
      </c>
      <c r="M850" s="98">
        <f t="shared" si="132"/>
        <v>41.454299632355351</v>
      </c>
      <c r="N850" s="116">
        <f t="shared" si="133"/>
        <v>41.504299632355355</v>
      </c>
      <c r="O850" s="117">
        <f t="shared" si="134"/>
        <v>41.47929963235535</v>
      </c>
      <c r="P850" s="98">
        <f t="shared" si="135"/>
        <v>0</v>
      </c>
      <c r="Q850" s="118">
        <f t="shared" si="136"/>
        <v>0</v>
      </c>
      <c r="R850" s="98">
        <f t="shared" si="140"/>
        <v>11</v>
      </c>
      <c r="S850" s="119">
        <f t="shared" si="137"/>
        <v>11</v>
      </c>
    </row>
    <row r="851" spans="1:19">
      <c r="A851" s="119"/>
      <c r="E851" s="98">
        <f t="shared" si="131"/>
        <v>850</v>
      </c>
      <c r="F851" s="99"/>
      <c r="K851" s="114">
        <f t="shared" si="138"/>
        <v>41.504799632355351</v>
      </c>
      <c r="L851" s="115">
        <f t="shared" si="139"/>
        <v>41.55379963235535</v>
      </c>
      <c r="M851" s="98">
        <f t="shared" si="132"/>
        <v>41.504299632355348</v>
      </c>
      <c r="N851" s="116">
        <f t="shared" si="133"/>
        <v>41.554299632355352</v>
      </c>
      <c r="O851" s="117">
        <f t="shared" si="134"/>
        <v>41.529299632355347</v>
      </c>
      <c r="P851" s="98">
        <f t="shared" si="135"/>
        <v>0</v>
      </c>
      <c r="Q851" s="118">
        <f t="shared" si="136"/>
        <v>0</v>
      </c>
      <c r="R851" s="98">
        <f t="shared" si="140"/>
        <v>11</v>
      </c>
      <c r="S851" s="119">
        <f t="shared" si="137"/>
        <v>11</v>
      </c>
    </row>
    <row r="852" spans="1:19">
      <c r="A852" s="119"/>
      <c r="E852" s="98">
        <f t="shared" si="131"/>
        <v>851</v>
      </c>
      <c r="F852" s="99"/>
      <c r="K852" s="114">
        <f t="shared" si="138"/>
        <v>41.554799632355348</v>
      </c>
      <c r="L852" s="115">
        <f t="shared" si="139"/>
        <v>41.603799632355347</v>
      </c>
      <c r="M852" s="98">
        <f t="shared" si="132"/>
        <v>41.554299632355345</v>
      </c>
      <c r="N852" s="116">
        <f t="shared" si="133"/>
        <v>41.60429963235535</v>
      </c>
      <c r="O852" s="117">
        <f t="shared" si="134"/>
        <v>41.579299632355344</v>
      </c>
      <c r="P852" s="98">
        <f t="shared" si="135"/>
        <v>0</v>
      </c>
      <c r="Q852" s="118">
        <f t="shared" si="136"/>
        <v>0</v>
      </c>
      <c r="R852" s="98">
        <f t="shared" si="140"/>
        <v>11</v>
      </c>
      <c r="S852" s="119">
        <f t="shared" si="137"/>
        <v>11</v>
      </c>
    </row>
    <row r="853" spans="1:19">
      <c r="A853" s="119"/>
      <c r="E853" s="98">
        <f t="shared" si="131"/>
        <v>852</v>
      </c>
      <c r="F853" s="99"/>
      <c r="K853" s="114">
        <f t="shared" si="138"/>
        <v>41.604799632355345</v>
      </c>
      <c r="L853" s="115">
        <f t="shared" si="139"/>
        <v>41.653799632355344</v>
      </c>
      <c r="M853" s="98">
        <f t="shared" si="132"/>
        <v>41.604299632355342</v>
      </c>
      <c r="N853" s="116">
        <f t="shared" si="133"/>
        <v>41.654299632355347</v>
      </c>
      <c r="O853" s="117">
        <f t="shared" si="134"/>
        <v>41.629299632355341</v>
      </c>
      <c r="P853" s="98">
        <f t="shared" si="135"/>
        <v>0</v>
      </c>
      <c r="Q853" s="118">
        <f t="shared" si="136"/>
        <v>0</v>
      </c>
      <c r="R853" s="98">
        <f t="shared" si="140"/>
        <v>11</v>
      </c>
      <c r="S853" s="119">
        <f t="shared" si="137"/>
        <v>11</v>
      </c>
    </row>
    <row r="854" spans="1:19">
      <c r="A854" s="119"/>
      <c r="E854" s="98">
        <f t="shared" si="131"/>
        <v>853</v>
      </c>
      <c r="F854" s="99"/>
      <c r="K854" s="114">
        <f t="shared" si="138"/>
        <v>41.654799632355342</v>
      </c>
      <c r="L854" s="115">
        <f t="shared" si="139"/>
        <v>41.703799632355341</v>
      </c>
      <c r="M854" s="98">
        <f t="shared" si="132"/>
        <v>41.65429963235534</v>
      </c>
      <c r="N854" s="116">
        <f t="shared" si="133"/>
        <v>41.704299632355344</v>
      </c>
      <c r="O854" s="117">
        <f t="shared" si="134"/>
        <v>41.679299632355338</v>
      </c>
      <c r="P854" s="98">
        <f t="shared" si="135"/>
        <v>0</v>
      </c>
      <c r="Q854" s="118">
        <f t="shared" si="136"/>
        <v>0</v>
      </c>
      <c r="R854" s="98">
        <f t="shared" si="140"/>
        <v>11</v>
      </c>
      <c r="S854" s="119">
        <f t="shared" si="137"/>
        <v>11</v>
      </c>
    </row>
    <row r="855" spans="1:19">
      <c r="A855" s="119"/>
      <c r="E855" s="98">
        <f t="shared" si="131"/>
        <v>854</v>
      </c>
      <c r="F855" s="99"/>
      <c r="K855" s="114">
        <f t="shared" si="138"/>
        <v>41.704799632355339</v>
      </c>
      <c r="L855" s="115">
        <f t="shared" si="139"/>
        <v>41.753799632355339</v>
      </c>
      <c r="M855" s="98">
        <f t="shared" si="132"/>
        <v>41.704299632355337</v>
      </c>
      <c r="N855" s="116">
        <f t="shared" si="133"/>
        <v>41.754299632355341</v>
      </c>
      <c r="O855" s="117">
        <f t="shared" si="134"/>
        <v>41.729299632355335</v>
      </c>
      <c r="P855" s="98">
        <f t="shared" si="135"/>
        <v>0</v>
      </c>
      <c r="Q855" s="118">
        <f t="shared" si="136"/>
        <v>0</v>
      </c>
      <c r="R855" s="98">
        <f t="shared" si="140"/>
        <v>11</v>
      </c>
      <c r="S855" s="119">
        <f t="shared" si="137"/>
        <v>11</v>
      </c>
    </row>
    <row r="856" spans="1:19">
      <c r="A856" s="119"/>
      <c r="E856" s="98">
        <f t="shared" si="131"/>
        <v>855</v>
      </c>
      <c r="F856" s="99"/>
      <c r="K856" s="114">
        <f t="shared" si="138"/>
        <v>41.754799632355336</v>
      </c>
      <c r="L856" s="115">
        <f t="shared" si="139"/>
        <v>41.803799632355336</v>
      </c>
      <c r="M856" s="98">
        <f t="shared" si="132"/>
        <v>41.754299632355334</v>
      </c>
      <c r="N856" s="116">
        <f t="shared" si="133"/>
        <v>41.804299632355338</v>
      </c>
      <c r="O856" s="117">
        <f t="shared" si="134"/>
        <v>41.779299632355333</v>
      </c>
      <c r="P856" s="98">
        <f t="shared" si="135"/>
        <v>0</v>
      </c>
      <c r="Q856" s="118">
        <f t="shared" si="136"/>
        <v>0</v>
      </c>
      <c r="R856" s="98">
        <f t="shared" si="140"/>
        <v>11</v>
      </c>
      <c r="S856" s="119">
        <f t="shared" si="137"/>
        <v>11</v>
      </c>
    </row>
    <row r="857" spans="1:19">
      <c r="A857" s="119"/>
      <c r="E857" s="98">
        <f t="shared" si="131"/>
        <v>856</v>
      </c>
      <c r="F857" s="99"/>
      <c r="K857" s="114">
        <f t="shared" si="138"/>
        <v>41.804799632355333</v>
      </c>
      <c r="L857" s="115">
        <f t="shared" si="139"/>
        <v>41.853799632355333</v>
      </c>
      <c r="M857" s="98">
        <f t="shared" si="132"/>
        <v>41.804299632355331</v>
      </c>
      <c r="N857" s="116">
        <f t="shared" si="133"/>
        <v>41.854299632355335</v>
      </c>
      <c r="O857" s="117">
        <f t="shared" si="134"/>
        <v>41.82929963235533</v>
      </c>
      <c r="P857" s="98">
        <f t="shared" si="135"/>
        <v>0</v>
      </c>
      <c r="Q857" s="118">
        <f t="shared" si="136"/>
        <v>0</v>
      </c>
      <c r="R857" s="98">
        <f t="shared" si="140"/>
        <v>11</v>
      </c>
      <c r="S857" s="119">
        <f t="shared" si="137"/>
        <v>11</v>
      </c>
    </row>
    <row r="858" spans="1:19">
      <c r="A858" s="119"/>
      <c r="E858" s="98">
        <f t="shared" si="131"/>
        <v>857</v>
      </c>
      <c r="F858" s="99"/>
      <c r="K858" s="114">
        <f t="shared" si="138"/>
        <v>41.854799632355331</v>
      </c>
      <c r="L858" s="115">
        <f t="shared" si="139"/>
        <v>41.90379963235533</v>
      </c>
      <c r="M858" s="98">
        <f t="shared" si="132"/>
        <v>41.854299632355328</v>
      </c>
      <c r="N858" s="116">
        <f t="shared" si="133"/>
        <v>41.904299632355333</v>
      </c>
      <c r="O858" s="117">
        <f t="shared" si="134"/>
        <v>41.879299632355327</v>
      </c>
      <c r="P858" s="98">
        <f t="shared" si="135"/>
        <v>0</v>
      </c>
      <c r="Q858" s="118">
        <f t="shared" si="136"/>
        <v>0</v>
      </c>
      <c r="R858" s="98">
        <f t="shared" si="140"/>
        <v>11</v>
      </c>
      <c r="S858" s="119">
        <f t="shared" si="137"/>
        <v>11</v>
      </c>
    </row>
    <row r="859" spans="1:19">
      <c r="A859" s="119"/>
      <c r="E859" s="98">
        <f t="shared" si="131"/>
        <v>858</v>
      </c>
      <c r="F859" s="99"/>
      <c r="K859" s="114">
        <f t="shared" si="138"/>
        <v>41.904799632355328</v>
      </c>
      <c r="L859" s="115">
        <f t="shared" si="139"/>
        <v>41.953799632355327</v>
      </c>
      <c r="M859" s="98">
        <f t="shared" si="132"/>
        <v>41.904299632355325</v>
      </c>
      <c r="N859" s="116">
        <f t="shared" si="133"/>
        <v>41.95429963235533</v>
      </c>
      <c r="O859" s="117">
        <f t="shared" si="134"/>
        <v>41.929299632355324</v>
      </c>
      <c r="P859" s="98">
        <f t="shared" si="135"/>
        <v>0</v>
      </c>
      <c r="Q859" s="118">
        <f t="shared" si="136"/>
        <v>0</v>
      </c>
      <c r="R859" s="98">
        <f t="shared" si="140"/>
        <v>11</v>
      </c>
      <c r="S859" s="119">
        <f t="shared" si="137"/>
        <v>11</v>
      </c>
    </row>
    <row r="860" spans="1:19">
      <c r="A860" s="119"/>
      <c r="E860" s="98">
        <f t="shared" si="131"/>
        <v>859</v>
      </c>
      <c r="F860" s="99"/>
      <c r="K860" s="114">
        <f t="shared" si="138"/>
        <v>41.954799632355325</v>
      </c>
      <c r="L860" s="115">
        <f t="shared" si="139"/>
        <v>42.003799632355324</v>
      </c>
      <c r="M860" s="98">
        <f t="shared" si="132"/>
        <v>41.954299632355323</v>
      </c>
      <c r="N860" s="116">
        <f t="shared" si="133"/>
        <v>42.004299632355327</v>
      </c>
      <c r="O860" s="117">
        <f t="shared" si="134"/>
        <v>41.979299632355321</v>
      </c>
      <c r="P860" s="98">
        <f t="shared" si="135"/>
        <v>0</v>
      </c>
      <c r="Q860" s="118">
        <f t="shared" si="136"/>
        <v>0</v>
      </c>
      <c r="R860" s="98">
        <f t="shared" si="140"/>
        <v>11</v>
      </c>
      <c r="S860" s="119">
        <f t="shared" si="137"/>
        <v>11</v>
      </c>
    </row>
    <row r="861" spans="1:19">
      <c r="A861" s="119"/>
      <c r="E861" s="98">
        <f t="shared" si="131"/>
        <v>860</v>
      </c>
      <c r="F861" s="99"/>
      <c r="K861" s="114">
        <f t="shared" si="138"/>
        <v>42.004799632355322</v>
      </c>
      <c r="L861" s="115">
        <f t="shared" si="139"/>
        <v>42.053799632355322</v>
      </c>
      <c r="M861" s="98">
        <f t="shared" si="132"/>
        <v>42.00429963235532</v>
      </c>
      <c r="N861" s="116">
        <f t="shared" si="133"/>
        <v>42.054299632355324</v>
      </c>
      <c r="O861" s="117">
        <f t="shared" si="134"/>
        <v>42.029299632355318</v>
      </c>
      <c r="P861" s="98">
        <f t="shared" si="135"/>
        <v>0</v>
      </c>
      <c r="Q861" s="118">
        <f t="shared" si="136"/>
        <v>0</v>
      </c>
      <c r="R861" s="98">
        <f t="shared" si="140"/>
        <v>11</v>
      </c>
      <c r="S861" s="119">
        <f t="shared" si="137"/>
        <v>11</v>
      </c>
    </row>
    <row r="862" spans="1:19">
      <c r="A862" s="119"/>
      <c r="E862" s="98">
        <f t="shared" si="131"/>
        <v>861</v>
      </c>
      <c r="F862" s="99"/>
      <c r="K862" s="114">
        <f t="shared" si="138"/>
        <v>42.054799632355319</v>
      </c>
      <c r="L862" s="115">
        <f t="shared" si="139"/>
        <v>42.103799632355319</v>
      </c>
      <c r="M862" s="98">
        <f t="shared" si="132"/>
        <v>42.054299632355317</v>
      </c>
      <c r="N862" s="116">
        <f t="shared" si="133"/>
        <v>42.104299632355321</v>
      </c>
      <c r="O862" s="117">
        <f t="shared" si="134"/>
        <v>42.079299632355315</v>
      </c>
      <c r="P862" s="98">
        <f t="shared" si="135"/>
        <v>0</v>
      </c>
      <c r="Q862" s="118">
        <f t="shared" si="136"/>
        <v>0</v>
      </c>
      <c r="R862" s="98">
        <f t="shared" si="140"/>
        <v>11</v>
      </c>
      <c r="S862" s="119">
        <f t="shared" si="137"/>
        <v>11</v>
      </c>
    </row>
    <row r="863" spans="1:19">
      <c r="A863" s="119"/>
      <c r="E863" s="98">
        <f t="shared" si="131"/>
        <v>862</v>
      </c>
      <c r="F863" s="99"/>
      <c r="K863" s="114">
        <f t="shared" si="138"/>
        <v>42.104799632355316</v>
      </c>
      <c r="L863" s="115">
        <f t="shared" si="139"/>
        <v>42.153799632355316</v>
      </c>
      <c r="M863" s="98">
        <f t="shared" si="132"/>
        <v>42.104299632355314</v>
      </c>
      <c r="N863" s="116">
        <f t="shared" si="133"/>
        <v>42.154299632355318</v>
      </c>
      <c r="O863" s="117">
        <f t="shared" si="134"/>
        <v>42.129299632355313</v>
      </c>
      <c r="P863" s="98">
        <f t="shared" si="135"/>
        <v>0</v>
      </c>
      <c r="Q863" s="118">
        <f t="shared" si="136"/>
        <v>0</v>
      </c>
      <c r="R863" s="98">
        <f t="shared" si="140"/>
        <v>11</v>
      </c>
      <c r="S863" s="119">
        <f t="shared" si="137"/>
        <v>11</v>
      </c>
    </row>
    <row r="864" spans="1:19">
      <c r="A864" s="119"/>
      <c r="E864" s="98">
        <f t="shared" si="131"/>
        <v>863</v>
      </c>
      <c r="F864" s="99"/>
      <c r="K864" s="114">
        <f t="shared" si="138"/>
        <v>42.154799632355314</v>
      </c>
      <c r="L864" s="115">
        <f t="shared" si="139"/>
        <v>42.203799632355313</v>
      </c>
      <c r="M864" s="98">
        <f t="shared" si="132"/>
        <v>42.154299632355311</v>
      </c>
      <c r="N864" s="116">
        <f t="shared" si="133"/>
        <v>42.204299632355315</v>
      </c>
      <c r="O864" s="117">
        <f t="shared" si="134"/>
        <v>42.17929963235531</v>
      </c>
      <c r="P864" s="98">
        <f t="shared" si="135"/>
        <v>0</v>
      </c>
      <c r="Q864" s="118">
        <f t="shared" si="136"/>
        <v>0</v>
      </c>
      <c r="R864" s="98">
        <f t="shared" si="140"/>
        <v>11</v>
      </c>
      <c r="S864" s="119">
        <f t="shared" si="137"/>
        <v>11</v>
      </c>
    </row>
    <row r="865" spans="1:19">
      <c r="A865" s="119"/>
      <c r="E865" s="98">
        <f t="shared" si="131"/>
        <v>864</v>
      </c>
      <c r="F865" s="99"/>
      <c r="K865" s="114">
        <f t="shared" si="138"/>
        <v>42.204799632355311</v>
      </c>
      <c r="L865" s="115">
        <f t="shared" si="139"/>
        <v>42.25379963235531</v>
      </c>
      <c r="M865" s="98">
        <f t="shared" si="132"/>
        <v>42.204299632355308</v>
      </c>
      <c r="N865" s="116">
        <f t="shared" si="133"/>
        <v>42.254299632355313</v>
      </c>
      <c r="O865" s="117">
        <f t="shared" si="134"/>
        <v>42.229299632355307</v>
      </c>
      <c r="P865" s="98">
        <f t="shared" si="135"/>
        <v>0</v>
      </c>
      <c r="Q865" s="118">
        <f t="shared" si="136"/>
        <v>0</v>
      </c>
      <c r="R865" s="98">
        <f t="shared" si="140"/>
        <v>11</v>
      </c>
      <c r="S865" s="119">
        <f t="shared" si="137"/>
        <v>11</v>
      </c>
    </row>
    <row r="866" spans="1:19">
      <c r="A866" s="119"/>
      <c r="E866" s="98">
        <f t="shared" si="131"/>
        <v>865</v>
      </c>
      <c r="F866" s="99"/>
      <c r="K866" s="114">
        <f t="shared" si="138"/>
        <v>42.254799632355308</v>
      </c>
      <c r="L866" s="115">
        <f t="shared" si="139"/>
        <v>42.303799632355307</v>
      </c>
      <c r="M866" s="98">
        <f t="shared" si="132"/>
        <v>42.254299632355306</v>
      </c>
      <c r="N866" s="116">
        <f t="shared" si="133"/>
        <v>42.30429963235531</v>
      </c>
      <c r="O866" s="117">
        <f t="shared" si="134"/>
        <v>42.279299632355304</v>
      </c>
      <c r="P866" s="98">
        <f t="shared" si="135"/>
        <v>0</v>
      </c>
      <c r="Q866" s="118">
        <f t="shared" si="136"/>
        <v>0</v>
      </c>
      <c r="R866" s="98">
        <f t="shared" si="140"/>
        <v>11</v>
      </c>
      <c r="S866" s="119">
        <f t="shared" si="137"/>
        <v>11</v>
      </c>
    </row>
    <row r="867" spans="1:19">
      <c r="A867" s="119"/>
      <c r="E867" s="98">
        <f t="shared" si="131"/>
        <v>866</v>
      </c>
      <c r="F867" s="99"/>
      <c r="K867" s="114">
        <f t="shared" si="138"/>
        <v>42.304799632355305</v>
      </c>
      <c r="L867" s="115">
        <f t="shared" si="139"/>
        <v>42.353799632355305</v>
      </c>
      <c r="M867" s="98">
        <f t="shared" si="132"/>
        <v>42.304299632355303</v>
      </c>
      <c r="N867" s="116">
        <f t="shared" si="133"/>
        <v>42.354299632355307</v>
      </c>
      <c r="O867" s="117">
        <f t="shared" si="134"/>
        <v>42.329299632355301</v>
      </c>
      <c r="P867" s="98">
        <f t="shared" si="135"/>
        <v>0</v>
      </c>
      <c r="Q867" s="118">
        <f t="shared" si="136"/>
        <v>0</v>
      </c>
      <c r="R867" s="98">
        <f t="shared" si="140"/>
        <v>11</v>
      </c>
      <c r="S867" s="119">
        <f t="shared" si="137"/>
        <v>11</v>
      </c>
    </row>
    <row r="868" spans="1:19">
      <c r="A868" s="119"/>
      <c r="E868" s="98">
        <f t="shared" si="131"/>
        <v>867</v>
      </c>
      <c r="F868" s="99"/>
      <c r="K868" s="114">
        <f t="shared" si="138"/>
        <v>42.354799632355302</v>
      </c>
      <c r="L868" s="115">
        <f t="shared" si="139"/>
        <v>42.403799632355302</v>
      </c>
      <c r="M868" s="98">
        <f t="shared" si="132"/>
        <v>42.3542996323553</v>
      </c>
      <c r="N868" s="116">
        <f t="shared" si="133"/>
        <v>42.404299632355304</v>
      </c>
      <c r="O868" s="117">
        <f t="shared" si="134"/>
        <v>42.379299632355298</v>
      </c>
      <c r="P868" s="98">
        <f t="shared" si="135"/>
        <v>0</v>
      </c>
      <c r="Q868" s="118">
        <f t="shared" si="136"/>
        <v>0</v>
      </c>
      <c r="R868" s="98">
        <f t="shared" si="140"/>
        <v>11</v>
      </c>
      <c r="S868" s="119">
        <f t="shared" si="137"/>
        <v>11</v>
      </c>
    </row>
    <row r="869" spans="1:19">
      <c r="A869" s="119"/>
      <c r="E869" s="98">
        <f t="shared" si="131"/>
        <v>868</v>
      </c>
      <c r="F869" s="99"/>
      <c r="K869" s="114">
        <f t="shared" si="138"/>
        <v>42.404799632355299</v>
      </c>
      <c r="L869" s="115">
        <f t="shared" si="139"/>
        <v>42.453799632355299</v>
      </c>
      <c r="M869" s="98">
        <f t="shared" si="132"/>
        <v>42.404299632355297</v>
      </c>
      <c r="N869" s="116">
        <f t="shared" si="133"/>
        <v>42.454299632355301</v>
      </c>
      <c r="O869" s="117">
        <f t="shared" si="134"/>
        <v>42.429299632355296</v>
      </c>
      <c r="P869" s="98">
        <f t="shared" si="135"/>
        <v>0</v>
      </c>
      <c r="Q869" s="118">
        <f t="shared" si="136"/>
        <v>0</v>
      </c>
      <c r="R869" s="98">
        <f t="shared" si="140"/>
        <v>11</v>
      </c>
      <c r="S869" s="119">
        <f t="shared" si="137"/>
        <v>11</v>
      </c>
    </row>
    <row r="870" spans="1:19">
      <c r="A870" s="119"/>
      <c r="E870" s="98">
        <f t="shared" si="131"/>
        <v>869</v>
      </c>
      <c r="F870" s="99"/>
      <c r="K870" s="114">
        <f t="shared" si="138"/>
        <v>42.454799632355297</v>
      </c>
      <c r="L870" s="115">
        <f t="shared" si="139"/>
        <v>42.503799632355296</v>
      </c>
      <c r="M870" s="98">
        <f t="shared" si="132"/>
        <v>42.454299632355294</v>
      </c>
      <c r="N870" s="116">
        <f t="shared" si="133"/>
        <v>42.504299632355298</v>
      </c>
      <c r="O870" s="117">
        <f t="shared" si="134"/>
        <v>42.479299632355293</v>
      </c>
      <c r="P870" s="98">
        <f t="shared" si="135"/>
        <v>0</v>
      </c>
      <c r="Q870" s="118">
        <f t="shared" si="136"/>
        <v>0</v>
      </c>
      <c r="R870" s="98">
        <f t="shared" si="140"/>
        <v>11</v>
      </c>
      <c r="S870" s="119">
        <f t="shared" si="137"/>
        <v>11</v>
      </c>
    </row>
    <row r="871" spans="1:19">
      <c r="A871" s="119"/>
      <c r="E871" s="98">
        <f t="shared" si="131"/>
        <v>870</v>
      </c>
      <c r="F871" s="99"/>
      <c r="K871" s="114">
        <f t="shared" si="138"/>
        <v>42.504799632355294</v>
      </c>
      <c r="L871" s="115">
        <f t="shared" si="139"/>
        <v>42.553799632355293</v>
      </c>
      <c r="M871" s="98">
        <f t="shared" si="132"/>
        <v>42.504299632355291</v>
      </c>
      <c r="N871" s="116">
        <f t="shared" si="133"/>
        <v>42.554299632355296</v>
      </c>
      <c r="O871" s="117">
        <f t="shared" si="134"/>
        <v>42.52929963235529</v>
      </c>
      <c r="P871" s="98">
        <f t="shared" si="135"/>
        <v>0</v>
      </c>
      <c r="Q871" s="118">
        <f t="shared" si="136"/>
        <v>0</v>
      </c>
      <c r="R871" s="98">
        <f t="shared" si="140"/>
        <v>11</v>
      </c>
      <c r="S871" s="119">
        <f t="shared" si="137"/>
        <v>11</v>
      </c>
    </row>
    <row r="872" spans="1:19">
      <c r="A872" s="119"/>
      <c r="E872" s="98">
        <f t="shared" si="131"/>
        <v>871</v>
      </c>
      <c r="F872" s="99"/>
      <c r="K872" s="114">
        <f t="shared" si="138"/>
        <v>42.554799632355291</v>
      </c>
      <c r="L872" s="115">
        <f t="shared" si="139"/>
        <v>42.60379963235529</v>
      </c>
      <c r="M872" s="98">
        <f t="shared" si="132"/>
        <v>42.554299632355288</v>
      </c>
      <c r="N872" s="116">
        <f t="shared" si="133"/>
        <v>42.604299632355293</v>
      </c>
      <c r="O872" s="117">
        <f t="shared" si="134"/>
        <v>42.579299632355287</v>
      </c>
      <c r="P872" s="98">
        <f t="shared" si="135"/>
        <v>0</v>
      </c>
      <c r="Q872" s="118">
        <f t="shared" si="136"/>
        <v>0</v>
      </c>
      <c r="R872" s="98">
        <f t="shared" si="140"/>
        <v>11</v>
      </c>
      <c r="S872" s="119">
        <f t="shared" si="137"/>
        <v>11</v>
      </c>
    </row>
    <row r="873" spans="1:19">
      <c r="A873" s="119"/>
      <c r="E873" s="98">
        <f t="shared" si="131"/>
        <v>872</v>
      </c>
      <c r="F873" s="99"/>
      <c r="K873" s="114">
        <f t="shared" si="138"/>
        <v>42.604799632355288</v>
      </c>
      <c r="L873" s="115">
        <f t="shared" si="139"/>
        <v>42.653799632355287</v>
      </c>
      <c r="M873" s="98">
        <f t="shared" si="132"/>
        <v>42.604299632355286</v>
      </c>
      <c r="N873" s="116">
        <f t="shared" si="133"/>
        <v>42.65429963235529</v>
      </c>
      <c r="O873" s="117">
        <f t="shared" si="134"/>
        <v>42.629299632355284</v>
      </c>
      <c r="P873" s="98">
        <f t="shared" si="135"/>
        <v>0</v>
      </c>
      <c r="Q873" s="118">
        <f t="shared" si="136"/>
        <v>0</v>
      </c>
      <c r="R873" s="98">
        <f t="shared" si="140"/>
        <v>11</v>
      </c>
      <c r="S873" s="119">
        <f t="shared" si="137"/>
        <v>11</v>
      </c>
    </row>
    <row r="874" spans="1:19">
      <c r="A874" s="119"/>
      <c r="E874" s="98">
        <f t="shared" si="131"/>
        <v>873</v>
      </c>
      <c r="F874" s="99"/>
      <c r="K874" s="114">
        <f t="shared" si="138"/>
        <v>42.654799632355285</v>
      </c>
      <c r="L874" s="115">
        <f t="shared" si="139"/>
        <v>42.703799632355285</v>
      </c>
      <c r="M874" s="98">
        <f t="shared" si="132"/>
        <v>42.654299632355283</v>
      </c>
      <c r="N874" s="116">
        <f t="shared" si="133"/>
        <v>42.704299632355287</v>
      </c>
      <c r="O874" s="117">
        <f t="shared" si="134"/>
        <v>42.679299632355281</v>
      </c>
      <c r="P874" s="98">
        <f t="shared" si="135"/>
        <v>0</v>
      </c>
      <c r="Q874" s="118">
        <f t="shared" si="136"/>
        <v>0</v>
      </c>
      <c r="R874" s="98">
        <f t="shared" si="140"/>
        <v>11</v>
      </c>
      <c r="S874" s="119">
        <f t="shared" si="137"/>
        <v>11</v>
      </c>
    </row>
    <row r="875" spans="1:19">
      <c r="A875" s="119"/>
      <c r="E875" s="98">
        <f t="shared" si="131"/>
        <v>874</v>
      </c>
      <c r="F875" s="99"/>
      <c r="K875" s="114">
        <f t="shared" si="138"/>
        <v>42.704799632355282</v>
      </c>
      <c r="L875" s="115">
        <f t="shared" si="139"/>
        <v>42.753799632355282</v>
      </c>
      <c r="M875" s="98">
        <f t="shared" si="132"/>
        <v>42.70429963235528</v>
      </c>
      <c r="N875" s="116">
        <f t="shared" si="133"/>
        <v>42.754299632355284</v>
      </c>
      <c r="O875" s="117">
        <f t="shared" si="134"/>
        <v>42.729299632355279</v>
      </c>
      <c r="P875" s="98">
        <f t="shared" si="135"/>
        <v>0</v>
      </c>
      <c r="Q875" s="118">
        <f t="shared" si="136"/>
        <v>0</v>
      </c>
      <c r="R875" s="98">
        <f t="shared" si="140"/>
        <v>11</v>
      </c>
      <c r="S875" s="119">
        <f t="shared" si="137"/>
        <v>11</v>
      </c>
    </row>
    <row r="876" spans="1:19">
      <c r="A876" s="119"/>
      <c r="E876" s="98">
        <f t="shared" si="131"/>
        <v>875</v>
      </c>
      <c r="F876" s="99"/>
      <c r="K876" s="114">
        <f t="shared" si="138"/>
        <v>42.754799632355279</v>
      </c>
      <c r="L876" s="115">
        <f t="shared" si="139"/>
        <v>42.803799632355279</v>
      </c>
      <c r="M876" s="98">
        <f t="shared" si="132"/>
        <v>42.754299632355277</v>
      </c>
      <c r="N876" s="116">
        <f t="shared" si="133"/>
        <v>42.804299632355281</v>
      </c>
      <c r="O876" s="117">
        <f t="shared" si="134"/>
        <v>42.779299632355276</v>
      </c>
      <c r="P876" s="98">
        <f t="shared" si="135"/>
        <v>0</v>
      </c>
      <c r="Q876" s="118">
        <f t="shared" si="136"/>
        <v>0</v>
      </c>
      <c r="R876" s="98">
        <f t="shared" si="140"/>
        <v>11</v>
      </c>
      <c r="S876" s="119">
        <f t="shared" si="137"/>
        <v>11</v>
      </c>
    </row>
    <row r="877" spans="1:19">
      <c r="A877" s="119"/>
      <c r="E877" s="98">
        <f t="shared" si="131"/>
        <v>876</v>
      </c>
      <c r="F877" s="99"/>
      <c r="K877" s="114">
        <f t="shared" si="138"/>
        <v>42.804799632355277</v>
      </c>
      <c r="L877" s="115">
        <f t="shared" si="139"/>
        <v>42.853799632355276</v>
      </c>
      <c r="M877" s="98">
        <f t="shared" si="132"/>
        <v>42.804299632355274</v>
      </c>
      <c r="N877" s="116">
        <f t="shared" si="133"/>
        <v>42.854299632355279</v>
      </c>
      <c r="O877" s="117">
        <f t="shared" si="134"/>
        <v>42.829299632355273</v>
      </c>
      <c r="P877" s="98">
        <f t="shared" si="135"/>
        <v>0</v>
      </c>
      <c r="Q877" s="118">
        <f t="shared" si="136"/>
        <v>0</v>
      </c>
      <c r="R877" s="98">
        <f t="shared" si="140"/>
        <v>11</v>
      </c>
      <c r="S877" s="119">
        <f t="shared" si="137"/>
        <v>11</v>
      </c>
    </row>
    <row r="878" spans="1:19">
      <c r="A878" s="119"/>
      <c r="E878" s="98">
        <f t="shared" si="131"/>
        <v>877</v>
      </c>
      <c r="F878" s="99"/>
      <c r="K878" s="114">
        <f t="shared" si="138"/>
        <v>42.854799632355274</v>
      </c>
      <c r="L878" s="115">
        <f t="shared" si="139"/>
        <v>42.903799632355273</v>
      </c>
      <c r="M878" s="98">
        <f t="shared" si="132"/>
        <v>42.854299632355271</v>
      </c>
      <c r="N878" s="116">
        <f t="shared" si="133"/>
        <v>42.904299632355276</v>
      </c>
      <c r="O878" s="117">
        <f t="shared" si="134"/>
        <v>42.87929963235527</v>
      </c>
      <c r="P878" s="98">
        <f t="shared" si="135"/>
        <v>0</v>
      </c>
      <c r="Q878" s="118">
        <f t="shared" si="136"/>
        <v>0</v>
      </c>
      <c r="R878" s="98">
        <f t="shared" si="140"/>
        <v>11</v>
      </c>
      <c r="S878" s="119">
        <f t="shared" si="137"/>
        <v>11</v>
      </c>
    </row>
    <row r="879" spans="1:19">
      <c r="A879" s="119"/>
      <c r="E879" s="98">
        <f t="shared" si="131"/>
        <v>878</v>
      </c>
      <c r="F879" s="99"/>
      <c r="K879" s="114">
        <f t="shared" si="138"/>
        <v>42.904799632355271</v>
      </c>
      <c r="L879" s="115">
        <f t="shared" si="139"/>
        <v>42.95379963235527</v>
      </c>
      <c r="M879" s="98">
        <f t="shared" si="132"/>
        <v>42.904299632355269</v>
      </c>
      <c r="N879" s="116">
        <f t="shared" si="133"/>
        <v>42.954299632355273</v>
      </c>
      <c r="O879" s="117">
        <f t="shared" si="134"/>
        <v>42.929299632355267</v>
      </c>
      <c r="P879" s="98">
        <f t="shared" si="135"/>
        <v>0</v>
      </c>
      <c r="Q879" s="118">
        <f t="shared" si="136"/>
        <v>0</v>
      </c>
      <c r="R879" s="98">
        <f t="shared" si="140"/>
        <v>11</v>
      </c>
      <c r="S879" s="119">
        <f t="shared" si="137"/>
        <v>11</v>
      </c>
    </row>
    <row r="880" spans="1:19">
      <c r="A880" s="119"/>
      <c r="E880" s="98">
        <f t="shared" si="131"/>
        <v>879</v>
      </c>
      <c r="F880" s="99"/>
      <c r="K880" s="114">
        <f t="shared" si="138"/>
        <v>42.954799632355268</v>
      </c>
      <c r="L880" s="115">
        <f t="shared" si="139"/>
        <v>43.003799632355268</v>
      </c>
      <c r="M880" s="98">
        <f t="shared" si="132"/>
        <v>42.954299632355266</v>
      </c>
      <c r="N880" s="116">
        <f t="shared" si="133"/>
        <v>43.00429963235527</v>
      </c>
      <c r="O880" s="117">
        <f t="shared" si="134"/>
        <v>42.979299632355264</v>
      </c>
      <c r="P880" s="98">
        <f t="shared" si="135"/>
        <v>0</v>
      </c>
      <c r="Q880" s="118">
        <f t="shared" si="136"/>
        <v>0</v>
      </c>
      <c r="R880" s="98">
        <f t="shared" si="140"/>
        <v>11</v>
      </c>
      <c r="S880" s="119">
        <f t="shared" si="137"/>
        <v>11</v>
      </c>
    </row>
    <row r="881" spans="1:19">
      <c r="A881" s="119"/>
      <c r="E881" s="98">
        <f t="shared" si="131"/>
        <v>880</v>
      </c>
      <c r="F881" s="99"/>
      <c r="K881" s="114">
        <f t="shared" si="138"/>
        <v>43.004799632355265</v>
      </c>
      <c r="L881" s="115">
        <f t="shared" si="139"/>
        <v>43.053799632355265</v>
      </c>
      <c r="M881" s="98">
        <f t="shared" si="132"/>
        <v>43.004299632355263</v>
      </c>
      <c r="N881" s="116">
        <f t="shared" si="133"/>
        <v>43.054299632355267</v>
      </c>
      <c r="O881" s="117">
        <f t="shared" si="134"/>
        <v>43.029299632355261</v>
      </c>
      <c r="P881" s="98">
        <f t="shared" si="135"/>
        <v>0</v>
      </c>
      <c r="Q881" s="118">
        <f t="shared" si="136"/>
        <v>0</v>
      </c>
      <c r="R881" s="98">
        <f t="shared" si="140"/>
        <v>11</v>
      </c>
      <c r="S881" s="119">
        <f t="shared" si="137"/>
        <v>11</v>
      </c>
    </row>
    <row r="882" spans="1:19">
      <c r="A882" s="119"/>
      <c r="E882" s="98">
        <f t="shared" si="131"/>
        <v>881</v>
      </c>
      <c r="F882" s="99"/>
      <c r="K882" s="114">
        <f t="shared" si="138"/>
        <v>43.054799632355262</v>
      </c>
      <c r="L882" s="115">
        <f t="shared" si="139"/>
        <v>43.103799632355262</v>
      </c>
      <c r="M882" s="98">
        <f t="shared" si="132"/>
        <v>43.05429963235526</v>
      </c>
      <c r="N882" s="116">
        <f t="shared" si="133"/>
        <v>43.104299632355264</v>
      </c>
      <c r="O882" s="117">
        <f t="shared" si="134"/>
        <v>43.079299632355259</v>
      </c>
      <c r="P882" s="98">
        <f t="shared" si="135"/>
        <v>0</v>
      </c>
      <c r="Q882" s="118">
        <f t="shared" si="136"/>
        <v>0</v>
      </c>
      <c r="R882" s="98">
        <f t="shared" si="140"/>
        <v>11</v>
      </c>
      <c r="S882" s="119">
        <f t="shared" si="137"/>
        <v>11</v>
      </c>
    </row>
    <row r="883" spans="1:19">
      <c r="A883" s="119"/>
      <c r="E883" s="98">
        <f t="shared" si="131"/>
        <v>882</v>
      </c>
      <c r="F883" s="99"/>
      <c r="K883" s="114">
        <f t="shared" si="138"/>
        <v>43.10479963235526</v>
      </c>
      <c r="L883" s="115">
        <f t="shared" si="139"/>
        <v>43.153799632355259</v>
      </c>
      <c r="M883" s="98">
        <f t="shared" si="132"/>
        <v>43.104299632355257</v>
      </c>
      <c r="N883" s="116">
        <f t="shared" si="133"/>
        <v>43.154299632355261</v>
      </c>
      <c r="O883" s="117">
        <f t="shared" si="134"/>
        <v>43.129299632355256</v>
      </c>
      <c r="P883" s="98">
        <f t="shared" si="135"/>
        <v>0</v>
      </c>
      <c r="Q883" s="118">
        <f t="shared" si="136"/>
        <v>0</v>
      </c>
      <c r="R883" s="98">
        <f t="shared" si="140"/>
        <v>11</v>
      </c>
      <c r="S883" s="119">
        <f t="shared" si="137"/>
        <v>11</v>
      </c>
    </row>
    <row r="884" spans="1:19">
      <c r="A884" s="119"/>
      <c r="E884" s="98">
        <f t="shared" si="131"/>
        <v>883</v>
      </c>
      <c r="F884" s="99"/>
      <c r="K884" s="114">
        <f t="shared" si="138"/>
        <v>43.154799632355257</v>
      </c>
      <c r="L884" s="115">
        <f t="shared" si="139"/>
        <v>43.203799632355256</v>
      </c>
      <c r="M884" s="98">
        <f t="shared" si="132"/>
        <v>43.154299632355254</v>
      </c>
      <c r="N884" s="116">
        <f t="shared" si="133"/>
        <v>43.204299632355259</v>
      </c>
      <c r="O884" s="117">
        <f t="shared" si="134"/>
        <v>43.179299632355253</v>
      </c>
      <c r="P884" s="98">
        <f t="shared" si="135"/>
        <v>0</v>
      </c>
      <c r="Q884" s="118">
        <f t="shared" si="136"/>
        <v>0</v>
      </c>
      <c r="R884" s="98">
        <f t="shared" si="140"/>
        <v>11</v>
      </c>
      <c r="S884" s="119">
        <f t="shared" si="137"/>
        <v>11</v>
      </c>
    </row>
    <row r="885" spans="1:19">
      <c r="A885" s="119"/>
      <c r="E885" s="98">
        <f t="shared" si="131"/>
        <v>884</v>
      </c>
      <c r="F885" s="99"/>
      <c r="K885" s="114">
        <f t="shared" si="138"/>
        <v>43.204799632355254</v>
      </c>
      <c r="L885" s="115">
        <f t="shared" si="139"/>
        <v>43.253799632355253</v>
      </c>
      <c r="M885" s="98">
        <f t="shared" si="132"/>
        <v>43.204299632355252</v>
      </c>
      <c r="N885" s="116">
        <f t="shared" si="133"/>
        <v>43.254299632355256</v>
      </c>
      <c r="O885" s="117">
        <f t="shared" si="134"/>
        <v>43.22929963235525</v>
      </c>
      <c r="P885" s="98">
        <f t="shared" si="135"/>
        <v>0</v>
      </c>
      <c r="Q885" s="118">
        <f t="shared" si="136"/>
        <v>0</v>
      </c>
      <c r="R885" s="98">
        <f t="shared" si="140"/>
        <v>11</v>
      </c>
      <c r="S885" s="119">
        <f t="shared" si="137"/>
        <v>11</v>
      </c>
    </row>
    <row r="886" spans="1:19">
      <c r="A886" s="119"/>
      <c r="E886" s="98">
        <f t="shared" si="131"/>
        <v>885</v>
      </c>
      <c r="F886" s="99"/>
      <c r="K886" s="114">
        <f t="shared" si="138"/>
        <v>43.254799632355251</v>
      </c>
      <c r="L886" s="115">
        <f t="shared" si="139"/>
        <v>43.303799632355251</v>
      </c>
      <c r="M886" s="98">
        <f t="shared" si="132"/>
        <v>43.254299632355249</v>
      </c>
      <c r="N886" s="116">
        <f t="shared" si="133"/>
        <v>43.304299632355253</v>
      </c>
      <c r="O886" s="117">
        <f t="shared" si="134"/>
        <v>43.279299632355247</v>
      </c>
      <c r="P886" s="98">
        <f t="shared" si="135"/>
        <v>0</v>
      </c>
      <c r="Q886" s="118">
        <f t="shared" si="136"/>
        <v>0</v>
      </c>
      <c r="R886" s="98">
        <f t="shared" si="140"/>
        <v>11</v>
      </c>
      <c r="S886" s="119">
        <f t="shared" si="137"/>
        <v>11</v>
      </c>
    </row>
    <row r="887" spans="1:19">
      <c r="A887" s="119"/>
      <c r="E887" s="98">
        <f t="shared" si="131"/>
        <v>886</v>
      </c>
      <c r="F887" s="99"/>
      <c r="K887" s="114">
        <f t="shared" si="138"/>
        <v>43.304799632355248</v>
      </c>
      <c r="L887" s="115">
        <f t="shared" si="139"/>
        <v>43.353799632355248</v>
      </c>
      <c r="M887" s="98">
        <f t="shared" si="132"/>
        <v>43.304299632355246</v>
      </c>
      <c r="N887" s="116">
        <f t="shared" si="133"/>
        <v>43.35429963235525</v>
      </c>
      <c r="O887" s="117">
        <f t="shared" si="134"/>
        <v>43.329299632355244</v>
      </c>
      <c r="P887" s="98">
        <f t="shared" si="135"/>
        <v>0</v>
      </c>
      <c r="Q887" s="118">
        <f t="shared" si="136"/>
        <v>0</v>
      </c>
      <c r="R887" s="98">
        <f t="shared" si="140"/>
        <v>11</v>
      </c>
      <c r="S887" s="119">
        <f t="shared" si="137"/>
        <v>11</v>
      </c>
    </row>
    <row r="888" spans="1:19">
      <c r="A888" s="119"/>
      <c r="E888" s="98">
        <f t="shared" si="131"/>
        <v>887</v>
      </c>
      <c r="F888" s="99"/>
      <c r="K888" s="114">
        <f t="shared" si="138"/>
        <v>43.354799632355245</v>
      </c>
      <c r="L888" s="115">
        <f t="shared" si="139"/>
        <v>43.403799632355245</v>
      </c>
      <c r="M888" s="98">
        <f t="shared" si="132"/>
        <v>43.354299632355243</v>
      </c>
      <c r="N888" s="116">
        <f t="shared" si="133"/>
        <v>43.404299632355247</v>
      </c>
      <c r="O888" s="117">
        <f t="shared" si="134"/>
        <v>43.379299632355242</v>
      </c>
      <c r="P888" s="98">
        <f t="shared" si="135"/>
        <v>0</v>
      </c>
      <c r="Q888" s="118">
        <f t="shared" si="136"/>
        <v>0</v>
      </c>
      <c r="R888" s="98">
        <f t="shared" si="140"/>
        <v>11</v>
      </c>
      <c r="S888" s="119">
        <f t="shared" si="137"/>
        <v>11</v>
      </c>
    </row>
    <row r="889" spans="1:19">
      <c r="A889" s="119"/>
      <c r="E889" s="98">
        <f t="shared" si="131"/>
        <v>888</v>
      </c>
      <c r="F889" s="99"/>
      <c r="K889" s="114">
        <f t="shared" si="138"/>
        <v>43.404799632355243</v>
      </c>
      <c r="L889" s="115">
        <f t="shared" si="139"/>
        <v>43.453799632355242</v>
      </c>
      <c r="M889" s="98">
        <f t="shared" si="132"/>
        <v>43.40429963235524</v>
      </c>
      <c r="N889" s="116">
        <f t="shared" si="133"/>
        <v>43.454299632355244</v>
      </c>
      <c r="O889" s="117">
        <f t="shared" si="134"/>
        <v>43.429299632355239</v>
      </c>
      <c r="P889" s="98">
        <f t="shared" si="135"/>
        <v>0</v>
      </c>
      <c r="Q889" s="118">
        <f t="shared" si="136"/>
        <v>0</v>
      </c>
      <c r="R889" s="98">
        <f t="shared" si="140"/>
        <v>11</v>
      </c>
      <c r="S889" s="119">
        <f t="shared" si="137"/>
        <v>11</v>
      </c>
    </row>
    <row r="890" spans="1:19">
      <c r="A890" s="119"/>
      <c r="E890" s="98">
        <f t="shared" si="131"/>
        <v>889</v>
      </c>
      <c r="F890" s="99"/>
      <c r="K890" s="114">
        <f t="shared" si="138"/>
        <v>43.45479963235524</v>
      </c>
      <c r="L890" s="115">
        <f t="shared" si="139"/>
        <v>43.503799632355239</v>
      </c>
      <c r="M890" s="98">
        <f t="shared" si="132"/>
        <v>43.454299632355237</v>
      </c>
      <c r="N890" s="116">
        <f t="shared" si="133"/>
        <v>43.504299632355242</v>
      </c>
      <c r="O890" s="117">
        <f t="shared" si="134"/>
        <v>43.479299632355236</v>
      </c>
      <c r="P890" s="98">
        <f t="shared" si="135"/>
        <v>0</v>
      </c>
      <c r="Q890" s="118">
        <f t="shared" si="136"/>
        <v>0</v>
      </c>
      <c r="R890" s="98">
        <f t="shared" si="140"/>
        <v>11</v>
      </c>
      <c r="S890" s="119">
        <f t="shared" si="137"/>
        <v>11</v>
      </c>
    </row>
    <row r="891" spans="1:19">
      <c r="A891" s="119"/>
      <c r="E891" s="98">
        <f t="shared" si="131"/>
        <v>890</v>
      </c>
      <c r="F891" s="99"/>
      <c r="K891" s="114">
        <f t="shared" si="138"/>
        <v>43.504799632355237</v>
      </c>
      <c r="L891" s="115">
        <f t="shared" si="139"/>
        <v>43.553799632355236</v>
      </c>
      <c r="M891" s="98">
        <f t="shared" si="132"/>
        <v>43.504299632355234</v>
      </c>
      <c r="N891" s="116">
        <f t="shared" si="133"/>
        <v>43.554299632355239</v>
      </c>
      <c r="O891" s="117">
        <f t="shared" si="134"/>
        <v>43.529299632355233</v>
      </c>
      <c r="P891" s="98">
        <f t="shared" si="135"/>
        <v>0</v>
      </c>
      <c r="Q891" s="118">
        <f t="shared" si="136"/>
        <v>0</v>
      </c>
      <c r="R891" s="98">
        <f t="shared" si="140"/>
        <v>11</v>
      </c>
      <c r="S891" s="119">
        <f t="shared" si="137"/>
        <v>11</v>
      </c>
    </row>
    <row r="892" spans="1:19">
      <c r="A892" s="119"/>
      <c r="E892" s="98">
        <f t="shared" si="131"/>
        <v>891</v>
      </c>
      <c r="F892" s="99"/>
      <c r="K892" s="114">
        <f t="shared" si="138"/>
        <v>43.554799632355234</v>
      </c>
      <c r="L892" s="115">
        <f t="shared" si="139"/>
        <v>43.603799632355233</v>
      </c>
      <c r="M892" s="98">
        <f t="shared" si="132"/>
        <v>43.554299632355232</v>
      </c>
      <c r="N892" s="116">
        <f t="shared" si="133"/>
        <v>43.604299632355236</v>
      </c>
      <c r="O892" s="117">
        <f t="shared" si="134"/>
        <v>43.57929963235523</v>
      </c>
      <c r="P892" s="98">
        <f t="shared" si="135"/>
        <v>0</v>
      </c>
      <c r="Q892" s="118">
        <f t="shared" si="136"/>
        <v>0</v>
      </c>
      <c r="R892" s="98">
        <f t="shared" si="140"/>
        <v>11</v>
      </c>
      <c r="S892" s="119">
        <f t="shared" si="137"/>
        <v>11</v>
      </c>
    </row>
    <row r="893" spans="1:19">
      <c r="A893" s="119"/>
      <c r="E893" s="98">
        <f t="shared" si="131"/>
        <v>892</v>
      </c>
      <c r="F893" s="99"/>
      <c r="K893" s="114">
        <f t="shared" si="138"/>
        <v>43.604799632355231</v>
      </c>
      <c r="L893" s="115">
        <f t="shared" si="139"/>
        <v>43.653799632355231</v>
      </c>
      <c r="M893" s="98">
        <f t="shared" si="132"/>
        <v>43.604299632355229</v>
      </c>
      <c r="N893" s="116">
        <f t="shared" si="133"/>
        <v>43.654299632355233</v>
      </c>
      <c r="O893" s="117">
        <f t="shared" si="134"/>
        <v>43.629299632355227</v>
      </c>
      <c r="P893" s="98">
        <f t="shared" si="135"/>
        <v>0</v>
      </c>
      <c r="Q893" s="118">
        <f t="shared" si="136"/>
        <v>0</v>
      </c>
      <c r="R893" s="98">
        <f t="shared" si="140"/>
        <v>11</v>
      </c>
      <c r="S893" s="119">
        <f t="shared" si="137"/>
        <v>11</v>
      </c>
    </row>
    <row r="894" spans="1:19">
      <c r="A894" s="119"/>
      <c r="E894" s="98">
        <f t="shared" si="131"/>
        <v>893</v>
      </c>
      <c r="F894" s="99"/>
      <c r="K894" s="114">
        <f t="shared" si="138"/>
        <v>43.654799632355228</v>
      </c>
      <c r="L894" s="115">
        <f t="shared" si="139"/>
        <v>43.703799632355228</v>
      </c>
      <c r="M894" s="98">
        <f t="shared" si="132"/>
        <v>43.654299632355226</v>
      </c>
      <c r="N894" s="116">
        <f t="shared" si="133"/>
        <v>43.70429963235523</v>
      </c>
      <c r="O894" s="117">
        <f t="shared" si="134"/>
        <v>43.679299632355225</v>
      </c>
      <c r="P894" s="98">
        <f t="shared" si="135"/>
        <v>0</v>
      </c>
      <c r="Q894" s="118">
        <f t="shared" si="136"/>
        <v>0</v>
      </c>
      <c r="R894" s="98">
        <f t="shared" si="140"/>
        <v>11</v>
      </c>
      <c r="S894" s="119">
        <f t="shared" si="137"/>
        <v>11</v>
      </c>
    </row>
    <row r="895" spans="1:19">
      <c r="A895" s="119"/>
      <c r="E895" s="98">
        <f t="shared" si="131"/>
        <v>894</v>
      </c>
      <c r="F895" s="99"/>
      <c r="K895" s="114">
        <f t="shared" si="138"/>
        <v>43.704799632355225</v>
      </c>
      <c r="L895" s="115">
        <f t="shared" si="139"/>
        <v>43.753799632355225</v>
      </c>
      <c r="M895" s="98">
        <f t="shared" si="132"/>
        <v>43.704299632355223</v>
      </c>
      <c r="N895" s="116">
        <f t="shared" si="133"/>
        <v>43.754299632355227</v>
      </c>
      <c r="O895" s="117">
        <f t="shared" si="134"/>
        <v>43.729299632355222</v>
      </c>
      <c r="P895" s="98">
        <f t="shared" si="135"/>
        <v>0</v>
      </c>
      <c r="Q895" s="118">
        <f t="shared" si="136"/>
        <v>0</v>
      </c>
      <c r="R895" s="98">
        <f t="shared" si="140"/>
        <v>11</v>
      </c>
      <c r="S895" s="119">
        <f t="shared" si="137"/>
        <v>11</v>
      </c>
    </row>
    <row r="896" spans="1:19">
      <c r="A896" s="119"/>
      <c r="E896" s="98">
        <f t="shared" si="131"/>
        <v>895</v>
      </c>
      <c r="F896" s="99"/>
      <c r="K896" s="114">
        <f t="shared" si="138"/>
        <v>43.754799632355223</v>
      </c>
      <c r="L896" s="115">
        <f t="shared" si="139"/>
        <v>43.803799632355222</v>
      </c>
      <c r="M896" s="98">
        <f t="shared" si="132"/>
        <v>43.75429963235522</v>
      </c>
      <c r="N896" s="116">
        <f t="shared" si="133"/>
        <v>43.804299632355225</v>
      </c>
      <c r="O896" s="117">
        <f t="shared" si="134"/>
        <v>43.779299632355219</v>
      </c>
      <c r="P896" s="98">
        <f t="shared" si="135"/>
        <v>0</v>
      </c>
      <c r="Q896" s="118">
        <f t="shared" si="136"/>
        <v>0</v>
      </c>
      <c r="R896" s="98">
        <f t="shared" si="140"/>
        <v>11</v>
      </c>
      <c r="S896" s="119">
        <f t="shared" si="137"/>
        <v>11</v>
      </c>
    </row>
    <row r="897" spans="1:19">
      <c r="A897" s="119"/>
      <c r="E897" s="98">
        <f t="shared" si="131"/>
        <v>896</v>
      </c>
      <c r="F897" s="99"/>
      <c r="K897" s="114">
        <f t="shared" si="138"/>
        <v>43.80479963235522</v>
      </c>
      <c r="L897" s="115">
        <f t="shared" si="139"/>
        <v>43.853799632355219</v>
      </c>
      <c r="M897" s="98">
        <f t="shared" si="132"/>
        <v>43.804299632355217</v>
      </c>
      <c r="N897" s="116">
        <f t="shared" si="133"/>
        <v>43.854299632355222</v>
      </c>
      <c r="O897" s="117">
        <f t="shared" si="134"/>
        <v>43.829299632355216</v>
      </c>
      <c r="P897" s="98">
        <f t="shared" si="135"/>
        <v>0</v>
      </c>
      <c r="Q897" s="118">
        <f t="shared" si="136"/>
        <v>0</v>
      </c>
      <c r="R897" s="98">
        <f t="shared" si="140"/>
        <v>11</v>
      </c>
      <c r="S897" s="119">
        <f t="shared" si="137"/>
        <v>11</v>
      </c>
    </row>
    <row r="898" spans="1:19">
      <c r="A898" s="119"/>
      <c r="E898" s="98">
        <f t="shared" si="131"/>
        <v>897</v>
      </c>
      <c r="F898" s="99"/>
      <c r="K898" s="114">
        <f t="shared" si="138"/>
        <v>43.854799632355217</v>
      </c>
      <c r="L898" s="115">
        <f t="shared" si="139"/>
        <v>43.903799632355216</v>
      </c>
      <c r="M898" s="98">
        <f t="shared" si="132"/>
        <v>43.854299632355215</v>
      </c>
      <c r="N898" s="116">
        <f t="shared" si="133"/>
        <v>43.904299632355219</v>
      </c>
      <c r="O898" s="117">
        <f t="shared" si="134"/>
        <v>43.879299632355213</v>
      </c>
      <c r="P898" s="98">
        <f t="shared" si="135"/>
        <v>0</v>
      </c>
      <c r="Q898" s="118">
        <f t="shared" si="136"/>
        <v>0</v>
      </c>
      <c r="R898" s="98">
        <f t="shared" si="140"/>
        <v>11</v>
      </c>
      <c r="S898" s="119">
        <f t="shared" si="137"/>
        <v>11</v>
      </c>
    </row>
    <row r="899" spans="1:19">
      <c r="A899" s="119"/>
      <c r="E899" s="98">
        <f t="shared" si="131"/>
        <v>898</v>
      </c>
      <c r="F899" s="99"/>
      <c r="K899" s="114">
        <f t="shared" si="138"/>
        <v>43.904799632355214</v>
      </c>
      <c r="L899" s="115">
        <f t="shared" si="139"/>
        <v>43.953799632355214</v>
      </c>
      <c r="M899" s="98">
        <f t="shared" si="132"/>
        <v>43.904299632355212</v>
      </c>
      <c r="N899" s="116">
        <f t="shared" si="133"/>
        <v>43.954299632355216</v>
      </c>
      <c r="O899" s="117">
        <f t="shared" si="134"/>
        <v>43.92929963235521</v>
      </c>
      <c r="P899" s="98">
        <f t="shared" si="135"/>
        <v>0</v>
      </c>
      <c r="Q899" s="118">
        <f t="shared" si="136"/>
        <v>0</v>
      </c>
      <c r="R899" s="98">
        <f t="shared" si="140"/>
        <v>11</v>
      </c>
      <c r="S899" s="119">
        <f t="shared" si="137"/>
        <v>11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43.954799632355211</v>
      </c>
      <c r="L900" s="115">
        <f t="shared" si="139"/>
        <v>44.003799632355211</v>
      </c>
      <c r="M900" s="98">
        <f t="shared" si="132"/>
        <v>43.954299632355209</v>
      </c>
      <c r="N900" s="116">
        <f t="shared" si="133"/>
        <v>44.004299632355213</v>
      </c>
      <c r="O900" s="117">
        <f t="shared" si="134"/>
        <v>43.979299632355207</v>
      </c>
      <c r="P900" s="98">
        <f t="shared" si="135"/>
        <v>0</v>
      </c>
      <c r="Q900" s="118">
        <f t="shared" si="136"/>
        <v>0</v>
      </c>
      <c r="R900" s="98">
        <f t="shared" si="140"/>
        <v>11</v>
      </c>
      <c r="S900" s="119">
        <f t="shared" si="137"/>
        <v>11</v>
      </c>
    </row>
    <row r="901" spans="1:19">
      <c r="A901" s="119"/>
      <c r="E901" s="98">
        <f t="shared" si="141"/>
        <v>900</v>
      </c>
      <c r="F901" s="99"/>
      <c r="K901" s="114">
        <f t="shared" si="138"/>
        <v>44.004799632355208</v>
      </c>
      <c r="L901" s="115">
        <f t="shared" si="139"/>
        <v>44.053799632355208</v>
      </c>
      <c r="M901" s="98">
        <f t="shared" ref="M901:M964" si="142">K901-5*10^-(D$2+1)</f>
        <v>44.004299632355206</v>
      </c>
      <c r="N901" s="116">
        <f t="shared" ref="N901:N964" si="143">L901+5*10^-(D$2+1)</f>
        <v>44.05429963235521</v>
      </c>
      <c r="O901" s="117">
        <f t="shared" ref="O901:O964" si="144">AVERAGE(K901,L901)</f>
        <v>44.029299632355205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11</v>
      </c>
      <c r="S901" s="119">
        <f t="shared" ref="S901:S964" si="147">COUNTIF(F$2:F$5000,"&lt;="&amp;M901)</f>
        <v>11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44.054799632355206</v>
      </c>
      <c r="L902" s="115">
        <f t="shared" ref="L902:L965" si="149">K902+$I$4-POWER(10,-$D$2)</f>
        <v>44.103799632355205</v>
      </c>
      <c r="M902" s="98">
        <f t="shared" si="142"/>
        <v>44.054299632355203</v>
      </c>
      <c r="N902" s="116">
        <f t="shared" si="143"/>
        <v>44.104299632355207</v>
      </c>
      <c r="O902" s="117">
        <f t="shared" si="144"/>
        <v>44.079299632355202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11</v>
      </c>
      <c r="S902" s="119">
        <f t="shared" si="147"/>
        <v>11</v>
      </c>
    </row>
    <row r="903" spans="1:19">
      <c r="A903" s="119"/>
      <c r="E903" s="98">
        <f t="shared" si="141"/>
        <v>902</v>
      </c>
      <c r="F903" s="99"/>
      <c r="K903" s="114">
        <f t="shared" si="148"/>
        <v>44.104799632355203</v>
      </c>
      <c r="L903" s="115">
        <f t="shared" si="149"/>
        <v>44.153799632355202</v>
      </c>
      <c r="M903" s="98">
        <f t="shared" si="142"/>
        <v>44.1042996323552</v>
      </c>
      <c r="N903" s="116">
        <f t="shared" si="143"/>
        <v>44.154299632355205</v>
      </c>
      <c r="O903" s="117">
        <f t="shared" si="144"/>
        <v>44.129299632355199</v>
      </c>
      <c r="P903" s="98">
        <f t="shared" si="145"/>
        <v>0</v>
      </c>
      <c r="Q903" s="118">
        <f t="shared" si="146"/>
        <v>0</v>
      </c>
      <c r="R903" s="98">
        <f t="shared" si="150"/>
        <v>11</v>
      </c>
      <c r="S903" s="119">
        <f t="shared" si="147"/>
        <v>11</v>
      </c>
    </row>
    <row r="904" spans="1:19">
      <c r="A904" s="119"/>
      <c r="E904" s="98">
        <f t="shared" si="141"/>
        <v>903</v>
      </c>
      <c r="F904" s="99"/>
      <c r="K904" s="114">
        <f t="shared" si="148"/>
        <v>44.1547996323552</v>
      </c>
      <c r="L904" s="115">
        <f t="shared" si="149"/>
        <v>44.203799632355199</v>
      </c>
      <c r="M904" s="98">
        <f t="shared" si="142"/>
        <v>44.154299632355198</v>
      </c>
      <c r="N904" s="116">
        <f t="shared" si="143"/>
        <v>44.204299632355202</v>
      </c>
      <c r="O904" s="117">
        <f t="shared" si="144"/>
        <v>44.179299632355196</v>
      </c>
      <c r="P904" s="98">
        <f t="shared" si="145"/>
        <v>0</v>
      </c>
      <c r="Q904" s="118">
        <f t="shared" si="146"/>
        <v>0</v>
      </c>
      <c r="R904" s="98">
        <f t="shared" si="150"/>
        <v>11</v>
      </c>
      <c r="S904" s="119">
        <f t="shared" si="147"/>
        <v>11</v>
      </c>
    </row>
    <row r="905" spans="1:19">
      <c r="A905" s="119"/>
      <c r="E905" s="98">
        <f t="shared" si="141"/>
        <v>904</v>
      </c>
      <c r="F905" s="99"/>
      <c r="K905" s="114">
        <f t="shared" si="148"/>
        <v>44.204799632355197</v>
      </c>
      <c r="L905" s="115">
        <f t="shared" si="149"/>
        <v>44.253799632355197</v>
      </c>
      <c r="M905" s="98">
        <f t="shared" si="142"/>
        <v>44.204299632355195</v>
      </c>
      <c r="N905" s="116">
        <f t="shared" si="143"/>
        <v>44.254299632355199</v>
      </c>
      <c r="O905" s="117">
        <f t="shared" si="144"/>
        <v>44.229299632355193</v>
      </c>
      <c r="P905" s="98">
        <f t="shared" si="145"/>
        <v>0</v>
      </c>
      <c r="Q905" s="118">
        <f t="shared" si="146"/>
        <v>0</v>
      </c>
      <c r="R905" s="98">
        <f t="shared" si="150"/>
        <v>11</v>
      </c>
      <c r="S905" s="119">
        <f t="shared" si="147"/>
        <v>11</v>
      </c>
    </row>
    <row r="906" spans="1:19">
      <c r="A906" s="119"/>
      <c r="E906" s="98">
        <f t="shared" si="141"/>
        <v>905</v>
      </c>
      <c r="F906" s="99"/>
      <c r="K906" s="114">
        <f t="shared" si="148"/>
        <v>44.254799632355194</v>
      </c>
      <c r="L906" s="115">
        <f t="shared" si="149"/>
        <v>44.303799632355194</v>
      </c>
      <c r="M906" s="98">
        <f t="shared" si="142"/>
        <v>44.254299632355192</v>
      </c>
      <c r="N906" s="116">
        <f t="shared" si="143"/>
        <v>44.304299632355196</v>
      </c>
      <c r="O906" s="117">
        <f t="shared" si="144"/>
        <v>44.27929963235519</v>
      </c>
      <c r="P906" s="98">
        <f t="shared" si="145"/>
        <v>0</v>
      </c>
      <c r="Q906" s="118">
        <f t="shared" si="146"/>
        <v>0</v>
      </c>
      <c r="R906" s="98">
        <f t="shared" si="150"/>
        <v>11</v>
      </c>
      <c r="S906" s="119">
        <f t="shared" si="147"/>
        <v>11</v>
      </c>
    </row>
    <row r="907" spans="1:19">
      <c r="A907" s="119"/>
      <c r="E907" s="98">
        <f t="shared" si="141"/>
        <v>906</v>
      </c>
      <c r="F907" s="99"/>
      <c r="K907" s="114">
        <f t="shared" si="148"/>
        <v>44.304799632355191</v>
      </c>
      <c r="L907" s="115">
        <f t="shared" si="149"/>
        <v>44.353799632355191</v>
      </c>
      <c r="M907" s="98">
        <f t="shared" si="142"/>
        <v>44.304299632355189</v>
      </c>
      <c r="N907" s="116">
        <f t="shared" si="143"/>
        <v>44.354299632355193</v>
      </c>
      <c r="O907" s="117">
        <f t="shared" si="144"/>
        <v>44.329299632355188</v>
      </c>
      <c r="P907" s="98">
        <f t="shared" si="145"/>
        <v>0</v>
      </c>
      <c r="Q907" s="118">
        <f t="shared" si="146"/>
        <v>0</v>
      </c>
      <c r="R907" s="98">
        <f t="shared" si="150"/>
        <v>11</v>
      </c>
      <c r="S907" s="119">
        <f t="shared" si="147"/>
        <v>11</v>
      </c>
    </row>
    <row r="908" spans="1:19">
      <c r="A908" s="119"/>
      <c r="E908" s="98">
        <f t="shared" si="141"/>
        <v>907</v>
      </c>
      <c r="F908" s="99"/>
      <c r="K908" s="114">
        <f t="shared" si="148"/>
        <v>44.354799632355189</v>
      </c>
      <c r="L908" s="115">
        <f t="shared" si="149"/>
        <v>44.403799632355188</v>
      </c>
      <c r="M908" s="98">
        <f t="shared" si="142"/>
        <v>44.354299632355186</v>
      </c>
      <c r="N908" s="116">
        <f t="shared" si="143"/>
        <v>44.40429963235519</v>
      </c>
      <c r="O908" s="117">
        <f t="shared" si="144"/>
        <v>44.379299632355185</v>
      </c>
      <c r="P908" s="98">
        <f t="shared" si="145"/>
        <v>0</v>
      </c>
      <c r="Q908" s="118">
        <f t="shared" si="146"/>
        <v>0</v>
      </c>
      <c r="R908" s="98">
        <f t="shared" si="150"/>
        <v>11</v>
      </c>
      <c r="S908" s="119">
        <f t="shared" si="147"/>
        <v>11</v>
      </c>
    </row>
    <row r="909" spans="1:19">
      <c r="A909" s="119"/>
      <c r="E909" s="98">
        <f t="shared" si="141"/>
        <v>908</v>
      </c>
      <c r="F909" s="99"/>
      <c r="K909" s="114">
        <f t="shared" si="148"/>
        <v>44.404799632355186</v>
      </c>
      <c r="L909" s="115">
        <f t="shared" si="149"/>
        <v>44.453799632355185</v>
      </c>
      <c r="M909" s="98">
        <f t="shared" si="142"/>
        <v>44.404299632355183</v>
      </c>
      <c r="N909" s="116">
        <f t="shared" si="143"/>
        <v>44.454299632355188</v>
      </c>
      <c r="O909" s="117">
        <f t="shared" si="144"/>
        <v>44.429299632355182</v>
      </c>
      <c r="P909" s="98">
        <f t="shared" si="145"/>
        <v>0</v>
      </c>
      <c r="Q909" s="118">
        <f t="shared" si="146"/>
        <v>0</v>
      </c>
      <c r="R909" s="98">
        <f t="shared" si="150"/>
        <v>11</v>
      </c>
      <c r="S909" s="119">
        <f t="shared" si="147"/>
        <v>11</v>
      </c>
    </row>
    <row r="910" spans="1:19">
      <c r="A910" s="119"/>
      <c r="E910" s="98">
        <f t="shared" si="141"/>
        <v>909</v>
      </c>
      <c r="F910" s="99"/>
      <c r="K910" s="114">
        <f t="shared" si="148"/>
        <v>44.454799632355183</v>
      </c>
      <c r="L910" s="115">
        <f t="shared" si="149"/>
        <v>44.503799632355182</v>
      </c>
      <c r="M910" s="98">
        <f t="shared" si="142"/>
        <v>44.45429963235518</v>
      </c>
      <c r="N910" s="116">
        <f t="shared" si="143"/>
        <v>44.504299632355185</v>
      </c>
      <c r="O910" s="117">
        <f t="shared" si="144"/>
        <v>44.479299632355179</v>
      </c>
      <c r="P910" s="98">
        <f t="shared" si="145"/>
        <v>0</v>
      </c>
      <c r="Q910" s="118">
        <f t="shared" si="146"/>
        <v>0</v>
      </c>
      <c r="R910" s="98">
        <f t="shared" si="150"/>
        <v>11</v>
      </c>
      <c r="S910" s="119">
        <f t="shared" si="147"/>
        <v>11</v>
      </c>
    </row>
    <row r="911" spans="1:19">
      <c r="A911" s="119"/>
      <c r="E911" s="98">
        <f t="shared" si="141"/>
        <v>910</v>
      </c>
      <c r="F911" s="99"/>
      <c r="K911" s="114">
        <f t="shared" si="148"/>
        <v>44.50479963235518</v>
      </c>
      <c r="L911" s="115">
        <f t="shared" si="149"/>
        <v>44.553799632355179</v>
      </c>
      <c r="M911" s="98">
        <f t="shared" si="142"/>
        <v>44.504299632355178</v>
      </c>
      <c r="N911" s="116">
        <f t="shared" si="143"/>
        <v>44.554299632355182</v>
      </c>
      <c r="O911" s="117">
        <f t="shared" si="144"/>
        <v>44.529299632355176</v>
      </c>
      <c r="P911" s="98">
        <f t="shared" si="145"/>
        <v>0</v>
      </c>
      <c r="Q911" s="118">
        <f t="shared" si="146"/>
        <v>0</v>
      </c>
      <c r="R911" s="98">
        <f t="shared" si="150"/>
        <v>11</v>
      </c>
      <c r="S911" s="119">
        <f t="shared" si="147"/>
        <v>11</v>
      </c>
    </row>
    <row r="912" spans="1:19">
      <c r="A912" s="119"/>
      <c r="E912" s="98">
        <f t="shared" si="141"/>
        <v>911</v>
      </c>
      <c r="F912" s="99"/>
      <c r="K912" s="114">
        <f t="shared" si="148"/>
        <v>44.554799632355177</v>
      </c>
      <c r="L912" s="115">
        <f t="shared" si="149"/>
        <v>44.603799632355177</v>
      </c>
      <c r="M912" s="98">
        <f t="shared" si="142"/>
        <v>44.554299632355175</v>
      </c>
      <c r="N912" s="116">
        <f t="shared" si="143"/>
        <v>44.604299632355179</v>
      </c>
      <c r="O912" s="117">
        <f t="shared" si="144"/>
        <v>44.579299632355173</v>
      </c>
      <c r="P912" s="98">
        <f t="shared" si="145"/>
        <v>0</v>
      </c>
      <c r="Q912" s="118">
        <f t="shared" si="146"/>
        <v>0</v>
      </c>
      <c r="R912" s="98">
        <f t="shared" si="150"/>
        <v>11</v>
      </c>
      <c r="S912" s="119">
        <f t="shared" si="147"/>
        <v>11</v>
      </c>
    </row>
    <row r="913" spans="1:19">
      <c r="A913" s="119"/>
      <c r="E913" s="98">
        <f t="shared" si="141"/>
        <v>912</v>
      </c>
      <c r="F913" s="99"/>
      <c r="K913" s="114">
        <f t="shared" si="148"/>
        <v>44.604799632355174</v>
      </c>
      <c r="L913" s="115">
        <f t="shared" si="149"/>
        <v>44.653799632355174</v>
      </c>
      <c r="M913" s="98">
        <f t="shared" si="142"/>
        <v>44.604299632355172</v>
      </c>
      <c r="N913" s="116">
        <f t="shared" si="143"/>
        <v>44.654299632355176</v>
      </c>
      <c r="O913" s="117">
        <f t="shared" si="144"/>
        <v>44.629299632355171</v>
      </c>
      <c r="P913" s="98">
        <f t="shared" si="145"/>
        <v>0</v>
      </c>
      <c r="Q913" s="118">
        <f t="shared" si="146"/>
        <v>0</v>
      </c>
      <c r="R913" s="98">
        <f t="shared" si="150"/>
        <v>11</v>
      </c>
      <c r="S913" s="119">
        <f t="shared" si="147"/>
        <v>11</v>
      </c>
    </row>
    <row r="914" spans="1:19">
      <c r="A914" s="119"/>
      <c r="E914" s="98">
        <f t="shared" si="141"/>
        <v>913</v>
      </c>
      <c r="F914" s="99"/>
      <c r="K914" s="114">
        <f t="shared" si="148"/>
        <v>44.654799632355171</v>
      </c>
      <c r="L914" s="115">
        <f t="shared" si="149"/>
        <v>44.703799632355171</v>
      </c>
      <c r="M914" s="98">
        <f t="shared" si="142"/>
        <v>44.654299632355169</v>
      </c>
      <c r="N914" s="116">
        <f t="shared" si="143"/>
        <v>44.704299632355173</v>
      </c>
      <c r="O914" s="117">
        <f t="shared" si="144"/>
        <v>44.679299632355168</v>
      </c>
      <c r="P914" s="98">
        <f t="shared" si="145"/>
        <v>0</v>
      </c>
      <c r="Q914" s="118">
        <f t="shared" si="146"/>
        <v>0</v>
      </c>
      <c r="R914" s="98">
        <f t="shared" si="150"/>
        <v>11</v>
      </c>
      <c r="S914" s="119">
        <f t="shared" si="147"/>
        <v>11</v>
      </c>
    </row>
    <row r="915" spans="1:19">
      <c r="A915" s="119"/>
      <c r="E915" s="98">
        <f t="shared" si="141"/>
        <v>914</v>
      </c>
      <c r="F915" s="99"/>
      <c r="K915" s="114">
        <f t="shared" si="148"/>
        <v>44.704799632355169</v>
      </c>
      <c r="L915" s="115">
        <f t="shared" si="149"/>
        <v>44.753799632355168</v>
      </c>
      <c r="M915" s="98">
        <f t="shared" si="142"/>
        <v>44.704299632355166</v>
      </c>
      <c r="N915" s="116">
        <f t="shared" si="143"/>
        <v>44.754299632355171</v>
      </c>
      <c r="O915" s="117">
        <f t="shared" si="144"/>
        <v>44.729299632355165</v>
      </c>
      <c r="P915" s="98">
        <f t="shared" si="145"/>
        <v>0</v>
      </c>
      <c r="Q915" s="118">
        <f t="shared" si="146"/>
        <v>0</v>
      </c>
      <c r="R915" s="98">
        <f t="shared" si="150"/>
        <v>11</v>
      </c>
      <c r="S915" s="119">
        <f t="shared" si="147"/>
        <v>11</v>
      </c>
    </row>
    <row r="916" spans="1:19">
      <c r="A916" s="119"/>
      <c r="E916" s="98">
        <f t="shared" si="141"/>
        <v>915</v>
      </c>
      <c r="F916" s="99"/>
      <c r="K916" s="114">
        <f t="shared" si="148"/>
        <v>44.754799632355166</v>
      </c>
      <c r="L916" s="115">
        <f t="shared" si="149"/>
        <v>44.803799632355165</v>
      </c>
      <c r="M916" s="98">
        <f t="shared" si="142"/>
        <v>44.754299632355163</v>
      </c>
      <c r="N916" s="116">
        <f t="shared" si="143"/>
        <v>44.804299632355168</v>
      </c>
      <c r="O916" s="117">
        <f t="shared" si="144"/>
        <v>44.779299632355162</v>
      </c>
      <c r="P916" s="98">
        <f t="shared" si="145"/>
        <v>0</v>
      </c>
      <c r="Q916" s="118">
        <f t="shared" si="146"/>
        <v>0</v>
      </c>
      <c r="R916" s="98">
        <f t="shared" si="150"/>
        <v>11</v>
      </c>
      <c r="S916" s="119">
        <f t="shared" si="147"/>
        <v>11</v>
      </c>
    </row>
    <row r="917" spans="1:19">
      <c r="A917" s="119"/>
      <c r="E917" s="98">
        <f t="shared" si="141"/>
        <v>916</v>
      </c>
      <c r="F917" s="99"/>
      <c r="K917" s="114">
        <f t="shared" si="148"/>
        <v>44.804799632355163</v>
      </c>
      <c r="L917" s="115">
        <f t="shared" si="149"/>
        <v>44.853799632355162</v>
      </c>
      <c r="M917" s="98">
        <f t="shared" si="142"/>
        <v>44.804299632355161</v>
      </c>
      <c r="N917" s="116">
        <f t="shared" si="143"/>
        <v>44.854299632355165</v>
      </c>
      <c r="O917" s="117">
        <f t="shared" si="144"/>
        <v>44.829299632355159</v>
      </c>
      <c r="P917" s="98">
        <f t="shared" si="145"/>
        <v>0</v>
      </c>
      <c r="Q917" s="118">
        <f t="shared" si="146"/>
        <v>0</v>
      </c>
      <c r="R917" s="98">
        <f t="shared" si="150"/>
        <v>11</v>
      </c>
      <c r="S917" s="119">
        <f t="shared" si="147"/>
        <v>11</v>
      </c>
    </row>
    <row r="918" spans="1:19">
      <c r="A918" s="119"/>
      <c r="E918" s="98">
        <f t="shared" si="141"/>
        <v>917</v>
      </c>
      <c r="F918" s="99"/>
      <c r="K918" s="114">
        <f t="shared" si="148"/>
        <v>44.85479963235516</v>
      </c>
      <c r="L918" s="115">
        <f t="shared" si="149"/>
        <v>44.90379963235516</v>
      </c>
      <c r="M918" s="98">
        <f t="shared" si="142"/>
        <v>44.854299632355158</v>
      </c>
      <c r="N918" s="116">
        <f t="shared" si="143"/>
        <v>44.904299632355162</v>
      </c>
      <c r="O918" s="117">
        <f t="shared" si="144"/>
        <v>44.879299632355156</v>
      </c>
      <c r="P918" s="98">
        <f t="shared" si="145"/>
        <v>0</v>
      </c>
      <c r="Q918" s="118">
        <f t="shared" si="146"/>
        <v>0</v>
      </c>
      <c r="R918" s="98">
        <f t="shared" si="150"/>
        <v>11</v>
      </c>
      <c r="S918" s="119">
        <f t="shared" si="147"/>
        <v>11</v>
      </c>
    </row>
    <row r="919" spans="1:19">
      <c r="A919" s="119"/>
      <c r="E919" s="98">
        <f t="shared" si="141"/>
        <v>918</v>
      </c>
      <c r="F919" s="99"/>
      <c r="K919" s="114">
        <f t="shared" si="148"/>
        <v>44.904799632355157</v>
      </c>
      <c r="L919" s="115">
        <f t="shared" si="149"/>
        <v>44.953799632355157</v>
      </c>
      <c r="M919" s="98">
        <f t="shared" si="142"/>
        <v>44.904299632355155</v>
      </c>
      <c r="N919" s="116">
        <f t="shared" si="143"/>
        <v>44.954299632355159</v>
      </c>
      <c r="O919" s="117">
        <f t="shared" si="144"/>
        <v>44.929299632355153</v>
      </c>
      <c r="P919" s="98">
        <f t="shared" si="145"/>
        <v>0</v>
      </c>
      <c r="Q919" s="118">
        <f t="shared" si="146"/>
        <v>0</v>
      </c>
      <c r="R919" s="98">
        <f t="shared" si="150"/>
        <v>11</v>
      </c>
      <c r="S919" s="119">
        <f t="shared" si="147"/>
        <v>11</v>
      </c>
    </row>
    <row r="920" spans="1:19">
      <c r="A920" s="119"/>
      <c r="E920" s="98">
        <f t="shared" si="141"/>
        <v>919</v>
      </c>
      <c r="F920" s="99"/>
      <c r="K920" s="114">
        <f t="shared" si="148"/>
        <v>44.954799632355154</v>
      </c>
      <c r="L920" s="115">
        <f t="shared" si="149"/>
        <v>45.003799632355154</v>
      </c>
      <c r="M920" s="98">
        <f t="shared" si="142"/>
        <v>44.954299632355152</v>
      </c>
      <c r="N920" s="116">
        <f t="shared" si="143"/>
        <v>45.004299632355156</v>
      </c>
      <c r="O920" s="117">
        <f t="shared" si="144"/>
        <v>44.979299632355151</v>
      </c>
      <c r="P920" s="98">
        <f t="shared" si="145"/>
        <v>0</v>
      </c>
      <c r="Q920" s="118">
        <f t="shared" si="146"/>
        <v>0</v>
      </c>
      <c r="R920" s="98">
        <f t="shared" si="150"/>
        <v>11</v>
      </c>
      <c r="S920" s="119">
        <f t="shared" si="147"/>
        <v>11</v>
      </c>
    </row>
    <row r="921" spans="1:19">
      <c r="A921" s="119"/>
      <c r="E921" s="98">
        <f t="shared" si="141"/>
        <v>920</v>
      </c>
      <c r="F921" s="99"/>
      <c r="K921" s="114">
        <f t="shared" si="148"/>
        <v>45.004799632355152</v>
      </c>
      <c r="L921" s="115">
        <f t="shared" si="149"/>
        <v>45.053799632355151</v>
      </c>
      <c r="M921" s="98">
        <f t="shared" si="142"/>
        <v>45.004299632355149</v>
      </c>
      <c r="N921" s="116">
        <f t="shared" si="143"/>
        <v>45.054299632355153</v>
      </c>
      <c r="O921" s="117">
        <f t="shared" si="144"/>
        <v>45.029299632355148</v>
      </c>
      <c r="P921" s="98">
        <f t="shared" si="145"/>
        <v>0</v>
      </c>
      <c r="Q921" s="118">
        <f t="shared" si="146"/>
        <v>0</v>
      </c>
      <c r="R921" s="98">
        <f t="shared" si="150"/>
        <v>11</v>
      </c>
      <c r="S921" s="119">
        <f t="shared" si="147"/>
        <v>11</v>
      </c>
    </row>
    <row r="922" spans="1:19">
      <c r="A922" s="119"/>
      <c r="E922" s="98">
        <f t="shared" si="141"/>
        <v>921</v>
      </c>
      <c r="F922" s="99"/>
      <c r="K922" s="114">
        <f t="shared" si="148"/>
        <v>45.054799632355149</v>
      </c>
      <c r="L922" s="115">
        <f t="shared" si="149"/>
        <v>45.103799632355148</v>
      </c>
      <c r="M922" s="98">
        <f t="shared" si="142"/>
        <v>45.054299632355146</v>
      </c>
      <c r="N922" s="116">
        <f t="shared" si="143"/>
        <v>45.104299632355151</v>
      </c>
      <c r="O922" s="117">
        <f t="shared" si="144"/>
        <v>45.079299632355145</v>
      </c>
      <c r="P922" s="98">
        <f t="shared" si="145"/>
        <v>0</v>
      </c>
      <c r="Q922" s="118">
        <f t="shared" si="146"/>
        <v>0</v>
      </c>
      <c r="R922" s="98">
        <f t="shared" si="150"/>
        <v>11</v>
      </c>
      <c r="S922" s="119">
        <f t="shared" si="147"/>
        <v>11</v>
      </c>
    </row>
    <row r="923" spans="1:19">
      <c r="A923" s="119"/>
      <c r="E923" s="98">
        <f t="shared" si="141"/>
        <v>922</v>
      </c>
      <c r="F923" s="99"/>
      <c r="K923" s="114">
        <f t="shared" si="148"/>
        <v>45.104799632355146</v>
      </c>
      <c r="L923" s="115">
        <f t="shared" si="149"/>
        <v>45.153799632355145</v>
      </c>
      <c r="M923" s="98">
        <f t="shared" si="142"/>
        <v>45.104299632355144</v>
      </c>
      <c r="N923" s="116">
        <f t="shared" si="143"/>
        <v>45.154299632355148</v>
      </c>
      <c r="O923" s="117">
        <f t="shared" si="144"/>
        <v>45.129299632355142</v>
      </c>
      <c r="P923" s="98">
        <f t="shared" si="145"/>
        <v>0</v>
      </c>
      <c r="Q923" s="118">
        <f t="shared" si="146"/>
        <v>0</v>
      </c>
      <c r="R923" s="98">
        <f t="shared" si="150"/>
        <v>11</v>
      </c>
      <c r="S923" s="119">
        <f t="shared" si="147"/>
        <v>11</v>
      </c>
    </row>
    <row r="924" spans="1:19">
      <c r="A924" s="119"/>
      <c r="E924" s="98">
        <f t="shared" si="141"/>
        <v>923</v>
      </c>
      <c r="F924" s="99"/>
      <c r="K924" s="114">
        <f t="shared" si="148"/>
        <v>45.154799632355143</v>
      </c>
      <c r="L924" s="115">
        <f t="shared" si="149"/>
        <v>45.203799632355143</v>
      </c>
      <c r="M924" s="98">
        <f t="shared" si="142"/>
        <v>45.154299632355141</v>
      </c>
      <c r="N924" s="116">
        <f t="shared" si="143"/>
        <v>45.204299632355145</v>
      </c>
      <c r="O924" s="117">
        <f t="shared" si="144"/>
        <v>45.179299632355139</v>
      </c>
      <c r="P924" s="98">
        <f t="shared" si="145"/>
        <v>0</v>
      </c>
      <c r="Q924" s="118">
        <f t="shared" si="146"/>
        <v>0</v>
      </c>
      <c r="R924" s="98">
        <f t="shared" si="150"/>
        <v>11</v>
      </c>
      <c r="S924" s="119">
        <f t="shared" si="147"/>
        <v>11</v>
      </c>
    </row>
    <row r="925" spans="1:19">
      <c r="A925" s="119"/>
      <c r="E925" s="98">
        <f t="shared" si="141"/>
        <v>924</v>
      </c>
      <c r="F925" s="99"/>
      <c r="K925" s="114">
        <f t="shared" si="148"/>
        <v>45.20479963235514</v>
      </c>
      <c r="L925" s="115">
        <f t="shared" si="149"/>
        <v>45.25379963235514</v>
      </c>
      <c r="M925" s="98">
        <f t="shared" si="142"/>
        <v>45.204299632355138</v>
      </c>
      <c r="N925" s="116">
        <f t="shared" si="143"/>
        <v>45.254299632355142</v>
      </c>
      <c r="O925" s="117">
        <f t="shared" si="144"/>
        <v>45.229299632355136</v>
      </c>
      <c r="P925" s="98">
        <f t="shared" si="145"/>
        <v>0</v>
      </c>
      <c r="Q925" s="118">
        <f t="shared" si="146"/>
        <v>0</v>
      </c>
      <c r="R925" s="98">
        <f t="shared" si="150"/>
        <v>11</v>
      </c>
      <c r="S925" s="119">
        <f t="shared" si="147"/>
        <v>11</v>
      </c>
    </row>
    <row r="926" spans="1:19">
      <c r="A926" s="119"/>
      <c r="E926" s="98">
        <f t="shared" si="141"/>
        <v>925</v>
      </c>
      <c r="F926" s="99"/>
      <c r="K926" s="114">
        <f t="shared" si="148"/>
        <v>45.254799632355137</v>
      </c>
      <c r="L926" s="115">
        <f t="shared" si="149"/>
        <v>45.303799632355137</v>
      </c>
      <c r="M926" s="98">
        <f t="shared" si="142"/>
        <v>45.254299632355135</v>
      </c>
      <c r="N926" s="116">
        <f t="shared" si="143"/>
        <v>45.304299632355139</v>
      </c>
      <c r="O926" s="117">
        <f t="shared" si="144"/>
        <v>45.279299632355134</v>
      </c>
      <c r="P926" s="98">
        <f t="shared" si="145"/>
        <v>0</v>
      </c>
      <c r="Q926" s="118">
        <f t="shared" si="146"/>
        <v>0</v>
      </c>
      <c r="R926" s="98">
        <f t="shared" si="150"/>
        <v>11</v>
      </c>
      <c r="S926" s="119">
        <f t="shared" si="147"/>
        <v>11</v>
      </c>
    </row>
    <row r="927" spans="1:19">
      <c r="A927" s="119"/>
      <c r="E927" s="98">
        <f t="shared" si="141"/>
        <v>926</v>
      </c>
      <c r="F927" s="99"/>
      <c r="K927" s="114">
        <f t="shared" si="148"/>
        <v>45.304799632355135</v>
      </c>
      <c r="L927" s="115">
        <f t="shared" si="149"/>
        <v>45.353799632355134</v>
      </c>
      <c r="M927" s="98">
        <f t="shared" si="142"/>
        <v>45.304299632355132</v>
      </c>
      <c r="N927" s="116">
        <f t="shared" si="143"/>
        <v>45.354299632355136</v>
      </c>
      <c r="O927" s="117">
        <f t="shared" si="144"/>
        <v>45.329299632355131</v>
      </c>
      <c r="P927" s="98">
        <f t="shared" si="145"/>
        <v>0</v>
      </c>
      <c r="Q927" s="118">
        <f t="shared" si="146"/>
        <v>0</v>
      </c>
      <c r="R927" s="98">
        <f t="shared" si="150"/>
        <v>11</v>
      </c>
      <c r="S927" s="119">
        <f t="shared" si="147"/>
        <v>11</v>
      </c>
    </row>
    <row r="928" spans="1:19">
      <c r="A928" s="119"/>
      <c r="E928" s="98">
        <f t="shared" si="141"/>
        <v>927</v>
      </c>
      <c r="F928" s="99"/>
      <c r="K928" s="114">
        <f t="shared" si="148"/>
        <v>45.354799632355132</v>
      </c>
      <c r="L928" s="115">
        <f t="shared" si="149"/>
        <v>45.403799632355131</v>
      </c>
      <c r="M928" s="98">
        <f t="shared" si="142"/>
        <v>45.354299632355129</v>
      </c>
      <c r="N928" s="116">
        <f t="shared" si="143"/>
        <v>45.404299632355134</v>
      </c>
      <c r="O928" s="117">
        <f t="shared" si="144"/>
        <v>45.379299632355128</v>
      </c>
      <c r="P928" s="98">
        <f t="shared" si="145"/>
        <v>0</v>
      </c>
      <c r="Q928" s="118">
        <f t="shared" si="146"/>
        <v>0</v>
      </c>
      <c r="R928" s="98">
        <f t="shared" si="150"/>
        <v>11</v>
      </c>
      <c r="S928" s="119">
        <f t="shared" si="147"/>
        <v>11</v>
      </c>
    </row>
    <row r="929" spans="1:19">
      <c r="A929" s="119"/>
      <c r="E929" s="98">
        <f t="shared" si="141"/>
        <v>928</v>
      </c>
      <c r="F929" s="99"/>
      <c r="K929" s="114">
        <f t="shared" si="148"/>
        <v>45.404799632355129</v>
      </c>
      <c r="L929" s="115">
        <f t="shared" si="149"/>
        <v>45.453799632355128</v>
      </c>
      <c r="M929" s="98">
        <f t="shared" si="142"/>
        <v>45.404299632355126</v>
      </c>
      <c r="N929" s="116">
        <f t="shared" si="143"/>
        <v>45.454299632355131</v>
      </c>
      <c r="O929" s="117">
        <f t="shared" si="144"/>
        <v>45.429299632355125</v>
      </c>
      <c r="P929" s="98">
        <f t="shared" si="145"/>
        <v>0</v>
      </c>
      <c r="Q929" s="118">
        <f t="shared" si="146"/>
        <v>0</v>
      </c>
      <c r="R929" s="98">
        <f t="shared" si="150"/>
        <v>11</v>
      </c>
      <c r="S929" s="119">
        <f t="shared" si="147"/>
        <v>11</v>
      </c>
    </row>
    <row r="930" spans="1:19">
      <c r="A930" s="119"/>
      <c r="E930" s="98">
        <f t="shared" si="141"/>
        <v>929</v>
      </c>
      <c r="F930" s="99"/>
      <c r="K930" s="114">
        <f t="shared" si="148"/>
        <v>45.454799632355126</v>
      </c>
      <c r="L930" s="115">
        <f t="shared" si="149"/>
        <v>45.503799632355125</v>
      </c>
      <c r="M930" s="98">
        <f t="shared" si="142"/>
        <v>45.454299632355124</v>
      </c>
      <c r="N930" s="116">
        <f t="shared" si="143"/>
        <v>45.504299632355128</v>
      </c>
      <c r="O930" s="117">
        <f t="shared" si="144"/>
        <v>45.479299632355122</v>
      </c>
      <c r="P930" s="98">
        <f t="shared" si="145"/>
        <v>0</v>
      </c>
      <c r="Q930" s="118">
        <f t="shared" si="146"/>
        <v>0</v>
      </c>
      <c r="R930" s="98">
        <f t="shared" si="150"/>
        <v>11</v>
      </c>
      <c r="S930" s="119">
        <f t="shared" si="147"/>
        <v>11</v>
      </c>
    </row>
    <row r="931" spans="1:19">
      <c r="A931" s="119"/>
      <c r="E931" s="98">
        <f t="shared" si="141"/>
        <v>930</v>
      </c>
      <c r="F931" s="99"/>
      <c r="K931" s="114">
        <f t="shared" si="148"/>
        <v>45.504799632355123</v>
      </c>
      <c r="L931" s="115">
        <f t="shared" si="149"/>
        <v>45.553799632355123</v>
      </c>
      <c r="M931" s="98">
        <f t="shared" si="142"/>
        <v>45.504299632355121</v>
      </c>
      <c r="N931" s="116">
        <f t="shared" si="143"/>
        <v>45.554299632355125</v>
      </c>
      <c r="O931" s="117">
        <f t="shared" si="144"/>
        <v>45.529299632355119</v>
      </c>
      <c r="P931" s="98">
        <f t="shared" si="145"/>
        <v>0</v>
      </c>
      <c r="Q931" s="118">
        <f t="shared" si="146"/>
        <v>0</v>
      </c>
      <c r="R931" s="98">
        <f t="shared" si="150"/>
        <v>11</v>
      </c>
      <c r="S931" s="119">
        <f t="shared" si="147"/>
        <v>11</v>
      </c>
    </row>
    <row r="932" spans="1:19">
      <c r="A932" s="119"/>
      <c r="E932" s="98">
        <f t="shared" si="141"/>
        <v>931</v>
      </c>
      <c r="F932" s="99"/>
      <c r="K932" s="114">
        <f t="shared" si="148"/>
        <v>45.55479963235512</v>
      </c>
      <c r="L932" s="115">
        <f t="shared" si="149"/>
        <v>45.60379963235512</v>
      </c>
      <c r="M932" s="98">
        <f t="shared" si="142"/>
        <v>45.554299632355118</v>
      </c>
      <c r="N932" s="116">
        <f t="shared" si="143"/>
        <v>45.604299632355122</v>
      </c>
      <c r="O932" s="117">
        <f t="shared" si="144"/>
        <v>45.579299632355117</v>
      </c>
      <c r="P932" s="98">
        <f t="shared" si="145"/>
        <v>0</v>
      </c>
      <c r="Q932" s="118">
        <f t="shared" si="146"/>
        <v>0</v>
      </c>
      <c r="R932" s="98">
        <f t="shared" si="150"/>
        <v>11</v>
      </c>
      <c r="S932" s="119">
        <f t="shared" si="147"/>
        <v>11</v>
      </c>
    </row>
    <row r="933" spans="1:19">
      <c r="A933" s="119"/>
      <c r="E933" s="98">
        <f t="shared" si="141"/>
        <v>932</v>
      </c>
      <c r="F933" s="99"/>
      <c r="K933" s="114">
        <f t="shared" si="148"/>
        <v>45.604799632355117</v>
      </c>
      <c r="L933" s="115">
        <f t="shared" si="149"/>
        <v>45.653799632355117</v>
      </c>
      <c r="M933" s="98">
        <f t="shared" si="142"/>
        <v>45.604299632355115</v>
      </c>
      <c r="N933" s="116">
        <f t="shared" si="143"/>
        <v>45.654299632355119</v>
      </c>
      <c r="O933" s="117">
        <f t="shared" si="144"/>
        <v>45.629299632355114</v>
      </c>
      <c r="P933" s="98">
        <f t="shared" si="145"/>
        <v>0</v>
      </c>
      <c r="Q933" s="118">
        <f t="shared" si="146"/>
        <v>0</v>
      </c>
      <c r="R933" s="98">
        <f t="shared" si="150"/>
        <v>11</v>
      </c>
      <c r="S933" s="119">
        <f t="shared" si="147"/>
        <v>11</v>
      </c>
    </row>
    <row r="934" spans="1:19">
      <c r="A934" s="119"/>
      <c r="E934" s="98">
        <f t="shared" si="141"/>
        <v>933</v>
      </c>
      <c r="F934" s="99"/>
      <c r="K934" s="114">
        <f t="shared" si="148"/>
        <v>45.654799632355115</v>
      </c>
      <c r="L934" s="115">
        <f t="shared" si="149"/>
        <v>45.703799632355114</v>
      </c>
      <c r="M934" s="98">
        <f t="shared" si="142"/>
        <v>45.654299632355112</v>
      </c>
      <c r="N934" s="116">
        <f t="shared" si="143"/>
        <v>45.704299632355117</v>
      </c>
      <c r="O934" s="117">
        <f t="shared" si="144"/>
        <v>45.679299632355111</v>
      </c>
      <c r="P934" s="98">
        <f t="shared" si="145"/>
        <v>0</v>
      </c>
      <c r="Q934" s="118">
        <f t="shared" si="146"/>
        <v>0</v>
      </c>
      <c r="R934" s="98">
        <f t="shared" si="150"/>
        <v>11</v>
      </c>
      <c r="S934" s="119">
        <f t="shared" si="147"/>
        <v>11</v>
      </c>
    </row>
    <row r="935" spans="1:19">
      <c r="A935" s="119"/>
      <c r="E935" s="98">
        <f t="shared" si="141"/>
        <v>934</v>
      </c>
      <c r="F935" s="99"/>
      <c r="K935" s="114">
        <f t="shared" si="148"/>
        <v>45.704799632355112</v>
      </c>
      <c r="L935" s="115">
        <f t="shared" si="149"/>
        <v>45.753799632355111</v>
      </c>
      <c r="M935" s="98">
        <f t="shared" si="142"/>
        <v>45.704299632355109</v>
      </c>
      <c r="N935" s="116">
        <f t="shared" si="143"/>
        <v>45.754299632355114</v>
      </c>
      <c r="O935" s="117">
        <f t="shared" si="144"/>
        <v>45.729299632355108</v>
      </c>
      <c r="P935" s="98">
        <f t="shared" si="145"/>
        <v>0</v>
      </c>
      <c r="Q935" s="118">
        <f t="shared" si="146"/>
        <v>0</v>
      </c>
      <c r="R935" s="98">
        <f t="shared" si="150"/>
        <v>11</v>
      </c>
      <c r="S935" s="119">
        <f t="shared" si="147"/>
        <v>11</v>
      </c>
    </row>
    <row r="936" spans="1:19">
      <c r="A936" s="119"/>
      <c r="E936" s="98">
        <f t="shared" si="141"/>
        <v>935</v>
      </c>
      <c r="F936" s="99"/>
      <c r="K936" s="114">
        <f t="shared" si="148"/>
        <v>45.754799632355109</v>
      </c>
      <c r="L936" s="115">
        <f t="shared" si="149"/>
        <v>45.803799632355108</v>
      </c>
      <c r="M936" s="98">
        <f t="shared" si="142"/>
        <v>45.754299632355107</v>
      </c>
      <c r="N936" s="116">
        <f t="shared" si="143"/>
        <v>45.804299632355111</v>
      </c>
      <c r="O936" s="117">
        <f t="shared" si="144"/>
        <v>45.779299632355105</v>
      </c>
      <c r="P936" s="98">
        <f t="shared" si="145"/>
        <v>0</v>
      </c>
      <c r="Q936" s="118">
        <f t="shared" si="146"/>
        <v>0</v>
      </c>
      <c r="R936" s="98">
        <f t="shared" si="150"/>
        <v>11</v>
      </c>
      <c r="S936" s="119">
        <f t="shared" si="147"/>
        <v>11</v>
      </c>
    </row>
    <row r="937" spans="1:19">
      <c r="A937" s="119"/>
      <c r="E937" s="98">
        <f t="shared" si="141"/>
        <v>936</v>
      </c>
      <c r="F937" s="99"/>
      <c r="K937" s="114">
        <f t="shared" si="148"/>
        <v>45.804799632355106</v>
      </c>
      <c r="L937" s="115">
        <f t="shared" si="149"/>
        <v>45.853799632355106</v>
      </c>
      <c r="M937" s="98">
        <f t="shared" si="142"/>
        <v>45.804299632355104</v>
      </c>
      <c r="N937" s="116">
        <f t="shared" si="143"/>
        <v>45.854299632355108</v>
      </c>
      <c r="O937" s="117">
        <f t="shared" si="144"/>
        <v>45.829299632355102</v>
      </c>
      <c r="P937" s="98">
        <f t="shared" si="145"/>
        <v>0</v>
      </c>
      <c r="Q937" s="118">
        <f t="shared" si="146"/>
        <v>0</v>
      </c>
      <c r="R937" s="98">
        <f t="shared" si="150"/>
        <v>11</v>
      </c>
      <c r="S937" s="119">
        <f t="shared" si="147"/>
        <v>11</v>
      </c>
    </row>
    <row r="938" spans="1:19">
      <c r="A938" s="119"/>
      <c r="E938" s="98">
        <f t="shared" si="141"/>
        <v>937</v>
      </c>
      <c r="F938" s="99"/>
      <c r="K938" s="114">
        <f t="shared" si="148"/>
        <v>45.854799632355103</v>
      </c>
      <c r="L938" s="115">
        <f t="shared" si="149"/>
        <v>45.903799632355103</v>
      </c>
      <c r="M938" s="98">
        <f t="shared" si="142"/>
        <v>45.854299632355101</v>
      </c>
      <c r="N938" s="116">
        <f t="shared" si="143"/>
        <v>45.904299632355105</v>
      </c>
      <c r="O938" s="117">
        <f t="shared" si="144"/>
        <v>45.879299632355099</v>
      </c>
      <c r="P938" s="98">
        <f t="shared" si="145"/>
        <v>0</v>
      </c>
      <c r="Q938" s="118">
        <f t="shared" si="146"/>
        <v>0</v>
      </c>
      <c r="R938" s="98">
        <f t="shared" si="150"/>
        <v>11</v>
      </c>
      <c r="S938" s="119">
        <f t="shared" si="147"/>
        <v>11</v>
      </c>
    </row>
    <row r="939" spans="1:19">
      <c r="A939" s="119"/>
      <c r="E939" s="98">
        <f t="shared" si="141"/>
        <v>938</v>
      </c>
      <c r="F939" s="99"/>
      <c r="K939" s="114">
        <f t="shared" si="148"/>
        <v>45.9047996323551</v>
      </c>
      <c r="L939" s="115">
        <f t="shared" si="149"/>
        <v>45.9537996323551</v>
      </c>
      <c r="M939" s="98">
        <f t="shared" si="142"/>
        <v>45.904299632355098</v>
      </c>
      <c r="N939" s="116">
        <f t="shared" si="143"/>
        <v>45.954299632355102</v>
      </c>
      <c r="O939" s="117">
        <f t="shared" si="144"/>
        <v>45.929299632355097</v>
      </c>
      <c r="P939" s="98">
        <f t="shared" si="145"/>
        <v>0</v>
      </c>
      <c r="Q939" s="118">
        <f t="shared" si="146"/>
        <v>0</v>
      </c>
      <c r="R939" s="98">
        <f t="shared" si="150"/>
        <v>11</v>
      </c>
      <c r="S939" s="119">
        <f t="shared" si="147"/>
        <v>11</v>
      </c>
    </row>
    <row r="940" spans="1:19">
      <c r="A940" s="119"/>
      <c r="E940" s="98">
        <f t="shared" si="141"/>
        <v>939</v>
      </c>
      <c r="F940" s="99"/>
      <c r="K940" s="114">
        <f t="shared" si="148"/>
        <v>45.954799632355098</v>
      </c>
      <c r="L940" s="115">
        <f t="shared" si="149"/>
        <v>46.003799632355097</v>
      </c>
      <c r="M940" s="98">
        <f t="shared" si="142"/>
        <v>45.954299632355095</v>
      </c>
      <c r="N940" s="116">
        <f t="shared" si="143"/>
        <v>46.004299632355099</v>
      </c>
      <c r="O940" s="117">
        <f t="shared" si="144"/>
        <v>45.979299632355094</v>
      </c>
      <c r="P940" s="98">
        <f t="shared" si="145"/>
        <v>0</v>
      </c>
      <c r="Q940" s="118">
        <f t="shared" si="146"/>
        <v>0</v>
      </c>
      <c r="R940" s="98">
        <f t="shared" si="150"/>
        <v>11</v>
      </c>
      <c r="S940" s="119">
        <f t="shared" si="147"/>
        <v>11</v>
      </c>
    </row>
    <row r="941" spans="1:19">
      <c r="A941" s="119"/>
      <c r="E941" s="98">
        <f t="shared" si="141"/>
        <v>940</v>
      </c>
      <c r="F941" s="99"/>
      <c r="K941" s="114">
        <f t="shared" si="148"/>
        <v>46.004799632355095</v>
      </c>
      <c r="L941" s="115">
        <f t="shared" si="149"/>
        <v>46.053799632355094</v>
      </c>
      <c r="M941" s="98">
        <f t="shared" si="142"/>
        <v>46.004299632355092</v>
      </c>
      <c r="N941" s="116">
        <f t="shared" si="143"/>
        <v>46.054299632355097</v>
      </c>
      <c r="O941" s="117">
        <f t="shared" si="144"/>
        <v>46.029299632355091</v>
      </c>
      <c r="P941" s="98">
        <f t="shared" si="145"/>
        <v>0</v>
      </c>
      <c r="Q941" s="118">
        <f t="shared" si="146"/>
        <v>0</v>
      </c>
      <c r="R941" s="98">
        <f t="shared" si="150"/>
        <v>11</v>
      </c>
      <c r="S941" s="119">
        <f t="shared" si="147"/>
        <v>11</v>
      </c>
    </row>
    <row r="942" spans="1:19">
      <c r="A942" s="119"/>
      <c r="E942" s="98">
        <f t="shared" si="141"/>
        <v>941</v>
      </c>
      <c r="F942" s="99"/>
      <c r="K942" s="114">
        <f t="shared" si="148"/>
        <v>46.054799632355092</v>
      </c>
      <c r="L942" s="115">
        <f t="shared" si="149"/>
        <v>46.103799632355091</v>
      </c>
      <c r="M942" s="98">
        <f t="shared" si="142"/>
        <v>46.054299632355089</v>
      </c>
      <c r="N942" s="116">
        <f t="shared" si="143"/>
        <v>46.104299632355094</v>
      </c>
      <c r="O942" s="117">
        <f t="shared" si="144"/>
        <v>46.079299632355088</v>
      </c>
      <c r="P942" s="98">
        <f t="shared" si="145"/>
        <v>0</v>
      </c>
      <c r="Q942" s="118">
        <f t="shared" si="146"/>
        <v>0</v>
      </c>
      <c r="R942" s="98">
        <f t="shared" si="150"/>
        <v>11</v>
      </c>
      <c r="S942" s="119">
        <f t="shared" si="147"/>
        <v>11</v>
      </c>
    </row>
    <row r="943" spans="1:19">
      <c r="A943" s="119"/>
      <c r="E943" s="98">
        <f t="shared" si="141"/>
        <v>942</v>
      </c>
      <c r="F943" s="99"/>
      <c r="K943" s="114">
        <f t="shared" si="148"/>
        <v>46.104799632355089</v>
      </c>
      <c r="L943" s="115">
        <f t="shared" si="149"/>
        <v>46.153799632355089</v>
      </c>
      <c r="M943" s="98">
        <f t="shared" si="142"/>
        <v>46.104299632355087</v>
      </c>
      <c r="N943" s="116">
        <f t="shared" si="143"/>
        <v>46.154299632355091</v>
      </c>
      <c r="O943" s="117">
        <f t="shared" si="144"/>
        <v>46.129299632355085</v>
      </c>
      <c r="P943" s="98">
        <f t="shared" si="145"/>
        <v>0</v>
      </c>
      <c r="Q943" s="118">
        <f t="shared" si="146"/>
        <v>0</v>
      </c>
      <c r="R943" s="98">
        <f t="shared" si="150"/>
        <v>11</v>
      </c>
      <c r="S943" s="119">
        <f t="shared" si="147"/>
        <v>11</v>
      </c>
    </row>
    <row r="944" spans="1:19">
      <c r="A944" s="119"/>
      <c r="E944" s="98">
        <f t="shared" si="141"/>
        <v>943</v>
      </c>
      <c r="F944" s="99"/>
      <c r="K944" s="114">
        <f t="shared" si="148"/>
        <v>46.154799632355086</v>
      </c>
      <c r="L944" s="115">
        <f t="shared" si="149"/>
        <v>46.203799632355086</v>
      </c>
      <c r="M944" s="98">
        <f t="shared" si="142"/>
        <v>46.154299632355084</v>
      </c>
      <c r="N944" s="116">
        <f t="shared" si="143"/>
        <v>46.204299632355088</v>
      </c>
      <c r="O944" s="117">
        <f t="shared" si="144"/>
        <v>46.179299632355082</v>
      </c>
      <c r="P944" s="98">
        <f t="shared" si="145"/>
        <v>0</v>
      </c>
      <c r="Q944" s="118">
        <f t="shared" si="146"/>
        <v>0</v>
      </c>
      <c r="R944" s="98">
        <f t="shared" si="150"/>
        <v>11</v>
      </c>
      <c r="S944" s="119">
        <f t="shared" si="147"/>
        <v>11</v>
      </c>
    </row>
    <row r="945" spans="1:19">
      <c r="A945" s="119"/>
      <c r="E945" s="98">
        <f t="shared" si="141"/>
        <v>944</v>
      </c>
      <c r="F945" s="99"/>
      <c r="K945" s="114">
        <f t="shared" si="148"/>
        <v>46.204799632355083</v>
      </c>
      <c r="L945" s="115">
        <f t="shared" si="149"/>
        <v>46.253799632355083</v>
      </c>
      <c r="M945" s="98">
        <f t="shared" si="142"/>
        <v>46.204299632355081</v>
      </c>
      <c r="N945" s="116">
        <f t="shared" si="143"/>
        <v>46.254299632355085</v>
      </c>
      <c r="O945" s="117">
        <f t="shared" si="144"/>
        <v>46.22929963235508</v>
      </c>
      <c r="P945" s="98">
        <f t="shared" si="145"/>
        <v>0</v>
      </c>
      <c r="Q945" s="118">
        <f t="shared" si="146"/>
        <v>0</v>
      </c>
      <c r="R945" s="98">
        <f t="shared" si="150"/>
        <v>11</v>
      </c>
      <c r="S945" s="119">
        <f t="shared" si="147"/>
        <v>11</v>
      </c>
    </row>
    <row r="946" spans="1:19">
      <c r="A946" s="119"/>
      <c r="E946" s="98">
        <f t="shared" si="141"/>
        <v>945</v>
      </c>
      <c r="F946" s="99"/>
      <c r="K946" s="114">
        <f t="shared" si="148"/>
        <v>46.254799632355081</v>
      </c>
      <c r="L946" s="115">
        <f t="shared" si="149"/>
        <v>46.30379963235508</v>
      </c>
      <c r="M946" s="98">
        <f t="shared" si="142"/>
        <v>46.254299632355078</v>
      </c>
      <c r="N946" s="116">
        <f t="shared" si="143"/>
        <v>46.304299632355082</v>
      </c>
      <c r="O946" s="117">
        <f t="shared" si="144"/>
        <v>46.279299632355077</v>
      </c>
      <c r="P946" s="98">
        <f t="shared" si="145"/>
        <v>0</v>
      </c>
      <c r="Q946" s="118">
        <f t="shared" si="146"/>
        <v>0</v>
      </c>
      <c r="R946" s="98">
        <f t="shared" si="150"/>
        <v>11</v>
      </c>
      <c r="S946" s="119">
        <f t="shared" si="147"/>
        <v>11</v>
      </c>
    </row>
    <row r="947" spans="1:19">
      <c r="A947" s="119"/>
      <c r="E947" s="98">
        <f t="shared" si="141"/>
        <v>946</v>
      </c>
      <c r="F947" s="99"/>
      <c r="K947" s="114">
        <f t="shared" si="148"/>
        <v>46.304799632355078</v>
      </c>
      <c r="L947" s="115">
        <f t="shared" si="149"/>
        <v>46.353799632355077</v>
      </c>
      <c r="M947" s="98">
        <f t="shared" si="142"/>
        <v>46.304299632355075</v>
      </c>
      <c r="N947" s="116">
        <f t="shared" si="143"/>
        <v>46.35429963235508</v>
      </c>
      <c r="O947" s="117">
        <f t="shared" si="144"/>
        <v>46.329299632355074</v>
      </c>
      <c r="P947" s="98">
        <f t="shared" si="145"/>
        <v>0</v>
      </c>
      <c r="Q947" s="118">
        <f t="shared" si="146"/>
        <v>0</v>
      </c>
      <c r="R947" s="98">
        <f t="shared" si="150"/>
        <v>11</v>
      </c>
      <c r="S947" s="119">
        <f t="shared" si="147"/>
        <v>11</v>
      </c>
    </row>
    <row r="948" spans="1:19">
      <c r="A948" s="119"/>
      <c r="E948" s="98">
        <f t="shared" si="141"/>
        <v>947</v>
      </c>
      <c r="F948" s="99"/>
      <c r="K948" s="114">
        <f t="shared" si="148"/>
        <v>46.354799632355075</v>
      </c>
      <c r="L948" s="115">
        <f t="shared" si="149"/>
        <v>46.403799632355074</v>
      </c>
      <c r="M948" s="98">
        <f t="shared" si="142"/>
        <v>46.354299632355072</v>
      </c>
      <c r="N948" s="116">
        <f t="shared" si="143"/>
        <v>46.404299632355077</v>
      </c>
      <c r="O948" s="117">
        <f t="shared" si="144"/>
        <v>46.379299632355071</v>
      </c>
      <c r="P948" s="98">
        <f t="shared" si="145"/>
        <v>0</v>
      </c>
      <c r="Q948" s="118">
        <f t="shared" si="146"/>
        <v>0</v>
      </c>
      <c r="R948" s="98">
        <f t="shared" si="150"/>
        <v>11</v>
      </c>
      <c r="S948" s="119">
        <f t="shared" si="147"/>
        <v>11</v>
      </c>
    </row>
    <row r="949" spans="1:19">
      <c r="A949" s="119"/>
      <c r="E949" s="98">
        <f t="shared" si="141"/>
        <v>948</v>
      </c>
      <c r="F949" s="99"/>
      <c r="K949" s="114">
        <f t="shared" si="148"/>
        <v>46.404799632355072</v>
      </c>
      <c r="L949" s="115">
        <f t="shared" si="149"/>
        <v>46.453799632355071</v>
      </c>
      <c r="M949" s="98">
        <f t="shared" si="142"/>
        <v>46.40429963235507</v>
      </c>
      <c r="N949" s="116">
        <f t="shared" si="143"/>
        <v>46.454299632355074</v>
      </c>
      <c r="O949" s="117">
        <f t="shared" si="144"/>
        <v>46.429299632355068</v>
      </c>
      <c r="P949" s="98">
        <f t="shared" si="145"/>
        <v>0</v>
      </c>
      <c r="Q949" s="118">
        <f t="shared" si="146"/>
        <v>0</v>
      </c>
      <c r="R949" s="98">
        <f t="shared" si="150"/>
        <v>11</v>
      </c>
      <c r="S949" s="119">
        <f t="shared" si="147"/>
        <v>11</v>
      </c>
    </row>
    <row r="950" spans="1:19">
      <c r="A950" s="119"/>
      <c r="E950" s="98">
        <f t="shared" si="141"/>
        <v>949</v>
      </c>
      <c r="F950" s="99"/>
      <c r="K950" s="114">
        <f t="shared" si="148"/>
        <v>46.454799632355069</v>
      </c>
      <c r="L950" s="115">
        <f t="shared" si="149"/>
        <v>46.503799632355069</v>
      </c>
      <c r="M950" s="98">
        <f t="shared" si="142"/>
        <v>46.454299632355067</v>
      </c>
      <c r="N950" s="116">
        <f t="shared" si="143"/>
        <v>46.504299632355071</v>
      </c>
      <c r="O950" s="117">
        <f t="shared" si="144"/>
        <v>46.479299632355065</v>
      </c>
      <c r="P950" s="98">
        <f t="shared" si="145"/>
        <v>0</v>
      </c>
      <c r="Q950" s="118">
        <f t="shared" si="146"/>
        <v>0</v>
      </c>
      <c r="R950" s="98">
        <f t="shared" si="150"/>
        <v>11</v>
      </c>
      <c r="S950" s="119">
        <f t="shared" si="147"/>
        <v>11</v>
      </c>
    </row>
    <row r="951" spans="1:19">
      <c r="A951" s="119"/>
      <c r="E951" s="98">
        <f t="shared" si="141"/>
        <v>950</v>
      </c>
      <c r="F951" s="99"/>
      <c r="K951" s="114">
        <f t="shared" si="148"/>
        <v>46.504799632355066</v>
      </c>
      <c r="L951" s="115">
        <f t="shared" si="149"/>
        <v>46.553799632355066</v>
      </c>
      <c r="M951" s="98">
        <f t="shared" si="142"/>
        <v>46.504299632355064</v>
      </c>
      <c r="N951" s="116">
        <f t="shared" si="143"/>
        <v>46.554299632355068</v>
      </c>
      <c r="O951" s="117">
        <f t="shared" si="144"/>
        <v>46.529299632355062</v>
      </c>
      <c r="P951" s="98">
        <f t="shared" si="145"/>
        <v>0</v>
      </c>
      <c r="Q951" s="118">
        <f t="shared" si="146"/>
        <v>0</v>
      </c>
      <c r="R951" s="98">
        <f t="shared" si="150"/>
        <v>11</v>
      </c>
      <c r="S951" s="119">
        <f t="shared" si="147"/>
        <v>11</v>
      </c>
    </row>
    <row r="952" spans="1:19">
      <c r="A952" s="119"/>
      <c r="E952" s="98">
        <f t="shared" si="141"/>
        <v>951</v>
      </c>
      <c r="F952" s="99"/>
      <c r="K952" s="114">
        <f t="shared" si="148"/>
        <v>46.554799632355063</v>
      </c>
      <c r="L952" s="115">
        <f t="shared" si="149"/>
        <v>46.603799632355063</v>
      </c>
      <c r="M952" s="98">
        <f t="shared" si="142"/>
        <v>46.554299632355061</v>
      </c>
      <c r="N952" s="116">
        <f t="shared" si="143"/>
        <v>46.604299632355065</v>
      </c>
      <c r="O952" s="117">
        <f t="shared" si="144"/>
        <v>46.57929963235506</v>
      </c>
      <c r="P952" s="98">
        <f t="shared" si="145"/>
        <v>0</v>
      </c>
      <c r="Q952" s="118">
        <f t="shared" si="146"/>
        <v>0</v>
      </c>
      <c r="R952" s="98">
        <f t="shared" si="150"/>
        <v>11</v>
      </c>
      <c r="S952" s="119">
        <f t="shared" si="147"/>
        <v>11</v>
      </c>
    </row>
    <row r="953" spans="1:19">
      <c r="A953" s="119"/>
      <c r="E953" s="98">
        <f t="shared" si="141"/>
        <v>952</v>
      </c>
      <c r="F953" s="99"/>
      <c r="K953" s="114">
        <f t="shared" si="148"/>
        <v>46.604799632355061</v>
      </c>
      <c r="L953" s="115">
        <f t="shared" si="149"/>
        <v>46.65379963235506</v>
      </c>
      <c r="M953" s="98">
        <f t="shared" si="142"/>
        <v>46.604299632355058</v>
      </c>
      <c r="N953" s="116">
        <f t="shared" si="143"/>
        <v>46.654299632355062</v>
      </c>
      <c r="O953" s="117">
        <f t="shared" si="144"/>
        <v>46.629299632355057</v>
      </c>
      <c r="P953" s="98">
        <f t="shared" si="145"/>
        <v>0</v>
      </c>
      <c r="Q953" s="118">
        <f t="shared" si="146"/>
        <v>0</v>
      </c>
      <c r="R953" s="98">
        <f t="shared" si="150"/>
        <v>11</v>
      </c>
      <c r="S953" s="119">
        <f t="shared" si="147"/>
        <v>11</v>
      </c>
    </row>
    <row r="954" spans="1:19">
      <c r="A954" s="119"/>
      <c r="E954" s="98">
        <f t="shared" si="141"/>
        <v>953</v>
      </c>
      <c r="F954" s="99"/>
      <c r="K954" s="114">
        <f t="shared" si="148"/>
        <v>46.654799632355058</v>
      </c>
      <c r="L954" s="115">
        <f t="shared" si="149"/>
        <v>46.703799632355057</v>
      </c>
      <c r="M954" s="98">
        <f t="shared" si="142"/>
        <v>46.654299632355055</v>
      </c>
      <c r="N954" s="116">
        <f t="shared" si="143"/>
        <v>46.70429963235506</v>
      </c>
      <c r="O954" s="117">
        <f t="shared" si="144"/>
        <v>46.679299632355054</v>
      </c>
      <c r="P954" s="98">
        <f t="shared" si="145"/>
        <v>0</v>
      </c>
      <c r="Q954" s="118">
        <f t="shared" si="146"/>
        <v>0</v>
      </c>
      <c r="R954" s="98">
        <f t="shared" si="150"/>
        <v>11</v>
      </c>
      <c r="S954" s="119">
        <f t="shared" si="147"/>
        <v>11</v>
      </c>
    </row>
    <row r="955" spans="1:19">
      <c r="A955" s="119"/>
      <c r="E955" s="98">
        <f t="shared" si="141"/>
        <v>954</v>
      </c>
      <c r="F955" s="99"/>
      <c r="K955" s="114">
        <f t="shared" si="148"/>
        <v>46.704799632355055</v>
      </c>
      <c r="L955" s="115">
        <f t="shared" si="149"/>
        <v>46.753799632355054</v>
      </c>
      <c r="M955" s="98">
        <f t="shared" si="142"/>
        <v>46.704299632355053</v>
      </c>
      <c r="N955" s="116">
        <f t="shared" si="143"/>
        <v>46.754299632355057</v>
      </c>
      <c r="O955" s="117">
        <f t="shared" si="144"/>
        <v>46.729299632355051</v>
      </c>
      <c r="P955" s="98">
        <f t="shared" si="145"/>
        <v>0</v>
      </c>
      <c r="Q955" s="118">
        <f t="shared" si="146"/>
        <v>0</v>
      </c>
      <c r="R955" s="98">
        <f t="shared" si="150"/>
        <v>11</v>
      </c>
      <c r="S955" s="119">
        <f t="shared" si="147"/>
        <v>11</v>
      </c>
    </row>
    <row r="956" spans="1:19">
      <c r="A956" s="119"/>
      <c r="E956" s="98">
        <f t="shared" si="141"/>
        <v>955</v>
      </c>
      <c r="F956" s="99"/>
      <c r="K956" s="114">
        <f t="shared" si="148"/>
        <v>46.754799632355052</v>
      </c>
      <c r="L956" s="115">
        <f t="shared" si="149"/>
        <v>46.803799632355052</v>
      </c>
      <c r="M956" s="98">
        <f t="shared" si="142"/>
        <v>46.75429963235505</v>
      </c>
      <c r="N956" s="116">
        <f t="shared" si="143"/>
        <v>46.804299632355054</v>
      </c>
      <c r="O956" s="117">
        <f t="shared" si="144"/>
        <v>46.779299632355048</v>
      </c>
      <c r="P956" s="98">
        <f t="shared" si="145"/>
        <v>0</v>
      </c>
      <c r="Q956" s="118">
        <f t="shared" si="146"/>
        <v>0</v>
      </c>
      <c r="R956" s="98">
        <f t="shared" si="150"/>
        <v>11</v>
      </c>
      <c r="S956" s="119">
        <f t="shared" si="147"/>
        <v>11</v>
      </c>
    </row>
    <row r="957" spans="1:19">
      <c r="A957" s="119"/>
      <c r="E957" s="98">
        <f t="shared" si="141"/>
        <v>956</v>
      </c>
      <c r="F957" s="99"/>
      <c r="K957" s="114">
        <f t="shared" si="148"/>
        <v>46.804799632355049</v>
      </c>
      <c r="L957" s="115">
        <f t="shared" si="149"/>
        <v>46.853799632355049</v>
      </c>
      <c r="M957" s="98">
        <f t="shared" si="142"/>
        <v>46.804299632355047</v>
      </c>
      <c r="N957" s="116">
        <f t="shared" si="143"/>
        <v>46.854299632355051</v>
      </c>
      <c r="O957" s="117">
        <f t="shared" si="144"/>
        <v>46.829299632355045</v>
      </c>
      <c r="P957" s="98">
        <f t="shared" si="145"/>
        <v>0</v>
      </c>
      <c r="Q957" s="118">
        <f t="shared" si="146"/>
        <v>0</v>
      </c>
      <c r="R957" s="98">
        <f t="shared" si="150"/>
        <v>11</v>
      </c>
      <c r="S957" s="119">
        <f t="shared" si="147"/>
        <v>11</v>
      </c>
    </row>
    <row r="958" spans="1:19">
      <c r="A958" s="119"/>
      <c r="E958" s="98">
        <f t="shared" si="141"/>
        <v>957</v>
      </c>
      <c r="F958" s="99"/>
      <c r="K958" s="114">
        <f t="shared" si="148"/>
        <v>46.854799632355046</v>
      </c>
      <c r="L958" s="115">
        <f t="shared" si="149"/>
        <v>46.903799632355046</v>
      </c>
      <c r="M958" s="98">
        <f t="shared" si="142"/>
        <v>46.854299632355044</v>
      </c>
      <c r="N958" s="116">
        <f t="shared" si="143"/>
        <v>46.904299632355048</v>
      </c>
      <c r="O958" s="117">
        <f t="shared" si="144"/>
        <v>46.879299632355043</v>
      </c>
      <c r="P958" s="98">
        <f t="shared" si="145"/>
        <v>0</v>
      </c>
      <c r="Q958" s="118">
        <f t="shared" si="146"/>
        <v>0</v>
      </c>
      <c r="R958" s="98">
        <f t="shared" si="150"/>
        <v>11</v>
      </c>
      <c r="S958" s="119">
        <f t="shared" si="147"/>
        <v>11</v>
      </c>
    </row>
    <row r="959" spans="1:19">
      <c r="A959" s="119"/>
      <c r="E959" s="98">
        <f t="shared" si="141"/>
        <v>958</v>
      </c>
      <c r="F959" s="99"/>
      <c r="K959" s="114">
        <f t="shared" si="148"/>
        <v>46.904799632355044</v>
      </c>
      <c r="L959" s="115">
        <f t="shared" si="149"/>
        <v>46.953799632355043</v>
      </c>
      <c r="M959" s="98">
        <f t="shared" si="142"/>
        <v>46.904299632355041</v>
      </c>
      <c r="N959" s="116">
        <f t="shared" si="143"/>
        <v>46.954299632355045</v>
      </c>
      <c r="O959" s="117">
        <f t="shared" si="144"/>
        <v>46.92929963235504</v>
      </c>
      <c r="P959" s="98">
        <f t="shared" si="145"/>
        <v>0</v>
      </c>
      <c r="Q959" s="118">
        <f t="shared" si="146"/>
        <v>0</v>
      </c>
      <c r="R959" s="98">
        <f t="shared" si="150"/>
        <v>11</v>
      </c>
      <c r="S959" s="119">
        <f t="shared" si="147"/>
        <v>11</v>
      </c>
    </row>
    <row r="960" spans="1:19">
      <c r="A960" s="119"/>
      <c r="E960" s="98">
        <f t="shared" si="141"/>
        <v>959</v>
      </c>
      <c r="F960" s="99"/>
      <c r="K960" s="114">
        <f t="shared" si="148"/>
        <v>46.954799632355041</v>
      </c>
      <c r="L960" s="115">
        <f t="shared" si="149"/>
        <v>47.00379963235504</v>
      </c>
      <c r="M960" s="98">
        <f t="shared" si="142"/>
        <v>46.954299632355038</v>
      </c>
      <c r="N960" s="116">
        <f t="shared" si="143"/>
        <v>47.004299632355043</v>
      </c>
      <c r="O960" s="117">
        <f t="shared" si="144"/>
        <v>46.979299632355037</v>
      </c>
      <c r="P960" s="98">
        <f t="shared" si="145"/>
        <v>0</v>
      </c>
      <c r="Q960" s="118">
        <f t="shared" si="146"/>
        <v>0</v>
      </c>
      <c r="R960" s="98">
        <f t="shared" si="150"/>
        <v>11</v>
      </c>
      <c r="S960" s="119">
        <f t="shared" si="147"/>
        <v>11</v>
      </c>
    </row>
    <row r="961" spans="1:19">
      <c r="A961" s="119"/>
      <c r="E961" s="98">
        <f t="shared" si="141"/>
        <v>960</v>
      </c>
      <c r="F961" s="99"/>
      <c r="K961" s="114">
        <f t="shared" si="148"/>
        <v>47.004799632355038</v>
      </c>
      <c r="L961" s="115">
        <f t="shared" si="149"/>
        <v>47.053799632355037</v>
      </c>
      <c r="M961" s="98">
        <f t="shared" si="142"/>
        <v>47.004299632355035</v>
      </c>
      <c r="N961" s="116">
        <f t="shared" si="143"/>
        <v>47.05429963235504</v>
      </c>
      <c r="O961" s="117">
        <f t="shared" si="144"/>
        <v>47.029299632355034</v>
      </c>
      <c r="P961" s="98">
        <f t="shared" si="145"/>
        <v>0</v>
      </c>
      <c r="Q961" s="118">
        <f t="shared" si="146"/>
        <v>0</v>
      </c>
      <c r="R961" s="98">
        <f t="shared" si="150"/>
        <v>11</v>
      </c>
      <c r="S961" s="119">
        <f t="shared" si="147"/>
        <v>11</v>
      </c>
    </row>
    <row r="962" spans="1:19">
      <c r="A962" s="119"/>
      <c r="E962" s="98">
        <f t="shared" si="141"/>
        <v>961</v>
      </c>
      <c r="F962" s="99"/>
      <c r="K962" s="114">
        <f t="shared" si="148"/>
        <v>47.054799632355035</v>
      </c>
      <c r="L962" s="115">
        <f t="shared" si="149"/>
        <v>47.103799632355035</v>
      </c>
      <c r="M962" s="98">
        <f t="shared" si="142"/>
        <v>47.054299632355033</v>
      </c>
      <c r="N962" s="116">
        <f t="shared" si="143"/>
        <v>47.104299632355037</v>
      </c>
      <c r="O962" s="117">
        <f t="shared" si="144"/>
        <v>47.079299632355031</v>
      </c>
      <c r="P962" s="98">
        <f t="shared" si="145"/>
        <v>0</v>
      </c>
      <c r="Q962" s="118">
        <f t="shared" si="146"/>
        <v>0</v>
      </c>
      <c r="R962" s="98">
        <f t="shared" si="150"/>
        <v>11</v>
      </c>
      <c r="S962" s="119">
        <f t="shared" si="147"/>
        <v>11</v>
      </c>
    </row>
    <row r="963" spans="1:19">
      <c r="A963" s="119"/>
      <c r="E963" s="98">
        <f t="shared" si="141"/>
        <v>962</v>
      </c>
      <c r="F963" s="99"/>
      <c r="K963" s="114">
        <f t="shared" si="148"/>
        <v>47.104799632355032</v>
      </c>
      <c r="L963" s="115">
        <f t="shared" si="149"/>
        <v>47.153799632355032</v>
      </c>
      <c r="M963" s="98">
        <f t="shared" si="142"/>
        <v>47.10429963235503</v>
      </c>
      <c r="N963" s="116">
        <f t="shared" si="143"/>
        <v>47.154299632355034</v>
      </c>
      <c r="O963" s="117">
        <f t="shared" si="144"/>
        <v>47.129299632355028</v>
      </c>
      <c r="P963" s="98">
        <f t="shared" si="145"/>
        <v>0</v>
      </c>
      <c r="Q963" s="118">
        <f t="shared" si="146"/>
        <v>0</v>
      </c>
      <c r="R963" s="98">
        <f t="shared" si="150"/>
        <v>11</v>
      </c>
      <c r="S963" s="119">
        <f t="shared" si="147"/>
        <v>11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47.154799632355029</v>
      </c>
      <c r="L964" s="115">
        <f t="shared" si="149"/>
        <v>47.203799632355029</v>
      </c>
      <c r="M964" s="98">
        <f t="shared" si="142"/>
        <v>47.154299632355027</v>
      </c>
      <c r="N964" s="116">
        <f t="shared" si="143"/>
        <v>47.204299632355031</v>
      </c>
      <c r="O964" s="117">
        <f t="shared" si="144"/>
        <v>47.179299632355026</v>
      </c>
      <c r="P964" s="98">
        <f t="shared" si="145"/>
        <v>0</v>
      </c>
      <c r="Q964" s="118">
        <f t="shared" si="146"/>
        <v>0</v>
      </c>
      <c r="R964" s="98">
        <f t="shared" si="150"/>
        <v>11</v>
      </c>
      <c r="S964" s="119">
        <f t="shared" si="147"/>
        <v>11</v>
      </c>
    </row>
    <row r="965" spans="1:19">
      <c r="A965" s="119"/>
      <c r="E965" s="98">
        <f t="shared" si="151"/>
        <v>964</v>
      </c>
      <c r="F965" s="99"/>
      <c r="K965" s="114">
        <f t="shared" si="148"/>
        <v>47.204799632355027</v>
      </c>
      <c r="L965" s="115">
        <f t="shared" si="149"/>
        <v>47.253799632355026</v>
      </c>
      <c r="M965" s="98">
        <f t="shared" ref="M965:M1001" si="152">K965-5*10^-(D$2+1)</f>
        <v>47.204299632355024</v>
      </c>
      <c r="N965" s="116">
        <f t="shared" ref="N965:N1001" si="153">L965+5*10^-(D$2+1)</f>
        <v>47.254299632355028</v>
      </c>
      <c r="O965" s="117">
        <f t="shared" ref="O965:O1001" si="154">AVERAGE(K965,L965)</f>
        <v>47.229299632355023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11</v>
      </c>
      <c r="S965" s="119">
        <f t="shared" ref="S965:S1001" si="157">COUNTIF(F$2:F$5000,"&lt;="&amp;M965)</f>
        <v>11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47.254799632355024</v>
      </c>
      <c r="L966" s="115">
        <f t="shared" ref="L966:L1001" si="159">K966+$I$4-POWER(10,-$D$2)</f>
        <v>47.303799632355023</v>
      </c>
      <c r="M966" s="98">
        <f t="shared" si="152"/>
        <v>47.254299632355021</v>
      </c>
      <c r="N966" s="116">
        <f t="shared" si="153"/>
        <v>47.304299632355026</v>
      </c>
      <c r="O966" s="117">
        <f t="shared" si="154"/>
        <v>47.27929963235502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11</v>
      </c>
      <c r="S966" s="119">
        <f t="shared" si="157"/>
        <v>11</v>
      </c>
    </row>
    <row r="967" spans="1:19">
      <c r="A967" s="119"/>
      <c r="E967" s="98">
        <f t="shared" si="151"/>
        <v>966</v>
      </c>
      <c r="F967" s="99"/>
      <c r="K967" s="114">
        <f t="shared" si="158"/>
        <v>47.304799632355021</v>
      </c>
      <c r="L967" s="115">
        <f t="shared" si="159"/>
        <v>47.35379963235502</v>
      </c>
      <c r="M967" s="98">
        <f t="shared" si="152"/>
        <v>47.304299632355018</v>
      </c>
      <c r="N967" s="116">
        <f t="shared" si="153"/>
        <v>47.354299632355023</v>
      </c>
      <c r="O967" s="117">
        <f t="shared" si="154"/>
        <v>47.329299632355017</v>
      </c>
      <c r="P967" s="98">
        <f t="shared" si="155"/>
        <v>0</v>
      </c>
      <c r="Q967" s="118">
        <f t="shared" si="156"/>
        <v>0</v>
      </c>
      <c r="R967" s="98">
        <f t="shared" si="160"/>
        <v>11</v>
      </c>
      <c r="S967" s="119">
        <f t="shared" si="157"/>
        <v>11</v>
      </c>
    </row>
    <row r="968" spans="1:19">
      <c r="A968" s="119"/>
      <c r="E968" s="98">
        <f t="shared" si="151"/>
        <v>967</v>
      </c>
      <c r="F968" s="99"/>
      <c r="K968" s="114">
        <f t="shared" si="158"/>
        <v>47.354799632355018</v>
      </c>
      <c r="L968" s="115">
        <f t="shared" si="159"/>
        <v>47.403799632355017</v>
      </c>
      <c r="M968" s="98">
        <f t="shared" si="152"/>
        <v>47.354299632355016</v>
      </c>
      <c r="N968" s="116">
        <f t="shared" si="153"/>
        <v>47.40429963235502</v>
      </c>
      <c r="O968" s="117">
        <f t="shared" si="154"/>
        <v>47.379299632355014</v>
      </c>
      <c r="P968" s="98">
        <f t="shared" si="155"/>
        <v>0</v>
      </c>
      <c r="Q968" s="118">
        <f t="shared" si="156"/>
        <v>0</v>
      </c>
      <c r="R968" s="98">
        <f t="shared" si="160"/>
        <v>11</v>
      </c>
      <c r="S968" s="119">
        <f t="shared" si="157"/>
        <v>11</v>
      </c>
    </row>
    <row r="969" spans="1:19">
      <c r="A969" s="119"/>
      <c r="E969" s="98">
        <f t="shared" si="151"/>
        <v>968</v>
      </c>
      <c r="F969" s="99"/>
      <c r="K969" s="114">
        <f t="shared" si="158"/>
        <v>47.404799632355015</v>
      </c>
      <c r="L969" s="115">
        <f t="shared" si="159"/>
        <v>47.453799632355015</v>
      </c>
      <c r="M969" s="98">
        <f t="shared" si="152"/>
        <v>47.404299632355013</v>
      </c>
      <c r="N969" s="116">
        <f t="shared" si="153"/>
        <v>47.454299632355017</v>
      </c>
      <c r="O969" s="117">
        <f t="shared" si="154"/>
        <v>47.429299632355011</v>
      </c>
      <c r="P969" s="98">
        <f t="shared" si="155"/>
        <v>0</v>
      </c>
      <c r="Q969" s="118">
        <f t="shared" si="156"/>
        <v>0</v>
      </c>
      <c r="R969" s="98">
        <f t="shared" si="160"/>
        <v>11</v>
      </c>
      <c r="S969" s="119">
        <f t="shared" si="157"/>
        <v>11</v>
      </c>
    </row>
    <row r="970" spans="1:19">
      <c r="A970" s="119"/>
      <c r="E970" s="98">
        <f t="shared" si="151"/>
        <v>969</v>
      </c>
      <c r="F970" s="99"/>
      <c r="K970" s="114">
        <f t="shared" si="158"/>
        <v>47.454799632355012</v>
      </c>
      <c r="L970" s="115">
        <f t="shared" si="159"/>
        <v>47.503799632355012</v>
      </c>
      <c r="M970" s="98">
        <f t="shared" si="152"/>
        <v>47.45429963235501</v>
      </c>
      <c r="N970" s="116">
        <f t="shared" si="153"/>
        <v>47.504299632355014</v>
      </c>
      <c r="O970" s="117">
        <f t="shared" si="154"/>
        <v>47.479299632355008</v>
      </c>
      <c r="P970" s="98">
        <f t="shared" si="155"/>
        <v>0</v>
      </c>
      <c r="Q970" s="118">
        <f t="shared" si="156"/>
        <v>0</v>
      </c>
      <c r="R970" s="98">
        <f t="shared" si="160"/>
        <v>11</v>
      </c>
      <c r="S970" s="119">
        <f t="shared" si="157"/>
        <v>11</v>
      </c>
    </row>
    <row r="971" spans="1:19">
      <c r="A971" s="119"/>
      <c r="E971" s="98">
        <f t="shared" si="151"/>
        <v>970</v>
      </c>
      <c r="F971" s="99"/>
      <c r="K971" s="114">
        <f t="shared" si="158"/>
        <v>47.504799632355009</v>
      </c>
      <c r="L971" s="115">
        <f t="shared" si="159"/>
        <v>47.553799632355009</v>
      </c>
      <c r="M971" s="98">
        <f t="shared" si="152"/>
        <v>47.504299632355007</v>
      </c>
      <c r="N971" s="116">
        <f t="shared" si="153"/>
        <v>47.554299632355011</v>
      </c>
      <c r="O971" s="117">
        <f t="shared" si="154"/>
        <v>47.529299632355006</v>
      </c>
      <c r="P971" s="98">
        <f t="shared" si="155"/>
        <v>0</v>
      </c>
      <c r="Q971" s="118">
        <f t="shared" si="156"/>
        <v>0</v>
      </c>
      <c r="R971" s="98">
        <f t="shared" si="160"/>
        <v>11</v>
      </c>
      <c r="S971" s="119">
        <f t="shared" si="157"/>
        <v>11</v>
      </c>
    </row>
    <row r="972" spans="1:19">
      <c r="A972" s="119"/>
      <c r="E972" s="98">
        <f t="shared" si="151"/>
        <v>971</v>
      </c>
      <c r="F972" s="99"/>
      <c r="K972" s="114">
        <f t="shared" si="158"/>
        <v>47.554799632355007</v>
      </c>
      <c r="L972" s="115">
        <f t="shared" si="159"/>
        <v>47.603799632355006</v>
      </c>
      <c r="M972" s="98">
        <f t="shared" si="152"/>
        <v>47.554299632355004</v>
      </c>
      <c r="N972" s="116">
        <f t="shared" si="153"/>
        <v>47.604299632355008</v>
      </c>
      <c r="O972" s="117">
        <f t="shared" si="154"/>
        <v>47.579299632355003</v>
      </c>
      <c r="P972" s="98">
        <f t="shared" si="155"/>
        <v>0</v>
      </c>
      <c r="Q972" s="118">
        <f t="shared" si="156"/>
        <v>0</v>
      </c>
      <c r="R972" s="98">
        <f t="shared" si="160"/>
        <v>11</v>
      </c>
      <c r="S972" s="119">
        <f t="shared" si="157"/>
        <v>11</v>
      </c>
    </row>
    <row r="973" spans="1:19">
      <c r="A973" s="119"/>
      <c r="E973" s="98">
        <f t="shared" si="151"/>
        <v>972</v>
      </c>
      <c r="F973" s="99"/>
      <c r="K973" s="114">
        <f t="shared" si="158"/>
        <v>47.604799632355004</v>
      </c>
      <c r="L973" s="115">
        <f t="shared" si="159"/>
        <v>47.653799632355003</v>
      </c>
      <c r="M973" s="98">
        <f t="shared" si="152"/>
        <v>47.604299632355001</v>
      </c>
      <c r="N973" s="116">
        <f t="shared" si="153"/>
        <v>47.654299632355006</v>
      </c>
      <c r="O973" s="117">
        <f t="shared" si="154"/>
        <v>47.629299632355</v>
      </c>
      <c r="P973" s="98">
        <f t="shared" si="155"/>
        <v>0</v>
      </c>
      <c r="Q973" s="118">
        <f t="shared" si="156"/>
        <v>0</v>
      </c>
      <c r="R973" s="98">
        <f t="shared" si="160"/>
        <v>11</v>
      </c>
      <c r="S973" s="119">
        <f t="shared" si="157"/>
        <v>11</v>
      </c>
    </row>
    <row r="974" spans="1:19">
      <c r="A974" s="119"/>
      <c r="E974" s="98">
        <f t="shared" si="151"/>
        <v>973</v>
      </c>
      <c r="F974" s="99"/>
      <c r="K974" s="114">
        <f t="shared" si="158"/>
        <v>47.654799632355001</v>
      </c>
      <c r="L974" s="115">
        <f t="shared" si="159"/>
        <v>47.703799632355</v>
      </c>
      <c r="M974" s="98">
        <f t="shared" si="152"/>
        <v>47.654299632354999</v>
      </c>
      <c r="N974" s="116">
        <f t="shared" si="153"/>
        <v>47.704299632355003</v>
      </c>
      <c r="O974" s="117">
        <f t="shared" si="154"/>
        <v>47.679299632354997</v>
      </c>
      <c r="P974" s="98">
        <f t="shared" si="155"/>
        <v>0</v>
      </c>
      <c r="Q974" s="118">
        <f t="shared" si="156"/>
        <v>0</v>
      </c>
      <c r="R974" s="98">
        <f t="shared" si="160"/>
        <v>11</v>
      </c>
      <c r="S974" s="119">
        <f t="shared" si="157"/>
        <v>11</v>
      </c>
    </row>
    <row r="975" spans="1:19">
      <c r="A975" s="119"/>
      <c r="E975" s="98">
        <f t="shared" si="151"/>
        <v>974</v>
      </c>
      <c r="F975" s="99"/>
      <c r="K975" s="114">
        <f t="shared" si="158"/>
        <v>47.704799632354998</v>
      </c>
      <c r="L975" s="115">
        <f t="shared" si="159"/>
        <v>47.753799632354998</v>
      </c>
      <c r="M975" s="98">
        <f t="shared" si="152"/>
        <v>47.704299632354996</v>
      </c>
      <c r="N975" s="116">
        <f t="shared" si="153"/>
        <v>47.754299632355</v>
      </c>
      <c r="O975" s="117">
        <f t="shared" si="154"/>
        <v>47.729299632354994</v>
      </c>
      <c r="P975" s="98">
        <f t="shared" si="155"/>
        <v>0</v>
      </c>
      <c r="Q975" s="118">
        <f t="shared" si="156"/>
        <v>0</v>
      </c>
      <c r="R975" s="98">
        <f t="shared" si="160"/>
        <v>11</v>
      </c>
      <c r="S975" s="119">
        <f t="shared" si="157"/>
        <v>11</v>
      </c>
    </row>
    <row r="976" spans="1:19">
      <c r="A976" s="119"/>
      <c r="E976" s="98">
        <f t="shared" si="151"/>
        <v>975</v>
      </c>
      <c r="F976" s="99"/>
      <c r="K976" s="114">
        <f t="shared" si="158"/>
        <v>47.754799632354995</v>
      </c>
      <c r="L976" s="115">
        <f t="shared" si="159"/>
        <v>47.803799632354995</v>
      </c>
      <c r="M976" s="98">
        <f t="shared" si="152"/>
        <v>47.754299632354993</v>
      </c>
      <c r="N976" s="116">
        <f t="shared" si="153"/>
        <v>47.804299632354997</v>
      </c>
      <c r="O976" s="117">
        <f t="shared" si="154"/>
        <v>47.779299632354991</v>
      </c>
      <c r="P976" s="98">
        <f t="shared" si="155"/>
        <v>0</v>
      </c>
      <c r="Q976" s="118">
        <f t="shared" si="156"/>
        <v>0</v>
      </c>
      <c r="R976" s="98">
        <f t="shared" si="160"/>
        <v>11</v>
      </c>
      <c r="S976" s="119">
        <f t="shared" si="157"/>
        <v>11</v>
      </c>
    </row>
    <row r="977" spans="1:19">
      <c r="A977" s="119"/>
      <c r="E977" s="98">
        <f t="shared" si="151"/>
        <v>976</v>
      </c>
      <c r="F977" s="99"/>
      <c r="K977" s="114">
        <f t="shared" si="158"/>
        <v>47.804799632354992</v>
      </c>
      <c r="L977" s="115">
        <f t="shared" si="159"/>
        <v>47.853799632354992</v>
      </c>
      <c r="M977" s="98">
        <f t="shared" si="152"/>
        <v>47.80429963235499</v>
      </c>
      <c r="N977" s="116">
        <f t="shared" si="153"/>
        <v>47.854299632354994</v>
      </c>
      <c r="O977" s="117">
        <f t="shared" si="154"/>
        <v>47.829299632354989</v>
      </c>
      <c r="P977" s="98">
        <f t="shared" si="155"/>
        <v>0</v>
      </c>
      <c r="Q977" s="118">
        <f t="shared" si="156"/>
        <v>0</v>
      </c>
      <c r="R977" s="98">
        <f t="shared" si="160"/>
        <v>11</v>
      </c>
      <c r="S977" s="119">
        <f t="shared" si="157"/>
        <v>11</v>
      </c>
    </row>
    <row r="978" spans="1:19">
      <c r="A978" s="119"/>
      <c r="E978" s="98">
        <f t="shared" si="151"/>
        <v>977</v>
      </c>
      <c r="F978" s="99"/>
      <c r="K978" s="114">
        <f t="shared" si="158"/>
        <v>47.85479963235499</v>
      </c>
      <c r="L978" s="115">
        <f t="shared" si="159"/>
        <v>47.903799632354989</v>
      </c>
      <c r="M978" s="98">
        <f t="shared" si="152"/>
        <v>47.854299632354987</v>
      </c>
      <c r="N978" s="116">
        <f t="shared" si="153"/>
        <v>47.904299632354991</v>
      </c>
      <c r="O978" s="117">
        <f t="shared" si="154"/>
        <v>47.879299632354986</v>
      </c>
      <c r="P978" s="98">
        <f t="shared" si="155"/>
        <v>0</v>
      </c>
      <c r="Q978" s="118">
        <f t="shared" si="156"/>
        <v>0</v>
      </c>
      <c r="R978" s="98">
        <f t="shared" si="160"/>
        <v>11</v>
      </c>
      <c r="S978" s="119">
        <f t="shared" si="157"/>
        <v>11</v>
      </c>
    </row>
    <row r="979" spans="1:19">
      <c r="A979" s="119"/>
      <c r="E979" s="98">
        <f t="shared" si="151"/>
        <v>978</v>
      </c>
      <c r="F979" s="99"/>
      <c r="K979" s="114">
        <f t="shared" si="158"/>
        <v>47.904799632354987</v>
      </c>
      <c r="L979" s="115">
        <f t="shared" si="159"/>
        <v>47.953799632354986</v>
      </c>
      <c r="M979" s="98">
        <f t="shared" si="152"/>
        <v>47.904299632354984</v>
      </c>
      <c r="N979" s="116">
        <f t="shared" si="153"/>
        <v>47.954299632354989</v>
      </c>
      <c r="O979" s="117">
        <f t="shared" si="154"/>
        <v>47.929299632354983</v>
      </c>
      <c r="P979" s="98">
        <f t="shared" si="155"/>
        <v>0</v>
      </c>
      <c r="Q979" s="118">
        <f t="shared" si="156"/>
        <v>0</v>
      </c>
      <c r="R979" s="98">
        <f t="shared" si="160"/>
        <v>11</v>
      </c>
      <c r="S979" s="119">
        <f t="shared" si="157"/>
        <v>11</v>
      </c>
    </row>
    <row r="980" spans="1:19">
      <c r="A980" s="119"/>
      <c r="E980" s="98">
        <f t="shared" si="151"/>
        <v>979</v>
      </c>
      <c r="F980" s="99"/>
      <c r="K980" s="114">
        <f t="shared" si="158"/>
        <v>47.954799632354984</v>
      </c>
      <c r="L980" s="115">
        <f t="shared" si="159"/>
        <v>48.003799632354983</v>
      </c>
      <c r="M980" s="98">
        <f t="shared" si="152"/>
        <v>47.954299632354981</v>
      </c>
      <c r="N980" s="116">
        <f t="shared" si="153"/>
        <v>48.004299632354986</v>
      </c>
      <c r="O980" s="117">
        <f t="shared" si="154"/>
        <v>47.97929963235498</v>
      </c>
      <c r="P980" s="98">
        <f t="shared" si="155"/>
        <v>0</v>
      </c>
      <c r="Q980" s="118">
        <f t="shared" si="156"/>
        <v>0</v>
      </c>
      <c r="R980" s="98">
        <f t="shared" si="160"/>
        <v>11</v>
      </c>
      <c r="S980" s="119">
        <f t="shared" si="157"/>
        <v>11</v>
      </c>
    </row>
    <row r="981" spans="1:19">
      <c r="A981" s="119"/>
      <c r="E981" s="98">
        <f t="shared" si="151"/>
        <v>980</v>
      </c>
      <c r="F981" s="99"/>
      <c r="K981" s="114">
        <f t="shared" si="158"/>
        <v>48.004799632354981</v>
      </c>
      <c r="L981" s="115">
        <f t="shared" si="159"/>
        <v>48.053799632354981</v>
      </c>
      <c r="M981" s="98">
        <f t="shared" si="152"/>
        <v>48.004299632354979</v>
      </c>
      <c r="N981" s="116">
        <f t="shared" si="153"/>
        <v>48.054299632354983</v>
      </c>
      <c r="O981" s="117">
        <f t="shared" si="154"/>
        <v>48.029299632354977</v>
      </c>
      <c r="P981" s="98">
        <f t="shared" si="155"/>
        <v>0</v>
      </c>
      <c r="Q981" s="118">
        <f t="shared" si="156"/>
        <v>0</v>
      </c>
      <c r="R981" s="98">
        <f t="shared" si="160"/>
        <v>11</v>
      </c>
      <c r="S981" s="119">
        <f t="shared" si="157"/>
        <v>11</v>
      </c>
    </row>
    <row r="982" spans="1:19">
      <c r="A982" s="119"/>
      <c r="E982" s="98">
        <f t="shared" si="151"/>
        <v>981</v>
      </c>
      <c r="F982" s="99"/>
      <c r="K982" s="114">
        <f t="shared" si="158"/>
        <v>48.054799632354978</v>
      </c>
      <c r="L982" s="115">
        <f t="shared" si="159"/>
        <v>48.103799632354978</v>
      </c>
      <c r="M982" s="98">
        <f t="shared" si="152"/>
        <v>48.054299632354976</v>
      </c>
      <c r="N982" s="116">
        <f t="shared" si="153"/>
        <v>48.10429963235498</v>
      </c>
      <c r="O982" s="117">
        <f t="shared" si="154"/>
        <v>48.079299632354974</v>
      </c>
      <c r="P982" s="98">
        <f t="shared" si="155"/>
        <v>0</v>
      </c>
      <c r="Q982" s="118">
        <f t="shared" si="156"/>
        <v>0</v>
      </c>
      <c r="R982" s="98">
        <f t="shared" si="160"/>
        <v>11</v>
      </c>
      <c r="S982" s="119">
        <f t="shared" si="157"/>
        <v>11</v>
      </c>
    </row>
    <row r="983" spans="1:19">
      <c r="A983" s="119"/>
      <c r="E983" s="98">
        <f t="shared" si="151"/>
        <v>982</v>
      </c>
      <c r="F983" s="99"/>
      <c r="K983" s="114">
        <f t="shared" si="158"/>
        <v>48.104799632354975</v>
      </c>
      <c r="L983" s="115">
        <f t="shared" si="159"/>
        <v>48.153799632354975</v>
      </c>
      <c r="M983" s="98">
        <f t="shared" si="152"/>
        <v>48.104299632354973</v>
      </c>
      <c r="N983" s="116">
        <f t="shared" si="153"/>
        <v>48.154299632354977</v>
      </c>
      <c r="O983" s="117">
        <f t="shared" si="154"/>
        <v>48.129299632354972</v>
      </c>
      <c r="P983" s="98">
        <f t="shared" si="155"/>
        <v>0</v>
      </c>
      <c r="Q983" s="118">
        <f t="shared" si="156"/>
        <v>0</v>
      </c>
      <c r="R983" s="98">
        <f t="shared" si="160"/>
        <v>11</v>
      </c>
      <c r="S983" s="119">
        <f t="shared" si="157"/>
        <v>11</v>
      </c>
    </row>
    <row r="984" spans="1:19">
      <c r="A984" s="119"/>
      <c r="E984" s="98">
        <f t="shared" si="151"/>
        <v>983</v>
      </c>
      <c r="F984" s="99"/>
      <c r="K984" s="114">
        <f t="shared" si="158"/>
        <v>48.154799632354973</v>
      </c>
      <c r="L984" s="115">
        <f t="shared" si="159"/>
        <v>48.203799632354972</v>
      </c>
      <c r="M984" s="98">
        <f t="shared" si="152"/>
        <v>48.15429963235497</v>
      </c>
      <c r="N984" s="116">
        <f t="shared" si="153"/>
        <v>48.204299632354974</v>
      </c>
      <c r="O984" s="117">
        <f t="shared" si="154"/>
        <v>48.179299632354969</v>
      </c>
      <c r="P984" s="98">
        <f t="shared" si="155"/>
        <v>0</v>
      </c>
      <c r="Q984" s="118">
        <f t="shared" si="156"/>
        <v>0</v>
      </c>
      <c r="R984" s="98">
        <f t="shared" si="160"/>
        <v>11</v>
      </c>
      <c r="S984" s="119">
        <f t="shared" si="157"/>
        <v>11</v>
      </c>
    </row>
    <row r="985" spans="1:19">
      <c r="A985" s="119"/>
      <c r="E985" s="98">
        <f t="shared" si="151"/>
        <v>984</v>
      </c>
      <c r="F985" s="99"/>
      <c r="K985" s="114">
        <f t="shared" si="158"/>
        <v>48.20479963235497</v>
      </c>
      <c r="L985" s="115">
        <f t="shared" si="159"/>
        <v>48.253799632354969</v>
      </c>
      <c r="M985" s="98">
        <f t="shared" si="152"/>
        <v>48.204299632354967</v>
      </c>
      <c r="N985" s="116">
        <f t="shared" si="153"/>
        <v>48.254299632354972</v>
      </c>
      <c r="O985" s="117">
        <f t="shared" si="154"/>
        <v>48.229299632354966</v>
      </c>
      <c r="P985" s="98">
        <f t="shared" si="155"/>
        <v>0</v>
      </c>
      <c r="Q985" s="118">
        <f t="shared" si="156"/>
        <v>0</v>
      </c>
      <c r="R985" s="98">
        <f t="shared" si="160"/>
        <v>11</v>
      </c>
      <c r="S985" s="119">
        <f t="shared" si="157"/>
        <v>11</v>
      </c>
    </row>
    <row r="986" spans="1:19">
      <c r="A986" s="119"/>
      <c r="E986" s="98">
        <f t="shared" si="151"/>
        <v>985</v>
      </c>
      <c r="F986" s="99"/>
      <c r="K986" s="114">
        <f t="shared" si="158"/>
        <v>48.254799632354967</v>
      </c>
      <c r="L986" s="115">
        <f t="shared" si="159"/>
        <v>48.303799632354966</v>
      </c>
      <c r="M986" s="98">
        <f t="shared" si="152"/>
        <v>48.254299632354964</v>
      </c>
      <c r="N986" s="116">
        <f t="shared" si="153"/>
        <v>48.304299632354969</v>
      </c>
      <c r="O986" s="117">
        <f t="shared" si="154"/>
        <v>48.279299632354963</v>
      </c>
      <c r="P986" s="98">
        <f t="shared" si="155"/>
        <v>0</v>
      </c>
      <c r="Q986" s="118">
        <f t="shared" si="156"/>
        <v>0</v>
      </c>
      <c r="R986" s="98">
        <f t="shared" si="160"/>
        <v>11</v>
      </c>
      <c r="S986" s="119">
        <f t="shared" si="157"/>
        <v>11</v>
      </c>
    </row>
    <row r="987" spans="1:19">
      <c r="A987" s="119"/>
      <c r="E987" s="98">
        <f t="shared" si="151"/>
        <v>986</v>
      </c>
      <c r="F987" s="99"/>
      <c r="K987" s="114">
        <f t="shared" si="158"/>
        <v>48.304799632354964</v>
      </c>
      <c r="L987" s="115">
        <f t="shared" si="159"/>
        <v>48.353799632354963</v>
      </c>
      <c r="M987" s="98">
        <f t="shared" si="152"/>
        <v>48.304299632354962</v>
      </c>
      <c r="N987" s="116">
        <f t="shared" si="153"/>
        <v>48.354299632354966</v>
      </c>
      <c r="O987" s="117">
        <f t="shared" si="154"/>
        <v>48.32929963235496</v>
      </c>
      <c r="P987" s="98">
        <f t="shared" si="155"/>
        <v>0</v>
      </c>
      <c r="Q987" s="118">
        <f t="shared" si="156"/>
        <v>0</v>
      </c>
      <c r="R987" s="98">
        <f t="shared" si="160"/>
        <v>11</v>
      </c>
      <c r="S987" s="119">
        <f t="shared" si="157"/>
        <v>11</v>
      </c>
    </row>
    <row r="988" spans="1:19">
      <c r="A988" s="119"/>
      <c r="E988" s="98">
        <f t="shared" si="151"/>
        <v>987</v>
      </c>
      <c r="F988" s="99"/>
      <c r="K988" s="114">
        <f t="shared" si="158"/>
        <v>48.354799632354961</v>
      </c>
      <c r="L988" s="115">
        <f t="shared" si="159"/>
        <v>48.403799632354961</v>
      </c>
      <c r="M988" s="98">
        <f t="shared" si="152"/>
        <v>48.354299632354959</v>
      </c>
      <c r="N988" s="116">
        <f t="shared" si="153"/>
        <v>48.404299632354963</v>
      </c>
      <c r="O988" s="117">
        <f t="shared" si="154"/>
        <v>48.379299632354957</v>
      </c>
      <c r="P988" s="98">
        <f t="shared" si="155"/>
        <v>0</v>
      </c>
      <c r="Q988" s="118">
        <f t="shared" si="156"/>
        <v>0</v>
      </c>
      <c r="R988" s="98">
        <f t="shared" si="160"/>
        <v>11</v>
      </c>
      <c r="S988" s="119">
        <f t="shared" si="157"/>
        <v>11</v>
      </c>
    </row>
    <row r="989" spans="1:19">
      <c r="A989" s="119"/>
      <c r="E989" s="98">
        <f t="shared" si="151"/>
        <v>988</v>
      </c>
      <c r="F989" s="99"/>
      <c r="K989" s="114">
        <f t="shared" si="158"/>
        <v>48.404799632354958</v>
      </c>
      <c r="L989" s="115">
        <f t="shared" si="159"/>
        <v>48.453799632354958</v>
      </c>
      <c r="M989" s="98">
        <f t="shared" si="152"/>
        <v>48.404299632354956</v>
      </c>
      <c r="N989" s="116">
        <f t="shared" si="153"/>
        <v>48.45429963235496</v>
      </c>
      <c r="O989" s="117">
        <f t="shared" si="154"/>
        <v>48.429299632354954</v>
      </c>
      <c r="P989" s="98">
        <f t="shared" si="155"/>
        <v>0</v>
      </c>
      <c r="Q989" s="118">
        <f t="shared" si="156"/>
        <v>0</v>
      </c>
      <c r="R989" s="98">
        <f t="shared" si="160"/>
        <v>11</v>
      </c>
      <c r="S989" s="119">
        <f t="shared" si="157"/>
        <v>11</v>
      </c>
    </row>
    <row r="990" spans="1:19">
      <c r="A990" s="119"/>
      <c r="E990" s="98">
        <f t="shared" si="151"/>
        <v>989</v>
      </c>
      <c r="F990" s="99"/>
      <c r="K990" s="114">
        <f t="shared" si="158"/>
        <v>48.454799632354955</v>
      </c>
      <c r="L990" s="115">
        <f t="shared" si="159"/>
        <v>48.503799632354955</v>
      </c>
      <c r="M990" s="98">
        <f t="shared" si="152"/>
        <v>48.454299632354953</v>
      </c>
      <c r="N990" s="116">
        <f t="shared" si="153"/>
        <v>48.504299632354957</v>
      </c>
      <c r="O990" s="117">
        <f t="shared" si="154"/>
        <v>48.479299632354952</v>
      </c>
      <c r="P990" s="98">
        <f t="shared" si="155"/>
        <v>0</v>
      </c>
      <c r="Q990" s="118">
        <f t="shared" si="156"/>
        <v>0</v>
      </c>
      <c r="R990" s="98">
        <f t="shared" si="160"/>
        <v>11</v>
      </c>
      <c r="S990" s="119">
        <f t="shared" si="157"/>
        <v>11</v>
      </c>
    </row>
    <row r="991" spans="1:19">
      <c r="A991" s="119"/>
      <c r="E991" s="98">
        <f t="shared" si="151"/>
        <v>990</v>
      </c>
      <c r="F991" s="99"/>
      <c r="K991" s="114">
        <f t="shared" si="158"/>
        <v>48.504799632354953</v>
      </c>
      <c r="L991" s="115">
        <f t="shared" si="159"/>
        <v>48.553799632354952</v>
      </c>
      <c r="M991" s="98">
        <f t="shared" si="152"/>
        <v>48.50429963235495</v>
      </c>
      <c r="N991" s="116">
        <f t="shared" si="153"/>
        <v>48.554299632354954</v>
      </c>
      <c r="O991" s="117">
        <f t="shared" si="154"/>
        <v>48.529299632354949</v>
      </c>
      <c r="P991" s="98">
        <f t="shared" si="155"/>
        <v>0</v>
      </c>
      <c r="Q991" s="118">
        <f t="shared" si="156"/>
        <v>0</v>
      </c>
      <c r="R991" s="98">
        <f t="shared" si="160"/>
        <v>11</v>
      </c>
      <c r="S991" s="119">
        <f t="shared" si="157"/>
        <v>11</v>
      </c>
    </row>
    <row r="992" spans="1:19">
      <c r="A992" s="119"/>
      <c r="E992" s="98">
        <f t="shared" si="151"/>
        <v>991</v>
      </c>
      <c r="F992" s="99"/>
      <c r="K992" s="114">
        <f t="shared" si="158"/>
        <v>48.55479963235495</v>
      </c>
      <c r="L992" s="115">
        <f t="shared" si="159"/>
        <v>48.603799632354949</v>
      </c>
      <c r="M992" s="98">
        <f t="shared" si="152"/>
        <v>48.554299632354947</v>
      </c>
      <c r="N992" s="116">
        <f t="shared" si="153"/>
        <v>48.604299632354952</v>
      </c>
      <c r="O992" s="117">
        <f t="shared" si="154"/>
        <v>48.579299632354946</v>
      </c>
      <c r="P992" s="98">
        <f t="shared" si="155"/>
        <v>0</v>
      </c>
      <c r="Q992" s="118">
        <f t="shared" si="156"/>
        <v>0</v>
      </c>
      <c r="R992" s="98">
        <f t="shared" si="160"/>
        <v>11</v>
      </c>
      <c r="S992" s="119">
        <f t="shared" si="157"/>
        <v>11</v>
      </c>
    </row>
    <row r="993" spans="1:19">
      <c r="A993" s="119"/>
      <c r="E993" s="98">
        <f t="shared" si="151"/>
        <v>992</v>
      </c>
      <c r="F993" s="99"/>
      <c r="K993" s="114">
        <f t="shared" si="158"/>
        <v>48.604799632354947</v>
      </c>
      <c r="L993" s="115">
        <f t="shared" si="159"/>
        <v>48.653799632354946</v>
      </c>
      <c r="M993" s="98">
        <f t="shared" si="152"/>
        <v>48.604299632354945</v>
      </c>
      <c r="N993" s="116">
        <f t="shared" si="153"/>
        <v>48.654299632354949</v>
      </c>
      <c r="O993" s="117">
        <f t="shared" si="154"/>
        <v>48.629299632354943</v>
      </c>
      <c r="P993" s="98">
        <f t="shared" si="155"/>
        <v>0</v>
      </c>
      <c r="Q993" s="118">
        <f t="shared" si="156"/>
        <v>0</v>
      </c>
      <c r="R993" s="98">
        <f t="shared" si="160"/>
        <v>11</v>
      </c>
      <c r="S993" s="119">
        <f t="shared" si="157"/>
        <v>11</v>
      </c>
    </row>
    <row r="994" spans="1:19">
      <c r="A994" s="119"/>
      <c r="E994" s="98">
        <f t="shared" si="151"/>
        <v>993</v>
      </c>
      <c r="F994" s="99"/>
      <c r="K994" s="114">
        <f t="shared" si="158"/>
        <v>48.654799632354944</v>
      </c>
      <c r="L994" s="115">
        <f t="shared" si="159"/>
        <v>48.703799632354944</v>
      </c>
      <c r="M994" s="98">
        <f t="shared" si="152"/>
        <v>48.654299632354942</v>
      </c>
      <c r="N994" s="116">
        <f t="shared" si="153"/>
        <v>48.704299632354946</v>
      </c>
      <c r="O994" s="117">
        <f t="shared" si="154"/>
        <v>48.67929963235494</v>
      </c>
      <c r="P994" s="98">
        <f t="shared" si="155"/>
        <v>0</v>
      </c>
      <c r="Q994" s="118">
        <f t="shared" si="156"/>
        <v>0</v>
      </c>
      <c r="R994" s="98">
        <f t="shared" si="160"/>
        <v>11</v>
      </c>
      <c r="S994" s="119">
        <f t="shared" si="157"/>
        <v>11</v>
      </c>
    </row>
    <row r="995" spans="1:19">
      <c r="A995" s="119"/>
      <c r="E995" s="98">
        <f t="shared" si="151"/>
        <v>994</v>
      </c>
      <c r="F995" s="99"/>
      <c r="K995" s="114">
        <f t="shared" si="158"/>
        <v>48.704799632354941</v>
      </c>
      <c r="L995" s="115">
        <f t="shared" si="159"/>
        <v>48.753799632354941</v>
      </c>
      <c r="M995" s="98">
        <f t="shared" si="152"/>
        <v>48.704299632354939</v>
      </c>
      <c r="N995" s="116">
        <f t="shared" si="153"/>
        <v>48.754299632354943</v>
      </c>
      <c r="O995" s="117">
        <f t="shared" si="154"/>
        <v>48.729299632354937</v>
      </c>
      <c r="P995" s="98">
        <f t="shared" si="155"/>
        <v>0</v>
      </c>
      <c r="Q995" s="118">
        <f t="shared" si="156"/>
        <v>0</v>
      </c>
      <c r="R995" s="98">
        <f t="shared" si="160"/>
        <v>11</v>
      </c>
      <c r="S995" s="119">
        <f t="shared" si="157"/>
        <v>11</v>
      </c>
    </row>
    <row r="996" spans="1:19">
      <c r="A996" s="119"/>
      <c r="E996" s="98">
        <f t="shared" si="151"/>
        <v>995</v>
      </c>
      <c r="F996" s="99"/>
      <c r="K996" s="114">
        <f t="shared" si="158"/>
        <v>48.754799632354938</v>
      </c>
      <c r="L996" s="115">
        <f t="shared" si="159"/>
        <v>48.803799632354938</v>
      </c>
      <c r="M996" s="98">
        <f t="shared" si="152"/>
        <v>48.754299632354936</v>
      </c>
      <c r="N996" s="116">
        <f t="shared" si="153"/>
        <v>48.80429963235494</v>
      </c>
      <c r="O996" s="117">
        <f t="shared" si="154"/>
        <v>48.779299632354935</v>
      </c>
      <c r="P996" s="98">
        <f t="shared" si="155"/>
        <v>0</v>
      </c>
      <c r="Q996" s="118">
        <f t="shared" si="156"/>
        <v>0</v>
      </c>
      <c r="R996" s="98">
        <f t="shared" si="160"/>
        <v>11</v>
      </c>
      <c r="S996" s="119">
        <f t="shared" si="157"/>
        <v>11</v>
      </c>
    </row>
    <row r="997" spans="1:19">
      <c r="A997" s="119"/>
      <c r="E997" s="98">
        <f t="shared" si="151"/>
        <v>996</v>
      </c>
      <c r="F997" s="99"/>
      <c r="K997" s="114">
        <f t="shared" si="158"/>
        <v>48.804799632354936</v>
      </c>
      <c r="L997" s="115">
        <f t="shared" si="159"/>
        <v>48.853799632354935</v>
      </c>
      <c r="M997" s="98">
        <f t="shared" si="152"/>
        <v>48.804299632354933</v>
      </c>
      <c r="N997" s="116">
        <f t="shared" si="153"/>
        <v>48.854299632354937</v>
      </c>
      <c r="O997" s="117">
        <f t="shared" si="154"/>
        <v>48.829299632354932</v>
      </c>
      <c r="P997" s="98">
        <f t="shared" si="155"/>
        <v>0</v>
      </c>
      <c r="Q997" s="118">
        <f t="shared" si="156"/>
        <v>0</v>
      </c>
      <c r="R997" s="98">
        <f t="shared" si="160"/>
        <v>11</v>
      </c>
      <c r="S997" s="119">
        <f t="shared" si="157"/>
        <v>11</v>
      </c>
    </row>
    <row r="998" spans="1:19">
      <c r="A998" s="119"/>
      <c r="E998" s="98">
        <f t="shared" si="151"/>
        <v>997</v>
      </c>
      <c r="F998" s="99"/>
      <c r="K998" s="114">
        <f t="shared" si="158"/>
        <v>48.854799632354933</v>
      </c>
      <c r="L998" s="115">
        <f t="shared" si="159"/>
        <v>48.903799632354932</v>
      </c>
      <c r="M998" s="98">
        <f t="shared" si="152"/>
        <v>48.85429963235493</v>
      </c>
      <c r="N998" s="116">
        <f t="shared" si="153"/>
        <v>48.904299632354935</v>
      </c>
      <c r="O998" s="117">
        <f t="shared" si="154"/>
        <v>48.879299632354929</v>
      </c>
      <c r="P998" s="98">
        <f t="shared" si="155"/>
        <v>0</v>
      </c>
      <c r="Q998" s="118">
        <f t="shared" si="156"/>
        <v>0</v>
      </c>
      <c r="R998" s="98">
        <f t="shared" si="160"/>
        <v>11</v>
      </c>
      <c r="S998" s="119">
        <f t="shared" si="157"/>
        <v>11</v>
      </c>
    </row>
    <row r="999" spans="1:19">
      <c r="A999" s="119"/>
      <c r="E999" s="98">
        <f t="shared" si="151"/>
        <v>998</v>
      </c>
      <c r="F999" s="99"/>
      <c r="K999" s="114">
        <f t="shared" si="158"/>
        <v>48.90479963235493</v>
      </c>
      <c r="L999" s="115">
        <f t="shared" si="159"/>
        <v>48.953799632354929</v>
      </c>
      <c r="M999" s="98">
        <f t="shared" si="152"/>
        <v>48.904299632354927</v>
      </c>
      <c r="N999" s="116">
        <f t="shared" si="153"/>
        <v>48.954299632354932</v>
      </c>
      <c r="O999" s="117">
        <f t="shared" si="154"/>
        <v>48.929299632354926</v>
      </c>
      <c r="P999" s="98">
        <f t="shared" si="155"/>
        <v>0</v>
      </c>
      <c r="Q999" s="118">
        <f t="shared" si="156"/>
        <v>0</v>
      </c>
      <c r="R999" s="98">
        <f t="shared" si="160"/>
        <v>11</v>
      </c>
      <c r="S999" s="119">
        <f t="shared" si="157"/>
        <v>11</v>
      </c>
    </row>
    <row r="1000" spans="1:19">
      <c r="A1000" s="119"/>
      <c r="E1000" s="98">
        <f t="shared" si="151"/>
        <v>999</v>
      </c>
      <c r="F1000" s="99"/>
      <c r="K1000" s="114">
        <f t="shared" si="158"/>
        <v>48.954799632354927</v>
      </c>
      <c r="L1000" s="115">
        <f t="shared" si="159"/>
        <v>49.003799632354927</v>
      </c>
      <c r="M1000" s="98">
        <f t="shared" si="152"/>
        <v>48.954299632354925</v>
      </c>
      <c r="N1000" s="116">
        <f t="shared" si="153"/>
        <v>49.004299632354929</v>
      </c>
      <c r="O1000" s="117">
        <f t="shared" si="154"/>
        <v>48.979299632354923</v>
      </c>
      <c r="P1000" s="98">
        <f t="shared" si="155"/>
        <v>0</v>
      </c>
      <c r="Q1000" s="118">
        <f t="shared" si="156"/>
        <v>0</v>
      </c>
      <c r="R1000" s="98">
        <f t="shared" si="160"/>
        <v>11</v>
      </c>
      <c r="S1000" s="119">
        <f t="shared" si="157"/>
        <v>11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49.004799632354924</v>
      </c>
      <c r="L1001" s="115">
        <f t="shared" si="159"/>
        <v>49.053799632354924</v>
      </c>
      <c r="M1001" s="98">
        <f t="shared" si="152"/>
        <v>49.004299632354922</v>
      </c>
      <c r="N1001" s="116">
        <f t="shared" si="153"/>
        <v>49.054299632354926</v>
      </c>
      <c r="O1001" s="117">
        <f t="shared" si="154"/>
        <v>49.02929963235492</v>
      </c>
      <c r="P1001" s="98">
        <f t="shared" si="155"/>
        <v>0</v>
      </c>
      <c r="Q1001" s="118">
        <f t="shared" si="156"/>
        <v>0</v>
      </c>
      <c r="R1001" s="98">
        <f t="shared" si="160"/>
        <v>11</v>
      </c>
      <c r="S1001" s="119">
        <f t="shared" si="157"/>
        <v>11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13" priority="7" operator="greaterThan">
      <formula>$I$1</formula>
    </cfRule>
  </conditionalFormatting>
  <conditionalFormatting sqref="O1 O4:O40 O1002:O1048576">
    <cfRule type="cellIs" dxfId="12" priority="6" operator="greaterThan">
      <formula>$I$1</formula>
    </cfRule>
  </conditionalFormatting>
  <conditionalFormatting sqref="P1">
    <cfRule type="cellIs" dxfId="11" priority="5" operator="greaterThan">
      <formula>$I$1</formula>
    </cfRule>
  </conditionalFormatting>
  <conditionalFormatting sqref="L606:L1001">
    <cfRule type="cellIs" dxfId="10" priority="4" operator="greaterThan">
      <formula>$I$1</formula>
    </cfRule>
  </conditionalFormatting>
  <conditionalFormatting sqref="O606:O1001">
    <cfRule type="cellIs" dxfId="9" priority="3" operator="greaterThan">
      <formula>$I$1</formula>
    </cfRule>
  </conditionalFormatting>
  <conditionalFormatting sqref="L41:L605">
    <cfRule type="cellIs" dxfId="8" priority="2" operator="greaterThan">
      <formula>$I$1</formula>
    </cfRule>
  </conditionalFormatting>
  <conditionalFormatting sqref="O41:O605">
    <cfRule type="cellIs" dxfId="7" priority="1" operator="greaterThan">
      <formula>$I$1</formula>
    </cfRule>
  </conditionalFormatting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sheetPr codeName="Hoja17"/>
  <dimension ref="A1:BR373"/>
  <sheetViews>
    <sheetView topLeftCell="Y2" workbookViewId="0">
      <selection activeCell="AC7" sqref="AC7"/>
    </sheetView>
  </sheetViews>
  <sheetFormatPr baseColWidth="10" defaultRowHeight="15"/>
  <cols>
    <col min="12" max="24" width="12" bestFit="1" customWidth="1"/>
    <col min="25" max="25" width="11" bestFit="1" customWidth="1"/>
    <col min="26" max="26" width="12.7109375" customWidth="1"/>
    <col min="27" max="27" width="4.7109375" customWidth="1"/>
    <col min="28" max="28" width="6.28515625" customWidth="1"/>
    <col min="30" max="30" width="12.140625" customWidth="1"/>
    <col min="31" max="31" width="12.42578125" customWidth="1"/>
    <col min="33" max="33" width="12" bestFit="1" customWidth="1"/>
    <col min="34" max="34" width="12.28515625" customWidth="1"/>
    <col min="35" max="52" width="12" customWidth="1"/>
    <col min="53" max="53" width="9.28515625" customWidth="1"/>
    <col min="57" max="57" width="13.5703125" customWidth="1"/>
    <col min="58" max="58" width="12" bestFit="1" customWidth="1"/>
    <col min="59" max="65" width="12" customWidth="1"/>
    <col min="66" max="66" width="12" bestFit="1" customWidth="1"/>
    <col min="67" max="67" width="13.5703125" customWidth="1"/>
    <col min="68" max="68" width="15.85546875" customWidth="1"/>
    <col min="69" max="70" width="12" bestFit="1" customWidth="1"/>
  </cols>
  <sheetData>
    <row r="1" spans="1:70" ht="26.25">
      <c r="A1" s="135" t="s">
        <v>82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5"/>
      <c r="U1" s="135"/>
      <c r="V1" s="135"/>
      <c r="W1" s="135"/>
      <c r="X1" s="135"/>
      <c r="Y1" s="135"/>
      <c r="Z1" s="135"/>
      <c r="AA1" s="135"/>
      <c r="AB1" s="135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  <c r="AX1" s="135"/>
      <c r="AY1" s="135"/>
      <c r="AZ1" s="135"/>
      <c r="BA1" s="135"/>
      <c r="BB1" s="135"/>
      <c r="BC1" s="135"/>
      <c r="BD1" s="135"/>
      <c r="BE1" s="135"/>
      <c r="BF1" s="135"/>
      <c r="BG1" s="135"/>
      <c r="BH1" s="135"/>
      <c r="BI1" s="135"/>
      <c r="BJ1" s="135"/>
      <c r="BK1" s="135"/>
      <c r="BL1" s="135"/>
      <c r="BM1" s="135"/>
      <c r="BN1" s="135"/>
      <c r="BO1" s="135"/>
      <c r="BP1" s="135"/>
      <c r="BQ1" s="135"/>
      <c r="BR1" s="135"/>
    </row>
    <row r="2" spans="1:70" ht="15.75">
      <c r="R2" s="23"/>
      <c r="U2" s="80">
        <f>BP5/BO5</f>
        <v>0.93737446140525904</v>
      </c>
      <c r="AC2" s="8">
        <f>COUNT('INGRESO DE DATOS'!A4:A10000)</f>
        <v>11</v>
      </c>
      <c r="AE2" s="8">
        <f>AVERAGE(BA7:BA18)</f>
        <v>8.8181818181818183</v>
      </c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</row>
    <row r="3" spans="1:70" ht="15.75">
      <c r="AE3" s="8">
        <f>AVERAGE(BN7:BN18)</f>
        <v>8.81818180061898</v>
      </c>
    </row>
    <row r="4" spans="1:70" ht="15.75" thickBot="1"/>
    <row r="5" spans="1:70">
      <c r="L5" s="63">
        <f>$BM$5</f>
        <v>1.2130612287806382E+24</v>
      </c>
      <c r="M5" s="39">
        <f>$AY$5</f>
        <v>4.7884147900470993E+43</v>
      </c>
      <c r="N5" s="39">
        <f>$AX$5</f>
        <v>6.3242912419945786E+41</v>
      </c>
      <c r="O5" s="39">
        <f>$AW$5</f>
        <v>8.3638183359412491E+39</v>
      </c>
      <c r="P5" s="39">
        <f>$AV$5</f>
        <v>1.1077700566821677E+38</v>
      </c>
      <c r="Q5" s="39">
        <f>$AU$5</f>
        <v>1.4697437693587362E+36</v>
      </c>
      <c r="R5" s="39">
        <f>$AT$5</f>
        <v>1.9538613311576207E+34</v>
      </c>
      <c r="S5" s="39">
        <f>$AS$5</f>
        <v>2.6034054115613975E+32</v>
      </c>
      <c r="T5" s="39">
        <f>$AR$5</f>
        <v>3.4781605591867382E+30</v>
      </c>
      <c r="U5" s="39">
        <f>$AQ$5</f>
        <v>4.6613881837492098E+28</v>
      </c>
      <c r="V5" s="39">
        <f>$AP$5</f>
        <v>6.2701584820619147E+26</v>
      </c>
      <c r="W5" s="39">
        <f>$AO$5</f>
        <v>8.4708966672821023E+24</v>
      </c>
      <c r="X5" s="39">
        <f>$AN$5</f>
        <v>1.1503166289706361E+23</v>
      </c>
      <c r="AC5" s="65">
        <f>SUM(AC7:AC997)</f>
        <v>685</v>
      </c>
      <c r="AD5" s="65">
        <f t="shared" ref="AD5:BR5" si="0">SUM(AD7:AD997)</f>
        <v>43515</v>
      </c>
      <c r="AE5" s="65">
        <f t="shared" si="0"/>
        <v>2820151</v>
      </c>
      <c r="AF5" s="65">
        <f>SUM(AF7:AF997)</f>
        <v>186368535</v>
      </c>
      <c r="AG5" s="65">
        <f t="shared" si="0"/>
        <v>12545691535</v>
      </c>
      <c r="AH5" s="65">
        <f t="shared" si="0"/>
        <v>859047860295</v>
      </c>
      <c r="AI5" s="65">
        <f t="shared" si="0"/>
        <v>59732129675791</v>
      </c>
      <c r="AJ5" s="65">
        <f t="shared" si="0"/>
        <v>4210038387792135</v>
      </c>
      <c r="AK5" s="65">
        <f>SUM(AK7:AK997)</f>
        <v>3.0024635741202643E+17</v>
      </c>
      <c r="AL5" s="65">
        <f t="shared" si="0"/>
        <v>2.162994034885931E+19</v>
      </c>
      <c r="AM5" s="65">
        <f t="shared" si="0"/>
        <v>1.5716684413122047E+21</v>
      </c>
      <c r="AN5" s="65">
        <f t="shared" si="0"/>
        <v>1.1503166289706361E+23</v>
      </c>
      <c r="AO5" s="65">
        <f t="shared" si="0"/>
        <v>8.4708966672821023E+24</v>
      </c>
      <c r="AP5" s="65">
        <f t="shared" si="0"/>
        <v>6.2701584820619147E+26</v>
      </c>
      <c r="AQ5" s="65">
        <f t="shared" si="0"/>
        <v>4.6613881837492098E+28</v>
      </c>
      <c r="AR5" s="65">
        <f t="shared" si="0"/>
        <v>3.4781605591867382E+30</v>
      </c>
      <c r="AS5" s="65">
        <f t="shared" si="0"/>
        <v>2.6034054115613975E+32</v>
      </c>
      <c r="AT5" s="65">
        <f t="shared" si="0"/>
        <v>1.9538613311576207E+34</v>
      </c>
      <c r="AU5" s="65">
        <f t="shared" si="0"/>
        <v>1.4697437693587362E+36</v>
      </c>
      <c r="AV5" s="65">
        <f t="shared" si="0"/>
        <v>1.1077700566821677E+38</v>
      </c>
      <c r="AW5" s="65">
        <f t="shared" si="0"/>
        <v>8.3638183359412491E+39</v>
      </c>
      <c r="AX5" s="65">
        <f t="shared" si="0"/>
        <v>6.3242912419945786E+41</v>
      </c>
      <c r="AY5" s="65">
        <f t="shared" si="0"/>
        <v>4.7884147900470993E+43</v>
      </c>
      <c r="AZ5" s="65">
        <f t="shared" si="0"/>
        <v>3.6297512399329361E+45</v>
      </c>
      <c r="BA5" s="65">
        <f t="shared" si="0"/>
        <v>97</v>
      </c>
      <c r="BB5" s="65">
        <f t="shared" si="0"/>
        <v>6184</v>
      </c>
      <c r="BC5" s="65">
        <f t="shared" si="0"/>
        <v>401968</v>
      </c>
      <c r="BD5" s="65">
        <f t="shared" si="0"/>
        <v>26626546</v>
      </c>
      <c r="BE5" s="65">
        <f t="shared" si="0"/>
        <v>1795576924</v>
      </c>
      <c r="BF5" s="65">
        <f t="shared" si="0"/>
        <v>123100393474</v>
      </c>
      <c r="BG5" s="65">
        <f t="shared" si="0"/>
        <v>8565991486948</v>
      </c>
      <c r="BH5" s="65">
        <f t="shared" si="0"/>
        <v>603964096749226</v>
      </c>
      <c r="BI5" s="65">
        <f t="shared" si="0"/>
        <v>4.3074374358992288E+16</v>
      </c>
      <c r="BJ5" s="65">
        <f t="shared" si="0"/>
        <v>3.1024417127888937E+18</v>
      </c>
      <c r="BK5" s="65">
        <f t="shared" si="0"/>
        <v>2.2533742029544515E+20</v>
      </c>
      <c r="BL5" s="65">
        <f t="shared" si="0"/>
        <v>1.6483612613248043E+22</v>
      </c>
      <c r="BM5" s="65">
        <f t="shared" si="0"/>
        <v>1.2130612287806382E+24</v>
      </c>
      <c r="BN5" s="65">
        <f t="shared" si="0"/>
        <v>96.999999806808773</v>
      </c>
      <c r="BO5" s="65">
        <f t="shared" si="0"/>
        <v>39.636363636363633</v>
      </c>
      <c r="BP5" s="65">
        <f t="shared" si="0"/>
        <v>37.154115015699354</v>
      </c>
      <c r="BQ5" s="65">
        <f t="shared" si="0"/>
        <v>1.9319122657179832E-7</v>
      </c>
      <c r="BR5" s="65">
        <f t="shared" si="0"/>
        <v>2.5403477522621563</v>
      </c>
    </row>
    <row r="6" spans="1:70" ht="15.75" thickBot="1">
      <c r="L6" s="63">
        <f>$BL$5</f>
        <v>1.6483612613248043E+22</v>
      </c>
      <c r="M6" s="39">
        <f>$AX$5</f>
        <v>6.3242912419945786E+41</v>
      </c>
      <c r="N6" s="39">
        <f>$AW$5</f>
        <v>8.3638183359412491E+39</v>
      </c>
      <c r="O6" s="39">
        <f>$AV$5</f>
        <v>1.1077700566821677E+38</v>
      </c>
      <c r="P6" s="39">
        <f>$AU$5</f>
        <v>1.4697437693587362E+36</v>
      </c>
      <c r="Q6" s="39">
        <f>$AT$5</f>
        <v>1.9538613311576207E+34</v>
      </c>
      <c r="R6" s="39">
        <f>$AS$5</f>
        <v>2.6034054115613975E+32</v>
      </c>
      <c r="S6" s="39">
        <f>$AR$5</f>
        <v>3.4781605591867382E+30</v>
      </c>
      <c r="T6" s="39">
        <f>$AQ$5</f>
        <v>4.6613881837492098E+28</v>
      </c>
      <c r="U6" s="39">
        <f>$AP$5</f>
        <v>6.2701584820619147E+26</v>
      </c>
      <c r="V6" s="39">
        <f>$AO$5</f>
        <v>8.4708966672821023E+24</v>
      </c>
      <c r="W6" s="39">
        <f>$AN$5</f>
        <v>1.1503166289706361E+23</v>
      </c>
      <c r="X6" s="39">
        <f>$AM$5</f>
        <v>1.5716684413122047E+21</v>
      </c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</row>
    <row r="7" spans="1:70">
      <c r="L7" s="63">
        <f>$BK$5</f>
        <v>2.2533742029544515E+20</v>
      </c>
      <c r="M7" s="39">
        <f>$AW$5</f>
        <v>8.3638183359412491E+39</v>
      </c>
      <c r="N7" s="39">
        <f>$AV$5</f>
        <v>1.1077700566821677E+38</v>
      </c>
      <c r="O7" s="39">
        <f>$AU$5</f>
        <v>1.4697437693587362E+36</v>
      </c>
      <c r="P7" s="39">
        <f>$AT$5</f>
        <v>1.9538613311576207E+34</v>
      </c>
      <c r="Q7" s="39">
        <f>$AS$5</f>
        <v>2.6034054115613975E+32</v>
      </c>
      <c r="R7" s="39">
        <f>$AR$5</f>
        <v>3.4781605591867382E+30</v>
      </c>
      <c r="S7" s="39">
        <f>$AQ$5</f>
        <v>4.6613881837492098E+28</v>
      </c>
      <c r="T7" s="39">
        <f>$AP$5</f>
        <v>6.2701584820619147E+26</v>
      </c>
      <c r="U7" s="39">
        <f>$AO$5</f>
        <v>8.4708966672821023E+24</v>
      </c>
      <c r="V7" s="39">
        <f>$AN$5</f>
        <v>1.1503166289706361E+23</v>
      </c>
      <c r="W7" s="39">
        <f>$AM$5</f>
        <v>1.5716684413122047E+21</v>
      </c>
      <c r="X7" s="39">
        <f>$AL$5</f>
        <v>2.162994034885931E+19</v>
      </c>
      <c r="AC7">
        <f>'INGRESO DE DATOS'!A4</f>
        <v>64</v>
      </c>
      <c r="AD7">
        <f>POWER(AC7,2)</f>
        <v>4096</v>
      </c>
      <c r="AE7">
        <f>POWER(AC7,3)</f>
        <v>262144</v>
      </c>
      <c r="AF7">
        <f>POWER(AC7,4)</f>
        <v>16777216</v>
      </c>
      <c r="AG7">
        <f>POWER(AC7,5)</f>
        <v>1073741824</v>
      </c>
      <c r="AH7">
        <f>POWER(AC7,6)</f>
        <v>68719476736</v>
      </c>
      <c r="AI7">
        <f>POWER(AC7,7)</f>
        <v>4398046511104</v>
      </c>
      <c r="AJ7">
        <f>POWER(AC7,8)</f>
        <v>281474976710656</v>
      </c>
      <c r="AK7">
        <f>POWER(AC7,9)</f>
        <v>1.8014398509481984E+16</v>
      </c>
      <c r="AL7">
        <f>POWER(AC7,10)</f>
        <v>1.152921504606847E+18</v>
      </c>
      <c r="AM7">
        <f>POWER(AC7,11)</f>
        <v>7.3786976294838206E+19</v>
      </c>
      <c r="AN7">
        <f>POWER(AC7,12)</f>
        <v>4.7223664828696452E+21</v>
      </c>
      <c r="AO7">
        <f>POWER(AC7,13)</f>
        <v>3.0223145490365729E+23</v>
      </c>
      <c r="AP7">
        <f>POWER(AC7,14)</f>
        <v>1.9342813113834067E+25</v>
      </c>
      <c r="AQ7">
        <f>POWER(AC7,15)</f>
        <v>1.2379400392853803E+27</v>
      </c>
      <c r="AR7">
        <f>POWER(AC7,16)</f>
        <v>7.9228162514264338E+28</v>
      </c>
      <c r="AS7">
        <f>POWER(AC7,17)</f>
        <v>5.0706024009129176E+30</v>
      </c>
      <c r="AT7">
        <f>POWER(AC7,18)</f>
        <v>3.2451855365842673E+32</v>
      </c>
      <c r="AU7">
        <f>POWER(AC7,19)</f>
        <v>2.0769187434139311E+34</v>
      </c>
      <c r="AV7">
        <f>POWER(AC7,20)</f>
        <v>1.3292279957849159E+36</v>
      </c>
      <c r="AW7">
        <f>POWER(AC7,21)</f>
        <v>8.5070591730234616E+37</v>
      </c>
      <c r="AX7">
        <f>POWER(AC7,22)</f>
        <v>5.4445178707350154E+39</v>
      </c>
      <c r="AY7">
        <f>POWER(AC7,23)</f>
        <v>3.4844914372704099E+41</v>
      </c>
      <c r="AZ7">
        <f>POWER(AC7,24)</f>
        <v>2.2300745198530623E+43</v>
      </c>
      <c r="BA7">
        <f>'INGRESO DE DATOS'!B4</f>
        <v>8</v>
      </c>
      <c r="BB7">
        <f t="shared" ref="BB7:BB17" si="1">AC7*BA7</f>
        <v>512</v>
      </c>
      <c r="BC7">
        <f>AD7*BA7</f>
        <v>32768</v>
      </c>
      <c r="BD7">
        <f>AE7*BA7</f>
        <v>2097152</v>
      </c>
      <c r="BE7">
        <f>AF7*BA7</f>
        <v>134217728</v>
      </c>
      <c r="BF7">
        <f>AG7*BA7</f>
        <v>8589934592</v>
      </c>
      <c r="BG7">
        <f>AH7*BA7</f>
        <v>549755813888</v>
      </c>
      <c r="BH7">
        <f>AI7*BA7</f>
        <v>35184372088832</v>
      </c>
      <c r="BI7">
        <f>AJ7*BA7</f>
        <v>2251799813685248</v>
      </c>
      <c r="BJ7">
        <f>AK7*BA7</f>
        <v>1.4411518807585587E+17</v>
      </c>
      <c r="BK7">
        <f>AL7*BA7</f>
        <v>9.2233720368547758E+18</v>
      </c>
      <c r="BL7">
        <f>AM7*BA7</f>
        <v>5.9029581035870565E+20</v>
      </c>
      <c r="BM7">
        <f>AN7*BA7</f>
        <v>3.7778931862957162E+22</v>
      </c>
      <c r="BN7">
        <f>($Y$17*AN7)+($Y$45*AM7)+($Y$73*AL7)+($Y$101*AK7)+($Y$129*AJ7)+($Y$157*AI7)+($Y$185*AH7)+($Y$213*AG7)+($Y$241*AF7)+($Y$269*AE7)+($Y$297*AD7)+($Y$325*AC7)+$Y$353</f>
        <v>7.6305313631310128</v>
      </c>
      <c r="BO7">
        <f>POWER((BA7-$AE$2),2)</f>
        <v>0.669421487603306</v>
      </c>
      <c r="BP7">
        <f t="shared" ref="BP7:BP14" si="2">POWER(BN7-$AE$3,2)</f>
        <v>1.4105135616653601</v>
      </c>
      <c r="BQ7">
        <f>BA7-BN7</f>
        <v>0.36946863686898723</v>
      </c>
      <c r="BR7">
        <f>POWER(BQ7,2)</f>
        <v>0.13650707362982756</v>
      </c>
    </row>
    <row r="8" spans="1:70">
      <c r="L8" s="63">
        <f>$BJ$5</f>
        <v>3.1024417127888937E+18</v>
      </c>
      <c r="M8" s="39">
        <f>$AV$5</f>
        <v>1.1077700566821677E+38</v>
      </c>
      <c r="N8" s="39">
        <f>$AU$5</f>
        <v>1.4697437693587362E+36</v>
      </c>
      <c r="O8" s="39">
        <f>$AT$5</f>
        <v>1.9538613311576207E+34</v>
      </c>
      <c r="P8" s="39">
        <f>$AS$5</f>
        <v>2.6034054115613975E+32</v>
      </c>
      <c r="Q8" s="39">
        <f>$AR$5</f>
        <v>3.4781605591867382E+30</v>
      </c>
      <c r="R8" s="39">
        <f>$AQ$5</f>
        <v>4.6613881837492098E+28</v>
      </c>
      <c r="S8" s="39">
        <f>$AP$5</f>
        <v>6.2701584820619147E+26</v>
      </c>
      <c r="T8" s="39">
        <f>$AO$5</f>
        <v>8.4708966672821023E+24</v>
      </c>
      <c r="U8" s="39">
        <f>$AN$5</f>
        <v>1.1503166289706361E+23</v>
      </c>
      <c r="V8" s="39">
        <f>$AM$5</f>
        <v>1.5716684413122047E+21</v>
      </c>
      <c r="W8" s="39">
        <f>$AL$5</f>
        <v>2.162994034885931E+19</v>
      </c>
      <c r="X8" s="39">
        <f>$AK$5</f>
        <v>3.0024635741202643E+17</v>
      </c>
      <c r="AC8">
        <f>'INGRESO DE DATOS'!A5</f>
        <v>71</v>
      </c>
      <c r="AD8">
        <f t="shared" ref="AD8:AD13" si="3">POWER(AC8,2)</f>
        <v>5041</v>
      </c>
      <c r="AE8">
        <f t="shared" ref="AE8:AE13" si="4">POWER(AC8,3)</f>
        <v>357911</v>
      </c>
      <c r="AF8">
        <f t="shared" ref="AF8:AF13" si="5">POWER(AC8,4)</f>
        <v>25411681</v>
      </c>
      <c r="AG8">
        <f t="shared" ref="AG8:AG13" si="6">POWER(AC8,5)</f>
        <v>1804229351</v>
      </c>
      <c r="AH8">
        <f t="shared" ref="AH8:AH13" si="7">POWER(AC8,6)</f>
        <v>128100283921</v>
      </c>
      <c r="AI8">
        <f t="shared" ref="AI8:AI13" si="8">POWER(AC8,7)</f>
        <v>9095120158391</v>
      </c>
      <c r="AJ8">
        <f t="shared" ref="AJ8:AJ13" si="9">POWER(AC8,8)</f>
        <v>645753531245761</v>
      </c>
      <c r="AK8">
        <f t="shared" ref="AK8:AK13" si="10">POWER(AC8,9)</f>
        <v>4.5848500718449032E+16</v>
      </c>
      <c r="AL8">
        <f t="shared" ref="AL8:AL13" si="11">POWER(AC8,10)</f>
        <v>3.2552435510098811E+18</v>
      </c>
      <c r="AM8">
        <f t="shared" ref="AM8:AM13" si="12">POWER(AC8,11)</f>
        <v>2.3112229212170158E+20</v>
      </c>
      <c r="AN8">
        <f t="shared" ref="AN8:AN13" si="13">POWER(AC8,12)</f>
        <v>1.6409682740640811E+22</v>
      </c>
      <c r="AO8">
        <f t="shared" ref="AO8:AO13" si="14">POWER(AC8,13)</f>
        <v>1.1650874745854976E+24</v>
      </c>
      <c r="AP8">
        <f t="shared" ref="AP8:AP13" si="15">POWER(AC8,14)</f>
        <v>8.2721210695570328E+25</v>
      </c>
      <c r="AQ8">
        <f t="shared" ref="AQ8:AQ13" si="16">POWER(AC8,15)</f>
        <v>5.8732059593854932E+27</v>
      </c>
      <c r="AR8">
        <f t="shared" ref="AR8:AR13" si="17">POWER(AC8,16)</f>
        <v>4.1699762311637002E+29</v>
      </c>
      <c r="AS8">
        <f t="shared" ref="AS8:AS13" si="18">POWER(AC8,17)</f>
        <v>2.960683124126227E+31</v>
      </c>
      <c r="AT8">
        <f t="shared" ref="AT8:AT13" si="19">POWER(AC8,18)</f>
        <v>2.1020850181296212E+33</v>
      </c>
      <c r="AU8">
        <f t="shared" ref="AU8:AU13" si="20">POWER(AC8,19)</f>
        <v>1.4924803628720312E+35</v>
      </c>
      <c r="AV8">
        <f t="shared" ref="AV8:AV13" si="21">POWER(AC8,20)</f>
        <v>1.0596610576391421E+37</v>
      </c>
      <c r="AW8">
        <f t="shared" ref="AW8:AW13" si="22">POWER(AC8,21)</f>
        <v>7.5235935092379085E+38</v>
      </c>
      <c r="AX8">
        <f t="shared" ref="AX8:AX13" si="23">POWER(AC8,22)</f>
        <v>5.3417513915589149E+40</v>
      </c>
      <c r="AY8">
        <f t="shared" ref="AY8:AY13" si="24">POWER(AC8,23)</f>
        <v>3.79264348800683E+42</v>
      </c>
      <c r="AZ8">
        <f t="shared" ref="AZ8:AZ13" si="25">POWER(AC8,24)</f>
        <v>2.6927768764848492E+44</v>
      </c>
      <c r="BA8">
        <f>'INGRESO DE DATOS'!B5</f>
        <v>10</v>
      </c>
      <c r="BB8">
        <f t="shared" si="1"/>
        <v>710</v>
      </c>
      <c r="BC8">
        <f t="shared" ref="BC8:BC13" si="26">AD8*BA8</f>
        <v>50410</v>
      </c>
      <c r="BD8">
        <f t="shared" ref="BD8:BD13" si="27">AE8*BA8</f>
        <v>3579110</v>
      </c>
      <c r="BE8">
        <f t="shared" ref="BE8:BE13" si="28">AF8*BA8</f>
        <v>254116810</v>
      </c>
      <c r="BF8">
        <f t="shared" ref="BF8:BF13" si="29">AG8*BA8</f>
        <v>18042293510</v>
      </c>
      <c r="BG8">
        <f t="shared" ref="BG8:BG13" si="30">AH8*BA8</f>
        <v>1281002839210</v>
      </c>
      <c r="BH8">
        <f t="shared" ref="BH8:BH13" si="31">AI8*BA8</f>
        <v>90951201583910</v>
      </c>
      <c r="BI8">
        <f t="shared" ref="BI8:BI13" si="32">AJ8*BA8</f>
        <v>6457535312457610</v>
      </c>
      <c r="BJ8">
        <f t="shared" ref="BJ8:BJ13" si="33">AK8*BA8</f>
        <v>4.584850071844903E+17</v>
      </c>
      <c r="BK8">
        <f t="shared" ref="BK8:BK13" si="34">AL8*BA8</f>
        <v>3.2552435510098813E+19</v>
      </c>
      <c r="BL8">
        <f t="shared" ref="BL8:BL13" si="35">AM8*BA8</f>
        <v>2.3112229212170158E+21</v>
      </c>
      <c r="BM8">
        <f t="shared" ref="BM8:BM13" si="36">AN8*BA8</f>
        <v>1.6409682740640811E+23</v>
      </c>
      <c r="BN8">
        <f>($Y$17*AN8)+($Y$45*AM8)+($Y$73*AL8)+($Y$101*AK8)+($Y$129*AJ8)+($Y$157*AI8)+($Y$185*AH8)+($Y$213*AG8)+($Y$241*AF8)+($Y$269*AE8)+($Y$297*AD8)+($Y$325*AC8)+$Y$353</f>
        <v>9.8958994717686437</v>
      </c>
      <c r="BO8">
        <f t="shared" ref="BO8:BO13" si="37">POWER((BA8-$AE$2),2)</f>
        <v>1.3966942148760326</v>
      </c>
      <c r="BP8">
        <f t="shared" si="2"/>
        <v>1.1614753787082546</v>
      </c>
      <c r="BQ8">
        <f t="shared" ref="BQ8:BQ14" si="38">BA8-BN8</f>
        <v>0.10410052823135629</v>
      </c>
      <c r="BR8">
        <f t="shared" ref="BR8:BR14" si="39">POWER(BQ8,2)</f>
        <v>1.0836919978047409E-2</v>
      </c>
    </row>
    <row r="9" spans="1:70" ht="15" customHeight="1">
      <c r="L9" s="63">
        <f>$BI$5</f>
        <v>4.3074374358992288E+16</v>
      </c>
      <c r="M9" s="39">
        <f>$AU$5</f>
        <v>1.4697437693587362E+36</v>
      </c>
      <c r="N9" s="39">
        <f>$AT$5</f>
        <v>1.9538613311576207E+34</v>
      </c>
      <c r="O9" s="39">
        <f>$AS$5</f>
        <v>2.6034054115613975E+32</v>
      </c>
      <c r="P9" s="39">
        <f>$AR$5</f>
        <v>3.4781605591867382E+30</v>
      </c>
      <c r="Q9" s="39">
        <f>$AQ$5</f>
        <v>4.6613881837492098E+28</v>
      </c>
      <c r="R9" s="39">
        <f>$AP$5</f>
        <v>6.2701584820619147E+26</v>
      </c>
      <c r="S9" s="39">
        <f>$AO$5</f>
        <v>8.4708966672821023E+24</v>
      </c>
      <c r="T9" s="39">
        <f>$AN$5</f>
        <v>1.1503166289706361E+23</v>
      </c>
      <c r="U9" s="39">
        <f>$AM$5</f>
        <v>1.5716684413122047E+21</v>
      </c>
      <c r="V9" s="39">
        <f>$AL$5</f>
        <v>2.162994034885931E+19</v>
      </c>
      <c r="W9" s="39">
        <f>$AK$5</f>
        <v>3.0024635741202643E+17</v>
      </c>
      <c r="X9" s="39">
        <f>$AJ$5</f>
        <v>4210038387792135</v>
      </c>
      <c r="Z9" s="16"/>
      <c r="AC9">
        <f>'INGRESO DE DATOS'!A6</f>
        <v>53</v>
      </c>
      <c r="AD9">
        <f t="shared" si="3"/>
        <v>2809</v>
      </c>
      <c r="AE9">
        <f t="shared" si="4"/>
        <v>148877</v>
      </c>
      <c r="AF9">
        <f t="shared" si="5"/>
        <v>7890481</v>
      </c>
      <c r="AG9">
        <f t="shared" si="6"/>
        <v>418195493</v>
      </c>
      <c r="AH9">
        <f t="shared" si="7"/>
        <v>22164361129</v>
      </c>
      <c r="AI9">
        <f t="shared" si="8"/>
        <v>1174711139837</v>
      </c>
      <c r="AJ9">
        <f t="shared" si="9"/>
        <v>62259690411361</v>
      </c>
      <c r="AK9">
        <f t="shared" si="10"/>
        <v>3299763591802133</v>
      </c>
      <c r="AL9">
        <f t="shared" si="11"/>
        <v>1.7488747036551306E+17</v>
      </c>
      <c r="AM9">
        <f t="shared" si="12"/>
        <v>9.2690359293721907E+18</v>
      </c>
      <c r="AN9">
        <f t="shared" si="13"/>
        <v>4.9125890425672617E+20</v>
      </c>
      <c r="AO9">
        <f t="shared" si="14"/>
        <v>2.6036721925606487E+22</v>
      </c>
      <c r="AP9">
        <f t="shared" si="15"/>
        <v>1.3799462620571438E+24</v>
      </c>
      <c r="AQ9">
        <f t="shared" si="16"/>
        <v>7.3137151889028617E+25</v>
      </c>
      <c r="AR9">
        <f t="shared" si="17"/>
        <v>3.8762690501185171E+27</v>
      </c>
      <c r="AS9">
        <f t="shared" si="18"/>
        <v>2.0544225965628141E+29</v>
      </c>
      <c r="AT9">
        <f t="shared" si="19"/>
        <v>1.0888439761782913E+31</v>
      </c>
      <c r="AU9">
        <f t="shared" si="20"/>
        <v>5.7708730737449446E+32</v>
      </c>
      <c r="AV9">
        <f t="shared" si="21"/>
        <v>3.0585627290848208E+34</v>
      </c>
      <c r="AW9">
        <f t="shared" si="22"/>
        <v>1.6210382464149549E+36</v>
      </c>
      <c r="AX9">
        <f t="shared" si="23"/>
        <v>8.5915027059992616E+37</v>
      </c>
      <c r="AY9">
        <f t="shared" si="24"/>
        <v>4.5534964341796087E+39</v>
      </c>
      <c r="AZ9">
        <f t="shared" si="25"/>
        <v>2.4133531101151925E+41</v>
      </c>
      <c r="BA9">
        <f>'INGRESO DE DATOS'!B6</f>
        <v>6</v>
      </c>
      <c r="BB9">
        <f t="shared" si="1"/>
        <v>318</v>
      </c>
      <c r="BC9">
        <f t="shared" si="26"/>
        <v>16854</v>
      </c>
      <c r="BD9">
        <f t="shared" si="27"/>
        <v>893262</v>
      </c>
      <c r="BE9">
        <f t="shared" si="28"/>
        <v>47342886</v>
      </c>
      <c r="BF9">
        <f t="shared" si="29"/>
        <v>2509172958</v>
      </c>
      <c r="BG9">
        <f t="shared" si="30"/>
        <v>132986166774</v>
      </c>
      <c r="BH9">
        <f t="shared" si="31"/>
        <v>7048266839022</v>
      </c>
      <c r="BI9">
        <f t="shared" si="32"/>
        <v>373558142468166</v>
      </c>
      <c r="BJ9">
        <f t="shared" si="33"/>
        <v>1.97985815508128E+16</v>
      </c>
      <c r="BK9">
        <f t="shared" si="34"/>
        <v>1.0493248221930783E+18</v>
      </c>
      <c r="BL9">
        <f t="shared" si="35"/>
        <v>5.5614215576233148E+19</v>
      </c>
      <c r="BM9">
        <f t="shared" si="36"/>
        <v>2.947553425540357E+21</v>
      </c>
      <c r="BN9">
        <f t="shared" ref="BN9:BN14" si="40">($Y$17*AN9)+($Y$45*AM9)+($Y$73*AL9)+($Y$101*AK9)+($Y$129*AJ9)+($Y$157*AI9)+($Y$185*AH9)+($Y$213*AG9)+($Y$241*AF9)+($Y$269*AE9)+($Y$297*AD9)+($Y$325*AC9)+$Y$353</f>
        <v>6.0729367321473546</v>
      </c>
      <c r="BO9">
        <f t="shared" si="37"/>
        <v>7.9421487603305794</v>
      </c>
      <c r="BP9">
        <f t="shared" si="2"/>
        <v>7.5363704859677796</v>
      </c>
      <c r="BQ9">
        <f t="shared" si="38"/>
        <v>-7.2936732147354633E-2</v>
      </c>
      <c r="BR9">
        <f t="shared" si="39"/>
        <v>5.3197668963349551E-3</v>
      </c>
    </row>
    <row r="10" spans="1:70">
      <c r="L10" s="63">
        <f>$BH$5</f>
        <v>603964096749226</v>
      </c>
      <c r="M10" s="39">
        <f>$AT$5</f>
        <v>1.9538613311576207E+34</v>
      </c>
      <c r="N10" s="39">
        <f>$AS$5</f>
        <v>2.6034054115613975E+32</v>
      </c>
      <c r="O10" s="39">
        <f>$AR$5</f>
        <v>3.4781605591867382E+30</v>
      </c>
      <c r="P10" s="39">
        <f>$AQ$5</f>
        <v>4.6613881837492098E+28</v>
      </c>
      <c r="Q10" s="39">
        <f>$AP$5</f>
        <v>6.2701584820619147E+26</v>
      </c>
      <c r="R10" s="39">
        <f>$AO$5</f>
        <v>8.4708966672821023E+24</v>
      </c>
      <c r="S10" s="39">
        <f>$AN$5</f>
        <v>1.1503166289706361E+23</v>
      </c>
      <c r="T10" s="39">
        <f>$AM$5</f>
        <v>1.5716684413122047E+21</v>
      </c>
      <c r="U10" s="39">
        <f>$AL$5</f>
        <v>2.162994034885931E+19</v>
      </c>
      <c r="V10" s="39">
        <f>$AK$5</f>
        <v>3.0024635741202643E+17</v>
      </c>
      <c r="W10" s="39">
        <f>$AJ$5</f>
        <v>4210038387792135</v>
      </c>
      <c r="X10" s="39">
        <f>$AI$5</f>
        <v>59732129675791</v>
      </c>
      <c r="Z10" s="22"/>
      <c r="AC10">
        <f>'INGRESO DE DATOS'!A7</f>
        <v>67</v>
      </c>
      <c r="AD10">
        <f t="shared" si="3"/>
        <v>4489</v>
      </c>
      <c r="AE10">
        <f t="shared" si="4"/>
        <v>300763</v>
      </c>
      <c r="AF10">
        <f t="shared" si="5"/>
        <v>20151121</v>
      </c>
      <c r="AG10">
        <f t="shared" si="6"/>
        <v>1350125107</v>
      </c>
      <c r="AH10">
        <f t="shared" si="7"/>
        <v>90458382169</v>
      </c>
      <c r="AI10">
        <f t="shared" si="8"/>
        <v>6060711605323</v>
      </c>
      <c r="AJ10">
        <f t="shared" si="9"/>
        <v>406067677556641</v>
      </c>
      <c r="AK10">
        <f t="shared" si="10"/>
        <v>2.7206534396294948E+16</v>
      </c>
      <c r="AL10">
        <f t="shared" si="11"/>
        <v>1.8228378045517614E+18</v>
      </c>
      <c r="AM10">
        <f t="shared" si="12"/>
        <v>1.2213013290496801E+20</v>
      </c>
      <c r="AN10">
        <f t="shared" si="13"/>
        <v>8.1827189046328573E+21</v>
      </c>
      <c r="AO10">
        <f t="shared" si="14"/>
        <v>5.4824216661040143E+23</v>
      </c>
      <c r="AP10">
        <f t="shared" si="15"/>
        <v>3.6732225162896894E+25</v>
      </c>
      <c r="AQ10">
        <f t="shared" si="16"/>
        <v>2.461059085914092E+27</v>
      </c>
      <c r="AR10">
        <f t="shared" si="17"/>
        <v>1.6489095875624416E+29</v>
      </c>
      <c r="AS10">
        <f t="shared" si="18"/>
        <v>1.1047694236668359E+31</v>
      </c>
      <c r="AT10">
        <f t="shared" si="19"/>
        <v>7.4019551385677998E+32</v>
      </c>
      <c r="AU10">
        <f t="shared" si="20"/>
        <v>4.9593099428404263E+34</v>
      </c>
      <c r="AV10">
        <f t="shared" si="21"/>
        <v>3.3227376617030857E+36</v>
      </c>
      <c r="AW10">
        <f t="shared" si="22"/>
        <v>2.2262342333410674E+38</v>
      </c>
      <c r="AX10">
        <f t="shared" si="23"/>
        <v>1.4915769363385152E+40</v>
      </c>
      <c r="AY10">
        <f t="shared" si="24"/>
        <v>9.9935654734680515E+41</v>
      </c>
      <c r="AZ10">
        <f t="shared" si="25"/>
        <v>6.695688867223595E+43</v>
      </c>
      <c r="BA10">
        <f>'INGRESO DE DATOS'!B7</f>
        <v>11</v>
      </c>
      <c r="BB10">
        <f t="shared" si="1"/>
        <v>737</v>
      </c>
      <c r="BC10">
        <f t="shared" si="26"/>
        <v>49379</v>
      </c>
      <c r="BD10">
        <f t="shared" si="27"/>
        <v>3308393</v>
      </c>
      <c r="BE10">
        <f t="shared" si="28"/>
        <v>221662331</v>
      </c>
      <c r="BF10">
        <f t="shared" si="29"/>
        <v>14851376177</v>
      </c>
      <c r="BG10">
        <f t="shared" si="30"/>
        <v>995042203859</v>
      </c>
      <c r="BH10">
        <f t="shared" si="31"/>
        <v>66667827658553</v>
      </c>
      <c r="BI10">
        <f t="shared" si="32"/>
        <v>4466744453123051</v>
      </c>
      <c r="BJ10">
        <f t="shared" si="33"/>
        <v>2.9927187835924442E+17</v>
      </c>
      <c r="BK10">
        <f t="shared" si="34"/>
        <v>2.0051215850069377E+19</v>
      </c>
      <c r="BL10">
        <f t="shared" si="35"/>
        <v>1.343431461954648E+21</v>
      </c>
      <c r="BM10">
        <f t="shared" si="36"/>
        <v>9.0009907950961425E+22</v>
      </c>
      <c r="BN10">
        <f t="shared" si="40"/>
        <v>11.301444321346935</v>
      </c>
      <c r="BO10">
        <f t="shared" si="37"/>
        <v>4.7603305785123959</v>
      </c>
      <c r="BP10">
        <f t="shared" si="2"/>
        <v>6.1665927468521566</v>
      </c>
      <c r="BQ10">
        <f t="shared" si="38"/>
        <v>-0.30144432134693488</v>
      </c>
      <c r="BR10">
        <f t="shared" si="39"/>
        <v>9.0868678872314146E-2</v>
      </c>
    </row>
    <row r="11" spans="1:70">
      <c r="L11" s="63">
        <f>$BG$5</f>
        <v>8565991486948</v>
      </c>
      <c r="M11" s="39">
        <f>$AS$5</f>
        <v>2.6034054115613975E+32</v>
      </c>
      <c r="N11" s="39">
        <f>$AR$5</f>
        <v>3.4781605591867382E+30</v>
      </c>
      <c r="O11" s="39">
        <f>$AQ$5</f>
        <v>4.6613881837492098E+28</v>
      </c>
      <c r="P11" s="39">
        <f>$AP$5</f>
        <v>6.2701584820619147E+26</v>
      </c>
      <c r="Q11" s="39">
        <f>$AO$5</f>
        <v>8.4708966672821023E+24</v>
      </c>
      <c r="R11" s="39">
        <f>$AN$5</f>
        <v>1.1503166289706361E+23</v>
      </c>
      <c r="S11" s="39">
        <f>$AM$5</f>
        <v>1.5716684413122047E+21</v>
      </c>
      <c r="T11" s="39">
        <f>$AL$5</f>
        <v>2.162994034885931E+19</v>
      </c>
      <c r="U11" s="39">
        <f>$AK$5</f>
        <v>3.0024635741202643E+17</v>
      </c>
      <c r="V11" s="39">
        <f>$AJ$5</f>
        <v>4210038387792135</v>
      </c>
      <c r="W11" s="39">
        <f>$AI$5</f>
        <v>59732129675791</v>
      </c>
      <c r="X11" s="39">
        <f>$AH$5</f>
        <v>859047860295</v>
      </c>
      <c r="AC11">
        <f>'INGRESO DE DATOS'!A8</f>
        <v>55</v>
      </c>
      <c r="AD11">
        <f t="shared" si="3"/>
        <v>3025</v>
      </c>
      <c r="AE11">
        <f t="shared" si="4"/>
        <v>166375</v>
      </c>
      <c r="AF11">
        <f t="shared" si="5"/>
        <v>9150625</v>
      </c>
      <c r="AG11">
        <f t="shared" si="6"/>
        <v>503284375</v>
      </c>
      <c r="AH11">
        <f t="shared" si="7"/>
        <v>27680640625</v>
      </c>
      <c r="AI11">
        <f t="shared" si="8"/>
        <v>1522435234375</v>
      </c>
      <c r="AJ11">
        <f t="shared" si="9"/>
        <v>83733937890625</v>
      </c>
      <c r="AK11">
        <f t="shared" si="10"/>
        <v>4605366583984375</v>
      </c>
      <c r="AL11">
        <f t="shared" si="11"/>
        <v>2.5329516211914064E+17</v>
      </c>
      <c r="AM11">
        <f t="shared" si="12"/>
        <v>1.3931233916552735E+19</v>
      </c>
      <c r="AN11">
        <f t="shared" si="13"/>
        <v>7.6621786541040035E+20</v>
      </c>
      <c r="AO11">
        <f t="shared" si="14"/>
        <v>4.2141982597572024E+22</v>
      </c>
      <c r="AP11">
        <f t="shared" si="15"/>
        <v>2.3178090428664613E+24</v>
      </c>
      <c r="AQ11">
        <f t="shared" si="16"/>
        <v>1.2747949735765537E+26</v>
      </c>
      <c r="AR11">
        <f t="shared" si="17"/>
        <v>7.0113723546710453E+27</v>
      </c>
      <c r="AS11">
        <f t="shared" si="18"/>
        <v>3.8562547950690749E+29</v>
      </c>
      <c r="AT11">
        <f t="shared" si="19"/>
        <v>2.1209401372879913E+31</v>
      </c>
      <c r="AU11">
        <f t="shared" si="20"/>
        <v>1.1665170755083951E+33</v>
      </c>
      <c r="AV11">
        <f t="shared" si="21"/>
        <v>6.4158439152961735E+34</v>
      </c>
      <c r="AW11">
        <f t="shared" si="22"/>
        <v>3.5287141534128953E+36</v>
      </c>
      <c r="AX11">
        <f t="shared" si="23"/>
        <v>1.9407927843770923E+38</v>
      </c>
      <c r="AY11">
        <f t="shared" si="24"/>
        <v>1.0674360314074008E+40</v>
      </c>
      <c r="AZ11">
        <f t="shared" si="25"/>
        <v>5.8708981727407046E+41</v>
      </c>
      <c r="BA11">
        <f>'INGRESO DE DATOS'!B8</f>
        <v>8</v>
      </c>
      <c r="BB11">
        <f t="shared" si="1"/>
        <v>440</v>
      </c>
      <c r="BC11">
        <f t="shared" si="26"/>
        <v>24200</v>
      </c>
      <c r="BD11">
        <f t="shared" si="27"/>
        <v>1331000</v>
      </c>
      <c r="BE11">
        <f t="shared" si="28"/>
        <v>73205000</v>
      </c>
      <c r="BF11">
        <f t="shared" si="29"/>
        <v>4026275000</v>
      </c>
      <c r="BG11">
        <f t="shared" si="30"/>
        <v>221445125000</v>
      </c>
      <c r="BH11">
        <f t="shared" si="31"/>
        <v>12179481875000</v>
      </c>
      <c r="BI11">
        <f t="shared" si="32"/>
        <v>669871503125000</v>
      </c>
      <c r="BJ11">
        <f t="shared" si="33"/>
        <v>3.6842932671875E+16</v>
      </c>
      <c r="BK11">
        <f t="shared" si="34"/>
        <v>2.0263612969531251E+18</v>
      </c>
      <c r="BL11">
        <f t="shared" si="35"/>
        <v>1.1144987133242188E+20</v>
      </c>
      <c r="BM11">
        <f t="shared" si="36"/>
        <v>6.1297429232832028E+21</v>
      </c>
      <c r="BN11">
        <f t="shared" si="40"/>
        <v>8.5883346920018084</v>
      </c>
      <c r="BO11">
        <f t="shared" si="37"/>
        <v>0.669421487603306</v>
      </c>
      <c r="BP11">
        <f t="shared" si="2"/>
        <v>5.2829693339673883E-2</v>
      </c>
      <c r="BQ11">
        <f t="shared" si="38"/>
        <v>-0.58833469200180843</v>
      </c>
      <c r="BR11">
        <f t="shared" si="39"/>
        <v>0.34613770981286279</v>
      </c>
    </row>
    <row r="12" spans="1:70">
      <c r="L12" s="63">
        <f>$BF$5</f>
        <v>123100393474</v>
      </c>
      <c r="M12" s="39">
        <f>$AR$5</f>
        <v>3.4781605591867382E+30</v>
      </c>
      <c r="N12" s="39">
        <f>$AQ$5</f>
        <v>4.6613881837492098E+28</v>
      </c>
      <c r="O12" s="39">
        <f>$AP$5</f>
        <v>6.2701584820619147E+26</v>
      </c>
      <c r="P12" s="39">
        <f>$AO$5</f>
        <v>8.4708966672821023E+24</v>
      </c>
      <c r="Q12" s="39">
        <f>$AN$5</f>
        <v>1.1503166289706361E+23</v>
      </c>
      <c r="R12" s="39">
        <f>$AM$5</f>
        <v>1.5716684413122047E+21</v>
      </c>
      <c r="S12" s="39">
        <f>$AL$5</f>
        <v>2.162994034885931E+19</v>
      </c>
      <c r="T12" s="39">
        <f>$AK$5</f>
        <v>3.0024635741202643E+17</v>
      </c>
      <c r="U12" s="39">
        <f>$AJ$5</f>
        <v>4210038387792135</v>
      </c>
      <c r="V12" s="39">
        <f>$AI$5</f>
        <v>59732129675791</v>
      </c>
      <c r="W12" s="39">
        <f>$AH$5</f>
        <v>859047860295</v>
      </c>
      <c r="X12" s="39">
        <f>$AG$5</f>
        <v>12545691535</v>
      </c>
      <c r="AC12">
        <f>'INGRESO DE DATOS'!A9</f>
        <v>58</v>
      </c>
      <c r="AD12">
        <f t="shared" si="3"/>
        <v>3364</v>
      </c>
      <c r="AE12">
        <f t="shared" si="4"/>
        <v>195112</v>
      </c>
      <c r="AF12">
        <f t="shared" si="5"/>
        <v>11316496</v>
      </c>
      <c r="AG12">
        <f t="shared" si="6"/>
        <v>656356768</v>
      </c>
      <c r="AH12">
        <f t="shared" si="7"/>
        <v>38068692544</v>
      </c>
      <c r="AI12">
        <f t="shared" si="8"/>
        <v>2207984167552</v>
      </c>
      <c r="AJ12">
        <f t="shared" si="9"/>
        <v>128063081718016</v>
      </c>
      <c r="AK12">
        <f t="shared" si="10"/>
        <v>7427658739644928</v>
      </c>
      <c r="AL12">
        <f t="shared" si="11"/>
        <v>4.3080420689940582E+17</v>
      </c>
      <c r="AM12">
        <f t="shared" si="12"/>
        <v>2.4986644000165536E+19</v>
      </c>
      <c r="AN12">
        <f t="shared" si="13"/>
        <v>1.4492253520096013E+21</v>
      </c>
      <c r="AO12">
        <f t="shared" si="14"/>
        <v>8.4055070416556861E+22</v>
      </c>
      <c r="AP12">
        <f t="shared" si="15"/>
        <v>4.8751940841602985E+24</v>
      </c>
      <c r="AQ12">
        <f t="shared" si="16"/>
        <v>2.827612568812973E+26</v>
      </c>
      <c r="AR12">
        <f t="shared" si="17"/>
        <v>1.6400152899115245E+28</v>
      </c>
      <c r="AS12">
        <f t="shared" si="18"/>
        <v>9.5120886814868421E+29</v>
      </c>
      <c r="AT12">
        <f t="shared" si="19"/>
        <v>5.5170114352623687E+31</v>
      </c>
      <c r="AU12">
        <f t="shared" si="20"/>
        <v>3.1998666324521737E+33</v>
      </c>
      <c r="AV12">
        <f t="shared" si="21"/>
        <v>1.8559226468222609E+35</v>
      </c>
      <c r="AW12">
        <f t="shared" si="22"/>
        <v>1.0764351351569112E+37</v>
      </c>
      <c r="AX12">
        <f t="shared" si="23"/>
        <v>6.2433237839100849E+38</v>
      </c>
      <c r="AY12">
        <f t="shared" si="24"/>
        <v>3.6211277946678495E+40</v>
      </c>
      <c r="AZ12">
        <f t="shared" si="25"/>
        <v>2.1002541209073526E+42</v>
      </c>
      <c r="BA12">
        <f>'INGRESO DE DATOS'!B9</f>
        <v>7</v>
      </c>
      <c r="BB12">
        <f t="shared" si="1"/>
        <v>406</v>
      </c>
      <c r="BC12">
        <f t="shared" si="26"/>
        <v>23548</v>
      </c>
      <c r="BD12">
        <f t="shared" si="27"/>
        <v>1365784</v>
      </c>
      <c r="BE12">
        <f t="shared" si="28"/>
        <v>79215472</v>
      </c>
      <c r="BF12">
        <f t="shared" si="29"/>
        <v>4594497376</v>
      </c>
      <c r="BG12">
        <f t="shared" si="30"/>
        <v>266480847808</v>
      </c>
      <c r="BH12">
        <f t="shared" si="31"/>
        <v>15455889172864</v>
      </c>
      <c r="BI12">
        <f t="shared" si="32"/>
        <v>896441572026112</v>
      </c>
      <c r="BJ12">
        <f t="shared" si="33"/>
        <v>5.1993611177514496E+16</v>
      </c>
      <c r="BK12">
        <f t="shared" si="34"/>
        <v>3.0156294482958408E+18</v>
      </c>
      <c r="BL12">
        <f t="shared" si="35"/>
        <v>1.7490650800115876E+20</v>
      </c>
      <c r="BM12">
        <f t="shared" si="36"/>
        <v>1.0144577464067208E+22</v>
      </c>
      <c r="BN12">
        <f t="shared" si="40"/>
        <v>7.8852817264269106</v>
      </c>
      <c r="BO12">
        <f t="shared" si="37"/>
        <v>3.3057851239669427</v>
      </c>
      <c r="BP12">
        <f t="shared" si="2"/>
        <v>0.87030254842756871</v>
      </c>
      <c r="BQ12">
        <f t="shared" si="38"/>
        <v>-0.88528172642691061</v>
      </c>
      <c r="BR12">
        <f t="shared" si="39"/>
        <v>0.78372373514541138</v>
      </c>
    </row>
    <row r="13" spans="1:70">
      <c r="L13" s="63">
        <f>$BE$5</f>
        <v>1795576924</v>
      </c>
      <c r="M13" s="39">
        <f>$AQ$5</f>
        <v>4.6613881837492098E+28</v>
      </c>
      <c r="N13" s="39">
        <f>$AP$5</f>
        <v>6.2701584820619147E+26</v>
      </c>
      <c r="O13" s="39">
        <f>$AO$5</f>
        <v>8.4708966672821023E+24</v>
      </c>
      <c r="P13" s="39">
        <f>$AN$5</f>
        <v>1.1503166289706361E+23</v>
      </c>
      <c r="Q13" s="39">
        <f>$AM$5</f>
        <v>1.5716684413122047E+21</v>
      </c>
      <c r="R13" s="39">
        <f>$AL$5</f>
        <v>2.162994034885931E+19</v>
      </c>
      <c r="S13" s="39">
        <f>$AK$5</f>
        <v>3.0024635741202643E+17</v>
      </c>
      <c r="T13" s="39">
        <f>$AJ$5</f>
        <v>4210038387792135</v>
      </c>
      <c r="U13" s="39">
        <f>$AI$5</f>
        <v>59732129675791</v>
      </c>
      <c r="V13" s="39">
        <f>$AH$5</f>
        <v>859047860295</v>
      </c>
      <c r="W13" s="39">
        <f>$AG$5</f>
        <v>12545691535</v>
      </c>
      <c r="X13" s="39">
        <f>$AF$5</f>
        <v>186368535</v>
      </c>
      <c r="AC13">
        <f>'INGRESO DE DATOS'!A10</f>
        <v>77</v>
      </c>
      <c r="AD13">
        <f t="shared" si="3"/>
        <v>5929</v>
      </c>
      <c r="AE13">
        <f t="shared" si="4"/>
        <v>456533</v>
      </c>
      <c r="AF13">
        <f t="shared" si="5"/>
        <v>35153041</v>
      </c>
      <c r="AG13">
        <f t="shared" si="6"/>
        <v>2706784157</v>
      </c>
      <c r="AH13">
        <f t="shared" si="7"/>
        <v>208422380089</v>
      </c>
      <c r="AI13">
        <f t="shared" si="8"/>
        <v>16048523266853</v>
      </c>
      <c r="AJ13">
        <f t="shared" si="9"/>
        <v>1235736291547681</v>
      </c>
      <c r="AK13">
        <f t="shared" si="10"/>
        <v>9.515169444917144E+16</v>
      </c>
      <c r="AL13">
        <f t="shared" si="11"/>
        <v>7.3266804725862011E+18</v>
      </c>
      <c r="AM13">
        <f t="shared" si="12"/>
        <v>5.6415439638913745E+20</v>
      </c>
      <c r="AN13">
        <f t="shared" si="13"/>
        <v>4.3439888521963585E+22</v>
      </c>
      <c r="AO13">
        <f t="shared" si="14"/>
        <v>3.3448714161911961E+24</v>
      </c>
      <c r="AP13">
        <f t="shared" si="15"/>
        <v>2.5755509904672209E+26</v>
      </c>
      <c r="AQ13">
        <f t="shared" si="16"/>
        <v>1.9831742626597599E+28</v>
      </c>
      <c r="AR13">
        <f t="shared" si="17"/>
        <v>1.5270441822480153E+30</v>
      </c>
      <c r="AS13">
        <f t="shared" si="18"/>
        <v>1.1758240203309717E+32</v>
      </c>
      <c r="AT13">
        <f t="shared" si="19"/>
        <v>9.0538449565484828E+33</v>
      </c>
      <c r="AU13">
        <f t="shared" si="20"/>
        <v>6.9714606165423311E+35</v>
      </c>
      <c r="AV13">
        <f t="shared" si="21"/>
        <v>5.368024674737595E+37</v>
      </c>
      <c r="AW13">
        <f t="shared" si="22"/>
        <v>4.1333789995479482E+39</v>
      </c>
      <c r="AX13">
        <f t="shared" si="23"/>
        <v>3.1827018296519204E+41</v>
      </c>
      <c r="AY13">
        <f t="shared" si="24"/>
        <v>2.4506804088319789E+43</v>
      </c>
      <c r="AZ13">
        <f t="shared" si="25"/>
        <v>1.8870239148006234E+45</v>
      </c>
      <c r="BA13">
        <f>'INGRESO DE DATOS'!B10</f>
        <v>10</v>
      </c>
      <c r="BB13">
        <f t="shared" si="1"/>
        <v>770</v>
      </c>
      <c r="BC13">
        <f t="shared" si="26"/>
        <v>59290</v>
      </c>
      <c r="BD13">
        <f t="shared" si="27"/>
        <v>4565330</v>
      </c>
      <c r="BE13">
        <f t="shared" si="28"/>
        <v>351530410</v>
      </c>
      <c r="BF13">
        <f t="shared" si="29"/>
        <v>27067841570</v>
      </c>
      <c r="BG13">
        <f t="shared" si="30"/>
        <v>2084223800890</v>
      </c>
      <c r="BH13">
        <f t="shared" si="31"/>
        <v>160485232668530</v>
      </c>
      <c r="BI13">
        <f t="shared" si="32"/>
        <v>1.235736291547681E+16</v>
      </c>
      <c r="BJ13">
        <f t="shared" si="33"/>
        <v>9.5151694449171443E+17</v>
      </c>
      <c r="BK13">
        <f t="shared" si="34"/>
        <v>7.3266804725862007E+19</v>
      </c>
      <c r="BL13">
        <f t="shared" si="35"/>
        <v>5.641543963891374E+21</v>
      </c>
      <c r="BM13">
        <f t="shared" si="36"/>
        <v>4.3439888521963585E+23</v>
      </c>
      <c r="BN13">
        <f t="shared" si="40"/>
        <v>9.9746207654825412</v>
      </c>
      <c r="BO13">
        <f t="shared" si="37"/>
        <v>1.3966942148760326</v>
      </c>
      <c r="BP13">
        <f t="shared" si="2"/>
        <v>1.3373510794547048</v>
      </c>
      <c r="BQ13">
        <f t="shared" si="38"/>
        <v>2.5379234517458826E-2</v>
      </c>
      <c r="BR13">
        <f t="shared" si="39"/>
        <v>6.4410554469217359E-4</v>
      </c>
    </row>
    <row r="14" spans="1:70">
      <c r="L14" s="63">
        <f>$BD$5</f>
        <v>26626546</v>
      </c>
      <c r="M14" s="39">
        <f>$AP$5</f>
        <v>6.2701584820619147E+26</v>
      </c>
      <c r="N14" s="39">
        <f>$AO$5</f>
        <v>8.4708966672821023E+24</v>
      </c>
      <c r="O14" s="39">
        <f>$AN$5</f>
        <v>1.1503166289706361E+23</v>
      </c>
      <c r="P14" s="39">
        <f>$AM$5</f>
        <v>1.5716684413122047E+21</v>
      </c>
      <c r="Q14" s="39">
        <f>$AL$5</f>
        <v>2.162994034885931E+19</v>
      </c>
      <c r="R14" s="39">
        <f>$AK$5</f>
        <v>3.0024635741202643E+17</v>
      </c>
      <c r="S14" s="39">
        <f>$AJ$5</f>
        <v>4210038387792135</v>
      </c>
      <c r="T14" s="39">
        <f>$AI$5</f>
        <v>59732129675791</v>
      </c>
      <c r="U14" s="39">
        <f>$AH$5</f>
        <v>859047860295</v>
      </c>
      <c r="V14" s="39">
        <f>$AG$5</f>
        <v>12545691535</v>
      </c>
      <c r="W14" s="39">
        <f>$AF$5</f>
        <v>186368535</v>
      </c>
      <c r="X14" s="39">
        <f>$AE$5</f>
        <v>2820151</v>
      </c>
      <c r="AC14">
        <f>'INGRESO DE DATOS'!A11</f>
        <v>57</v>
      </c>
      <c r="AD14">
        <f>POWER(AC14,2)</f>
        <v>3249</v>
      </c>
      <c r="AE14">
        <f>POWER(AC14,3)</f>
        <v>185193</v>
      </c>
      <c r="AF14">
        <f>POWER(AC14,4)</f>
        <v>10556001</v>
      </c>
      <c r="AG14">
        <f>POWER(AC14,5)</f>
        <v>601692057</v>
      </c>
      <c r="AH14">
        <f>POWER(AC14,6)</f>
        <v>34296447249</v>
      </c>
      <c r="AI14">
        <f>POWER(AC14,7)</f>
        <v>1954897493193</v>
      </c>
      <c r="AJ14">
        <f>POWER(AC14,8)</f>
        <v>111429157112001</v>
      </c>
      <c r="AK14">
        <f>POWER(AC14,9)</f>
        <v>6351461955384057</v>
      </c>
      <c r="AL14">
        <f>POWER(AC14,10)</f>
        <v>3.6203333145689126E+17</v>
      </c>
      <c r="AM14">
        <f>POWER(AC14,11)</f>
        <v>2.0635899893042803E+19</v>
      </c>
      <c r="AN14">
        <f>POWER(AC14,12)</f>
        <v>1.1762462939034397E+21</v>
      </c>
      <c r="AO14">
        <f>POWER(AC14,13)</f>
        <v>6.7046038752496057E+22</v>
      </c>
      <c r="AP14">
        <f>POWER(AC14,14)</f>
        <v>3.8216242088922757E+24</v>
      </c>
      <c r="AQ14">
        <f>POWER(AC14,15)</f>
        <v>2.1783257990685972E+26</v>
      </c>
      <c r="AR14">
        <f>POWER(AC14,16)</f>
        <v>1.2416457054691002E+28</v>
      </c>
      <c r="AS14">
        <f>POWER(AC14,17)</f>
        <v>7.0773805211738711E+29</v>
      </c>
      <c r="AT14">
        <f>POWER(AC14,18)</f>
        <v>4.0341068970691065E+31</v>
      </c>
      <c r="AU14">
        <f>POWER(AC14,19)</f>
        <v>2.2994409313293909E+33</v>
      </c>
      <c r="AV14">
        <f>POWER(AC14,20)</f>
        <v>1.3106813308577528E+35</v>
      </c>
      <c r="AW14">
        <f>POWER(AC14,21)</f>
        <v>7.4708835858891906E+36</v>
      </c>
      <c r="AX14">
        <f>POWER(AC14,22)</f>
        <v>4.2584036439568388E+38</v>
      </c>
      <c r="AY14">
        <f>POWER(AC14,23)</f>
        <v>2.4272900770553982E+40</v>
      </c>
      <c r="AZ14">
        <f>POWER(AC14,24)</f>
        <v>1.3835553439215769E+42</v>
      </c>
      <c r="BA14">
        <f>'INGRESO DE DATOS'!B11</f>
        <v>9</v>
      </c>
      <c r="BB14">
        <f t="shared" si="1"/>
        <v>513</v>
      </c>
      <c r="BC14">
        <f>AD14*BA14</f>
        <v>29241</v>
      </c>
      <c r="BD14">
        <f>AE14*BA14</f>
        <v>1666737</v>
      </c>
      <c r="BE14">
        <f>AF14*BA14</f>
        <v>95004009</v>
      </c>
      <c r="BF14">
        <f>AG14*BA14</f>
        <v>5415228513</v>
      </c>
      <c r="BG14">
        <f>AH14*BA14</f>
        <v>308668025241</v>
      </c>
      <c r="BH14">
        <f>AI14*BA14</f>
        <v>17594077438737</v>
      </c>
      <c r="BI14">
        <f>AJ14*BA14</f>
        <v>1002862414008009</v>
      </c>
      <c r="BJ14">
        <f>AK14*BA14</f>
        <v>5.7163157598456512E+16</v>
      </c>
      <c r="BK14">
        <f>AL14*BA14</f>
        <v>3.2582999831120215E+18</v>
      </c>
      <c r="BL14">
        <f>AM14*BA14</f>
        <v>1.8572309903738523E+20</v>
      </c>
      <c r="BM14">
        <f>AN14*BA14</f>
        <v>1.0586216645130956E+22</v>
      </c>
      <c r="BN14">
        <f t="shared" si="40"/>
        <v>8.6692499946220778</v>
      </c>
      <c r="BO14">
        <f>POWER((BA14-$AE$2),2)</f>
        <v>3.305785123966936E-2</v>
      </c>
      <c r="BP14">
        <f t="shared" si="2"/>
        <v>2.2180682837498931E-2</v>
      </c>
      <c r="BQ14">
        <f t="shared" si="38"/>
        <v>0.33075000537792221</v>
      </c>
      <c r="BR14">
        <f t="shared" si="39"/>
        <v>0.10939556605749556</v>
      </c>
    </row>
    <row r="15" spans="1:70">
      <c r="L15" s="63">
        <f>$BC$5</f>
        <v>401968</v>
      </c>
      <c r="M15" s="39">
        <f>$AO$5</f>
        <v>8.4708966672821023E+24</v>
      </c>
      <c r="N15" s="39">
        <f>$AN$5</f>
        <v>1.1503166289706361E+23</v>
      </c>
      <c r="O15" s="39">
        <f>$AM$5</f>
        <v>1.5716684413122047E+21</v>
      </c>
      <c r="P15" s="39">
        <f>$AL$5</f>
        <v>2.162994034885931E+19</v>
      </c>
      <c r="Q15" s="39">
        <f>$AK$5</f>
        <v>3.0024635741202643E+17</v>
      </c>
      <c r="R15" s="39">
        <f>$AJ$5</f>
        <v>4210038387792135</v>
      </c>
      <c r="S15" s="39">
        <f>$AI$5</f>
        <v>59732129675791</v>
      </c>
      <c r="T15" s="39">
        <f>$AH$5</f>
        <v>859047860295</v>
      </c>
      <c r="U15" s="39">
        <f>$AG$5</f>
        <v>12545691535</v>
      </c>
      <c r="V15" s="39">
        <f>$AF$5</f>
        <v>186368535</v>
      </c>
      <c r="W15" s="39">
        <f>$AE$5</f>
        <v>2820151</v>
      </c>
      <c r="X15" s="39">
        <f>$AD$5</f>
        <v>43515</v>
      </c>
      <c r="AC15">
        <f>'INGRESO DE DATOS'!A12</f>
        <v>56</v>
      </c>
      <c r="AD15">
        <f>POWER(AC15,2)</f>
        <v>3136</v>
      </c>
      <c r="AE15">
        <f>POWER(AC15,3)</f>
        <v>175616</v>
      </c>
      <c r="AF15">
        <f>POWER(AC15,4)</f>
        <v>9834496</v>
      </c>
      <c r="AG15">
        <f>POWER(AC15,5)</f>
        <v>550731776</v>
      </c>
      <c r="AH15">
        <f>POWER(AC15,6)</f>
        <v>30840979456</v>
      </c>
      <c r="AI15">
        <f>POWER(AC15,7)</f>
        <v>1727094849536</v>
      </c>
      <c r="AJ15">
        <f>POWER(AC15,8)</f>
        <v>96717311574016</v>
      </c>
      <c r="AK15">
        <f>POWER(AC15,9)</f>
        <v>5416169448144896</v>
      </c>
      <c r="AL15">
        <f>POWER(AC15,10)</f>
        <v>3.0330548909611418E+17</v>
      </c>
      <c r="AM15">
        <f>POWER(AC15,11)</f>
        <v>1.6985107389382394E+19</v>
      </c>
      <c r="AN15">
        <f>POWER(AC15,12)</f>
        <v>9.5116601380541406E+20</v>
      </c>
      <c r="AO15">
        <f>POWER(AC15,13)</f>
        <v>5.3265296773103187E+22</v>
      </c>
      <c r="AP15">
        <f>POWER(AC15,14)</f>
        <v>2.9828566192937785E+24</v>
      </c>
      <c r="AQ15">
        <f>POWER(AC15,15)</f>
        <v>1.6703997068045159E+26</v>
      </c>
      <c r="AR15">
        <f>POWER(AC15,16)</f>
        <v>9.3542383581052893E+27</v>
      </c>
      <c r="AS15">
        <f>POWER(AC15,17)</f>
        <v>5.238373480538962E+29</v>
      </c>
      <c r="AT15">
        <f>POWER(AC15,18)</f>
        <v>2.9334891491018187E+31</v>
      </c>
      <c r="AU15">
        <f>POWER(AC15,19)</f>
        <v>1.6427539234970186E+33</v>
      </c>
      <c r="AV15">
        <f>POWER(AC15,20)</f>
        <v>9.1994219715833034E+34</v>
      </c>
      <c r="AW15">
        <f>POWER(AC15,21)</f>
        <v>5.1516763040866502E+36</v>
      </c>
      <c r="AX15">
        <f>POWER(AC15,22)</f>
        <v>2.8849387302885242E+38</v>
      </c>
      <c r="AY15">
        <f>POWER(AC15,23)</f>
        <v>1.6155656889615733E+40</v>
      </c>
      <c r="AZ15">
        <f>POWER(AC15,24)</f>
        <v>9.047167858184811E+41</v>
      </c>
      <c r="BA15">
        <f>'INGRESO DE DATOS'!B12</f>
        <v>10</v>
      </c>
      <c r="BB15">
        <f t="shared" si="1"/>
        <v>560</v>
      </c>
      <c r="BC15">
        <f>AD15*BA15</f>
        <v>31360</v>
      </c>
      <c r="BD15">
        <f>AE15*BA15</f>
        <v>1756160</v>
      </c>
      <c r="BE15">
        <f>AF15*BA15</f>
        <v>98344960</v>
      </c>
      <c r="BF15">
        <f>AG15*BA15</f>
        <v>5507317760</v>
      </c>
      <c r="BG15">
        <f>AH15*BA15</f>
        <v>308409794560</v>
      </c>
      <c r="BH15">
        <f>AI15*BA15</f>
        <v>17270948495360</v>
      </c>
      <c r="BI15">
        <f>AJ15*BA15</f>
        <v>967173115740160</v>
      </c>
      <c r="BJ15">
        <f>AK15*BA15</f>
        <v>5.416169448144896E+16</v>
      </c>
      <c r="BK15">
        <f>AL15*BA15</f>
        <v>3.0330548909611418E+18</v>
      </c>
      <c r="BL15">
        <f>AM15*BA15</f>
        <v>1.6985107389382394E+20</v>
      </c>
      <c r="BM15">
        <f>AN15*BA15</f>
        <v>9.5116601380541406E+21</v>
      </c>
      <c r="BN15">
        <f>($Y$17*AN15)+($Y$45*AM15)+($Y$73*AL15)+($Y$101*AK15)+($Y$129*AJ15)+($Y$157*AI15)+($Y$185*AH15)+($Y$213*AG15)+($Y$241*AF15)+($Y$269*AE15)+($Y$297*AD15)+($Y$325*AC15)+$Y$353</f>
        <v>8.9736411407939158</v>
      </c>
      <c r="BO15">
        <f>POWER((BA15-$AE$2),2)</f>
        <v>1.3966942148760326</v>
      </c>
      <c r="BP15">
        <f>POWER(BN15-$AE$3,2)</f>
        <v>2.4167606447626406E-2</v>
      </c>
      <c r="BQ15">
        <f>BA15-BN15</f>
        <v>1.0263588592060842</v>
      </c>
      <c r="BR15">
        <f>POWER(BQ15,2)</f>
        <v>1.0534125078708145</v>
      </c>
    </row>
    <row r="16" spans="1:70">
      <c r="L16" s="63">
        <f>$BB$5</f>
        <v>6184</v>
      </c>
      <c r="M16" s="39">
        <f>$AN$5</f>
        <v>1.1503166289706361E+23</v>
      </c>
      <c r="N16" s="39">
        <f>$AM$5</f>
        <v>1.5716684413122047E+21</v>
      </c>
      <c r="O16" s="39">
        <f>$AL$5</f>
        <v>2.162994034885931E+19</v>
      </c>
      <c r="P16" s="39">
        <f>$AK$5</f>
        <v>3.0024635741202643E+17</v>
      </c>
      <c r="Q16" s="39">
        <f>$AJ$5</f>
        <v>4210038387792135</v>
      </c>
      <c r="R16" s="39">
        <f>$AI$5</f>
        <v>59732129675791</v>
      </c>
      <c r="S16" s="39">
        <f>$AH$5</f>
        <v>859047860295</v>
      </c>
      <c r="T16" s="39">
        <f>$AG$5</f>
        <v>12545691535</v>
      </c>
      <c r="U16" s="39">
        <f>$AF$5</f>
        <v>186368535</v>
      </c>
      <c r="V16" s="39">
        <f>$AE$5</f>
        <v>2820151</v>
      </c>
      <c r="W16" s="39">
        <f>$AD$5</f>
        <v>43515</v>
      </c>
      <c r="X16" s="39">
        <f>$AC$5</f>
        <v>685</v>
      </c>
      <c r="AC16">
        <f>'INGRESO DE DATOS'!A13</f>
        <v>51</v>
      </c>
      <c r="AD16">
        <f>POWER(AC16,2)</f>
        <v>2601</v>
      </c>
      <c r="AE16">
        <f>POWER(AC16,3)</f>
        <v>132651</v>
      </c>
      <c r="AF16">
        <f>POWER(AC16,4)</f>
        <v>6765201</v>
      </c>
      <c r="AG16">
        <f>POWER(AC16,5)</f>
        <v>345025251</v>
      </c>
      <c r="AH16">
        <f>POWER(AC16,6)</f>
        <v>17596287801</v>
      </c>
      <c r="AI16">
        <f>POWER(AC16,7)</f>
        <v>897410677851</v>
      </c>
      <c r="AJ16">
        <f>POWER(AC16,8)</f>
        <v>45767944570401</v>
      </c>
      <c r="AK16">
        <f>POWER(AC16,9)</f>
        <v>2334165173090451</v>
      </c>
      <c r="AL16">
        <f>POWER(AC16,10)</f>
        <v>1.1904242382761301E+17</v>
      </c>
      <c r="AM16">
        <f>POWER(AC16,11)</f>
        <v>6.0711636152082627E+18</v>
      </c>
      <c r="AN16">
        <f>POWER(AC16,12)</f>
        <v>3.0962934437562142E+20</v>
      </c>
      <c r="AO16">
        <f>POWER(AC16,13)</f>
        <v>1.5791096563156692E+22</v>
      </c>
      <c r="AP16">
        <f>POWER(AC16,14)</f>
        <v>8.0534592472099134E+23</v>
      </c>
      <c r="AQ16">
        <f>POWER(AC16,15)</f>
        <v>4.1072642160770559E+25</v>
      </c>
      <c r="AR16">
        <f>POWER(AC16,16)</f>
        <v>2.0947047501992984E+27</v>
      </c>
      <c r="AS16">
        <f>POWER(AC16,17)</f>
        <v>1.0682994226016422E+29</v>
      </c>
      <c r="AT16">
        <f>POWER(AC16,18)</f>
        <v>5.4483270552683748E+30</v>
      </c>
      <c r="AU16">
        <f>POWER(AC16,19)</f>
        <v>2.7786467981868713E+32</v>
      </c>
      <c r="AV16">
        <f>POWER(AC16,20)</f>
        <v>1.4171098670753045E+34</v>
      </c>
      <c r="AW16">
        <f>POWER(AC16,21)</f>
        <v>7.2272603220840523E+35</v>
      </c>
      <c r="AX16">
        <f>POWER(AC16,22)</f>
        <v>3.6859027642628665E+37</v>
      </c>
      <c r="AY16">
        <f>POWER(AC16,23)</f>
        <v>1.8798104097740619E+39</v>
      </c>
      <c r="AZ16">
        <f>POWER(AC16,24)</f>
        <v>9.5870330898477158E+40</v>
      </c>
      <c r="BA16">
        <f>'INGRESO DE DATOS'!B13</f>
        <v>6</v>
      </c>
      <c r="BB16">
        <f t="shared" si="1"/>
        <v>306</v>
      </c>
      <c r="BC16">
        <f>AD16*BA16</f>
        <v>15606</v>
      </c>
      <c r="BD16">
        <f>AE16*BA16</f>
        <v>795906</v>
      </c>
      <c r="BE16">
        <f>AF16*BA16</f>
        <v>40591206</v>
      </c>
      <c r="BF16">
        <f>AG16*BA16</f>
        <v>2070151506</v>
      </c>
      <c r="BG16">
        <f>AH16*BA16</f>
        <v>105577726806</v>
      </c>
      <c r="BH16">
        <f>AI16*BA16</f>
        <v>5384464067106</v>
      </c>
      <c r="BI16">
        <f>AJ16*BA16</f>
        <v>274607667422406</v>
      </c>
      <c r="BJ16">
        <f>AK16*BA16</f>
        <v>1.4004991038542706E+16</v>
      </c>
      <c r="BK16">
        <f>AL16*BA16</f>
        <v>7.1425454296567808E+17</v>
      </c>
      <c r="BL16">
        <f>AM16*BA16</f>
        <v>3.6426981691249574E+19</v>
      </c>
      <c r="BM16">
        <f>AN16*BA16</f>
        <v>1.8577760662537285E+21</v>
      </c>
      <c r="BN16">
        <f>($Y$17*AN16)+($Y$45*AM16)+($Y$73*AL16)+($Y$101*AK16)+($Y$129*AJ16)+($Y$157*AI16)+($Y$185*AH16)+($Y$213*AG16)+($Y$241*AF16)+($Y$269*AE16)+($Y$297*AD16)+($Y$325*AC16)+$Y$353</f>
        <v>5.9623812108184211</v>
      </c>
      <c r="BO16">
        <f>POWER((BA16-$AE$2),2)</f>
        <v>7.9421487603305794</v>
      </c>
      <c r="BP16">
        <f>POWER(BN16-$AE$3,2)</f>
        <v>8.1555970087052199</v>
      </c>
      <c r="BQ16">
        <f>BA16-BN16</f>
        <v>3.7618789181578904E-2</v>
      </c>
      <c r="BR16">
        <f>POWER(BQ16,2)</f>
        <v>1.415173299488078E-3</v>
      </c>
    </row>
    <row r="17" spans="12:70" ht="15.75" thickBot="1">
      <c r="L17" s="71">
        <f>$BA$5</f>
        <v>97</v>
      </c>
      <c r="M17" s="70">
        <f>$AM$5</f>
        <v>1.5716684413122047E+21</v>
      </c>
      <c r="N17" s="70">
        <f>$AL$5</f>
        <v>2.162994034885931E+19</v>
      </c>
      <c r="O17" s="70">
        <f>$AK$5</f>
        <v>3.0024635741202643E+17</v>
      </c>
      <c r="P17" s="70">
        <f>$AJ$5</f>
        <v>4210038387792135</v>
      </c>
      <c r="Q17" s="70">
        <f>$AI$5</f>
        <v>59732129675791</v>
      </c>
      <c r="R17" s="70">
        <f>$AH$5</f>
        <v>859047860295</v>
      </c>
      <c r="S17" s="70">
        <f>$AG$5</f>
        <v>12545691535</v>
      </c>
      <c r="T17" s="70">
        <f>$AF$5</f>
        <v>186368535</v>
      </c>
      <c r="U17" s="70">
        <f>$AE$5</f>
        <v>2820151</v>
      </c>
      <c r="V17" s="70">
        <f>$AD$5</f>
        <v>43515</v>
      </c>
      <c r="W17" s="70">
        <f>$AC$5</f>
        <v>685</v>
      </c>
      <c r="X17" s="70">
        <f>$AC$2</f>
        <v>11</v>
      </c>
      <c r="Y17" s="16" t="str">
        <f>[1]!xDiv([1]!xMatDet(L5:X17),[1]!xMatDet(L18:X30))</f>
        <v>-5.16166158636775202865952954856E-17</v>
      </c>
      <c r="AC17">
        <f>'INGRESO DE DATOS'!A14</f>
        <v>76</v>
      </c>
      <c r="AD17">
        <f>POWER(AC17,2)</f>
        <v>5776</v>
      </c>
      <c r="AE17">
        <f>POWER(AC17,3)</f>
        <v>438976</v>
      </c>
      <c r="AF17">
        <f>POWER(AC17,4)</f>
        <v>33362176</v>
      </c>
      <c r="AG17">
        <f>POWER(AC17,5)</f>
        <v>2535525376</v>
      </c>
      <c r="AH17">
        <f>POWER(AC17,6)</f>
        <v>192699928576</v>
      </c>
      <c r="AI17">
        <f>POWER(AC17,7)</f>
        <v>14645194571776</v>
      </c>
      <c r="AJ17">
        <f>POWER(AC17,8)</f>
        <v>1113034787454976</v>
      </c>
      <c r="AK17">
        <f>POWER(AC17,9)</f>
        <v>8.4590643846578176E+16</v>
      </c>
      <c r="AL17">
        <f>POWER(AC17,10)</f>
        <v>6.4288889323399414E+18</v>
      </c>
      <c r="AM17">
        <f>POWER(AC17,11)</f>
        <v>4.8859555885783554E+20</v>
      </c>
      <c r="AN17">
        <f>POWER(AC17,12)</f>
        <v>3.7133262473195501E+22</v>
      </c>
      <c r="AO17">
        <f>POWER(AC17,13)</f>
        <v>2.8221279479628579E+24</v>
      </c>
      <c r="AP17">
        <f>POWER(AC17,14)</f>
        <v>2.1448172404517721E+26</v>
      </c>
      <c r="AQ17">
        <f>POWER(AC17,15)</f>
        <v>1.6300611027433469E+28</v>
      </c>
      <c r="AR17">
        <f>POWER(AC17,16)</f>
        <v>1.2388464380849436E+30</v>
      </c>
      <c r="AS17">
        <f>POWER(AC17,17)</f>
        <v>9.415232929445572E+31</v>
      </c>
      <c r="AT17">
        <f>POWER(AC17,18)</f>
        <v>7.1555770263786346E+33</v>
      </c>
      <c r="AU17">
        <f>POWER(AC17,19)</f>
        <v>5.4382385400477621E+35</v>
      </c>
      <c r="AV17">
        <f>POWER(AC17,20)</f>
        <v>4.1330612904362993E+37</v>
      </c>
      <c r="AW17">
        <f>POWER(AC17,21)</f>
        <v>3.1411265807315876E+39</v>
      </c>
      <c r="AX17">
        <f>POWER(AC17,22)</f>
        <v>2.3872562013560062E+41</v>
      </c>
      <c r="AY17">
        <f>POWER(AC17,23)</f>
        <v>1.8143147130305648E+43</v>
      </c>
      <c r="AZ17">
        <f>POWER(AC17,24)</f>
        <v>1.3788791819032292E+45</v>
      </c>
      <c r="BA17">
        <f>'INGRESO DE DATOS'!B14</f>
        <v>12</v>
      </c>
      <c r="BB17">
        <f t="shared" si="1"/>
        <v>912</v>
      </c>
      <c r="BC17">
        <f>AD17*BA17</f>
        <v>69312</v>
      </c>
      <c r="BD17">
        <f>AE17*BA17</f>
        <v>5267712</v>
      </c>
      <c r="BE17">
        <f>AF17*BA17</f>
        <v>400346112</v>
      </c>
      <c r="BF17">
        <f>AG17*BA17</f>
        <v>30426304512</v>
      </c>
      <c r="BG17">
        <f>AH17*BA17</f>
        <v>2312399142912</v>
      </c>
      <c r="BH17">
        <f>AI17*BA17</f>
        <v>175742334861312</v>
      </c>
      <c r="BI17">
        <f>AJ17*BA17</f>
        <v>1.3356417449459712E+16</v>
      </c>
      <c r="BJ17">
        <f>AK17*BA17</f>
        <v>1.0150877261589381E+18</v>
      </c>
      <c r="BK17">
        <f>AL17*BA17</f>
        <v>7.7146667188079297E+19</v>
      </c>
      <c r="BL17">
        <f>AM17*BA17</f>
        <v>5.8631467062940265E+21</v>
      </c>
      <c r="BM17">
        <f>AN17*BA17</f>
        <v>4.4559914967834602E+23</v>
      </c>
      <c r="BN17">
        <f>($Y$17*AN17)+($Y$45*AM17)+($Y$73*AL17)+($Y$101*AK17)+($Y$129*AJ17)+($Y$157*AI17)+($Y$185*AH17)+($Y$213*AG17)+($Y$241*AF17)+($Y$269*AE17)+($Y$297*AD17)+($Y$325*AC17)+$Y$353</f>
        <v>12.045678388269152</v>
      </c>
      <c r="BO17">
        <f>POWER((BA17-$AE$2),2)</f>
        <v>10.12396694214876</v>
      </c>
      <c r="BP17">
        <f>POWER(BN17-$AE$3,2)</f>
        <v>10.416734223293508</v>
      </c>
      <c r="BQ17">
        <f>BA17-BN17</f>
        <v>-4.5678388269152492E-2</v>
      </c>
      <c r="BR17">
        <f>POWER(BQ17,2)</f>
        <v>2.086515154867448E-3</v>
      </c>
    </row>
    <row r="18" spans="12:70">
      <c r="L18" s="39">
        <f>$AZ$5</f>
        <v>3.6297512399329361E+45</v>
      </c>
      <c r="M18" s="39">
        <f>$AY$5</f>
        <v>4.7884147900470993E+43</v>
      </c>
      <c r="N18" s="39">
        <f>$AX$5</f>
        <v>6.3242912419945786E+41</v>
      </c>
      <c r="O18" s="39">
        <f>$AW$5</f>
        <v>8.3638183359412491E+39</v>
      </c>
      <c r="P18" s="39">
        <f>$AV$5</f>
        <v>1.1077700566821677E+38</v>
      </c>
      <c r="Q18" s="39">
        <f>$AU$5</f>
        <v>1.4697437693587362E+36</v>
      </c>
      <c r="R18" s="39">
        <f>$AT$5</f>
        <v>1.9538613311576207E+34</v>
      </c>
      <c r="S18" s="39">
        <f>$AS$5</f>
        <v>2.6034054115613975E+32</v>
      </c>
      <c r="T18" s="39">
        <f>$AR$5</f>
        <v>3.4781605591867382E+30</v>
      </c>
      <c r="U18" s="39">
        <f>$AQ$5</f>
        <v>4.6613881837492098E+28</v>
      </c>
      <c r="V18" s="39">
        <f>$AP$5</f>
        <v>6.2701584820619147E+26</v>
      </c>
      <c r="W18" s="39">
        <f>$AO$5</f>
        <v>8.4708966672821023E+24</v>
      </c>
      <c r="X18" s="39">
        <f>$AN$5</f>
        <v>1.1503166289706361E+23</v>
      </c>
    </row>
    <row r="19" spans="12:70">
      <c r="L19" s="39">
        <f>$AY$5</f>
        <v>4.7884147900470993E+43</v>
      </c>
      <c r="M19" s="39">
        <f>$AX$5</f>
        <v>6.3242912419945786E+41</v>
      </c>
      <c r="N19" s="39">
        <f>$AW$5</f>
        <v>8.3638183359412491E+39</v>
      </c>
      <c r="O19" s="39">
        <f>$AV$5</f>
        <v>1.1077700566821677E+38</v>
      </c>
      <c r="P19" s="39">
        <f>$AU$5</f>
        <v>1.4697437693587362E+36</v>
      </c>
      <c r="Q19" s="39">
        <f>$AT$5</f>
        <v>1.9538613311576207E+34</v>
      </c>
      <c r="R19" s="39">
        <f>$AS$5</f>
        <v>2.6034054115613975E+32</v>
      </c>
      <c r="S19" s="39">
        <f>$AR$5</f>
        <v>3.4781605591867382E+30</v>
      </c>
      <c r="T19" s="39">
        <f>$AQ$5</f>
        <v>4.6613881837492098E+28</v>
      </c>
      <c r="U19" s="39">
        <f>$AP$5</f>
        <v>6.2701584820619147E+26</v>
      </c>
      <c r="V19" s="39">
        <f>$AO$5</f>
        <v>8.4708966672821023E+24</v>
      </c>
      <c r="W19" s="39">
        <f>$AN$5</f>
        <v>1.1503166289706361E+23</v>
      </c>
      <c r="X19" s="39">
        <f>$AM$5</f>
        <v>1.5716684413122047E+21</v>
      </c>
    </row>
    <row r="20" spans="12:70">
      <c r="L20" s="39">
        <f>$AX$5</f>
        <v>6.3242912419945786E+41</v>
      </c>
      <c r="M20" s="39">
        <f>$AW$5</f>
        <v>8.3638183359412491E+39</v>
      </c>
      <c r="N20" s="39">
        <f>$AV$5</f>
        <v>1.1077700566821677E+38</v>
      </c>
      <c r="O20" s="39">
        <f>$AU$5</f>
        <v>1.4697437693587362E+36</v>
      </c>
      <c r="P20" s="39">
        <f>$AT$5</f>
        <v>1.9538613311576207E+34</v>
      </c>
      <c r="Q20" s="39">
        <f>$AS$5</f>
        <v>2.6034054115613975E+32</v>
      </c>
      <c r="R20" s="39">
        <f>$AR$5</f>
        <v>3.4781605591867382E+30</v>
      </c>
      <c r="S20" s="39">
        <f>$AQ$5</f>
        <v>4.6613881837492098E+28</v>
      </c>
      <c r="T20" s="39">
        <f>$AP$5</f>
        <v>6.2701584820619147E+26</v>
      </c>
      <c r="U20" s="39">
        <f>$AO$5</f>
        <v>8.4708966672821023E+24</v>
      </c>
      <c r="V20" s="39">
        <f>$AN$5</f>
        <v>1.1503166289706361E+23</v>
      </c>
      <c r="W20" s="39">
        <f>$AM$5</f>
        <v>1.5716684413122047E+21</v>
      </c>
      <c r="X20" s="39">
        <f>$AL$5</f>
        <v>2.162994034885931E+19</v>
      </c>
      <c r="Z20" s="22"/>
    </row>
    <row r="21" spans="12:70">
      <c r="L21" s="39">
        <f>$AW$5</f>
        <v>8.3638183359412491E+39</v>
      </c>
      <c r="M21" s="39">
        <f>$AV$5</f>
        <v>1.1077700566821677E+38</v>
      </c>
      <c r="N21" s="39">
        <f>$AU$5</f>
        <v>1.4697437693587362E+36</v>
      </c>
      <c r="O21" s="39">
        <f>$AT$5</f>
        <v>1.9538613311576207E+34</v>
      </c>
      <c r="P21" s="39">
        <f>$AS$5</f>
        <v>2.6034054115613975E+32</v>
      </c>
      <c r="Q21" s="39">
        <f>$AR$5</f>
        <v>3.4781605591867382E+30</v>
      </c>
      <c r="R21" s="39">
        <f>$AQ$5</f>
        <v>4.6613881837492098E+28</v>
      </c>
      <c r="S21" s="39">
        <f>$AP$5</f>
        <v>6.2701584820619147E+26</v>
      </c>
      <c r="T21" s="39">
        <f>$AO$5</f>
        <v>8.4708966672821023E+24</v>
      </c>
      <c r="U21" s="39">
        <f>$AN$5</f>
        <v>1.1503166289706361E+23</v>
      </c>
      <c r="V21" s="39">
        <f>$AM$5</f>
        <v>1.5716684413122047E+21</v>
      </c>
      <c r="W21" s="39">
        <f>$AL$5</f>
        <v>2.162994034885931E+19</v>
      </c>
      <c r="X21" s="39">
        <f>$AK$5</f>
        <v>3.0024635741202643E+17</v>
      </c>
    </row>
    <row r="22" spans="12:70">
      <c r="L22" s="39">
        <f>$AV$5</f>
        <v>1.1077700566821677E+38</v>
      </c>
      <c r="M22" s="39">
        <f>$AU$5</f>
        <v>1.4697437693587362E+36</v>
      </c>
      <c r="N22" s="39">
        <f>$AT$5</f>
        <v>1.9538613311576207E+34</v>
      </c>
      <c r="O22" s="39">
        <f>$AS$5</f>
        <v>2.6034054115613975E+32</v>
      </c>
      <c r="P22" s="39">
        <f>$AR$5</f>
        <v>3.4781605591867382E+30</v>
      </c>
      <c r="Q22" s="39">
        <f>$AQ$5</f>
        <v>4.6613881837492098E+28</v>
      </c>
      <c r="R22" s="39">
        <f>$AP$5</f>
        <v>6.2701584820619147E+26</v>
      </c>
      <c r="S22" s="39">
        <f>$AO$5</f>
        <v>8.4708966672821023E+24</v>
      </c>
      <c r="T22" s="39">
        <f>$AN$5</f>
        <v>1.1503166289706361E+23</v>
      </c>
      <c r="U22" s="39">
        <f>$AM$5</f>
        <v>1.5716684413122047E+21</v>
      </c>
      <c r="V22" s="39">
        <f>$AL$5</f>
        <v>2.162994034885931E+19</v>
      </c>
      <c r="W22" s="39">
        <f>$AK$5</f>
        <v>3.0024635741202643E+17</v>
      </c>
      <c r="X22" s="39">
        <f>$AJ$5</f>
        <v>4210038387792135</v>
      </c>
    </row>
    <row r="23" spans="12:70">
      <c r="L23" s="39">
        <f>$AU$5</f>
        <v>1.4697437693587362E+36</v>
      </c>
      <c r="M23" s="39">
        <f>$AT$5</f>
        <v>1.9538613311576207E+34</v>
      </c>
      <c r="N23" s="39">
        <f>$AS$5</f>
        <v>2.6034054115613975E+32</v>
      </c>
      <c r="O23" s="39">
        <f>$AR$5</f>
        <v>3.4781605591867382E+30</v>
      </c>
      <c r="P23" s="39">
        <f>$AQ$5</f>
        <v>4.6613881837492098E+28</v>
      </c>
      <c r="Q23" s="39">
        <f>$AP$5</f>
        <v>6.2701584820619147E+26</v>
      </c>
      <c r="R23" s="39">
        <f>$AO$5</f>
        <v>8.4708966672821023E+24</v>
      </c>
      <c r="S23" s="39">
        <f>$AN$5</f>
        <v>1.1503166289706361E+23</v>
      </c>
      <c r="T23" s="39">
        <f>$AM$5</f>
        <v>1.5716684413122047E+21</v>
      </c>
      <c r="U23" s="39">
        <f>$AL$5</f>
        <v>2.162994034885931E+19</v>
      </c>
      <c r="V23" s="39">
        <f>$AK$5</f>
        <v>3.0024635741202643E+17</v>
      </c>
      <c r="W23" s="39">
        <f>$AJ$5</f>
        <v>4210038387792135</v>
      </c>
      <c r="X23" s="39">
        <f>$AI$5</f>
        <v>59732129675791</v>
      </c>
    </row>
    <row r="24" spans="12:70">
      <c r="L24" s="39">
        <f>$AT$5</f>
        <v>1.9538613311576207E+34</v>
      </c>
      <c r="M24" s="39">
        <f>$AS$5</f>
        <v>2.6034054115613975E+32</v>
      </c>
      <c r="N24" s="39">
        <f>$AR$5</f>
        <v>3.4781605591867382E+30</v>
      </c>
      <c r="O24" s="39">
        <f>$AQ$5</f>
        <v>4.6613881837492098E+28</v>
      </c>
      <c r="P24" s="39">
        <f>$AP$5</f>
        <v>6.2701584820619147E+26</v>
      </c>
      <c r="Q24" s="39">
        <f>$AO$5</f>
        <v>8.4708966672821023E+24</v>
      </c>
      <c r="R24" s="39">
        <f>$AN$5</f>
        <v>1.1503166289706361E+23</v>
      </c>
      <c r="S24" s="39">
        <f>$AM$5</f>
        <v>1.5716684413122047E+21</v>
      </c>
      <c r="T24" s="39">
        <f>$AL$5</f>
        <v>2.162994034885931E+19</v>
      </c>
      <c r="U24" s="39">
        <f>$AK$5</f>
        <v>3.0024635741202643E+17</v>
      </c>
      <c r="V24" s="39">
        <f>$AJ$5</f>
        <v>4210038387792135</v>
      </c>
      <c r="W24" s="39">
        <f>$AI$5</f>
        <v>59732129675791</v>
      </c>
      <c r="X24" s="39">
        <f>$AH$5</f>
        <v>859047860295</v>
      </c>
    </row>
    <row r="25" spans="12:70">
      <c r="L25" s="39">
        <f>$AS$5</f>
        <v>2.6034054115613975E+32</v>
      </c>
      <c r="M25" s="39">
        <f>$AR$5</f>
        <v>3.4781605591867382E+30</v>
      </c>
      <c r="N25" s="39">
        <f>$AQ$5</f>
        <v>4.6613881837492098E+28</v>
      </c>
      <c r="O25" s="39">
        <f>$AP$5</f>
        <v>6.2701584820619147E+26</v>
      </c>
      <c r="P25" s="39">
        <f>$AO$5</f>
        <v>8.4708966672821023E+24</v>
      </c>
      <c r="Q25" s="39">
        <f>$AN$5</f>
        <v>1.1503166289706361E+23</v>
      </c>
      <c r="R25" s="39">
        <f>$AM$5</f>
        <v>1.5716684413122047E+21</v>
      </c>
      <c r="S25" s="39">
        <f>$AL$5</f>
        <v>2.162994034885931E+19</v>
      </c>
      <c r="T25" s="39">
        <f>$AK$5</f>
        <v>3.0024635741202643E+17</v>
      </c>
      <c r="U25" s="39">
        <f>$AJ$5</f>
        <v>4210038387792135</v>
      </c>
      <c r="V25" s="39">
        <f>$AI$5</f>
        <v>59732129675791</v>
      </c>
      <c r="W25" s="39">
        <f>$AH$5</f>
        <v>859047860295</v>
      </c>
      <c r="X25" s="39">
        <f>$AG$5</f>
        <v>12545691535</v>
      </c>
    </row>
    <row r="26" spans="12:70">
      <c r="L26" s="39">
        <f>$AR$5</f>
        <v>3.4781605591867382E+30</v>
      </c>
      <c r="M26" s="39">
        <f>$AQ$5</f>
        <v>4.6613881837492098E+28</v>
      </c>
      <c r="N26" s="39">
        <f>$AP$5</f>
        <v>6.2701584820619147E+26</v>
      </c>
      <c r="O26" s="39">
        <f>$AO$5</f>
        <v>8.4708966672821023E+24</v>
      </c>
      <c r="P26" s="39">
        <f>$AN$5</f>
        <v>1.1503166289706361E+23</v>
      </c>
      <c r="Q26" s="39">
        <f>$AM$5</f>
        <v>1.5716684413122047E+21</v>
      </c>
      <c r="R26" s="39">
        <f>$AL$5</f>
        <v>2.162994034885931E+19</v>
      </c>
      <c r="S26" s="39">
        <f>$AK$5</f>
        <v>3.0024635741202643E+17</v>
      </c>
      <c r="T26" s="39">
        <f>$AJ$5</f>
        <v>4210038387792135</v>
      </c>
      <c r="U26" s="39">
        <f>$AI$5</f>
        <v>59732129675791</v>
      </c>
      <c r="V26" s="39">
        <f>$AH$5</f>
        <v>859047860295</v>
      </c>
      <c r="W26" s="39">
        <f>$AG$5</f>
        <v>12545691535</v>
      </c>
      <c r="X26" s="39">
        <f>$AF$5</f>
        <v>186368535</v>
      </c>
    </row>
    <row r="27" spans="12:70">
      <c r="L27" s="39">
        <f>$AQ$5</f>
        <v>4.6613881837492098E+28</v>
      </c>
      <c r="M27" s="39">
        <f>$AP$5</f>
        <v>6.2701584820619147E+26</v>
      </c>
      <c r="N27" s="39">
        <f>$AO$5</f>
        <v>8.4708966672821023E+24</v>
      </c>
      <c r="O27" s="39">
        <f>$AN$5</f>
        <v>1.1503166289706361E+23</v>
      </c>
      <c r="P27" s="39">
        <f>$AM$5</f>
        <v>1.5716684413122047E+21</v>
      </c>
      <c r="Q27" s="39">
        <f>$AL$5</f>
        <v>2.162994034885931E+19</v>
      </c>
      <c r="R27" s="39">
        <f>$AK$5</f>
        <v>3.0024635741202643E+17</v>
      </c>
      <c r="S27" s="39">
        <f>$AJ$5</f>
        <v>4210038387792135</v>
      </c>
      <c r="T27" s="39">
        <f>$AI$5</f>
        <v>59732129675791</v>
      </c>
      <c r="U27" s="39">
        <f>$AH$5</f>
        <v>859047860295</v>
      </c>
      <c r="V27" s="39">
        <f>$AG$5</f>
        <v>12545691535</v>
      </c>
      <c r="W27" s="39">
        <f>$AF$5</f>
        <v>186368535</v>
      </c>
      <c r="X27" s="39">
        <f>$AE$5</f>
        <v>2820151</v>
      </c>
    </row>
    <row r="28" spans="12:70">
      <c r="L28" s="39">
        <f>$AP$5</f>
        <v>6.2701584820619147E+26</v>
      </c>
      <c r="M28" s="39">
        <f>$AO$5</f>
        <v>8.4708966672821023E+24</v>
      </c>
      <c r="N28" s="39">
        <f>$AN$5</f>
        <v>1.1503166289706361E+23</v>
      </c>
      <c r="O28" s="39">
        <f>$AM$5</f>
        <v>1.5716684413122047E+21</v>
      </c>
      <c r="P28" s="39">
        <f>$AL$5</f>
        <v>2.162994034885931E+19</v>
      </c>
      <c r="Q28" s="39">
        <f>$AK$5</f>
        <v>3.0024635741202643E+17</v>
      </c>
      <c r="R28" s="39">
        <f>$AJ$5</f>
        <v>4210038387792135</v>
      </c>
      <c r="S28" s="39">
        <f>$AI$5</f>
        <v>59732129675791</v>
      </c>
      <c r="T28" s="39">
        <f>$AH$5</f>
        <v>859047860295</v>
      </c>
      <c r="U28" s="39">
        <f>$AG$5</f>
        <v>12545691535</v>
      </c>
      <c r="V28" s="39">
        <f>$AF$5</f>
        <v>186368535</v>
      </c>
      <c r="W28" s="39">
        <f>$AE$5</f>
        <v>2820151</v>
      </c>
      <c r="X28" s="39">
        <f>$AD$5</f>
        <v>43515</v>
      </c>
    </row>
    <row r="29" spans="12:70">
      <c r="L29" s="39">
        <f>$AO$5</f>
        <v>8.4708966672821023E+24</v>
      </c>
      <c r="M29" s="39">
        <f>$AN$5</f>
        <v>1.1503166289706361E+23</v>
      </c>
      <c r="N29" s="39">
        <f>$AM$5</f>
        <v>1.5716684413122047E+21</v>
      </c>
      <c r="O29" s="39">
        <f>$AL$5</f>
        <v>2.162994034885931E+19</v>
      </c>
      <c r="P29" s="39">
        <f>$AK$5</f>
        <v>3.0024635741202643E+17</v>
      </c>
      <c r="Q29" s="39">
        <f>$AJ$5</f>
        <v>4210038387792135</v>
      </c>
      <c r="R29" s="39">
        <f>$AI$5</f>
        <v>59732129675791</v>
      </c>
      <c r="S29" s="39">
        <f>$AH$5</f>
        <v>859047860295</v>
      </c>
      <c r="T29" s="39">
        <f>$AG$5</f>
        <v>12545691535</v>
      </c>
      <c r="U29" s="39">
        <f>$AF$5</f>
        <v>186368535</v>
      </c>
      <c r="V29" s="39">
        <f>$AE$5</f>
        <v>2820151</v>
      </c>
      <c r="W29" s="39">
        <f>$AD$5</f>
        <v>43515</v>
      </c>
      <c r="X29" s="39">
        <f>$AC$5</f>
        <v>685</v>
      </c>
    </row>
    <row r="30" spans="12:70">
      <c r="L30" s="39">
        <f>$AN$5</f>
        <v>1.1503166289706361E+23</v>
      </c>
      <c r="M30" s="39">
        <f>$AM$5</f>
        <v>1.5716684413122047E+21</v>
      </c>
      <c r="N30" s="39">
        <f>$AL$5</f>
        <v>2.162994034885931E+19</v>
      </c>
      <c r="O30" s="39">
        <f>$AK$5</f>
        <v>3.0024635741202643E+17</v>
      </c>
      <c r="P30" s="39">
        <f>$AJ$5</f>
        <v>4210038387792135</v>
      </c>
      <c r="Q30" s="39">
        <f>$AI$5</f>
        <v>59732129675791</v>
      </c>
      <c r="R30" s="39">
        <f>$AH$5</f>
        <v>859047860295</v>
      </c>
      <c r="S30" s="39">
        <f>$AG$5</f>
        <v>12545691535</v>
      </c>
      <c r="T30" s="39">
        <f>$AF$5</f>
        <v>186368535</v>
      </c>
      <c r="U30" s="39">
        <f>$AE$5</f>
        <v>2820151</v>
      </c>
      <c r="V30" s="39">
        <f>$AD$5</f>
        <v>43515</v>
      </c>
      <c r="W30" s="39">
        <f>$AC$5</f>
        <v>685</v>
      </c>
      <c r="X30" s="39">
        <f>$AC$2</f>
        <v>11</v>
      </c>
    </row>
    <row r="31" spans="12:70"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</row>
    <row r="32" spans="12:70"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</row>
    <row r="33" spans="12:25">
      <c r="L33" s="39">
        <f>$AZ$5</f>
        <v>3.6297512399329361E+45</v>
      </c>
      <c r="M33" s="63">
        <f>$BM$5</f>
        <v>1.2130612287806382E+24</v>
      </c>
      <c r="N33" s="39">
        <f>$AX$5</f>
        <v>6.3242912419945786E+41</v>
      </c>
      <c r="O33" s="39">
        <f>$AW$5</f>
        <v>8.3638183359412491E+39</v>
      </c>
      <c r="P33" s="39">
        <f>$AV$5</f>
        <v>1.1077700566821677E+38</v>
      </c>
      <c r="Q33" s="39">
        <f>$AU$5</f>
        <v>1.4697437693587362E+36</v>
      </c>
      <c r="R33" s="39">
        <f>$AT$5</f>
        <v>1.9538613311576207E+34</v>
      </c>
      <c r="S33" s="39">
        <f>$AS$5</f>
        <v>2.6034054115613975E+32</v>
      </c>
      <c r="T33" s="39">
        <f>$AR$5</f>
        <v>3.4781605591867382E+30</v>
      </c>
      <c r="U33" s="39">
        <f>$AQ$5</f>
        <v>4.6613881837492098E+28</v>
      </c>
      <c r="V33" s="39">
        <f>$AP$5</f>
        <v>6.2701584820619147E+26</v>
      </c>
      <c r="W33" s="39">
        <f>$AO$5</f>
        <v>8.4708966672821023E+24</v>
      </c>
      <c r="X33" s="39">
        <f>$AN$5</f>
        <v>1.1503166289706361E+23</v>
      </c>
    </row>
    <row r="34" spans="12:25">
      <c r="L34" s="39">
        <f>$AY$5</f>
        <v>4.7884147900470993E+43</v>
      </c>
      <c r="M34" s="63">
        <f>$BL$5</f>
        <v>1.6483612613248043E+22</v>
      </c>
      <c r="N34" s="39">
        <f>$AW$5</f>
        <v>8.3638183359412491E+39</v>
      </c>
      <c r="O34" s="39">
        <f>$AV$5</f>
        <v>1.1077700566821677E+38</v>
      </c>
      <c r="P34" s="39">
        <f>$AU$5</f>
        <v>1.4697437693587362E+36</v>
      </c>
      <c r="Q34" s="39">
        <f>$AT$5</f>
        <v>1.9538613311576207E+34</v>
      </c>
      <c r="R34" s="39">
        <f>$AS$5</f>
        <v>2.6034054115613975E+32</v>
      </c>
      <c r="S34" s="39">
        <f>$AR$5</f>
        <v>3.4781605591867382E+30</v>
      </c>
      <c r="T34" s="39">
        <f>$AQ$5</f>
        <v>4.6613881837492098E+28</v>
      </c>
      <c r="U34" s="39">
        <f>$AP$5</f>
        <v>6.2701584820619147E+26</v>
      </c>
      <c r="V34" s="39">
        <f>$AO$5</f>
        <v>8.4708966672821023E+24</v>
      </c>
      <c r="W34" s="39">
        <f>$AN$5</f>
        <v>1.1503166289706361E+23</v>
      </c>
      <c r="X34" s="39">
        <f>$AM$5</f>
        <v>1.5716684413122047E+21</v>
      </c>
    </row>
    <row r="35" spans="12:25">
      <c r="L35" s="39">
        <f>$AX$5</f>
        <v>6.3242912419945786E+41</v>
      </c>
      <c r="M35" s="63">
        <f>$BK$5</f>
        <v>2.2533742029544515E+20</v>
      </c>
      <c r="N35" s="39">
        <f>$AV$5</f>
        <v>1.1077700566821677E+38</v>
      </c>
      <c r="O35" s="39">
        <f>$AU$5</f>
        <v>1.4697437693587362E+36</v>
      </c>
      <c r="P35" s="39">
        <f>$AT$5</f>
        <v>1.9538613311576207E+34</v>
      </c>
      <c r="Q35" s="39">
        <f>$AS$5</f>
        <v>2.6034054115613975E+32</v>
      </c>
      <c r="R35" s="39">
        <f>$AR$5</f>
        <v>3.4781605591867382E+30</v>
      </c>
      <c r="S35" s="39">
        <f>$AQ$5</f>
        <v>4.6613881837492098E+28</v>
      </c>
      <c r="T35" s="39">
        <f>$AP$5</f>
        <v>6.2701584820619147E+26</v>
      </c>
      <c r="U35" s="39">
        <f>$AO$5</f>
        <v>8.4708966672821023E+24</v>
      </c>
      <c r="V35" s="39">
        <f>$AN$5</f>
        <v>1.1503166289706361E+23</v>
      </c>
      <c r="W35" s="39">
        <f>$AM$5</f>
        <v>1.5716684413122047E+21</v>
      </c>
      <c r="X35" s="39">
        <f>$AL$5</f>
        <v>2.162994034885931E+19</v>
      </c>
    </row>
    <row r="36" spans="12:25">
      <c r="L36" s="39">
        <f>$AW$5</f>
        <v>8.3638183359412491E+39</v>
      </c>
      <c r="M36" s="63">
        <f>$BJ$5</f>
        <v>3.1024417127888937E+18</v>
      </c>
      <c r="N36" s="39">
        <f>$AU$5</f>
        <v>1.4697437693587362E+36</v>
      </c>
      <c r="O36" s="39">
        <f>$AT$5</f>
        <v>1.9538613311576207E+34</v>
      </c>
      <c r="P36" s="39">
        <f>$AS$5</f>
        <v>2.6034054115613975E+32</v>
      </c>
      <c r="Q36" s="39">
        <f>$AR$5</f>
        <v>3.4781605591867382E+30</v>
      </c>
      <c r="R36" s="39">
        <f>$AQ$5</f>
        <v>4.6613881837492098E+28</v>
      </c>
      <c r="S36" s="39">
        <f>$AP$5</f>
        <v>6.2701584820619147E+26</v>
      </c>
      <c r="T36" s="39">
        <f>$AO$5</f>
        <v>8.4708966672821023E+24</v>
      </c>
      <c r="U36" s="39">
        <f>$AN$5</f>
        <v>1.1503166289706361E+23</v>
      </c>
      <c r="V36" s="39">
        <f>$AM$5</f>
        <v>1.5716684413122047E+21</v>
      </c>
      <c r="W36" s="39">
        <f>$AL$5</f>
        <v>2.162994034885931E+19</v>
      </c>
      <c r="X36" s="39">
        <f>$AK$5</f>
        <v>3.0024635741202643E+17</v>
      </c>
    </row>
    <row r="37" spans="12:25">
      <c r="L37" s="39">
        <f>$AV$5</f>
        <v>1.1077700566821677E+38</v>
      </c>
      <c r="M37" s="63">
        <f>$BI$5</f>
        <v>4.3074374358992288E+16</v>
      </c>
      <c r="N37" s="39">
        <f>$AT$5</f>
        <v>1.9538613311576207E+34</v>
      </c>
      <c r="O37" s="39">
        <f>$AS$5</f>
        <v>2.6034054115613975E+32</v>
      </c>
      <c r="P37" s="39">
        <f>$AR$5</f>
        <v>3.4781605591867382E+30</v>
      </c>
      <c r="Q37" s="39">
        <f>$AQ$5</f>
        <v>4.6613881837492098E+28</v>
      </c>
      <c r="R37" s="39">
        <f>$AP$5</f>
        <v>6.2701584820619147E+26</v>
      </c>
      <c r="S37" s="39">
        <f>$AO$5</f>
        <v>8.4708966672821023E+24</v>
      </c>
      <c r="T37" s="39">
        <f>$AN$5</f>
        <v>1.1503166289706361E+23</v>
      </c>
      <c r="U37" s="39">
        <f>$AM$5</f>
        <v>1.5716684413122047E+21</v>
      </c>
      <c r="V37" s="39">
        <f>$AL$5</f>
        <v>2.162994034885931E+19</v>
      </c>
      <c r="W37" s="39">
        <f>$AK$5</f>
        <v>3.0024635741202643E+17</v>
      </c>
      <c r="X37" s="39">
        <f>$AJ$5</f>
        <v>4210038387792135</v>
      </c>
    </row>
    <row r="38" spans="12:25">
      <c r="L38" s="39">
        <f>$AU$5</f>
        <v>1.4697437693587362E+36</v>
      </c>
      <c r="M38" s="63">
        <f>$BH$5</f>
        <v>603964096749226</v>
      </c>
      <c r="N38" s="39">
        <f>$AS$5</f>
        <v>2.6034054115613975E+32</v>
      </c>
      <c r="O38" s="39">
        <f>$AR$5</f>
        <v>3.4781605591867382E+30</v>
      </c>
      <c r="P38" s="39">
        <f>$AQ$5</f>
        <v>4.6613881837492098E+28</v>
      </c>
      <c r="Q38" s="39">
        <f>$AP$5</f>
        <v>6.2701584820619147E+26</v>
      </c>
      <c r="R38" s="39">
        <f>$AO$5</f>
        <v>8.4708966672821023E+24</v>
      </c>
      <c r="S38" s="39">
        <f>$AN$5</f>
        <v>1.1503166289706361E+23</v>
      </c>
      <c r="T38" s="39">
        <f>$AM$5</f>
        <v>1.5716684413122047E+21</v>
      </c>
      <c r="U38" s="39">
        <f>$AL$5</f>
        <v>2.162994034885931E+19</v>
      </c>
      <c r="V38" s="39">
        <f>$AK$5</f>
        <v>3.0024635741202643E+17</v>
      </c>
      <c r="W38" s="39">
        <f>$AJ$5</f>
        <v>4210038387792135</v>
      </c>
      <c r="X38" s="39">
        <f>$AI$5</f>
        <v>59732129675791</v>
      </c>
    </row>
    <row r="39" spans="12:25">
      <c r="L39" s="39">
        <f>$AT$5</f>
        <v>1.9538613311576207E+34</v>
      </c>
      <c r="M39" s="63">
        <f>$BG$5</f>
        <v>8565991486948</v>
      </c>
      <c r="N39" s="39">
        <f>$AR$5</f>
        <v>3.4781605591867382E+30</v>
      </c>
      <c r="O39" s="39">
        <f>$AQ$5</f>
        <v>4.6613881837492098E+28</v>
      </c>
      <c r="P39" s="39">
        <f>$AP$5</f>
        <v>6.2701584820619147E+26</v>
      </c>
      <c r="Q39" s="39">
        <f>$AO$5</f>
        <v>8.4708966672821023E+24</v>
      </c>
      <c r="R39" s="39">
        <f>$AN$5</f>
        <v>1.1503166289706361E+23</v>
      </c>
      <c r="S39" s="39">
        <f>$AM$5</f>
        <v>1.5716684413122047E+21</v>
      </c>
      <c r="T39" s="39">
        <f>$AL$5</f>
        <v>2.162994034885931E+19</v>
      </c>
      <c r="U39" s="39">
        <f>$AK$5</f>
        <v>3.0024635741202643E+17</v>
      </c>
      <c r="V39" s="39">
        <f>$AJ$5</f>
        <v>4210038387792135</v>
      </c>
      <c r="W39" s="39">
        <f>$AI$5</f>
        <v>59732129675791</v>
      </c>
      <c r="X39" s="39">
        <f>$AH$5</f>
        <v>859047860295</v>
      </c>
    </row>
    <row r="40" spans="12:25">
      <c r="L40" s="39">
        <f>$AS$5</f>
        <v>2.6034054115613975E+32</v>
      </c>
      <c r="M40" s="63">
        <f>$BF$5</f>
        <v>123100393474</v>
      </c>
      <c r="N40" s="39">
        <f>$AQ$5</f>
        <v>4.6613881837492098E+28</v>
      </c>
      <c r="O40" s="39">
        <f>$AP$5</f>
        <v>6.2701584820619147E+26</v>
      </c>
      <c r="P40" s="39">
        <f>$AO$5</f>
        <v>8.4708966672821023E+24</v>
      </c>
      <c r="Q40" s="39">
        <f>$AN$5</f>
        <v>1.1503166289706361E+23</v>
      </c>
      <c r="R40" s="39">
        <f>$AM$5</f>
        <v>1.5716684413122047E+21</v>
      </c>
      <c r="S40" s="39">
        <f>$AL$5</f>
        <v>2.162994034885931E+19</v>
      </c>
      <c r="T40" s="39">
        <f>$AK$5</f>
        <v>3.0024635741202643E+17</v>
      </c>
      <c r="U40" s="39">
        <f>$AJ$5</f>
        <v>4210038387792135</v>
      </c>
      <c r="V40" s="39">
        <f>$AI$5</f>
        <v>59732129675791</v>
      </c>
      <c r="W40" s="39">
        <f>$AH$5</f>
        <v>859047860295</v>
      </c>
      <c r="X40" s="39">
        <f>$AG$5</f>
        <v>12545691535</v>
      </c>
    </row>
    <row r="41" spans="12:25">
      <c r="L41" s="39">
        <f>$AR$5</f>
        <v>3.4781605591867382E+30</v>
      </c>
      <c r="M41" s="63">
        <f>$BE$5</f>
        <v>1795576924</v>
      </c>
      <c r="N41" s="39">
        <f>$AP$5</f>
        <v>6.2701584820619147E+26</v>
      </c>
      <c r="O41" s="39">
        <f>$AO$5</f>
        <v>8.4708966672821023E+24</v>
      </c>
      <c r="P41" s="39">
        <f>$AN$5</f>
        <v>1.1503166289706361E+23</v>
      </c>
      <c r="Q41" s="39">
        <f>$AM$5</f>
        <v>1.5716684413122047E+21</v>
      </c>
      <c r="R41" s="39">
        <f>$AL$5</f>
        <v>2.162994034885931E+19</v>
      </c>
      <c r="S41" s="39">
        <f>$AK$5</f>
        <v>3.0024635741202643E+17</v>
      </c>
      <c r="T41" s="39">
        <f>$AJ$5</f>
        <v>4210038387792135</v>
      </c>
      <c r="U41" s="39">
        <f>$AI$5</f>
        <v>59732129675791</v>
      </c>
      <c r="V41" s="39">
        <f>$AH$5</f>
        <v>859047860295</v>
      </c>
      <c r="W41" s="39">
        <f>$AG$5</f>
        <v>12545691535</v>
      </c>
      <c r="X41" s="39">
        <f>$AF$5</f>
        <v>186368535</v>
      </c>
    </row>
    <row r="42" spans="12:25">
      <c r="L42" s="39">
        <f>$AQ$5</f>
        <v>4.6613881837492098E+28</v>
      </c>
      <c r="M42" s="63">
        <f>$BD$5</f>
        <v>26626546</v>
      </c>
      <c r="N42" s="39">
        <f>$AO$5</f>
        <v>8.4708966672821023E+24</v>
      </c>
      <c r="O42" s="39">
        <f>$AN$5</f>
        <v>1.1503166289706361E+23</v>
      </c>
      <c r="P42" s="39">
        <f>$AM$5</f>
        <v>1.5716684413122047E+21</v>
      </c>
      <c r="Q42" s="39">
        <f>$AL$5</f>
        <v>2.162994034885931E+19</v>
      </c>
      <c r="R42" s="39">
        <f>$AK$5</f>
        <v>3.0024635741202643E+17</v>
      </c>
      <c r="S42" s="39">
        <f>$AJ$5</f>
        <v>4210038387792135</v>
      </c>
      <c r="T42" s="39">
        <f>$AI$5</f>
        <v>59732129675791</v>
      </c>
      <c r="U42" s="39">
        <f>$AH$5</f>
        <v>859047860295</v>
      </c>
      <c r="V42" s="39">
        <f>$AG$5</f>
        <v>12545691535</v>
      </c>
      <c r="W42" s="39">
        <f>$AF$5</f>
        <v>186368535</v>
      </c>
      <c r="X42" s="39">
        <f>$AE$5</f>
        <v>2820151</v>
      </c>
    </row>
    <row r="43" spans="12:25">
      <c r="L43" s="39">
        <f>$AP$5</f>
        <v>6.2701584820619147E+26</v>
      </c>
      <c r="M43" s="63">
        <f>$BC$5</f>
        <v>401968</v>
      </c>
      <c r="N43" s="39">
        <f>$AN$5</f>
        <v>1.1503166289706361E+23</v>
      </c>
      <c r="O43" s="39">
        <f>$AM$5</f>
        <v>1.5716684413122047E+21</v>
      </c>
      <c r="P43" s="39">
        <f>$AL$5</f>
        <v>2.162994034885931E+19</v>
      </c>
      <c r="Q43" s="39">
        <f>$AK$5</f>
        <v>3.0024635741202643E+17</v>
      </c>
      <c r="R43" s="39">
        <f>$AJ$5</f>
        <v>4210038387792135</v>
      </c>
      <c r="S43" s="39">
        <f>$AI$5</f>
        <v>59732129675791</v>
      </c>
      <c r="T43" s="39">
        <f>$AH$5</f>
        <v>859047860295</v>
      </c>
      <c r="U43" s="39">
        <f>$AG$5</f>
        <v>12545691535</v>
      </c>
      <c r="V43" s="39">
        <f>$AF$5</f>
        <v>186368535</v>
      </c>
      <c r="W43" s="39">
        <f>$AE$5</f>
        <v>2820151</v>
      </c>
      <c r="X43" s="39">
        <f>$AD$5</f>
        <v>43515</v>
      </c>
    </row>
    <row r="44" spans="12:25">
      <c r="L44" s="39">
        <f>$AO$5</f>
        <v>8.4708966672821023E+24</v>
      </c>
      <c r="M44" s="63">
        <f>$BB$5</f>
        <v>6184</v>
      </c>
      <c r="N44" s="39">
        <f>$AM$5</f>
        <v>1.5716684413122047E+21</v>
      </c>
      <c r="O44" s="39">
        <f>$AL$5</f>
        <v>2.162994034885931E+19</v>
      </c>
      <c r="P44" s="39">
        <f>$AK$5</f>
        <v>3.0024635741202643E+17</v>
      </c>
      <c r="Q44" s="39">
        <f>$AJ$5</f>
        <v>4210038387792135</v>
      </c>
      <c r="R44" s="39">
        <f>$AI$5</f>
        <v>59732129675791</v>
      </c>
      <c r="S44" s="39">
        <f>$AH$5</f>
        <v>859047860295</v>
      </c>
      <c r="T44" s="39">
        <f>$AG$5</f>
        <v>12545691535</v>
      </c>
      <c r="U44" s="39">
        <f>$AF$5</f>
        <v>186368535</v>
      </c>
      <c r="V44" s="39">
        <f>$AE$5</f>
        <v>2820151</v>
      </c>
      <c r="W44" s="39">
        <f>$AD$5</f>
        <v>43515</v>
      </c>
      <c r="X44" s="39">
        <f>$AC$5</f>
        <v>685</v>
      </c>
    </row>
    <row r="45" spans="12:25" ht="15.75" thickBot="1">
      <c r="L45" s="70">
        <f>$AN$5</f>
        <v>1.1503166289706361E+23</v>
      </c>
      <c r="M45" s="71">
        <f>$BA$5</f>
        <v>97</v>
      </c>
      <c r="N45" s="70">
        <f>$AL$5</f>
        <v>2.162994034885931E+19</v>
      </c>
      <c r="O45" s="70">
        <f>$AK$5</f>
        <v>3.0024635741202643E+17</v>
      </c>
      <c r="P45" s="70">
        <f>$AJ$5</f>
        <v>4210038387792135</v>
      </c>
      <c r="Q45" s="70">
        <f>$AI$5</f>
        <v>59732129675791</v>
      </c>
      <c r="R45" s="70">
        <f>$AH$5</f>
        <v>859047860295</v>
      </c>
      <c r="S45" s="70">
        <f>$AG$5</f>
        <v>12545691535</v>
      </c>
      <c r="T45" s="70">
        <f>$AF$5</f>
        <v>186368535</v>
      </c>
      <c r="U45" s="70">
        <f>$AE$5</f>
        <v>2820151</v>
      </c>
      <c r="V45" s="70">
        <f>$AD$5</f>
        <v>43515</v>
      </c>
      <c r="W45" s="70">
        <f>$AC$5</f>
        <v>685</v>
      </c>
      <c r="X45" s="70">
        <f>$AC$2</f>
        <v>11</v>
      </c>
      <c r="Y45" s="16" t="str">
        <f>[1]!xDiv([1]!xMatDet(L33:X45),[1]!xMatDet(L46:X58))</f>
        <v>1.0767104335168798070626276015E-14</v>
      </c>
    </row>
    <row r="46" spans="12:25">
      <c r="L46" s="39">
        <f>$AZ$5</f>
        <v>3.6297512399329361E+45</v>
      </c>
      <c r="M46" s="39">
        <f>$AY$5</f>
        <v>4.7884147900470993E+43</v>
      </c>
      <c r="N46" s="39">
        <f>$AX$5</f>
        <v>6.3242912419945786E+41</v>
      </c>
      <c r="O46" s="39">
        <f>$AW$5</f>
        <v>8.3638183359412491E+39</v>
      </c>
      <c r="P46" s="39">
        <f>$AV$5</f>
        <v>1.1077700566821677E+38</v>
      </c>
      <c r="Q46" s="39">
        <f>$AU$5</f>
        <v>1.4697437693587362E+36</v>
      </c>
      <c r="R46" s="39">
        <f>$AT$5</f>
        <v>1.9538613311576207E+34</v>
      </c>
      <c r="S46" s="39">
        <f>$AS$5</f>
        <v>2.6034054115613975E+32</v>
      </c>
      <c r="T46" s="39">
        <f>$AR$5</f>
        <v>3.4781605591867382E+30</v>
      </c>
      <c r="U46" s="39">
        <f>$AQ$5</f>
        <v>4.6613881837492098E+28</v>
      </c>
      <c r="V46" s="39">
        <f>$AP$5</f>
        <v>6.2701584820619147E+26</v>
      </c>
      <c r="W46" s="39">
        <f>$AO$5</f>
        <v>8.4708966672821023E+24</v>
      </c>
      <c r="X46" s="39">
        <f>$AN$5</f>
        <v>1.1503166289706361E+23</v>
      </c>
    </row>
    <row r="47" spans="12:25">
      <c r="L47" s="39">
        <f>$AY$5</f>
        <v>4.7884147900470993E+43</v>
      </c>
      <c r="M47" s="39">
        <f>$AX$5</f>
        <v>6.3242912419945786E+41</v>
      </c>
      <c r="N47" s="39">
        <f>$AW$5</f>
        <v>8.3638183359412491E+39</v>
      </c>
      <c r="O47" s="39">
        <f>$AV$5</f>
        <v>1.1077700566821677E+38</v>
      </c>
      <c r="P47" s="39">
        <f>$AU$5</f>
        <v>1.4697437693587362E+36</v>
      </c>
      <c r="Q47" s="39">
        <f>$AT$5</f>
        <v>1.9538613311576207E+34</v>
      </c>
      <c r="R47" s="39">
        <f>$AS$5</f>
        <v>2.6034054115613975E+32</v>
      </c>
      <c r="S47" s="39">
        <f>$AR$5</f>
        <v>3.4781605591867382E+30</v>
      </c>
      <c r="T47" s="39">
        <f>$AQ$5</f>
        <v>4.6613881837492098E+28</v>
      </c>
      <c r="U47" s="39">
        <f>$AP$5</f>
        <v>6.2701584820619147E+26</v>
      </c>
      <c r="V47" s="39">
        <f>$AO$5</f>
        <v>8.4708966672821023E+24</v>
      </c>
      <c r="W47" s="39">
        <f>$AN$5</f>
        <v>1.1503166289706361E+23</v>
      </c>
      <c r="X47" s="39">
        <f>$AM$5</f>
        <v>1.5716684413122047E+21</v>
      </c>
    </row>
    <row r="48" spans="12:25">
      <c r="L48" s="39">
        <f>$AX$5</f>
        <v>6.3242912419945786E+41</v>
      </c>
      <c r="M48" s="39">
        <f>$AW$5</f>
        <v>8.3638183359412491E+39</v>
      </c>
      <c r="N48" s="39">
        <f>$AV$5</f>
        <v>1.1077700566821677E+38</v>
      </c>
      <c r="O48" s="39">
        <f>$AU$5</f>
        <v>1.4697437693587362E+36</v>
      </c>
      <c r="P48" s="39">
        <f>$AT$5</f>
        <v>1.9538613311576207E+34</v>
      </c>
      <c r="Q48" s="39">
        <f>$AS$5</f>
        <v>2.6034054115613975E+32</v>
      </c>
      <c r="R48" s="39">
        <f>$AR$5</f>
        <v>3.4781605591867382E+30</v>
      </c>
      <c r="S48" s="39">
        <f>$AQ$5</f>
        <v>4.6613881837492098E+28</v>
      </c>
      <c r="T48" s="39">
        <f>$AP$5</f>
        <v>6.2701584820619147E+26</v>
      </c>
      <c r="U48" s="39">
        <f>$AO$5</f>
        <v>8.4708966672821023E+24</v>
      </c>
      <c r="V48" s="39">
        <f>$AN$5</f>
        <v>1.1503166289706361E+23</v>
      </c>
      <c r="W48" s="39">
        <f>$AM$5</f>
        <v>1.5716684413122047E+21</v>
      </c>
      <c r="X48" s="39">
        <f>$AL$5</f>
        <v>2.162994034885931E+19</v>
      </c>
    </row>
    <row r="49" spans="12:24">
      <c r="L49" s="39">
        <f>$AW$5</f>
        <v>8.3638183359412491E+39</v>
      </c>
      <c r="M49" s="39">
        <f>$AV$5</f>
        <v>1.1077700566821677E+38</v>
      </c>
      <c r="N49" s="39">
        <f>$AU$5</f>
        <v>1.4697437693587362E+36</v>
      </c>
      <c r="O49" s="39">
        <f>$AT$5</f>
        <v>1.9538613311576207E+34</v>
      </c>
      <c r="P49" s="39">
        <f>$AS$5</f>
        <v>2.6034054115613975E+32</v>
      </c>
      <c r="Q49" s="39">
        <f>$AR$5</f>
        <v>3.4781605591867382E+30</v>
      </c>
      <c r="R49" s="39">
        <f>$AQ$5</f>
        <v>4.6613881837492098E+28</v>
      </c>
      <c r="S49" s="39">
        <f>$AP$5</f>
        <v>6.2701584820619147E+26</v>
      </c>
      <c r="T49" s="39">
        <f>$AO$5</f>
        <v>8.4708966672821023E+24</v>
      </c>
      <c r="U49" s="39">
        <f>$AN$5</f>
        <v>1.1503166289706361E+23</v>
      </c>
      <c r="V49" s="39">
        <f>$AM$5</f>
        <v>1.5716684413122047E+21</v>
      </c>
      <c r="W49" s="39">
        <f>$AL$5</f>
        <v>2.162994034885931E+19</v>
      </c>
      <c r="X49" s="39">
        <f>$AK$5</f>
        <v>3.0024635741202643E+17</v>
      </c>
    </row>
    <row r="50" spans="12:24">
      <c r="L50" s="39">
        <f>$AV$5</f>
        <v>1.1077700566821677E+38</v>
      </c>
      <c r="M50" s="39">
        <f>$AU$5</f>
        <v>1.4697437693587362E+36</v>
      </c>
      <c r="N50" s="39">
        <f>$AT$5</f>
        <v>1.9538613311576207E+34</v>
      </c>
      <c r="O50" s="39">
        <f>$AS$5</f>
        <v>2.6034054115613975E+32</v>
      </c>
      <c r="P50" s="39">
        <f>$AR$5</f>
        <v>3.4781605591867382E+30</v>
      </c>
      <c r="Q50" s="39">
        <f>$AQ$5</f>
        <v>4.6613881837492098E+28</v>
      </c>
      <c r="R50" s="39">
        <f>$AP$5</f>
        <v>6.2701584820619147E+26</v>
      </c>
      <c r="S50" s="39">
        <f>$AO$5</f>
        <v>8.4708966672821023E+24</v>
      </c>
      <c r="T50" s="39">
        <f>$AN$5</f>
        <v>1.1503166289706361E+23</v>
      </c>
      <c r="U50" s="39">
        <f>$AM$5</f>
        <v>1.5716684413122047E+21</v>
      </c>
      <c r="V50" s="39">
        <f>$AL$5</f>
        <v>2.162994034885931E+19</v>
      </c>
      <c r="W50" s="39">
        <f>$AK$5</f>
        <v>3.0024635741202643E+17</v>
      </c>
      <c r="X50" s="39">
        <f>$AJ$5</f>
        <v>4210038387792135</v>
      </c>
    </row>
    <row r="51" spans="12:24">
      <c r="L51" s="39">
        <f>$AU$5</f>
        <v>1.4697437693587362E+36</v>
      </c>
      <c r="M51" s="39">
        <f>$AT$5</f>
        <v>1.9538613311576207E+34</v>
      </c>
      <c r="N51" s="39">
        <f>$AS$5</f>
        <v>2.6034054115613975E+32</v>
      </c>
      <c r="O51" s="39">
        <f>$AR$5</f>
        <v>3.4781605591867382E+30</v>
      </c>
      <c r="P51" s="39">
        <f>$AQ$5</f>
        <v>4.6613881837492098E+28</v>
      </c>
      <c r="Q51" s="39">
        <f>$AP$5</f>
        <v>6.2701584820619147E+26</v>
      </c>
      <c r="R51" s="39">
        <f>$AO$5</f>
        <v>8.4708966672821023E+24</v>
      </c>
      <c r="S51" s="39">
        <f>$AN$5</f>
        <v>1.1503166289706361E+23</v>
      </c>
      <c r="T51" s="39">
        <f>$AM$5</f>
        <v>1.5716684413122047E+21</v>
      </c>
      <c r="U51" s="39">
        <f>$AL$5</f>
        <v>2.162994034885931E+19</v>
      </c>
      <c r="V51" s="39">
        <f>$AK$5</f>
        <v>3.0024635741202643E+17</v>
      </c>
      <c r="W51" s="39">
        <f>$AJ$5</f>
        <v>4210038387792135</v>
      </c>
      <c r="X51" s="39">
        <f>$AI$5</f>
        <v>59732129675791</v>
      </c>
    </row>
    <row r="52" spans="12:24">
      <c r="L52" s="39">
        <f>$AT$5</f>
        <v>1.9538613311576207E+34</v>
      </c>
      <c r="M52" s="39">
        <f>$AS$5</f>
        <v>2.6034054115613975E+32</v>
      </c>
      <c r="N52" s="39">
        <f>$AR$5</f>
        <v>3.4781605591867382E+30</v>
      </c>
      <c r="O52" s="39">
        <f>$AQ$5</f>
        <v>4.6613881837492098E+28</v>
      </c>
      <c r="P52" s="39">
        <f>$AP$5</f>
        <v>6.2701584820619147E+26</v>
      </c>
      <c r="Q52" s="39">
        <f>$AO$5</f>
        <v>8.4708966672821023E+24</v>
      </c>
      <c r="R52" s="39">
        <f>$AN$5</f>
        <v>1.1503166289706361E+23</v>
      </c>
      <c r="S52" s="39">
        <f>$AM$5</f>
        <v>1.5716684413122047E+21</v>
      </c>
      <c r="T52" s="39">
        <f>$AL$5</f>
        <v>2.162994034885931E+19</v>
      </c>
      <c r="U52" s="39">
        <f>$AK$5</f>
        <v>3.0024635741202643E+17</v>
      </c>
      <c r="V52" s="39">
        <f>$AJ$5</f>
        <v>4210038387792135</v>
      </c>
      <c r="W52" s="39">
        <f>$AI$5</f>
        <v>59732129675791</v>
      </c>
      <c r="X52" s="39">
        <f>$AH$5</f>
        <v>859047860295</v>
      </c>
    </row>
    <row r="53" spans="12:24">
      <c r="L53" s="39">
        <f>$AS$5</f>
        <v>2.6034054115613975E+32</v>
      </c>
      <c r="M53" s="39">
        <f>$AR$5</f>
        <v>3.4781605591867382E+30</v>
      </c>
      <c r="N53" s="39">
        <f>$AQ$5</f>
        <v>4.6613881837492098E+28</v>
      </c>
      <c r="O53" s="39">
        <f>$AP$5</f>
        <v>6.2701584820619147E+26</v>
      </c>
      <c r="P53" s="39">
        <f>$AO$5</f>
        <v>8.4708966672821023E+24</v>
      </c>
      <c r="Q53" s="39">
        <f>$AN$5</f>
        <v>1.1503166289706361E+23</v>
      </c>
      <c r="R53" s="39">
        <f>$AM$5</f>
        <v>1.5716684413122047E+21</v>
      </c>
      <c r="S53" s="39">
        <f>$AL$5</f>
        <v>2.162994034885931E+19</v>
      </c>
      <c r="T53" s="39">
        <f>$AK$5</f>
        <v>3.0024635741202643E+17</v>
      </c>
      <c r="U53" s="39">
        <f>$AJ$5</f>
        <v>4210038387792135</v>
      </c>
      <c r="V53" s="39">
        <f>$AI$5</f>
        <v>59732129675791</v>
      </c>
      <c r="W53" s="39">
        <f>$AH$5</f>
        <v>859047860295</v>
      </c>
      <c r="X53" s="39">
        <f>$AG$5</f>
        <v>12545691535</v>
      </c>
    </row>
    <row r="54" spans="12:24">
      <c r="L54" s="39">
        <f>$AR$5</f>
        <v>3.4781605591867382E+30</v>
      </c>
      <c r="M54" s="39">
        <f>$AQ$5</f>
        <v>4.6613881837492098E+28</v>
      </c>
      <c r="N54" s="39">
        <f>$AP$5</f>
        <v>6.2701584820619147E+26</v>
      </c>
      <c r="O54" s="39">
        <f>$AO$5</f>
        <v>8.4708966672821023E+24</v>
      </c>
      <c r="P54" s="39">
        <f>$AN$5</f>
        <v>1.1503166289706361E+23</v>
      </c>
      <c r="Q54" s="39">
        <f>$AM$5</f>
        <v>1.5716684413122047E+21</v>
      </c>
      <c r="R54" s="39">
        <f>$AL$5</f>
        <v>2.162994034885931E+19</v>
      </c>
      <c r="S54" s="39">
        <f>$AK$5</f>
        <v>3.0024635741202643E+17</v>
      </c>
      <c r="T54" s="39">
        <f>$AJ$5</f>
        <v>4210038387792135</v>
      </c>
      <c r="U54" s="39">
        <f>$AI$5</f>
        <v>59732129675791</v>
      </c>
      <c r="V54" s="39">
        <f>$AH$5</f>
        <v>859047860295</v>
      </c>
      <c r="W54" s="39">
        <f>$AG$5</f>
        <v>12545691535</v>
      </c>
      <c r="X54" s="39">
        <f>$AF$5</f>
        <v>186368535</v>
      </c>
    </row>
    <row r="55" spans="12:24">
      <c r="L55" s="39">
        <f>$AQ$5</f>
        <v>4.6613881837492098E+28</v>
      </c>
      <c r="M55" s="39">
        <f>$AP$5</f>
        <v>6.2701584820619147E+26</v>
      </c>
      <c r="N55" s="39">
        <f>$AO$5</f>
        <v>8.4708966672821023E+24</v>
      </c>
      <c r="O55" s="39">
        <f>$AN$5</f>
        <v>1.1503166289706361E+23</v>
      </c>
      <c r="P55" s="39">
        <f>$AM$5</f>
        <v>1.5716684413122047E+21</v>
      </c>
      <c r="Q55" s="39">
        <f>$AL$5</f>
        <v>2.162994034885931E+19</v>
      </c>
      <c r="R55" s="39">
        <f>$AK$5</f>
        <v>3.0024635741202643E+17</v>
      </c>
      <c r="S55" s="39">
        <f>$AJ$5</f>
        <v>4210038387792135</v>
      </c>
      <c r="T55" s="39">
        <f>$AI$5</f>
        <v>59732129675791</v>
      </c>
      <c r="U55" s="39">
        <f>$AH$5</f>
        <v>859047860295</v>
      </c>
      <c r="V55" s="39">
        <f>$AG$5</f>
        <v>12545691535</v>
      </c>
      <c r="W55" s="39">
        <f>$AF$5</f>
        <v>186368535</v>
      </c>
      <c r="X55" s="39">
        <f>$AE$5</f>
        <v>2820151</v>
      </c>
    </row>
    <row r="56" spans="12:24">
      <c r="L56" s="39">
        <f>$AP$5</f>
        <v>6.2701584820619147E+26</v>
      </c>
      <c r="M56" s="39">
        <f>$AO$5</f>
        <v>8.4708966672821023E+24</v>
      </c>
      <c r="N56" s="39">
        <f>$AN$5</f>
        <v>1.1503166289706361E+23</v>
      </c>
      <c r="O56" s="39">
        <f>$AM$5</f>
        <v>1.5716684413122047E+21</v>
      </c>
      <c r="P56" s="39">
        <f>$AL$5</f>
        <v>2.162994034885931E+19</v>
      </c>
      <c r="Q56" s="39">
        <f>$AK$5</f>
        <v>3.0024635741202643E+17</v>
      </c>
      <c r="R56" s="39">
        <f>$AJ$5</f>
        <v>4210038387792135</v>
      </c>
      <c r="S56" s="39">
        <f>$AI$5</f>
        <v>59732129675791</v>
      </c>
      <c r="T56" s="39">
        <f>$AH$5</f>
        <v>859047860295</v>
      </c>
      <c r="U56" s="39">
        <f>$AG$5</f>
        <v>12545691535</v>
      </c>
      <c r="V56" s="39">
        <f>$AF$5</f>
        <v>186368535</v>
      </c>
      <c r="W56" s="39">
        <f>$AE$5</f>
        <v>2820151</v>
      </c>
      <c r="X56" s="39">
        <f>$AD$5</f>
        <v>43515</v>
      </c>
    </row>
    <row r="57" spans="12:24">
      <c r="L57" s="39">
        <f>$AO$5</f>
        <v>8.4708966672821023E+24</v>
      </c>
      <c r="M57" s="39">
        <f>$AN$5</f>
        <v>1.1503166289706361E+23</v>
      </c>
      <c r="N57" s="39">
        <f>$AM$5</f>
        <v>1.5716684413122047E+21</v>
      </c>
      <c r="O57" s="39">
        <f>$AL$5</f>
        <v>2.162994034885931E+19</v>
      </c>
      <c r="P57" s="39">
        <f>$AK$5</f>
        <v>3.0024635741202643E+17</v>
      </c>
      <c r="Q57" s="39">
        <f>$AJ$5</f>
        <v>4210038387792135</v>
      </c>
      <c r="R57" s="39">
        <f>$AI$5</f>
        <v>59732129675791</v>
      </c>
      <c r="S57" s="39">
        <f>$AH$5</f>
        <v>859047860295</v>
      </c>
      <c r="T57" s="39">
        <f>$AG$5</f>
        <v>12545691535</v>
      </c>
      <c r="U57" s="39">
        <f>$AF$5</f>
        <v>186368535</v>
      </c>
      <c r="V57" s="39">
        <f>$AE$5</f>
        <v>2820151</v>
      </c>
      <c r="W57" s="39">
        <f>$AD$5</f>
        <v>43515</v>
      </c>
      <c r="X57" s="39">
        <f>$AC$5</f>
        <v>685</v>
      </c>
    </row>
    <row r="58" spans="12:24">
      <c r="L58" s="39">
        <f>$AN$5</f>
        <v>1.1503166289706361E+23</v>
      </c>
      <c r="M58" s="39">
        <f>$AM$5</f>
        <v>1.5716684413122047E+21</v>
      </c>
      <c r="N58" s="39">
        <f>$AL$5</f>
        <v>2.162994034885931E+19</v>
      </c>
      <c r="O58" s="39">
        <f>$AK$5</f>
        <v>3.0024635741202643E+17</v>
      </c>
      <c r="P58" s="39">
        <f>$AJ$5</f>
        <v>4210038387792135</v>
      </c>
      <c r="Q58" s="39">
        <f>$AI$5</f>
        <v>59732129675791</v>
      </c>
      <c r="R58" s="39">
        <f>$AH$5</f>
        <v>859047860295</v>
      </c>
      <c r="S58" s="39">
        <f>$AG$5</f>
        <v>12545691535</v>
      </c>
      <c r="T58" s="39">
        <f>$AF$5</f>
        <v>186368535</v>
      </c>
      <c r="U58" s="39">
        <f>$AE$5</f>
        <v>2820151</v>
      </c>
      <c r="V58" s="39">
        <f>$AD$5</f>
        <v>43515</v>
      </c>
      <c r="W58" s="39">
        <f>$AC$5</f>
        <v>685</v>
      </c>
      <c r="X58" s="39">
        <f>$AC$2</f>
        <v>11</v>
      </c>
    </row>
    <row r="59" spans="12:24">
      <c r="L59" s="39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  <c r="X59" s="39"/>
    </row>
    <row r="60" spans="12:24"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</row>
    <row r="61" spans="12:24">
      <c r="L61" s="39">
        <f>$AZ$5</f>
        <v>3.6297512399329361E+45</v>
      </c>
      <c r="M61" s="39">
        <f>$AY$5</f>
        <v>4.7884147900470993E+43</v>
      </c>
      <c r="N61" s="63">
        <f>$BM$5</f>
        <v>1.2130612287806382E+24</v>
      </c>
      <c r="O61" s="39">
        <f>$AW$5</f>
        <v>8.3638183359412491E+39</v>
      </c>
      <c r="P61" s="39">
        <f>$AV$5</f>
        <v>1.1077700566821677E+38</v>
      </c>
      <c r="Q61" s="39">
        <f>$AU$5</f>
        <v>1.4697437693587362E+36</v>
      </c>
      <c r="R61" s="39">
        <f>$AT$5</f>
        <v>1.9538613311576207E+34</v>
      </c>
      <c r="S61" s="39">
        <f>$AS$5</f>
        <v>2.6034054115613975E+32</v>
      </c>
      <c r="T61" s="39">
        <f>$AR$5</f>
        <v>3.4781605591867382E+30</v>
      </c>
      <c r="U61" s="39">
        <f>$AQ$5</f>
        <v>4.6613881837492098E+28</v>
      </c>
      <c r="V61" s="39">
        <f>$AP$5</f>
        <v>6.2701584820619147E+26</v>
      </c>
      <c r="W61" s="39">
        <f>$AO$5</f>
        <v>8.4708966672821023E+24</v>
      </c>
      <c r="X61" s="39">
        <f>$AN$5</f>
        <v>1.1503166289706361E+23</v>
      </c>
    </row>
    <row r="62" spans="12:24">
      <c r="L62" s="39">
        <f>$AY$5</f>
        <v>4.7884147900470993E+43</v>
      </c>
      <c r="M62" s="39">
        <f>$AX$5</f>
        <v>6.3242912419945786E+41</v>
      </c>
      <c r="N62" s="63">
        <f>$BL$5</f>
        <v>1.6483612613248043E+22</v>
      </c>
      <c r="O62" s="39">
        <f>$AV$5</f>
        <v>1.1077700566821677E+38</v>
      </c>
      <c r="P62" s="39">
        <f>$AU$5</f>
        <v>1.4697437693587362E+36</v>
      </c>
      <c r="Q62" s="39">
        <f>$AT$5</f>
        <v>1.9538613311576207E+34</v>
      </c>
      <c r="R62" s="39">
        <f>$AS$5</f>
        <v>2.6034054115613975E+32</v>
      </c>
      <c r="S62" s="39">
        <f>$AR$5</f>
        <v>3.4781605591867382E+30</v>
      </c>
      <c r="T62" s="39">
        <f>$AQ$5</f>
        <v>4.6613881837492098E+28</v>
      </c>
      <c r="U62" s="39">
        <f>$AP$5</f>
        <v>6.2701584820619147E+26</v>
      </c>
      <c r="V62" s="39">
        <f>$AO$5</f>
        <v>8.4708966672821023E+24</v>
      </c>
      <c r="W62" s="39">
        <f>$AN$5</f>
        <v>1.1503166289706361E+23</v>
      </c>
      <c r="X62" s="39">
        <f>$AM$5</f>
        <v>1.5716684413122047E+21</v>
      </c>
    </row>
    <row r="63" spans="12:24">
      <c r="L63" s="39">
        <f>$AX$5</f>
        <v>6.3242912419945786E+41</v>
      </c>
      <c r="M63" s="39">
        <f>$AW$5</f>
        <v>8.3638183359412491E+39</v>
      </c>
      <c r="N63" s="63">
        <f>$BK$5</f>
        <v>2.2533742029544515E+20</v>
      </c>
      <c r="O63" s="39">
        <f>$AU$5</f>
        <v>1.4697437693587362E+36</v>
      </c>
      <c r="P63" s="39">
        <f>$AT$5</f>
        <v>1.9538613311576207E+34</v>
      </c>
      <c r="Q63" s="39">
        <f>$AS$5</f>
        <v>2.6034054115613975E+32</v>
      </c>
      <c r="R63" s="39">
        <f>$AR$5</f>
        <v>3.4781605591867382E+30</v>
      </c>
      <c r="S63" s="39">
        <f>$AQ$5</f>
        <v>4.6613881837492098E+28</v>
      </c>
      <c r="T63" s="39">
        <f>$AP$5</f>
        <v>6.2701584820619147E+26</v>
      </c>
      <c r="U63" s="39">
        <f>$AO$5</f>
        <v>8.4708966672821023E+24</v>
      </c>
      <c r="V63" s="39">
        <f>$AN$5</f>
        <v>1.1503166289706361E+23</v>
      </c>
      <c r="W63" s="39">
        <f>$AM$5</f>
        <v>1.5716684413122047E+21</v>
      </c>
      <c r="X63" s="39">
        <f>$AL$5</f>
        <v>2.162994034885931E+19</v>
      </c>
    </row>
    <row r="64" spans="12:24">
      <c r="L64" s="39">
        <f>$AW$5</f>
        <v>8.3638183359412491E+39</v>
      </c>
      <c r="M64" s="39">
        <f>$AV$5</f>
        <v>1.1077700566821677E+38</v>
      </c>
      <c r="N64" s="63">
        <f>$BJ$5</f>
        <v>3.1024417127888937E+18</v>
      </c>
      <c r="O64" s="39">
        <f>$AT$5</f>
        <v>1.9538613311576207E+34</v>
      </c>
      <c r="P64" s="39">
        <f>$AS$5</f>
        <v>2.6034054115613975E+32</v>
      </c>
      <c r="Q64" s="39">
        <f>$AR$5</f>
        <v>3.4781605591867382E+30</v>
      </c>
      <c r="R64" s="39">
        <f>$AQ$5</f>
        <v>4.6613881837492098E+28</v>
      </c>
      <c r="S64" s="39">
        <f>$AP$5</f>
        <v>6.2701584820619147E+26</v>
      </c>
      <c r="T64" s="39">
        <f>$AO$5</f>
        <v>8.4708966672821023E+24</v>
      </c>
      <c r="U64" s="39">
        <f>$AN$5</f>
        <v>1.1503166289706361E+23</v>
      </c>
      <c r="V64" s="39">
        <f>$AM$5</f>
        <v>1.5716684413122047E+21</v>
      </c>
      <c r="W64" s="39">
        <f>$AL$5</f>
        <v>2.162994034885931E+19</v>
      </c>
      <c r="X64" s="39">
        <f>$AK$5</f>
        <v>3.0024635741202643E+17</v>
      </c>
    </row>
    <row r="65" spans="12:25">
      <c r="L65" s="39">
        <f>$AV$5</f>
        <v>1.1077700566821677E+38</v>
      </c>
      <c r="M65" s="39">
        <f>$AU$5</f>
        <v>1.4697437693587362E+36</v>
      </c>
      <c r="N65" s="63">
        <f>$BI$5</f>
        <v>4.3074374358992288E+16</v>
      </c>
      <c r="O65" s="39">
        <f>$AS$5</f>
        <v>2.6034054115613975E+32</v>
      </c>
      <c r="P65" s="39">
        <f>$AR$5</f>
        <v>3.4781605591867382E+30</v>
      </c>
      <c r="Q65" s="39">
        <f>$AQ$5</f>
        <v>4.6613881837492098E+28</v>
      </c>
      <c r="R65" s="39">
        <f>$AP$5</f>
        <v>6.2701584820619147E+26</v>
      </c>
      <c r="S65" s="39">
        <f>$AO$5</f>
        <v>8.4708966672821023E+24</v>
      </c>
      <c r="T65" s="39">
        <f>$AN$5</f>
        <v>1.1503166289706361E+23</v>
      </c>
      <c r="U65" s="39">
        <f>$AM$5</f>
        <v>1.5716684413122047E+21</v>
      </c>
      <c r="V65" s="39">
        <f>$AL$5</f>
        <v>2.162994034885931E+19</v>
      </c>
      <c r="W65" s="39">
        <f>$AK$5</f>
        <v>3.0024635741202643E+17</v>
      </c>
      <c r="X65" s="39">
        <f>$AJ$5</f>
        <v>4210038387792135</v>
      </c>
    </row>
    <row r="66" spans="12:25">
      <c r="L66" s="39">
        <f>$AU$5</f>
        <v>1.4697437693587362E+36</v>
      </c>
      <c r="M66" s="39">
        <f>$AT$5</f>
        <v>1.9538613311576207E+34</v>
      </c>
      <c r="N66" s="63">
        <f>$BH$5</f>
        <v>603964096749226</v>
      </c>
      <c r="O66" s="39">
        <f>$AR$5</f>
        <v>3.4781605591867382E+30</v>
      </c>
      <c r="P66" s="39">
        <f>$AQ$5</f>
        <v>4.6613881837492098E+28</v>
      </c>
      <c r="Q66" s="39">
        <f>$AP$5</f>
        <v>6.2701584820619147E+26</v>
      </c>
      <c r="R66" s="39">
        <f>$AO$5</f>
        <v>8.4708966672821023E+24</v>
      </c>
      <c r="S66" s="39">
        <f>$AN$5</f>
        <v>1.1503166289706361E+23</v>
      </c>
      <c r="T66" s="39">
        <f>$AM$5</f>
        <v>1.5716684413122047E+21</v>
      </c>
      <c r="U66" s="39">
        <f>$AL$5</f>
        <v>2.162994034885931E+19</v>
      </c>
      <c r="V66" s="39">
        <f>$AK$5</f>
        <v>3.0024635741202643E+17</v>
      </c>
      <c r="W66" s="39">
        <f>$AJ$5</f>
        <v>4210038387792135</v>
      </c>
      <c r="X66" s="39">
        <f>$AI$5</f>
        <v>59732129675791</v>
      </c>
    </row>
    <row r="67" spans="12:25">
      <c r="L67" s="39">
        <f>$AT$5</f>
        <v>1.9538613311576207E+34</v>
      </c>
      <c r="M67" s="39">
        <f>$AS$5</f>
        <v>2.6034054115613975E+32</v>
      </c>
      <c r="N67" s="63">
        <f>$BG$5</f>
        <v>8565991486948</v>
      </c>
      <c r="O67" s="39">
        <f>$AQ$5</f>
        <v>4.6613881837492098E+28</v>
      </c>
      <c r="P67" s="39">
        <f>$AP$5</f>
        <v>6.2701584820619147E+26</v>
      </c>
      <c r="Q67" s="39">
        <f>$AO$5</f>
        <v>8.4708966672821023E+24</v>
      </c>
      <c r="R67" s="39">
        <f>$AN$5</f>
        <v>1.1503166289706361E+23</v>
      </c>
      <c r="S67" s="39">
        <f>$AM$5</f>
        <v>1.5716684413122047E+21</v>
      </c>
      <c r="T67" s="39">
        <f>$AL$5</f>
        <v>2.162994034885931E+19</v>
      </c>
      <c r="U67" s="39">
        <f>$AK$5</f>
        <v>3.0024635741202643E+17</v>
      </c>
      <c r="V67" s="39">
        <f>$AJ$5</f>
        <v>4210038387792135</v>
      </c>
      <c r="W67" s="39">
        <f>$AI$5</f>
        <v>59732129675791</v>
      </c>
      <c r="X67" s="39">
        <f>$AH$5</f>
        <v>859047860295</v>
      </c>
    </row>
    <row r="68" spans="12:25">
      <c r="L68" s="39">
        <f>$AS$5</f>
        <v>2.6034054115613975E+32</v>
      </c>
      <c r="M68" s="39">
        <f>$AR$5</f>
        <v>3.4781605591867382E+30</v>
      </c>
      <c r="N68" s="63">
        <f>$BF$5</f>
        <v>123100393474</v>
      </c>
      <c r="O68" s="39">
        <f>$AP$5</f>
        <v>6.2701584820619147E+26</v>
      </c>
      <c r="P68" s="39">
        <f>$AO$5</f>
        <v>8.4708966672821023E+24</v>
      </c>
      <c r="Q68" s="39">
        <f>$AN$5</f>
        <v>1.1503166289706361E+23</v>
      </c>
      <c r="R68" s="39">
        <f>$AM$5</f>
        <v>1.5716684413122047E+21</v>
      </c>
      <c r="S68" s="39">
        <f>$AL$5</f>
        <v>2.162994034885931E+19</v>
      </c>
      <c r="T68" s="39">
        <f>$AK$5</f>
        <v>3.0024635741202643E+17</v>
      </c>
      <c r="U68" s="39">
        <f>$AJ$5</f>
        <v>4210038387792135</v>
      </c>
      <c r="V68" s="39">
        <f>$AI$5</f>
        <v>59732129675791</v>
      </c>
      <c r="W68" s="39">
        <f>$AH$5</f>
        <v>859047860295</v>
      </c>
      <c r="X68" s="39">
        <f>$AG$5</f>
        <v>12545691535</v>
      </c>
    </row>
    <row r="69" spans="12:25">
      <c r="L69" s="39">
        <f>$AR$5</f>
        <v>3.4781605591867382E+30</v>
      </c>
      <c r="M69" s="39">
        <f>$AQ$5</f>
        <v>4.6613881837492098E+28</v>
      </c>
      <c r="N69" s="63">
        <f>$BE$5</f>
        <v>1795576924</v>
      </c>
      <c r="O69" s="39">
        <f>$AO$5</f>
        <v>8.4708966672821023E+24</v>
      </c>
      <c r="P69" s="39">
        <f>$AN$5</f>
        <v>1.1503166289706361E+23</v>
      </c>
      <c r="Q69" s="39">
        <f>$AM$5</f>
        <v>1.5716684413122047E+21</v>
      </c>
      <c r="R69" s="39">
        <f>$AL$5</f>
        <v>2.162994034885931E+19</v>
      </c>
      <c r="S69" s="39">
        <f>$AK$5</f>
        <v>3.0024635741202643E+17</v>
      </c>
      <c r="T69" s="39">
        <f>$AJ$5</f>
        <v>4210038387792135</v>
      </c>
      <c r="U69" s="39">
        <f>$AI$5</f>
        <v>59732129675791</v>
      </c>
      <c r="V69" s="39">
        <f>$AH$5</f>
        <v>859047860295</v>
      </c>
      <c r="W69" s="39">
        <f>$AG$5</f>
        <v>12545691535</v>
      </c>
      <c r="X69" s="39">
        <f>$AF$5</f>
        <v>186368535</v>
      </c>
    </row>
    <row r="70" spans="12:25">
      <c r="L70" s="39">
        <f>$AQ$5</f>
        <v>4.6613881837492098E+28</v>
      </c>
      <c r="M70" s="39">
        <f>$AP$5</f>
        <v>6.2701584820619147E+26</v>
      </c>
      <c r="N70" s="63">
        <f>$BD$5</f>
        <v>26626546</v>
      </c>
      <c r="O70" s="39">
        <f>$AN$5</f>
        <v>1.1503166289706361E+23</v>
      </c>
      <c r="P70" s="39">
        <f>$AM$5</f>
        <v>1.5716684413122047E+21</v>
      </c>
      <c r="Q70" s="39">
        <f>$AL$5</f>
        <v>2.162994034885931E+19</v>
      </c>
      <c r="R70" s="39">
        <f>$AK$5</f>
        <v>3.0024635741202643E+17</v>
      </c>
      <c r="S70" s="39">
        <f>$AJ$5</f>
        <v>4210038387792135</v>
      </c>
      <c r="T70" s="39">
        <f>$AI$5</f>
        <v>59732129675791</v>
      </c>
      <c r="U70" s="39">
        <f>$AH$5</f>
        <v>859047860295</v>
      </c>
      <c r="V70" s="39">
        <f>$AG$5</f>
        <v>12545691535</v>
      </c>
      <c r="W70" s="39">
        <f>$AF$5</f>
        <v>186368535</v>
      </c>
      <c r="X70" s="39">
        <f>$AE$5</f>
        <v>2820151</v>
      </c>
    </row>
    <row r="71" spans="12:25">
      <c r="L71" s="39">
        <f>$AP$5</f>
        <v>6.2701584820619147E+26</v>
      </c>
      <c r="M71" s="39">
        <f>$AO$5</f>
        <v>8.4708966672821023E+24</v>
      </c>
      <c r="N71" s="63">
        <f>$BC$5</f>
        <v>401968</v>
      </c>
      <c r="O71" s="39">
        <f>$AM$5</f>
        <v>1.5716684413122047E+21</v>
      </c>
      <c r="P71" s="39">
        <f>$AL$5</f>
        <v>2.162994034885931E+19</v>
      </c>
      <c r="Q71" s="39">
        <f>$AK$5</f>
        <v>3.0024635741202643E+17</v>
      </c>
      <c r="R71" s="39">
        <f>$AJ$5</f>
        <v>4210038387792135</v>
      </c>
      <c r="S71" s="39">
        <f>$AI$5</f>
        <v>59732129675791</v>
      </c>
      <c r="T71" s="39">
        <f>$AH$5</f>
        <v>859047860295</v>
      </c>
      <c r="U71" s="39">
        <f>$AG$5</f>
        <v>12545691535</v>
      </c>
      <c r="V71" s="39">
        <f>$AF$5</f>
        <v>186368535</v>
      </c>
      <c r="W71" s="39">
        <f>$AE$5</f>
        <v>2820151</v>
      </c>
      <c r="X71" s="39">
        <f>$AD$5</f>
        <v>43515</v>
      </c>
    </row>
    <row r="72" spans="12:25">
      <c r="L72" s="39">
        <f>$AO$5</f>
        <v>8.4708966672821023E+24</v>
      </c>
      <c r="M72" s="39">
        <f>$AN$5</f>
        <v>1.1503166289706361E+23</v>
      </c>
      <c r="N72" s="63">
        <f>$BB$5</f>
        <v>6184</v>
      </c>
      <c r="O72" s="39">
        <f>$AL$5</f>
        <v>2.162994034885931E+19</v>
      </c>
      <c r="P72" s="39">
        <f>$AK$5</f>
        <v>3.0024635741202643E+17</v>
      </c>
      <c r="Q72" s="39">
        <f>$AJ$5</f>
        <v>4210038387792135</v>
      </c>
      <c r="R72" s="39">
        <f>$AI$5</f>
        <v>59732129675791</v>
      </c>
      <c r="S72" s="39">
        <f>$AH$5</f>
        <v>859047860295</v>
      </c>
      <c r="T72" s="39">
        <f>$AG$5</f>
        <v>12545691535</v>
      </c>
      <c r="U72" s="39">
        <f>$AF$5</f>
        <v>186368535</v>
      </c>
      <c r="V72" s="39">
        <f>$AE$5</f>
        <v>2820151</v>
      </c>
      <c r="W72" s="39">
        <f>$AD$5</f>
        <v>43515</v>
      </c>
      <c r="X72" s="39">
        <f>$AC$5</f>
        <v>685</v>
      </c>
    </row>
    <row r="73" spans="12:25" ht="15.75" thickBot="1">
      <c r="L73" s="70">
        <f>$AN$5</f>
        <v>1.1503166289706361E+23</v>
      </c>
      <c r="M73" s="70">
        <f>$AM$5</f>
        <v>1.5716684413122047E+21</v>
      </c>
      <c r="N73" s="71">
        <f>$BA$5</f>
        <v>97</v>
      </c>
      <c r="O73" s="70">
        <f>$AK$5</f>
        <v>3.0024635741202643E+17</v>
      </c>
      <c r="P73" s="70">
        <f>$AJ$5</f>
        <v>4210038387792135</v>
      </c>
      <c r="Q73" s="70">
        <f>$AI$5</f>
        <v>59732129675791</v>
      </c>
      <c r="R73" s="70">
        <f>$AH$5</f>
        <v>859047860295</v>
      </c>
      <c r="S73" s="70">
        <f>$AG$5</f>
        <v>12545691535</v>
      </c>
      <c r="T73" s="70">
        <f>$AF$5</f>
        <v>186368535</v>
      </c>
      <c r="U73" s="70">
        <f>$AE$5</f>
        <v>2820151</v>
      </c>
      <c r="V73" s="70">
        <f>$AD$5</f>
        <v>43515</v>
      </c>
      <c r="W73" s="70">
        <f>$AC$5</f>
        <v>685</v>
      </c>
      <c r="X73" s="70">
        <f>$AC$2</f>
        <v>11</v>
      </c>
      <c r="Y73" s="16" t="str">
        <f>[1]!xDiv([1]!xMatDet(L61:X73),[1]!xMatDet(L74:X86))</f>
        <v>-3.67724492168104614076611080043E-13</v>
      </c>
    </row>
    <row r="74" spans="12:25">
      <c r="L74" s="39">
        <f>$AZ$5</f>
        <v>3.6297512399329361E+45</v>
      </c>
      <c r="M74" s="39">
        <f>$AY$5</f>
        <v>4.7884147900470993E+43</v>
      </c>
      <c r="N74" s="39">
        <f>$AX$5</f>
        <v>6.3242912419945786E+41</v>
      </c>
      <c r="O74" s="39">
        <f>$AW$5</f>
        <v>8.3638183359412491E+39</v>
      </c>
      <c r="P74" s="39">
        <f>$AV$5</f>
        <v>1.1077700566821677E+38</v>
      </c>
      <c r="Q74" s="39">
        <f>$AU$5</f>
        <v>1.4697437693587362E+36</v>
      </c>
      <c r="R74" s="39">
        <f>$AT$5</f>
        <v>1.9538613311576207E+34</v>
      </c>
      <c r="S74" s="39">
        <f>$AS$5</f>
        <v>2.6034054115613975E+32</v>
      </c>
      <c r="T74" s="39">
        <f>$AR$5</f>
        <v>3.4781605591867382E+30</v>
      </c>
      <c r="U74" s="39">
        <f>$AQ$5</f>
        <v>4.6613881837492098E+28</v>
      </c>
      <c r="V74" s="39">
        <f>$AP$5</f>
        <v>6.2701584820619147E+26</v>
      </c>
      <c r="W74" s="39">
        <f>$AO$5</f>
        <v>8.4708966672821023E+24</v>
      </c>
      <c r="X74" s="39">
        <f>$AN$5</f>
        <v>1.1503166289706361E+23</v>
      </c>
    </row>
    <row r="75" spans="12:25">
      <c r="L75" s="39">
        <f>$AY$5</f>
        <v>4.7884147900470993E+43</v>
      </c>
      <c r="M75" s="39">
        <f>$AX$5</f>
        <v>6.3242912419945786E+41</v>
      </c>
      <c r="N75" s="39">
        <f>$AW$5</f>
        <v>8.3638183359412491E+39</v>
      </c>
      <c r="O75" s="39">
        <f>$AV$5</f>
        <v>1.1077700566821677E+38</v>
      </c>
      <c r="P75" s="39">
        <f>$AU$5</f>
        <v>1.4697437693587362E+36</v>
      </c>
      <c r="Q75" s="39">
        <f>$AT$5</f>
        <v>1.9538613311576207E+34</v>
      </c>
      <c r="R75" s="39">
        <f>$AS$5</f>
        <v>2.6034054115613975E+32</v>
      </c>
      <c r="S75" s="39">
        <f>$AR$5</f>
        <v>3.4781605591867382E+30</v>
      </c>
      <c r="T75" s="39">
        <f>$AQ$5</f>
        <v>4.6613881837492098E+28</v>
      </c>
      <c r="U75" s="39">
        <f>$AP$5</f>
        <v>6.2701584820619147E+26</v>
      </c>
      <c r="V75" s="39">
        <f>$AO$5</f>
        <v>8.4708966672821023E+24</v>
      </c>
      <c r="W75" s="39">
        <f>$AN$5</f>
        <v>1.1503166289706361E+23</v>
      </c>
      <c r="X75" s="39">
        <f>$AM$5</f>
        <v>1.5716684413122047E+21</v>
      </c>
    </row>
    <row r="76" spans="12:25">
      <c r="L76" s="39">
        <f>$AX$5</f>
        <v>6.3242912419945786E+41</v>
      </c>
      <c r="M76" s="39">
        <f>$AW$5</f>
        <v>8.3638183359412491E+39</v>
      </c>
      <c r="N76" s="39">
        <f>$AV$5</f>
        <v>1.1077700566821677E+38</v>
      </c>
      <c r="O76" s="39">
        <f>$AU$5</f>
        <v>1.4697437693587362E+36</v>
      </c>
      <c r="P76" s="39">
        <f>$AT$5</f>
        <v>1.9538613311576207E+34</v>
      </c>
      <c r="Q76" s="39">
        <f>$AS$5</f>
        <v>2.6034054115613975E+32</v>
      </c>
      <c r="R76" s="39">
        <f>$AR$5</f>
        <v>3.4781605591867382E+30</v>
      </c>
      <c r="S76" s="39">
        <f>$AQ$5</f>
        <v>4.6613881837492098E+28</v>
      </c>
      <c r="T76" s="39">
        <f>$AP$5</f>
        <v>6.2701584820619147E+26</v>
      </c>
      <c r="U76" s="39">
        <f>$AO$5</f>
        <v>8.4708966672821023E+24</v>
      </c>
      <c r="V76" s="39">
        <f>$AN$5</f>
        <v>1.1503166289706361E+23</v>
      </c>
      <c r="W76" s="39">
        <f>$AM$5</f>
        <v>1.5716684413122047E+21</v>
      </c>
      <c r="X76" s="39">
        <f>$AL$5</f>
        <v>2.162994034885931E+19</v>
      </c>
    </row>
    <row r="77" spans="12:25">
      <c r="L77" s="39">
        <f>$AW$5</f>
        <v>8.3638183359412491E+39</v>
      </c>
      <c r="M77" s="39">
        <f>$AV$5</f>
        <v>1.1077700566821677E+38</v>
      </c>
      <c r="N77" s="39">
        <f>$AU$5</f>
        <v>1.4697437693587362E+36</v>
      </c>
      <c r="O77" s="39">
        <f>$AT$5</f>
        <v>1.9538613311576207E+34</v>
      </c>
      <c r="P77" s="39">
        <f>$AS$5</f>
        <v>2.6034054115613975E+32</v>
      </c>
      <c r="Q77" s="39">
        <f>$AR$5</f>
        <v>3.4781605591867382E+30</v>
      </c>
      <c r="R77" s="39">
        <f>$AQ$5</f>
        <v>4.6613881837492098E+28</v>
      </c>
      <c r="S77" s="39">
        <f>$AP$5</f>
        <v>6.2701584820619147E+26</v>
      </c>
      <c r="T77" s="39">
        <f>$AO$5</f>
        <v>8.4708966672821023E+24</v>
      </c>
      <c r="U77" s="39">
        <f>$AN$5</f>
        <v>1.1503166289706361E+23</v>
      </c>
      <c r="V77" s="39">
        <f>$AM$5</f>
        <v>1.5716684413122047E+21</v>
      </c>
      <c r="W77" s="39">
        <f>$AL$5</f>
        <v>2.162994034885931E+19</v>
      </c>
      <c r="X77" s="39">
        <f>$AK$5</f>
        <v>3.0024635741202643E+17</v>
      </c>
    </row>
    <row r="78" spans="12:25">
      <c r="L78" s="39">
        <f>$AV$5</f>
        <v>1.1077700566821677E+38</v>
      </c>
      <c r="M78" s="39">
        <f>$AU$5</f>
        <v>1.4697437693587362E+36</v>
      </c>
      <c r="N78" s="39">
        <f>$AT$5</f>
        <v>1.9538613311576207E+34</v>
      </c>
      <c r="O78" s="39">
        <f>$AS$5</f>
        <v>2.6034054115613975E+32</v>
      </c>
      <c r="P78" s="39">
        <f>$AR$5</f>
        <v>3.4781605591867382E+30</v>
      </c>
      <c r="Q78" s="39">
        <f>$AQ$5</f>
        <v>4.6613881837492098E+28</v>
      </c>
      <c r="R78" s="39">
        <f>$AP$5</f>
        <v>6.2701584820619147E+26</v>
      </c>
      <c r="S78" s="39">
        <f>$AO$5</f>
        <v>8.4708966672821023E+24</v>
      </c>
      <c r="T78" s="39">
        <f>$AN$5</f>
        <v>1.1503166289706361E+23</v>
      </c>
      <c r="U78" s="39">
        <f>$AM$5</f>
        <v>1.5716684413122047E+21</v>
      </c>
      <c r="V78" s="39">
        <f>$AL$5</f>
        <v>2.162994034885931E+19</v>
      </c>
      <c r="W78" s="39">
        <f>$AK$5</f>
        <v>3.0024635741202643E+17</v>
      </c>
      <c r="X78" s="39">
        <f>$AJ$5</f>
        <v>4210038387792135</v>
      </c>
    </row>
    <row r="79" spans="12:25">
      <c r="L79" s="39">
        <f>$AU$5</f>
        <v>1.4697437693587362E+36</v>
      </c>
      <c r="M79" s="39">
        <f>$AT$5</f>
        <v>1.9538613311576207E+34</v>
      </c>
      <c r="N79" s="39">
        <f>$AS$5</f>
        <v>2.6034054115613975E+32</v>
      </c>
      <c r="O79" s="39">
        <f>$AR$5</f>
        <v>3.4781605591867382E+30</v>
      </c>
      <c r="P79" s="39">
        <f>$AQ$5</f>
        <v>4.6613881837492098E+28</v>
      </c>
      <c r="Q79" s="39">
        <f>$AP$5</f>
        <v>6.2701584820619147E+26</v>
      </c>
      <c r="R79" s="39">
        <f>$AO$5</f>
        <v>8.4708966672821023E+24</v>
      </c>
      <c r="S79" s="39">
        <f>$AN$5</f>
        <v>1.1503166289706361E+23</v>
      </c>
      <c r="T79" s="39">
        <f>$AM$5</f>
        <v>1.5716684413122047E+21</v>
      </c>
      <c r="U79" s="39">
        <f>$AL$5</f>
        <v>2.162994034885931E+19</v>
      </c>
      <c r="V79" s="39">
        <f>$AK$5</f>
        <v>3.0024635741202643E+17</v>
      </c>
      <c r="W79" s="39">
        <f>$AJ$5</f>
        <v>4210038387792135</v>
      </c>
      <c r="X79" s="39">
        <f>$AI$5</f>
        <v>59732129675791</v>
      </c>
    </row>
    <row r="80" spans="12:25">
      <c r="L80" s="39">
        <f>$AT$5</f>
        <v>1.9538613311576207E+34</v>
      </c>
      <c r="M80" s="39">
        <f>$AS$5</f>
        <v>2.6034054115613975E+32</v>
      </c>
      <c r="N80" s="39">
        <f>$AR$5</f>
        <v>3.4781605591867382E+30</v>
      </c>
      <c r="O80" s="39">
        <f>$AQ$5</f>
        <v>4.6613881837492098E+28</v>
      </c>
      <c r="P80" s="39">
        <f>$AP$5</f>
        <v>6.2701584820619147E+26</v>
      </c>
      <c r="Q80" s="39">
        <f>$AO$5</f>
        <v>8.4708966672821023E+24</v>
      </c>
      <c r="R80" s="39">
        <f>$AN$5</f>
        <v>1.1503166289706361E+23</v>
      </c>
      <c r="S80" s="39">
        <f>$AM$5</f>
        <v>1.5716684413122047E+21</v>
      </c>
      <c r="T80" s="39">
        <f>$AL$5</f>
        <v>2.162994034885931E+19</v>
      </c>
      <c r="U80" s="39">
        <f>$AK$5</f>
        <v>3.0024635741202643E+17</v>
      </c>
      <c r="V80" s="39">
        <f>$AJ$5</f>
        <v>4210038387792135</v>
      </c>
      <c r="W80" s="39">
        <f>$AI$5</f>
        <v>59732129675791</v>
      </c>
      <c r="X80" s="39">
        <f>$AH$5</f>
        <v>859047860295</v>
      </c>
    </row>
    <row r="81" spans="12:24">
      <c r="L81" s="39">
        <f>$AS$5</f>
        <v>2.6034054115613975E+32</v>
      </c>
      <c r="M81" s="39">
        <f>$AR$5</f>
        <v>3.4781605591867382E+30</v>
      </c>
      <c r="N81" s="39">
        <f>$AQ$5</f>
        <v>4.6613881837492098E+28</v>
      </c>
      <c r="O81" s="39">
        <f>$AP$5</f>
        <v>6.2701584820619147E+26</v>
      </c>
      <c r="P81" s="39">
        <f>$AO$5</f>
        <v>8.4708966672821023E+24</v>
      </c>
      <c r="Q81" s="39">
        <f>$AN$5</f>
        <v>1.1503166289706361E+23</v>
      </c>
      <c r="R81" s="39">
        <f>$AM$5</f>
        <v>1.5716684413122047E+21</v>
      </c>
      <c r="S81" s="39">
        <f>$AL$5</f>
        <v>2.162994034885931E+19</v>
      </c>
      <c r="T81" s="39">
        <f>$AK$5</f>
        <v>3.0024635741202643E+17</v>
      </c>
      <c r="U81" s="39">
        <f>$AJ$5</f>
        <v>4210038387792135</v>
      </c>
      <c r="V81" s="39">
        <f>$AI$5</f>
        <v>59732129675791</v>
      </c>
      <c r="W81" s="39">
        <f>$AH$5</f>
        <v>859047860295</v>
      </c>
      <c r="X81" s="39">
        <f>$AG$5</f>
        <v>12545691535</v>
      </c>
    </row>
    <row r="82" spans="12:24">
      <c r="L82" s="39">
        <f>$AR$5</f>
        <v>3.4781605591867382E+30</v>
      </c>
      <c r="M82" s="39">
        <f>$AQ$5</f>
        <v>4.6613881837492098E+28</v>
      </c>
      <c r="N82" s="39">
        <f>$AP$5</f>
        <v>6.2701584820619147E+26</v>
      </c>
      <c r="O82" s="39">
        <f>$AO$5</f>
        <v>8.4708966672821023E+24</v>
      </c>
      <c r="P82" s="39">
        <f>$AN$5</f>
        <v>1.1503166289706361E+23</v>
      </c>
      <c r="Q82" s="39">
        <f>$AM$5</f>
        <v>1.5716684413122047E+21</v>
      </c>
      <c r="R82" s="39">
        <f>$AL$5</f>
        <v>2.162994034885931E+19</v>
      </c>
      <c r="S82" s="39">
        <f>$AK$5</f>
        <v>3.0024635741202643E+17</v>
      </c>
      <c r="T82" s="39">
        <f>$AJ$5</f>
        <v>4210038387792135</v>
      </c>
      <c r="U82" s="39">
        <f>$AI$5</f>
        <v>59732129675791</v>
      </c>
      <c r="V82" s="39">
        <f>$AH$5</f>
        <v>859047860295</v>
      </c>
      <c r="W82" s="39">
        <f>$AG$5</f>
        <v>12545691535</v>
      </c>
      <c r="X82" s="39">
        <f>$AF$5</f>
        <v>186368535</v>
      </c>
    </row>
    <row r="83" spans="12:24">
      <c r="L83" s="39">
        <f>$AQ$5</f>
        <v>4.6613881837492098E+28</v>
      </c>
      <c r="M83" s="39">
        <f>$AP$5</f>
        <v>6.2701584820619147E+26</v>
      </c>
      <c r="N83" s="39">
        <f>$AO$5</f>
        <v>8.4708966672821023E+24</v>
      </c>
      <c r="O83" s="39">
        <f>$AN$5</f>
        <v>1.1503166289706361E+23</v>
      </c>
      <c r="P83" s="39">
        <f>$AM$5</f>
        <v>1.5716684413122047E+21</v>
      </c>
      <c r="Q83" s="39">
        <f>$AL$5</f>
        <v>2.162994034885931E+19</v>
      </c>
      <c r="R83" s="39">
        <f>$AK$5</f>
        <v>3.0024635741202643E+17</v>
      </c>
      <c r="S83" s="39">
        <f>$AJ$5</f>
        <v>4210038387792135</v>
      </c>
      <c r="T83" s="39">
        <f>$AI$5</f>
        <v>59732129675791</v>
      </c>
      <c r="U83" s="39">
        <f>$AH$5</f>
        <v>859047860295</v>
      </c>
      <c r="V83" s="39">
        <f>$AG$5</f>
        <v>12545691535</v>
      </c>
      <c r="W83" s="39">
        <f>$AF$5</f>
        <v>186368535</v>
      </c>
      <c r="X83" s="39">
        <f>$AE$5</f>
        <v>2820151</v>
      </c>
    </row>
    <row r="84" spans="12:24">
      <c r="L84" s="39">
        <f>$AP$5</f>
        <v>6.2701584820619147E+26</v>
      </c>
      <c r="M84" s="39">
        <f>$AO$5</f>
        <v>8.4708966672821023E+24</v>
      </c>
      <c r="N84" s="39">
        <f>$AN$5</f>
        <v>1.1503166289706361E+23</v>
      </c>
      <c r="O84" s="39">
        <f>$AM$5</f>
        <v>1.5716684413122047E+21</v>
      </c>
      <c r="P84" s="39">
        <f>$AL$5</f>
        <v>2.162994034885931E+19</v>
      </c>
      <c r="Q84" s="39">
        <f>$AK$5</f>
        <v>3.0024635741202643E+17</v>
      </c>
      <c r="R84" s="39">
        <f>$AJ$5</f>
        <v>4210038387792135</v>
      </c>
      <c r="S84" s="39">
        <f>$AI$5</f>
        <v>59732129675791</v>
      </c>
      <c r="T84" s="39">
        <f>$AH$5</f>
        <v>859047860295</v>
      </c>
      <c r="U84" s="39">
        <f>$AG$5</f>
        <v>12545691535</v>
      </c>
      <c r="V84" s="39">
        <f>$AF$5</f>
        <v>186368535</v>
      </c>
      <c r="W84" s="39">
        <f>$AE$5</f>
        <v>2820151</v>
      </c>
      <c r="X84" s="39">
        <f>$AD$5</f>
        <v>43515</v>
      </c>
    </row>
    <row r="85" spans="12:24">
      <c r="L85" s="39">
        <f>$AO$5</f>
        <v>8.4708966672821023E+24</v>
      </c>
      <c r="M85" s="39">
        <f>$AN$5</f>
        <v>1.1503166289706361E+23</v>
      </c>
      <c r="N85" s="39">
        <f>$AM$5</f>
        <v>1.5716684413122047E+21</v>
      </c>
      <c r="O85" s="39">
        <f>$AL$5</f>
        <v>2.162994034885931E+19</v>
      </c>
      <c r="P85" s="39">
        <f>$AK$5</f>
        <v>3.0024635741202643E+17</v>
      </c>
      <c r="Q85" s="39">
        <f>$AJ$5</f>
        <v>4210038387792135</v>
      </c>
      <c r="R85" s="39">
        <f>$AI$5</f>
        <v>59732129675791</v>
      </c>
      <c r="S85" s="39">
        <f>$AH$5</f>
        <v>859047860295</v>
      </c>
      <c r="T85" s="39">
        <f>$AG$5</f>
        <v>12545691535</v>
      </c>
      <c r="U85" s="39">
        <f>$AF$5</f>
        <v>186368535</v>
      </c>
      <c r="V85" s="39">
        <f>$AE$5</f>
        <v>2820151</v>
      </c>
      <c r="W85" s="39">
        <f>$AD$5</f>
        <v>43515</v>
      </c>
      <c r="X85" s="39">
        <f>$AC$5</f>
        <v>685</v>
      </c>
    </row>
    <row r="86" spans="12:24">
      <c r="L86" s="39">
        <f>$AN$5</f>
        <v>1.1503166289706361E+23</v>
      </c>
      <c r="M86" s="39">
        <f>$AM$5</f>
        <v>1.5716684413122047E+21</v>
      </c>
      <c r="N86" s="39">
        <f>$AL$5</f>
        <v>2.162994034885931E+19</v>
      </c>
      <c r="O86" s="39">
        <f>$AK$5</f>
        <v>3.0024635741202643E+17</v>
      </c>
      <c r="P86" s="39">
        <f>$AJ$5</f>
        <v>4210038387792135</v>
      </c>
      <c r="Q86" s="39">
        <f>$AI$5</f>
        <v>59732129675791</v>
      </c>
      <c r="R86" s="39">
        <f>$AH$5</f>
        <v>859047860295</v>
      </c>
      <c r="S86" s="39">
        <f>$AG$5</f>
        <v>12545691535</v>
      </c>
      <c r="T86" s="39">
        <f>$AF$5</f>
        <v>186368535</v>
      </c>
      <c r="U86" s="39">
        <f>$AE$5</f>
        <v>2820151</v>
      </c>
      <c r="V86" s="39">
        <f>$AD$5</f>
        <v>43515</v>
      </c>
      <c r="W86" s="39">
        <f>$AC$5</f>
        <v>685</v>
      </c>
      <c r="X86" s="39">
        <f>$AC$2</f>
        <v>11</v>
      </c>
    </row>
    <row r="87" spans="12:24"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</row>
    <row r="88" spans="12:24">
      <c r="L88" s="39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  <c r="X88" s="39"/>
    </row>
    <row r="89" spans="12:24">
      <c r="L89" s="39">
        <f>$AZ$5</f>
        <v>3.6297512399329361E+45</v>
      </c>
      <c r="M89" s="39">
        <f>$AY$5</f>
        <v>4.7884147900470993E+43</v>
      </c>
      <c r="N89" s="39">
        <f>$AX$5</f>
        <v>6.3242912419945786E+41</v>
      </c>
      <c r="O89" s="63">
        <f>$BM$5</f>
        <v>1.2130612287806382E+24</v>
      </c>
      <c r="P89" s="39">
        <f>$AV$5</f>
        <v>1.1077700566821677E+38</v>
      </c>
      <c r="Q89" s="39">
        <f>$AU$5</f>
        <v>1.4697437693587362E+36</v>
      </c>
      <c r="R89" s="39">
        <f>$AT$5</f>
        <v>1.9538613311576207E+34</v>
      </c>
      <c r="S89" s="39">
        <f>$AS$5</f>
        <v>2.6034054115613975E+32</v>
      </c>
      <c r="T89" s="39">
        <f>$AR$5</f>
        <v>3.4781605591867382E+30</v>
      </c>
      <c r="U89" s="39">
        <f>$AQ$5</f>
        <v>4.6613881837492098E+28</v>
      </c>
      <c r="V89" s="39">
        <f>$AP$5</f>
        <v>6.2701584820619147E+26</v>
      </c>
      <c r="W89" s="39">
        <f>$AO$5</f>
        <v>8.4708966672821023E+24</v>
      </c>
      <c r="X89" s="39">
        <f>$AN$5</f>
        <v>1.1503166289706361E+23</v>
      </c>
    </row>
    <row r="90" spans="12:24">
      <c r="L90" s="39">
        <f>$AY$5</f>
        <v>4.7884147900470993E+43</v>
      </c>
      <c r="M90" s="39">
        <f>$AX$5</f>
        <v>6.3242912419945786E+41</v>
      </c>
      <c r="N90" s="39">
        <f>$AW$5</f>
        <v>8.3638183359412491E+39</v>
      </c>
      <c r="O90" s="63">
        <f>$BL$5</f>
        <v>1.6483612613248043E+22</v>
      </c>
      <c r="P90" s="39">
        <f>$AU$5</f>
        <v>1.4697437693587362E+36</v>
      </c>
      <c r="Q90" s="39">
        <f>$AT$5</f>
        <v>1.9538613311576207E+34</v>
      </c>
      <c r="R90" s="39">
        <f>$AS$5</f>
        <v>2.6034054115613975E+32</v>
      </c>
      <c r="S90" s="39">
        <f>$AR$5</f>
        <v>3.4781605591867382E+30</v>
      </c>
      <c r="T90" s="39">
        <f>$AQ$5</f>
        <v>4.6613881837492098E+28</v>
      </c>
      <c r="U90" s="39">
        <f>$AP$5</f>
        <v>6.2701584820619147E+26</v>
      </c>
      <c r="V90" s="39">
        <f>$AO$5</f>
        <v>8.4708966672821023E+24</v>
      </c>
      <c r="W90" s="39">
        <f>$AN$5</f>
        <v>1.1503166289706361E+23</v>
      </c>
      <c r="X90" s="39">
        <f>$AM$5</f>
        <v>1.5716684413122047E+21</v>
      </c>
    </row>
    <row r="91" spans="12:24">
      <c r="L91" s="39">
        <f>$AX$5</f>
        <v>6.3242912419945786E+41</v>
      </c>
      <c r="M91" s="39">
        <f>$AW$5</f>
        <v>8.3638183359412491E+39</v>
      </c>
      <c r="N91" s="39">
        <f>$AV$5</f>
        <v>1.1077700566821677E+38</v>
      </c>
      <c r="O91" s="63">
        <f>$BK$5</f>
        <v>2.2533742029544515E+20</v>
      </c>
      <c r="P91" s="39">
        <f>$AT$5</f>
        <v>1.9538613311576207E+34</v>
      </c>
      <c r="Q91" s="39">
        <f>$AS$5</f>
        <v>2.6034054115613975E+32</v>
      </c>
      <c r="R91" s="39">
        <f>$AR$5</f>
        <v>3.4781605591867382E+30</v>
      </c>
      <c r="S91" s="39">
        <f>$AQ$5</f>
        <v>4.6613881837492098E+28</v>
      </c>
      <c r="T91" s="39">
        <f>$AP$5</f>
        <v>6.2701584820619147E+26</v>
      </c>
      <c r="U91" s="39">
        <f>$AO$5</f>
        <v>8.4708966672821023E+24</v>
      </c>
      <c r="V91" s="39">
        <f>$AN$5</f>
        <v>1.1503166289706361E+23</v>
      </c>
      <c r="W91" s="39">
        <f>$AM$5</f>
        <v>1.5716684413122047E+21</v>
      </c>
      <c r="X91" s="39">
        <f>$AL$5</f>
        <v>2.162994034885931E+19</v>
      </c>
    </row>
    <row r="92" spans="12:24">
      <c r="L92" s="39">
        <f>$AW$5</f>
        <v>8.3638183359412491E+39</v>
      </c>
      <c r="M92" s="39">
        <f>$AV$5</f>
        <v>1.1077700566821677E+38</v>
      </c>
      <c r="N92" s="39">
        <f>$AU$5</f>
        <v>1.4697437693587362E+36</v>
      </c>
      <c r="O92" s="63">
        <f>$BJ$5</f>
        <v>3.1024417127888937E+18</v>
      </c>
      <c r="P92" s="39">
        <f>$AS$5</f>
        <v>2.6034054115613975E+32</v>
      </c>
      <c r="Q92" s="39">
        <f>$AR$5</f>
        <v>3.4781605591867382E+30</v>
      </c>
      <c r="R92" s="39">
        <f>$AQ$5</f>
        <v>4.6613881837492098E+28</v>
      </c>
      <c r="S92" s="39">
        <f>$AP$5</f>
        <v>6.2701584820619147E+26</v>
      </c>
      <c r="T92" s="39">
        <f>$AO$5</f>
        <v>8.4708966672821023E+24</v>
      </c>
      <c r="U92" s="39">
        <f>$AN$5</f>
        <v>1.1503166289706361E+23</v>
      </c>
      <c r="V92" s="39">
        <f>$AM$5</f>
        <v>1.5716684413122047E+21</v>
      </c>
      <c r="W92" s="39">
        <f>$AL$5</f>
        <v>2.162994034885931E+19</v>
      </c>
      <c r="X92" s="39">
        <f>$AK$5</f>
        <v>3.0024635741202643E+17</v>
      </c>
    </row>
    <row r="93" spans="12:24">
      <c r="L93" s="39">
        <f>$AV$5</f>
        <v>1.1077700566821677E+38</v>
      </c>
      <c r="M93" s="39">
        <f>$AU$5</f>
        <v>1.4697437693587362E+36</v>
      </c>
      <c r="N93" s="39">
        <f>$AT$5</f>
        <v>1.9538613311576207E+34</v>
      </c>
      <c r="O93" s="63">
        <f>$BI$5</f>
        <v>4.3074374358992288E+16</v>
      </c>
      <c r="P93" s="39">
        <f>$AR$5</f>
        <v>3.4781605591867382E+30</v>
      </c>
      <c r="Q93" s="39">
        <f>$AQ$5</f>
        <v>4.6613881837492098E+28</v>
      </c>
      <c r="R93" s="39">
        <f>$AP$5</f>
        <v>6.2701584820619147E+26</v>
      </c>
      <c r="S93" s="39">
        <f>$AO$5</f>
        <v>8.4708966672821023E+24</v>
      </c>
      <c r="T93" s="39">
        <f>$AN$5</f>
        <v>1.1503166289706361E+23</v>
      </c>
      <c r="U93" s="39">
        <f>$AM$5</f>
        <v>1.5716684413122047E+21</v>
      </c>
      <c r="V93" s="39">
        <f>$AL$5</f>
        <v>2.162994034885931E+19</v>
      </c>
      <c r="W93" s="39">
        <f>$AK$5</f>
        <v>3.0024635741202643E+17</v>
      </c>
      <c r="X93" s="39">
        <f>$AJ$5</f>
        <v>4210038387792135</v>
      </c>
    </row>
    <row r="94" spans="12:24">
      <c r="L94" s="39">
        <f>$AU$5</f>
        <v>1.4697437693587362E+36</v>
      </c>
      <c r="M94" s="39">
        <f>$AT$5</f>
        <v>1.9538613311576207E+34</v>
      </c>
      <c r="N94" s="39">
        <f>$AS$5</f>
        <v>2.6034054115613975E+32</v>
      </c>
      <c r="O94" s="63">
        <f>$BH$5</f>
        <v>603964096749226</v>
      </c>
      <c r="P94" s="39">
        <f>$AQ$5</f>
        <v>4.6613881837492098E+28</v>
      </c>
      <c r="Q94" s="39">
        <f>$AP$5</f>
        <v>6.2701584820619147E+26</v>
      </c>
      <c r="R94" s="39">
        <f>$AO$5</f>
        <v>8.4708966672821023E+24</v>
      </c>
      <c r="S94" s="39">
        <f>$AN$5</f>
        <v>1.1503166289706361E+23</v>
      </c>
      <c r="T94" s="39">
        <f>$AM$5</f>
        <v>1.5716684413122047E+21</v>
      </c>
      <c r="U94" s="39">
        <f>$AL$5</f>
        <v>2.162994034885931E+19</v>
      </c>
      <c r="V94" s="39">
        <f>$AK$5</f>
        <v>3.0024635741202643E+17</v>
      </c>
      <c r="W94" s="39">
        <f>$AJ$5</f>
        <v>4210038387792135</v>
      </c>
      <c r="X94" s="39">
        <f>$AI$5</f>
        <v>59732129675791</v>
      </c>
    </row>
    <row r="95" spans="12:24">
      <c r="L95" s="39">
        <f>$AT$5</f>
        <v>1.9538613311576207E+34</v>
      </c>
      <c r="M95" s="39">
        <f>$AS$5</f>
        <v>2.6034054115613975E+32</v>
      </c>
      <c r="N95" s="39">
        <f>$AR$5</f>
        <v>3.4781605591867382E+30</v>
      </c>
      <c r="O95" s="63">
        <f>$BG$5</f>
        <v>8565991486948</v>
      </c>
      <c r="P95" s="39">
        <f>$AP$5</f>
        <v>6.2701584820619147E+26</v>
      </c>
      <c r="Q95" s="39">
        <f>$AO$5</f>
        <v>8.4708966672821023E+24</v>
      </c>
      <c r="R95" s="39">
        <f>$AN$5</f>
        <v>1.1503166289706361E+23</v>
      </c>
      <c r="S95" s="39">
        <f>$AM$5</f>
        <v>1.5716684413122047E+21</v>
      </c>
      <c r="T95" s="39">
        <f>$AL$5</f>
        <v>2.162994034885931E+19</v>
      </c>
      <c r="U95" s="39">
        <f>$AK$5</f>
        <v>3.0024635741202643E+17</v>
      </c>
      <c r="V95" s="39">
        <f>$AJ$5</f>
        <v>4210038387792135</v>
      </c>
      <c r="W95" s="39">
        <f>$AI$5</f>
        <v>59732129675791</v>
      </c>
      <c r="X95" s="39">
        <f>$AH$5</f>
        <v>859047860295</v>
      </c>
    </row>
    <row r="96" spans="12:24">
      <c r="L96" s="39">
        <f>$AS$5</f>
        <v>2.6034054115613975E+32</v>
      </c>
      <c r="M96" s="39">
        <f>$AR$5</f>
        <v>3.4781605591867382E+30</v>
      </c>
      <c r="N96" s="39">
        <f>$AQ$5</f>
        <v>4.6613881837492098E+28</v>
      </c>
      <c r="O96" s="63">
        <f>$BF$5</f>
        <v>123100393474</v>
      </c>
      <c r="P96" s="39">
        <f>$AO$5</f>
        <v>8.4708966672821023E+24</v>
      </c>
      <c r="Q96" s="39">
        <f>$AN$5</f>
        <v>1.1503166289706361E+23</v>
      </c>
      <c r="R96" s="39">
        <f>$AM$5</f>
        <v>1.5716684413122047E+21</v>
      </c>
      <c r="S96" s="39">
        <f>$AL$5</f>
        <v>2.162994034885931E+19</v>
      </c>
      <c r="T96" s="39">
        <f>$AK$5</f>
        <v>3.0024635741202643E+17</v>
      </c>
      <c r="U96" s="39">
        <f>$AJ$5</f>
        <v>4210038387792135</v>
      </c>
      <c r="V96" s="39">
        <f>$AI$5</f>
        <v>59732129675791</v>
      </c>
      <c r="W96" s="39">
        <f>$AH$5</f>
        <v>859047860295</v>
      </c>
      <c r="X96" s="39">
        <f>$AG$5</f>
        <v>12545691535</v>
      </c>
    </row>
    <row r="97" spans="12:25">
      <c r="L97" s="39">
        <f>$AR$5</f>
        <v>3.4781605591867382E+30</v>
      </c>
      <c r="M97" s="39">
        <f>$AQ$5</f>
        <v>4.6613881837492098E+28</v>
      </c>
      <c r="N97" s="39">
        <f>$AP$5</f>
        <v>6.2701584820619147E+26</v>
      </c>
      <c r="O97" s="63">
        <f>$BE$5</f>
        <v>1795576924</v>
      </c>
      <c r="P97" s="39">
        <f>$AN$5</f>
        <v>1.1503166289706361E+23</v>
      </c>
      <c r="Q97" s="39">
        <f>$AM$5</f>
        <v>1.5716684413122047E+21</v>
      </c>
      <c r="R97" s="39">
        <f>$AL$5</f>
        <v>2.162994034885931E+19</v>
      </c>
      <c r="S97" s="39">
        <f>$AK$5</f>
        <v>3.0024635741202643E+17</v>
      </c>
      <c r="T97" s="39">
        <f>$AJ$5</f>
        <v>4210038387792135</v>
      </c>
      <c r="U97" s="39">
        <f>$AI$5</f>
        <v>59732129675791</v>
      </c>
      <c r="V97" s="39">
        <f>$AH$5</f>
        <v>859047860295</v>
      </c>
      <c r="W97" s="39">
        <f>$AG$5</f>
        <v>12545691535</v>
      </c>
      <c r="X97" s="39">
        <f>$AF$5</f>
        <v>186368535</v>
      </c>
    </row>
    <row r="98" spans="12:25">
      <c r="L98" s="39">
        <f>$AQ$5</f>
        <v>4.6613881837492098E+28</v>
      </c>
      <c r="M98" s="39">
        <f>$AP$5</f>
        <v>6.2701584820619147E+26</v>
      </c>
      <c r="N98" s="39">
        <f>$AO$5</f>
        <v>8.4708966672821023E+24</v>
      </c>
      <c r="O98" s="63">
        <f>$BD$5</f>
        <v>26626546</v>
      </c>
      <c r="P98" s="39">
        <f>$AM$5</f>
        <v>1.5716684413122047E+21</v>
      </c>
      <c r="Q98" s="39">
        <f>$AL$5</f>
        <v>2.162994034885931E+19</v>
      </c>
      <c r="R98" s="39">
        <f>$AK$5</f>
        <v>3.0024635741202643E+17</v>
      </c>
      <c r="S98" s="39">
        <f>$AJ$5</f>
        <v>4210038387792135</v>
      </c>
      <c r="T98" s="39">
        <f>$AI$5</f>
        <v>59732129675791</v>
      </c>
      <c r="U98" s="39">
        <f>$AH$5</f>
        <v>859047860295</v>
      </c>
      <c r="V98" s="39">
        <f>$AG$5</f>
        <v>12545691535</v>
      </c>
      <c r="W98" s="39">
        <f>$AF$5</f>
        <v>186368535</v>
      </c>
      <c r="X98" s="39">
        <f>$AE$5</f>
        <v>2820151</v>
      </c>
    </row>
    <row r="99" spans="12:25">
      <c r="L99" s="39">
        <f>$AP$5</f>
        <v>6.2701584820619147E+26</v>
      </c>
      <c r="M99" s="39">
        <f>$AO$5</f>
        <v>8.4708966672821023E+24</v>
      </c>
      <c r="N99" s="39">
        <f>$AN$5</f>
        <v>1.1503166289706361E+23</v>
      </c>
      <c r="O99" s="63">
        <f>$BC$5</f>
        <v>401968</v>
      </c>
      <c r="P99" s="39">
        <f>$AL$5</f>
        <v>2.162994034885931E+19</v>
      </c>
      <c r="Q99" s="39">
        <f>$AK$5</f>
        <v>3.0024635741202643E+17</v>
      </c>
      <c r="R99" s="39">
        <f>$AJ$5</f>
        <v>4210038387792135</v>
      </c>
      <c r="S99" s="39">
        <f>$AI$5</f>
        <v>59732129675791</v>
      </c>
      <c r="T99" s="39">
        <f>$AH$5</f>
        <v>859047860295</v>
      </c>
      <c r="U99" s="39">
        <f>$AG$5</f>
        <v>12545691535</v>
      </c>
      <c r="V99" s="39">
        <f>$AF$5</f>
        <v>186368535</v>
      </c>
      <c r="W99" s="39">
        <f>$AE$5</f>
        <v>2820151</v>
      </c>
      <c r="X99" s="39">
        <f>$AD$5</f>
        <v>43515</v>
      </c>
    </row>
    <row r="100" spans="12:25">
      <c r="L100" s="39">
        <f>$AO$5</f>
        <v>8.4708966672821023E+24</v>
      </c>
      <c r="M100" s="39">
        <f>$AN$5</f>
        <v>1.1503166289706361E+23</v>
      </c>
      <c r="N100" s="39">
        <f>$AM$5</f>
        <v>1.5716684413122047E+21</v>
      </c>
      <c r="O100" s="63">
        <f>$BB$5</f>
        <v>6184</v>
      </c>
      <c r="P100" s="39">
        <f>$AK$5</f>
        <v>3.0024635741202643E+17</v>
      </c>
      <c r="Q100" s="39">
        <f>$AJ$5</f>
        <v>4210038387792135</v>
      </c>
      <c r="R100" s="39">
        <f>$AI$5</f>
        <v>59732129675791</v>
      </c>
      <c r="S100" s="39">
        <f>$AH$5</f>
        <v>859047860295</v>
      </c>
      <c r="T100" s="39">
        <f>$AG$5</f>
        <v>12545691535</v>
      </c>
      <c r="U100" s="39">
        <f>$AF$5</f>
        <v>186368535</v>
      </c>
      <c r="V100" s="39">
        <f>$AE$5</f>
        <v>2820151</v>
      </c>
      <c r="W100" s="39">
        <f>$AD$5</f>
        <v>43515</v>
      </c>
      <c r="X100" s="39">
        <f>$AC$5</f>
        <v>685</v>
      </c>
    </row>
    <row r="101" spans="12:25" ht="15.75" thickBot="1">
      <c r="L101" s="70">
        <f>$AN$5</f>
        <v>1.1503166289706361E+23</v>
      </c>
      <c r="M101" s="70">
        <f>$AM$5</f>
        <v>1.5716684413122047E+21</v>
      </c>
      <c r="N101" s="70">
        <f>$AL$5</f>
        <v>2.162994034885931E+19</v>
      </c>
      <c r="O101" s="71">
        <f>$BA$5</f>
        <v>97</v>
      </c>
      <c r="P101" s="70">
        <f>$AJ$5</f>
        <v>4210038387792135</v>
      </c>
      <c r="Q101" s="70">
        <f>$AI$5</f>
        <v>59732129675791</v>
      </c>
      <c r="R101" s="70">
        <f>$AH$5</f>
        <v>859047860295</v>
      </c>
      <c r="S101" s="70">
        <f>$AG$5</f>
        <v>12545691535</v>
      </c>
      <c r="T101" s="70">
        <f>$AF$5</f>
        <v>186368535</v>
      </c>
      <c r="U101" s="70">
        <f>$AE$5</f>
        <v>2820151</v>
      </c>
      <c r="V101" s="70">
        <f>$AD$5</f>
        <v>43515</v>
      </c>
      <c r="W101" s="70">
        <f>$AC$5</f>
        <v>685</v>
      </c>
      <c r="X101" s="70">
        <f>$AC$2</f>
        <v>11</v>
      </c>
      <c r="Y101" s="16" t="str">
        <f>[1]!xDiv([1]!xMatDet(L89:X101),[1]!xMatDet(L102:X114))</f>
        <v>-3.45631022500456555260351777109E-11</v>
      </c>
    </row>
    <row r="102" spans="12:25">
      <c r="L102" s="39">
        <f>$AZ$5</f>
        <v>3.6297512399329361E+45</v>
      </c>
      <c r="M102" s="39">
        <f>$AY$5</f>
        <v>4.7884147900470993E+43</v>
      </c>
      <c r="N102" s="39">
        <f>$AX$5</f>
        <v>6.3242912419945786E+41</v>
      </c>
      <c r="O102" s="39">
        <f>$AW$5</f>
        <v>8.3638183359412491E+39</v>
      </c>
      <c r="P102" s="39">
        <f>$AV$5</f>
        <v>1.1077700566821677E+38</v>
      </c>
      <c r="Q102" s="39">
        <f>$AU$5</f>
        <v>1.4697437693587362E+36</v>
      </c>
      <c r="R102" s="39">
        <f>$AT$5</f>
        <v>1.9538613311576207E+34</v>
      </c>
      <c r="S102" s="39">
        <f>$AS$5</f>
        <v>2.6034054115613975E+32</v>
      </c>
      <c r="T102" s="39">
        <f>$AR$5</f>
        <v>3.4781605591867382E+30</v>
      </c>
      <c r="U102" s="39">
        <f>$AQ$5</f>
        <v>4.6613881837492098E+28</v>
      </c>
      <c r="V102" s="39">
        <f>$AP$5</f>
        <v>6.2701584820619147E+26</v>
      </c>
      <c r="W102" s="39">
        <f>$AO$5</f>
        <v>8.4708966672821023E+24</v>
      </c>
      <c r="X102" s="39">
        <f>$AN$5</f>
        <v>1.1503166289706361E+23</v>
      </c>
    </row>
    <row r="103" spans="12:25">
      <c r="L103" s="39">
        <f>$AY$5</f>
        <v>4.7884147900470993E+43</v>
      </c>
      <c r="M103" s="39">
        <f>$AX$5</f>
        <v>6.3242912419945786E+41</v>
      </c>
      <c r="N103" s="39">
        <f>$AW$5</f>
        <v>8.3638183359412491E+39</v>
      </c>
      <c r="O103" s="39">
        <f>$AV$5</f>
        <v>1.1077700566821677E+38</v>
      </c>
      <c r="P103" s="39">
        <f>$AU$5</f>
        <v>1.4697437693587362E+36</v>
      </c>
      <c r="Q103" s="39">
        <f>$AT$5</f>
        <v>1.9538613311576207E+34</v>
      </c>
      <c r="R103" s="39">
        <f>$AS$5</f>
        <v>2.6034054115613975E+32</v>
      </c>
      <c r="S103" s="39">
        <f>$AR$5</f>
        <v>3.4781605591867382E+30</v>
      </c>
      <c r="T103" s="39">
        <f>$AQ$5</f>
        <v>4.6613881837492098E+28</v>
      </c>
      <c r="U103" s="39">
        <f>$AP$5</f>
        <v>6.2701584820619147E+26</v>
      </c>
      <c r="V103" s="39">
        <f>$AO$5</f>
        <v>8.4708966672821023E+24</v>
      </c>
      <c r="W103" s="39">
        <f>$AN$5</f>
        <v>1.1503166289706361E+23</v>
      </c>
      <c r="X103" s="39">
        <f>$AM$5</f>
        <v>1.5716684413122047E+21</v>
      </c>
    </row>
    <row r="104" spans="12:25">
      <c r="L104" s="39">
        <f>$AX$5</f>
        <v>6.3242912419945786E+41</v>
      </c>
      <c r="M104" s="39">
        <f>$AW$5</f>
        <v>8.3638183359412491E+39</v>
      </c>
      <c r="N104" s="39">
        <f>$AV$5</f>
        <v>1.1077700566821677E+38</v>
      </c>
      <c r="O104" s="39">
        <f>$AU$5</f>
        <v>1.4697437693587362E+36</v>
      </c>
      <c r="P104" s="39">
        <f>$AT$5</f>
        <v>1.9538613311576207E+34</v>
      </c>
      <c r="Q104" s="39">
        <f>$AS$5</f>
        <v>2.6034054115613975E+32</v>
      </c>
      <c r="R104" s="39">
        <f>$AR$5</f>
        <v>3.4781605591867382E+30</v>
      </c>
      <c r="S104" s="39">
        <f>$AQ$5</f>
        <v>4.6613881837492098E+28</v>
      </c>
      <c r="T104" s="39">
        <f>$AP$5</f>
        <v>6.2701584820619147E+26</v>
      </c>
      <c r="U104" s="39">
        <f>$AO$5</f>
        <v>8.4708966672821023E+24</v>
      </c>
      <c r="V104" s="39">
        <f>$AN$5</f>
        <v>1.1503166289706361E+23</v>
      </c>
      <c r="W104" s="39">
        <f>$AM$5</f>
        <v>1.5716684413122047E+21</v>
      </c>
      <c r="X104" s="39">
        <f>$AL$5</f>
        <v>2.162994034885931E+19</v>
      </c>
    </row>
    <row r="105" spans="12:25">
      <c r="L105" s="39">
        <f>$AW$5</f>
        <v>8.3638183359412491E+39</v>
      </c>
      <c r="M105" s="39">
        <f>$AV$5</f>
        <v>1.1077700566821677E+38</v>
      </c>
      <c r="N105" s="39">
        <f>$AU$5</f>
        <v>1.4697437693587362E+36</v>
      </c>
      <c r="O105" s="39">
        <f>$AT$5</f>
        <v>1.9538613311576207E+34</v>
      </c>
      <c r="P105" s="39">
        <f>$AS$5</f>
        <v>2.6034054115613975E+32</v>
      </c>
      <c r="Q105" s="39">
        <f>$AR$5</f>
        <v>3.4781605591867382E+30</v>
      </c>
      <c r="R105" s="39">
        <f>$AQ$5</f>
        <v>4.6613881837492098E+28</v>
      </c>
      <c r="S105" s="39">
        <f>$AP$5</f>
        <v>6.2701584820619147E+26</v>
      </c>
      <c r="T105" s="39">
        <f>$AO$5</f>
        <v>8.4708966672821023E+24</v>
      </c>
      <c r="U105" s="39">
        <f>$AN$5</f>
        <v>1.1503166289706361E+23</v>
      </c>
      <c r="V105" s="39">
        <f>$AM$5</f>
        <v>1.5716684413122047E+21</v>
      </c>
      <c r="W105" s="39">
        <f>$AL$5</f>
        <v>2.162994034885931E+19</v>
      </c>
      <c r="X105" s="39">
        <f>$AK$5</f>
        <v>3.0024635741202643E+17</v>
      </c>
    </row>
    <row r="106" spans="12:25">
      <c r="L106" s="39">
        <f>$AV$5</f>
        <v>1.1077700566821677E+38</v>
      </c>
      <c r="M106" s="39">
        <f>$AU$5</f>
        <v>1.4697437693587362E+36</v>
      </c>
      <c r="N106" s="39">
        <f>$AT$5</f>
        <v>1.9538613311576207E+34</v>
      </c>
      <c r="O106" s="39">
        <f>$AS$5</f>
        <v>2.6034054115613975E+32</v>
      </c>
      <c r="P106" s="39">
        <f>$AR$5</f>
        <v>3.4781605591867382E+30</v>
      </c>
      <c r="Q106" s="39">
        <f>$AQ$5</f>
        <v>4.6613881837492098E+28</v>
      </c>
      <c r="R106" s="39">
        <f>$AP$5</f>
        <v>6.2701584820619147E+26</v>
      </c>
      <c r="S106" s="39">
        <f>$AO$5</f>
        <v>8.4708966672821023E+24</v>
      </c>
      <c r="T106" s="39">
        <f>$AN$5</f>
        <v>1.1503166289706361E+23</v>
      </c>
      <c r="U106" s="39">
        <f>$AM$5</f>
        <v>1.5716684413122047E+21</v>
      </c>
      <c r="V106" s="39">
        <f>$AL$5</f>
        <v>2.162994034885931E+19</v>
      </c>
      <c r="W106" s="39">
        <f>$AK$5</f>
        <v>3.0024635741202643E+17</v>
      </c>
      <c r="X106" s="39">
        <f>$AJ$5</f>
        <v>4210038387792135</v>
      </c>
    </row>
    <row r="107" spans="12:25">
      <c r="L107" s="39">
        <f>$AU$5</f>
        <v>1.4697437693587362E+36</v>
      </c>
      <c r="M107" s="39">
        <f>$AT$5</f>
        <v>1.9538613311576207E+34</v>
      </c>
      <c r="N107" s="39">
        <f>$AS$5</f>
        <v>2.6034054115613975E+32</v>
      </c>
      <c r="O107" s="39">
        <f>$AR$5</f>
        <v>3.4781605591867382E+30</v>
      </c>
      <c r="P107" s="39">
        <f>$AQ$5</f>
        <v>4.6613881837492098E+28</v>
      </c>
      <c r="Q107" s="39">
        <f>$AP$5</f>
        <v>6.2701584820619147E+26</v>
      </c>
      <c r="R107" s="39">
        <f>$AO$5</f>
        <v>8.4708966672821023E+24</v>
      </c>
      <c r="S107" s="39">
        <f>$AN$5</f>
        <v>1.1503166289706361E+23</v>
      </c>
      <c r="T107" s="39">
        <f>$AM$5</f>
        <v>1.5716684413122047E+21</v>
      </c>
      <c r="U107" s="39">
        <f>$AL$5</f>
        <v>2.162994034885931E+19</v>
      </c>
      <c r="V107" s="39">
        <f>$AK$5</f>
        <v>3.0024635741202643E+17</v>
      </c>
      <c r="W107" s="39">
        <f>$AJ$5</f>
        <v>4210038387792135</v>
      </c>
      <c r="X107" s="39">
        <f>$AI$5</f>
        <v>59732129675791</v>
      </c>
    </row>
    <row r="108" spans="12:25">
      <c r="L108" s="39">
        <f>$AT$5</f>
        <v>1.9538613311576207E+34</v>
      </c>
      <c r="M108" s="39">
        <f>$AS$5</f>
        <v>2.6034054115613975E+32</v>
      </c>
      <c r="N108" s="39">
        <f>$AR$5</f>
        <v>3.4781605591867382E+30</v>
      </c>
      <c r="O108" s="39">
        <f>$AQ$5</f>
        <v>4.6613881837492098E+28</v>
      </c>
      <c r="P108" s="39">
        <f>$AP$5</f>
        <v>6.2701584820619147E+26</v>
      </c>
      <c r="Q108" s="39">
        <f>$AO$5</f>
        <v>8.4708966672821023E+24</v>
      </c>
      <c r="R108" s="39">
        <f>$AN$5</f>
        <v>1.1503166289706361E+23</v>
      </c>
      <c r="S108" s="39">
        <f>$AM$5</f>
        <v>1.5716684413122047E+21</v>
      </c>
      <c r="T108" s="39">
        <f>$AL$5</f>
        <v>2.162994034885931E+19</v>
      </c>
      <c r="U108" s="39">
        <f>$AK$5</f>
        <v>3.0024635741202643E+17</v>
      </c>
      <c r="V108" s="39">
        <f>$AJ$5</f>
        <v>4210038387792135</v>
      </c>
      <c r="W108" s="39">
        <f>$AI$5</f>
        <v>59732129675791</v>
      </c>
      <c r="X108" s="39">
        <f>$AH$5</f>
        <v>859047860295</v>
      </c>
    </row>
    <row r="109" spans="12:25">
      <c r="L109" s="39">
        <f>$AS$5</f>
        <v>2.6034054115613975E+32</v>
      </c>
      <c r="M109" s="39">
        <f>$AR$5</f>
        <v>3.4781605591867382E+30</v>
      </c>
      <c r="N109" s="39">
        <f>$AQ$5</f>
        <v>4.6613881837492098E+28</v>
      </c>
      <c r="O109" s="39">
        <f>$AP$5</f>
        <v>6.2701584820619147E+26</v>
      </c>
      <c r="P109" s="39">
        <f>$AO$5</f>
        <v>8.4708966672821023E+24</v>
      </c>
      <c r="Q109" s="39">
        <f>$AN$5</f>
        <v>1.1503166289706361E+23</v>
      </c>
      <c r="R109" s="39">
        <f>$AM$5</f>
        <v>1.5716684413122047E+21</v>
      </c>
      <c r="S109" s="39">
        <f>$AL$5</f>
        <v>2.162994034885931E+19</v>
      </c>
      <c r="T109" s="39">
        <f>$AK$5</f>
        <v>3.0024635741202643E+17</v>
      </c>
      <c r="U109" s="39">
        <f>$AJ$5</f>
        <v>4210038387792135</v>
      </c>
      <c r="V109" s="39">
        <f>$AI$5</f>
        <v>59732129675791</v>
      </c>
      <c r="W109" s="39">
        <f>$AH$5</f>
        <v>859047860295</v>
      </c>
      <c r="X109" s="39">
        <f>$AG$5</f>
        <v>12545691535</v>
      </c>
    </row>
    <row r="110" spans="12:25">
      <c r="L110" s="39">
        <f>$AR$5</f>
        <v>3.4781605591867382E+30</v>
      </c>
      <c r="M110" s="39">
        <f>$AQ$5</f>
        <v>4.6613881837492098E+28</v>
      </c>
      <c r="N110" s="39">
        <f>$AP$5</f>
        <v>6.2701584820619147E+26</v>
      </c>
      <c r="O110" s="39">
        <f>$AO$5</f>
        <v>8.4708966672821023E+24</v>
      </c>
      <c r="P110" s="39">
        <f>$AN$5</f>
        <v>1.1503166289706361E+23</v>
      </c>
      <c r="Q110" s="39">
        <f>$AM$5</f>
        <v>1.5716684413122047E+21</v>
      </c>
      <c r="R110" s="39">
        <f>$AL$5</f>
        <v>2.162994034885931E+19</v>
      </c>
      <c r="S110" s="39">
        <f>$AK$5</f>
        <v>3.0024635741202643E+17</v>
      </c>
      <c r="T110" s="39">
        <f>$AJ$5</f>
        <v>4210038387792135</v>
      </c>
      <c r="U110" s="39">
        <f>$AI$5</f>
        <v>59732129675791</v>
      </c>
      <c r="V110" s="39">
        <f>$AH$5</f>
        <v>859047860295</v>
      </c>
      <c r="W110" s="39">
        <f>$AG$5</f>
        <v>12545691535</v>
      </c>
      <c r="X110" s="39">
        <f>$AF$5</f>
        <v>186368535</v>
      </c>
    </row>
    <row r="111" spans="12:25">
      <c r="L111" s="39">
        <f>$AQ$5</f>
        <v>4.6613881837492098E+28</v>
      </c>
      <c r="M111" s="39">
        <f>$AP$5</f>
        <v>6.2701584820619147E+26</v>
      </c>
      <c r="N111" s="39">
        <f>$AO$5</f>
        <v>8.4708966672821023E+24</v>
      </c>
      <c r="O111" s="39">
        <f>$AN$5</f>
        <v>1.1503166289706361E+23</v>
      </c>
      <c r="P111" s="39">
        <f>$AM$5</f>
        <v>1.5716684413122047E+21</v>
      </c>
      <c r="Q111" s="39">
        <f>$AL$5</f>
        <v>2.162994034885931E+19</v>
      </c>
      <c r="R111" s="39">
        <f>$AK$5</f>
        <v>3.0024635741202643E+17</v>
      </c>
      <c r="S111" s="39">
        <f>$AJ$5</f>
        <v>4210038387792135</v>
      </c>
      <c r="T111" s="39">
        <f>$AI$5</f>
        <v>59732129675791</v>
      </c>
      <c r="U111" s="39">
        <f>$AH$5</f>
        <v>859047860295</v>
      </c>
      <c r="V111" s="39">
        <f>$AG$5</f>
        <v>12545691535</v>
      </c>
      <c r="W111" s="39">
        <f>$AF$5</f>
        <v>186368535</v>
      </c>
      <c r="X111" s="39">
        <f>$AE$5</f>
        <v>2820151</v>
      </c>
    </row>
    <row r="112" spans="12:25">
      <c r="L112" s="39">
        <f>$AP$5</f>
        <v>6.2701584820619147E+26</v>
      </c>
      <c r="M112" s="39">
        <f>$AO$5</f>
        <v>8.4708966672821023E+24</v>
      </c>
      <c r="N112" s="39">
        <f>$AN$5</f>
        <v>1.1503166289706361E+23</v>
      </c>
      <c r="O112" s="39">
        <f>$AM$5</f>
        <v>1.5716684413122047E+21</v>
      </c>
      <c r="P112" s="39">
        <f>$AL$5</f>
        <v>2.162994034885931E+19</v>
      </c>
      <c r="Q112" s="39">
        <f>$AK$5</f>
        <v>3.0024635741202643E+17</v>
      </c>
      <c r="R112" s="39">
        <f>$AJ$5</f>
        <v>4210038387792135</v>
      </c>
      <c r="S112" s="39">
        <f>$AI$5</f>
        <v>59732129675791</v>
      </c>
      <c r="T112" s="39">
        <f>$AH$5</f>
        <v>859047860295</v>
      </c>
      <c r="U112" s="39">
        <f>$AG$5</f>
        <v>12545691535</v>
      </c>
      <c r="V112" s="39">
        <f>$AF$5</f>
        <v>186368535</v>
      </c>
      <c r="W112" s="39">
        <f>$AE$5</f>
        <v>2820151</v>
      </c>
      <c r="X112" s="39">
        <f>$AD$5</f>
        <v>43515</v>
      </c>
    </row>
    <row r="113" spans="12:24">
      <c r="L113" s="39">
        <f>$AO$5</f>
        <v>8.4708966672821023E+24</v>
      </c>
      <c r="M113" s="39">
        <f>$AN$5</f>
        <v>1.1503166289706361E+23</v>
      </c>
      <c r="N113" s="39">
        <f>$AM$5</f>
        <v>1.5716684413122047E+21</v>
      </c>
      <c r="O113" s="39">
        <f>$AL$5</f>
        <v>2.162994034885931E+19</v>
      </c>
      <c r="P113" s="39">
        <f>$AK$5</f>
        <v>3.0024635741202643E+17</v>
      </c>
      <c r="Q113" s="39">
        <f>$AJ$5</f>
        <v>4210038387792135</v>
      </c>
      <c r="R113" s="39">
        <f>$AI$5</f>
        <v>59732129675791</v>
      </c>
      <c r="S113" s="39">
        <f>$AH$5</f>
        <v>859047860295</v>
      </c>
      <c r="T113" s="39">
        <f>$AG$5</f>
        <v>12545691535</v>
      </c>
      <c r="U113" s="39">
        <f>$AF$5</f>
        <v>186368535</v>
      </c>
      <c r="V113" s="39">
        <f>$AE$5</f>
        <v>2820151</v>
      </c>
      <c r="W113" s="39">
        <f>$AD$5</f>
        <v>43515</v>
      </c>
      <c r="X113" s="39">
        <f>$AC$5</f>
        <v>685</v>
      </c>
    </row>
    <row r="114" spans="12:24">
      <c r="L114" s="39">
        <f>$AN$5</f>
        <v>1.1503166289706361E+23</v>
      </c>
      <c r="M114" s="39">
        <f>$AM$5</f>
        <v>1.5716684413122047E+21</v>
      </c>
      <c r="N114" s="39">
        <f>$AL$5</f>
        <v>2.162994034885931E+19</v>
      </c>
      <c r="O114" s="39">
        <f>$AK$5</f>
        <v>3.0024635741202643E+17</v>
      </c>
      <c r="P114" s="39">
        <f>$AJ$5</f>
        <v>4210038387792135</v>
      </c>
      <c r="Q114" s="39">
        <f>$AI$5</f>
        <v>59732129675791</v>
      </c>
      <c r="R114" s="39">
        <f>$AH$5</f>
        <v>859047860295</v>
      </c>
      <c r="S114" s="39">
        <f>$AG$5</f>
        <v>12545691535</v>
      </c>
      <c r="T114" s="39">
        <f>$AF$5</f>
        <v>186368535</v>
      </c>
      <c r="U114" s="39">
        <f>$AE$5</f>
        <v>2820151</v>
      </c>
      <c r="V114" s="39">
        <f>$AD$5</f>
        <v>43515</v>
      </c>
      <c r="W114" s="39">
        <f>$AC$5</f>
        <v>685</v>
      </c>
      <c r="X114" s="39">
        <f>$AC$2</f>
        <v>11</v>
      </c>
    </row>
    <row r="115" spans="12:24"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</row>
    <row r="116" spans="12:24">
      <c r="L116" s="39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  <c r="X116" s="39"/>
    </row>
    <row r="117" spans="12:24">
      <c r="L117" s="39">
        <f>$AZ$5</f>
        <v>3.6297512399329361E+45</v>
      </c>
      <c r="M117" s="39">
        <f>$AY$5</f>
        <v>4.7884147900470993E+43</v>
      </c>
      <c r="N117" s="39">
        <f>$AX$5</f>
        <v>6.3242912419945786E+41</v>
      </c>
      <c r="O117" s="39">
        <f>$AW$5</f>
        <v>8.3638183359412491E+39</v>
      </c>
      <c r="P117" s="63">
        <f>$BM$5</f>
        <v>1.2130612287806382E+24</v>
      </c>
      <c r="Q117" s="39">
        <f>$AU$5</f>
        <v>1.4697437693587362E+36</v>
      </c>
      <c r="R117" s="39">
        <f>$AT$5</f>
        <v>1.9538613311576207E+34</v>
      </c>
      <c r="S117" s="39">
        <f>$AS$5</f>
        <v>2.6034054115613975E+32</v>
      </c>
      <c r="T117" s="39">
        <f>$AR$5</f>
        <v>3.4781605591867382E+30</v>
      </c>
      <c r="U117" s="39">
        <f>$AQ$5</f>
        <v>4.6613881837492098E+28</v>
      </c>
      <c r="V117" s="39">
        <f>$AP$5</f>
        <v>6.2701584820619147E+26</v>
      </c>
      <c r="W117" s="39">
        <f>$AO$5</f>
        <v>8.4708966672821023E+24</v>
      </c>
      <c r="X117" s="39">
        <f>$AN$5</f>
        <v>1.1503166289706361E+23</v>
      </c>
    </row>
    <row r="118" spans="12:24">
      <c r="L118" s="39">
        <f>$AY$5</f>
        <v>4.7884147900470993E+43</v>
      </c>
      <c r="M118" s="39">
        <f>$AX$5</f>
        <v>6.3242912419945786E+41</v>
      </c>
      <c r="N118" s="39">
        <f>$AW$5</f>
        <v>8.3638183359412491E+39</v>
      </c>
      <c r="O118" s="39">
        <f>$AV$5</f>
        <v>1.1077700566821677E+38</v>
      </c>
      <c r="P118" s="63">
        <f>$BL$5</f>
        <v>1.6483612613248043E+22</v>
      </c>
      <c r="Q118" s="39">
        <f>$AT$5</f>
        <v>1.9538613311576207E+34</v>
      </c>
      <c r="R118" s="39">
        <f>$AS$5</f>
        <v>2.6034054115613975E+32</v>
      </c>
      <c r="S118" s="39">
        <f>$AR$5</f>
        <v>3.4781605591867382E+30</v>
      </c>
      <c r="T118" s="39">
        <f>$AQ$5</f>
        <v>4.6613881837492098E+28</v>
      </c>
      <c r="U118" s="39">
        <f>$AP$5</f>
        <v>6.2701584820619147E+26</v>
      </c>
      <c r="V118" s="39">
        <f>$AO$5</f>
        <v>8.4708966672821023E+24</v>
      </c>
      <c r="W118" s="39">
        <f>$AN$5</f>
        <v>1.1503166289706361E+23</v>
      </c>
      <c r="X118" s="39">
        <f>$AM$5</f>
        <v>1.5716684413122047E+21</v>
      </c>
    </row>
    <row r="119" spans="12:24">
      <c r="L119" s="39">
        <f>$AX$5</f>
        <v>6.3242912419945786E+41</v>
      </c>
      <c r="M119" s="39">
        <f>$AW$5</f>
        <v>8.3638183359412491E+39</v>
      </c>
      <c r="N119" s="39">
        <f>$AV$5</f>
        <v>1.1077700566821677E+38</v>
      </c>
      <c r="O119" s="39">
        <f>$AU$5</f>
        <v>1.4697437693587362E+36</v>
      </c>
      <c r="P119" s="63">
        <f>$BK$5</f>
        <v>2.2533742029544515E+20</v>
      </c>
      <c r="Q119" s="39">
        <f>$AS$5</f>
        <v>2.6034054115613975E+32</v>
      </c>
      <c r="R119" s="39">
        <f>$AR$5</f>
        <v>3.4781605591867382E+30</v>
      </c>
      <c r="S119" s="39">
        <f>$AQ$5</f>
        <v>4.6613881837492098E+28</v>
      </c>
      <c r="T119" s="39">
        <f>$AP$5</f>
        <v>6.2701584820619147E+26</v>
      </c>
      <c r="U119" s="39">
        <f>$AO$5</f>
        <v>8.4708966672821023E+24</v>
      </c>
      <c r="V119" s="39">
        <f>$AN$5</f>
        <v>1.1503166289706361E+23</v>
      </c>
      <c r="W119" s="39">
        <f>$AM$5</f>
        <v>1.5716684413122047E+21</v>
      </c>
      <c r="X119" s="39">
        <f>$AL$5</f>
        <v>2.162994034885931E+19</v>
      </c>
    </row>
    <row r="120" spans="12:24">
      <c r="L120" s="39">
        <f>$AW$5</f>
        <v>8.3638183359412491E+39</v>
      </c>
      <c r="M120" s="39">
        <f>$AV$5</f>
        <v>1.1077700566821677E+38</v>
      </c>
      <c r="N120" s="39">
        <f>$AU$5</f>
        <v>1.4697437693587362E+36</v>
      </c>
      <c r="O120" s="39">
        <f>$AT$5</f>
        <v>1.9538613311576207E+34</v>
      </c>
      <c r="P120" s="63">
        <f>$BJ$5</f>
        <v>3.1024417127888937E+18</v>
      </c>
      <c r="Q120" s="39">
        <f>$AR$5</f>
        <v>3.4781605591867382E+30</v>
      </c>
      <c r="R120" s="39">
        <f>$AQ$5</f>
        <v>4.6613881837492098E+28</v>
      </c>
      <c r="S120" s="39">
        <f>$AP$5</f>
        <v>6.2701584820619147E+26</v>
      </c>
      <c r="T120" s="39">
        <f>$AO$5</f>
        <v>8.4708966672821023E+24</v>
      </c>
      <c r="U120" s="39">
        <f>$AN$5</f>
        <v>1.1503166289706361E+23</v>
      </c>
      <c r="V120" s="39">
        <f>$AM$5</f>
        <v>1.5716684413122047E+21</v>
      </c>
      <c r="W120" s="39">
        <f>$AL$5</f>
        <v>2.162994034885931E+19</v>
      </c>
      <c r="X120" s="39">
        <f>$AK$5</f>
        <v>3.0024635741202643E+17</v>
      </c>
    </row>
    <row r="121" spans="12:24">
      <c r="L121" s="39">
        <f>$AV$5</f>
        <v>1.1077700566821677E+38</v>
      </c>
      <c r="M121" s="39">
        <f>$AU$5</f>
        <v>1.4697437693587362E+36</v>
      </c>
      <c r="N121" s="39">
        <f>$AT$5</f>
        <v>1.9538613311576207E+34</v>
      </c>
      <c r="O121" s="39">
        <f>$AS$5</f>
        <v>2.6034054115613975E+32</v>
      </c>
      <c r="P121" s="63">
        <f>$BI$5</f>
        <v>4.3074374358992288E+16</v>
      </c>
      <c r="Q121" s="39">
        <f>$AQ$5</f>
        <v>4.6613881837492098E+28</v>
      </c>
      <c r="R121" s="39">
        <f>$AP$5</f>
        <v>6.2701584820619147E+26</v>
      </c>
      <c r="S121" s="39">
        <f>$AO$5</f>
        <v>8.4708966672821023E+24</v>
      </c>
      <c r="T121" s="39">
        <f>$AN$5</f>
        <v>1.1503166289706361E+23</v>
      </c>
      <c r="U121" s="39">
        <f>$AM$5</f>
        <v>1.5716684413122047E+21</v>
      </c>
      <c r="V121" s="39">
        <f>$AL$5</f>
        <v>2.162994034885931E+19</v>
      </c>
      <c r="W121" s="39">
        <f>$AK$5</f>
        <v>3.0024635741202643E+17</v>
      </c>
      <c r="X121" s="39">
        <f>$AJ$5</f>
        <v>4210038387792135</v>
      </c>
    </row>
    <row r="122" spans="12:24">
      <c r="L122" s="39">
        <f>$AU$5</f>
        <v>1.4697437693587362E+36</v>
      </c>
      <c r="M122" s="39">
        <f>$AT$5</f>
        <v>1.9538613311576207E+34</v>
      </c>
      <c r="N122" s="39">
        <f>$AS$5</f>
        <v>2.6034054115613975E+32</v>
      </c>
      <c r="O122" s="39">
        <f>$AR$5</f>
        <v>3.4781605591867382E+30</v>
      </c>
      <c r="P122" s="63">
        <f>$BH$5</f>
        <v>603964096749226</v>
      </c>
      <c r="Q122" s="39">
        <f>$AP$5</f>
        <v>6.2701584820619147E+26</v>
      </c>
      <c r="R122" s="39">
        <f>$AO$5</f>
        <v>8.4708966672821023E+24</v>
      </c>
      <c r="S122" s="39">
        <f>$AN$5</f>
        <v>1.1503166289706361E+23</v>
      </c>
      <c r="T122" s="39">
        <f>$AM$5</f>
        <v>1.5716684413122047E+21</v>
      </c>
      <c r="U122" s="39">
        <f>$AL$5</f>
        <v>2.162994034885931E+19</v>
      </c>
      <c r="V122" s="39">
        <f>$AK$5</f>
        <v>3.0024635741202643E+17</v>
      </c>
      <c r="W122" s="39">
        <f>$AJ$5</f>
        <v>4210038387792135</v>
      </c>
      <c r="X122" s="39">
        <f>$AI$5</f>
        <v>59732129675791</v>
      </c>
    </row>
    <row r="123" spans="12:24">
      <c r="L123" s="39">
        <f>$AT$5</f>
        <v>1.9538613311576207E+34</v>
      </c>
      <c r="M123" s="39">
        <f>$AS$5</f>
        <v>2.6034054115613975E+32</v>
      </c>
      <c r="N123" s="39">
        <f>$AR$5</f>
        <v>3.4781605591867382E+30</v>
      </c>
      <c r="O123" s="39">
        <f>$AQ$5</f>
        <v>4.6613881837492098E+28</v>
      </c>
      <c r="P123" s="63">
        <f>$BG$5</f>
        <v>8565991486948</v>
      </c>
      <c r="Q123" s="39">
        <f>$AO$5</f>
        <v>8.4708966672821023E+24</v>
      </c>
      <c r="R123" s="39">
        <f>$AN$5</f>
        <v>1.1503166289706361E+23</v>
      </c>
      <c r="S123" s="39">
        <f>$AM$5</f>
        <v>1.5716684413122047E+21</v>
      </c>
      <c r="T123" s="39">
        <f>$AL$5</f>
        <v>2.162994034885931E+19</v>
      </c>
      <c r="U123" s="39">
        <f>$AK$5</f>
        <v>3.0024635741202643E+17</v>
      </c>
      <c r="V123" s="39">
        <f>$AJ$5</f>
        <v>4210038387792135</v>
      </c>
      <c r="W123" s="39">
        <f>$AI$5</f>
        <v>59732129675791</v>
      </c>
      <c r="X123" s="39">
        <f>$AH$5</f>
        <v>859047860295</v>
      </c>
    </row>
    <row r="124" spans="12:24">
      <c r="L124" s="39">
        <f>$AS$5</f>
        <v>2.6034054115613975E+32</v>
      </c>
      <c r="M124" s="39">
        <f>$AR$5</f>
        <v>3.4781605591867382E+30</v>
      </c>
      <c r="N124" s="39">
        <f>$AQ$5</f>
        <v>4.6613881837492098E+28</v>
      </c>
      <c r="O124" s="39">
        <f>$AP$5</f>
        <v>6.2701584820619147E+26</v>
      </c>
      <c r="P124" s="63">
        <f>$BF$5</f>
        <v>123100393474</v>
      </c>
      <c r="Q124" s="39">
        <f>$AN$5</f>
        <v>1.1503166289706361E+23</v>
      </c>
      <c r="R124" s="39">
        <f>$AM$5</f>
        <v>1.5716684413122047E+21</v>
      </c>
      <c r="S124" s="39">
        <f>$AL$5</f>
        <v>2.162994034885931E+19</v>
      </c>
      <c r="T124" s="39">
        <f>$AK$5</f>
        <v>3.0024635741202643E+17</v>
      </c>
      <c r="U124" s="39">
        <f>$AJ$5</f>
        <v>4210038387792135</v>
      </c>
      <c r="V124" s="39">
        <f>$AI$5</f>
        <v>59732129675791</v>
      </c>
      <c r="W124" s="39">
        <f>$AH$5</f>
        <v>859047860295</v>
      </c>
      <c r="X124" s="39">
        <f>$AG$5</f>
        <v>12545691535</v>
      </c>
    </row>
    <row r="125" spans="12:24">
      <c r="L125" s="39">
        <f>$AR$5</f>
        <v>3.4781605591867382E+30</v>
      </c>
      <c r="M125" s="39">
        <f>$AQ$5</f>
        <v>4.6613881837492098E+28</v>
      </c>
      <c r="N125" s="39">
        <f>$AP$5</f>
        <v>6.2701584820619147E+26</v>
      </c>
      <c r="O125" s="39">
        <f>$AO$5</f>
        <v>8.4708966672821023E+24</v>
      </c>
      <c r="P125" s="63">
        <f>$BE$5</f>
        <v>1795576924</v>
      </c>
      <c r="Q125" s="39">
        <f>$AM$5</f>
        <v>1.5716684413122047E+21</v>
      </c>
      <c r="R125" s="39">
        <f>$AL$5</f>
        <v>2.162994034885931E+19</v>
      </c>
      <c r="S125" s="39">
        <f>$AK$5</f>
        <v>3.0024635741202643E+17</v>
      </c>
      <c r="T125" s="39">
        <f>$AJ$5</f>
        <v>4210038387792135</v>
      </c>
      <c r="U125" s="39">
        <f>$AI$5</f>
        <v>59732129675791</v>
      </c>
      <c r="V125" s="39">
        <f>$AH$5</f>
        <v>859047860295</v>
      </c>
      <c r="W125" s="39">
        <f>$AG$5</f>
        <v>12545691535</v>
      </c>
      <c r="X125" s="39">
        <f>$AF$5</f>
        <v>186368535</v>
      </c>
    </row>
    <row r="126" spans="12:24">
      <c r="L126" s="39">
        <f>$AQ$5</f>
        <v>4.6613881837492098E+28</v>
      </c>
      <c r="M126" s="39">
        <f>$AP$5</f>
        <v>6.2701584820619147E+26</v>
      </c>
      <c r="N126" s="39">
        <f>$AO$5</f>
        <v>8.4708966672821023E+24</v>
      </c>
      <c r="O126" s="39">
        <f>$AN$5</f>
        <v>1.1503166289706361E+23</v>
      </c>
      <c r="P126" s="63">
        <f>$BD$5</f>
        <v>26626546</v>
      </c>
      <c r="Q126" s="39">
        <f>$AL$5</f>
        <v>2.162994034885931E+19</v>
      </c>
      <c r="R126" s="39">
        <f>$AK$5</f>
        <v>3.0024635741202643E+17</v>
      </c>
      <c r="S126" s="39">
        <f>$AJ$5</f>
        <v>4210038387792135</v>
      </c>
      <c r="T126" s="39">
        <f>$AI$5</f>
        <v>59732129675791</v>
      </c>
      <c r="U126" s="39">
        <f>$AH$5</f>
        <v>859047860295</v>
      </c>
      <c r="V126" s="39">
        <f>$AG$5</f>
        <v>12545691535</v>
      </c>
      <c r="W126" s="39">
        <f>$AF$5</f>
        <v>186368535</v>
      </c>
      <c r="X126" s="39">
        <f>$AE$5</f>
        <v>2820151</v>
      </c>
    </row>
    <row r="127" spans="12:24">
      <c r="L127" s="39">
        <f>$AP$5</f>
        <v>6.2701584820619147E+26</v>
      </c>
      <c r="M127" s="39">
        <f>$AO$5</f>
        <v>8.4708966672821023E+24</v>
      </c>
      <c r="N127" s="39">
        <f>$AN$5</f>
        <v>1.1503166289706361E+23</v>
      </c>
      <c r="O127" s="39">
        <f>$AM$5</f>
        <v>1.5716684413122047E+21</v>
      </c>
      <c r="P127" s="63">
        <f>$BC$5</f>
        <v>401968</v>
      </c>
      <c r="Q127" s="39">
        <f>$AK$5</f>
        <v>3.0024635741202643E+17</v>
      </c>
      <c r="R127" s="39">
        <f>$AJ$5</f>
        <v>4210038387792135</v>
      </c>
      <c r="S127" s="39">
        <f>$AI$5</f>
        <v>59732129675791</v>
      </c>
      <c r="T127" s="39">
        <f>$AH$5</f>
        <v>859047860295</v>
      </c>
      <c r="U127" s="39">
        <f>$AG$5</f>
        <v>12545691535</v>
      </c>
      <c r="V127" s="39">
        <f>$AF$5</f>
        <v>186368535</v>
      </c>
      <c r="W127" s="39">
        <f>$AE$5</f>
        <v>2820151</v>
      </c>
      <c r="X127" s="39">
        <f>$AD$5</f>
        <v>43515</v>
      </c>
    </row>
    <row r="128" spans="12:24">
      <c r="L128" s="39">
        <f>$AO$5</f>
        <v>8.4708966672821023E+24</v>
      </c>
      <c r="M128" s="39">
        <f>$AN$5</f>
        <v>1.1503166289706361E+23</v>
      </c>
      <c r="N128" s="39">
        <f>$AM$5</f>
        <v>1.5716684413122047E+21</v>
      </c>
      <c r="O128" s="39">
        <f>$AL$5</f>
        <v>2.162994034885931E+19</v>
      </c>
      <c r="P128" s="63">
        <f>$BB$5</f>
        <v>6184</v>
      </c>
      <c r="Q128" s="39">
        <f>$AJ$5</f>
        <v>4210038387792135</v>
      </c>
      <c r="R128" s="39">
        <f>$AI$5</f>
        <v>59732129675791</v>
      </c>
      <c r="S128" s="39">
        <f>$AH$5</f>
        <v>859047860295</v>
      </c>
      <c r="T128" s="39">
        <f>$AG$5</f>
        <v>12545691535</v>
      </c>
      <c r="U128" s="39">
        <f>$AF$5</f>
        <v>186368535</v>
      </c>
      <c r="V128" s="39">
        <f>$AE$5</f>
        <v>2820151</v>
      </c>
      <c r="W128" s="39">
        <f>$AD$5</f>
        <v>43515</v>
      </c>
      <c r="X128" s="39">
        <f>$AC$5</f>
        <v>685</v>
      </c>
    </row>
    <row r="129" spans="12:25" ht="15.75" thickBot="1">
      <c r="L129" s="70">
        <f>$AN$5</f>
        <v>1.1503166289706361E+23</v>
      </c>
      <c r="M129" s="70">
        <f>$AM$5</f>
        <v>1.5716684413122047E+21</v>
      </c>
      <c r="N129" s="70">
        <f>$AL$5</f>
        <v>2.162994034885931E+19</v>
      </c>
      <c r="O129" s="70">
        <f>$AK$5</f>
        <v>3.0024635741202643E+17</v>
      </c>
      <c r="P129" s="71">
        <f>$BA$5</f>
        <v>97</v>
      </c>
      <c r="Q129" s="70">
        <f>$AI$5</f>
        <v>59732129675791</v>
      </c>
      <c r="R129" s="70">
        <f>$AH$5</f>
        <v>859047860295</v>
      </c>
      <c r="S129" s="70">
        <f>$AG$5</f>
        <v>12545691535</v>
      </c>
      <c r="T129" s="70">
        <f>$AF$5</f>
        <v>186368535</v>
      </c>
      <c r="U129" s="70">
        <f>$AE$5</f>
        <v>2820151</v>
      </c>
      <c r="V129" s="70">
        <f>$AD$5</f>
        <v>43515</v>
      </c>
      <c r="W129" s="70">
        <f>$AC$5</f>
        <v>685</v>
      </c>
      <c r="X129" s="70">
        <f>$AC$2</f>
        <v>11</v>
      </c>
      <c r="Y129" s="16" t="str">
        <f>[1]!xDiv([1]!xMatDet(L117:X129),[1]!xMatDet(L130:X142))</f>
        <v>-8.34621010461695933329052766503E-10</v>
      </c>
    </row>
    <row r="130" spans="12:25">
      <c r="L130" s="39">
        <f>$AZ$5</f>
        <v>3.6297512399329361E+45</v>
      </c>
      <c r="M130" s="39">
        <f>$AY$5</f>
        <v>4.7884147900470993E+43</v>
      </c>
      <c r="N130" s="39">
        <f>$AX$5</f>
        <v>6.3242912419945786E+41</v>
      </c>
      <c r="O130" s="39">
        <f>$AW$5</f>
        <v>8.3638183359412491E+39</v>
      </c>
      <c r="P130" s="39">
        <f>$AV$5</f>
        <v>1.1077700566821677E+38</v>
      </c>
      <c r="Q130" s="39">
        <f>$AU$5</f>
        <v>1.4697437693587362E+36</v>
      </c>
      <c r="R130" s="39">
        <f>$AT$5</f>
        <v>1.9538613311576207E+34</v>
      </c>
      <c r="S130" s="39">
        <f>$AS$5</f>
        <v>2.6034054115613975E+32</v>
      </c>
      <c r="T130" s="39">
        <f>$AR$5</f>
        <v>3.4781605591867382E+30</v>
      </c>
      <c r="U130" s="39">
        <f>$AQ$5</f>
        <v>4.6613881837492098E+28</v>
      </c>
      <c r="V130" s="39">
        <f>$AP$5</f>
        <v>6.2701584820619147E+26</v>
      </c>
      <c r="W130" s="39">
        <f>$AO$5</f>
        <v>8.4708966672821023E+24</v>
      </c>
      <c r="X130" s="39">
        <f>$AN$5</f>
        <v>1.1503166289706361E+23</v>
      </c>
    </row>
    <row r="131" spans="12:25">
      <c r="L131" s="39">
        <f>$AY$5</f>
        <v>4.7884147900470993E+43</v>
      </c>
      <c r="M131" s="39">
        <f>$AX$5</f>
        <v>6.3242912419945786E+41</v>
      </c>
      <c r="N131" s="39">
        <f>$AW$5</f>
        <v>8.3638183359412491E+39</v>
      </c>
      <c r="O131" s="39">
        <f>$AV$5</f>
        <v>1.1077700566821677E+38</v>
      </c>
      <c r="P131" s="39">
        <f>$AU$5</f>
        <v>1.4697437693587362E+36</v>
      </c>
      <c r="Q131" s="39">
        <f>$AT$5</f>
        <v>1.9538613311576207E+34</v>
      </c>
      <c r="R131" s="39">
        <f>$AS$5</f>
        <v>2.6034054115613975E+32</v>
      </c>
      <c r="S131" s="39">
        <f>$AR$5</f>
        <v>3.4781605591867382E+30</v>
      </c>
      <c r="T131" s="39">
        <f>$AQ$5</f>
        <v>4.6613881837492098E+28</v>
      </c>
      <c r="U131" s="39">
        <f>$AP$5</f>
        <v>6.2701584820619147E+26</v>
      </c>
      <c r="V131" s="39">
        <f>$AO$5</f>
        <v>8.4708966672821023E+24</v>
      </c>
      <c r="W131" s="39">
        <f>$AN$5</f>
        <v>1.1503166289706361E+23</v>
      </c>
      <c r="X131" s="39">
        <f>$AM$5</f>
        <v>1.5716684413122047E+21</v>
      </c>
    </row>
    <row r="132" spans="12:25">
      <c r="L132" s="39">
        <f>$AX$5</f>
        <v>6.3242912419945786E+41</v>
      </c>
      <c r="M132" s="39">
        <f>$AW$5</f>
        <v>8.3638183359412491E+39</v>
      </c>
      <c r="N132" s="39">
        <f>$AV$5</f>
        <v>1.1077700566821677E+38</v>
      </c>
      <c r="O132" s="39">
        <f>$AU$5</f>
        <v>1.4697437693587362E+36</v>
      </c>
      <c r="P132" s="39">
        <f>$AT$5</f>
        <v>1.9538613311576207E+34</v>
      </c>
      <c r="Q132" s="39">
        <f>$AS$5</f>
        <v>2.6034054115613975E+32</v>
      </c>
      <c r="R132" s="39">
        <f>$AR$5</f>
        <v>3.4781605591867382E+30</v>
      </c>
      <c r="S132" s="39">
        <f>$AQ$5</f>
        <v>4.6613881837492098E+28</v>
      </c>
      <c r="T132" s="39">
        <f>$AP$5</f>
        <v>6.2701584820619147E+26</v>
      </c>
      <c r="U132" s="39">
        <f>$AO$5</f>
        <v>8.4708966672821023E+24</v>
      </c>
      <c r="V132" s="39">
        <f>$AN$5</f>
        <v>1.1503166289706361E+23</v>
      </c>
      <c r="W132" s="39">
        <f>$AM$5</f>
        <v>1.5716684413122047E+21</v>
      </c>
      <c r="X132" s="39">
        <f>$AL$5</f>
        <v>2.162994034885931E+19</v>
      </c>
    </row>
    <row r="133" spans="12:25">
      <c r="L133" s="39">
        <f>$AW$5</f>
        <v>8.3638183359412491E+39</v>
      </c>
      <c r="M133" s="39">
        <f>$AV$5</f>
        <v>1.1077700566821677E+38</v>
      </c>
      <c r="N133" s="39">
        <f>$AU$5</f>
        <v>1.4697437693587362E+36</v>
      </c>
      <c r="O133" s="39">
        <f>$AT$5</f>
        <v>1.9538613311576207E+34</v>
      </c>
      <c r="P133" s="39">
        <f>$AS$5</f>
        <v>2.6034054115613975E+32</v>
      </c>
      <c r="Q133" s="39">
        <f>$AR$5</f>
        <v>3.4781605591867382E+30</v>
      </c>
      <c r="R133" s="39">
        <f>$AQ$5</f>
        <v>4.6613881837492098E+28</v>
      </c>
      <c r="S133" s="39">
        <f>$AP$5</f>
        <v>6.2701584820619147E+26</v>
      </c>
      <c r="T133" s="39">
        <f>$AO$5</f>
        <v>8.4708966672821023E+24</v>
      </c>
      <c r="U133" s="39">
        <f>$AN$5</f>
        <v>1.1503166289706361E+23</v>
      </c>
      <c r="V133" s="39">
        <f>$AM$5</f>
        <v>1.5716684413122047E+21</v>
      </c>
      <c r="W133" s="39">
        <f>$AL$5</f>
        <v>2.162994034885931E+19</v>
      </c>
      <c r="X133" s="39">
        <f>$AK$5</f>
        <v>3.0024635741202643E+17</v>
      </c>
    </row>
    <row r="134" spans="12:25">
      <c r="L134" s="39">
        <f>$AV$5</f>
        <v>1.1077700566821677E+38</v>
      </c>
      <c r="M134" s="39">
        <f>$AU$5</f>
        <v>1.4697437693587362E+36</v>
      </c>
      <c r="N134" s="39">
        <f>$AT$5</f>
        <v>1.9538613311576207E+34</v>
      </c>
      <c r="O134" s="39">
        <f>$AS$5</f>
        <v>2.6034054115613975E+32</v>
      </c>
      <c r="P134" s="39">
        <f>$AR$5</f>
        <v>3.4781605591867382E+30</v>
      </c>
      <c r="Q134" s="39">
        <f>$AQ$5</f>
        <v>4.6613881837492098E+28</v>
      </c>
      <c r="R134" s="39">
        <f>$AP$5</f>
        <v>6.2701584820619147E+26</v>
      </c>
      <c r="S134" s="39">
        <f>$AO$5</f>
        <v>8.4708966672821023E+24</v>
      </c>
      <c r="T134" s="39">
        <f>$AN$5</f>
        <v>1.1503166289706361E+23</v>
      </c>
      <c r="U134" s="39">
        <f>$AM$5</f>
        <v>1.5716684413122047E+21</v>
      </c>
      <c r="V134" s="39">
        <f>$AL$5</f>
        <v>2.162994034885931E+19</v>
      </c>
      <c r="W134" s="39">
        <f>$AK$5</f>
        <v>3.0024635741202643E+17</v>
      </c>
      <c r="X134" s="39">
        <f>$AJ$5</f>
        <v>4210038387792135</v>
      </c>
    </row>
    <row r="135" spans="12:25">
      <c r="L135" s="39">
        <f>$AU$5</f>
        <v>1.4697437693587362E+36</v>
      </c>
      <c r="M135" s="39">
        <f>$AT$5</f>
        <v>1.9538613311576207E+34</v>
      </c>
      <c r="N135" s="39">
        <f>$AS$5</f>
        <v>2.6034054115613975E+32</v>
      </c>
      <c r="O135" s="39">
        <f>$AR$5</f>
        <v>3.4781605591867382E+30</v>
      </c>
      <c r="P135" s="39">
        <f>$AQ$5</f>
        <v>4.6613881837492098E+28</v>
      </c>
      <c r="Q135" s="39">
        <f>$AP$5</f>
        <v>6.2701584820619147E+26</v>
      </c>
      <c r="R135" s="39">
        <f>$AO$5</f>
        <v>8.4708966672821023E+24</v>
      </c>
      <c r="S135" s="39">
        <f>$AN$5</f>
        <v>1.1503166289706361E+23</v>
      </c>
      <c r="T135" s="39">
        <f>$AM$5</f>
        <v>1.5716684413122047E+21</v>
      </c>
      <c r="U135" s="39">
        <f>$AL$5</f>
        <v>2.162994034885931E+19</v>
      </c>
      <c r="V135" s="39">
        <f>$AK$5</f>
        <v>3.0024635741202643E+17</v>
      </c>
      <c r="W135" s="39">
        <f>$AJ$5</f>
        <v>4210038387792135</v>
      </c>
      <c r="X135" s="39">
        <f>$AI$5</f>
        <v>59732129675791</v>
      </c>
    </row>
    <row r="136" spans="12:25">
      <c r="L136" s="39">
        <f>$AT$5</f>
        <v>1.9538613311576207E+34</v>
      </c>
      <c r="M136" s="39">
        <f>$AS$5</f>
        <v>2.6034054115613975E+32</v>
      </c>
      <c r="N136" s="39">
        <f>$AR$5</f>
        <v>3.4781605591867382E+30</v>
      </c>
      <c r="O136" s="39">
        <f>$AQ$5</f>
        <v>4.6613881837492098E+28</v>
      </c>
      <c r="P136" s="39">
        <f>$AP$5</f>
        <v>6.2701584820619147E+26</v>
      </c>
      <c r="Q136" s="39">
        <f>$AO$5</f>
        <v>8.4708966672821023E+24</v>
      </c>
      <c r="R136" s="39">
        <f>$AN$5</f>
        <v>1.1503166289706361E+23</v>
      </c>
      <c r="S136" s="39">
        <f>$AM$5</f>
        <v>1.5716684413122047E+21</v>
      </c>
      <c r="T136" s="39">
        <f>$AL$5</f>
        <v>2.162994034885931E+19</v>
      </c>
      <c r="U136" s="39">
        <f>$AK$5</f>
        <v>3.0024635741202643E+17</v>
      </c>
      <c r="V136" s="39">
        <f>$AJ$5</f>
        <v>4210038387792135</v>
      </c>
      <c r="W136" s="39">
        <f>$AI$5</f>
        <v>59732129675791</v>
      </c>
      <c r="X136" s="39">
        <f>$AH$5</f>
        <v>859047860295</v>
      </c>
    </row>
    <row r="137" spans="12:25">
      <c r="L137" s="39">
        <f>$AS$5</f>
        <v>2.6034054115613975E+32</v>
      </c>
      <c r="M137" s="39">
        <f>$AR$5</f>
        <v>3.4781605591867382E+30</v>
      </c>
      <c r="N137" s="39">
        <f>$AQ$5</f>
        <v>4.6613881837492098E+28</v>
      </c>
      <c r="O137" s="39">
        <f>$AP$5</f>
        <v>6.2701584820619147E+26</v>
      </c>
      <c r="P137" s="39">
        <f>$AO$5</f>
        <v>8.4708966672821023E+24</v>
      </c>
      <c r="Q137" s="39">
        <f>$AN$5</f>
        <v>1.1503166289706361E+23</v>
      </c>
      <c r="R137" s="39">
        <f>$AM$5</f>
        <v>1.5716684413122047E+21</v>
      </c>
      <c r="S137" s="39">
        <f>$AL$5</f>
        <v>2.162994034885931E+19</v>
      </c>
      <c r="T137" s="39">
        <f>$AK$5</f>
        <v>3.0024635741202643E+17</v>
      </c>
      <c r="U137" s="39">
        <f>$AJ$5</f>
        <v>4210038387792135</v>
      </c>
      <c r="V137" s="39">
        <f>$AI$5</f>
        <v>59732129675791</v>
      </c>
      <c r="W137" s="39">
        <f>$AH$5</f>
        <v>859047860295</v>
      </c>
      <c r="X137" s="39">
        <f>$AG$5</f>
        <v>12545691535</v>
      </c>
    </row>
    <row r="138" spans="12:25">
      <c r="L138" s="39">
        <f>$AR$5</f>
        <v>3.4781605591867382E+30</v>
      </c>
      <c r="M138" s="39">
        <f>$AQ$5</f>
        <v>4.6613881837492098E+28</v>
      </c>
      <c r="N138" s="39">
        <f>$AP$5</f>
        <v>6.2701584820619147E+26</v>
      </c>
      <c r="O138" s="39">
        <f>$AO$5</f>
        <v>8.4708966672821023E+24</v>
      </c>
      <c r="P138" s="39">
        <f>$AN$5</f>
        <v>1.1503166289706361E+23</v>
      </c>
      <c r="Q138" s="39">
        <f>$AM$5</f>
        <v>1.5716684413122047E+21</v>
      </c>
      <c r="R138" s="39">
        <f>$AL$5</f>
        <v>2.162994034885931E+19</v>
      </c>
      <c r="S138" s="39">
        <f>$AK$5</f>
        <v>3.0024635741202643E+17</v>
      </c>
      <c r="T138" s="39">
        <f>$AJ$5</f>
        <v>4210038387792135</v>
      </c>
      <c r="U138" s="39">
        <f>$AI$5</f>
        <v>59732129675791</v>
      </c>
      <c r="V138" s="39">
        <f>$AH$5</f>
        <v>859047860295</v>
      </c>
      <c r="W138" s="39">
        <f>$AG$5</f>
        <v>12545691535</v>
      </c>
      <c r="X138" s="39">
        <f>$AF$5</f>
        <v>186368535</v>
      </c>
    </row>
    <row r="139" spans="12:25">
      <c r="L139" s="39">
        <f>$AQ$5</f>
        <v>4.6613881837492098E+28</v>
      </c>
      <c r="M139" s="39">
        <f>$AP$5</f>
        <v>6.2701584820619147E+26</v>
      </c>
      <c r="N139" s="39">
        <f>$AO$5</f>
        <v>8.4708966672821023E+24</v>
      </c>
      <c r="O139" s="39">
        <f>$AN$5</f>
        <v>1.1503166289706361E+23</v>
      </c>
      <c r="P139" s="39">
        <f>$AM$5</f>
        <v>1.5716684413122047E+21</v>
      </c>
      <c r="Q139" s="39">
        <f>$AL$5</f>
        <v>2.162994034885931E+19</v>
      </c>
      <c r="R139" s="39">
        <f>$AK$5</f>
        <v>3.0024635741202643E+17</v>
      </c>
      <c r="S139" s="39">
        <f>$AJ$5</f>
        <v>4210038387792135</v>
      </c>
      <c r="T139" s="39">
        <f>$AI$5</f>
        <v>59732129675791</v>
      </c>
      <c r="U139" s="39">
        <f>$AH$5</f>
        <v>859047860295</v>
      </c>
      <c r="V139" s="39">
        <f>$AG$5</f>
        <v>12545691535</v>
      </c>
      <c r="W139" s="39">
        <f>$AF$5</f>
        <v>186368535</v>
      </c>
      <c r="X139" s="39">
        <f>$AE$5</f>
        <v>2820151</v>
      </c>
    </row>
    <row r="140" spans="12:25">
      <c r="L140" s="39">
        <f>$AP$5</f>
        <v>6.2701584820619147E+26</v>
      </c>
      <c r="M140" s="39">
        <f>$AO$5</f>
        <v>8.4708966672821023E+24</v>
      </c>
      <c r="N140" s="39">
        <f>$AN$5</f>
        <v>1.1503166289706361E+23</v>
      </c>
      <c r="O140" s="39">
        <f>$AM$5</f>
        <v>1.5716684413122047E+21</v>
      </c>
      <c r="P140" s="39">
        <f>$AL$5</f>
        <v>2.162994034885931E+19</v>
      </c>
      <c r="Q140" s="39">
        <f>$AK$5</f>
        <v>3.0024635741202643E+17</v>
      </c>
      <c r="R140" s="39">
        <f>$AJ$5</f>
        <v>4210038387792135</v>
      </c>
      <c r="S140" s="39">
        <f>$AI$5</f>
        <v>59732129675791</v>
      </c>
      <c r="T140" s="39">
        <f>$AH$5</f>
        <v>859047860295</v>
      </c>
      <c r="U140" s="39">
        <f>$AG$5</f>
        <v>12545691535</v>
      </c>
      <c r="V140" s="39">
        <f>$AF$5</f>
        <v>186368535</v>
      </c>
      <c r="W140" s="39">
        <f>$AE$5</f>
        <v>2820151</v>
      </c>
      <c r="X140" s="39">
        <f>$AD$5</f>
        <v>43515</v>
      </c>
    </row>
    <row r="141" spans="12:25">
      <c r="L141" s="39">
        <f>$AO$5</f>
        <v>8.4708966672821023E+24</v>
      </c>
      <c r="M141" s="39">
        <f>$AN$5</f>
        <v>1.1503166289706361E+23</v>
      </c>
      <c r="N141" s="39">
        <f>$AM$5</f>
        <v>1.5716684413122047E+21</v>
      </c>
      <c r="O141" s="39">
        <f>$AL$5</f>
        <v>2.162994034885931E+19</v>
      </c>
      <c r="P141" s="39">
        <f>$AK$5</f>
        <v>3.0024635741202643E+17</v>
      </c>
      <c r="Q141" s="39">
        <f>$AJ$5</f>
        <v>4210038387792135</v>
      </c>
      <c r="R141" s="39">
        <f>$AI$5</f>
        <v>59732129675791</v>
      </c>
      <c r="S141" s="39">
        <f>$AH$5</f>
        <v>859047860295</v>
      </c>
      <c r="T141" s="39">
        <f>$AG$5</f>
        <v>12545691535</v>
      </c>
      <c r="U141" s="39">
        <f>$AF$5</f>
        <v>186368535</v>
      </c>
      <c r="V141" s="39">
        <f>$AE$5</f>
        <v>2820151</v>
      </c>
      <c r="W141" s="39">
        <f>$AD$5</f>
        <v>43515</v>
      </c>
      <c r="X141" s="39">
        <f>$AC$5</f>
        <v>685</v>
      </c>
    </row>
    <row r="142" spans="12:25">
      <c r="L142" s="39">
        <f>$AN$5</f>
        <v>1.1503166289706361E+23</v>
      </c>
      <c r="M142" s="39">
        <f>$AM$5</f>
        <v>1.5716684413122047E+21</v>
      </c>
      <c r="N142" s="39">
        <f>$AL$5</f>
        <v>2.162994034885931E+19</v>
      </c>
      <c r="O142" s="39">
        <f>$AK$5</f>
        <v>3.0024635741202643E+17</v>
      </c>
      <c r="P142" s="39">
        <f>$AJ$5</f>
        <v>4210038387792135</v>
      </c>
      <c r="Q142" s="39">
        <f>$AI$5</f>
        <v>59732129675791</v>
      </c>
      <c r="R142" s="39">
        <f>$AH$5</f>
        <v>859047860295</v>
      </c>
      <c r="S142" s="39">
        <f>$AG$5</f>
        <v>12545691535</v>
      </c>
      <c r="T142" s="39">
        <f>$AF$5</f>
        <v>186368535</v>
      </c>
      <c r="U142" s="39">
        <f>$AE$5</f>
        <v>2820151</v>
      </c>
      <c r="V142" s="39">
        <f>$AD$5</f>
        <v>43515</v>
      </c>
      <c r="W142" s="39">
        <f>$AC$5</f>
        <v>685</v>
      </c>
      <c r="X142" s="39">
        <f>$AC$2</f>
        <v>11</v>
      </c>
    </row>
    <row r="143" spans="12:25"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</row>
    <row r="144" spans="12:25"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</row>
    <row r="145" spans="12:25">
      <c r="L145" s="39">
        <f>$AZ$5</f>
        <v>3.6297512399329361E+45</v>
      </c>
      <c r="M145" s="39">
        <f>$AY$5</f>
        <v>4.7884147900470993E+43</v>
      </c>
      <c r="N145" s="39">
        <f>$AX$5</f>
        <v>6.3242912419945786E+41</v>
      </c>
      <c r="O145" s="39">
        <f>$AW$5</f>
        <v>8.3638183359412491E+39</v>
      </c>
      <c r="P145" s="39">
        <f>$AV$5</f>
        <v>1.1077700566821677E+38</v>
      </c>
      <c r="Q145" s="63">
        <f>$BM$5</f>
        <v>1.2130612287806382E+24</v>
      </c>
      <c r="R145" s="39">
        <f>$AT$5</f>
        <v>1.9538613311576207E+34</v>
      </c>
      <c r="S145" s="39">
        <f>$AS$5</f>
        <v>2.6034054115613975E+32</v>
      </c>
      <c r="T145" s="39">
        <f>$AR$5</f>
        <v>3.4781605591867382E+30</v>
      </c>
      <c r="U145" s="39">
        <f>$AQ$5</f>
        <v>4.6613881837492098E+28</v>
      </c>
      <c r="V145" s="39">
        <f>$AP$5</f>
        <v>6.2701584820619147E+26</v>
      </c>
      <c r="W145" s="39">
        <f>$AO$5</f>
        <v>8.4708966672821023E+24</v>
      </c>
      <c r="X145" s="39">
        <f>$AN$5</f>
        <v>1.1503166289706361E+23</v>
      </c>
    </row>
    <row r="146" spans="12:25">
      <c r="L146" s="39">
        <f>$AY$5</f>
        <v>4.7884147900470993E+43</v>
      </c>
      <c r="M146" s="39">
        <f>$AX$5</f>
        <v>6.3242912419945786E+41</v>
      </c>
      <c r="N146" s="39">
        <f>$AW$5</f>
        <v>8.3638183359412491E+39</v>
      </c>
      <c r="O146" s="39">
        <f>$AV$5</f>
        <v>1.1077700566821677E+38</v>
      </c>
      <c r="P146" s="39">
        <f>$AU$5</f>
        <v>1.4697437693587362E+36</v>
      </c>
      <c r="Q146" s="63">
        <f>$BL$5</f>
        <v>1.6483612613248043E+22</v>
      </c>
      <c r="R146" s="39">
        <f>$AS$5</f>
        <v>2.6034054115613975E+32</v>
      </c>
      <c r="S146" s="39">
        <f>$AR$5</f>
        <v>3.4781605591867382E+30</v>
      </c>
      <c r="T146" s="39">
        <f>$AQ$5</f>
        <v>4.6613881837492098E+28</v>
      </c>
      <c r="U146" s="39">
        <f>$AP$5</f>
        <v>6.2701584820619147E+26</v>
      </c>
      <c r="V146" s="39">
        <f>$AO$5</f>
        <v>8.4708966672821023E+24</v>
      </c>
      <c r="W146" s="39">
        <f>$AN$5</f>
        <v>1.1503166289706361E+23</v>
      </c>
      <c r="X146" s="39">
        <f>$AM$5</f>
        <v>1.5716684413122047E+21</v>
      </c>
    </row>
    <row r="147" spans="12:25">
      <c r="L147" s="39">
        <f>$AX$5</f>
        <v>6.3242912419945786E+41</v>
      </c>
      <c r="M147" s="39">
        <f>$AW$5</f>
        <v>8.3638183359412491E+39</v>
      </c>
      <c r="N147" s="39">
        <f>$AV$5</f>
        <v>1.1077700566821677E+38</v>
      </c>
      <c r="O147" s="39">
        <f>$AU$5</f>
        <v>1.4697437693587362E+36</v>
      </c>
      <c r="P147" s="39">
        <f>$AT$5</f>
        <v>1.9538613311576207E+34</v>
      </c>
      <c r="Q147" s="63">
        <f>$BK$5</f>
        <v>2.2533742029544515E+20</v>
      </c>
      <c r="R147" s="39">
        <f>$AR$5</f>
        <v>3.4781605591867382E+30</v>
      </c>
      <c r="S147" s="39">
        <f>$AQ$5</f>
        <v>4.6613881837492098E+28</v>
      </c>
      <c r="T147" s="39">
        <f>$AP$5</f>
        <v>6.2701584820619147E+26</v>
      </c>
      <c r="U147" s="39">
        <f>$AO$5</f>
        <v>8.4708966672821023E+24</v>
      </c>
      <c r="V147" s="39">
        <f>$AN$5</f>
        <v>1.1503166289706361E+23</v>
      </c>
      <c r="W147" s="39">
        <f>$AM$5</f>
        <v>1.5716684413122047E+21</v>
      </c>
      <c r="X147" s="39">
        <f>$AL$5</f>
        <v>2.162994034885931E+19</v>
      </c>
    </row>
    <row r="148" spans="12:25">
      <c r="L148" s="39">
        <f>$AW$5</f>
        <v>8.3638183359412491E+39</v>
      </c>
      <c r="M148" s="39">
        <f>$AV$5</f>
        <v>1.1077700566821677E+38</v>
      </c>
      <c r="N148" s="39">
        <f>$AU$5</f>
        <v>1.4697437693587362E+36</v>
      </c>
      <c r="O148" s="39">
        <f>$AT$5</f>
        <v>1.9538613311576207E+34</v>
      </c>
      <c r="P148" s="39">
        <f>$AS$5</f>
        <v>2.6034054115613975E+32</v>
      </c>
      <c r="Q148" s="63">
        <f>$BJ$5</f>
        <v>3.1024417127888937E+18</v>
      </c>
      <c r="R148" s="39">
        <f>$AQ$5</f>
        <v>4.6613881837492098E+28</v>
      </c>
      <c r="S148" s="39">
        <f>$AP$5</f>
        <v>6.2701584820619147E+26</v>
      </c>
      <c r="T148" s="39">
        <f>$AO$5</f>
        <v>8.4708966672821023E+24</v>
      </c>
      <c r="U148" s="39">
        <f>$AN$5</f>
        <v>1.1503166289706361E+23</v>
      </c>
      <c r="V148" s="39">
        <f>$AM$5</f>
        <v>1.5716684413122047E+21</v>
      </c>
      <c r="W148" s="39">
        <f>$AL$5</f>
        <v>2.162994034885931E+19</v>
      </c>
      <c r="X148" s="39">
        <f>$AK$5</f>
        <v>3.0024635741202643E+17</v>
      </c>
    </row>
    <row r="149" spans="12:25">
      <c r="L149" s="39">
        <f>$AV$5</f>
        <v>1.1077700566821677E+38</v>
      </c>
      <c r="M149" s="39">
        <f>$AU$5</f>
        <v>1.4697437693587362E+36</v>
      </c>
      <c r="N149" s="39">
        <f>$AT$5</f>
        <v>1.9538613311576207E+34</v>
      </c>
      <c r="O149" s="39">
        <f>$AS$5</f>
        <v>2.6034054115613975E+32</v>
      </c>
      <c r="P149" s="39">
        <f>$AR$5</f>
        <v>3.4781605591867382E+30</v>
      </c>
      <c r="Q149" s="63">
        <f>$BI$5</f>
        <v>4.3074374358992288E+16</v>
      </c>
      <c r="R149" s="39">
        <f>$AP$5</f>
        <v>6.2701584820619147E+26</v>
      </c>
      <c r="S149" s="39">
        <f>$AO$5</f>
        <v>8.4708966672821023E+24</v>
      </c>
      <c r="T149" s="39">
        <f>$AN$5</f>
        <v>1.1503166289706361E+23</v>
      </c>
      <c r="U149" s="39">
        <f>$AM$5</f>
        <v>1.5716684413122047E+21</v>
      </c>
      <c r="V149" s="39">
        <f>$AL$5</f>
        <v>2.162994034885931E+19</v>
      </c>
      <c r="W149" s="39">
        <f>$AK$5</f>
        <v>3.0024635741202643E+17</v>
      </c>
      <c r="X149" s="39">
        <f>$AJ$5</f>
        <v>4210038387792135</v>
      </c>
    </row>
    <row r="150" spans="12:25">
      <c r="L150" s="39">
        <f>$AU$5</f>
        <v>1.4697437693587362E+36</v>
      </c>
      <c r="M150" s="39">
        <f>$AT$5</f>
        <v>1.9538613311576207E+34</v>
      </c>
      <c r="N150" s="39">
        <f>$AS$5</f>
        <v>2.6034054115613975E+32</v>
      </c>
      <c r="O150" s="39">
        <f>$AR$5</f>
        <v>3.4781605591867382E+30</v>
      </c>
      <c r="P150" s="39">
        <f>$AQ$5</f>
        <v>4.6613881837492098E+28</v>
      </c>
      <c r="Q150" s="63">
        <f>$BH$5</f>
        <v>603964096749226</v>
      </c>
      <c r="R150" s="39">
        <f>$AO$5</f>
        <v>8.4708966672821023E+24</v>
      </c>
      <c r="S150" s="39">
        <f>$AN$5</f>
        <v>1.1503166289706361E+23</v>
      </c>
      <c r="T150" s="39">
        <f>$AM$5</f>
        <v>1.5716684413122047E+21</v>
      </c>
      <c r="U150" s="39">
        <f>$AL$5</f>
        <v>2.162994034885931E+19</v>
      </c>
      <c r="V150" s="39">
        <f>$AK$5</f>
        <v>3.0024635741202643E+17</v>
      </c>
      <c r="W150" s="39">
        <f>$AJ$5</f>
        <v>4210038387792135</v>
      </c>
      <c r="X150" s="39">
        <f>$AI$5</f>
        <v>59732129675791</v>
      </c>
    </row>
    <row r="151" spans="12:25">
      <c r="L151" s="39">
        <f>$AT$5</f>
        <v>1.9538613311576207E+34</v>
      </c>
      <c r="M151" s="39">
        <f>$AS$5</f>
        <v>2.6034054115613975E+32</v>
      </c>
      <c r="N151" s="39">
        <f>$AR$5</f>
        <v>3.4781605591867382E+30</v>
      </c>
      <c r="O151" s="39">
        <f>$AQ$5</f>
        <v>4.6613881837492098E+28</v>
      </c>
      <c r="P151" s="39">
        <f>$AP$5</f>
        <v>6.2701584820619147E+26</v>
      </c>
      <c r="Q151" s="63">
        <f>$BG$5</f>
        <v>8565991486948</v>
      </c>
      <c r="R151" s="39">
        <f>$AN$5</f>
        <v>1.1503166289706361E+23</v>
      </c>
      <c r="S151" s="39">
        <f>$AM$5</f>
        <v>1.5716684413122047E+21</v>
      </c>
      <c r="T151" s="39">
        <f>$AL$5</f>
        <v>2.162994034885931E+19</v>
      </c>
      <c r="U151" s="39">
        <f>$AK$5</f>
        <v>3.0024635741202643E+17</v>
      </c>
      <c r="V151" s="39">
        <f>$AJ$5</f>
        <v>4210038387792135</v>
      </c>
      <c r="W151" s="39">
        <f>$AI$5</f>
        <v>59732129675791</v>
      </c>
      <c r="X151" s="39">
        <f>$AH$5</f>
        <v>859047860295</v>
      </c>
    </row>
    <row r="152" spans="12:25">
      <c r="L152" s="39">
        <f>$AS$5</f>
        <v>2.6034054115613975E+32</v>
      </c>
      <c r="M152" s="39">
        <f>$AR$5</f>
        <v>3.4781605591867382E+30</v>
      </c>
      <c r="N152" s="39">
        <f>$AQ$5</f>
        <v>4.6613881837492098E+28</v>
      </c>
      <c r="O152" s="39">
        <f>$AP$5</f>
        <v>6.2701584820619147E+26</v>
      </c>
      <c r="P152" s="39">
        <f>$AO$5</f>
        <v>8.4708966672821023E+24</v>
      </c>
      <c r="Q152" s="63">
        <f>$BF$5</f>
        <v>123100393474</v>
      </c>
      <c r="R152" s="39">
        <f>$AM$5</f>
        <v>1.5716684413122047E+21</v>
      </c>
      <c r="S152" s="39">
        <f>$AL$5</f>
        <v>2.162994034885931E+19</v>
      </c>
      <c r="T152" s="39">
        <f>$AK$5</f>
        <v>3.0024635741202643E+17</v>
      </c>
      <c r="U152" s="39">
        <f>$AJ$5</f>
        <v>4210038387792135</v>
      </c>
      <c r="V152" s="39">
        <f>$AI$5</f>
        <v>59732129675791</v>
      </c>
      <c r="W152" s="39">
        <f>$AH$5</f>
        <v>859047860295</v>
      </c>
      <c r="X152" s="39">
        <f>$AG$5</f>
        <v>12545691535</v>
      </c>
    </row>
    <row r="153" spans="12:25">
      <c r="L153" s="39">
        <f>$AR$5</f>
        <v>3.4781605591867382E+30</v>
      </c>
      <c r="M153" s="39">
        <f>$AQ$5</f>
        <v>4.6613881837492098E+28</v>
      </c>
      <c r="N153" s="39">
        <f>$AP$5</f>
        <v>6.2701584820619147E+26</v>
      </c>
      <c r="O153" s="39">
        <f>$AO$5</f>
        <v>8.4708966672821023E+24</v>
      </c>
      <c r="P153" s="39">
        <f>$AN$5</f>
        <v>1.1503166289706361E+23</v>
      </c>
      <c r="Q153" s="63">
        <f>$BE$5</f>
        <v>1795576924</v>
      </c>
      <c r="R153" s="39">
        <f>$AL$5</f>
        <v>2.162994034885931E+19</v>
      </c>
      <c r="S153" s="39">
        <f>$AK$5</f>
        <v>3.0024635741202643E+17</v>
      </c>
      <c r="T153" s="39">
        <f>$AJ$5</f>
        <v>4210038387792135</v>
      </c>
      <c r="U153" s="39">
        <f>$AI$5</f>
        <v>59732129675791</v>
      </c>
      <c r="V153" s="39">
        <f>$AH$5</f>
        <v>859047860295</v>
      </c>
      <c r="W153" s="39">
        <f>$AG$5</f>
        <v>12545691535</v>
      </c>
      <c r="X153" s="39">
        <f>$AF$5</f>
        <v>186368535</v>
      </c>
    </row>
    <row r="154" spans="12:25">
      <c r="L154" s="39">
        <f>$AQ$5</f>
        <v>4.6613881837492098E+28</v>
      </c>
      <c r="M154" s="39">
        <f>$AP$5</f>
        <v>6.2701584820619147E+26</v>
      </c>
      <c r="N154" s="39">
        <f>$AO$5</f>
        <v>8.4708966672821023E+24</v>
      </c>
      <c r="O154" s="39">
        <f>$AN$5</f>
        <v>1.1503166289706361E+23</v>
      </c>
      <c r="P154" s="39">
        <f>$AM$5</f>
        <v>1.5716684413122047E+21</v>
      </c>
      <c r="Q154" s="63">
        <f>$BD$5</f>
        <v>26626546</v>
      </c>
      <c r="R154" s="39">
        <f>$AK$5</f>
        <v>3.0024635741202643E+17</v>
      </c>
      <c r="S154" s="39">
        <f>$AJ$5</f>
        <v>4210038387792135</v>
      </c>
      <c r="T154" s="39">
        <f>$AI$5</f>
        <v>59732129675791</v>
      </c>
      <c r="U154" s="39">
        <f>$AH$5</f>
        <v>859047860295</v>
      </c>
      <c r="V154" s="39">
        <f>$AG$5</f>
        <v>12545691535</v>
      </c>
      <c r="W154" s="39">
        <f>$AF$5</f>
        <v>186368535</v>
      </c>
      <c r="X154" s="39">
        <f>$AE$5</f>
        <v>2820151</v>
      </c>
    </row>
    <row r="155" spans="12:25">
      <c r="L155" s="39">
        <f>$AP$5</f>
        <v>6.2701584820619147E+26</v>
      </c>
      <c r="M155" s="39">
        <f>$AO$5</f>
        <v>8.4708966672821023E+24</v>
      </c>
      <c r="N155" s="39">
        <f>$AN$5</f>
        <v>1.1503166289706361E+23</v>
      </c>
      <c r="O155" s="39">
        <f>$AM$5</f>
        <v>1.5716684413122047E+21</v>
      </c>
      <c r="P155" s="39">
        <f>$AL$5</f>
        <v>2.162994034885931E+19</v>
      </c>
      <c r="Q155" s="63">
        <f>$BC$5</f>
        <v>401968</v>
      </c>
      <c r="R155" s="39">
        <f>$AJ$5</f>
        <v>4210038387792135</v>
      </c>
      <c r="S155" s="39">
        <f>$AI$5</f>
        <v>59732129675791</v>
      </c>
      <c r="T155" s="39">
        <f>$AH$5</f>
        <v>859047860295</v>
      </c>
      <c r="U155" s="39">
        <f>$AG$5</f>
        <v>12545691535</v>
      </c>
      <c r="V155" s="39">
        <f>$AF$5</f>
        <v>186368535</v>
      </c>
      <c r="W155" s="39">
        <f>$AE$5</f>
        <v>2820151</v>
      </c>
      <c r="X155" s="39">
        <f>$AD$5</f>
        <v>43515</v>
      </c>
    </row>
    <row r="156" spans="12:25">
      <c r="L156" s="39">
        <f>$AO$5</f>
        <v>8.4708966672821023E+24</v>
      </c>
      <c r="M156" s="39">
        <f>$AN$5</f>
        <v>1.1503166289706361E+23</v>
      </c>
      <c r="N156" s="39">
        <f>$AM$5</f>
        <v>1.5716684413122047E+21</v>
      </c>
      <c r="O156" s="39">
        <f>$AL$5</f>
        <v>2.162994034885931E+19</v>
      </c>
      <c r="P156" s="39">
        <f>$AK$5</f>
        <v>3.0024635741202643E+17</v>
      </c>
      <c r="Q156" s="63">
        <f>$BB$5</f>
        <v>6184</v>
      </c>
      <c r="R156" s="39">
        <f>$AI$5</f>
        <v>59732129675791</v>
      </c>
      <c r="S156" s="39">
        <f>$AH$5</f>
        <v>859047860295</v>
      </c>
      <c r="T156" s="39">
        <f>$AG$5</f>
        <v>12545691535</v>
      </c>
      <c r="U156" s="39">
        <f>$AF$5</f>
        <v>186368535</v>
      </c>
      <c r="V156" s="39">
        <f>$AE$5</f>
        <v>2820151</v>
      </c>
      <c r="W156" s="39">
        <f>$AD$5</f>
        <v>43515</v>
      </c>
      <c r="X156" s="39">
        <f>$AC$5</f>
        <v>685</v>
      </c>
    </row>
    <row r="157" spans="12:25" ht="15.75" thickBot="1">
      <c r="L157" s="70">
        <f>$AN$5</f>
        <v>1.1503166289706361E+23</v>
      </c>
      <c r="M157" s="70">
        <f>$AM$5</f>
        <v>1.5716684413122047E+21</v>
      </c>
      <c r="N157" s="70">
        <f>$AL$5</f>
        <v>2.162994034885931E+19</v>
      </c>
      <c r="O157" s="70">
        <f>$AK$5</f>
        <v>3.0024635741202643E+17</v>
      </c>
      <c r="P157" s="70">
        <f>$AJ$5</f>
        <v>4210038387792135</v>
      </c>
      <c r="Q157" s="71">
        <f>$BA$5</f>
        <v>97</v>
      </c>
      <c r="R157" s="70">
        <f>$AH$5</f>
        <v>859047860295</v>
      </c>
      <c r="S157" s="70">
        <f>$AG$5</f>
        <v>12545691535</v>
      </c>
      <c r="T157" s="70">
        <f>$AF$5</f>
        <v>186368535</v>
      </c>
      <c r="U157" s="70">
        <f>$AE$5</f>
        <v>2820151</v>
      </c>
      <c r="V157" s="70">
        <f>$AD$5</f>
        <v>43515</v>
      </c>
      <c r="W157" s="70">
        <f>$AC$5</f>
        <v>685</v>
      </c>
      <c r="X157" s="70">
        <f>$AC$2</f>
        <v>11</v>
      </c>
      <c r="Y157" s="16" t="str">
        <f>[1]!xDiv([1]!xMatDet(L145:X157),[1]!xMatDet(L158:X170))</f>
        <v>2.09767101652591067488328294827E-7</v>
      </c>
    </row>
    <row r="158" spans="12:25">
      <c r="L158" s="39">
        <f>$AZ$5</f>
        <v>3.6297512399329361E+45</v>
      </c>
      <c r="M158" s="39">
        <f>$AY$5</f>
        <v>4.7884147900470993E+43</v>
      </c>
      <c r="N158" s="39">
        <f>$AX$5</f>
        <v>6.3242912419945786E+41</v>
      </c>
      <c r="O158" s="39">
        <f>$AW$5</f>
        <v>8.3638183359412491E+39</v>
      </c>
      <c r="P158" s="39">
        <f>$AV$5</f>
        <v>1.1077700566821677E+38</v>
      </c>
      <c r="Q158" s="39">
        <f>$AU$5</f>
        <v>1.4697437693587362E+36</v>
      </c>
      <c r="R158" s="39">
        <f>$AT$5</f>
        <v>1.9538613311576207E+34</v>
      </c>
      <c r="S158" s="39">
        <f>$AS$5</f>
        <v>2.6034054115613975E+32</v>
      </c>
      <c r="T158" s="39">
        <f>$AR$5</f>
        <v>3.4781605591867382E+30</v>
      </c>
      <c r="U158" s="39">
        <f>$AQ$5</f>
        <v>4.6613881837492098E+28</v>
      </c>
      <c r="V158" s="39">
        <f>$AP$5</f>
        <v>6.2701584820619147E+26</v>
      </c>
      <c r="W158" s="39">
        <f>$AO$5</f>
        <v>8.4708966672821023E+24</v>
      </c>
      <c r="X158" s="39">
        <f>$AN$5</f>
        <v>1.1503166289706361E+23</v>
      </c>
    </row>
    <row r="159" spans="12:25">
      <c r="L159" s="39">
        <f>$AY$5</f>
        <v>4.7884147900470993E+43</v>
      </c>
      <c r="M159" s="39">
        <f>$AX$5</f>
        <v>6.3242912419945786E+41</v>
      </c>
      <c r="N159" s="39">
        <f>$AW$5</f>
        <v>8.3638183359412491E+39</v>
      </c>
      <c r="O159" s="39">
        <f>$AV$5</f>
        <v>1.1077700566821677E+38</v>
      </c>
      <c r="P159" s="39">
        <f>$AU$5</f>
        <v>1.4697437693587362E+36</v>
      </c>
      <c r="Q159" s="39">
        <f>$AT$5</f>
        <v>1.9538613311576207E+34</v>
      </c>
      <c r="R159" s="39">
        <f>$AS$5</f>
        <v>2.6034054115613975E+32</v>
      </c>
      <c r="S159" s="39">
        <f>$AR$5</f>
        <v>3.4781605591867382E+30</v>
      </c>
      <c r="T159" s="39">
        <f>$AQ$5</f>
        <v>4.6613881837492098E+28</v>
      </c>
      <c r="U159" s="39">
        <f>$AP$5</f>
        <v>6.2701584820619147E+26</v>
      </c>
      <c r="V159" s="39">
        <f>$AO$5</f>
        <v>8.4708966672821023E+24</v>
      </c>
      <c r="W159" s="39">
        <f>$AN$5</f>
        <v>1.1503166289706361E+23</v>
      </c>
      <c r="X159" s="39">
        <f>$AM$5</f>
        <v>1.5716684413122047E+21</v>
      </c>
    </row>
    <row r="160" spans="12:25">
      <c r="L160" s="39">
        <f>$AX$5</f>
        <v>6.3242912419945786E+41</v>
      </c>
      <c r="M160" s="39">
        <f>$AW$5</f>
        <v>8.3638183359412491E+39</v>
      </c>
      <c r="N160" s="39">
        <f>$AV$5</f>
        <v>1.1077700566821677E+38</v>
      </c>
      <c r="O160" s="39">
        <f>$AU$5</f>
        <v>1.4697437693587362E+36</v>
      </c>
      <c r="P160" s="39">
        <f>$AT$5</f>
        <v>1.9538613311576207E+34</v>
      </c>
      <c r="Q160" s="39">
        <f>$AS$5</f>
        <v>2.6034054115613975E+32</v>
      </c>
      <c r="R160" s="39">
        <f>$AR$5</f>
        <v>3.4781605591867382E+30</v>
      </c>
      <c r="S160" s="39">
        <f>$AQ$5</f>
        <v>4.6613881837492098E+28</v>
      </c>
      <c r="T160" s="39">
        <f>$AP$5</f>
        <v>6.2701584820619147E+26</v>
      </c>
      <c r="U160" s="39">
        <f>$AO$5</f>
        <v>8.4708966672821023E+24</v>
      </c>
      <c r="V160" s="39">
        <f>$AN$5</f>
        <v>1.1503166289706361E+23</v>
      </c>
      <c r="W160" s="39">
        <f>$AM$5</f>
        <v>1.5716684413122047E+21</v>
      </c>
      <c r="X160" s="39">
        <f>$AL$5</f>
        <v>2.162994034885931E+19</v>
      </c>
    </row>
    <row r="161" spans="12:24">
      <c r="L161" s="39">
        <f>$AW$5</f>
        <v>8.3638183359412491E+39</v>
      </c>
      <c r="M161" s="39">
        <f>$AV$5</f>
        <v>1.1077700566821677E+38</v>
      </c>
      <c r="N161" s="39">
        <f>$AU$5</f>
        <v>1.4697437693587362E+36</v>
      </c>
      <c r="O161" s="39">
        <f>$AT$5</f>
        <v>1.9538613311576207E+34</v>
      </c>
      <c r="P161" s="39">
        <f>$AS$5</f>
        <v>2.6034054115613975E+32</v>
      </c>
      <c r="Q161" s="39">
        <f>$AR$5</f>
        <v>3.4781605591867382E+30</v>
      </c>
      <c r="R161" s="39">
        <f>$AQ$5</f>
        <v>4.6613881837492098E+28</v>
      </c>
      <c r="S161" s="39">
        <f>$AP$5</f>
        <v>6.2701584820619147E+26</v>
      </c>
      <c r="T161" s="39">
        <f>$AO$5</f>
        <v>8.4708966672821023E+24</v>
      </c>
      <c r="U161" s="39">
        <f>$AN$5</f>
        <v>1.1503166289706361E+23</v>
      </c>
      <c r="V161" s="39">
        <f>$AM$5</f>
        <v>1.5716684413122047E+21</v>
      </c>
      <c r="W161" s="39">
        <f>$AL$5</f>
        <v>2.162994034885931E+19</v>
      </c>
      <c r="X161" s="39">
        <f>$AK$5</f>
        <v>3.0024635741202643E+17</v>
      </c>
    </row>
    <row r="162" spans="12:24">
      <c r="L162" s="39">
        <f>$AV$5</f>
        <v>1.1077700566821677E+38</v>
      </c>
      <c r="M162" s="39">
        <f>$AU$5</f>
        <v>1.4697437693587362E+36</v>
      </c>
      <c r="N162" s="39">
        <f>$AT$5</f>
        <v>1.9538613311576207E+34</v>
      </c>
      <c r="O162" s="39">
        <f>$AS$5</f>
        <v>2.6034054115613975E+32</v>
      </c>
      <c r="P162" s="39">
        <f>$AR$5</f>
        <v>3.4781605591867382E+30</v>
      </c>
      <c r="Q162" s="39">
        <f>$AQ$5</f>
        <v>4.6613881837492098E+28</v>
      </c>
      <c r="R162" s="39">
        <f>$AP$5</f>
        <v>6.2701584820619147E+26</v>
      </c>
      <c r="S162" s="39">
        <f>$AO$5</f>
        <v>8.4708966672821023E+24</v>
      </c>
      <c r="T162" s="39">
        <f>$AN$5</f>
        <v>1.1503166289706361E+23</v>
      </c>
      <c r="U162" s="39">
        <f>$AM$5</f>
        <v>1.5716684413122047E+21</v>
      </c>
      <c r="V162" s="39">
        <f>$AL$5</f>
        <v>2.162994034885931E+19</v>
      </c>
      <c r="W162" s="39">
        <f>$AK$5</f>
        <v>3.0024635741202643E+17</v>
      </c>
      <c r="X162" s="39">
        <f>$AJ$5</f>
        <v>4210038387792135</v>
      </c>
    </row>
    <row r="163" spans="12:24">
      <c r="L163" s="39">
        <f>$AU$5</f>
        <v>1.4697437693587362E+36</v>
      </c>
      <c r="M163" s="39">
        <f>$AT$5</f>
        <v>1.9538613311576207E+34</v>
      </c>
      <c r="N163" s="39">
        <f>$AS$5</f>
        <v>2.6034054115613975E+32</v>
      </c>
      <c r="O163" s="39">
        <f>$AR$5</f>
        <v>3.4781605591867382E+30</v>
      </c>
      <c r="P163" s="39">
        <f>$AQ$5</f>
        <v>4.6613881837492098E+28</v>
      </c>
      <c r="Q163" s="39">
        <f>$AP$5</f>
        <v>6.2701584820619147E+26</v>
      </c>
      <c r="R163" s="39">
        <f>$AO$5</f>
        <v>8.4708966672821023E+24</v>
      </c>
      <c r="S163" s="39">
        <f>$AN$5</f>
        <v>1.1503166289706361E+23</v>
      </c>
      <c r="T163" s="39">
        <f>$AM$5</f>
        <v>1.5716684413122047E+21</v>
      </c>
      <c r="U163" s="39">
        <f>$AL$5</f>
        <v>2.162994034885931E+19</v>
      </c>
      <c r="V163" s="39">
        <f>$AK$5</f>
        <v>3.0024635741202643E+17</v>
      </c>
      <c r="W163" s="39">
        <f>$AJ$5</f>
        <v>4210038387792135</v>
      </c>
      <c r="X163" s="39">
        <f>$AI$5</f>
        <v>59732129675791</v>
      </c>
    </row>
    <row r="164" spans="12:24">
      <c r="L164" s="39">
        <f>$AT$5</f>
        <v>1.9538613311576207E+34</v>
      </c>
      <c r="M164" s="39">
        <f>$AS$5</f>
        <v>2.6034054115613975E+32</v>
      </c>
      <c r="N164" s="39">
        <f>$AR$5</f>
        <v>3.4781605591867382E+30</v>
      </c>
      <c r="O164" s="39">
        <f>$AQ$5</f>
        <v>4.6613881837492098E+28</v>
      </c>
      <c r="P164" s="39">
        <f>$AP$5</f>
        <v>6.2701584820619147E+26</v>
      </c>
      <c r="Q164" s="39">
        <f>$AO$5</f>
        <v>8.4708966672821023E+24</v>
      </c>
      <c r="R164" s="39">
        <f>$AN$5</f>
        <v>1.1503166289706361E+23</v>
      </c>
      <c r="S164" s="39">
        <f>$AM$5</f>
        <v>1.5716684413122047E+21</v>
      </c>
      <c r="T164" s="39">
        <f>$AL$5</f>
        <v>2.162994034885931E+19</v>
      </c>
      <c r="U164" s="39">
        <f>$AK$5</f>
        <v>3.0024635741202643E+17</v>
      </c>
      <c r="V164" s="39">
        <f>$AJ$5</f>
        <v>4210038387792135</v>
      </c>
      <c r="W164" s="39">
        <f>$AI$5</f>
        <v>59732129675791</v>
      </c>
      <c r="X164" s="39">
        <f>$AH$5</f>
        <v>859047860295</v>
      </c>
    </row>
    <row r="165" spans="12:24">
      <c r="L165" s="39">
        <f>$AS$5</f>
        <v>2.6034054115613975E+32</v>
      </c>
      <c r="M165" s="39">
        <f>$AR$5</f>
        <v>3.4781605591867382E+30</v>
      </c>
      <c r="N165" s="39">
        <f>$AQ$5</f>
        <v>4.6613881837492098E+28</v>
      </c>
      <c r="O165" s="39">
        <f>$AP$5</f>
        <v>6.2701584820619147E+26</v>
      </c>
      <c r="P165" s="39">
        <f>$AO$5</f>
        <v>8.4708966672821023E+24</v>
      </c>
      <c r="Q165" s="39">
        <f>$AN$5</f>
        <v>1.1503166289706361E+23</v>
      </c>
      <c r="R165" s="39">
        <f>$AM$5</f>
        <v>1.5716684413122047E+21</v>
      </c>
      <c r="S165" s="39">
        <f>$AL$5</f>
        <v>2.162994034885931E+19</v>
      </c>
      <c r="T165" s="39">
        <f>$AK$5</f>
        <v>3.0024635741202643E+17</v>
      </c>
      <c r="U165" s="39">
        <f>$AJ$5</f>
        <v>4210038387792135</v>
      </c>
      <c r="V165" s="39">
        <f>$AI$5</f>
        <v>59732129675791</v>
      </c>
      <c r="W165" s="39">
        <f>$AH$5</f>
        <v>859047860295</v>
      </c>
      <c r="X165" s="39">
        <f>$AG$5</f>
        <v>12545691535</v>
      </c>
    </row>
    <row r="166" spans="12:24">
      <c r="L166" s="39">
        <f>$AR$5</f>
        <v>3.4781605591867382E+30</v>
      </c>
      <c r="M166" s="39">
        <f>$AQ$5</f>
        <v>4.6613881837492098E+28</v>
      </c>
      <c r="N166" s="39">
        <f>$AP$5</f>
        <v>6.2701584820619147E+26</v>
      </c>
      <c r="O166" s="39">
        <f>$AO$5</f>
        <v>8.4708966672821023E+24</v>
      </c>
      <c r="P166" s="39">
        <f>$AN$5</f>
        <v>1.1503166289706361E+23</v>
      </c>
      <c r="Q166" s="39">
        <f>$AM$5</f>
        <v>1.5716684413122047E+21</v>
      </c>
      <c r="R166" s="39">
        <f>$AL$5</f>
        <v>2.162994034885931E+19</v>
      </c>
      <c r="S166" s="39">
        <f>$AK$5</f>
        <v>3.0024635741202643E+17</v>
      </c>
      <c r="T166" s="39">
        <f>$AJ$5</f>
        <v>4210038387792135</v>
      </c>
      <c r="U166" s="39">
        <f>$AI$5</f>
        <v>59732129675791</v>
      </c>
      <c r="V166" s="39">
        <f>$AH$5</f>
        <v>859047860295</v>
      </c>
      <c r="W166" s="39">
        <f>$AG$5</f>
        <v>12545691535</v>
      </c>
      <c r="X166" s="39">
        <f>$AF$5</f>
        <v>186368535</v>
      </c>
    </row>
    <row r="167" spans="12:24">
      <c r="L167" s="39">
        <f>$AQ$5</f>
        <v>4.6613881837492098E+28</v>
      </c>
      <c r="M167" s="39">
        <f>$AP$5</f>
        <v>6.2701584820619147E+26</v>
      </c>
      <c r="N167" s="39">
        <f>$AO$5</f>
        <v>8.4708966672821023E+24</v>
      </c>
      <c r="O167" s="39">
        <f>$AN$5</f>
        <v>1.1503166289706361E+23</v>
      </c>
      <c r="P167" s="39">
        <f>$AM$5</f>
        <v>1.5716684413122047E+21</v>
      </c>
      <c r="Q167" s="39">
        <f>$AL$5</f>
        <v>2.162994034885931E+19</v>
      </c>
      <c r="R167" s="39">
        <f>$AK$5</f>
        <v>3.0024635741202643E+17</v>
      </c>
      <c r="S167" s="39">
        <f>$AJ$5</f>
        <v>4210038387792135</v>
      </c>
      <c r="T167" s="39">
        <f>$AI$5</f>
        <v>59732129675791</v>
      </c>
      <c r="U167" s="39">
        <f>$AH$5</f>
        <v>859047860295</v>
      </c>
      <c r="V167" s="39">
        <f>$AG$5</f>
        <v>12545691535</v>
      </c>
      <c r="W167" s="39">
        <f>$AF$5</f>
        <v>186368535</v>
      </c>
      <c r="X167" s="39">
        <f>$AE$5</f>
        <v>2820151</v>
      </c>
    </row>
    <row r="168" spans="12:24">
      <c r="L168" s="39">
        <f>$AP$5</f>
        <v>6.2701584820619147E+26</v>
      </c>
      <c r="M168" s="39">
        <f>$AO$5</f>
        <v>8.4708966672821023E+24</v>
      </c>
      <c r="N168" s="39">
        <f>$AN$5</f>
        <v>1.1503166289706361E+23</v>
      </c>
      <c r="O168" s="39">
        <f>$AM$5</f>
        <v>1.5716684413122047E+21</v>
      </c>
      <c r="P168" s="39">
        <f>$AL$5</f>
        <v>2.162994034885931E+19</v>
      </c>
      <c r="Q168" s="39">
        <f>$AK$5</f>
        <v>3.0024635741202643E+17</v>
      </c>
      <c r="R168" s="39">
        <f>$AJ$5</f>
        <v>4210038387792135</v>
      </c>
      <c r="S168" s="39">
        <f>$AI$5</f>
        <v>59732129675791</v>
      </c>
      <c r="T168" s="39">
        <f>$AH$5</f>
        <v>859047860295</v>
      </c>
      <c r="U168" s="39">
        <f>$AG$5</f>
        <v>12545691535</v>
      </c>
      <c r="V168" s="39">
        <f>$AF$5</f>
        <v>186368535</v>
      </c>
      <c r="W168" s="39">
        <f>$AE$5</f>
        <v>2820151</v>
      </c>
      <c r="X168" s="39">
        <f>$AD$5</f>
        <v>43515</v>
      </c>
    </row>
    <row r="169" spans="12:24">
      <c r="L169" s="39">
        <f>$AO$5</f>
        <v>8.4708966672821023E+24</v>
      </c>
      <c r="M169" s="39">
        <f>$AN$5</f>
        <v>1.1503166289706361E+23</v>
      </c>
      <c r="N169" s="39">
        <f>$AM$5</f>
        <v>1.5716684413122047E+21</v>
      </c>
      <c r="O169" s="39">
        <f>$AL$5</f>
        <v>2.162994034885931E+19</v>
      </c>
      <c r="P169" s="39">
        <f>$AK$5</f>
        <v>3.0024635741202643E+17</v>
      </c>
      <c r="Q169" s="39">
        <f>$AJ$5</f>
        <v>4210038387792135</v>
      </c>
      <c r="R169" s="39">
        <f>$AI$5</f>
        <v>59732129675791</v>
      </c>
      <c r="S169" s="39">
        <f>$AH$5</f>
        <v>859047860295</v>
      </c>
      <c r="T169" s="39">
        <f>$AG$5</f>
        <v>12545691535</v>
      </c>
      <c r="U169" s="39">
        <f>$AF$5</f>
        <v>186368535</v>
      </c>
      <c r="V169" s="39">
        <f>$AE$5</f>
        <v>2820151</v>
      </c>
      <c r="W169" s="39">
        <f>$AD$5</f>
        <v>43515</v>
      </c>
      <c r="X169" s="39">
        <f>$AC$5</f>
        <v>685</v>
      </c>
    </row>
    <row r="170" spans="12:24">
      <c r="L170" s="39">
        <f>$AN$5</f>
        <v>1.1503166289706361E+23</v>
      </c>
      <c r="M170" s="39">
        <f>$AM$5</f>
        <v>1.5716684413122047E+21</v>
      </c>
      <c r="N170" s="39">
        <f>$AL$5</f>
        <v>2.162994034885931E+19</v>
      </c>
      <c r="O170" s="39">
        <f>$AK$5</f>
        <v>3.0024635741202643E+17</v>
      </c>
      <c r="P170" s="39">
        <f>$AJ$5</f>
        <v>4210038387792135</v>
      </c>
      <c r="Q170" s="39">
        <f>$AI$5</f>
        <v>59732129675791</v>
      </c>
      <c r="R170" s="39">
        <f>$AH$5</f>
        <v>859047860295</v>
      </c>
      <c r="S170" s="39">
        <f>$AG$5</f>
        <v>12545691535</v>
      </c>
      <c r="T170" s="39">
        <f>$AF$5</f>
        <v>186368535</v>
      </c>
      <c r="U170" s="39">
        <f>$AE$5</f>
        <v>2820151</v>
      </c>
      <c r="V170" s="39">
        <f>$AD$5</f>
        <v>43515</v>
      </c>
      <c r="W170" s="39">
        <f>$AC$5</f>
        <v>685</v>
      </c>
      <c r="X170" s="39">
        <f>$AC$2</f>
        <v>11</v>
      </c>
    </row>
    <row r="171" spans="12:24"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</row>
    <row r="172" spans="12:24"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</row>
    <row r="173" spans="12:24">
      <c r="L173" s="39">
        <f>$AZ$5</f>
        <v>3.6297512399329361E+45</v>
      </c>
      <c r="M173" s="39">
        <f>$AY$5</f>
        <v>4.7884147900470993E+43</v>
      </c>
      <c r="N173" s="39">
        <f>$AX$5</f>
        <v>6.3242912419945786E+41</v>
      </c>
      <c r="O173" s="39">
        <f>$AW$5</f>
        <v>8.3638183359412491E+39</v>
      </c>
      <c r="P173" s="39">
        <f>$AV$5</f>
        <v>1.1077700566821677E+38</v>
      </c>
      <c r="Q173" s="39">
        <f>$AU$5</f>
        <v>1.4697437693587362E+36</v>
      </c>
      <c r="R173" s="63">
        <f>$BM$5</f>
        <v>1.2130612287806382E+24</v>
      </c>
      <c r="S173" s="39">
        <f>$AS$5</f>
        <v>2.6034054115613975E+32</v>
      </c>
      <c r="T173" s="39">
        <f>$AR$5</f>
        <v>3.4781605591867382E+30</v>
      </c>
      <c r="U173" s="39">
        <f>$AQ$5</f>
        <v>4.6613881837492098E+28</v>
      </c>
      <c r="V173" s="39">
        <f>$AP$5</f>
        <v>6.2701584820619147E+26</v>
      </c>
      <c r="W173" s="39">
        <f>$AO$5</f>
        <v>8.4708966672821023E+24</v>
      </c>
      <c r="X173" s="39">
        <f>$AN$5</f>
        <v>1.1503166289706361E+23</v>
      </c>
    </row>
    <row r="174" spans="12:24">
      <c r="L174" s="39">
        <f>$AY$5</f>
        <v>4.7884147900470993E+43</v>
      </c>
      <c r="M174" s="39">
        <f>$AX$5</f>
        <v>6.3242912419945786E+41</v>
      </c>
      <c r="N174" s="39">
        <f>$AW$5</f>
        <v>8.3638183359412491E+39</v>
      </c>
      <c r="O174" s="39">
        <f>$AV$5</f>
        <v>1.1077700566821677E+38</v>
      </c>
      <c r="P174" s="39">
        <f>$AU$5</f>
        <v>1.4697437693587362E+36</v>
      </c>
      <c r="Q174" s="39">
        <f>$AT$5</f>
        <v>1.9538613311576207E+34</v>
      </c>
      <c r="R174" s="63">
        <f>$BL$5</f>
        <v>1.6483612613248043E+22</v>
      </c>
      <c r="S174" s="39">
        <f>$AR$5</f>
        <v>3.4781605591867382E+30</v>
      </c>
      <c r="T174" s="39">
        <f>$AQ$5</f>
        <v>4.6613881837492098E+28</v>
      </c>
      <c r="U174" s="39">
        <f>$AP$5</f>
        <v>6.2701584820619147E+26</v>
      </c>
      <c r="V174" s="39">
        <f>$AO$5</f>
        <v>8.4708966672821023E+24</v>
      </c>
      <c r="W174" s="39">
        <f>$AN$5</f>
        <v>1.1503166289706361E+23</v>
      </c>
      <c r="X174" s="39">
        <f>$AM$5</f>
        <v>1.5716684413122047E+21</v>
      </c>
    </row>
    <row r="175" spans="12:24">
      <c r="L175" s="39">
        <f>$AX$5</f>
        <v>6.3242912419945786E+41</v>
      </c>
      <c r="M175" s="39">
        <f>$AW$5</f>
        <v>8.3638183359412491E+39</v>
      </c>
      <c r="N175" s="39">
        <f>$AV$5</f>
        <v>1.1077700566821677E+38</v>
      </c>
      <c r="O175" s="39">
        <f>$AU$5</f>
        <v>1.4697437693587362E+36</v>
      </c>
      <c r="P175" s="39">
        <f>$AT$5</f>
        <v>1.9538613311576207E+34</v>
      </c>
      <c r="Q175" s="39">
        <f>$AS$5</f>
        <v>2.6034054115613975E+32</v>
      </c>
      <c r="R175" s="63">
        <f>$BK$5</f>
        <v>2.2533742029544515E+20</v>
      </c>
      <c r="S175" s="39">
        <f>$AQ$5</f>
        <v>4.6613881837492098E+28</v>
      </c>
      <c r="T175" s="39">
        <f>$AP$5</f>
        <v>6.2701584820619147E+26</v>
      </c>
      <c r="U175" s="39">
        <f>$AO$5</f>
        <v>8.4708966672821023E+24</v>
      </c>
      <c r="V175" s="39">
        <f>$AN$5</f>
        <v>1.1503166289706361E+23</v>
      </c>
      <c r="W175" s="39">
        <f>$AM$5</f>
        <v>1.5716684413122047E+21</v>
      </c>
      <c r="X175" s="39">
        <f>$AL$5</f>
        <v>2.162994034885931E+19</v>
      </c>
    </row>
    <row r="176" spans="12:24">
      <c r="L176" s="39">
        <f>$AW$5</f>
        <v>8.3638183359412491E+39</v>
      </c>
      <c r="M176" s="39">
        <f>$AV$5</f>
        <v>1.1077700566821677E+38</v>
      </c>
      <c r="N176" s="39">
        <f>$AU$5</f>
        <v>1.4697437693587362E+36</v>
      </c>
      <c r="O176" s="39">
        <f>$AT$5</f>
        <v>1.9538613311576207E+34</v>
      </c>
      <c r="P176" s="39">
        <f>$AS$5</f>
        <v>2.6034054115613975E+32</v>
      </c>
      <c r="Q176" s="39">
        <f>$AR$5</f>
        <v>3.4781605591867382E+30</v>
      </c>
      <c r="R176" s="63">
        <f>$BJ$5</f>
        <v>3.1024417127888937E+18</v>
      </c>
      <c r="S176" s="39">
        <f>$AP$5</f>
        <v>6.2701584820619147E+26</v>
      </c>
      <c r="T176" s="39">
        <f>$AO$5</f>
        <v>8.4708966672821023E+24</v>
      </c>
      <c r="U176" s="39">
        <f>$AN$5</f>
        <v>1.1503166289706361E+23</v>
      </c>
      <c r="V176" s="39">
        <f>$AM$5</f>
        <v>1.5716684413122047E+21</v>
      </c>
      <c r="W176" s="39">
        <f>$AL$5</f>
        <v>2.162994034885931E+19</v>
      </c>
      <c r="X176" s="39">
        <f>$AK$5</f>
        <v>3.0024635741202643E+17</v>
      </c>
    </row>
    <row r="177" spans="12:25">
      <c r="L177" s="39">
        <f>$AV$5</f>
        <v>1.1077700566821677E+38</v>
      </c>
      <c r="M177" s="39">
        <f>$AU$5</f>
        <v>1.4697437693587362E+36</v>
      </c>
      <c r="N177" s="39">
        <f>$AT$5</f>
        <v>1.9538613311576207E+34</v>
      </c>
      <c r="O177" s="39">
        <f>$AS$5</f>
        <v>2.6034054115613975E+32</v>
      </c>
      <c r="P177" s="39">
        <f>$AR$5</f>
        <v>3.4781605591867382E+30</v>
      </c>
      <c r="Q177" s="39">
        <f>$AQ$5</f>
        <v>4.6613881837492098E+28</v>
      </c>
      <c r="R177" s="63">
        <f>$BI$5</f>
        <v>4.3074374358992288E+16</v>
      </c>
      <c r="S177" s="39">
        <f>$AO$5</f>
        <v>8.4708966672821023E+24</v>
      </c>
      <c r="T177" s="39">
        <f>$AN$5</f>
        <v>1.1503166289706361E+23</v>
      </c>
      <c r="U177" s="39">
        <f>$AM$5</f>
        <v>1.5716684413122047E+21</v>
      </c>
      <c r="V177" s="39">
        <f>$AL$5</f>
        <v>2.162994034885931E+19</v>
      </c>
      <c r="W177" s="39">
        <f>$AK$5</f>
        <v>3.0024635741202643E+17</v>
      </c>
      <c r="X177" s="39">
        <f>$AJ$5</f>
        <v>4210038387792135</v>
      </c>
    </row>
    <row r="178" spans="12:25">
      <c r="L178" s="39">
        <f>$AU$5</f>
        <v>1.4697437693587362E+36</v>
      </c>
      <c r="M178" s="39">
        <f>$AT$5</f>
        <v>1.9538613311576207E+34</v>
      </c>
      <c r="N178" s="39">
        <f>$AS$5</f>
        <v>2.6034054115613975E+32</v>
      </c>
      <c r="O178" s="39">
        <f>$AR$5</f>
        <v>3.4781605591867382E+30</v>
      </c>
      <c r="P178" s="39">
        <f>$AQ$5</f>
        <v>4.6613881837492098E+28</v>
      </c>
      <c r="Q178" s="39">
        <f>$AP$5</f>
        <v>6.2701584820619147E+26</v>
      </c>
      <c r="R178" s="63">
        <f>$BH$5</f>
        <v>603964096749226</v>
      </c>
      <c r="S178" s="39">
        <f>$AN$5</f>
        <v>1.1503166289706361E+23</v>
      </c>
      <c r="T178" s="39">
        <f>$AM$5</f>
        <v>1.5716684413122047E+21</v>
      </c>
      <c r="U178" s="39">
        <f>$AL$5</f>
        <v>2.162994034885931E+19</v>
      </c>
      <c r="V178" s="39">
        <f>$AK$5</f>
        <v>3.0024635741202643E+17</v>
      </c>
      <c r="W178" s="39">
        <f>$AJ$5</f>
        <v>4210038387792135</v>
      </c>
      <c r="X178" s="39">
        <f>$AI$5</f>
        <v>59732129675791</v>
      </c>
    </row>
    <row r="179" spans="12:25">
      <c r="L179" s="39">
        <f>$AT$5</f>
        <v>1.9538613311576207E+34</v>
      </c>
      <c r="M179" s="39">
        <f>$AS$5</f>
        <v>2.6034054115613975E+32</v>
      </c>
      <c r="N179" s="39">
        <f>$AR$5</f>
        <v>3.4781605591867382E+30</v>
      </c>
      <c r="O179" s="39">
        <f>$AQ$5</f>
        <v>4.6613881837492098E+28</v>
      </c>
      <c r="P179" s="39">
        <f>$AP$5</f>
        <v>6.2701584820619147E+26</v>
      </c>
      <c r="Q179" s="39">
        <f>$AO$5</f>
        <v>8.4708966672821023E+24</v>
      </c>
      <c r="R179" s="63">
        <f>$BG$5</f>
        <v>8565991486948</v>
      </c>
      <c r="S179" s="39">
        <f>$AM$5</f>
        <v>1.5716684413122047E+21</v>
      </c>
      <c r="T179" s="39">
        <f>$AL$5</f>
        <v>2.162994034885931E+19</v>
      </c>
      <c r="U179" s="39">
        <f>$AK$5</f>
        <v>3.0024635741202643E+17</v>
      </c>
      <c r="V179" s="39">
        <f>$AJ$5</f>
        <v>4210038387792135</v>
      </c>
      <c r="W179" s="39">
        <f>$AI$5</f>
        <v>59732129675791</v>
      </c>
      <c r="X179" s="39">
        <f>$AH$5</f>
        <v>859047860295</v>
      </c>
    </row>
    <row r="180" spans="12:25">
      <c r="L180" s="39">
        <f>$AS$5</f>
        <v>2.6034054115613975E+32</v>
      </c>
      <c r="M180" s="39">
        <f>$AR$5</f>
        <v>3.4781605591867382E+30</v>
      </c>
      <c r="N180" s="39">
        <f>$AQ$5</f>
        <v>4.6613881837492098E+28</v>
      </c>
      <c r="O180" s="39">
        <f>$AP$5</f>
        <v>6.2701584820619147E+26</v>
      </c>
      <c r="P180" s="39">
        <f>$AO$5</f>
        <v>8.4708966672821023E+24</v>
      </c>
      <c r="Q180" s="39">
        <f>$AN$5</f>
        <v>1.1503166289706361E+23</v>
      </c>
      <c r="R180" s="63">
        <f>$BF$5</f>
        <v>123100393474</v>
      </c>
      <c r="S180" s="39">
        <f>$AL$5</f>
        <v>2.162994034885931E+19</v>
      </c>
      <c r="T180" s="39">
        <f>$AK$5</f>
        <v>3.0024635741202643E+17</v>
      </c>
      <c r="U180" s="39">
        <f>$AJ$5</f>
        <v>4210038387792135</v>
      </c>
      <c r="V180" s="39">
        <f>$AI$5</f>
        <v>59732129675791</v>
      </c>
      <c r="W180" s="39">
        <f>$AH$5</f>
        <v>859047860295</v>
      </c>
      <c r="X180" s="39">
        <f>$AG$5</f>
        <v>12545691535</v>
      </c>
    </row>
    <row r="181" spans="12:25">
      <c r="L181" s="39">
        <f>$AR$5</f>
        <v>3.4781605591867382E+30</v>
      </c>
      <c r="M181" s="39">
        <f>$AQ$5</f>
        <v>4.6613881837492098E+28</v>
      </c>
      <c r="N181" s="39">
        <f>$AP$5</f>
        <v>6.2701584820619147E+26</v>
      </c>
      <c r="O181" s="39">
        <f>$AO$5</f>
        <v>8.4708966672821023E+24</v>
      </c>
      <c r="P181" s="39">
        <f>$AN$5</f>
        <v>1.1503166289706361E+23</v>
      </c>
      <c r="Q181" s="39">
        <f>$AM$5</f>
        <v>1.5716684413122047E+21</v>
      </c>
      <c r="R181" s="63">
        <f>$BE$5</f>
        <v>1795576924</v>
      </c>
      <c r="S181" s="39">
        <f>$AK$5</f>
        <v>3.0024635741202643E+17</v>
      </c>
      <c r="T181" s="39">
        <f>$AJ$5</f>
        <v>4210038387792135</v>
      </c>
      <c r="U181" s="39">
        <f>$AI$5</f>
        <v>59732129675791</v>
      </c>
      <c r="V181" s="39">
        <f>$AH$5</f>
        <v>859047860295</v>
      </c>
      <c r="W181" s="39">
        <f>$AG$5</f>
        <v>12545691535</v>
      </c>
      <c r="X181" s="39">
        <f>$AF$5</f>
        <v>186368535</v>
      </c>
    </row>
    <row r="182" spans="12:25">
      <c r="L182" s="39">
        <f>$AQ$5</f>
        <v>4.6613881837492098E+28</v>
      </c>
      <c r="M182" s="39">
        <f>$AP$5</f>
        <v>6.2701584820619147E+26</v>
      </c>
      <c r="N182" s="39">
        <f>$AO$5</f>
        <v>8.4708966672821023E+24</v>
      </c>
      <c r="O182" s="39">
        <f>$AN$5</f>
        <v>1.1503166289706361E+23</v>
      </c>
      <c r="P182" s="39">
        <f>$AM$5</f>
        <v>1.5716684413122047E+21</v>
      </c>
      <c r="Q182" s="39">
        <f>$AL$5</f>
        <v>2.162994034885931E+19</v>
      </c>
      <c r="R182" s="63">
        <f>$BD$5</f>
        <v>26626546</v>
      </c>
      <c r="S182" s="39">
        <f>$AJ$5</f>
        <v>4210038387792135</v>
      </c>
      <c r="T182" s="39">
        <f>$AI$5</f>
        <v>59732129675791</v>
      </c>
      <c r="U182" s="39">
        <f>$AH$5</f>
        <v>859047860295</v>
      </c>
      <c r="V182" s="39">
        <f>$AG$5</f>
        <v>12545691535</v>
      </c>
      <c r="W182" s="39">
        <f>$AF$5</f>
        <v>186368535</v>
      </c>
      <c r="X182" s="39">
        <f>$AE$5</f>
        <v>2820151</v>
      </c>
    </row>
    <row r="183" spans="12:25">
      <c r="L183" s="39">
        <f>$AP$5</f>
        <v>6.2701584820619147E+26</v>
      </c>
      <c r="M183" s="39">
        <f>$AO$5</f>
        <v>8.4708966672821023E+24</v>
      </c>
      <c r="N183" s="39">
        <f>$AN$5</f>
        <v>1.1503166289706361E+23</v>
      </c>
      <c r="O183" s="39">
        <f>$AM$5</f>
        <v>1.5716684413122047E+21</v>
      </c>
      <c r="P183" s="39">
        <f>$AL$5</f>
        <v>2.162994034885931E+19</v>
      </c>
      <c r="Q183" s="39">
        <f>$AK$5</f>
        <v>3.0024635741202643E+17</v>
      </c>
      <c r="R183" s="63">
        <f>$BC$5</f>
        <v>401968</v>
      </c>
      <c r="S183" s="39">
        <f>$AI$5</f>
        <v>59732129675791</v>
      </c>
      <c r="T183" s="39">
        <f>$AH$5</f>
        <v>859047860295</v>
      </c>
      <c r="U183" s="39">
        <f>$AG$5</f>
        <v>12545691535</v>
      </c>
      <c r="V183" s="39">
        <f>$AF$5</f>
        <v>186368535</v>
      </c>
      <c r="W183" s="39">
        <f>$AE$5</f>
        <v>2820151</v>
      </c>
      <c r="X183" s="39">
        <f>$AD$5</f>
        <v>43515</v>
      </c>
    </row>
    <row r="184" spans="12:25">
      <c r="L184" s="39">
        <f>$AO$5</f>
        <v>8.4708966672821023E+24</v>
      </c>
      <c r="M184" s="39">
        <f>$AN$5</f>
        <v>1.1503166289706361E+23</v>
      </c>
      <c r="N184" s="39">
        <f>$AM$5</f>
        <v>1.5716684413122047E+21</v>
      </c>
      <c r="O184" s="39">
        <f>$AL$5</f>
        <v>2.162994034885931E+19</v>
      </c>
      <c r="P184" s="39">
        <f>$AK$5</f>
        <v>3.0024635741202643E+17</v>
      </c>
      <c r="Q184" s="39">
        <f>$AJ$5</f>
        <v>4210038387792135</v>
      </c>
      <c r="R184" s="63">
        <f>$BB$5</f>
        <v>6184</v>
      </c>
      <c r="S184" s="39">
        <f>$AH$5</f>
        <v>859047860295</v>
      </c>
      <c r="T184" s="39">
        <f>$AG$5</f>
        <v>12545691535</v>
      </c>
      <c r="U184" s="39">
        <f>$AF$5</f>
        <v>186368535</v>
      </c>
      <c r="V184" s="39">
        <f>$AE$5</f>
        <v>2820151</v>
      </c>
      <c r="W184" s="39">
        <f>$AD$5</f>
        <v>43515</v>
      </c>
      <c r="X184" s="39">
        <f>$AC$5</f>
        <v>685</v>
      </c>
    </row>
    <row r="185" spans="12:25" ht="15.75" thickBot="1">
      <c r="L185" s="70">
        <f>$AN$5</f>
        <v>1.1503166289706361E+23</v>
      </c>
      <c r="M185" s="70">
        <f>$AM$5</f>
        <v>1.5716684413122047E+21</v>
      </c>
      <c r="N185" s="70">
        <f>$AL$5</f>
        <v>2.162994034885931E+19</v>
      </c>
      <c r="O185" s="70">
        <f>$AK$5</f>
        <v>3.0024635741202643E+17</v>
      </c>
      <c r="P185" s="70">
        <f>$AJ$5</f>
        <v>4210038387792135</v>
      </c>
      <c r="Q185" s="70">
        <f>$AI$5</f>
        <v>59732129675791</v>
      </c>
      <c r="R185" s="71">
        <f>$BA$5</f>
        <v>97</v>
      </c>
      <c r="S185" s="70">
        <f>$AG$5</f>
        <v>12545691535</v>
      </c>
      <c r="T185" s="70">
        <f>$AF$5</f>
        <v>186368535</v>
      </c>
      <c r="U185" s="70">
        <f>$AE$5</f>
        <v>2820151</v>
      </c>
      <c r="V185" s="70">
        <f>$AD$5</f>
        <v>43515</v>
      </c>
      <c r="W185" s="70">
        <f>$AC$5</f>
        <v>685</v>
      </c>
      <c r="X185" s="70">
        <f>$AC$2</f>
        <v>11</v>
      </c>
      <c r="Y185" s="16" t="str">
        <f>[1]!xDiv([1]!xMatDet(L173:X185),[1]!xMatDet(L186:X198))</f>
        <v>1.48120469351648686814370803495E-5</v>
      </c>
    </row>
    <row r="186" spans="12:25">
      <c r="L186" s="39">
        <f>$AZ$5</f>
        <v>3.6297512399329361E+45</v>
      </c>
      <c r="M186" s="39">
        <f>$AY$5</f>
        <v>4.7884147900470993E+43</v>
      </c>
      <c r="N186" s="39">
        <f>$AX$5</f>
        <v>6.3242912419945786E+41</v>
      </c>
      <c r="O186" s="39">
        <f>$AW$5</f>
        <v>8.3638183359412491E+39</v>
      </c>
      <c r="P186" s="39">
        <f>$AV$5</f>
        <v>1.1077700566821677E+38</v>
      </c>
      <c r="Q186" s="39">
        <f>$AU$5</f>
        <v>1.4697437693587362E+36</v>
      </c>
      <c r="R186" s="39">
        <f>$AT$5</f>
        <v>1.9538613311576207E+34</v>
      </c>
      <c r="S186" s="39">
        <f>$AS$5</f>
        <v>2.6034054115613975E+32</v>
      </c>
      <c r="T186" s="39">
        <f>$AR$5</f>
        <v>3.4781605591867382E+30</v>
      </c>
      <c r="U186" s="39">
        <f>$AQ$5</f>
        <v>4.6613881837492098E+28</v>
      </c>
      <c r="V186" s="39">
        <f>$AP$5</f>
        <v>6.2701584820619147E+26</v>
      </c>
      <c r="W186" s="39">
        <f>$AO$5</f>
        <v>8.4708966672821023E+24</v>
      </c>
      <c r="X186" s="39">
        <f>$AN$5</f>
        <v>1.1503166289706361E+23</v>
      </c>
    </row>
    <row r="187" spans="12:25">
      <c r="L187" s="39">
        <f>$AY$5</f>
        <v>4.7884147900470993E+43</v>
      </c>
      <c r="M187" s="39">
        <f>$AX$5</f>
        <v>6.3242912419945786E+41</v>
      </c>
      <c r="N187" s="39">
        <f>$AW$5</f>
        <v>8.3638183359412491E+39</v>
      </c>
      <c r="O187" s="39">
        <f>$AV$5</f>
        <v>1.1077700566821677E+38</v>
      </c>
      <c r="P187" s="39">
        <f>$AU$5</f>
        <v>1.4697437693587362E+36</v>
      </c>
      <c r="Q187" s="39">
        <f>$AT$5</f>
        <v>1.9538613311576207E+34</v>
      </c>
      <c r="R187" s="39">
        <f>$AS$5</f>
        <v>2.6034054115613975E+32</v>
      </c>
      <c r="S187" s="39">
        <f>$AR$5</f>
        <v>3.4781605591867382E+30</v>
      </c>
      <c r="T187" s="39">
        <f>$AQ$5</f>
        <v>4.6613881837492098E+28</v>
      </c>
      <c r="U187" s="39">
        <f>$AP$5</f>
        <v>6.2701584820619147E+26</v>
      </c>
      <c r="V187" s="39">
        <f>$AO$5</f>
        <v>8.4708966672821023E+24</v>
      </c>
      <c r="W187" s="39">
        <f>$AN$5</f>
        <v>1.1503166289706361E+23</v>
      </c>
      <c r="X187" s="39">
        <f>$AM$5</f>
        <v>1.5716684413122047E+21</v>
      </c>
    </row>
    <row r="188" spans="12:25">
      <c r="L188" s="39">
        <f>$AX$5</f>
        <v>6.3242912419945786E+41</v>
      </c>
      <c r="M188" s="39">
        <f>$AW$5</f>
        <v>8.3638183359412491E+39</v>
      </c>
      <c r="N188" s="39">
        <f>$AV$5</f>
        <v>1.1077700566821677E+38</v>
      </c>
      <c r="O188" s="39">
        <f>$AU$5</f>
        <v>1.4697437693587362E+36</v>
      </c>
      <c r="P188" s="39">
        <f>$AT$5</f>
        <v>1.9538613311576207E+34</v>
      </c>
      <c r="Q188" s="39">
        <f>$AS$5</f>
        <v>2.6034054115613975E+32</v>
      </c>
      <c r="R188" s="39">
        <f>$AR$5</f>
        <v>3.4781605591867382E+30</v>
      </c>
      <c r="S188" s="39">
        <f>$AQ$5</f>
        <v>4.6613881837492098E+28</v>
      </c>
      <c r="T188" s="39">
        <f>$AP$5</f>
        <v>6.2701584820619147E+26</v>
      </c>
      <c r="U188" s="39">
        <f>$AO$5</f>
        <v>8.4708966672821023E+24</v>
      </c>
      <c r="V188" s="39">
        <f>$AN$5</f>
        <v>1.1503166289706361E+23</v>
      </c>
      <c r="W188" s="39">
        <f>$AM$5</f>
        <v>1.5716684413122047E+21</v>
      </c>
      <c r="X188" s="39">
        <f>$AL$5</f>
        <v>2.162994034885931E+19</v>
      </c>
    </row>
    <row r="189" spans="12:25">
      <c r="L189" s="39">
        <f>$AW$5</f>
        <v>8.3638183359412491E+39</v>
      </c>
      <c r="M189" s="39">
        <f>$AV$5</f>
        <v>1.1077700566821677E+38</v>
      </c>
      <c r="N189" s="39">
        <f>$AU$5</f>
        <v>1.4697437693587362E+36</v>
      </c>
      <c r="O189" s="39">
        <f>$AT$5</f>
        <v>1.9538613311576207E+34</v>
      </c>
      <c r="P189" s="39">
        <f>$AS$5</f>
        <v>2.6034054115613975E+32</v>
      </c>
      <c r="Q189" s="39">
        <f>$AR$5</f>
        <v>3.4781605591867382E+30</v>
      </c>
      <c r="R189" s="39">
        <f>$AQ$5</f>
        <v>4.6613881837492098E+28</v>
      </c>
      <c r="S189" s="39">
        <f>$AP$5</f>
        <v>6.2701584820619147E+26</v>
      </c>
      <c r="T189" s="39">
        <f>$AO$5</f>
        <v>8.4708966672821023E+24</v>
      </c>
      <c r="U189" s="39">
        <f>$AN$5</f>
        <v>1.1503166289706361E+23</v>
      </c>
      <c r="V189" s="39">
        <f>$AM$5</f>
        <v>1.5716684413122047E+21</v>
      </c>
      <c r="W189" s="39">
        <f>$AL$5</f>
        <v>2.162994034885931E+19</v>
      </c>
      <c r="X189" s="39">
        <f>$AK$5</f>
        <v>3.0024635741202643E+17</v>
      </c>
    </row>
    <row r="190" spans="12:25">
      <c r="L190" s="39">
        <f>$AV$5</f>
        <v>1.1077700566821677E+38</v>
      </c>
      <c r="M190" s="39">
        <f>$AU$5</f>
        <v>1.4697437693587362E+36</v>
      </c>
      <c r="N190" s="39">
        <f>$AT$5</f>
        <v>1.9538613311576207E+34</v>
      </c>
      <c r="O190" s="39">
        <f>$AS$5</f>
        <v>2.6034054115613975E+32</v>
      </c>
      <c r="P190" s="39">
        <f>$AR$5</f>
        <v>3.4781605591867382E+30</v>
      </c>
      <c r="Q190" s="39">
        <f>$AQ$5</f>
        <v>4.6613881837492098E+28</v>
      </c>
      <c r="R190" s="39">
        <f>$AP$5</f>
        <v>6.2701584820619147E+26</v>
      </c>
      <c r="S190" s="39">
        <f>$AO$5</f>
        <v>8.4708966672821023E+24</v>
      </c>
      <c r="T190" s="39">
        <f>$AN$5</f>
        <v>1.1503166289706361E+23</v>
      </c>
      <c r="U190" s="39">
        <f>$AM$5</f>
        <v>1.5716684413122047E+21</v>
      </c>
      <c r="V190" s="39">
        <f>$AL$5</f>
        <v>2.162994034885931E+19</v>
      </c>
      <c r="W190" s="39">
        <f>$AK$5</f>
        <v>3.0024635741202643E+17</v>
      </c>
      <c r="X190" s="39">
        <f>$AJ$5</f>
        <v>4210038387792135</v>
      </c>
    </row>
    <row r="191" spans="12:25">
      <c r="L191" s="39">
        <f>$AU$5</f>
        <v>1.4697437693587362E+36</v>
      </c>
      <c r="M191" s="39">
        <f>$AT$5</f>
        <v>1.9538613311576207E+34</v>
      </c>
      <c r="N191" s="39">
        <f>$AS$5</f>
        <v>2.6034054115613975E+32</v>
      </c>
      <c r="O191" s="39">
        <f>$AR$5</f>
        <v>3.4781605591867382E+30</v>
      </c>
      <c r="P191" s="39">
        <f>$AQ$5</f>
        <v>4.6613881837492098E+28</v>
      </c>
      <c r="Q191" s="39">
        <f>$AP$5</f>
        <v>6.2701584820619147E+26</v>
      </c>
      <c r="R191" s="39">
        <f>$AO$5</f>
        <v>8.4708966672821023E+24</v>
      </c>
      <c r="S191" s="39">
        <f>$AN$5</f>
        <v>1.1503166289706361E+23</v>
      </c>
      <c r="T191" s="39">
        <f>$AM$5</f>
        <v>1.5716684413122047E+21</v>
      </c>
      <c r="U191" s="39">
        <f>$AL$5</f>
        <v>2.162994034885931E+19</v>
      </c>
      <c r="V191" s="39">
        <f>$AK$5</f>
        <v>3.0024635741202643E+17</v>
      </c>
      <c r="W191" s="39">
        <f>$AJ$5</f>
        <v>4210038387792135</v>
      </c>
      <c r="X191" s="39">
        <f>$AI$5</f>
        <v>59732129675791</v>
      </c>
    </row>
    <row r="192" spans="12:25">
      <c r="L192" s="39">
        <f>$AT$5</f>
        <v>1.9538613311576207E+34</v>
      </c>
      <c r="M192" s="39">
        <f>$AS$5</f>
        <v>2.6034054115613975E+32</v>
      </c>
      <c r="N192" s="39">
        <f>$AR$5</f>
        <v>3.4781605591867382E+30</v>
      </c>
      <c r="O192" s="39">
        <f>$AQ$5</f>
        <v>4.6613881837492098E+28</v>
      </c>
      <c r="P192" s="39">
        <f>$AP$5</f>
        <v>6.2701584820619147E+26</v>
      </c>
      <c r="Q192" s="39">
        <f>$AO$5</f>
        <v>8.4708966672821023E+24</v>
      </c>
      <c r="R192" s="39">
        <f>$AN$5</f>
        <v>1.1503166289706361E+23</v>
      </c>
      <c r="S192" s="39">
        <f>$AM$5</f>
        <v>1.5716684413122047E+21</v>
      </c>
      <c r="T192" s="39">
        <f>$AL$5</f>
        <v>2.162994034885931E+19</v>
      </c>
      <c r="U192" s="39">
        <f>$AK$5</f>
        <v>3.0024635741202643E+17</v>
      </c>
      <c r="V192" s="39">
        <f>$AJ$5</f>
        <v>4210038387792135</v>
      </c>
      <c r="W192" s="39">
        <f>$AI$5</f>
        <v>59732129675791</v>
      </c>
      <c r="X192" s="39">
        <f>$AH$5</f>
        <v>859047860295</v>
      </c>
    </row>
    <row r="193" spans="12:24">
      <c r="L193" s="39">
        <f>$AS$5</f>
        <v>2.6034054115613975E+32</v>
      </c>
      <c r="M193" s="39">
        <f>$AR$5</f>
        <v>3.4781605591867382E+30</v>
      </c>
      <c r="N193" s="39">
        <f>$AQ$5</f>
        <v>4.6613881837492098E+28</v>
      </c>
      <c r="O193" s="39">
        <f>$AP$5</f>
        <v>6.2701584820619147E+26</v>
      </c>
      <c r="P193" s="39">
        <f>$AO$5</f>
        <v>8.4708966672821023E+24</v>
      </c>
      <c r="Q193" s="39">
        <f>$AN$5</f>
        <v>1.1503166289706361E+23</v>
      </c>
      <c r="R193" s="39">
        <f>$AM$5</f>
        <v>1.5716684413122047E+21</v>
      </c>
      <c r="S193" s="39">
        <f>$AL$5</f>
        <v>2.162994034885931E+19</v>
      </c>
      <c r="T193" s="39">
        <f>$AK$5</f>
        <v>3.0024635741202643E+17</v>
      </c>
      <c r="U193" s="39">
        <f>$AJ$5</f>
        <v>4210038387792135</v>
      </c>
      <c r="V193" s="39">
        <f>$AI$5</f>
        <v>59732129675791</v>
      </c>
      <c r="W193" s="39">
        <f>$AH$5</f>
        <v>859047860295</v>
      </c>
      <c r="X193" s="39">
        <f>$AG$5</f>
        <v>12545691535</v>
      </c>
    </row>
    <row r="194" spans="12:24">
      <c r="L194" s="39">
        <f>$AR$5</f>
        <v>3.4781605591867382E+30</v>
      </c>
      <c r="M194" s="39">
        <f>$AQ$5</f>
        <v>4.6613881837492098E+28</v>
      </c>
      <c r="N194" s="39">
        <f>$AP$5</f>
        <v>6.2701584820619147E+26</v>
      </c>
      <c r="O194" s="39">
        <f>$AO$5</f>
        <v>8.4708966672821023E+24</v>
      </c>
      <c r="P194" s="39">
        <f>$AN$5</f>
        <v>1.1503166289706361E+23</v>
      </c>
      <c r="Q194" s="39">
        <f>$AM$5</f>
        <v>1.5716684413122047E+21</v>
      </c>
      <c r="R194" s="39">
        <f>$AL$5</f>
        <v>2.162994034885931E+19</v>
      </c>
      <c r="S194" s="39">
        <f>$AK$5</f>
        <v>3.0024635741202643E+17</v>
      </c>
      <c r="T194" s="39">
        <f>$AJ$5</f>
        <v>4210038387792135</v>
      </c>
      <c r="U194" s="39">
        <f>$AI$5</f>
        <v>59732129675791</v>
      </c>
      <c r="V194" s="39">
        <f>$AH$5</f>
        <v>859047860295</v>
      </c>
      <c r="W194" s="39">
        <f>$AG$5</f>
        <v>12545691535</v>
      </c>
      <c r="X194" s="39">
        <f>$AF$5</f>
        <v>186368535</v>
      </c>
    </row>
    <row r="195" spans="12:24">
      <c r="L195" s="39">
        <f>$AQ$5</f>
        <v>4.6613881837492098E+28</v>
      </c>
      <c r="M195" s="39">
        <f>$AP$5</f>
        <v>6.2701584820619147E+26</v>
      </c>
      <c r="N195" s="39">
        <f>$AO$5</f>
        <v>8.4708966672821023E+24</v>
      </c>
      <c r="O195" s="39">
        <f>$AN$5</f>
        <v>1.1503166289706361E+23</v>
      </c>
      <c r="P195" s="39">
        <f>$AM$5</f>
        <v>1.5716684413122047E+21</v>
      </c>
      <c r="Q195" s="39">
        <f>$AL$5</f>
        <v>2.162994034885931E+19</v>
      </c>
      <c r="R195" s="39">
        <f>$AK$5</f>
        <v>3.0024635741202643E+17</v>
      </c>
      <c r="S195" s="39">
        <f>$AJ$5</f>
        <v>4210038387792135</v>
      </c>
      <c r="T195" s="39">
        <f>$AI$5</f>
        <v>59732129675791</v>
      </c>
      <c r="U195" s="39">
        <f>$AH$5</f>
        <v>859047860295</v>
      </c>
      <c r="V195" s="39">
        <f>$AG$5</f>
        <v>12545691535</v>
      </c>
      <c r="W195" s="39">
        <f>$AF$5</f>
        <v>186368535</v>
      </c>
      <c r="X195" s="39">
        <f>$AE$5</f>
        <v>2820151</v>
      </c>
    </row>
    <row r="196" spans="12:24">
      <c r="L196" s="39">
        <f>$AP$5</f>
        <v>6.2701584820619147E+26</v>
      </c>
      <c r="M196" s="39">
        <f>$AO$5</f>
        <v>8.4708966672821023E+24</v>
      </c>
      <c r="N196" s="39">
        <f>$AN$5</f>
        <v>1.1503166289706361E+23</v>
      </c>
      <c r="O196" s="39">
        <f>$AM$5</f>
        <v>1.5716684413122047E+21</v>
      </c>
      <c r="P196" s="39">
        <f>$AL$5</f>
        <v>2.162994034885931E+19</v>
      </c>
      <c r="Q196" s="39">
        <f>$AK$5</f>
        <v>3.0024635741202643E+17</v>
      </c>
      <c r="R196" s="39">
        <f>$AJ$5</f>
        <v>4210038387792135</v>
      </c>
      <c r="S196" s="39">
        <f>$AI$5</f>
        <v>59732129675791</v>
      </c>
      <c r="T196" s="39">
        <f>$AH$5</f>
        <v>859047860295</v>
      </c>
      <c r="U196" s="39">
        <f>$AG$5</f>
        <v>12545691535</v>
      </c>
      <c r="V196" s="39">
        <f>$AF$5</f>
        <v>186368535</v>
      </c>
      <c r="W196" s="39">
        <f>$AE$5</f>
        <v>2820151</v>
      </c>
      <c r="X196" s="39">
        <f>$AD$5</f>
        <v>43515</v>
      </c>
    </row>
    <row r="197" spans="12:24">
      <c r="L197" s="39">
        <f>$AO$5</f>
        <v>8.4708966672821023E+24</v>
      </c>
      <c r="M197" s="39">
        <f>$AN$5</f>
        <v>1.1503166289706361E+23</v>
      </c>
      <c r="N197" s="39">
        <f>$AM$5</f>
        <v>1.5716684413122047E+21</v>
      </c>
      <c r="O197" s="39">
        <f>$AL$5</f>
        <v>2.162994034885931E+19</v>
      </c>
      <c r="P197" s="39">
        <f>$AK$5</f>
        <v>3.0024635741202643E+17</v>
      </c>
      <c r="Q197" s="39">
        <f>$AJ$5</f>
        <v>4210038387792135</v>
      </c>
      <c r="R197" s="39">
        <f>$AI$5</f>
        <v>59732129675791</v>
      </c>
      <c r="S197" s="39">
        <f>$AH$5</f>
        <v>859047860295</v>
      </c>
      <c r="T197" s="39">
        <f>$AG$5</f>
        <v>12545691535</v>
      </c>
      <c r="U197" s="39">
        <f>$AF$5</f>
        <v>186368535</v>
      </c>
      <c r="V197" s="39">
        <f>$AE$5</f>
        <v>2820151</v>
      </c>
      <c r="W197" s="39">
        <f>$AD$5</f>
        <v>43515</v>
      </c>
      <c r="X197" s="39">
        <f>$AC$5</f>
        <v>685</v>
      </c>
    </row>
    <row r="198" spans="12:24">
      <c r="L198" s="39">
        <f>$AN$5</f>
        <v>1.1503166289706361E+23</v>
      </c>
      <c r="M198" s="39">
        <f>$AM$5</f>
        <v>1.5716684413122047E+21</v>
      </c>
      <c r="N198" s="39">
        <f>$AL$5</f>
        <v>2.162994034885931E+19</v>
      </c>
      <c r="O198" s="39">
        <f>$AK$5</f>
        <v>3.0024635741202643E+17</v>
      </c>
      <c r="P198" s="39">
        <f>$AJ$5</f>
        <v>4210038387792135</v>
      </c>
      <c r="Q198" s="39">
        <f>$AI$5</f>
        <v>59732129675791</v>
      </c>
      <c r="R198" s="39">
        <f>$AH$5</f>
        <v>859047860295</v>
      </c>
      <c r="S198" s="39">
        <f>$AG$5</f>
        <v>12545691535</v>
      </c>
      <c r="T198" s="39">
        <f>$AF$5</f>
        <v>186368535</v>
      </c>
      <c r="U198" s="39">
        <f>$AE$5</f>
        <v>2820151</v>
      </c>
      <c r="V198" s="39">
        <f>$AD$5</f>
        <v>43515</v>
      </c>
      <c r="W198" s="39">
        <f>$AC$5</f>
        <v>685</v>
      </c>
      <c r="X198" s="39">
        <f>$AC$2</f>
        <v>11</v>
      </c>
    </row>
    <row r="199" spans="12:24"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</row>
    <row r="200" spans="12:24"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</row>
    <row r="201" spans="12:24">
      <c r="L201" s="39">
        <f>$AZ$5</f>
        <v>3.6297512399329361E+45</v>
      </c>
      <c r="M201" s="39">
        <f>$AY$5</f>
        <v>4.7884147900470993E+43</v>
      </c>
      <c r="N201" s="39">
        <f>$AX$5</f>
        <v>6.3242912419945786E+41</v>
      </c>
      <c r="O201" s="39">
        <f>$AW$5</f>
        <v>8.3638183359412491E+39</v>
      </c>
      <c r="P201" s="39">
        <f>$AV$5</f>
        <v>1.1077700566821677E+38</v>
      </c>
      <c r="Q201" s="39">
        <f>$AU$5</f>
        <v>1.4697437693587362E+36</v>
      </c>
      <c r="R201" s="39">
        <f>$AT$5</f>
        <v>1.9538613311576207E+34</v>
      </c>
      <c r="S201" s="63">
        <f>$BM$5</f>
        <v>1.2130612287806382E+24</v>
      </c>
      <c r="T201" s="39">
        <f>$AR$5</f>
        <v>3.4781605591867382E+30</v>
      </c>
      <c r="U201" s="39">
        <f>$AQ$5</f>
        <v>4.6613881837492098E+28</v>
      </c>
      <c r="V201" s="39">
        <f>$AP$5</f>
        <v>6.2701584820619147E+26</v>
      </c>
      <c r="W201" s="39">
        <f>$AO$5</f>
        <v>8.4708966672821023E+24</v>
      </c>
      <c r="X201" s="39">
        <f>$AN$5</f>
        <v>1.1503166289706361E+23</v>
      </c>
    </row>
    <row r="202" spans="12:24">
      <c r="L202" s="39">
        <f>$AY$5</f>
        <v>4.7884147900470993E+43</v>
      </c>
      <c r="M202" s="39">
        <f>$AX$5</f>
        <v>6.3242912419945786E+41</v>
      </c>
      <c r="N202" s="39">
        <f>$AW$5</f>
        <v>8.3638183359412491E+39</v>
      </c>
      <c r="O202" s="39">
        <f>$AV$5</f>
        <v>1.1077700566821677E+38</v>
      </c>
      <c r="P202" s="39">
        <f>$AU$5</f>
        <v>1.4697437693587362E+36</v>
      </c>
      <c r="Q202" s="39">
        <f>$AT$5</f>
        <v>1.9538613311576207E+34</v>
      </c>
      <c r="R202" s="39">
        <f>$AS$5</f>
        <v>2.6034054115613975E+32</v>
      </c>
      <c r="S202" s="63">
        <f>$BL$5</f>
        <v>1.6483612613248043E+22</v>
      </c>
      <c r="T202" s="39">
        <f>$AQ$5</f>
        <v>4.6613881837492098E+28</v>
      </c>
      <c r="U202" s="39">
        <f>$AP$5</f>
        <v>6.2701584820619147E+26</v>
      </c>
      <c r="V202" s="39">
        <f>$AO$5</f>
        <v>8.4708966672821023E+24</v>
      </c>
      <c r="W202" s="39">
        <f>$AN$5</f>
        <v>1.1503166289706361E+23</v>
      </c>
      <c r="X202" s="39">
        <f>$AM$5</f>
        <v>1.5716684413122047E+21</v>
      </c>
    </row>
    <row r="203" spans="12:24">
      <c r="L203" s="39">
        <f>$AX$5</f>
        <v>6.3242912419945786E+41</v>
      </c>
      <c r="M203" s="39">
        <f>$AW$5</f>
        <v>8.3638183359412491E+39</v>
      </c>
      <c r="N203" s="39">
        <f>$AV$5</f>
        <v>1.1077700566821677E+38</v>
      </c>
      <c r="O203" s="39">
        <f>$AU$5</f>
        <v>1.4697437693587362E+36</v>
      </c>
      <c r="P203" s="39">
        <f>$AT$5</f>
        <v>1.9538613311576207E+34</v>
      </c>
      <c r="Q203" s="39">
        <f>$AS$5</f>
        <v>2.6034054115613975E+32</v>
      </c>
      <c r="R203" s="39">
        <f>$AR$5</f>
        <v>3.4781605591867382E+30</v>
      </c>
      <c r="S203" s="63">
        <f>$BK$5</f>
        <v>2.2533742029544515E+20</v>
      </c>
      <c r="T203" s="39">
        <f>$AP$5</f>
        <v>6.2701584820619147E+26</v>
      </c>
      <c r="U203" s="39">
        <f>$AO$5</f>
        <v>8.4708966672821023E+24</v>
      </c>
      <c r="V203" s="39">
        <f>$AN$5</f>
        <v>1.1503166289706361E+23</v>
      </c>
      <c r="W203" s="39">
        <f>$AM$5</f>
        <v>1.5716684413122047E+21</v>
      </c>
      <c r="X203" s="39">
        <f>$AL$5</f>
        <v>2.162994034885931E+19</v>
      </c>
    </row>
    <row r="204" spans="12:24">
      <c r="L204" s="39">
        <f>$AW$5</f>
        <v>8.3638183359412491E+39</v>
      </c>
      <c r="M204" s="39">
        <f>$AV$5</f>
        <v>1.1077700566821677E+38</v>
      </c>
      <c r="N204" s="39">
        <f>$AU$5</f>
        <v>1.4697437693587362E+36</v>
      </c>
      <c r="O204" s="39">
        <f>$AT$5</f>
        <v>1.9538613311576207E+34</v>
      </c>
      <c r="P204" s="39">
        <f>$AS$5</f>
        <v>2.6034054115613975E+32</v>
      </c>
      <c r="Q204" s="39">
        <f>$AR$5</f>
        <v>3.4781605591867382E+30</v>
      </c>
      <c r="R204" s="39">
        <f>$AQ$5</f>
        <v>4.6613881837492098E+28</v>
      </c>
      <c r="S204" s="63">
        <f>$BJ$5</f>
        <v>3.1024417127888937E+18</v>
      </c>
      <c r="T204" s="39">
        <f>$AO$5</f>
        <v>8.4708966672821023E+24</v>
      </c>
      <c r="U204" s="39">
        <f>$AN$5</f>
        <v>1.1503166289706361E+23</v>
      </c>
      <c r="V204" s="39">
        <f>$AM$5</f>
        <v>1.5716684413122047E+21</v>
      </c>
      <c r="W204" s="39">
        <f>$AL$5</f>
        <v>2.162994034885931E+19</v>
      </c>
      <c r="X204" s="39">
        <f>$AK$5</f>
        <v>3.0024635741202643E+17</v>
      </c>
    </row>
    <row r="205" spans="12:24">
      <c r="L205" s="39">
        <f>$AV$5</f>
        <v>1.1077700566821677E+38</v>
      </c>
      <c r="M205" s="39">
        <f>$AU$5</f>
        <v>1.4697437693587362E+36</v>
      </c>
      <c r="N205" s="39">
        <f>$AT$5</f>
        <v>1.9538613311576207E+34</v>
      </c>
      <c r="O205" s="39">
        <f>$AS$5</f>
        <v>2.6034054115613975E+32</v>
      </c>
      <c r="P205" s="39">
        <f>$AR$5</f>
        <v>3.4781605591867382E+30</v>
      </c>
      <c r="Q205" s="39">
        <f>$AQ$5</f>
        <v>4.6613881837492098E+28</v>
      </c>
      <c r="R205" s="39">
        <f>$AP$5</f>
        <v>6.2701584820619147E+26</v>
      </c>
      <c r="S205" s="63">
        <f>$BI$5</f>
        <v>4.3074374358992288E+16</v>
      </c>
      <c r="T205" s="39">
        <f>$AN$5</f>
        <v>1.1503166289706361E+23</v>
      </c>
      <c r="U205" s="39">
        <f>$AM$5</f>
        <v>1.5716684413122047E+21</v>
      </c>
      <c r="V205" s="39">
        <f>$AL$5</f>
        <v>2.162994034885931E+19</v>
      </c>
      <c r="W205" s="39">
        <f>$AK$5</f>
        <v>3.0024635741202643E+17</v>
      </c>
      <c r="X205" s="39">
        <f>$AJ$5</f>
        <v>4210038387792135</v>
      </c>
    </row>
    <row r="206" spans="12:24">
      <c r="L206" s="39">
        <f>$AU$5</f>
        <v>1.4697437693587362E+36</v>
      </c>
      <c r="M206" s="39">
        <f>$AT$5</f>
        <v>1.9538613311576207E+34</v>
      </c>
      <c r="N206" s="39">
        <f>$AS$5</f>
        <v>2.6034054115613975E+32</v>
      </c>
      <c r="O206" s="39">
        <f>$AR$5</f>
        <v>3.4781605591867382E+30</v>
      </c>
      <c r="P206" s="39">
        <f>$AQ$5</f>
        <v>4.6613881837492098E+28</v>
      </c>
      <c r="Q206" s="39">
        <f>$AP$5</f>
        <v>6.2701584820619147E+26</v>
      </c>
      <c r="R206" s="39">
        <f>$AO$5</f>
        <v>8.4708966672821023E+24</v>
      </c>
      <c r="S206" s="63">
        <f>$BH$5</f>
        <v>603964096749226</v>
      </c>
      <c r="T206" s="39">
        <f>$AM$5</f>
        <v>1.5716684413122047E+21</v>
      </c>
      <c r="U206" s="39">
        <f>$AL$5</f>
        <v>2.162994034885931E+19</v>
      </c>
      <c r="V206" s="39">
        <f>$AK$5</f>
        <v>3.0024635741202643E+17</v>
      </c>
      <c r="W206" s="39">
        <f>$AJ$5</f>
        <v>4210038387792135</v>
      </c>
      <c r="X206" s="39">
        <f>$AI$5</f>
        <v>59732129675791</v>
      </c>
    </row>
    <row r="207" spans="12:24">
      <c r="L207" s="39">
        <f>$AT$5</f>
        <v>1.9538613311576207E+34</v>
      </c>
      <c r="M207" s="39">
        <f>$AS$5</f>
        <v>2.6034054115613975E+32</v>
      </c>
      <c r="N207" s="39">
        <f>$AR$5</f>
        <v>3.4781605591867382E+30</v>
      </c>
      <c r="O207" s="39">
        <f>$AQ$5</f>
        <v>4.6613881837492098E+28</v>
      </c>
      <c r="P207" s="39">
        <f>$AP$5</f>
        <v>6.2701584820619147E+26</v>
      </c>
      <c r="Q207" s="39">
        <f>$AO$5</f>
        <v>8.4708966672821023E+24</v>
      </c>
      <c r="R207" s="39">
        <f>$AN$5</f>
        <v>1.1503166289706361E+23</v>
      </c>
      <c r="S207" s="63">
        <f>$BG$5</f>
        <v>8565991486948</v>
      </c>
      <c r="T207" s="39">
        <f>$AL$5</f>
        <v>2.162994034885931E+19</v>
      </c>
      <c r="U207" s="39">
        <f>$AK$5</f>
        <v>3.0024635741202643E+17</v>
      </c>
      <c r="V207" s="39">
        <f>$AJ$5</f>
        <v>4210038387792135</v>
      </c>
      <c r="W207" s="39">
        <f>$AI$5</f>
        <v>59732129675791</v>
      </c>
      <c r="X207" s="39">
        <f>$AH$5</f>
        <v>859047860295</v>
      </c>
    </row>
    <row r="208" spans="12:24">
      <c r="L208" s="39">
        <f>$AS$5</f>
        <v>2.6034054115613975E+32</v>
      </c>
      <c r="M208" s="39">
        <f>$AR$5</f>
        <v>3.4781605591867382E+30</v>
      </c>
      <c r="N208" s="39">
        <f>$AQ$5</f>
        <v>4.6613881837492098E+28</v>
      </c>
      <c r="O208" s="39">
        <f>$AP$5</f>
        <v>6.2701584820619147E+26</v>
      </c>
      <c r="P208" s="39">
        <f>$AO$5</f>
        <v>8.4708966672821023E+24</v>
      </c>
      <c r="Q208" s="39">
        <f>$AN$5</f>
        <v>1.1503166289706361E+23</v>
      </c>
      <c r="R208" s="39">
        <f>$AM$5</f>
        <v>1.5716684413122047E+21</v>
      </c>
      <c r="S208" s="63">
        <f>$BF$5</f>
        <v>123100393474</v>
      </c>
      <c r="T208" s="39">
        <f>$AK$5</f>
        <v>3.0024635741202643E+17</v>
      </c>
      <c r="U208" s="39">
        <f>$AJ$5</f>
        <v>4210038387792135</v>
      </c>
      <c r="V208" s="39">
        <f>$AI$5</f>
        <v>59732129675791</v>
      </c>
      <c r="W208" s="39">
        <f>$AH$5</f>
        <v>859047860295</v>
      </c>
      <c r="X208" s="39">
        <f>$AG$5</f>
        <v>12545691535</v>
      </c>
    </row>
    <row r="209" spans="12:25">
      <c r="L209" s="39">
        <f>$AR$5</f>
        <v>3.4781605591867382E+30</v>
      </c>
      <c r="M209" s="39">
        <f>$AQ$5</f>
        <v>4.6613881837492098E+28</v>
      </c>
      <c r="N209" s="39">
        <f>$AP$5</f>
        <v>6.2701584820619147E+26</v>
      </c>
      <c r="O209" s="39">
        <f>$AO$5</f>
        <v>8.4708966672821023E+24</v>
      </c>
      <c r="P209" s="39">
        <f>$AN$5</f>
        <v>1.1503166289706361E+23</v>
      </c>
      <c r="Q209" s="39">
        <f>$AM$5</f>
        <v>1.5716684413122047E+21</v>
      </c>
      <c r="R209" s="39">
        <f>$AL$5</f>
        <v>2.162994034885931E+19</v>
      </c>
      <c r="S209" s="63">
        <f>$BE$5</f>
        <v>1795576924</v>
      </c>
      <c r="T209" s="39">
        <f>$AJ$5</f>
        <v>4210038387792135</v>
      </c>
      <c r="U209" s="39">
        <f>$AI$5</f>
        <v>59732129675791</v>
      </c>
      <c r="V209" s="39">
        <f>$AH$5</f>
        <v>859047860295</v>
      </c>
      <c r="W209" s="39">
        <f>$AG$5</f>
        <v>12545691535</v>
      </c>
      <c r="X209" s="39">
        <f>$AF$5</f>
        <v>186368535</v>
      </c>
    </row>
    <row r="210" spans="12:25">
      <c r="L210" s="39">
        <f>$AQ$5</f>
        <v>4.6613881837492098E+28</v>
      </c>
      <c r="M210" s="39">
        <f>$AP$5</f>
        <v>6.2701584820619147E+26</v>
      </c>
      <c r="N210" s="39">
        <f>$AO$5</f>
        <v>8.4708966672821023E+24</v>
      </c>
      <c r="O210" s="39">
        <f>$AN$5</f>
        <v>1.1503166289706361E+23</v>
      </c>
      <c r="P210" s="39">
        <f>$AM$5</f>
        <v>1.5716684413122047E+21</v>
      </c>
      <c r="Q210" s="39">
        <f>$AL$5</f>
        <v>2.162994034885931E+19</v>
      </c>
      <c r="R210" s="39">
        <f>$AK$5</f>
        <v>3.0024635741202643E+17</v>
      </c>
      <c r="S210" s="63">
        <f>$BD$5</f>
        <v>26626546</v>
      </c>
      <c r="T210" s="39">
        <f>$AI$5</f>
        <v>59732129675791</v>
      </c>
      <c r="U210" s="39">
        <f>$AH$5</f>
        <v>859047860295</v>
      </c>
      <c r="V210" s="39">
        <f>$AG$5</f>
        <v>12545691535</v>
      </c>
      <c r="W210" s="39">
        <f>$AF$5</f>
        <v>186368535</v>
      </c>
      <c r="X210" s="39">
        <f>$AE$5</f>
        <v>2820151</v>
      </c>
    </row>
    <row r="211" spans="12:25">
      <c r="L211" s="39">
        <f>$AP$5</f>
        <v>6.2701584820619147E+26</v>
      </c>
      <c r="M211" s="39">
        <f>$AO$5</f>
        <v>8.4708966672821023E+24</v>
      </c>
      <c r="N211" s="39">
        <f>$AN$5</f>
        <v>1.1503166289706361E+23</v>
      </c>
      <c r="O211" s="39">
        <f>$AM$5</f>
        <v>1.5716684413122047E+21</v>
      </c>
      <c r="P211" s="39">
        <f>$AL$5</f>
        <v>2.162994034885931E+19</v>
      </c>
      <c r="Q211" s="39">
        <f>$AK$5</f>
        <v>3.0024635741202643E+17</v>
      </c>
      <c r="R211" s="39">
        <f>$AJ$5</f>
        <v>4210038387792135</v>
      </c>
      <c r="S211" s="63">
        <f>$BC$5</f>
        <v>401968</v>
      </c>
      <c r="T211" s="39">
        <f>$AH$5</f>
        <v>859047860295</v>
      </c>
      <c r="U211" s="39">
        <f>$AG$5</f>
        <v>12545691535</v>
      </c>
      <c r="V211" s="39">
        <f>$AF$5</f>
        <v>186368535</v>
      </c>
      <c r="W211" s="39">
        <f>$AE$5</f>
        <v>2820151</v>
      </c>
      <c r="X211" s="39">
        <f>$AD$5</f>
        <v>43515</v>
      </c>
    </row>
    <row r="212" spans="12:25">
      <c r="L212" s="39">
        <f>$AO$5</f>
        <v>8.4708966672821023E+24</v>
      </c>
      <c r="M212" s="39">
        <f>$AN$5</f>
        <v>1.1503166289706361E+23</v>
      </c>
      <c r="N212" s="39">
        <f>$AM$5</f>
        <v>1.5716684413122047E+21</v>
      </c>
      <c r="O212" s="39">
        <f>$AL$5</f>
        <v>2.162994034885931E+19</v>
      </c>
      <c r="P212" s="39">
        <f>$AK$5</f>
        <v>3.0024635741202643E+17</v>
      </c>
      <c r="Q212" s="39">
        <f>$AJ$5</f>
        <v>4210038387792135</v>
      </c>
      <c r="R212" s="39">
        <f>$AI$5</f>
        <v>59732129675791</v>
      </c>
      <c r="S212" s="63">
        <f>$BB$5</f>
        <v>6184</v>
      </c>
      <c r="T212" s="39">
        <f>$AG$5</f>
        <v>12545691535</v>
      </c>
      <c r="U212" s="39">
        <f>$AF$5</f>
        <v>186368535</v>
      </c>
      <c r="V212" s="39">
        <f>$AE$5</f>
        <v>2820151</v>
      </c>
      <c r="W212" s="39">
        <f>$AD$5</f>
        <v>43515</v>
      </c>
      <c r="X212" s="39">
        <f>$AC$5</f>
        <v>685</v>
      </c>
    </row>
    <row r="213" spans="12:25" ht="15.75" thickBot="1">
      <c r="L213" s="70">
        <f>$AN$5</f>
        <v>1.1503166289706361E+23</v>
      </c>
      <c r="M213" s="70">
        <f>$AM$5</f>
        <v>1.5716684413122047E+21</v>
      </c>
      <c r="N213" s="70">
        <f>$AL$5</f>
        <v>2.162994034885931E+19</v>
      </c>
      <c r="O213" s="70">
        <f>$AK$5</f>
        <v>3.0024635741202643E+17</v>
      </c>
      <c r="P213" s="70">
        <f>$AJ$5</f>
        <v>4210038387792135</v>
      </c>
      <c r="Q213" s="70">
        <f>$AI$5</f>
        <v>59732129675791</v>
      </c>
      <c r="R213" s="70">
        <f>$AH$5</f>
        <v>859047860295</v>
      </c>
      <c r="S213" s="71">
        <f>$BA$5</f>
        <v>97</v>
      </c>
      <c r="T213" s="70">
        <f>$AF$5</f>
        <v>186368535</v>
      </c>
      <c r="U213" s="70">
        <f>$AE$5</f>
        <v>2820151</v>
      </c>
      <c r="V213" s="70">
        <f>$AD$5</f>
        <v>43515</v>
      </c>
      <c r="W213" s="70">
        <f>$AC$5</f>
        <v>685</v>
      </c>
      <c r="X213" s="70">
        <f>$AC$2</f>
        <v>11</v>
      </c>
      <c r="Y213" s="16" t="str">
        <f>[1]!xDiv([1]!xMatDet(L201:X213),[1]!xMatDet(L214:X226))</f>
        <v>-5.25351179546967602722857025529E-4</v>
      </c>
    </row>
    <row r="214" spans="12:25">
      <c r="L214" s="39">
        <f>$AZ$5</f>
        <v>3.6297512399329361E+45</v>
      </c>
      <c r="M214" s="39">
        <f>$AY$5</f>
        <v>4.7884147900470993E+43</v>
      </c>
      <c r="N214" s="39">
        <f>$AX$5</f>
        <v>6.3242912419945786E+41</v>
      </c>
      <c r="O214" s="39">
        <f>$AW$5</f>
        <v>8.3638183359412491E+39</v>
      </c>
      <c r="P214" s="39">
        <f>$AV$5</f>
        <v>1.1077700566821677E+38</v>
      </c>
      <c r="Q214" s="39">
        <f>$AU$5</f>
        <v>1.4697437693587362E+36</v>
      </c>
      <c r="R214" s="39">
        <f>$AT$5</f>
        <v>1.9538613311576207E+34</v>
      </c>
      <c r="S214" s="39">
        <f>$AS$5</f>
        <v>2.6034054115613975E+32</v>
      </c>
      <c r="T214" s="39">
        <f>$AR$5</f>
        <v>3.4781605591867382E+30</v>
      </c>
      <c r="U214" s="39">
        <f>$AQ$5</f>
        <v>4.6613881837492098E+28</v>
      </c>
      <c r="V214" s="39">
        <f>$AP$5</f>
        <v>6.2701584820619147E+26</v>
      </c>
      <c r="W214" s="39">
        <f>$AO$5</f>
        <v>8.4708966672821023E+24</v>
      </c>
      <c r="X214" s="39">
        <f>$AN$5</f>
        <v>1.1503166289706361E+23</v>
      </c>
    </row>
    <row r="215" spans="12:25">
      <c r="L215" s="39">
        <f>$AY$5</f>
        <v>4.7884147900470993E+43</v>
      </c>
      <c r="M215" s="39">
        <f>$AX$5</f>
        <v>6.3242912419945786E+41</v>
      </c>
      <c r="N215" s="39">
        <f>$AW$5</f>
        <v>8.3638183359412491E+39</v>
      </c>
      <c r="O215" s="39">
        <f>$AV$5</f>
        <v>1.1077700566821677E+38</v>
      </c>
      <c r="P215" s="39">
        <f>$AU$5</f>
        <v>1.4697437693587362E+36</v>
      </c>
      <c r="Q215" s="39">
        <f>$AT$5</f>
        <v>1.9538613311576207E+34</v>
      </c>
      <c r="R215" s="39">
        <f>$AS$5</f>
        <v>2.6034054115613975E+32</v>
      </c>
      <c r="S215" s="39">
        <f>$AR$5</f>
        <v>3.4781605591867382E+30</v>
      </c>
      <c r="T215" s="39">
        <f>$AQ$5</f>
        <v>4.6613881837492098E+28</v>
      </c>
      <c r="U215" s="39">
        <f>$AP$5</f>
        <v>6.2701584820619147E+26</v>
      </c>
      <c r="V215" s="39">
        <f>$AO$5</f>
        <v>8.4708966672821023E+24</v>
      </c>
      <c r="W215" s="39">
        <f>$AN$5</f>
        <v>1.1503166289706361E+23</v>
      </c>
      <c r="X215" s="39">
        <f>$AM$5</f>
        <v>1.5716684413122047E+21</v>
      </c>
    </row>
    <row r="216" spans="12:25">
      <c r="L216" s="39">
        <f>$AX$5</f>
        <v>6.3242912419945786E+41</v>
      </c>
      <c r="M216" s="39">
        <f>$AW$5</f>
        <v>8.3638183359412491E+39</v>
      </c>
      <c r="N216" s="39">
        <f>$AV$5</f>
        <v>1.1077700566821677E+38</v>
      </c>
      <c r="O216" s="39">
        <f>$AU$5</f>
        <v>1.4697437693587362E+36</v>
      </c>
      <c r="P216" s="39">
        <f>$AT$5</f>
        <v>1.9538613311576207E+34</v>
      </c>
      <c r="Q216" s="39">
        <f>$AS$5</f>
        <v>2.6034054115613975E+32</v>
      </c>
      <c r="R216" s="39">
        <f>$AR$5</f>
        <v>3.4781605591867382E+30</v>
      </c>
      <c r="S216" s="39">
        <f>$AQ$5</f>
        <v>4.6613881837492098E+28</v>
      </c>
      <c r="T216" s="39">
        <f>$AP$5</f>
        <v>6.2701584820619147E+26</v>
      </c>
      <c r="U216" s="39">
        <f>$AO$5</f>
        <v>8.4708966672821023E+24</v>
      </c>
      <c r="V216" s="39">
        <f>$AN$5</f>
        <v>1.1503166289706361E+23</v>
      </c>
      <c r="W216" s="39">
        <f>$AM$5</f>
        <v>1.5716684413122047E+21</v>
      </c>
      <c r="X216" s="39">
        <f>$AL$5</f>
        <v>2.162994034885931E+19</v>
      </c>
    </row>
    <row r="217" spans="12:25">
      <c r="L217" s="39">
        <f>$AW$5</f>
        <v>8.3638183359412491E+39</v>
      </c>
      <c r="M217" s="39">
        <f>$AV$5</f>
        <v>1.1077700566821677E+38</v>
      </c>
      <c r="N217" s="39">
        <f>$AU$5</f>
        <v>1.4697437693587362E+36</v>
      </c>
      <c r="O217" s="39">
        <f>$AT$5</f>
        <v>1.9538613311576207E+34</v>
      </c>
      <c r="P217" s="39">
        <f>$AS$5</f>
        <v>2.6034054115613975E+32</v>
      </c>
      <c r="Q217" s="39">
        <f>$AR$5</f>
        <v>3.4781605591867382E+30</v>
      </c>
      <c r="R217" s="39">
        <f>$AQ$5</f>
        <v>4.6613881837492098E+28</v>
      </c>
      <c r="S217" s="39">
        <f>$AP$5</f>
        <v>6.2701584820619147E+26</v>
      </c>
      <c r="T217" s="39">
        <f>$AO$5</f>
        <v>8.4708966672821023E+24</v>
      </c>
      <c r="U217" s="39">
        <f>$AN$5</f>
        <v>1.1503166289706361E+23</v>
      </c>
      <c r="V217" s="39">
        <f>$AM$5</f>
        <v>1.5716684413122047E+21</v>
      </c>
      <c r="W217" s="39">
        <f>$AL$5</f>
        <v>2.162994034885931E+19</v>
      </c>
      <c r="X217" s="39">
        <f>$AK$5</f>
        <v>3.0024635741202643E+17</v>
      </c>
    </row>
    <row r="218" spans="12:25">
      <c r="L218" s="39">
        <f>$AV$5</f>
        <v>1.1077700566821677E+38</v>
      </c>
      <c r="M218" s="39">
        <f>$AU$5</f>
        <v>1.4697437693587362E+36</v>
      </c>
      <c r="N218" s="39">
        <f>$AT$5</f>
        <v>1.9538613311576207E+34</v>
      </c>
      <c r="O218" s="39">
        <f>$AS$5</f>
        <v>2.6034054115613975E+32</v>
      </c>
      <c r="P218" s="39">
        <f>$AR$5</f>
        <v>3.4781605591867382E+30</v>
      </c>
      <c r="Q218" s="39">
        <f>$AQ$5</f>
        <v>4.6613881837492098E+28</v>
      </c>
      <c r="R218" s="39">
        <f>$AP$5</f>
        <v>6.2701584820619147E+26</v>
      </c>
      <c r="S218" s="39">
        <f>$AO$5</f>
        <v>8.4708966672821023E+24</v>
      </c>
      <c r="T218" s="39">
        <f>$AN$5</f>
        <v>1.1503166289706361E+23</v>
      </c>
      <c r="U218" s="39">
        <f>$AM$5</f>
        <v>1.5716684413122047E+21</v>
      </c>
      <c r="V218" s="39">
        <f>$AL$5</f>
        <v>2.162994034885931E+19</v>
      </c>
      <c r="W218" s="39">
        <f>$AK$5</f>
        <v>3.0024635741202643E+17</v>
      </c>
      <c r="X218" s="39">
        <f>$AJ$5</f>
        <v>4210038387792135</v>
      </c>
    </row>
    <row r="219" spans="12:25">
      <c r="L219" s="39">
        <f>$AU$5</f>
        <v>1.4697437693587362E+36</v>
      </c>
      <c r="M219" s="39">
        <f>$AT$5</f>
        <v>1.9538613311576207E+34</v>
      </c>
      <c r="N219" s="39">
        <f>$AS$5</f>
        <v>2.6034054115613975E+32</v>
      </c>
      <c r="O219" s="39">
        <f>$AR$5</f>
        <v>3.4781605591867382E+30</v>
      </c>
      <c r="P219" s="39">
        <f>$AQ$5</f>
        <v>4.6613881837492098E+28</v>
      </c>
      <c r="Q219" s="39">
        <f>$AP$5</f>
        <v>6.2701584820619147E+26</v>
      </c>
      <c r="R219" s="39">
        <f>$AO$5</f>
        <v>8.4708966672821023E+24</v>
      </c>
      <c r="S219" s="39">
        <f>$AN$5</f>
        <v>1.1503166289706361E+23</v>
      </c>
      <c r="T219" s="39">
        <f>$AM$5</f>
        <v>1.5716684413122047E+21</v>
      </c>
      <c r="U219" s="39">
        <f>$AL$5</f>
        <v>2.162994034885931E+19</v>
      </c>
      <c r="V219" s="39">
        <f>$AK$5</f>
        <v>3.0024635741202643E+17</v>
      </c>
      <c r="W219" s="39">
        <f>$AJ$5</f>
        <v>4210038387792135</v>
      </c>
      <c r="X219" s="39">
        <f>$AI$5</f>
        <v>59732129675791</v>
      </c>
    </row>
    <row r="220" spans="12:25">
      <c r="L220" s="39">
        <f>$AT$5</f>
        <v>1.9538613311576207E+34</v>
      </c>
      <c r="M220" s="39">
        <f>$AS$5</f>
        <v>2.6034054115613975E+32</v>
      </c>
      <c r="N220" s="39">
        <f>$AR$5</f>
        <v>3.4781605591867382E+30</v>
      </c>
      <c r="O220" s="39">
        <f>$AQ$5</f>
        <v>4.6613881837492098E+28</v>
      </c>
      <c r="P220" s="39">
        <f>$AP$5</f>
        <v>6.2701584820619147E+26</v>
      </c>
      <c r="Q220" s="39">
        <f>$AO$5</f>
        <v>8.4708966672821023E+24</v>
      </c>
      <c r="R220" s="39">
        <f>$AN$5</f>
        <v>1.1503166289706361E+23</v>
      </c>
      <c r="S220" s="39">
        <f>$AM$5</f>
        <v>1.5716684413122047E+21</v>
      </c>
      <c r="T220" s="39">
        <f>$AL$5</f>
        <v>2.162994034885931E+19</v>
      </c>
      <c r="U220" s="39">
        <f>$AK$5</f>
        <v>3.0024635741202643E+17</v>
      </c>
      <c r="V220" s="39">
        <f>$AJ$5</f>
        <v>4210038387792135</v>
      </c>
      <c r="W220" s="39">
        <f>$AI$5</f>
        <v>59732129675791</v>
      </c>
      <c r="X220" s="39">
        <f>$AH$5</f>
        <v>859047860295</v>
      </c>
    </row>
    <row r="221" spans="12:25">
      <c r="L221" s="39">
        <f>$AS$5</f>
        <v>2.6034054115613975E+32</v>
      </c>
      <c r="M221" s="39">
        <f>$AR$5</f>
        <v>3.4781605591867382E+30</v>
      </c>
      <c r="N221" s="39">
        <f>$AQ$5</f>
        <v>4.6613881837492098E+28</v>
      </c>
      <c r="O221" s="39">
        <f>$AP$5</f>
        <v>6.2701584820619147E+26</v>
      </c>
      <c r="P221" s="39">
        <f>$AO$5</f>
        <v>8.4708966672821023E+24</v>
      </c>
      <c r="Q221" s="39">
        <f>$AN$5</f>
        <v>1.1503166289706361E+23</v>
      </c>
      <c r="R221" s="39">
        <f>$AM$5</f>
        <v>1.5716684413122047E+21</v>
      </c>
      <c r="S221" s="39">
        <f>$AL$5</f>
        <v>2.162994034885931E+19</v>
      </c>
      <c r="T221" s="39">
        <f>$AK$5</f>
        <v>3.0024635741202643E+17</v>
      </c>
      <c r="U221" s="39">
        <f>$AJ$5</f>
        <v>4210038387792135</v>
      </c>
      <c r="V221" s="39">
        <f>$AI$5</f>
        <v>59732129675791</v>
      </c>
      <c r="W221" s="39">
        <f>$AH$5</f>
        <v>859047860295</v>
      </c>
      <c r="X221" s="39">
        <f>$AG$5</f>
        <v>12545691535</v>
      </c>
    </row>
    <row r="222" spans="12:25">
      <c r="L222" s="39">
        <f>$AR$5</f>
        <v>3.4781605591867382E+30</v>
      </c>
      <c r="M222" s="39">
        <f>$AQ$5</f>
        <v>4.6613881837492098E+28</v>
      </c>
      <c r="N222" s="39">
        <f>$AP$5</f>
        <v>6.2701584820619147E+26</v>
      </c>
      <c r="O222" s="39">
        <f>$AO$5</f>
        <v>8.4708966672821023E+24</v>
      </c>
      <c r="P222" s="39">
        <f>$AN$5</f>
        <v>1.1503166289706361E+23</v>
      </c>
      <c r="Q222" s="39">
        <f>$AM$5</f>
        <v>1.5716684413122047E+21</v>
      </c>
      <c r="R222" s="39">
        <f>$AL$5</f>
        <v>2.162994034885931E+19</v>
      </c>
      <c r="S222" s="39">
        <f>$AK$5</f>
        <v>3.0024635741202643E+17</v>
      </c>
      <c r="T222" s="39">
        <f>$AJ$5</f>
        <v>4210038387792135</v>
      </c>
      <c r="U222" s="39">
        <f>$AI$5</f>
        <v>59732129675791</v>
      </c>
      <c r="V222" s="39">
        <f>$AH$5</f>
        <v>859047860295</v>
      </c>
      <c r="W222" s="39">
        <f>$AG$5</f>
        <v>12545691535</v>
      </c>
      <c r="X222" s="39">
        <f>$AF$5</f>
        <v>186368535</v>
      </c>
    </row>
    <row r="223" spans="12:25">
      <c r="L223" s="39">
        <f>$AQ$5</f>
        <v>4.6613881837492098E+28</v>
      </c>
      <c r="M223" s="39">
        <f>$AP$5</f>
        <v>6.2701584820619147E+26</v>
      </c>
      <c r="N223" s="39">
        <f>$AO$5</f>
        <v>8.4708966672821023E+24</v>
      </c>
      <c r="O223" s="39">
        <f>$AN$5</f>
        <v>1.1503166289706361E+23</v>
      </c>
      <c r="P223" s="39">
        <f>$AM$5</f>
        <v>1.5716684413122047E+21</v>
      </c>
      <c r="Q223" s="39">
        <f>$AL$5</f>
        <v>2.162994034885931E+19</v>
      </c>
      <c r="R223" s="39">
        <f>$AK$5</f>
        <v>3.0024635741202643E+17</v>
      </c>
      <c r="S223" s="39">
        <f>$AJ$5</f>
        <v>4210038387792135</v>
      </c>
      <c r="T223" s="39">
        <f>$AI$5</f>
        <v>59732129675791</v>
      </c>
      <c r="U223" s="39">
        <f>$AH$5</f>
        <v>859047860295</v>
      </c>
      <c r="V223" s="39">
        <f>$AG$5</f>
        <v>12545691535</v>
      </c>
      <c r="W223" s="39">
        <f>$AF$5</f>
        <v>186368535</v>
      </c>
      <c r="X223" s="39">
        <f>$AE$5</f>
        <v>2820151</v>
      </c>
    </row>
    <row r="224" spans="12:25">
      <c r="L224" s="39">
        <f>$AP$5</f>
        <v>6.2701584820619147E+26</v>
      </c>
      <c r="M224" s="39">
        <f>$AO$5</f>
        <v>8.4708966672821023E+24</v>
      </c>
      <c r="N224" s="39">
        <f>$AN$5</f>
        <v>1.1503166289706361E+23</v>
      </c>
      <c r="O224" s="39">
        <f>$AM$5</f>
        <v>1.5716684413122047E+21</v>
      </c>
      <c r="P224" s="39">
        <f>$AL$5</f>
        <v>2.162994034885931E+19</v>
      </c>
      <c r="Q224" s="39">
        <f>$AK$5</f>
        <v>3.0024635741202643E+17</v>
      </c>
      <c r="R224" s="39">
        <f>$AJ$5</f>
        <v>4210038387792135</v>
      </c>
      <c r="S224" s="39">
        <f>$AI$5</f>
        <v>59732129675791</v>
      </c>
      <c r="T224" s="39">
        <f>$AH$5</f>
        <v>859047860295</v>
      </c>
      <c r="U224" s="39">
        <f>$AG$5</f>
        <v>12545691535</v>
      </c>
      <c r="V224" s="39">
        <f>$AF$5</f>
        <v>186368535</v>
      </c>
      <c r="W224" s="39">
        <f>$AE$5</f>
        <v>2820151</v>
      </c>
      <c r="X224" s="39">
        <f>$AD$5</f>
        <v>43515</v>
      </c>
    </row>
    <row r="225" spans="12:24">
      <c r="L225" s="39">
        <f>$AO$5</f>
        <v>8.4708966672821023E+24</v>
      </c>
      <c r="M225" s="39">
        <f>$AN$5</f>
        <v>1.1503166289706361E+23</v>
      </c>
      <c r="N225" s="39">
        <f>$AM$5</f>
        <v>1.5716684413122047E+21</v>
      </c>
      <c r="O225" s="39">
        <f>$AL$5</f>
        <v>2.162994034885931E+19</v>
      </c>
      <c r="P225" s="39">
        <f>$AK$5</f>
        <v>3.0024635741202643E+17</v>
      </c>
      <c r="Q225" s="39">
        <f>$AJ$5</f>
        <v>4210038387792135</v>
      </c>
      <c r="R225" s="39">
        <f>$AI$5</f>
        <v>59732129675791</v>
      </c>
      <c r="S225" s="39">
        <f>$AH$5</f>
        <v>859047860295</v>
      </c>
      <c r="T225" s="39">
        <f>$AG$5</f>
        <v>12545691535</v>
      </c>
      <c r="U225" s="39">
        <f>$AF$5</f>
        <v>186368535</v>
      </c>
      <c r="V225" s="39">
        <f>$AE$5</f>
        <v>2820151</v>
      </c>
      <c r="W225" s="39">
        <f>$AD$5</f>
        <v>43515</v>
      </c>
      <c r="X225" s="39">
        <f>$AC$5</f>
        <v>685</v>
      </c>
    </row>
    <row r="226" spans="12:24">
      <c r="L226" s="39">
        <f>$AN$5</f>
        <v>1.1503166289706361E+23</v>
      </c>
      <c r="M226" s="39">
        <f>$AM$5</f>
        <v>1.5716684413122047E+21</v>
      </c>
      <c r="N226" s="39">
        <f>$AL$5</f>
        <v>2.162994034885931E+19</v>
      </c>
      <c r="O226" s="39">
        <f>$AK$5</f>
        <v>3.0024635741202643E+17</v>
      </c>
      <c r="P226" s="39">
        <f>$AJ$5</f>
        <v>4210038387792135</v>
      </c>
      <c r="Q226" s="39">
        <f>$AI$5</f>
        <v>59732129675791</v>
      </c>
      <c r="R226" s="39">
        <f>$AH$5</f>
        <v>859047860295</v>
      </c>
      <c r="S226" s="39">
        <f>$AG$5</f>
        <v>12545691535</v>
      </c>
      <c r="T226" s="39">
        <f>$AF$5</f>
        <v>186368535</v>
      </c>
      <c r="U226" s="39">
        <f>$AE$5</f>
        <v>2820151</v>
      </c>
      <c r="V226" s="39">
        <f>$AD$5</f>
        <v>43515</v>
      </c>
      <c r="W226" s="39">
        <f>$AC$5</f>
        <v>685</v>
      </c>
      <c r="X226" s="39">
        <f>$AC$2</f>
        <v>11</v>
      </c>
    </row>
    <row r="227" spans="12:24">
      <c r="L227" s="39"/>
      <c r="M227" s="39"/>
      <c r="N227" s="39"/>
      <c r="O227" s="39"/>
      <c r="P227" s="39"/>
      <c r="Q227" s="39"/>
      <c r="R227" s="39"/>
      <c r="S227" s="39"/>
      <c r="T227" s="39"/>
      <c r="U227" s="39"/>
      <c r="V227" s="39"/>
      <c r="W227" s="39"/>
      <c r="X227" s="39"/>
    </row>
    <row r="228" spans="12:24">
      <c r="L228" s="39"/>
      <c r="M228" s="39"/>
      <c r="N228" s="39"/>
      <c r="O228" s="39"/>
      <c r="P228" s="39"/>
      <c r="Q228" s="39"/>
      <c r="R228" s="39"/>
      <c r="S228" s="39"/>
      <c r="T228" s="39"/>
      <c r="U228" s="39"/>
      <c r="V228" s="39"/>
      <c r="W228" s="39"/>
      <c r="X228" s="39"/>
    </row>
    <row r="229" spans="12:24">
      <c r="L229" s="39">
        <f>$AZ$5</f>
        <v>3.6297512399329361E+45</v>
      </c>
      <c r="M229" s="39">
        <f>$AY$5</f>
        <v>4.7884147900470993E+43</v>
      </c>
      <c r="N229" s="39">
        <f>$AX$5</f>
        <v>6.3242912419945786E+41</v>
      </c>
      <c r="O229" s="39">
        <f>$AW$5</f>
        <v>8.3638183359412491E+39</v>
      </c>
      <c r="P229" s="39">
        <f>$AV$5</f>
        <v>1.1077700566821677E+38</v>
      </c>
      <c r="Q229" s="39">
        <f>$AU$5</f>
        <v>1.4697437693587362E+36</v>
      </c>
      <c r="R229" s="39">
        <f>$AT$5</f>
        <v>1.9538613311576207E+34</v>
      </c>
      <c r="S229" s="39">
        <f>$AS$5</f>
        <v>2.6034054115613975E+32</v>
      </c>
      <c r="T229" s="63">
        <f>$BM$5</f>
        <v>1.2130612287806382E+24</v>
      </c>
      <c r="U229" s="39">
        <f>$AQ$5</f>
        <v>4.6613881837492098E+28</v>
      </c>
      <c r="V229" s="39">
        <f>$AP$5</f>
        <v>6.2701584820619147E+26</v>
      </c>
      <c r="W229" s="39">
        <f>$AO$5</f>
        <v>8.4708966672821023E+24</v>
      </c>
      <c r="X229" s="39">
        <f>$AN$5</f>
        <v>1.1503166289706361E+23</v>
      </c>
    </row>
    <row r="230" spans="12:24">
      <c r="L230" s="39">
        <f>$AY$5</f>
        <v>4.7884147900470993E+43</v>
      </c>
      <c r="M230" s="39">
        <f>$AX$5</f>
        <v>6.3242912419945786E+41</v>
      </c>
      <c r="N230" s="39">
        <f>$AW$5</f>
        <v>8.3638183359412491E+39</v>
      </c>
      <c r="O230" s="39">
        <f>$AV$5</f>
        <v>1.1077700566821677E+38</v>
      </c>
      <c r="P230" s="39">
        <f>$AU$5</f>
        <v>1.4697437693587362E+36</v>
      </c>
      <c r="Q230" s="39">
        <f>$AT$5</f>
        <v>1.9538613311576207E+34</v>
      </c>
      <c r="R230" s="39">
        <f>$AS$5</f>
        <v>2.6034054115613975E+32</v>
      </c>
      <c r="S230" s="39">
        <f>$AR$5</f>
        <v>3.4781605591867382E+30</v>
      </c>
      <c r="T230" s="63">
        <f>$BL$5</f>
        <v>1.6483612613248043E+22</v>
      </c>
      <c r="U230" s="39">
        <f>$AP$5</f>
        <v>6.2701584820619147E+26</v>
      </c>
      <c r="V230" s="39">
        <f>$AO$5</f>
        <v>8.4708966672821023E+24</v>
      </c>
      <c r="W230" s="39">
        <f>$AN$5</f>
        <v>1.1503166289706361E+23</v>
      </c>
      <c r="X230" s="39">
        <f>$AM$5</f>
        <v>1.5716684413122047E+21</v>
      </c>
    </row>
    <row r="231" spans="12:24">
      <c r="L231" s="39">
        <f>$AX$5</f>
        <v>6.3242912419945786E+41</v>
      </c>
      <c r="M231" s="39">
        <f>$AW$5</f>
        <v>8.3638183359412491E+39</v>
      </c>
      <c r="N231" s="39">
        <f>$AV$5</f>
        <v>1.1077700566821677E+38</v>
      </c>
      <c r="O231" s="39">
        <f>$AU$5</f>
        <v>1.4697437693587362E+36</v>
      </c>
      <c r="P231" s="39">
        <f>$AT$5</f>
        <v>1.9538613311576207E+34</v>
      </c>
      <c r="Q231" s="39">
        <f>$AS$5</f>
        <v>2.6034054115613975E+32</v>
      </c>
      <c r="R231" s="39">
        <f>$AR$5</f>
        <v>3.4781605591867382E+30</v>
      </c>
      <c r="S231" s="39">
        <f>$AQ$5</f>
        <v>4.6613881837492098E+28</v>
      </c>
      <c r="T231" s="63">
        <f>$BK$5</f>
        <v>2.2533742029544515E+20</v>
      </c>
      <c r="U231" s="39">
        <f>$AO$5</f>
        <v>8.4708966672821023E+24</v>
      </c>
      <c r="V231" s="39">
        <f>$AN$5</f>
        <v>1.1503166289706361E+23</v>
      </c>
      <c r="W231" s="39">
        <f>$AM$5</f>
        <v>1.5716684413122047E+21</v>
      </c>
      <c r="X231" s="39">
        <f>$AL$5</f>
        <v>2.162994034885931E+19</v>
      </c>
    </row>
    <row r="232" spans="12:24">
      <c r="L232" s="39">
        <f>$AW$5</f>
        <v>8.3638183359412491E+39</v>
      </c>
      <c r="M232" s="39">
        <f>$AV$5</f>
        <v>1.1077700566821677E+38</v>
      </c>
      <c r="N232" s="39">
        <f>$AU$5</f>
        <v>1.4697437693587362E+36</v>
      </c>
      <c r="O232" s="39">
        <f>$AT$5</f>
        <v>1.9538613311576207E+34</v>
      </c>
      <c r="P232" s="39">
        <f>$AS$5</f>
        <v>2.6034054115613975E+32</v>
      </c>
      <c r="Q232" s="39">
        <f>$AR$5</f>
        <v>3.4781605591867382E+30</v>
      </c>
      <c r="R232" s="39">
        <f>$AQ$5</f>
        <v>4.6613881837492098E+28</v>
      </c>
      <c r="S232" s="39">
        <f>$AP$5</f>
        <v>6.2701584820619147E+26</v>
      </c>
      <c r="T232" s="63">
        <f>$BJ$5</f>
        <v>3.1024417127888937E+18</v>
      </c>
      <c r="U232" s="39">
        <f>$AN$5</f>
        <v>1.1503166289706361E+23</v>
      </c>
      <c r="V232" s="39">
        <f>$AM$5</f>
        <v>1.5716684413122047E+21</v>
      </c>
      <c r="W232" s="39">
        <f>$AL$5</f>
        <v>2.162994034885931E+19</v>
      </c>
      <c r="X232" s="39">
        <f>$AK$5</f>
        <v>3.0024635741202643E+17</v>
      </c>
    </row>
    <row r="233" spans="12:24">
      <c r="L233" s="39">
        <f>$AV$5</f>
        <v>1.1077700566821677E+38</v>
      </c>
      <c r="M233" s="39">
        <f>$AU$5</f>
        <v>1.4697437693587362E+36</v>
      </c>
      <c r="N233" s="39">
        <f>$AT$5</f>
        <v>1.9538613311576207E+34</v>
      </c>
      <c r="O233" s="39">
        <f>$AS$5</f>
        <v>2.6034054115613975E+32</v>
      </c>
      <c r="P233" s="39">
        <f>$AR$5</f>
        <v>3.4781605591867382E+30</v>
      </c>
      <c r="Q233" s="39">
        <f>$AQ$5</f>
        <v>4.6613881837492098E+28</v>
      </c>
      <c r="R233" s="39">
        <f>$AP$5</f>
        <v>6.2701584820619147E+26</v>
      </c>
      <c r="S233" s="39">
        <f>$AO$5</f>
        <v>8.4708966672821023E+24</v>
      </c>
      <c r="T233" s="63">
        <f>$BI$5</f>
        <v>4.3074374358992288E+16</v>
      </c>
      <c r="U233" s="39">
        <f>$AM$5</f>
        <v>1.5716684413122047E+21</v>
      </c>
      <c r="V233" s="39">
        <f>$AL$5</f>
        <v>2.162994034885931E+19</v>
      </c>
      <c r="W233" s="39">
        <f>$AK$5</f>
        <v>3.0024635741202643E+17</v>
      </c>
      <c r="X233" s="39">
        <f>$AJ$5</f>
        <v>4210038387792135</v>
      </c>
    </row>
    <row r="234" spans="12:24">
      <c r="L234" s="39">
        <f>$AU$5</f>
        <v>1.4697437693587362E+36</v>
      </c>
      <c r="M234" s="39">
        <f>$AT$5</f>
        <v>1.9538613311576207E+34</v>
      </c>
      <c r="N234" s="39">
        <f>$AS$5</f>
        <v>2.6034054115613975E+32</v>
      </c>
      <c r="O234" s="39">
        <f>$AR$5</f>
        <v>3.4781605591867382E+30</v>
      </c>
      <c r="P234" s="39">
        <f>$AQ$5</f>
        <v>4.6613881837492098E+28</v>
      </c>
      <c r="Q234" s="39">
        <f>$AP$5</f>
        <v>6.2701584820619147E+26</v>
      </c>
      <c r="R234" s="39">
        <f>$AO$5</f>
        <v>8.4708966672821023E+24</v>
      </c>
      <c r="S234" s="39">
        <f>$AN$5</f>
        <v>1.1503166289706361E+23</v>
      </c>
      <c r="T234" s="63">
        <f>$BH$5</f>
        <v>603964096749226</v>
      </c>
      <c r="U234" s="39">
        <f>$AL$5</f>
        <v>2.162994034885931E+19</v>
      </c>
      <c r="V234" s="39">
        <f>$AK$5</f>
        <v>3.0024635741202643E+17</v>
      </c>
      <c r="W234" s="39">
        <f>$AJ$5</f>
        <v>4210038387792135</v>
      </c>
      <c r="X234" s="39">
        <f>$AI$5</f>
        <v>59732129675791</v>
      </c>
    </row>
    <row r="235" spans="12:24">
      <c r="L235" s="39">
        <f>$AT$5</f>
        <v>1.9538613311576207E+34</v>
      </c>
      <c r="M235" s="39">
        <f>$AS$5</f>
        <v>2.6034054115613975E+32</v>
      </c>
      <c r="N235" s="39">
        <f>$AR$5</f>
        <v>3.4781605591867382E+30</v>
      </c>
      <c r="O235" s="39">
        <f>$AQ$5</f>
        <v>4.6613881837492098E+28</v>
      </c>
      <c r="P235" s="39">
        <f>$AP$5</f>
        <v>6.2701584820619147E+26</v>
      </c>
      <c r="Q235" s="39">
        <f>$AO$5</f>
        <v>8.4708966672821023E+24</v>
      </c>
      <c r="R235" s="39">
        <f>$AN$5</f>
        <v>1.1503166289706361E+23</v>
      </c>
      <c r="S235" s="39">
        <f>$AM$5</f>
        <v>1.5716684413122047E+21</v>
      </c>
      <c r="T235" s="63">
        <f>$BG$5</f>
        <v>8565991486948</v>
      </c>
      <c r="U235" s="39">
        <f>$AK$5</f>
        <v>3.0024635741202643E+17</v>
      </c>
      <c r="V235" s="39">
        <f>$AJ$5</f>
        <v>4210038387792135</v>
      </c>
      <c r="W235" s="39">
        <f>$AI$5</f>
        <v>59732129675791</v>
      </c>
      <c r="X235" s="39">
        <f>$AH$5</f>
        <v>859047860295</v>
      </c>
    </row>
    <row r="236" spans="12:24">
      <c r="L236" s="39">
        <f>$AS$5</f>
        <v>2.6034054115613975E+32</v>
      </c>
      <c r="M236" s="39">
        <f>$AR$5</f>
        <v>3.4781605591867382E+30</v>
      </c>
      <c r="N236" s="39">
        <f>$AQ$5</f>
        <v>4.6613881837492098E+28</v>
      </c>
      <c r="O236" s="39">
        <f>$AP$5</f>
        <v>6.2701584820619147E+26</v>
      </c>
      <c r="P236" s="39">
        <f>$AO$5</f>
        <v>8.4708966672821023E+24</v>
      </c>
      <c r="Q236" s="39">
        <f>$AN$5</f>
        <v>1.1503166289706361E+23</v>
      </c>
      <c r="R236" s="39">
        <f>$AM$5</f>
        <v>1.5716684413122047E+21</v>
      </c>
      <c r="S236" s="39">
        <f>$AL$5</f>
        <v>2.162994034885931E+19</v>
      </c>
      <c r="T236" s="63">
        <f>$BF$5</f>
        <v>123100393474</v>
      </c>
      <c r="U236" s="39">
        <f>$AJ$5</f>
        <v>4210038387792135</v>
      </c>
      <c r="V236" s="39">
        <f>$AI$5</f>
        <v>59732129675791</v>
      </c>
      <c r="W236" s="39">
        <f>$AH$5</f>
        <v>859047860295</v>
      </c>
      <c r="X236" s="39">
        <f>$AG$5</f>
        <v>12545691535</v>
      </c>
    </row>
    <row r="237" spans="12:24">
      <c r="L237" s="39">
        <f>$AR$5</f>
        <v>3.4781605591867382E+30</v>
      </c>
      <c r="M237" s="39">
        <f>$AQ$5</f>
        <v>4.6613881837492098E+28</v>
      </c>
      <c r="N237" s="39">
        <f>$AP$5</f>
        <v>6.2701584820619147E+26</v>
      </c>
      <c r="O237" s="39">
        <f>$AO$5</f>
        <v>8.4708966672821023E+24</v>
      </c>
      <c r="P237" s="39">
        <f>$AN$5</f>
        <v>1.1503166289706361E+23</v>
      </c>
      <c r="Q237" s="39">
        <f>$AM$5</f>
        <v>1.5716684413122047E+21</v>
      </c>
      <c r="R237" s="39">
        <f>$AL$5</f>
        <v>2.162994034885931E+19</v>
      </c>
      <c r="S237" s="39">
        <f>$AK$5</f>
        <v>3.0024635741202643E+17</v>
      </c>
      <c r="T237" s="63">
        <f>$BE$5</f>
        <v>1795576924</v>
      </c>
      <c r="U237" s="39">
        <f>$AI$5</f>
        <v>59732129675791</v>
      </c>
      <c r="V237" s="39">
        <f>$AH$5</f>
        <v>859047860295</v>
      </c>
      <c r="W237" s="39">
        <f>$AG$5</f>
        <v>12545691535</v>
      </c>
      <c r="X237" s="39">
        <f>$AF$5</f>
        <v>186368535</v>
      </c>
    </row>
    <row r="238" spans="12:24">
      <c r="L238" s="39">
        <f>$AQ$5</f>
        <v>4.6613881837492098E+28</v>
      </c>
      <c r="M238" s="39">
        <f>$AP$5</f>
        <v>6.2701584820619147E+26</v>
      </c>
      <c r="N238" s="39">
        <f>$AO$5</f>
        <v>8.4708966672821023E+24</v>
      </c>
      <c r="O238" s="39">
        <f>$AN$5</f>
        <v>1.1503166289706361E+23</v>
      </c>
      <c r="P238" s="39">
        <f>$AM$5</f>
        <v>1.5716684413122047E+21</v>
      </c>
      <c r="Q238" s="39">
        <f>$AL$5</f>
        <v>2.162994034885931E+19</v>
      </c>
      <c r="R238" s="39">
        <f>$AK$5</f>
        <v>3.0024635741202643E+17</v>
      </c>
      <c r="S238" s="39">
        <f>$AJ$5</f>
        <v>4210038387792135</v>
      </c>
      <c r="T238" s="63">
        <f>$BD$5</f>
        <v>26626546</v>
      </c>
      <c r="U238" s="39">
        <f>$AH$5</f>
        <v>859047860295</v>
      </c>
      <c r="V238" s="39">
        <f>$AG$5</f>
        <v>12545691535</v>
      </c>
      <c r="W238" s="39">
        <f>$AF$5</f>
        <v>186368535</v>
      </c>
      <c r="X238" s="39">
        <f>$AE$5</f>
        <v>2820151</v>
      </c>
    </row>
    <row r="239" spans="12:24">
      <c r="L239" s="39">
        <f>$AP$5</f>
        <v>6.2701584820619147E+26</v>
      </c>
      <c r="M239" s="39">
        <f>$AO$5</f>
        <v>8.4708966672821023E+24</v>
      </c>
      <c r="N239" s="39">
        <f>$AN$5</f>
        <v>1.1503166289706361E+23</v>
      </c>
      <c r="O239" s="39">
        <f>$AM$5</f>
        <v>1.5716684413122047E+21</v>
      </c>
      <c r="P239" s="39">
        <f>$AL$5</f>
        <v>2.162994034885931E+19</v>
      </c>
      <c r="Q239" s="39">
        <f>$AK$5</f>
        <v>3.0024635741202643E+17</v>
      </c>
      <c r="R239" s="39">
        <f>$AJ$5</f>
        <v>4210038387792135</v>
      </c>
      <c r="S239" s="39">
        <f>$AI$5</f>
        <v>59732129675791</v>
      </c>
      <c r="T239" s="63">
        <f>$BC$5</f>
        <v>401968</v>
      </c>
      <c r="U239" s="39">
        <f>$AG$5</f>
        <v>12545691535</v>
      </c>
      <c r="V239" s="39">
        <f>$AF$5</f>
        <v>186368535</v>
      </c>
      <c r="W239" s="39">
        <f>$AE$5</f>
        <v>2820151</v>
      </c>
      <c r="X239" s="39">
        <f>$AD$5</f>
        <v>43515</v>
      </c>
    </row>
    <row r="240" spans="12:24">
      <c r="L240" s="39">
        <f>$AO$5</f>
        <v>8.4708966672821023E+24</v>
      </c>
      <c r="M240" s="39">
        <f>$AN$5</f>
        <v>1.1503166289706361E+23</v>
      </c>
      <c r="N240" s="39">
        <f>$AM$5</f>
        <v>1.5716684413122047E+21</v>
      </c>
      <c r="O240" s="39">
        <f>$AL$5</f>
        <v>2.162994034885931E+19</v>
      </c>
      <c r="P240" s="39">
        <f>$AK$5</f>
        <v>3.0024635741202643E+17</v>
      </c>
      <c r="Q240" s="39">
        <f>$AJ$5</f>
        <v>4210038387792135</v>
      </c>
      <c r="R240" s="39">
        <f>$AI$5</f>
        <v>59732129675791</v>
      </c>
      <c r="S240" s="39">
        <f>$AH$5</f>
        <v>859047860295</v>
      </c>
      <c r="T240" s="63">
        <f>$BB$5</f>
        <v>6184</v>
      </c>
      <c r="U240" s="39">
        <f>$AF$5</f>
        <v>186368535</v>
      </c>
      <c r="V240" s="39">
        <f>$AE$5</f>
        <v>2820151</v>
      </c>
      <c r="W240" s="39">
        <f>$AD$5</f>
        <v>43515</v>
      </c>
      <c r="X240" s="39">
        <f>$AC$5</f>
        <v>685</v>
      </c>
    </row>
    <row r="241" spans="12:25" ht="15.75" thickBot="1">
      <c r="L241" s="70">
        <f>$AN$5</f>
        <v>1.1503166289706361E+23</v>
      </c>
      <c r="M241" s="70">
        <f>$AM$5</f>
        <v>1.5716684413122047E+21</v>
      </c>
      <c r="N241" s="70">
        <f>$AL$5</f>
        <v>2.162994034885931E+19</v>
      </c>
      <c r="O241" s="70">
        <f>$AK$5</f>
        <v>3.0024635741202643E+17</v>
      </c>
      <c r="P241" s="70">
        <f>$AJ$5</f>
        <v>4210038387792135</v>
      </c>
      <c r="Q241" s="70">
        <f>$AI$5</f>
        <v>59732129675791</v>
      </c>
      <c r="R241" s="70">
        <f>$AH$5</f>
        <v>859047860295</v>
      </c>
      <c r="S241" s="70">
        <f>$AG$5</f>
        <v>12545691535</v>
      </c>
      <c r="T241" s="71">
        <f>$BA$5</f>
        <v>97</v>
      </c>
      <c r="U241" s="70">
        <f>$AE$5</f>
        <v>2820151</v>
      </c>
      <c r="V241" s="70">
        <f>$AD$5</f>
        <v>43515</v>
      </c>
      <c r="W241" s="70">
        <f>$AC$5</f>
        <v>685</v>
      </c>
      <c r="X241" s="70">
        <f>$AC$2</f>
        <v>11</v>
      </c>
      <c r="Y241" s="16" t="str">
        <f>[1]!xDiv([1]!xMatDet(L229:X241),[1]!xMatDet(L242:X254))</f>
        <v>-0.141356196356746085947429325649</v>
      </c>
    </row>
    <row r="242" spans="12:25">
      <c r="L242" s="39">
        <f>$AZ$5</f>
        <v>3.6297512399329361E+45</v>
      </c>
      <c r="M242" s="39">
        <f>$AY$5</f>
        <v>4.7884147900470993E+43</v>
      </c>
      <c r="N242" s="39">
        <f>$AX$5</f>
        <v>6.3242912419945786E+41</v>
      </c>
      <c r="O242" s="39">
        <f>$AW$5</f>
        <v>8.3638183359412491E+39</v>
      </c>
      <c r="P242" s="39">
        <f>$AV$5</f>
        <v>1.1077700566821677E+38</v>
      </c>
      <c r="Q242" s="39">
        <f>$AU$5</f>
        <v>1.4697437693587362E+36</v>
      </c>
      <c r="R242" s="39">
        <f>$AT$5</f>
        <v>1.9538613311576207E+34</v>
      </c>
      <c r="S242" s="39">
        <f>$AS$5</f>
        <v>2.6034054115613975E+32</v>
      </c>
      <c r="T242" s="39">
        <f>$AR$5</f>
        <v>3.4781605591867382E+30</v>
      </c>
      <c r="U242" s="39">
        <f>$AQ$5</f>
        <v>4.6613881837492098E+28</v>
      </c>
      <c r="V242" s="39">
        <f>$AP$5</f>
        <v>6.2701584820619147E+26</v>
      </c>
      <c r="W242" s="39">
        <f>$AO$5</f>
        <v>8.4708966672821023E+24</v>
      </c>
      <c r="X242" s="39">
        <f>$AN$5</f>
        <v>1.1503166289706361E+23</v>
      </c>
    </row>
    <row r="243" spans="12:25">
      <c r="L243" s="39">
        <f>$AY$5</f>
        <v>4.7884147900470993E+43</v>
      </c>
      <c r="M243" s="39">
        <f>$AX$5</f>
        <v>6.3242912419945786E+41</v>
      </c>
      <c r="N243" s="39">
        <f>$AW$5</f>
        <v>8.3638183359412491E+39</v>
      </c>
      <c r="O243" s="39">
        <f>$AV$5</f>
        <v>1.1077700566821677E+38</v>
      </c>
      <c r="P243" s="39">
        <f>$AU$5</f>
        <v>1.4697437693587362E+36</v>
      </c>
      <c r="Q243" s="39">
        <f>$AT$5</f>
        <v>1.9538613311576207E+34</v>
      </c>
      <c r="R243" s="39">
        <f>$AS$5</f>
        <v>2.6034054115613975E+32</v>
      </c>
      <c r="S243" s="39">
        <f>$AR$5</f>
        <v>3.4781605591867382E+30</v>
      </c>
      <c r="T243" s="39">
        <f>$AQ$5</f>
        <v>4.6613881837492098E+28</v>
      </c>
      <c r="U243" s="39">
        <f>$AP$5</f>
        <v>6.2701584820619147E+26</v>
      </c>
      <c r="V243" s="39">
        <f>$AO$5</f>
        <v>8.4708966672821023E+24</v>
      </c>
      <c r="W243" s="39">
        <f>$AN$5</f>
        <v>1.1503166289706361E+23</v>
      </c>
      <c r="X243" s="39">
        <f>$AM$5</f>
        <v>1.5716684413122047E+21</v>
      </c>
    </row>
    <row r="244" spans="12:25">
      <c r="L244" s="39">
        <f>$AX$5</f>
        <v>6.3242912419945786E+41</v>
      </c>
      <c r="M244" s="39">
        <f>$AW$5</f>
        <v>8.3638183359412491E+39</v>
      </c>
      <c r="N244" s="39">
        <f>$AV$5</f>
        <v>1.1077700566821677E+38</v>
      </c>
      <c r="O244" s="39">
        <f>$AU$5</f>
        <v>1.4697437693587362E+36</v>
      </c>
      <c r="P244" s="39">
        <f>$AT$5</f>
        <v>1.9538613311576207E+34</v>
      </c>
      <c r="Q244" s="39">
        <f>$AS$5</f>
        <v>2.6034054115613975E+32</v>
      </c>
      <c r="R244" s="39">
        <f>$AR$5</f>
        <v>3.4781605591867382E+30</v>
      </c>
      <c r="S244" s="39">
        <f>$AQ$5</f>
        <v>4.6613881837492098E+28</v>
      </c>
      <c r="T244" s="39">
        <f>$AP$5</f>
        <v>6.2701584820619147E+26</v>
      </c>
      <c r="U244" s="39">
        <f>$AO$5</f>
        <v>8.4708966672821023E+24</v>
      </c>
      <c r="V244" s="39">
        <f>$AN$5</f>
        <v>1.1503166289706361E+23</v>
      </c>
      <c r="W244" s="39">
        <f>$AM$5</f>
        <v>1.5716684413122047E+21</v>
      </c>
      <c r="X244" s="39">
        <f>$AL$5</f>
        <v>2.162994034885931E+19</v>
      </c>
    </row>
    <row r="245" spans="12:25">
      <c r="L245" s="39">
        <f>$AW$5</f>
        <v>8.3638183359412491E+39</v>
      </c>
      <c r="M245" s="39">
        <f>$AV$5</f>
        <v>1.1077700566821677E+38</v>
      </c>
      <c r="N245" s="39">
        <f>$AU$5</f>
        <v>1.4697437693587362E+36</v>
      </c>
      <c r="O245" s="39">
        <f>$AT$5</f>
        <v>1.9538613311576207E+34</v>
      </c>
      <c r="P245" s="39">
        <f>$AS$5</f>
        <v>2.6034054115613975E+32</v>
      </c>
      <c r="Q245" s="39">
        <f>$AR$5</f>
        <v>3.4781605591867382E+30</v>
      </c>
      <c r="R245" s="39">
        <f>$AQ$5</f>
        <v>4.6613881837492098E+28</v>
      </c>
      <c r="S245" s="39">
        <f>$AP$5</f>
        <v>6.2701584820619147E+26</v>
      </c>
      <c r="T245" s="39">
        <f>$AO$5</f>
        <v>8.4708966672821023E+24</v>
      </c>
      <c r="U245" s="39">
        <f>$AN$5</f>
        <v>1.1503166289706361E+23</v>
      </c>
      <c r="V245" s="39">
        <f>$AM$5</f>
        <v>1.5716684413122047E+21</v>
      </c>
      <c r="W245" s="39">
        <f>$AL$5</f>
        <v>2.162994034885931E+19</v>
      </c>
      <c r="X245" s="39">
        <f>$AK$5</f>
        <v>3.0024635741202643E+17</v>
      </c>
    </row>
    <row r="246" spans="12:25">
      <c r="L246" s="39">
        <f>$AV$5</f>
        <v>1.1077700566821677E+38</v>
      </c>
      <c r="M246" s="39">
        <f>$AU$5</f>
        <v>1.4697437693587362E+36</v>
      </c>
      <c r="N246" s="39">
        <f>$AT$5</f>
        <v>1.9538613311576207E+34</v>
      </c>
      <c r="O246" s="39">
        <f>$AS$5</f>
        <v>2.6034054115613975E+32</v>
      </c>
      <c r="P246" s="39">
        <f>$AR$5</f>
        <v>3.4781605591867382E+30</v>
      </c>
      <c r="Q246" s="39">
        <f>$AQ$5</f>
        <v>4.6613881837492098E+28</v>
      </c>
      <c r="R246" s="39">
        <f>$AP$5</f>
        <v>6.2701584820619147E+26</v>
      </c>
      <c r="S246" s="39">
        <f>$AO$5</f>
        <v>8.4708966672821023E+24</v>
      </c>
      <c r="T246" s="39">
        <f>$AN$5</f>
        <v>1.1503166289706361E+23</v>
      </c>
      <c r="U246" s="39">
        <f>$AM$5</f>
        <v>1.5716684413122047E+21</v>
      </c>
      <c r="V246" s="39">
        <f>$AL$5</f>
        <v>2.162994034885931E+19</v>
      </c>
      <c r="W246" s="39">
        <f>$AK$5</f>
        <v>3.0024635741202643E+17</v>
      </c>
      <c r="X246" s="39">
        <f>$AJ$5</f>
        <v>4210038387792135</v>
      </c>
    </row>
    <row r="247" spans="12:25">
      <c r="L247" s="39">
        <f>$AU$5</f>
        <v>1.4697437693587362E+36</v>
      </c>
      <c r="M247" s="39">
        <f>$AT$5</f>
        <v>1.9538613311576207E+34</v>
      </c>
      <c r="N247" s="39">
        <f>$AS$5</f>
        <v>2.6034054115613975E+32</v>
      </c>
      <c r="O247" s="39">
        <f>$AR$5</f>
        <v>3.4781605591867382E+30</v>
      </c>
      <c r="P247" s="39">
        <f>$AQ$5</f>
        <v>4.6613881837492098E+28</v>
      </c>
      <c r="Q247" s="39">
        <f>$AP$5</f>
        <v>6.2701584820619147E+26</v>
      </c>
      <c r="R247" s="39">
        <f>$AO$5</f>
        <v>8.4708966672821023E+24</v>
      </c>
      <c r="S247" s="39">
        <f>$AN$5</f>
        <v>1.1503166289706361E+23</v>
      </c>
      <c r="T247" s="39">
        <f>$AM$5</f>
        <v>1.5716684413122047E+21</v>
      </c>
      <c r="U247" s="39">
        <f>$AL$5</f>
        <v>2.162994034885931E+19</v>
      </c>
      <c r="V247" s="39">
        <f>$AK$5</f>
        <v>3.0024635741202643E+17</v>
      </c>
      <c r="W247" s="39">
        <f>$AJ$5</f>
        <v>4210038387792135</v>
      </c>
      <c r="X247" s="39">
        <f>$AI$5</f>
        <v>59732129675791</v>
      </c>
    </row>
    <row r="248" spans="12:25">
      <c r="L248" s="39">
        <f>$AT$5</f>
        <v>1.9538613311576207E+34</v>
      </c>
      <c r="M248" s="39">
        <f>$AS$5</f>
        <v>2.6034054115613975E+32</v>
      </c>
      <c r="N248" s="39">
        <f>$AR$5</f>
        <v>3.4781605591867382E+30</v>
      </c>
      <c r="O248" s="39">
        <f>$AQ$5</f>
        <v>4.6613881837492098E+28</v>
      </c>
      <c r="P248" s="39">
        <f>$AP$5</f>
        <v>6.2701584820619147E+26</v>
      </c>
      <c r="Q248" s="39">
        <f>$AO$5</f>
        <v>8.4708966672821023E+24</v>
      </c>
      <c r="R248" s="39">
        <f>$AN$5</f>
        <v>1.1503166289706361E+23</v>
      </c>
      <c r="S248" s="39">
        <f>$AM$5</f>
        <v>1.5716684413122047E+21</v>
      </c>
      <c r="T248" s="39">
        <f>$AL$5</f>
        <v>2.162994034885931E+19</v>
      </c>
      <c r="U248" s="39">
        <f>$AK$5</f>
        <v>3.0024635741202643E+17</v>
      </c>
      <c r="V248" s="39">
        <f>$AJ$5</f>
        <v>4210038387792135</v>
      </c>
      <c r="W248" s="39">
        <f>$AI$5</f>
        <v>59732129675791</v>
      </c>
      <c r="X248" s="39">
        <f>$AH$5</f>
        <v>859047860295</v>
      </c>
    </row>
    <row r="249" spans="12:25">
      <c r="L249" s="39">
        <f>$AS$5</f>
        <v>2.6034054115613975E+32</v>
      </c>
      <c r="M249" s="39">
        <f>$AR$5</f>
        <v>3.4781605591867382E+30</v>
      </c>
      <c r="N249" s="39">
        <f>$AQ$5</f>
        <v>4.6613881837492098E+28</v>
      </c>
      <c r="O249" s="39">
        <f>$AP$5</f>
        <v>6.2701584820619147E+26</v>
      </c>
      <c r="P249" s="39">
        <f>$AO$5</f>
        <v>8.4708966672821023E+24</v>
      </c>
      <c r="Q249" s="39">
        <f>$AN$5</f>
        <v>1.1503166289706361E+23</v>
      </c>
      <c r="R249" s="39">
        <f>$AM$5</f>
        <v>1.5716684413122047E+21</v>
      </c>
      <c r="S249" s="39">
        <f>$AL$5</f>
        <v>2.162994034885931E+19</v>
      </c>
      <c r="T249" s="39">
        <f>$AK$5</f>
        <v>3.0024635741202643E+17</v>
      </c>
      <c r="U249" s="39">
        <f>$AJ$5</f>
        <v>4210038387792135</v>
      </c>
      <c r="V249" s="39">
        <f>$AI$5</f>
        <v>59732129675791</v>
      </c>
      <c r="W249" s="39">
        <f>$AH$5</f>
        <v>859047860295</v>
      </c>
      <c r="X249" s="39">
        <f>$AG$5</f>
        <v>12545691535</v>
      </c>
    </row>
    <row r="250" spans="12:25">
      <c r="L250" s="39">
        <f>$AR$5</f>
        <v>3.4781605591867382E+30</v>
      </c>
      <c r="M250" s="39">
        <f>$AQ$5</f>
        <v>4.6613881837492098E+28</v>
      </c>
      <c r="N250" s="39">
        <f>$AP$5</f>
        <v>6.2701584820619147E+26</v>
      </c>
      <c r="O250" s="39">
        <f>$AO$5</f>
        <v>8.4708966672821023E+24</v>
      </c>
      <c r="P250" s="39">
        <f>$AN$5</f>
        <v>1.1503166289706361E+23</v>
      </c>
      <c r="Q250" s="39">
        <f>$AM$5</f>
        <v>1.5716684413122047E+21</v>
      </c>
      <c r="R250" s="39">
        <f>$AL$5</f>
        <v>2.162994034885931E+19</v>
      </c>
      <c r="S250" s="39">
        <f>$AK$5</f>
        <v>3.0024635741202643E+17</v>
      </c>
      <c r="T250" s="39">
        <f>$AJ$5</f>
        <v>4210038387792135</v>
      </c>
      <c r="U250" s="39">
        <f>$AI$5</f>
        <v>59732129675791</v>
      </c>
      <c r="V250" s="39">
        <f>$AH$5</f>
        <v>859047860295</v>
      </c>
      <c r="W250" s="39">
        <f>$AG$5</f>
        <v>12545691535</v>
      </c>
      <c r="X250" s="39">
        <f>$AF$5</f>
        <v>186368535</v>
      </c>
    </row>
    <row r="251" spans="12:25">
      <c r="L251" s="39">
        <f>$AQ$5</f>
        <v>4.6613881837492098E+28</v>
      </c>
      <c r="M251" s="39">
        <f>$AP$5</f>
        <v>6.2701584820619147E+26</v>
      </c>
      <c r="N251" s="39">
        <f>$AO$5</f>
        <v>8.4708966672821023E+24</v>
      </c>
      <c r="O251" s="39">
        <f>$AN$5</f>
        <v>1.1503166289706361E+23</v>
      </c>
      <c r="P251" s="39">
        <f>$AM$5</f>
        <v>1.5716684413122047E+21</v>
      </c>
      <c r="Q251" s="39">
        <f>$AL$5</f>
        <v>2.162994034885931E+19</v>
      </c>
      <c r="R251" s="39">
        <f>$AK$5</f>
        <v>3.0024635741202643E+17</v>
      </c>
      <c r="S251" s="39">
        <f>$AJ$5</f>
        <v>4210038387792135</v>
      </c>
      <c r="T251" s="39">
        <f>$AI$5</f>
        <v>59732129675791</v>
      </c>
      <c r="U251" s="39">
        <f>$AH$5</f>
        <v>859047860295</v>
      </c>
      <c r="V251" s="39">
        <f>$AG$5</f>
        <v>12545691535</v>
      </c>
      <c r="W251" s="39">
        <f>$AF$5</f>
        <v>186368535</v>
      </c>
      <c r="X251" s="39">
        <f>$AE$5</f>
        <v>2820151</v>
      </c>
    </row>
    <row r="252" spans="12:25">
      <c r="L252" s="39">
        <f>$AP$5</f>
        <v>6.2701584820619147E+26</v>
      </c>
      <c r="M252" s="39">
        <f>$AO$5</f>
        <v>8.4708966672821023E+24</v>
      </c>
      <c r="N252" s="39">
        <f>$AN$5</f>
        <v>1.1503166289706361E+23</v>
      </c>
      <c r="O252" s="39">
        <f>$AM$5</f>
        <v>1.5716684413122047E+21</v>
      </c>
      <c r="P252" s="39">
        <f>$AL$5</f>
        <v>2.162994034885931E+19</v>
      </c>
      <c r="Q252" s="39">
        <f>$AK$5</f>
        <v>3.0024635741202643E+17</v>
      </c>
      <c r="R252" s="39">
        <f>$AJ$5</f>
        <v>4210038387792135</v>
      </c>
      <c r="S252" s="39">
        <f>$AI$5</f>
        <v>59732129675791</v>
      </c>
      <c r="T252" s="39">
        <f>$AH$5</f>
        <v>859047860295</v>
      </c>
      <c r="U252" s="39">
        <f>$AG$5</f>
        <v>12545691535</v>
      </c>
      <c r="V252" s="39">
        <f>$AF$5</f>
        <v>186368535</v>
      </c>
      <c r="W252" s="39">
        <f>$AE$5</f>
        <v>2820151</v>
      </c>
      <c r="X252" s="39">
        <f>$AD$5</f>
        <v>43515</v>
      </c>
    </row>
    <row r="253" spans="12:25">
      <c r="L253" s="39">
        <f>$AO$5</f>
        <v>8.4708966672821023E+24</v>
      </c>
      <c r="M253" s="39">
        <f>$AN$5</f>
        <v>1.1503166289706361E+23</v>
      </c>
      <c r="N253" s="39">
        <f>$AM$5</f>
        <v>1.5716684413122047E+21</v>
      </c>
      <c r="O253" s="39">
        <f>$AL$5</f>
        <v>2.162994034885931E+19</v>
      </c>
      <c r="P253" s="39">
        <f>$AK$5</f>
        <v>3.0024635741202643E+17</v>
      </c>
      <c r="Q253" s="39">
        <f>$AJ$5</f>
        <v>4210038387792135</v>
      </c>
      <c r="R253" s="39">
        <f>$AI$5</f>
        <v>59732129675791</v>
      </c>
      <c r="S253" s="39">
        <f>$AH$5</f>
        <v>859047860295</v>
      </c>
      <c r="T253" s="39">
        <f>$AG$5</f>
        <v>12545691535</v>
      </c>
      <c r="U253" s="39">
        <f>$AF$5</f>
        <v>186368535</v>
      </c>
      <c r="V253" s="39">
        <f>$AE$5</f>
        <v>2820151</v>
      </c>
      <c r="W253" s="39">
        <f>$AD$5</f>
        <v>43515</v>
      </c>
      <c r="X253" s="39">
        <f>$AC$5</f>
        <v>685</v>
      </c>
    </row>
    <row r="254" spans="12:25">
      <c r="L254" s="39">
        <f>$AN$5</f>
        <v>1.1503166289706361E+23</v>
      </c>
      <c r="M254" s="39">
        <f>$AM$5</f>
        <v>1.5716684413122047E+21</v>
      </c>
      <c r="N254" s="39">
        <f>$AL$5</f>
        <v>2.162994034885931E+19</v>
      </c>
      <c r="O254" s="39">
        <f>$AK$5</f>
        <v>3.0024635741202643E+17</v>
      </c>
      <c r="P254" s="39">
        <f>$AJ$5</f>
        <v>4210038387792135</v>
      </c>
      <c r="Q254" s="39">
        <f>$AI$5</f>
        <v>59732129675791</v>
      </c>
      <c r="R254" s="39">
        <f>$AH$5</f>
        <v>859047860295</v>
      </c>
      <c r="S254" s="39">
        <f>$AG$5</f>
        <v>12545691535</v>
      </c>
      <c r="T254" s="39">
        <f>$AF$5</f>
        <v>186368535</v>
      </c>
      <c r="U254" s="39">
        <f>$AE$5</f>
        <v>2820151</v>
      </c>
      <c r="V254" s="39">
        <f>$AD$5</f>
        <v>43515</v>
      </c>
      <c r="W254" s="39">
        <f>$AC$5</f>
        <v>685</v>
      </c>
      <c r="X254" s="39">
        <f>$AC$2</f>
        <v>11</v>
      </c>
    </row>
    <row r="255" spans="12:25">
      <c r="L255" s="39"/>
      <c r="M255" s="39"/>
      <c r="N255" s="39"/>
      <c r="O255" s="39"/>
      <c r="P255" s="39"/>
      <c r="Q255" s="39"/>
      <c r="R255" s="39"/>
      <c r="S255" s="39"/>
      <c r="T255" s="39"/>
      <c r="U255" s="39"/>
      <c r="V255" s="39"/>
      <c r="W255" s="39"/>
      <c r="X255" s="39"/>
    </row>
    <row r="256" spans="12:25">
      <c r="L256" s="39"/>
      <c r="M256" s="39"/>
      <c r="N256" s="39"/>
      <c r="O256" s="39"/>
      <c r="P256" s="39"/>
      <c r="Q256" s="39"/>
      <c r="R256" s="39"/>
      <c r="S256" s="39"/>
      <c r="T256" s="39"/>
      <c r="U256" s="39"/>
      <c r="V256" s="39"/>
      <c r="W256" s="39"/>
      <c r="X256" s="39"/>
    </row>
    <row r="257" spans="12:25">
      <c r="L257" s="39">
        <f>$AZ$5</f>
        <v>3.6297512399329361E+45</v>
      </c>
      <c r="M257" s="39">
        <f>$AY$5</f>
        <v>4.7884147900470993E+43</v>
      </c>
      <c r="N257" s="39">
        <f>$AX$5</f>
        <v>6.3242912419945786E+41</v>
      </c>
      <c r="O257" s="39">
        <f>$AW$5</f>
        <v>8.3638183359412491E+39</v>
      </c>
      <c r="P257" s="39">
        <f>$AV$5</f>
        <v>1.1077700566821677E+38</v>
      </c>
      <c r="Q257" s="39">
        <f>$AU$5</f>
        <v>1.4697437693587362E+36</v>
      </c>
      <c r="R257" s="39">
        <f>$AT$5</f>
        <v>1.9538613311576207E+34</v>
      </c>
      <c r="S257" s="39">
        <f>$AS$5</f>
        <v>2.6034054115613975E+32</v>
      </c>
      <c r="T257" s="39">
        <f>$AR$5</f>
        <v>3.4781605591867382E+30</v>
      </c>
      <c r="U257" s="63">
        <f>$BM$5</f>
        <v>1.2130612287806382E+24</v>
      </c>
      <c r="V257" s="39">
        <f>$AP$5</f>
        <v>6.2701584820619147E+26</v>
      </c>
      <c r="W257" s="39">
        <f>$AO$5</f>
        <v>8.4708966672821023E+24</v>
      </c>
      <c r="X257" s="39">
        <f>$AN$5</f>
        <v>1.1503166289706361E+23</v>
      </c>
    </row>
    <row r="258" spans="12:25">
      <c r="L258" s="39">
        <f>$AY$5</f>
        <v>4.7884147900470993E+43</v>
      </c>
      <c r="M258" s="39">
        <f>$AX$5</f>
        <v>6.3242912419945786E+41</v>
      </c>
      <c r="N258" s="39">
        <f>$AW$5</f>
        <v>8.3638183359412491E+39</v>
      </c>
      <c r="O258" s="39">
        <f>$AV$5</f>
        <v>1.1077700566821677E+38</v>
      </c>
      <c r="P258" s="39">
        <f>$AU$5</f>
        <v>1.4697437693587362E+36</v>
      </c>
      <c r="Q258" s="39">
        <f>$AT$5</f>
        <v>1.9538613311576207E+34</v>
      </c>
      <c r="R258" s="39">
        <f>$AS$5</f>
        <v>2.6034054115613975E+32</v>
      </c>
      <c r="S258" s="39">
        <f>$AR$5</f>
        <v>3.4781605591867382E+30</v>
      </c>
      <c r="T258" s="39">
        <f>$AQ$5</f>
        <v>4.6613881837492098E+28</v>
      </c>
      <c r="U258" s="63">
        <f>$BL$5</f>
        <v>1.6483612613248043E+22</v>
      </c>
      <c r="V258" s="39">
        <f>$AO$5</f>
        <v>8.4708966672821023E+24</v>
      </c>
      <c r="W258" s="39">
        <f>$AN$5</f>
        <v>1.1503166289706361E+23</v>
      </c>
      <c r="X258" s="39">
        <f>$AM$5</f>
        <v>1.5716684413122047E+21</v>
      </c>
    </row>
    <row r="259" spans="12:25">
      <c r="L259" s="39">
        <f>$AX$5</f>
        <v>6.3242912419945786E+41</v>
      </c>
      <c r="M259" s="39">
        <f>$AW$5</f>
        <v>8.3638183359412491E+39</v>
      </c>
      <c r="N259" s="39">
        <f>$AV$5</f>
        <v>1.1077700566821677E+38</v>
      </c>
      <c r="O259" s="39">
        <f>$AU$5</f>
        <v>1.4697437693587362E+36</v>
      </c>
      <c r="P259" s="39">
        <f>$AT$5</f>
        <v>1.9538613311576207E+34</v>
      </c>
      <c r="Q259" s="39">
        <f>$AS$5</f>
        <v>2.6034054115613975E+32</v>
      </c>
      <c r="R259" s="39">
        <f>$AR$5</f>
        <v>3.4781605591867382E+30</v>
      </c>
      <c r="S259" s="39">
        <f>$AQ$5</f>
        <v>4.6613881837492098E+28</v>
      </c>
      <c r="T259" s="39">
        <f>$AP$5</f>
        <v>6.2701584820619147E+26</v>
      </c>
      <c r="U259" s="63">
        <f>$BK$5</f>
        <v>2.2533742029544515E+20</v>
      </c>
      <c r="V259" s="39">
        <f>$AN$5</f>
        <v>1.1503166289706361E+23</v>
      </c>
      <c r="W259" s="39">
        <f>$AM$5</f>
        <v>1.5716684413122047E+21</v>
      </c>
      <c r="X259" s="39">
        <f>$AL$5</f>
        <v>2.162994034885931E+19</v>
      </c>
    </row>
    <row r="260" spans="12:25">
      <c r="L260" s="39">
        <f>$AW$5</f>
        <v>8.3638183359412491E+39</v>
      </c>
      <c r="M260" s="39">
        <f>$AV$5</f>
        <v>1.1077700566821677E+38</v>
      </c>
      <c r="N260" s="39">
        <f>$AU$5</f>
        <v>1.4697437693587362E+36</v>
      </c>
      <c r="O260" s="39">
        <f>$AT$5</f>
        <v>1.9538613311576207E+34</v>
      </c>
      <c r="P260" s="39">
        <f>$AS$5</f>
        <v>2.6034054115613975E+32</v>
      </c>
      <c r="Q260" s="39">
        <f>$AR$5</f>
        <v>3.4781605591867382E+30</v>
      </c>
      <c r="R260" s="39">
        <f>$AQ$5</f>
        <v>4.6613881837492098E+28</v>
      </c>
      <c r="S260" s="39">
        <f>$AP$5</f>
        <v>6.2701584820619147E+26</v>
      </c>
      <c r="T260" s="39">
        <f>$AO$5</f>
        <v>8.4708966672821023E+24</v>
      </c>
      <c r="U260" s="63">
        <f>$BJ$5</f>
        <v>3.1024417127888937E+18</v>
      </c>
      <c r="V260" s="39">
        <f>$AM$5</f>
        <v>1.5716684413122047E+21</v>
      </c>
      <c r="W260" s="39">
        <f>$AL$5</f>
        <v>2.162994034885931E+19</v>
      </c>
      <c r="X260" s="39">
        <f>$AK$5</f>
        <v>3.0024635741202643E+17</v>
      </c>
    </row>
    <row r="261" spans="12:25">
      <c r="L261" s="39">
        <f>$AV$5</f>
        <v>1.1077700566821677E+38</v>
      </c>
      <c r="M261" s="39">
        <f>$AU$5</f>
        <v>1.4697437693587362E+36</v>
      </c>
      <c r="N261" s="39">
        <f>$AT$5</f>
        <v>1.9538613311576207E+34</v>
      </c>
      <c r="O261" s="39">
        <f>$AS$5</f>
        <v>2.6034054115613975E+32</v>
      </c>
      <c r="P261" s="39">
        <f>$AR$5</f>
        <v>3.4781605591867382E+30</v>
      </c>
      <c r="Q261" s="39">
        <f>$AQ$5</f>
        <v>4.6613881837492098E+28</v>
      </c>
      <c r="R261" s="39">
        <f>$AP$5</f>
        <v>6.2701584820619147E+26</v>
      </c>
      <c r="S261" s="39">
        <f>$AO$5</f>
        <v>8.4708966672821023E+24</v>
      </c>
      <c r="T261" s="39">
        <f>$AN$5</f>
        <v>1.1503166289706361E+23</v>
      </c>
      <c r="U261" s="63">
        <f>$BI$5</f>
        <v>4.3074374358992288E+16</v>
      </c>
      <c r="V261" s="39">
        <f>$AL$5</f>
        <v>2.162994034885931E+19</v>
      </c>
      <c r="W261" s="39">
        <f>$AK$5</f>
        <v>3.0024635741202643E+17</v>
      </c>
      <c r="X261" s="39">
        <f>$AJ$5</f>
        <v>4210038387792135</v>
      </c>
    </row>
    <row r="262" spans="12:25">
      <c r="L262" s="39">
        <f>$AU$5</f>
        <v>1.4697437693587362E+36</v>
      </c>
      <c r="M262" s="39">
        <f>$AT$5</f>
        <v>1.9538613311576207E+34</v>
      </c>
      <c r="N262" s="39">
        <f>$AS$5</f>
        <v>2.6034054115613975E+32</v>
      </c>
      <c r="O262" s="39">
        <f>$AR$5</f>
        <v>3.4781605591867382E+30</v>
      </c>
      <c r="P262" s="39">
        <f>$AQ$5</f>
        <v>4.6613881837492098E+28</v>
      </c>
      <c r="Q262" s="39">
        <f>$AP$5</f>
        <v>6.2701584820619147E+26</v>
      </c>
      <c r="R262" s="39">
        <f>$AO$5</f>
        <v>8.4708966672821023E+24</v>
      </c>
      <c r="S262" s="39">
        <f>$AN$5</f>
        <v>1.1503166289706361E+23</v>
      </c>
      <c r="T262" s="39">
        <f>$AM$5</f>
        <v>1.5716684413122047E+21</v>
      </c>
      <c r="U262" s="63">
        <f>$BH$5</f>
        <v>603964096749226</v>
      </c>
      <c r="V262" s="39">
        <f>$AK$5</f>
        <v>3.0024635741202643E+17</v>
      </c>
      <c r="W262" s="39">
        <f>$AJ$5</f>
        <v>4210038387792135</v>
      </c>
      <c r="X262" s="39">
        <f>$AI$5</f>
        <v>59732129675791</v>
      </c>
    </row>
    <row r="263" spans="12:25">
      <c r="L263" s="39">
        <f>$AT$5</f>
        <v>1.9538613311576207E+34</v>
      </c>
      <c r="M263" s="39">
        <f>$AS$5</f>
        <v>2.6034054115613975E+32</v>
      </c>
      <c r="N263" s="39">
        <f>$AR$5</f>
        <v>3.4781605591867382E+30</v>
      </c>
      <c r="O263" s="39">
        <f>$AQ$5</f>
        <v>4.6613881837492098E+28</v>
      </c>
      <c r="P263" s="39">
        <f>$AP$5</f>
        <v>6.2701584820619147E+26</v>
      </c>
      <c r="Q263" s="39">
        <f>$AO$5</f>
        <v>8.4708966672821023E+24</v>
      </c>
      <c r="R263" s="39">
        <f>$AN$5</f>
        <v>1.1503166289706361E+23</v>
      </c>
      <c r="S263" s="39">
        <f>$AM$5</f>
        <v>1.5716684413122047E+21</v>
      </c>
      <c r="T263" s="39">
        <f>$AL$5</f>
        <v>2.162994034885931E+19</v>
      </c>
      <c r="U263" s="63">
        <f>$BG$5</f>
        <v>8565991486948</v>
      </c>
      <c r="V263" s="39">
        <f>$AJ$5</f>
        <v>4210038387792135</v>
      </c>
      <c r="W263" s="39">
        <f>$AI$5</f>
        <v>59732129675791</v>
      </c>
      <c r="X263" s="39">
        <f>$AH$5</f>
        <v>859047860295</v>
      </c>
    </row>
    <row r="264" spans="12:25">
      <c r="L264" s="39">
        <f>$AS$5</f>
        <v>2.6034054115613975E+32</v>
      </c>
      <c r="M264" s="39">
        <f>$AR$5</f>
        <v>3.4781605591867382E+30</v>
      </c>
      <c r="N264" s="39">
        <f>$AQ$5</f>
        <v>4.6613881837492098E+28</v>
      </c>
      <c r="O264" s="39">
        <f>$AP$5</f>
        <v>6.2701584820619147E+26</v>
      </c>
      <c r="P264" s="39">
        <f>$AO$5</f>
        <v>8.4708966672821023E+24</v>
      </c>
      <c r="Q264" s="39">
        <f>$AN$5</f>
        <v>1.1503166289706361E+23</v>
      </c>
      <c r="R264" s="39">
        <f>$AM$5</f>
        <v>1.5716684413122047E+21</v>
      </c>
      <c r="S264" s="39">
        <f>$AL$5</f>
        <v>2.162994034885931E+19</v>
      </c>
      <c r="T264" s="39">
        <f>$AK$5</f>
        <v>3.0024635741202643E+17</v>
      </c>
      <c r="U264" s="63">
        <f>$BF$5</f>
        <v>123100393474</v>
      </c>
      <c r="V264" s="39">
        <f>$AI$5</f>
        <v>59732129675791</v>
      </c>
      <c r="W264" s="39">
        <f>$AH$5</f>
        <v>859047860295</v>
      </c>
      <c r="X264" s="39">
        <f>$AG$5</f>
        <v>12545691535</v>
      </c>
    </row>
    <row r="265" spans="12:25">
      <c r="L265" s="39">
        <f>$AR$5</f>
        <v>3.4781605591867382E+30</v>
      </c>
      <c r="M265" s="39">
        <f>$AQ$5</f>
        <v>4.6613881837492098E+28</v>
      </c>
      <c r="N265" s="39">
        <f>$AP$5</f>
        <v>6.2701584820619147E+26</v>
      </c>
      <c r="O265" s="39">
        <f>$AO$5</f>
        <v>8.4708966672821023E+24</v>
      </c>
      <c r="P265" s="39">
        <f>$AN$5</f>
        <v>1.1503166289706361E+23</v>
      </c>
      <c r="Q265" s="39">
        <f>$AM$5</f>
        <v>1.5716684413122047E+21</v>
      </c>
      <c r="R265" s="39">
        <f>$AL$5</f>
        <v>2.162994034885931E+19</v>
      </c>
      <c r="S265" s="39">
        <f>$AK$5</f>
        <v>3.0024635741202643E+17</v>
      </c>
      <c r="T265" s="39">
        <f>$AJ$5</f>
        <v>4210038387792135</v>
      </c>
      <c r="U265" s="63">
        <f>$BE$5</f>
        <v>1795576924</v>
      </c>
      <c r="V265" s="39">
        <f>$AH$5</f>
        <v>859047860295</v>
      </c>
      <c r="W265" s="39">
        <f>$AG$5</f>
        <v>12545691535</v>
      </c>
      <c r="X265" s="39">
        <f>$AF$5</f>
        <v>186368535</v>
      </c>
    </row>
    <row r="266" spans="12:25">
      <c r="L266" s="39">
        <f>$AQ$5</f>
        <v>4.6613881837492098E+28</v>
      </c>
      <c r="M266" s="39">
        <f>$AP$5</f>
        <v>6.2701584820619147E+26</v>
      </c>
      <c r="N266" s="39">
        <f>$AO$5</f>
        <v>8.4708966672821023E+24</v>
      </c>
      <c r="O266" s="39">
        <f>$AN$5</f>
        <v>1.1503166289706361E+23</v>
      </c>
      <c r="P266" s="39">
        <f>$AM$5</f>
        <v>1.5716684413122047E+21</v>
      </c>
      <c r="Q266" s="39">
        <f>$AL$5</f>
        <v>2.162994034885931E+19</v>
      </c>
      <c r="R266" s="39">
        <f>$AK$5</f>
        <v>3.0024635741202643E+17</v>
      </c>
      <c r="S266" s="39">
        <f>$AJ$5</f>
        <v>4210038387792135</v>
      </c>
      <c r="T266" s="39">
        <f>$AI$5</f>
        <v>59732129675791</v>
      </c>
      <c r="U266" s="63">
        <f>$BD$5</f>
        <v>26626546</v>
      </c>
      <c r="V266" s="39">
        <f>$AG$5</f>
        <v>12545691535</v>
      </c>
      <c r="W266" s="39">
        <f>$AF$5</f>
        <v>186368535</v>
      </c>
      <c r="X266" s="39">
        <f>$AE$5</f>
        <v>2820151</v>
      </c>
    </row>
    <row r="267" spans="12:25">
      <c r="L267" s="39">
        <f>$AP$5</f>
        <v>6.2701584820619147E+26</v>
      </c>
      <c r="M267" s="39">
        <f>$AO$5</f>
        <v>8.4708966672821023E+24</v>
      </c>
      <c r="N267" s="39">
        <f>$AN$5</f>
        <v>1.1503166289706361E+23</v>
      </c>
      <c r="O267" s="39">
        <f>$AM$5</f>
        <v>1.5716684413122047E+21</v>
      </c>
      <c r="P267" s="39">
        <f>$AL$5</f>
        <v>2.162994034885931E+19</v>
      </c>
      <c r="Q267" s="39">
        <f>$AK$5</f>
        <v>3.0024635741202643E+17</v>
      </c>
      <c r="R267" s="39">
        <f>$AJ$5</f>
        <v>4210038387792135</v>
      </c>
      <c r="S267" s="39">
        <f>$AI$5</f>
        <v>59732129675791</v>
      </c>
      <c r="T267" s="39">
        <f>$AH$5</f>
        <v>859047860295</v>
      </c>
      <c r="U267" s="63">
        <f>$BC$5</f>
        <v>401968</v>
      </c>
      <c r="V267" s="39">
        <f>$AF$5</f>
        <v>186368535</v>
      </c>
      <c r="W267" s="39">
        <f>$AE$5</f>
        <v>2820151</v>
      </c>
      <c r="X267" s="39">
        <f>$AD$5</f>
        <v>43515</v>
      </c>
    </row>
    <row r="268" spans="12:25">
      <c r="L268" s="39">
        <f>$AO$5</f>
        <v>8.4708966672821023E+24</v>
      </c>
      <c r="M268" s="39">
        <f>$AN$5</f>
        <v>1.1503166289706361E+23</v>
      </c>
      <c r="N268" s="39">
        <f>$AM$5</f>
        <v>1.5716684413122047E+21</v>
      </c>
      <c r="O268" s="39">
        <f>$AL$5</f>
        <v>2.162994034885931E+19</v>
      </c>
      <c r="P268" s="39">
        <f>$AK$5</f>
        <v>3.0024635741202643E+17</v>
      </c>
      <c r="Q268" s="39">
        <f>$AJ$5</f>
        <v>4210038387792135</v>
      </c>
      <c r="R268" s="39">
        <f>$AI$5</f>
        <v>59732129675791</v>
      </c>
      <c r="S268" s="39">
        <f>$AH$5</f>
        <v>859047860295</v>
      </c>
      <c r="T268" s="39">
        <f>$AG$5</f>
        <v>12545691535</v>
      </c>
      <c r="U268" s="63">
        <f>$BB$5</f>
        <v>6184</v>
      </c>
      <c r="V268" s="39">
        <f>$AE$5</f>
        <v>2820151</v>
      </c>
      <c r="W268" s="39">
        <f>$AD$5</f>
        <v>43515</v>
      </c>
      <c r="X268" s="39">
        <f>$AC$5</f>
        <v>685</v>
      </c>
    </row>
    <row r="269" spans="12:25" ht="15.75" thickBot="1">
      <c r="L269" s="70">
        <f>$AN$5</f>
        <v>1.1503166289706361E+23</v>
      </c>
      <c r="M269" s="70">
        <f>$AM$5</f>
        <v>1.5716684413122047E+21</v>
      </c>
      <c r="N269" s="70">
        <f>$AL$5</f>
        <v>2.162994034885931E+19</v>
      </c>
      <c r="O269" s="70">
        <f>$AK$5</f>
        <v>3.0024635741202643E+17</v>
      </c>
      <c r="P269" s="70">
        <f>$AJ$5</f>
        <v>4210038387792135</v>
      </c>
      <c r="Q269" s="70">
        <f>$AI$5</f>
        <v>59732129675791</v>
      </c>
      <c r="R269" s="70">
        <f>$AH$5</f>
        <v>859047860295</v>
      </c>
      <c r="S269" s="70">
        <f>$AG$5</f>
        <v>12545691535</v>
      </c>
      <c r="T269" s="70">
        <f>$AF$5</f>
        <v>186368535</v>
      </c>
      <c r="U269" s="71">
        <f>$BA$5</f>
        <v>97</v>
      </c>
      <c r="V269" s="70">
        <f>$AD$5</f>
        <v>43515</v>
      </c>
      <c r="W269" s="70">
        <f>$AC$5</f>
        <v>685</v>
      </c>
      <c r="X269" s="70">
        <f>$AC$2</f>
        <v>11</v>
      </c>
      <c r="Y269" s="16" t="str">
        <f>[1]!xDiv([1]!xMatDet(L257:X269),[1]!xMatDet(L270:X282))</f>
        <v>5.10488408086413878060591667046</v>
      </c>
    </row>
    <row r="270" spans="12:25">
      <c r="L270" s="39">
        <f>$AZ$5</f>
        <v>3.6297512399329361E+45</v>
      </c>
      <c r="M270" s="39">
        <f>$AY$5</f>
        <v>4.7884147900470993E+43</v>
      </c>
      <c r="N270" s="39">
        <f>$AX$5</f>
        <v>6.3242912419945786E+41</v>
      </c>
      <c r="O270" s="39">
        <f>$AW$5</f>
        <v>8.3638183359412491E+39</v>
      </c>
      <c r="P270" s="39">
        <f>$AV$5</f>
        <v>1.1077700566821677E+38</v>
      </c>
      <c r="Q270" s="39">
        <f>$AU$5</f>
        <v>1.4697437693587362E+36</v>
      </c>
      <c r="R270" s="39">
        <f>$AT$5</f>
        <v>1.9538613311576207E+34</v>
      </c>
      <c r="S270" s="39">
        <f>$AS$5</f>
        <v>2.6034054115613975E+32</v>
      </c>
      <c r="T270" s="39">
        <f>$AR$5</f>
        <v>3.4781605591867382E+30</v>
      </c>
      <c r="U270" s="39">
        <f>$AQ$5</f>
        <v>4.6613881837492098E+28</v>
      </c>
      <c r="V270" s="39">
        <f>$AP$5</f>
        <v>6.2701584820619147E+26</v>
      </c>
      <c r="W270" s="39">
        <f>$AO$5</f>
        <v>8.4708966672821023E+24</v>
      </c>
      <c r="X270" s="39">
        <f>$AN$5</f>
        <v>1.1503166289706361E+23</v>
      </c>
    </row>
    <row r="271" spans="12:25">
      <c r="L271" s="39">
        <f>$AY$5</f>
        <v>4.7884147900470993E+43</v>
      </c>
      <c r="M271" s="39">
        <f>$AX$5</f>
        <v>6.3242912419945786E+41</v>
      </c>
      <c r="N271" s="39">
        <f>$AW$5</f>
        <v>8.3638183359412491E+39</v>
      </c>
      <c r="O271" s="39">
        <f>$AV$5</f>
        <v>1.1077700566821677E+38</v>
      </c>
      <c r="P271" s="39">
        <f>$AU$5</f>
        <v>1.4697437693587362E+36</v>
      </c>
      <c r="Q271" s="39">
        <f>$AT$5</f>
        <v>1.9538613311576207E+34</v>
      </c>
      <c r="R271" s="39">
        <f>$AS$5</f>
        <v>2.6034054115613975E+32</v>
      </c>
      <c r="S271" s="39">
        <f>$AR$5</f>
        <v>3.4781605591867382E+30</v>
      </c>
      <c r="T271" s="39">
        <f>$AQ$5</f>
        <v>4.6613881837492098E+28</v>
      </c>
      <c r="U271" s="39">
        <f>$AP$5</f>
        <v>6.2701584820619147E+26</v>
      </c>
      <c r="V271" s="39">
        <f>$AO$5</f>
        <v>8.4708966672821023E+24</v>
      </c>
      <c r="W271" s="39">
        <f>$AN$5</f>
        <v>1.1503166289706361E+23</v>
      </c>
      <c r="X271" s="39">
        <f>$AM$5</f>
        <v>1.5716684413122047E+21</v>
      </c>
    </row>
    <row r="272" spans="12:25">
      <c r="L272" s="39">
        <f>$AX$5</f>
        <v>6.3242912419945786E+41</v>
      </c>
      <c r="M272" s="39">
        <f>$AW$5</f>
        <v>8.3638183359412491E+39</v>
      </c>
      <c r="N272" s="39">
        <f>$AV$5</f>
        <v>1.1077700566821677E+38</v>
      </c>
      <c r="O272" s="39">
        <f>$AU$5</f>
        <v>1.4697437693587362E+36</v>
      </c>
      <c r="P272" s="39">
        <f>$AT$5</f>
        <v>1.9538613311576207E+34</v>
      </c>
      <c r="Q272" s="39">
        <f>$AS$5</f>
        <v>2.6034054115613975E+32</v>
      </c>
      <c r="R272" s="39">
        <f>$AR$5</f>
        <v>3.4781605591867382E+30</v>
      </c>
      <c r="S272" s="39">
        <f>$AQ$5</f>
        <v>4.6613881837492098E+28</v>
      </c>
      <c r="T272" s="39">
        <f>$AP$5</f>
        <v>6.2701584820619147E+26</v>
      </c>
      <c r="U272" s="39">
        <f>$AO$5</f>
        <v>8.4708966672821023E+24</v>
      </c>
      <c r="V272" s="39">
        <f>$AN$5</f>
        <v>1.1503166289706361E+23</v>
      </c>
      <c r="W272" s="39">
        <f>$AM$5</f>
        <v>1.5716684413122047E+21</v>
      </c>
      <c r="X272" s="39">
        <f>$AL$5</f>
        <v>2.162994034885931E+19</v>
      </c>
    </row>
    <row r="273" spans="12:24">
      <c r="L273" s="39">
        <f>$AW$5</f>
        <v>8.3638183359412491E+39</v>
      </c>
      <c r="M273" s="39">
        <f>$AV$5</f>
        <v>1.1077700566821677E+38</v>
      </c>
      <c r="N273" s="39">
        <f>$AU$5</f>
        <v>1.4697437693587362E+36</v>
      </c>
      <c r="O273" s="39">
        <f>$AT$5</f>
        <v>1.9538613311576207E+34</v>
      </c>
      <c r="P273" s="39">
        <f>$AS$5</f>
        <v>2.6034054115613975E+32</v>
      </c>
      <c r="Q273" s="39">
        <f>$AR$5</f>
        <v>3.4781605591867382E+30</v>
      </c>
      <c r="R273" s="39">
        <f>$AQ$5</f>
        <v>4.6613881837492098E+28</v>
      </c>
      <c r="S273" s="39">
        <f>$AP$5</f>
        <v>6.2701584820619147E+26</v>
      </c>
      <c r="T273" s="39">
        <f>$AO$5</f>
        <v>8.4708966672821023E+24</v>
      </c>
      <c r="U273" s="39">
        <f>$AN$5</f>
        <v>1.1503166289706361E+23</v>
      </c>
      <c r="V273" s="39">
        <f>$AM$5</f>
        <v>1.5716684413122047E+21</v>
      </c>
      <c r="W273" s="39">
        <f>$AL$5</f>
        <v>2.162994034885931E+19</v>
      </c>
      <c r="X273" s="39">
        <f>$AK$5</f>
        <v>3.0024635741202643E+17</v>
      </c>
    </row>
    <row r="274" spans="12:24">
      <c r="L274" s="39">
        <f>$AV$5</f>
        <v>1.1077700566821677E+38</v>
      </c>
      <c r="M274" s="39">
        <f>$AU$5</f>
        <v>1.4697437693587362E+36</v>
      </c>
      <c r="N274" s="39">
        <f>$AT$5</f>
        <v>1.9538613311576207E+34</v>
      </c>
      <c r="O274" s="39">
        <f>$AS$5</f>
        <v>2.6034054115613975E+32</v>
      </c>
      <c r="P274" s="39">
        <f>$AR$5</f>
        <v>3.4781605591867382E+30</v>
      </c>
      <c r="Q274" s="39">
        <f>$AQ$5</f>
        <v>4.6613881837492098E+28</v>
      </c>
      <c r="R274" s="39">
        <f>$AP$5</f>
        <v>6.2701584820619147E+26</v>
      </c>
      <c r="S274" s="39">
        <f>$AO$5</f>
        <v>8.4708966672821023E+24</v>
      </c>
      <c r="T274" s="39">
        <f>$AN$5</f>
        <v>1.1503166289706361E+23</v>
      </c>
      <c r="U274" s="39">
        <f>$AM$5</f>
        <v>1.5716684413122047E+21</v>
      </c>
      <c r="V274" s="39">
        <f>$AL$5</f>
        <v>2.162994034885931E+19</v>
      </c>
      <c r="W274" s="39">
        <f>$AK$5</f>
        <v>3.0024635741202643E+17</v>
      </c>
      <c r="X274" s="39">
        <f>$AJ$5</f>
        <v>4210038387792135</v>
      </c>
    </row>
    <row r="275" spans="12:24">
      <c r="L275" s="39">
        <f>$AU$5</f>
        <v>1.4697437693587362E+36</v>
      </c>
      <c r="M275" s="39">
        <f>$AT$5</f>
        <v>1.9538613311576207E+34</v>
      </c>
      <c r="N275" s="39">
        <f>$AS$5</f>
        <v>2.6034054115613975E+32</v>
      </c>
      <c r="O275" s="39">
        <f>$AR$5</f>
        <v>3.4781605591867382E+30</v>
      </c>
      <c r="P275" s="39">
        <f>$AQ$5</f>
        <v>4.6613881837492098E+28</v>
      </c>
      <c r="Q275" s="39">
        <f>$AP$5</f>
        <v>6.2701584820619147E+26</v>
      </c>
      <c r="R275" s="39">
        <f>$AO$5</f>
        <v>8.4708966672821023E+24</v>
      </c>
      <c r="S275" s="39">
        <f>$AN$5</f>
        <v>1.1503166289706361E+23</v>
      </c>
      <c r="T275" s="39">
        <f>$AM$5</f>
        <v>1.5716684413122047E+21</v>
      </c>
      <c r="U275" s="39">
        <f>$AL$5</f>
        <v>2.162994034885931E+19</v>
      </c>
      <c r="V275" s="39">
        <f>$AK$5</f>
        <v>3.0024635741202643E+17</v>
      </c>
      <c r="W275" s="39">
        <f>$AJ$5</f>
        <v>4210038387792135</v>
      </c>
      <c r="X275" s="39">
        <f>$AI$5</f>
        <v>59732129675791</v>
      </c>
    </row>
    <row r="276" spans="12:24">
      <c r="L276" s="39">
        <f>$AT$5</f>
        <v>1.9538613311576207E+34</v>
      </c>
      <c r="M276" s="39">
        <f>$AS$5</f>
        <v>2.6034054115613975E+32</v>
      </c>
      <c r="N276" s="39">
        <f>$AR$5</f>
        <v>3.4781605591867382E+30</v>
      </c>
      <c r="O276" s="39">
        <f>$AQ$5</f>
        <v>4.6613881837492098E+28</v>
      </c>
      <c r="P276" s="39">
        <f>$AP$5</f>
        <v>6.2701584820619147E+26</v>
      </c>
      <c r="Q276" s="39">
        <f>$AO$5</f>
        <v>8.4708966672821023E+24</v>
      </c>
      <c r="R276" s="39">
        <f>$AN$5</f>
        <v>1.1503166289706361E+23</v>
      </c>
      <c r="S276" s="39">
        <f>$AM$5</f>
        <v>1.5716684413122047E+21</v>
      </c>
      <c r="T276" s="39">
        <f>$AL$5</f>
        <v>2.162994034885931E+19</v>
      </c>
      <c r="U276" s="39">
        <f>$AK$5</f>
        <v>3.0024635741202643E+17</v>
      </c>
      <c r="V276" s="39">
        <f>$AJ$5</f>
        <v>4210038387792135</v>
      </c>
      <c r="W276" s="39">
        <f>$AI$5</f>
        <v>59732129675791</v>
      </c>
      <c r="X276" s="39">
        <f>$AH$5</f>
        <v>859047860295</v>
      </c>
    </row>
    <row r="277" spans="12:24">
      <c r="L277" s="39">
        <f>$AS$5</f>
        <v>2.6034054115613975E+32</v>
      </c>
      <c r="M277" s="39">
        <f>$AR$5</f>
        <v>3.4781605591867382E+30</v>
      </c>
      <c r="N277" s="39">
        <f>$AQ$5</f>
        <v>4.6613881837492098E+28</v>
      </c>
      <c r="O277" s="39">
        <f>$AP$5</f>
        <v>6.2701584820619147E+26</v>
      </c>
      <c r="P277" s="39">
        <f>$AO$5</f>
        <v>8.4708966672821023E+24</v>
      </c>
      <c r="Q277" s="39">
        <f>$AN$5</f>
        <v>1.1503166289706361E+23</v>
      </c>
      <c r="R277" s="39">
        <f>$AM$5</f>
        <v>1.5716684413122047E+21</v>
      </c>
      <c r="S277" s="39">
        <f>$AL$5</f>
        <v>2.162994034885931E+19</v>
      </c>
      <c r="T277" s="39">
        <f>$AK$5</f>
        <v>3.0024635741202643E+17</v>
      </c>
      <c r="U277" s="39">
        <f>$AJ$5</f>
        <v>4210038387792135</v>
      </c>
      <c r="V277" s="39">
        <f>$AI$5</f>
        <v>59732129675791</v>
      </c>
      <c r="W277" s="39">
        <f>$AH$5</f>
        <v>859047860295</v>
      </c>
      <c r="X277" s="39">
        <f>$AG$5</f>
        <v>12545691535</v>
      </c>
    </row>
    <row r="278" spans="12:24">
      <c r="L278" s="39">
        <f>$AR$5</f>
        <v>3.4781605591867382E+30</v>
      </c>
      <c r="M278" s="39">
        <f>$AQ$5</f>
        <v>4.6613881837492098E+28</v>
      </c>
      <c r="N278" s="39">
        <f>$AP$5</f>
        <v>6.2701584820619147E+26</v>
      </c>
      <c r="O278" s="39">
        <f>$AO$5</f>
        <v>8.4708966672821023E+24</v>
      </c>
      <c r="P278" s="39">
        <f>$AN$5</f>
        <v>1.1503166289706361E+23</v>
      </c>
      <c r="Q278" s="39">
        <f>$AM$5</f>
        <v>1.5716684413122047E+21</v>
      </c>
      <c r="R278" s="39">
        <f>$AL$5</f>
        <v>2.162994034885931E+19</v>
      </c>
      <c r="S278" s="39">
        <f>$AK$5</f>
        <v>3.0024635741202643E+17</v>
      </c>
      <c r="T278" s="39">
        <f>$AJ$5</f>
        <v>4210038387792135</v>
      </c>
      <c r="U278" s="39">
        <f>$AI$5</f>
        <v>59732129675791</v>
      </c>
      <c r="V278" s="39">
        <f>$AH$5</f>
        <v>859047860295</v>
      </c>
      <c r="W278" s="39">
        <f>$AG$5</f>
        <v>12545691535</v>
      </c>
      <c r="X278" s="39">
        <f>$AF$5</f>
        <v>186368535</v>
      </c>
    </row>
    <row r="279" spans="12:24">
      <c r="L279" s="39">
        <f>$AQ$5</f>
        <v>4.6613881837492098E+28</v>
      </c>
      <c r="M279" s="39">
        <f>$AP$5</f>
        <v>6.2701584820619147E+26</v>
      </c>
      <c r="N279" s="39">
        <f>$AO$5</f>
        <v>8.4708966672821023E+24</v>
      </c>
      <c r="O279" s="39">
        <f>$AN$5</f>
        <v>1.1503166289706361E+23</v>
      </c>
      <c r="P279" s="39">
        <f>$AM$5</f>
        <v>1.5716684413122047E+21</v>
      </c>
      <c r="Q279" s="39">
        <f>$AL$5</f>
        <v>2.162994034885931E+19</v>
      </c>
      <c r="R279" s="39">
        <f>$AK$5</f>
        <v>3.0024635741202643E+17</v>
      </c>
      <c r="S279" s="39">
        <f>$AJ$5</f>
        <v>4210038387792135</v>
      </c>
      <c r="T279" s="39">
        <f>$AI$5</f>
        <v>59732129675791</v>
      </c>
      <c r="U279" s="39">
        <f>$AH$5</f>
        <v>859047860295</v>
      </c>
      <c r="V279" s="39">
        <f>$AG$5</f>
        <v>12545691535</v>
      </c>
      <c r="W279" s="39">
        <f>$AF$5</f>
        <v>186368535</v>
      </c>
      <c r="X279" s="39">
        <f>$AE$5</f>
        <v>2820151</v>
      </c>
    </row>
    <row r="280" spans="12:24">
      <c r="L280" s="39">
        <f>$AP$5</f>
        <v>6.2701584820619147E+26</v>
      </c>
      <c r="M280" s="39">
        <f>$AO$5</f>
        <v>8.4708966672821023E+24</v>
      </c>
      <c r="N280" s="39">
        <f>$AN$5</f>
        <v>1.1503166289706361E+23</v>
      </c>
      <c r="O280" s="39">
        <f>$AM$5</f>
        <v>1.5716684413122047E+21</v>
      </c>
      <c r="P280" s="39">
        <f>$AL$5</f>
        <v>2.162994034885931E+19</v>
      </c>
      <c r="Q280" s="39">
        <f>$AK$5</f>
        <v>3.0024635741202643E+17</v>
      </c>
      <c r="R280" s="39">
        <f>$AJ$5</f>
        <v>4210038387792135</v>
      </c>
      <c r="S280" s="39">
        <f>$AI$5</f>
        <v>59732129675791</v>
      </c>
      <c r="T280" s="39">
        <f>$AH$5</f>
        <v>859047860295</v>
      </c>
      <c r="U280" s="39">
        <f>$AG$5</f>
        <v>12545691535</v>
      </c>
      <c r="V280" s="39">
        <f>$AF$5</f>
        <v>186368535</v>
      </c>
      <c r="W280" s="39">
        <f>$AE$5</f>
        <v>2820151</v>
      </c>
      <c r="X280" s="39">
        <f>$AD$5</f>
        <v>43515</v>
      </c>
    </row>
    <row r="281" spans="12:24">
      <c r="L281" s="39">
        <f>$AO$5</f>
        <v>8.4708966672821023E+24</v>
      </c>
      <c r="M281" s="39">
        <f>$AN$5</f>
        <v>1.1503166289706361E+23</v>
      </c>
      <c r="N281" s="39">
        <f>$AM$5</f>
        <v>1.5716684413122047E+21</v>
      </c>
      <c r="O281" s="39">
        <f>$AL$5</f>
        <v>2.162994034885931E+19</v>
      </c>
      <c r="P281" s="39">
        <f>$AK$5</f>
        <v>3.0024635741202643E+17</v>
      </c>
      <c r="Q281" s="39">
        <f>$AJ$5</f>
        <v>4210038387792135</v>
      </c>
      <c r="R281" s="39">
        <f>$AI$5</f>
        <v>59732129675791</v>
      </c>
      <c r="S281" s="39">
        <f>$AH$5</f>
        <v>859047860295</v>
      </c>
      <c r="T281" s="39">
        <f>$AG$5</f>
        <v>12545691535</v>
      </c>
      <c r="U281" s="39">
        <f>$AF$5</f>
        <v>186368535</v>
      </c>
      <c r="V281" s="39">
        <f>$AE$5</f>
        <v>2820151</v>
      </c>
      <c r="W281" s="39">
        <f>$AD$5</f>
        <v>43515</v>
      </c>
      <c r="X281" s="39">
        <f>$AC$5</f>
        <v>685</v>
      </c>
    </row>
    <row r="282" spans="12:24">
      <c r="L282" s="39">
        <f>$AN$5</f>
        <v>1.1503166289706361E+23</v>
      </c>
      <c r="M282" s="39">
        <f>$AM$5</f>
        <v>1.5716684413122047E+21</v>
      </c>
      <c r="N282" s="39">
        <f>$AL$5</f>
        <v>2.162994034885931E+19</v>
      </c>
      <c r="O282" s="39">
        <f>$AK$5</f>
        <v>3.0024635741202643E+17</v>
      </c>
      <c r="P282" s="39">
        <f>$AJ$5</f>
        <v>4210038387792135</v>
      </c>
      <c r="Q282" s="39">
        <f>$AI$5</f>
        <v>59732129675791</v>
      </c>
      <c r="R282" s="39">
        <f>$AH$5</f>
        <v>859047860295</v>
      </c>
      <c r="S282" s="39">
        <f>$AG$5</f>
        <v>12545691535</v>
      </c>
      <c r="T282" s="39">
        <f>$AF$5</f>
        <v>186368535</v>
      </c>
      <c r="U282" s="39">
        <f>$AE$5</f>
        <v>2820151</v>
      </c>
      <c r="V282" s="39">
        <f>$AD$5</f>
        <v>43515</v>
      </c>
      <c r="W282" s="39">
        <f>$AC$5</f>
        <v>685</v>
      </c>
      <c r="X282" s="39">
        <f>$AC$2</f>
        <v>11</v>
      </c>
    </row>
    <row r="283" spans="12:24">
      <c r="L283" s="39"/>
      <c r="M283" s="39"/>
      <c r="N283" s="39"/>
      <c r="O283" s="39"/>
      <c r="P283" s="39"/>
      <c r="Q283" s="39"/>
      <c r="R283" s="39"/>
      <c r="S283" s="39"/>
      <c r="T283" s="39"/>
      <c r="U283" s="39"/>
      <c r="V283" s="39"/>
      <c r="W283" s="39"/>
      <c r="X283" s="39"/>
    </row>
    <row r="284" spans="12:24">
      <c r="L284" s="39"/>
      <c r="M284" s="39"/>
      <c r="N284" s="39"/>
      <c r="O284" s="39"/>
      <c r="P284" s="39"/>
      <c r="Q284" s="39"/>
      <c r="R284" s="39"/>
      <c r="S284" s="39"/>
      <c r="T284" s="39"/>
      <c r="U284" s="39"/>
      <c r="V284" s="39"/>
      <c r="W284" s="39"/>
      <c r="X284" s="39"/>
    </row>
    <row r="285" spans="12:24">
      <c r="L285" s="39">
        <f>$AZ$5</f>
        <v>3.6297512399329361E+45</v>
      </c>
      <c r="M285" s="39">
        <f>$AY$5</f>
        <v>4.7884147900470993E+43</v>
      </c>
      <c r="N285" s="39">
        <f>$AX$5</f>
        <v>6.3242912419945786E+41</v>
      </c>
      <c r="O285" s="39">
        <f>$AW$5</f>
        <v>8.3638183359412491E+39</v>
      </c>
      <c r="P285" s="39">
        <f>$AV$5</f>
        <v>1.1077700566821677E+38</v>
      </c>
      <c r="Q285" s="39">
        <f>$AU$5</f>
        <v>1.4697437693587362E+36</v>
      </c>
      <c r="R285" s="39">
        <f>$AT$5</f>
        <v>1.9538613311576207E+34</v>
      </c>
      <c r="S285" s="39">
        <f>$AS$5</f>
        <v>2.6034054115613975E+32</v>
      </c>
      <c r="T285" s="39">
        <f>$AR$5</f>
        <v>3.4781605591867382E+30</v>
      </c>
      <c r="U285" s="39">
        <f>$AQ$5</f>
        <v>4.6613881837492098E+28</v>
      </c>
      <c r="V285" s="63">
        <f>$BM$5</f>
        <v>1.2130612287806382E+24</v>
      </c>
      <c r="W285" s="39">
        <f>$AO$5</f>
        <v>8.4708966672821023E+24</v>
      </c>
      <c r="X285" s="39">
        <f>$AN$5</f>
        <v>1.1503166289706361E+23</v>
      </c>
    </row>
    <row r="286" spans="12:24">
      <c r="L286" s="39">
        <f>$AY$5</f>
        <v>4.7884147900470993E+43</v>
      </c>
      <c r="M286" s="39">
        <f>$AX$5</f>
        <v>6.3242912419945786E+41</v>
      </c>
      <c r="N286" s="39">
        <f>$AW$5</f>
        <v>8.3638183359412491E+39</v>
      </c>
      <c r="O286" s="39">
        <f>$AV$5</f>
        <v>1.1077700566821677E+38</v>
      </c>
      <c r="P286" s="39">
        <f>$AU$5</f>
        <v>1.4697437693587362E+36</v>
      </c>
      <c r="Q286" s="39">
        <f>$AT$5</f>
        <v>1.9538613311576207E+34</v>
      </c>
      <c r="R286" s="39">
        <f>$AS$5</f>
        <v>2.6034054115613975E+32</v>
      </c>
      <c r="S286" s="39">
        <f>$AR$5</f>
        <v>3.4781605591867382E+30</v>
      </c>
      <c r="T286" s="39">
        <f>$AQ$5</f>
        <v>4.6613881837492098E+28</v>
      </c>
      <c r="U286" s="39">
        <f>$AP$5</f>
        <v>6.2701584820619147E+26</v>
      </c>
      <c r="V286" s="63">
        <f>$BL$5</f>
        <v>1.6483612613248043E+22</v>
      </c>
      <c r="W286" s="39">
        <f>$AN$5</f>
        <v>1.1503166289706361E+23</v>
      </c>
      <c r="X286" s="39">
        <f>$AM$5</f>
        <v>1.5716684413122047E+21</v>
      </c>
    </row>
    <row r="287" spans="12:24">
      <c r="L287" s="39">
        <f>$AX$5</f>
        <v>6.3242912419945786E+41</v>
      </c>
      <c r="M287" s="39">
        <f>$AW$5</f>
        <v>8.3638183359412491E+39</v>
      </c>
      <c r="N287" s="39">
        <f>$AV$5</f>
        <v>1.1077700566821677E+38</v>
      </c>
      <c r="O287" s="39">
        <f>$AU$5</f>
        <v>1.4697437693587362E+36</v>
      </c>
      <c r="P287" s="39">
        <f>$AT$5</f>
        <v>1.9538613311576207E+34</v>
      </c>
      <c r="Q287" s="39">
        <f>$AS$5</f>
        <v>2.6034054115613975E+32</v>
      </c>
      <c r="R287" s="39">
        <f>$AR$5</f>
        <v>3.4781605591867382E+30</v>
      </c>
      <c r="S287" s="39">
        <f>$AQ$5</f>
        <v>4.6613881837492098E+28</v>
      </c>
      <c r="T287" s="39">
        <f>$AP$5</f>
        <v>6.2701584820619147E+26</v>
      </c>
      <c r="U287" s="39">
        <f>$AO$5</f>
        <v>8.4708966672821023E+24</v>
      </c>
      <c r="V287" s="63">
        <f>$BK$5</f>
        <v>2.2533742029544515E+20</v>
      </c>
      <c r="W287" s="39">
        <f>$AM$5</f>
        <v>1.5716684413122047E+21</v>
      </c>
      <c r="X287" s="39">
        <f>$AL$5</f>
        <v>2.162994034885931E+19</v>
      </c>
    </row>
    <row r="288" spans="12:24">
      <c r="L288" s="39">
        <f>$AW$5</f>
        <v>8.3638183359412491E+39</v>
      </c>
      <c r="M288" s="39">
        <f>$AV$5</f>
        <v>1.1077700566821677E+38</v>
      </c>
      <c r="N288" s="39">
        <f>$AU$5</f>
        <v>1.4697437693587362E+36</v>
      </c>
      <c r="O288" s="39">
        <f>$AT$5</f>
        <v>1.9538613311576207E+34</v>
      </c>
      <c r="P288" s="39">
        <f>$AS$5</f>
        <v>2.6034054115613975E+32</v>
      </c>
      <c r="Q288" s="39">
        <f>$AR$5</f>
        <v>3.4781605591867382E+30</v>
      </c>
      <c r="R288" s="39">
        <f>$AQ$5</f>
        <v>4.6613881837492098E+28</v>
      </c>
      <c r="S288" s="39">
        <f>$AP$5</f>
        <v>6.2701584820619147E+26</v>
      </c>
      <c r="T288" s="39">
        <f>$AO$5</f>
        <v>8.4708966672821023E+24</v>
      </c>
      <c r="U288" s="39">
        <f>$AN$5</f>
        <v>1.1503166289706361E+23</v>
      </c>
      <c r="V288" s="63">
        <f>$BJ$5</f>
        <v>3.1024417127888937E+18</v>
      </c>
      <c r="W288" s="39">
        <f>$AL$5</f>
        <v>2.162994034885931E+19</v>
      </c>
      <c r="X288" s="39">
        <f>$AK$5</f>
        <v>3.0024635741202643E+17</v>
      </c>
    </row>
    <row r="289" spans="12:25">
      <c r="L289" s="39">
        <f>$AV$5</f>
        <v>1.1077700566821677E+38</v>
      </c>
      <c r="M289" s="39">
        <f>$AU$5</f>
        <v>1.4697437693587362E+36</v>
      </c>
      <c r="N289" s="39">
        <f>$AT$5</f>
        <v>1.9538613311576207E+34</v>
      </c>
      <c r="O289" s="39">
        <f>$AS$5</f>
        <v>2.6034054115613975E+32</v>
      </c>
      <c r="P289" s="39">
        <f>$AR$5</f>
        <v>3.4781605591867382E+30</v>
      </c>
      <c r="Q289" s="39">
        <f>$AQ$5</f>
        <v>4.6613881837492098E+28</v>
      </c>
      <c r="R289" s="39">
        <f>$AP$5</f>
        <v>6.2701584820619147E+26</v>
      </c>
      <c r="S289" s="39">
        <f>$AO$5</f>
        <v>8.4708966672821023E+24</v>
      </c>
      <c r="T289" s="39">
        <f>$AN$5</f>
        <v>1.1503166289706361E+23</v>
      </c>
      <c r="U289" s="39">
        <f>$AM$5</f>
        <v>1.5716684413122047E+21</v>
      </c>
      <c r="V289" s="63">
        <f>$BI$5</f>
        <v>4.3074374358992288E+16</v>
      </c>
      <c r="W289" s="39">
        <f>$AK$5</f>
        <v>3.0024635741202643E+17</v>
      </c>
      <c r="X289" s="39">
        <f>$AJ$5</f>
        <v>4210038387792135</v>
      </c>
    </row>
    <row r="290" spans="12:25">
      <c r="L290" s="39">
        <f>$AU$5</f>
        <v>1.4697437693587362E+36</v>
      </c>
      <c r="M290" s="39">
        <f>$AT$5</f>
        <v>1.9538613311576207E+34</v>
      </c>
      <c r="N290" s="39">
        <f>$AS$5</f>
        <v>2.6034054115613975E+32</v>
      </c>
      <c r="O290" s="39">
        <f>$AR$5</f>
        <v>3.4781605591867382E+30</v>
      </c>
      <c r="P290" s="39">
        <f>$AQ$5</f>
        <v>4.6613881837492098E+28</v>
      </c>
      <c r="Q290" s="39">
        <f>$AP$5</f>
        <v>6.2701584820619147E+26</v>
      </c>
      <c r="R290" s="39">
        <f>$AO$5</f>
        <v>8.4708966672821023E+24</v>
      </c>
      <c r="S290" s="39">
        <f>$AN$5</f>
        <v>1.1503166289706361E+23</v>
      </c>
      <c r="T290" s="39">
        <f>$AM$5</f>
        <v>1.5716684413122047E+21</v>
      </c>
      <c r="U290" s="39">
        <f>$AL$5</f>
        <v>2.162994034885931E+19</v>
      </c>
      <c r="V290" s="63">
        <f>$BH$5</f>
        <v>603964096749226</v>
      </c>
      <c r="W290" s="39">
        <f>$AJ$5</f>
        <v>4210038387792135</v>
      </c>
      <c r="X290" s="39">
        <f>$AI$5</f>
        <v>59732129675791</v>
      </c>
    </row>
    <row r="291" spans="12:25">
      <c r="L291" s="39">
        <f>$AT$5</f>
        <v>1.9538613311576207E+34</v>
      </c>
      <c r="M291" s="39">
        <f>$AS$5</f>
        <v>2.6034054115613975E+32</v>
      </c>
      <c r="N291" s="39">
        <f>$AR$5</f>
        <v>3.4781605591867382E+30</v>
      </c>
      <c r="O291" s="39">
        <f>$AQ$5</f>
        <v>4.6613881837492098E+28</v>
      </c>
      <c r="P291" s="39">
        <f>$AP$5</f>
        <v>6.2701584820619147E+26</v>
      </c>
      <c r="Q291" s="39">
        <f>$AO$5</f>
        <v>8.4708966672821023E+24</v>
      </c>
      <c r="R291" s="39">
        <f>$AN$5</f>
        <v>1.1503166289706361E+23</v>
      </c>
      <c r="S291" s="39">
        <f>$AM$5</f>
        <v>1.5716684413122047E+21</v>
      </c>
      <c r="T291" s="39">
        <f>$AL$5</f>
        <v>2.162994034885931E+19</v>
      </c>
      <c r="U291" s="39">
        <f>$AK$5</f>
        <v>3.0024635741202643E+17</v>
      </c>
      <c r="V291" s="63">
        <f>$BG$5</f>
        <v>8565991486948</v>
      </c>
      <c r="W291" s="39">
        <f>$AI$5</f>
        <v>59732129675791</v>
      </c>
      <c r="X291" s="39">
        <f>$AH$5</f>
        <v>859047860295</v>
      </c>
    </row>
    <row r="292" spans="12:25">
      <c r="L292" s="39">
        <f>$AS$5</f>
        <v>2.6034054115613975E+32</v>
      </c>
      <c r="M292" s="39">
        <f>$AR$5</f>
        <v>3.4781605591867382E+30</v>
      </c>
      <c r="N292" s="39">
        <f>$AQ$5</f>
        <v>4.6613881837492098E+28</v>
      </c>
      <c r="O292" s="39">
        <f>$AP$5</f>
        <v>6.2701584820619147E+26</v>
      </c>
      <c r="P292" s="39">
        <f>$AO$5</f>
        <v>8.4708966672821023E+24</v>
      </c>
      <c r="Q292" s="39">
        <f>$AN$5</f>
        <v>1.1503166289706361E+23</v>
      </c>
      <c r="R292" s="39">
        <f>$AM$5</f>
        <v>1.5716684413122047E+21</v>
      </c>
      <c r="S292" s="39">
        <f>$AL$5</f>
        <v>2.162994034885931E+19</v>
      </c>
      <c r="T292" s="39">
        <f>$AK$5</f>
        <v>3.0024635741202643E+17</v>
      </c>
      <c r="U292" s="39">
        <f>$AJ$5</f>
        <v>4210038387792135</v>
      </c>
      <c r="V292" s="63">
        <f>$BF$5</f>
        <v>123100393474</v>
      </c>
      <c r="W292" s="39">
        <f>$AH$5</f>
        <v>859047860295</v>
      </c>
      <c r="X292" s="39">
        <f>$AG$5</f>
        <v>12545691535</v>
      </c>
    </row>
    <row r="293" spans="12:25">
      <c r="L293" s="39">
        <f>$AR$5</f>
        <v>3.4781605591867382E+30</v>
      </c>
      <c r="M293" s="39">
        <f>$AQ$5</f>
        <v>4.6613881837492098E+28</v>
      </c>
      <c r="N293" s="39">
        <f>$AP$5</f>
        <v>6.2701584820619147E+26</v>
      </c>
      <c r="O293" s="39">
        <f>$AO$5</f>
        <v>8.4708966672821023E+24</v>
      </c>
      <c r="P293" s="39">
        <f>$AN$5</f>
        <v>1.1503166289706361E+23</v>
      </c>
      <c r="Q293" s="39">
        <f>$AM$5</f>
        <v>1.5716684413122047E+21</v>
      </c>
      <c r="R293" s="39">
        <f>$AL$5</f>
        <v>2.162994034885931E+19</v>
      </c>
      <c r="S293" s="39">
        <f>$AK$5</f>
        <v>3.0024635741202643E+17</v>
      </c>
      <c r="T293" s="39">
        <f>$AJ$5</f>
        <v>4210038387792135</v>
      </c>
      <c r="U293" s="39">
        <f>$AI$5</f>
        <v>59732129675791</v>
      </c>
      <c r="V293" s="63">
        <f>$BE$5</f>
        <v>1795576924</v>
      </c>
      <c r="W293" s="39">
        <f>$AG$5</f>
        <v>12545691535</v>
      </c>
      <c r="X293" s="39">
        <f>$AF$5</f>
        <v>186368535</v>
      </c>
    </row>
    <row r="294" spans="12:25">
      <c r="L294" s="39">
        <f>$AQ$5</f>
        <v>4.6613881837492098E+28</v>
      </c>
      <c r="M294" s="39">
        <f>$AP$5</f>
        <v>6.2701584820619147E+26</v>
      </c>
      <c r="N294" s="39">
        <f>$AO$5</f>
        <v>8.4708966672821023E+24</v>
      </c>
      <c r="O294" s="39">
        <f>$AN$5</f>
        <v>1.1503166289706361E+23</v>
      </c>
      <c r="P294" s="39">
        <f>$AM$5</f>
        <v>1.5716684413122047E+21</v>
      </c>
      <c r="Q294" s="39">
        <f>$AL$5</f>
        <v>2.162994034885931E+19</v>
      </c>
      <c r="R294" s="39">
        <f>$AK$5</f>
        <v>3.0024635741202643E+17</v>
      </c>
      <c r="S294" s="39">
        <f>$AJ$5</f>
        <v>4210038387792135</v>
      </c>
      <c r="T294" s="39">
        <f>$AI$5</f>
        <v>59732129675791</v>
      </c>
      <c r="U294" s="39">
        <f>$AH$5</f>
        <v>859047860295</v>
      </c>
      <c r="V294" s="63">
        <f>$BD$5</f>
        <v>26626546</v>
      </c>
      <c r="W294" s="39">
        <f>$AF$5</f>
        <v>186368535</v>
      </c>
      <c r="X294" s="39">
        <f>$AE$5</f>
        <v>2820151</v>
      </c>
    </row>
    <row r="295" spans="12:25">
      <c r="L295" s="39">
        <f>$AP$5</f>
        <v>6.2701584820619147E+26</v>
      </c>
      <c r="M295" s="39">
        <f>$AO$5</f>
        <v>8.4708966672821023E+24</v>
      </c>
      <c r="N295" s="39">
        <f>$AN$5</f>
        <v>1.1503166289706361E+23</v>
      </c>
      <c r="O295" s="39">
        <f>$AM$5</f>
        <v>1.5716684413122047E+21</v>
      </c>
      <c r="P295" s="39">
        <f>$AL$5</f>
        <v>2.162994034885931E+19</v>
      </c>
      <c r="Q295" s="39">
        <f>$AK$5</f>
        <v>3.0024635741202643E+17</v>
      </c>
      <c r="R295" s="39">
        <f>$AJ$5</f>
        <v>4210038387792135</v>
      </c>
      <c r="S295" s="39">
        <f>$AI$5</f>
        <v>59732129675791</v>
      </c>
      <c r="T295" s="39">
        <f>$AH$5</f>
        <v>859047860295</v>
      </c>
      <c r="U295" s="39">
        <f>$AG$5</f>
        <v>12545691535</v>
      </c>
      <c r="V295" s="63">
        <f>$BC$5</f>
        <v>401968</v>
      </c>
      <c r="W295" s="39">
        <f>$AE$5</f>
        <v>2820151</v>
      </c>
      <c r="X295" s="39">
        <f>$AD$5</f>
        <v>43515</v>
      </c>
    </row>
    <row r="296" spans="12:25">
      <c r="L296" s="39">
        <f>$AO$5</f>
        <v>8.4708966672821023E+24</v>
      </c>
      <c r="M296" s="39">
        <f>$AN$5</f>
        <v>1.1503166289706361E+23</v>
      </c>
      <c r="N296" s="39">
        <f>$AM$5</f>
        <v>1.5716684413122047E+21</v>
      </c>
      <c r="O296" s="39">
        <f>$AL$5</f>
        <v>2.162994034885931E+19</v>
      </c>
      <c r="P296" s="39">
        <f>$AK$5</f>
        <v>3.0024635741202643E+17</v>
      </c>
      <c r="Q296" s="39">
        <f>$AJ$5</f>
        <v>4210038387792135</v>
      </c>
      <c r="R296" s="39">
        <f>$AI$5</f>
        <v>59732129675791</v>
      </c>
      <c r="S296" s="39">
        <f>$AH$5</f>
        <v>859047860295</v>
      </c>
      <c r="T296" s="39">
        <f>$AG$5</f>
        <v>12545691535</v>
      </c>
      <c r="U296" s="39">
        <f>$AF$5</f>
        <v>186368535</v>
      </c>
      <c r="V296" s="63">
        <f>$BB$5</f>
        <v>6184</v>
      </c>
      <c r="W296" s="39">
        <f>$AD$5</f>
        <v>43515</v>
      </c>
      <c r="X296" s="39">
        <f>$AC$5</f>
        <v>685</v>
      </c>
    </row>
    <row r="297" spans="12:25" ht="15.75" thickBot="1">
      <c r="L297" s="70">
        <f>$AN$5</f>
        <v>1.1503166289706361E+23</v>
      </c>
      <c r="M297" s="70">
        <f>$AM$5</f>
        <v>1.5716684413122047E+21</v>
      </c>
      <c r="N297" s="70">
        <f>$AL$5</f>
        <v>2.162994034885931E+19</v>
      </c>
      <c r="O297" s="70">
        <f>$AK$5</f>
        <v>3.0024635741202643E+17</v>
      </c>
      <c r="P297" s="70">
        <f>$AJ$5</f>
        <v>4210038387792135</v>
      </c>
      <c r="Q297" s="70">
        <f>$AI$5</f>
        <v>59732129675791</v>
      </c>
      <c r="R297" s="70">
        <f>$AH$5</f>
        <v>859047860295</v>
      </c>
      <c r="S297" s="70">
        <f>$AG$5</f>
        <v>12545691535</v>
      </c>
      <c r="T297" s="70">
        <f>$AF$5</f>
        <v>186368535</v>
      </c>
      <c r="U297" s="70">
        <f>$AE$5</f>
        <v>2820151</v>
      </c>
      <c r="V297" s="71">
        <f>$BA$5</f>
        <v>97</v>
      </c>
      <c r="W297" s="70">
        <f>$AC$5</f>
        <v>685</v>
      </c>
      <c r="X297" s="70">
        <f>$AC$2</f>
        <v>11</v>
      </c>
      <c r="Y297" s="16" t="str">
        <f>[1]!xDiv([1]!xMatDet(L285:X297),[1]!xMatDet(L298:X310))</f>
        <v>409.330197902064933142832366419</v>
      </c>
    </row>
    <row r="298" spans="12:25">
      <c r="L298" s="39">
        <f>$AZ$5</f>
        <v>3.6297512399329361E+45</v>
      </c>
      <c r="M298" s="39">
        <f>$AY$5</f>
        <v>4.7884147900470993E+43</v>
      </c>
      <c r="N298" s="39">
        <f>$AX$5</f>
        <v>6.3242912419945786E+41</v>
      </c>
      <c r="O298" s="39">
        <f>$AW$5</f>
        <v>8.3638183359412491E+39</v>
      </c>
      <c r="P298" s="39">
        <f>$AV$5</f>
        <v>1.1077700566821677E+38</v>
      </c>
      <c r="Q298" s="39">
        <f>$AU$5</f>
        <v>1.4697437693587362E+36</v>
      </c>
      <c r="R298" s="39">
        <f>$AT$5</f>
        <v>1.9538613311576207E+34</v>
      </c>
      <c r="S298" s="39">
        <f>$AS$5</f>
        <v>2.6034054115613975E+32</v>
      </c>
      <c r="T298" s="39">
        <f>$AR$5</f>
        <v>3.4781605591867382E+30</v>
      </c>
      <c r="U298" s="39">
        <f>$AQ$5</f>
        <v>4.6613881837492098E+28</v>
      </c>
      <c r="V298" s="39">
        <f>$AP$5</f>
        <v>6.2701584820619147E+26</v>
      </c>
      <c r="W298" s="39">
        <f>$AO$5</f>
        <v>8.4708966672821023E+24</v>
      </c>
      <c r="X298" s="39">
        <f>$AN$5</f>
        <v>1.1503166289706361E+23</v>
      </c>
    </row>
    <row r="299" spans="12:25">
      <c r="L299" s="39">
        <f>$AY$5</f>
        <v>4.7884147900470993E+43</v>
      </c>
      <c r="M299" s="39">
        <f>$AX$5</f>
        <v>6.3242912419945786E+41</v>
      </c>
      <c r="N299" s="39">
        <f>$AW$5</f>
        <v>8.3638183359412491E+39</v>
      </c>
      <c r="O299" s="39">
        <f>$AV$5</f>
        <v>1.1077700566821677E+38</v>
      </c>
      <c r="P299" s="39">
        <f>$AU$5</f>
        <v>1.4697437693587362E+36</v>
      </c>
      <c r="Q299" s="39">
        <f>$AT$5</f>
        <v>1.9538613311576207E+34</v>
      </c>
      <c r="R299" s="39">
        <f>$AS$5</f>
        <v>2.6034054115613975E+32</v>
      </c>
      <c r="S299" s="39">
        <f>$AR$5</f>
        <v>3.4781605591867382E+30</v>
      </c>
      <c r="T299" s="39">
        <f>$AQ$5</f>
        <v>4.6613881837492098E+28</v>
      </c>
      <c r="U299" s="39">
        <f>$AP$5</f>
        <v>6.2701584820619147E+26</v>
      </c>
      <c r="V299" s="39">
        <f>$AO$5</f>
        <v>8.4708966672821023E+24</v>
      </c>
      <c r="W299" s="39">
        <f>$AN$5</f>
        <v>1.1503166289706361E+23</v>
      </c>
      <c r="X299" s="39">
        <f>$AM$5</f>
        <v>1.5716684413122047E+21</v>
      </c>
    </row>
    <row r="300" spans="12:25">
      <c r="L300" s="39">
        <f>$AX$5</f>
        <v>6.3242912419945786E+41</v>
      </c>
      <c r="M300" s="39">
        <f>$AW$5</f>
        <v>8.3638183359412491E+39</v>
      </c>
      <c r="N300" s="39">
        <f>$AV$5</f>
        <v>1.1077700566821677E+38</v>
      </c>
      <c r="O300" s="39">
        <f>$AU$5</f>
        <v>1.4697437693587362E+36</v>
      </c>
      <c r="P300" s="39">
        <f>$AT$5</f>
        <v>1.9538613311576207E+34</v>
      </c>
      <c r="Q300" s="39">
        <f>$AS$5</f>
        <v>2.6034054115613975E+32</v>
      </c>
      <c r="R300" s="39">
        <f>$AR$5</f>
        <v>3.4781605591867382E+30</v>
      </c>
      <c r="S300" s="39">
        <f>$AQ$5</f>
        <v>4.6613881837492098E+28</v>
      </c>
      <c r="T300" s="39">
        <f>$AP$5</f>
        <v>6.2701584820619147E+26</v>
      </c>
      <c r="U300" s="39">
        <f>$AO$5</f>
        <v>8.4708966672821023E+24</v>
      </c>
      <c r="V300" s="39">
        <f>$AN$5</f>
        <v>1.1503166289706361E+23</v>
      </c>
      <c r="W300" s="39">
        <f>$AM$5</f>
        <v>1.5716684413122047E+21</v>
      </c>
      <c r="X300" s="39">
        <f>$AL$5</f>
        <v>2.162994034885931E+19</v>
      </c>
    </row>
    <row r="301" spans="12:25">
      <c r="L301" s="39">
        <f>$AW$5</f>
        <v>8.3638183359412491E+39</v>
      </c>
      <c r="M301" s="39">
        <f>$AV$5</f>
        <v>1.1077700566821677E+38</v>
      </c>
      <c r="N301" s="39">
        <f>$AU$5</f>
        <v>1.4697437693587362E+36</v>
      </c>
      <c r="O301" s="39">
        <f>$AT$5</f>
        <v>1.9538613311576207E+34</v>
      </c>
      <c r="P301" s="39">
        <f>$AS$5</f>
        <v>2.6034054115613975E+32</v>
      </c>
      <c r="Q301" s="39">
        <f>$AR$5</f>
        <v>3.4781605591867382E+30</v>
      </c>
      <c r="R301" s="39">
        <f>$AQ$5</f>
        <v>4.6613881837492098E+28</v>
      </c>
      <c r="S301" s="39">
        <f>$AP$5</f>
        <v>6.2701584820619147E+26</v>
      </c>
      <c r="T301" s="39">
        <f>$AO$5</f>
        <v>8.4708966672821023E+24</v>
      </c>
      <c r="U301" s="39">
        <f>$AN$5</f>
        <v>1.1503166289706361E+23</v>
      </c>
      <c r="V301" s="39">
        <f>$AM$5</f>
        <v>1.5716684413122047E+21</v>
      </c>
      <c r="W301" s="39">
        <f>$AL$5</f>
        <v>2.162994034885931E+19</v>
      </c>
      <c r="X301" s="39">
        <f>$AK$5</f>
        <v>3.0024635741202643E+17</v>
      </c>
    </row>
    <row r="302" spans="12:25">
      <c r="L302" s="39">
        <f>$AV$5</f>
        <v>1.1077700566821677E+38</v>
      </c>
      <c r="M302" s="39">
        <f>$AU$5</f>
        <v>1.4697437693587362E+36</v>
      </c>
      <c r="N302" s="39">
        <f>$AT$5</f>
        <v>1.9538613311576207E+34</v>
      </c>
      <c r="O302" s="39">
        <f>$AS$5</f>
        <v>2.6034054115613975E+32</v>
      </c>
      <c r="P302" s="39">
        <f>$AR$5</f>
        <v>3.4781605591867382E+30</v>
      </c>
      <c r="Q302" s="39">
        <f>$AQ$5</f>
        <v>4.6613881837492098E+28</v>
      </c>
      <c r="R302" s="39">
        <f>$AP$5</f>
        <v>6.2701584820619147E+26</v>
      </c>
      <c r="S302" s="39">
        <f>$AO$5</f>
        <v>8.4708966672821023E+24</v>
      </c>
      <c r="T302" s="39">
        <f>$AN$5</f>
        <v>1.1503166289706361E+23</v>
      </c>
      <c r="U302" s="39">
        <f>$AM$5</f>
        <v>1.5716684413122047E+21</v>
      </c>
      <c r="V302" s="39">
        <f>$AL$5</f>
        <v>2.162994034885931E+19</v>
      </c>
      <c r="W302" s="39">
        <f>$AK$5</f>
        <v>3.0024635741202643E+17</v>
      </c>
      <c r="X302" s="39">
        <f>$AJ$5</f>
        <v>4210038387792135</v>
      </c>
    </row>
    <row r="303" spans="12:25">
      <c r="L303" s="39">
        <f>$AU$5</f>
        <v>1.4697437693587362E+36</v>
      </c>
      <c r="M303" s="39">
        <f>$AT$5</f>
        <v>1.9538613311576207E+34</v>
      </c>
      <c r="N303" s="39">
        <f>$AS$5</f>
        <v>2.6034054115613975E+32</v>
      </c>
      <c r="O303" s="39">
        <f>$AR$5</f>
        <v>3.4781605591867382E+30</v>
      </c>
      <c r="P303" s="39">
        <f>$AQ$5</f>
        <v>4.6613881837492098E+28</v>
      </c>
      <c r="Q303" s="39">
        <f>$AP$5</f>
        <v>6.2701584820619147E+26</v>
      </c>
      <c r="R303" s="39">
        <f>$AO$5</f>
        <v>8.4708966672821023E+24</v>
      </c>
      <c r="S303" s="39">
        <f>$AN$5</f>
        <v>1.1503166289706361E+23</v>
      </c>
      <c r="T303" s="39">
        <f>$AM$5</f>
        <v>1.5716684413122047E+21</v>
      </c>
      <c r="U303" s="39">
        <f>$AL$5</f>
        <v>2.162994034885931E+19</v>
      </c>
      <c r="V303" s="39">
        <f>$AK$5</f>
        <v>3.0024635741202643E+17</v>
      </c>
      <c r="W303" s="39">
        <f>$AJ$5</f>
        <v>4210038387792135</v>
      </c>
      <c r="X303" s="39">
        <f>$AI$5</f>
        <v>59732129675791</v>
      </c>
    </row>
    <row r="304" spans="12:25">
      <c r="L304" s="39">
        <f>$AT$5</f>
        <v>1.9538613311576207E+34</v>
      </c>
      <c r="M304" s="39">
        <f>$AS$5</f>
        <v>2.6034054115613975E+32</v>
      </c>
      <c r="N304" s="39">
        <f>$AR$5</f>
        <v>3.4781605591867382E+30</v>
      </c>
      <c r="O304" s="39">
        <f>$AQ$5</f>
        <v>4.6613881837492098E+28</v>
      </c>
      <c r="P304" s="39">
        <f>$AP$5</f>
        <v>6.2701584820619147E+26</v>
      </c>
      <c r="Q304" s="39">
        <f>$AO$5</f>
        <v>8.4708966672821023E+24</v>
      </c>
      <c r="R304" s="39">
        <f>$AN$5</f>
        <v>1.1503166289706361E+23</v>
      </c>
      <c r="S304" s="39">
        <f>$AM$5</f>
        <v>1.5716684413122047E+21</v>
      </c>
      <c r="T304" s="39">
        <f>$AL$5</f>
        <v>2.162994034885931E+19</v>
      </c>
      <c r="U304" s="39">
        <f>$AK$5</f>
        <v>3.0024635741202643E+17</v>
      </c>
      <c r="V304" s="39">
        <f>$AJ$5</f>
        <v>4210038387792135</v>
      </c>
      <c r="W304" s="39">
        <f>$AI$5</f>
        <v>59732129675791</v>
      </c>
      <c r="X304" s="39">
        <f>$AH$5</f>
        <v>859047860295</v>
      </c>
    </row>
    <row r="305" spans="12:24">
      <c r="L305" s="39">
        <f>$AS$5</f>
        <v>2.6034054115613975E+32</v>
      </c>
      <c r="M305" s="39">
        <f>$AR$5</f>
        <v>3.4781605591867382E+30</v>
      </c>
      <c r="N305" s="39">
        <f>$AQ$5</f>
        <v>4.6613881837492098E+28</v>
      </c>
      <c r="O305" s="39">
        <f>$AP$5</f>
        <v>6.2701584820619147E+26</v>
      </c>
      <c r="P305" s="39">
        <f>$AO$5</f>
        <v>8.4708966672821023E+24</v>
      </c>
      <c r="Q305" s="39">
        <f>$AN$5</f>
        <v>1.1503166289706361E+23</v>
      </c>
      <c r="R305" s="39">
        <f>$AM$5</f>
        <v>1.5716684413122047E+21</v>
      </c>
      <c r="S305" s="39">
        <f>$AL$5</f>
        <v>2.162994034885931E+19</v>
      </c>
      <c r="T305" s="39">
        <f>$AK$5</f>
        <v>3.0024635741202643E+17</v>
      </c>
      <c r="U305" s="39">
        <f>$AJ$5</f>
        <v>4210038387792135</v>
      </c>
      <c r="V305" s="39">
        <f>$AI$5</f>
        <v>59732129675791</v>
      </c>
      <c r="W305" s="39">
        <f>$AH$5</f>
        <v>859047860295</v>
      </c>
      <c r="X305" s="39">
        <f>$AG$5</f>
        <v>12545691535</v>
      </c>
    </row>
    <row r="306" spans="12:24">
      <c r="L306" s="39">
        <f>$AR$5</f>
        <v>3.4781605591867382E+30</v>
      </c>
      <c r="M306" s="39">
        <f>$AQ$5</f>
        <v>4.6613881837492098E+28</v>
      </c>
      <c r="N306" s="39">
        <f>$AP$5</f>
        <v>6.2701584820619147E+26</v>
      </c>
      <c r="O306" s="39">
        <f>$AO$5</f>
        <v>8.4708966672821023E+24</v>
      </c>
      <c r="P306" s="39">
        <f>$AN$5</f>
        <v>1.1503166289706361E+23</v>
      </c>
      <c r="Q306" s="39">
        <f>$AM$5</f>
        <v>1.5716684413122047E+21</v>
      </c>
      <c r="R306" s="39">
        <f>$AL$5</f>
        <v>2.162994034885931E+19</v>
      </c>
      <c r="S306" s="39">
        <f>$AK$5</f>
        <v>3.0024635741202643E+17</v>
      </c>
      <c r="T306" s="39">
        <f>$AJ$5</f>
        <v>4210038387792135</v>
      </c>
      <c r="U306" s="39">
        <f>$AI$5</f>
        <v>59732129675791</v>
      </c>
      <c r="V306" s="39">
        <f>$AH$5</f>
        <v>859047860295</v>
      </c>
      <c r="W306" s="39">
        <f>$AG$5</f>
        <v>12545691535</v>
      </c>
      <c r="X306" s="39">
        <f>$AF$5</f>
        <v>186368535</v>
      </c>
    </row>
    <row r="307" spans="12:24">
      <c r="L307" s="39">
        <f>$AQ$5</f>
        <v>4.6613881837492098E+28</v>
      </c>
      <c r="M307" s="39">
        <f>$AP$5</f>
        <v>6.2701584820619147E+26</v>
      </c>
      <c r="N307" s="39">
        <f>$AO$5</f>
        <v>8.4708966672821023E+24</v>
      </c>
      <c r="O307" s="39">
        <f>$AN$5</f>
        <v>1.1503166289706361E+23</v>
      </c>
      <c r="P307" s="39">
        <f>$AM$5</f>
        <v>1.5716684413122047E+21</v>
      </c>
      <c r="Q307" s="39">
        <f>$AL$5</f>
        <v>2.162994034885931E+19</v>
      </c>
      <c r="R307" s="39">
        <f>$AK$5</f>
        <v>3.0024635741202643E+17</v>
      </c>
      <c r="S307" s="39">
        <f>$AJ$5</f>
        <v>4210038387792135</v>
      </c>
      <c r="T307" s="39">
        <f>$AI$5</f>
        <v>59732129675791</v>
      </c>
      <c r="U307" s="39">
        <f>$AH$5</f>
        <v>859047860295</v>
      </c>
      <c r="V307" s="39">
        <f>$AG$5</f>
        <v>12545691535</v>
      </c>
      <c r="W307" s="39">
        <f>$AF$5</f>
        <v>186368535</v>
      </c>
      <c r="X307" s="39">
        <f>$AE$5</f>
        <v>2820151</v>
      </c>
    </row>
    <row r="308" spans="12:24">
      <c r="L308" s="39">
        <f>$AP$5</f>
        <v>6.2701584820619147E+26</v>
      </c>
      <c r="M308" s="39">
        <f>$AO$5</f>
        <v>8.4708966672821023E+24</v>
      </c>
      <c r="N308" s="39">
        <f>$AN$5</f>
        <v>1.1503166289706361E+23</v>
      </c>
      <c r="O308" s="39">
        <f>$AM$5</f>
        <v>1.5716684413122047E+21</v>
      </c>
      <c r="P308" s="39">
        <f>$AL$5</f>
        <v>2.162994034885931E+19</v>
      </c>
      <c r="Q308" s="39">
        <f>$AK$5</f>
        <v>3.0024635741202643E+17</v>
      </c>
      <c r="R308" s="39">
        <f>$AJ$5</f>
        <v>4210038387792135</v>
      </c>
      <c r="S308" s="39">
        <f>$AI$5</f>
        <v>59732129675791</v>
      </c>
      <c r="T308" s="39">
        <f>$AH$5</f>
        <v>859047860295</v>
      </c>
      <c r="U308" s="39">
        <f>$AG$5</f>
        <v>12545691535</v>
      </c>
      <c r="V308" s="39">
        <f>$AF$5</f>
        <v>186368535</v>
      </c>
      <c r="W308" s="39">
        <f>$AE$5</f>
        <v>2820151</v>
      </c>
      <c r="X308" s="39">
        <f>$AD$5</f>
        <v>43515</v>
      </c>
    </row>
    <row r="309" spans="12:24">
      <c r="L309" s="39">
        <f>$AO$5</f>
        <v>8.4708966672821023E+24</v>
      </c>
      <c r="M309" s="39">
        <f>$AN$5</f>
        <v>1.1503166289706361E+23</v>
      </c>
      <c r="N309" s="39">
        <f>$AM$5</f>
        <v>1.5716684413122047E+21</v>
      </c>
      <c r="O309" s="39">
        <f>$AL$5</f>
        <v>2.162994034885931E+19</v>
      </c>
      <c r="P309" s="39">
        <f>$AK$5</f>
        <v>3.0024635741202643E+17</v>
      </c>
      <c r="Q309" s="39">
        <f>$AJ$5</f>
        <v>4210038387792135</v>
      </c>
      <c r="R309" s="39">
        <f>$AI$5</f>
        <v>59732129675791</v>
      </c>
      <c r="S309" s="39">
        <f>$AH$5</f>
        <v>859047860295</v>
      </c>
      <c r="T309" s="39">
        <f>$AG$5</f>
        <v>12545691535</v>
      </c>
      <c r="U309" s="39">
        <f>$AF$5</f>
        <v>186368535</v>
      </c>
      <c r="V309" s="39">
        <f>$AE$5</f>
        <v>2820151</v>
      </c>
      <c r="W309" s="39">
        <f>$AD$5</f>
        <v>43515</v>
      </c>
      <c r="X309" s="39">
        <f>$AC$5</f>
        <v>685</v>
      </c>
    </row>
    <row r="310" spans="12:24">
      <c r="L310" s="39">
        <f>$AN$5</f>
        <v>1.1503166289706361E+23</v>
      </c>
      <c r="M310" s="39">
        <f>$AM$5</f>
        <v>1.5716684413122047E+21</v>
      </c>
      <c r="N310" s="39">
        <f>$AL$5</f>
        <v>2.162994034885931E+19</v>
      </c>
      <c r="O310" s="39">
        <f>$AK$5</f>
        <v>3.0024635741202643E+17</v>
      </c>
      <c r="P310" s="39">
        <f>$AJ$5</f>
        <v>4210038387792135</v>
      </c>
      <c r="Q310" s="39">
        <f>$AI$5</f>
        <v>59732129675791</v>
      </c>
      <c r="R310" s="39">
        <f>$AH$5</f>
        <v>859047860295</v>
      </c>
      <c r="S310" s="39">
        <f>$AG$5</f>
        <v>12545691535</v>
      </c>
      <c r="T310" s="39">
        <f>$AF$5</f>
        <v>186368535</v>
      </c>
      <c r="U310" s="39">
        <f>$AE$5</f>
        <v>2820151</v>
      </c>
      <c r="V310" s="39">
        <f>$AD$5</f>
        <v>43515</v>
      </c>
      <c r="W310" s="39">
        <f>$AC$5</f>
        <v>685</v>
      </c>
      <c r="X310" s="39">
        <f>$AC$2</f>
        <v>11</v>
      </c>
    </row>
    <row r="311" spans="12:24">
      <c r="L311" s="39"/>
      <c r="M311" s="39"/>
      <c r="N311" s="39"/>
      <c r="O311" s="39"/>
      <c r="P311" s="39"/>
      <c r="Q311" s="39"/>
      <c r="R311" s="39"/>
      <c r="S311" s="39"/>
      <c r="T311" s="39"/>
      <c r="U311" s="39"/>
      <c r="V311" s="39"/>
      <c r="W311" s="39"/>
      <c r="X311" s="39"/>
    </row>
    <row r="312" spans="12:24">
      <c r="L312" s="39"/>
      <c r="M312" s="39"/>
      <c r="N312" s="39"/>
      <c r="O312" s="39"/>
      <c r="P312" s="39"/>
      <c r="Q312" s="39"/>
      <c r="R312" s="39"/>
      <c r="S312" s="39"/>
      <c r="T312" s="39"/>
      <c r="U312" s="39"/>
      <c r="V312" s="39"/>
      <c r="W312" s="39"/>
      <c r="X312" s="39"/>
    </row>
    <row r="313" spans="12:24">
      <c r="L313" s="39">
        <f>$AZ$5</f>
        <v>3.6297512399329361E+45</v>
      </c>
      <c r="M313" s="39">
        <f>$AY$5</f>
        <v>4.7884147900470993E+43</v>
      </c>
      <c r="N313" s="39">
        <f>$AX$5</f>
        <v>6.3242912419945786E+41</v>
      </c>
      <c r="O313" s="39">
        <f>$AW$5</f>
        <v>8.3638183359412491E+39</v>
      </c>
      <c r="P313" s="39">
        <f>$AV$5</f>
        <v>1.1077700566821677E+38</v>
      </c>
      <c r="Q313" s="39">
        <f>$AU$5</f>
        <v>1.4697437693587362E+36</v>
      </c>
      <c r="R313" s="39">
        <f>$AT$5</f>
        <v>1.9538613311576207E+34</v>
      </c>
      <c r="S313" s="39">
        <f>$AS$5</f>
        <v>2.6034054115613975E+32</v>
      </c>
      <c r="T313" s="39">
        <f>$AR$5</f>
        <v>3.4781605591867382E+30</v>
      </c>
      <c r="U313" s="39">
        <f>$AQ$5</f>
        <v>4.6613881837492098E+28</v>
      </c>
      <c r="V313" s="39">
        <f>$AP$5</f>
        <v>6.2701584820619147E+26</v>
      </c>
      <c r="W313" s="63">
        <f>$BM$5</f>
        <v>1.2130612287806382E+24</v>
      </c>
      <c r="X313" s="39">
        <f>$AN$5</f>
        <v>1.1503166289706361E+23</v>
      </c>
    </row>
    <row r="314" spans="12:24">
      <c r="L314" s="39">
        <f>$AY$5</f>
        <v>4.7884147900470993E+43</v>
      </c>
      <c r="M314" s="39">
        <f>$AX$5</f>
        <v>6.3242912419945786E+41</v>
      </c>
      <c r="N314" s="39">
        <f>$AW$5</f>
        <v>8.3638183359412491E+39</v>
      </c>
      <c r="O314" s="39">
        <f>$AV$5</f>
        <v>1.1077700566821677E+38</v>
      </c>
      <c r="P314" s="39">
        <f>$AU$5</f>
        <v>1.4697437693587362E+36</v>
      </c>
      <c r="Q314" s="39">
        <f>$AT$5</f>
        <v>1.9538613311576207E+34</v>
      </c>
      <c r="R314" s="39">
        <f>$AS$5</f>
        <v>2.6034054115613975E+32</v>
      </c>
      <c r="S314" s="39">
        <f>$AR$5</f>
        <v>3.4781605591867382E+30</v>
      </c>
      <c r="T314" s="39">
        <f>$AQ$5</f>
        <v>4.6613881837492098E+28</v>
      </c>
      <c r="U314" s="39">
        <f>$AP$5</f>
        <v>6.2701584820619147E+26</v>
      </c>
      <c r="V314" s="39">
        <f>$AO$5</f>
        <v>8.4708966672821023E+24</v>
      </c>
      <c r="W314" s="63">
        <f>$BL$5</f>
        <v>1.6483612613248043E+22</v>
      </c>
      <c r="X314" s="39">
        <f>$AM$5</f>
        <v>1.5716684413122047E+21</v>
      </c>
    </row>
    <row r="315" spans="12:24">
      <c r="L315" s="39">
        <f>$AX$5</f>
        <v>6.3242912419945786E+41</v>
      </c>
      <c r="M315" s="39">
        <f>$AW$5</f>
        <v>8.3638183359412491E+39</v>
      </c>
      <c r="N315" s="39">
        <f>$AV$5</f>
        <v>1.1077700566821677E+38</v>
      </c>
      <c r="O315" s="39">
        <f>$AU$5</f>
        <v>1.4697437693587362E+36</v>
      </c>
      <c r="P315" s="39">
        <f>$AT$5</f>
        <v>1.9538613311576207E+34</v>
      </c>
      <c r="Q315" s="39">
        <f>$AS$5</f>
        <v>2.6034054115613975E+32</v>
      </c>
      <c r="R315" s="39">
        <f>$AR$5</f>
        <v>3.4781605591867382E+30</v>
      </c>
      <c r="S315" s="39">
        <f>$AQ$5</f>
        <v>4.6613881837492098E+28</v>
      </c>
      <c r="T315" s="39">
        <f>$AP$5</f>
        <v>6.2701584820619147E+26</v>
      </c>
      <c r="U315" s="39">
        <f>$AO$5</f>
        <v>8.4708966672821023E+24</v>
      </c>
      <c r="V315" s="39">
        <f>$AN$5</f>
        <v>1.1503166289706361E+23</v>
      </c>
      <c r="W315" s="63">
        <f>$BK$5</f>
        <v>2.2533742029544515E+20</v>
      </c>
      <c r="X315" s="39">
        <f>$AL$5</f>
        <v>2.162994034885931E+19</v>
      </c>
    </row>
    <row r="316" spans="12:24">
      <c r="L316" s="39">
        <f>$AW$5</f>
        <v>8.3638183359412491E+39</v>
      </c>
      <c r="M316" s="39">
        <f>$AV$5</f>
        <v>1.1077700566821677E+38</v>
      </c>
      <c r="N316" s="39">
        <f>$AU$5</f>
        <v>1.4697437693587362E+36</v>
      </c>
      <c r="O316" s="39">
        <f>$AT$5</f>
        <v>1.9538613311576207E+34</v>
      </c>
      <c r="P316" s="39">
        <f>$AS$5</f>
        <v>2.6034054115613975E+32</v>
      </c>
      <c r="Q316" s="39">
        <f>$AR$5</f>
        <v>3.4781605591867382E+30</v>
      </c>
      <c r="R316" s="39">
        <f>$AQ$5</f>
        <v>4.6613881837492098E+28</v>
      </c>
      <c r="S316" s="39">
        <f>$AP$5</f>
        <v>6.2701584820619147E+26</v>
      </c>
      <c r="T316" s="39">
        <f>$AO$5</f>
        <v>8.4708966672821023E+24</v>
      </c>
      <c r="U316" s="39">
        <f>$AN$5</f>
        <v>1.1503166289706361E+23</v>
      </c>
      <c r="V316" s="39">
        <f>$AM$5</f>
        <v>1.5716684413122047E+21</v>
      </c>
      <c r="W316" s="63">
        <f>$BJ$5</f>
        <v>3.1024417127888937E+18</v>
      </c>
      <c r="X316" s="39">
        <f>$AK$5</f>
        <v>3.0024635741202643E+17</v>
      </c>
    </row>
    <row r="317" spans="12:24">
      <c r="L317" s="39">
        <f>$AV$5</f>
        <v>1.1077700566821677E+38</v>
      </c>
      <c r="M317" s="39">
        <f>$AU$5</f>
        <v>1.4697437693587362E+36</v>
      </c>
      <c r="N317" s="39">
        <f>$AT$5</f>
        <v>1.9538613311576207E+34</v>
      </c>
      <c r="O317" s="39">
        <f>$AS$5</f>
        <v>2.6034054115613975E+32</v>
      </c>
      <c r="P317" s="39">
        <f>$AR$5</f>
        <v>3.4781605591867382E+30</v>
      </c>
      <c r="Q317" s="39">
        <f>$AQ$5</f>
        <v>4.6613881837492098E+28</v>
      </c>
      <c r="R317" s="39">
        <f>$AP$5</f>
        <v>6.2701584820619147E+26</v>
      </c>
      <c r="S317" s="39">
        <f>$AO$5</f>
        <v>8.4708966672821023E+24</v>
      </c>
      <c r="T317" s="39">
        <f>$AN$5</f>
        <v>1.1503166289706361E+23</v>
      </c>
      <c r="U317" s="39">
        <f>$AM$5</f>
        <v>1.5716684413122047E+21</v>
      </c>
      <c r="V317" s="39">
        <f>$AL$5</f>
        <v>2.162994034885931E+19</v>
      </c>
      <c r="W317" s="63">
        <f>$BI$5</f>
        <v>4.3074374358992288E+16</v>
      </c>
      <c r="X317" s="39">
        <f>$AJ$5</f>
        <v>4210038387792135</v>
      </c>
    </row>
    <row r="318" spans="12:24">
      <c r="L318" s="39">
        <f>$AU$5</f>
        <v>1.4697437693587362E+36</v>
      </c>
      <c r="M318" s="39">
        <f>$AT$5</f>
        <v>1.9538613311576207E+34</v>
      </c>
      <c r="N318" s="39">
        <f>$AS$5</f>
        <v>2.6034054115613975E+32</v>
      </c>
      <c r="O318" s="39">
        <f>$AR$5</f>
        <v>3.4781605591867382E+30</v>
      </c>
      <c r="P318" s="39">
        <f>$AQ$5</f>
        <v>4.6613881837492098E+28</v>
      </c>
      <c r="Q318" s="39">
        <f>$AP$5</f>
        <v>6.2701584820619147E+26</v>
      </c>
      <c r="R318" s="39">
        <f>$AO$5</f>
        <v>8.4708966672821023E+24</v>
      </c>
      <c r="S318" s="39">
        <f>$AN$5</f>
        <v>1.1503166289706361E+23</v>
      </c>
      <c r="T318" s="39">
        <f>$AM$5</f>
        <v>1.5716684413122047E+21</v>
      </c>
      <c r="U318" s="39">
        <f>$AL$5</f>
        <v>2.162994034885931E+19</v>
      </c>
      <c r="V318" s="39">
        <f>$AK$5</f>
        <v>3.0024635741202643E+17</v>
      </c>
      <c r="W318" s="63">
        <f>$BH$5</f>
        <v>603964096749226</v>
      </c>
      <c r="X318" s="39">
        <f>$AI$5</f>
        <v>59732129675791</v>
      </c>
    </row>
    <row r="319" spans="12:24">
      <c r="L319" s="39">
        <f>$AT$5</f>
        <v>1.9538613311576207E+34</v>
      </c>
      <c r="M319" s="39">
        <f>$AS$5</f>
        <v>2.6034054115613975E+32</v>
      </c>
      <c r="N319" s="39">
        <f>$AR$5</f>
        <v>3.4781605591867382E+30</v>
      </c>
      <c r="O319" s="39">
        <f>$AQ$5</f>
        <v>4.6613881837492098E+28</v>
      </c>
      <c r="P319" s="39">
        <f>$AP$5</f>
        <v>6.2701584820619147E+26</v>
      </c>
      <c r="Q319" s="39">
        <f>$AO$5</f>
        <v>8.4708966672821023E+24</v>
      </c>
      <c r="R319" s="39">
        <f>$AN$5</f>
        <v>1.1503166289706361E+23</v>
      </c>
      <c r="S319" s="39">
        <f>$AM$5</f>
        <v>1.5716684413122047E+21</v>
      </c>
      <c r="T319" s="39">
        <f>$AL$5</f>
        <v>2.162994034885931E+19</v>
      </c>
      <c r="U319" s="39">
        <f>$AK$5</f>
        <v>3.0024635741202643E+17</v>
      </c>
      <c r="V319" s="39">
        <f>$AJ$5</f>
        <v>4210038387792135</v>
      </c>
      <c r="W319" s="63">
        <f>$BG$5</f>
        <v>8565991486948</v>
      </c>
      <c r="X319" s="39">
        <f>$AH$5</f>
        <v>859047860295</v>
      </c>
    </row>
    <row r="320" spans="12:24">
      <c r="L320" s="39">
        <f>$AS$5</f>
        <v>2.6034054115613975E+32</v>
      </c>
      <c r="M320" s="39">
        <f>$AR$5</f>
        <v>3.4781605591867382E+30</v>
      </c>
      <c r="N320" s="39">
        <f>$AQ$5</f>
        <v>4.6613881837492098E+28</v>
      </c>
      <c r="O320" s="39">
        <f>$AP$5</f>
        <v>6.2701584820619147E+26</v>
      </c>
      <c r="P320" s="39">
        <f>$AO$5</f>
        <v>8.4708966672821023E+24</v>
      </c>
      <c r="Q320" s="39">
        <f>$AN$5</f>
        <v>1.1503166289706361E+23</v>
      </c>
      <c r="R320" s="39">
        <f>$AM$5</f>
        <v>1.5716684413122047E+21</v>
      </c>
      <c r="S320" s="39">
        <f>$AL$5</f>
        <v>2.162994034885931E+19</v>
      </c>
      <c r="T320" s="39">
        <f>$AK$5</f>
        <v>3.0024635741202643E+17</v>
      </c>
      <c r="U320" s="39">
        <f>$AJ$5</f>
        <v>4210038387792135</v>
      </c>
      <c r="V320" s="39">
        <f>$AI$5</f>
        <v>59732129675791</v>
      </c>
      <c r="W320" s="63">
        <f>$BF$5</f>
        <v>123100393474</v>
      </c>
      <c r="X320" s="39">
        <f>$AG$5</f>
        <v>12545691535</v>
      </c>
    </row>
    <row r="321" spans="12:25">
      <c r="L321" s="39">
        <f>$AR$5</f>
        <v>3.4781605591867382E+30</v>
      </c>
      <c r="M321" s="39">
        <f>$AQ$5</f>
        <v>4.6613881837492098E+28</v>
      </c>
      <c r="N321" s="39">
        <f>$AP$5</f>
        <v>6.2701584820619147E+26</v>
      </c>
      <c r="O321" s="39">
        <f>$AO$5</f>
        <v>8.4708966672821023E+24</v>
      </c>
      <c r="P321" s="39">
        <f>$AN$5</f>
        <v>1.1503166289706361E+23</v>
      </c>
      <c r="Q321" s="39">
        <f>$AM$5</f>
        <v>1.5716684413122047E+21</v>
      </c>
      <c r="R321" s="39">
        <f>$AL$5</f>
        <v>2.162994034885931E+19</v>
      </c>
      <c r="S321" s="39">
        <f>$AK$5</f>
        <v>3.0024635741202643E+17</v>
      </c>
      <c r="T321" s="39">
        <f>$AJ$5</f>
        <v>4210038387792135</v>
      </c>
      <c r="U321" s="39">
        <f>$AI$5</f>
        <v>59732129675791</v>
      </c>
      <c r="V321" s="39">
        <f>$AH$5</f>
        <v>859047860295</v>
      </c>
      <c r="W321" s="63">
        <f>$BE$5</f>
        <v>1795576924</v>
      </c>
      <c r="X321" s="39">
        <f>$AF$5</f>
        <v>186368535</v>
      </c>
    </row>
    <row r="322" spans="12:25">
      <c r="L322" s="39">
        <f>$AQ$5</f>
        <v>4.6613881837492098E+28</v>
      </c>
      <c r="M322" s="39">
        <f>$AP$5</f>
        <v>6.2701584820619147E+26</v>
      </c>
      <c r="N322" s="39">
        <f>$AO$5</f>
        <v>8.4708966672821023E+24</v>
      </c>
      <c r="O322" s="39">
        <f>$AN$5</f>
        <v>1.1503166289706361E+23</v>
      </c>
      <c r="P322" s="39">
        <f>$AM$5</f>
        <v>1.5716684413122047E+21</v>
      </c>
      <c r="Q322" s="39">
        <f>$AL$5</f>
        <v>2.162994034885931E+19</v>
      </c>
      <c r="R322" s="39">
        <f>$AK$5</f>
        <v>3.0024635741202643E+17</v>
      </c>
      <c r="S322" s="39">
        <f>$AJ$5</f>
        <v>4210038387792135</v>
      </c>
      <c r="T322" s="39">
        <f>$AI$5</f>
        <v>59732129675791</v>
      </c>
      <c r="U322" s="39">
        <f>$AH$5</f>
        <v>859047860295</v>
      </c>
      <c r="V322" s="39">
        <f>$AG$5</f>
        <v>12545691535</v>
      </c>
      <c r="W322" s="63">
        <f>$BD$5</f>
        <v>26626546</v>
      </c>
      <c r="X322" s="39">
        <f>$AE$5</f>
        <v>2820151</v>
      </c>
    </row>
    <row r="323" spans="12:25">
      <c r="L323" s="39">
        <f>$AP$5</f>
        <v>6.2701584820619147E+26</v>
      </c>
      <c r="M323" s="39">
        <f>$AO$5</f>
        <v>8.4708966672821023E+24</v>
      </c>
      <c r="N323" s="39">
        <f>$AN$5</f>
        <v>1.1503166289706361E+23</v>
      </c>
      <c r="O323" s="39">
        <f>$AM$5</f>
        <v>1.5716684413122047E+21</v>
      </c>
      <c r="P323" s="39">
        <f>$AL$5</f>
        <v>2.162994034885931E+19</v>
      </c>
      <c r="Q323" s="39">
        <f>$AK$5</f>
        <v>3.0024635741202643E+17</v>
      </c>
      <c r="R323" s="39">
        <f>$AJ$5</f>
        <v>4210038387792135</v>
      </c>
      <c r="S323" s="39">
        <f>$AI$5</f>
        <v>59732129675791</v>
      </c>
      <c r="T323" s="39">
        <f>$AH$5</f>
        <v>859047860295</v>
      </c>
      <c r="U323" s="39">
        <f>$AG$5</f>
        <v>12545691535</v>
      </c>
      <c r="V323" s="39">
        <f>$AF$5</f>
        <v>186368535</v>
      </c>
      <c r="W323" s="63">
        <f>$BC$5</f>
        <v>401968</v>
      </c>
      <c r="X323" s="39">
        <f>$AD$5</f>
        <v>43515</v>
      </c>
    </row>
    <row r="324" spans="12:25">
      <c r="L324" s="39">
        <f>$AO$5</f>
        <v>8.4708966672821023E+24</v>
      </c>
      <c r="M324" s="39">
        <f>$AN$5</f>
        <v>1.1503166289706361E+23</v>
      </c>
      <c r="N324" s="39">
        <f>$AM$5</f>
        <v>1.5716684413122047E+21</v>
      </c>
      <c r="O324" s="39">
        <f>$AL$5</f>
        <v>2.162994034885931E+19</v>
      </c>
      <c r="P324" s="39">
        <f>$AK$5</f>
        <v>3.0024635741202643E+17</v>
      </c>
      <c r="Q324" s="39">
        <f>$AJ$5</f>
        <v>4210038387792135</v>
      </c>
      <c r="R324" s="39">
        <f>$AI$5</f>
        <v>59732129675791</v>
      </c>
      <c r="S324" s="39">
        <f>$AH$5</f>
        <v>859047860295</v>
      </c>
      <c r="T324" s="39">
        <f>$AG$5</f>
        <v>12545691535</v>
      </c>
      <c r="U324" s="39">
        <f>$AF$5</f>
        <v>186368535</v>
      </c>
      <c r="V324" s="39">
        <f>$AE$5</f>
        <v>2820151</v>
      </c>
      <c r="W324" s="63">
        <f>$BB$5</f>
        <v>6184</v>
      </c>
      <c r="X324" s="39">
        <f>$AC$5</f>
        <v>685</v>
      </c>
    </row>
    <row r="325" spans="12:25" ht="15.75" thickBot="1">
      <c r="L325" s="70">
        <f>$AN$5</f>
        <v>1.1503166289706361E+23</v>
      </c>
      <c r="M325" s="70">
        <f>$AM$5</f>
        <v>1.5716684413122047E+21</v>
      </c>
      <c r="N325" s="70">
        <f>$AL$5</f>
        <v>2.162994034885931E+19</v>
      </c>
      <c r="O325" s="70">
        <f>$AK$5</f>
        <v>3.0024635741202643E+17</v>
      </c>
      <c r="P325" s="70">
        <f>$AJ$5</f>
        <v>4210038387792135</v>
      </c>
      <c r="Q325" s="70">
        <f>$AI$5</f>
        <v>59732129675791</v>
      </c>
      <c r="R325" s="70">
        <f>$AH$5</f>
        <v>859047860295</v>
      </c>
      <c r="S325" s="70">
        <f>$AG$5</f>
        <v>12545691535</v>
      </c>
      <c r="T325" s="70">
        <f>$AF$5</f>
        <v>186368535</v>
      </c>
      <c r="U325" s="70">
        <f>$AE$5</f>
        <v>2820151</v>
      </c>
      <c r="V325" s="70">
        <f>$AD$5</f>
        <v>43515</v>
      </c>
      <c r="W325" s="71">
        <f>$BA$5</f>
        <v>97</v>
      </c>
      <c r="X325" s="70">
        <f>$AC$2</f>
        <v>11</v>
      </c>
      <c r="Y325" s="16" t="str">
        <f>[1]!xDiv([1]!xMatDet(L313:X325),[1]!xMatDet(L326:X338))</f>
        <v>-26840.3863306715460580667923582</v>
      </c>
    </row>
    <row r="326" spans="12:25">
      <c r="L326" s="39">
        <f>$AZ$5</f>
        <v>3.6297512399329361E+45</v>
      </c>
      <c r="M326" s="39">
        <f>$AY$5</f>
        <v>4.7884147900470993E+43</v>
      </c>
      <c r="N326" s="39">
        <f>$AX$5</f>
        <v>6.3242912419945786E+41</v>
      </c>
      <c r="O326" s="39">
        <f>$AW$5</f>
        <v>8.3638183359412491E+39</v>
      </c>
      <c r="P326" s="39">
        <f>$AV$5</f>
        <v>1.1077700566821677E+38</v>
      </c>
      <c r="Q326" s="39">
        <f>$AU$5</f>
        <v>1.4697437693587362E+36</v>
      </c>
      <c r="R326" s="39">
        <f>$AT$5</f>
        <v>1.9538613311576207E+34</v>
      </c>
      <c r="S326" s="39">
        <f>$AS$5</f>
        <v>2.6034054115613975E+32</v>
      </c>
      <c r="T326" s="39">
        <f>$AR$5</f>
        <v>3.4781605591867382E+30</v>
      </c>
      <c r="U326" s="39">
        <f>$AQ$5</f>
        <v>4.6613881837492098E+28</v>
      </c>
      <c r="V326" s="39">
        <f>$AP$5</f>
        <v>6.2701584820619147E+26</v>
      </c>
      <c r="W326" s="39">
        <f>$AO$5</f>
        <v>8.4708966672821023E+24</v>
      </c>
      <c r="X326" s="39">
        <f>$AN$5</f>
        <v>1.1503166289706361E+23</v>
      </c>
    </row>
    <row r="327" spans="12:25">
      <c r="L327" s="39">
        <f>$AY$5</f>
        <v>4.7884147900470993E+43</v>
      </c>
      <c r="M327" s="39">
        <f>$AX$5</f>
        <v>6.3242912419945786E+41</v>
      </c>
      <c r="N327" s="39">
        <f>$AW$5</f>
        <v>8.3638183359412491E+39</v>
      </c>
      <c r="O327" s="39">
        <f>$AV$5</f>
        <v>1.1077700566821677E+38</v>
      </c>
      <c r="P327" s="39">
        <f>$AU$5</f>
        <v>1.4697437693587362E+36</v>
      </c>
      <c r="Q327" s="39">
        <f>$AT$5</f>
        <v>1.9538613311576207E+34</v>
      </c>
      <c r="R327" s="39">
        <f>$AS$5</f>
        <v>2.6034054115613975E+32</v>
      </c>
      <c r="S327" s="39">
        <f>$AR$5</f>
        <v>3.4781605591867382E+30</v>
      </c>
      <c r="T327" s="39">
        <f>$AQ$5</f>
        <v>4.6613881837492098E+28</v>
      </c>
      <c r="U327" s="39">
        <f>$AP$5</f>
        <v>6.2701584820619147E+26</v>
      </c>
      <c r="V327" s="39">
        <f>$AO$5</f>
        <v>8.4708966672821023E+24</v>
      </c>
      <c r="W327" s="39">
        <f>$AN$5</f>
        <v>1.1503166289706361E+23</v>
      </c>
      <c r="X327" s="39">
        <f>$AM$5</f>
        <v>1.5716684413122047E+21</v>
      </c>
    </row>
    <row r="328" spans="12:25">
      <c r="L328" s="39">
        <f>$AX$5</f>
        <v>6.3242912419945786E+41</v>
      </c>
      <c r="M328" s="39">
        <f>$AW$5</f>
        <v>8.3638183359412491E+39</v>
      </c>
      <c r="N328" s="39">
        <f>$AV$5</f>
        <v>1.1077700566821677E+38</v>
      </c>
      <c r="O328" s="39">
        <f>$AU$5</f>
        <v>1.4697437693587362E+36</v>
      </c>
      <c r="P328" s="39">
        <f>$AT$5</f>
        <v>1.9538613311576207E+34</v>
      </c>
      <c r="Q328" s="39">
        <f>$AS$5</f>
        <v>2.6034054115613975E+32</v>
      </c>
      <c r="R328" s="39">
        <f>$AR$5</f>
        <v>3.4781605591867382E+30</v>
      </c>
      <c r="S328" s="39">
        <f>$AQ$5</f>
        <v>4.6613881837492098E+28</v>
      </c>
      <c r="T328" s="39">
        <f>$AP$5</f>
        <v>6.2701584820619147E+26</v>
      </c>
      <c r="U328" s="39">
        <f>$AO$5</f>
        <v>8.4708966672821023E+24</v>
      </c>
      <c r="V328" s="39">
        <f>$AN$5</f>
        <v>1.1503166289706361E+23</v>
      </c>
      <c r="W328" s="39">
        <f>$AM$5</f>
        <v>1.5716684413122047E+21</v>
      </c>
      <c r="X328" s="39">
        <f>$AL$5</f>
        <v>2.162994034885931E+19</v>
      </c>
    </row>
    <row r="329" spans="12:25">
      <c r="L329" s="39">
        <f>$AW$5</f>
        <v>8.3638183359412491E+39</v>
      </c>
      <c r="M329" s="39">
        <f>$AV$5</f>
        <v>1.1077700566821677E+38</v>
      </c>
      <c r="N329" s="39">
        <f>$AU$5</f>
        <v>1.4697437693587362E+36</v>
      </c>
      <c r="O329" s="39">
        <f>$AT$5</f>
        <v>1.9538613311576207E+34</v>
      </c>
      <c r="P329" s="39">
        <f>$AS$5</f>
        <v>2.6034054115613975E+32</v>
      </c>
      <c r="Q329" s="39">
        <f>$AR$5</f>
        <v>3.4781605591867382E+30</v>
      </c>
      <c r="R329" s="39">
        <f>$AQ$5</f>
        <v>4.6613881837492098E+28</v>
      </c>
      <c r="S329" s="39">
        <f>$AP$5</f>
        <v>6.2701584820619147E+26</v>
      </c>
      <c r="T329" s="39">
        <f>$AO$5</f>
        <v>8.4708966672821023E+24</v>
      </c>
      <c r="U329" s="39">
        <f>$AN$5</f>
        <v>1.1503166289706361E+23</v>
      </c>
      <c r="V329" s="39">
        <f>$AM$5</f>
        <v>1.5716684413122047E+21</v>
      </c>
      <c r="W329" s="39">
        <f>$AL$5</f>
        <v>2.162994034885931E+19</v>
      </c>
      <c r="X329" s="39">
        <f>$AK$5</f>
        <v>3.0024635741202643E+17</v>
      </c>
    </row>
    <row r="330" spans="12:25">
      <c r="L330" s="39">
        <f>$AV$5</f>
        <v>1.1077700566821677E+38</v>
      </c>
      <c r="M330" s="39">
        <f>$AU$5</f>
        <v>1.4697437693587362E+36</v>
      </c>
      <c r="N330" s="39">
        <f>$AT$5</f>
        <v>1.9538613311576207E+34</v>
      </c>
      <c r="O330" s="39">
        <f>$AS$5</f>
        <v>2.6034054115613975E+32</v>
      </c>
      <c r="P330" s="39">
        <f>$AR$5</f>
        <v>3.4781605591867382E+30</v>
      </c>
      <c r="Q330" s="39">
        <f>$AQ$5</f>
        <v>4.6613881837492098E+28</v>
      </c>
      <c r="R330" s="39">
        <f>$AP$5</f>
        <v>6.2701584820619147E+26</v>
      </c>
      <c r="S330" s="39">
        <f>$AO$5</f>
        <v>8.4708966672821023E+24</v>
      </c>
      <c r="T330" s="39">
        <f>$AN$5</f>
        <v>1.1503166289706361E+23</v>
      </c>
      <c r="U330" s="39">
        <f>$AM$5</f>
        <v>1.5716684413122047E+21</v>
      </c>
      <c r="V330" s="39">
        <f>$AL$5</f>
        <v>2.162994034885931E+19</v>
      </c>
      <c r="W330" s="39">
        <f>$AK$5</f>
        <v>3.0024635741202643E+17</v>
      </c>
      <c r="X330" s="39">
        <f>$AJ$5</f>
        <v>4210038387792135</v>
      </c>
    </row>
    <row r="331" spans="12:25">
      <c r="L331" s="39">
        <f>$AU$5</f>
        <v>1.4697437693587362E+36</v>
      </c>
      <c r="M331" s="39">
        <f>$AT$5</f>
        <v>1.9538613311576207E+34</v>
      </c>
      <c r="N331" s="39">
        <f>$AS$5</f>
        <v>2.6034054115613975E+32</v>
      </c>
      <c r="O331" s="39">
        <f>$AR$5</f>
        <v>3.4781605591867382E+30</v>
      </c>
      <c r="P331" s="39">
        <f>$AQ$5</f>
        <v>4.6613881837492098E+28</v>
      </c>
      <c r="Q331" s="39">
        <f>$AP$5</f>
        <v>6.2701584820619147E+26</v>
      </c>
      <c r="R331" s="39">
        <f>$AO$5</f>
        <v>8.4708966672821023E+24</v>
      </c>
      <c r="S331" s="39">
        <f>$AN$5</f>
        <v>1.1503166289706361E+23</v>
      </c>
      <c r="T331" s="39">
        <f>$AM$5</f>
        <v>1.5716684413122047E+21</v>
      </c>
      <c r="U331" s="39">
        <f>$AL$5</f>
        <v>2.162994034885931E+19</v>
      </c>
      <c r="V331" s="39">
        <f>$AK$5</f>
        <v>3.0024635741202643E+17</v>
      </c>
      <c r="W331" s="39">
        <f>$AJ$5</f>
        <v>4210038387792135</v>
      </c>
      <c r="X331" s="39">
        <f>$AI$5</f>
        <v>59732129675791</v>
      </c>
    </row>
    <row r="332" spans="12:25">
      <c r="L332" s="39">
        <f>$AT$5</f>
        <v>1.9538613311576207E+34</v>
      </c>
      <c r="M332" s="39">
        <f>$AS$5</f>
        <v>2.6034054115613975E+32</v>
      </c>
      <c r="N332" s="39">
        <f>$AR$5</f>
        <v>3.4781605591867382E+30</v>
      </c>
      <c r="O332" s="39">
        <f>$AQ$5</f>
        <v>4.6613881837492098E+28</v>
      </c>
      <c r="P332" s="39">
        <f>$AP$5</f>
        <v>6.2701584820619147E+26</v>
      </c>
      <c r="Q332" s="39">
        <f>$AO$5</f>
        <v>8.4708966672821023E+24</v>
      </c>
      <c r="R332" s="39">
        <f>$AN$5</f>
        <v>1.1503166289706361E+23</v>
      </c>
      <c r="S332" s="39">
        <f>$AM$5</f>
        <v>1.5716684413122047E+21</v>
      </c>
      <c r="T332" s="39">
        <f>$AL$5</f>
        <v>2.162994034885931E+19</v>
      </c>
      <c r="U332" s="39">
        <f>$AK$5</f>
        <v>3.0024635741202643E+17</v>
      </c>
      <c r="V332" s="39">
        <f>$AJ$5</f>
        <v>4210038387792135</v>
      </c>
      <c r="W332" s="39">
        <f>$AI$5</f>
        <v>59732129675791</v>
      </c>
      <c r="X332" s="39">
        <f>$AH$5</f>
        <v>859047860295</v>
      </c>
    </row>
    <row r="333" spans="12:25">
      <c r="L333" s="39">
        <f>$AS$5</f>
        <v>2.6034054115613975E+32</v>
      </c>
      <c r="M333" s="39">
        <f>$AR$5</f>
        <v>3.4781605591867382E+30</v>
      </c>
      <c r="N333" s="39">
        <f>$AQ$5</f>
        <v>4.6613881837492098E+28</v>
      </c>
      <c r="O333" s="39">
        <f>$AP$5</f>
        <v>6.2701584820619147E+26</v>
      </c>
      <c r="P333" s="39">
        <f>$AO$5</f>
        <v>8.4708966672821023E+24</v>
      </c>
      <c r="Q333" s="39">
        <f>$AN$5</f>
        <v>1.1503166289706361E+23</v>
      </c>
      <c r="R333" s="39">
        <f>$AM$5</f>
        <v>1.5716684413122047E+21</v>
      </c>
      <c r="S333" s="39">
        <f>$AL$5</f>
        <v>2.162994034885931E+19</v>
      </c>
      <c r="T333" s="39">
        <f>$AK$5</f>
        <v>3.0024635741202643E+17</v>
      </c>
      <c r="U333" s="39">
        <f>$AJ$5</f>
        <v>4210038387792135</v>
      </c>
      <c r="V333" s="39">
        <f>$AI$5</f>
        <v>59732129675791</v>
      </c>
      <c r="W333" s="39">
        <f>$AH$5</f>
        <v>859047860295</v>
      </c>
      <c r="X333" s="39">
        <f>$AG$5</f>
        <v>12545691535</v>
      </c>
    </row>
    <row r="334" spans="12:25">
      <c r="L334" s="39">
        <f>$AR$5</f>
        <v>3.4781605591867382E+30</v>
      </c>
      <c r="M334" s="39">
        <f>$AQ$5</f>
        <v>4.6613881837492098E+28</v>
      </c>
      <c r="N334" s="39">
        <f>$AP$5</f>
        <v>6.2701584820619147E+26</v>
      </c>
      <c r="O334" s="39">
        <f>$AO$5</f>
        <v>8.4708966672821023E+24</v>
      </c>
      <c r="P334" s="39">
        <f>$AN$5</f>
        <v>1.1503166289706361E+23</v>
      </c>
      <c r="Q334" s="39">
        <f>$AM$5</f>
        <v>1.5716684413122047E+21</v>
      </c>
      <c r="R334" s="39">
        <f>$AL$5</f>
        <v>2.162994034885931E+19</v>
      </c>
      <c r="S334" s="39">
        <f>$AK$5</f>
        <v>3.0024635741202643E+17</v>
      </c>
      <c r="T334" s="39">
        <f>$AJ$5</f>
        <v>4210038387792135</v>
      </c>
      <c r="U334" s="39">
        <f>$AI$5</f>
        <v>59732129675791</v>
      </c>
      <c r="V334" s="39">
        <f>$AH$5</f>
        <v>859047860295</v>
      </c>
      <c r="W334" s="39">
        <f>$AG$5</f>
        <v>12545691535</v>
      </c>
      <c r="X334" s="39">
        <f>$AF$5</f>
        <v>186368535</v>
      </c>
    </row>
    <row r="335" spans="12:25">
      <c r="L335" s="39">
        <f>$AQ$5</f>
        <v>4.6613881837492098E+28</v>
      </c>
      <c r="M335" s="39">
        <f>$AP$5</f>
        <v>6.2701584820619147E+26</v>
      </c>
      <c r="N335" s="39">
        <f>$AO$5</f>
        <v>8.4708966672821023E+24</v>
      </c>
      <c r="O335" s="39">
        <f>$AN$5</f>
        <v>1.1503166289706361E+23</v>
      </c>
      <c r="P335" s="39">
        <f>$AM$5</f>
        <v>1.5716684413122047E+21</v>
      </c>
      <c r="Q335" s="39">
        <f>$AL$5</f>
        <v>2.162994034885931E+19</v>
      </c>
      <c r="R335" s="39">
        <f>$AK$5</f>
        <v>3.0024635741202643E+17</v>
      </c>
      <c r="S335" s="39">
        <f>$AJ$5</f>
        <v>4210038387792135</v>
      </c>
      <c r="T335" s="39">
        <f>$AI$5</f>
        <v>59732129675791</v>
      </c>
      <c r="U335" s="39">
        <f>$AH$5</f>
        <v>859047860295</v>
      </c>
      <c r="V335" s="39">
        <f>$AG$5</f>
        <v>12545691535</v>
      </c>
      <c r="W335" s="39">
        <f>$AF$5</f>
        <v>186368535</v>
      </c>
      <c r="X335" s="39">
        <f>$AE$5</f>
        <v>2820151</v>
      </c>
    </row>
    <row r="336" spans="12:25">
      <c r="L336" s="39">
        <f>$AP$5</f>
        <v>6.2701584820619147E+26</v>
      </c>
      <c r="M336" s="39">
        <f>$AO$5</f>
        <v>8.4708966672821023E+24</v>
      </c>
      <c r="N336" s="39">
        <f>$AN$5</f>
        <v>1.1503166289706361E+23</v>
      </c>
      <c r="O336" s="39">
        <f>$AM$5</f>
        <v>1.5716684413122047E+21</v>
      </c>
      <c r="P336" s="39">
        <f>$AL$5</f>
        <v>2.162994034885931E+19</v>
      </c>
      <c r="Q336" s="39">
        <f>$AK$5</f>
        <v>3.0024635741202643E+17</v>
      </c>
      <c r="R336" s="39">
        <f>$AJ$5</f>
        <v>4210038387792135</v>
      </c>
      <c r="S336" s="39">
        <f>$AI$5</f>
        <v>59732129675791</v>
      </c>
      <c r="T336" s="39">
        <f>$AH$5</f>
        <v>859047860295</v>
      </c>
      <c r="U336" s="39">
        <f>$AG$5</f>
        <v>12545691535</v>
      </c>
      <c r="V336" s="39">
        <f>$AF$5</f>
        <v>186368535</v>
      </c>
      <c r="W336" s="39">
        <f>$AE$5</f>
        <v>2820151</v>
      </c>
      <c r="X336" s="39">
        <f>$AD$5</f>
        <v>43515</v>
      </c>
    </row>
    <row r="337" spans="12:24">
      <c r="L337" s="39">
        <f>$AO$5</f>
        <v>8.4708966672821023E+24</v>
      </c>
      <c r="M337" s="39">
        <f>$AN$5</f>
        <v>1.1503166289706361E+23</v>
      </c>
      <c r="N337" s="39">
        <f>$AM$5</f>
        <v>1.5716684413122047E+21</v>
      </c>
      <c r="O337" s="39">
        <f>$AL$5</f>
        <v>2.162994034885931E+19</v>
      </c>
      <c r="P337" s="39">
        <f>$AK$5</f>
        <v>3.0024635741202643E+17</v>
      </c>
      <c r="Q337" s="39">
        <f>$AJ$5</f>
        <v>4210038387792135</v>
      </c>
      <c r="R337" s="39">
        <f>$AI$5</f>
        <v>59732129675791</v>
      </c>
      <c r="S337" s="39">
        <f>$AH$5</f>
        <v>859047860295</v>
      </c>
      <c r="T337" s="39">
        <f>$AG$5</f>
        <v>12545691535</v>
      </c>
      <c r="U337" s="39">
        <f>$AF$5</f>
        <v>186368535</v>
      </c>
      <c r="V337" s="39">
        <f>$AE$5</f>
        <v>2820151</v>
      </c>
      <c r="W337" s="39">
        <f>$AD$5</f>
        <v>43515</v>
      </c>
      <c r="X337" s="39">
        <f>$AC$5</f>
        <v>685</v>
      </c>
    </row>
    <row r="338" spans="12:24">
      <c r="L338" s="39">
        <f>$AN$5</f>
        <v>1.1503166289706361E+23</v>
      </c>
      <c r="M338" s="39">
        <f>$AM$5</f>
        <v>1.5716684413122047E+21</v>
      </c>
      <c r="N338" s="39">
        <f>$AL$5</f>
        <v>2.162994034885931E+19</v>
      </c>
      <c r="O338" s="39">
        <f>$AK$5</f>
        <v>3.0024635741202643E+17</v>
      </c>
      <c r="P338" s="39">
        <f>$AJ$5</f>
        <v>4210038387792135</v>
      </c>
      <c r="Q338" s="39">
        <f>$AI$5</f>
        <v>59732129675791</v>
      </c>
      <c r="R338" s="39">
        <f>$AH$5</f>
        <v>859047860295</v>
      </c>
      <c r="S338" s="39">
        <f>$AG$5</f>
        <v>12545691535</v>
      </c>
      <c r="T338" s="39">
        <f>$AF$5</f>
        <v>186368535</v>
      </c>
      <c r="U338" s="39">
        <f>$AE$5</f>
        <v>2820151</v>
      </c>
      <c r="V338" s="39">
        <f>$AD$5</f>
        <v>43515</v>
      </c>
      <c r="W338" s="39">
        <f>$AC$5</f>
        <v>685</v>
      </c>
      <c r="X338" s="39">
        <f>$AC$2</f>
        <v>11</v>
      </c>
    </row>
    <row r="339" spans="12:24">
      <c r="L339" s="39"/>
      <c r="M339" s="39"/>
      <c r="N339" s="39"/>
      <c r="O339" s="39"/>
      <c r="P339" s="39"/>
      <c r="Q339" s="39"/>
      <c r="R339" s="39"/>
      <c r="S339" s="39"/>
      <c r="T339" s="39"/>
      <c r="U339" s="39"/>
      <c r="V339" s="39"/>
      <c r="W339" s="39"/>
      <c r="X339" s="39"/>
    </row>
    <row r="340" spans="12:24">
      <c r="L340" s="39"/>
      <c r="M340" s="39"/>
      <c r="N340" s="39"/>
      <c r="O340" s="39"/>
      <c r="P340" s="39"/>
      <c r="Q340" s="39"/>
      <c r="R340" s="39"/>
      <c r="S340" s="39"/>
      <c r="T340" s="39"/>
      <c r="U340" s="39"/>
      <c r="V340" s="39"/>
      <c r="W340" s="39"/>
      <c r="X340" s="39"/>
    </row>
    <row r="341" spans="12:24">
      <c r="L341" s="39">
        <f>$AZ$5</f>
        <v>3.6297512399329361E+45</v>
      </c>
      <c r="M341" s="39">
        <f>$AY$5</f>
        <v>4.7884147900470993E+43</v>
      </c>
      <c r="N341" s="39">
        <f>$AX$5</f>
        <v>6.3242912419945786E+41</v>
      </c>
      <c r="O341" s="39">
        <f>$AW$5</f>
        <v>8.3638183359412491E+39</v>
      </c>
      <c r="P341" s="39">
        <f>$AV$5</f>
        <v>1.1077700566821677E+38</v>
      </c>
      <c r="Q341" s="39">
        <f>$AU$5</f>
        <v>1.4697437693587362E+36</v>
      </c>
      <c r="R341" s="39">
        <f>$AT$5</f>
        <v>1.9538613311576207E+34</v>
      </c>
      <c r="S341" s="39">
        <f>$AS$5</f>
        <v>2.6034054115613975E+32</v>
      </c>
      <c r="T341" s="39">
        <f>$AR$5</f>
        <v>3.4781605591867382E+30</v>
      </c>
      <c r="U341" s="39">
        <f>$AQ$5</f>
        <v>4.6613881837492098E+28</v>
      </c>
      <c r="V341" s="39">
        <f>$AP$5</f>
        <v>6.2701584820619147E+26</v>
      </c>
      <c r="W341" s="39">
        <f>$AO$5</f>
        <v>8.4708966672821023E+24</v>
      </c>
      <c r="X341" s="63">
        <f>$BM$5</f>
        <v>1.2130612287806382E+24</v>
      </c>
    </row>
    <row r="342" spans="12:24">
      <c r="L342" s="39">
        <f>$AY$5</f>
        <v>4.7884147900470993E+43</v>
      </c>
      <c r="M342" s="39">
        <f>$AX$5</f>
        <v>6.3242912419945786E+41</v>
      </c>
      <c r="N342" s="39">
        <f>$AW$5</f>
        <v>8.3638183359412491E+39</v>
      </c>
      <c r="O342" s="39">
        <f>$AV$5</f>
        <v>1.1077700566821677E+38</v>
      </c>
      <c r="P342" s="39">
        <f>$AU$5</f>
        <v>1.4697437693587362E+36</v>
      </c>
      <c r="Q342" s="39">
        <f>$AT$5</f>
        <v>1.9538613311576207E+34</v>
      </c>
      <c r="R342" s="39">
        <f>$AS$5</f>
        <v>2.6034054115613975E+32</v>
      </c>
      <c r="S342" s="39">
        <f>$AR$5</f>
        <v>3.4781605591867382E+30</v>
      </c>
      <c r="T342" s="39">
        <f>$AQ$5</f>
        <v>4.6613881837492098E+28</v>
      </c>
      <c r="U342" s="39">
        <f>$AP$5</f>
        <v>6.2701584820619147E+26</v>
      </c>
      <c r="V342" s="39">
        <f>$AO$5</f>
        <v>8.4708966672821023E+24</v>
      </c>
      <c r="W342" s="39">
        <f>$AN$5</f>
        <v>1.1503166289706361E+23</v>
      </c>
      <c r="X342" s="63">
        <f>$BL$5</f>
        <v>1.6483612613248043E+22</v>
      </c>
    </row>
    <row r="343" spans="12:24">
      <c r="L343" s="39">
        <f>$AX$5</f>
        <v>6.3242912419945786E+41</v>
      </c>
      <c r="M343" s="39">
        <f>$AW$5</f>
        <v>8.3638183359412491E+39</v>
      </c>
      <c r="N343" s="39">
        <f>$AV$5</f>
        <v>1.1077700566821677E+38</v>
      </c>
      <c r="O343" s="39">
        <f>$AU$5</f>
        <v>1.4697437693587362E+36</v>
      </c>
      <c r="P343" s="39">
        <f>$AT$5</f>
        <v>1.9538613311576207E+34</v>
      </c>
      <c r="Q343" s="39">
        <f>$AS$5</f>
        <v>2.6034054115613975E+32</v>
      </c>
      <c r="R343" s="39">
        <f>$AR$5</f>
        <v>3.4781605591867382E+30</v>
      </c>
      <c r="S343" s="39">
        <f>$AQ$5</f>
        <v>4.6613881837492098E+28</v>
      </c>
      <c r="T343" s="39">
        <f>$AP$5</f>
        <v>6.2701584820619147E+26</v>
      </c>
      <c r="U343" s="39">
        <f>$AO$5</f>
        <v>8.4708966672821023E+24</v>
      </c>
      <c r="V343" s="39">
        <f>$AN$5</f>
        <v>1.1503166289706361E+23</v>
      </c>
      <c r="W343" s="39">
        <f>$AM$5</f>
        <v>1.5716684413122047E+21</v>
      </c>
      <c r="X343" s="63">
        <f>$BK$5</f>
        <v>2.2533742029544515E+20</v>
      </c>
    </row>
    <row r="344" spans="12:24">
      <c r="L344" s="39">
        <f>$AW$5</f>
        <v>8.3638183359412491E+39</v>
      </c>
      <c r="M344" s="39">
        <f>$AV$5</f>
        <v>1.1077700566821677E+38</v>
      </c>
      <c r="N344" s="39">
        <f>$AU$5</f>
        <v>1.4697437693587362E+36</v>
      </c>
      <c r="O344" s="39">
        <f>$AT$5</f>
        <v>1.9538613311576207E+34</v>
      </c>
      <c r="P344" s="39">
        <f>$AS$5</f>
        <v>2.6034054115613975E+32</v>
      </c>
      <c r="Q344" s="39">
        <f>$AR$5</f>
        <v>3.4781605591867382E+30</v>
      </c>
      <c r="R344" s="39">
        <f>$AQ$5</f>
        <v>4.6613881837492098E+28</v>
      </c>
      <c r="S344" s="39">
        <f>$AP$5</f>
        <v>6.2701584820619147E+26</v>
      </c>
      <c r="T344" s="39">
        <f>$AO$5</f>
        <v>8.4708966672821023E+24</v>
      </c>
      <c r="U344" s="39">
        <f>$AN$5</f>
        <v>1.1503166289706361E+23</v>
      </c>
      <c r="V344" s="39">
        <f>$AM$5</f>
        <v>1.5716684413122047E+21</v>
      </c>
      <c r="W344" s="39">
        <f>$AL$5</f>
        <v>2.162994034885931E+19</v>
      </c>
      <c r="X344" s="63">
        <f>$BJ$5</f>
        <v>3.1024417127888937E+18</v>
      </c>
    </row>
    <row r="345" spans="12:24">
      <c r="L345" s="39">
        <f>$AV$5</f>
        <v>1.1077700566821677E+38</v>
      </c>
      <c r="M345" s="39">
        <f>$AU$5</f>
        <v>1.4697437693587362E+36</v>
      </c>
      <c r="N345" s="39">
        <f>$AT$5</f>
        <v>1.9538613311576207E+34</v>
      </c>
      <c r="O345" s="39">
        <f>$AS$5</f>
        <v>2.6034054115613975E+32</v>
      </c>
      <c r="P345" s="39">
        <f>$AR$5</f>
        <v>3.4781605591867382E+30</v>
      </c>
      <c r="Q345" s="39">
        <f>$AQ$5</f>
        <v>4.6613881837492098E+28</v>
      </c>
      <c r="R345" s="39">
        <f>$AP$5</f>
        <v>6.2701584820619147E+26</v>
      </c>
      <c r="S345" s="39">
        <f>$AO$5</f>
        <v>8.4708966672821023E+24</v>
      </c>
      <c r="T345" s="39">
        <f>$AN$5</f>
        <v>1.1503166289706361E+23</v>
      </c>
      <c r="U345" s="39">
        <f>$AM$5</f>
        <v>1.5716684413122047E+21</v>
      </c>
      <c r="V345" s="39">
        <f>$AL$5</f>
        <v>2.162994034885931E+19</v>
      </c>
      <c r="W345" s="39">
        <f>$AK$5</f>
        <v>3.0024635741202643E+17</v>
      </c>
      <c r="X345" s="63">
        <f>$BI$5</f>
        <v>4.3074374358992288E+16</v>
      </c>
    </row>
    <row r="346" spans="12:24">
      <c r="L346" s="39">
        <f>$AU$5</f>
        <v>1.4697437693587362E+36</v>
      </c>
      <c r="M346" s="39">
        <f>$AT$5</f>
        <v>1.9538613311576207E+34</v>
      </c>
      <c r="N346" s="39">
        <f>$AS$5</f>
        <v>2.6034054115613975E+32</v>
      </c>
      <c r="O346" s="39">
        <f>$AR$5</f>
        <v>3.4781605591867382E+30</v>
      </c>
      <c r="P346" s="39">
        <f>$AQ$5</f>
        <v>4.6613881837492098E+28</v>
      </c>
      <c r="Q346" s="39">
        <f>$AP$5</f>
        <v>6.2701584820619147E+26</v>
      </c>
      <c r="R346" s="39">
        <f>$AO$5</f>
        <v>8.4708966672821023E+24</v>
      </c>
      <c r="S346" s="39">
        <f>$AN$5</f>
        <v>1.1503166289706361E+23</v>
      </c>
      <c r="T346" s="39">
        <f>$AM$5</f>
        <v>1.5716684413122047E+21</v>
      </c>
      <c r="U346" s="39">
        <f>$AL$5</f>
        <v>2.162994034885931E+19</v>
      </c>
      <c r="V346" s="39">
        <f>$AK$5</f>
        <v>3.0024635741202643E+17</v>
      </c>
      <c r="W346" s="39">
        <f>$AJ$5</f>
        <v>4210038387792135</v>
      </c>
      <c r="X346" s="63">
        <f>$BH$5</f>
        <v>603964096749226</v>
      </c>
    </row>
    <row r="347" spans="12:24">
      <c r="L347" s="39">
        <f>$AT$5</f>
        <v>1.9538613311576207E+34</v>
      </c>
      <c r="M347" s="39">
        <f>$AS$5</f>
        <v>2.6034054115613975E+32</v>
      </c>
      <c r="N347" s="39">
        <f>$AR$5</f>
        <v>3.4781605591867382E+30</v>
      </c>
      <c r="O347" s="39">
        <f>$AQ$5</f>
        <v>4.6613881837492098E+28</v>
      </c>
      <c r="P347" s="39">
        <f>$AP$5</f>
        <v>6.2701584820619147E+26</v>
      </c>
      <c r="Q347" s="39">
        <f>$AO$5</f>
        <v>8.4708966672821023E+24</v>
      </c>
      <c r="R347" s="39">
        <f>$AN$5</f>
        <v>1.1503166289706361E+23</v>
      </c>
      <c r="S347" s="39">
        <f>$AM$5</f>
        <v>1.5716684413122047E+21</v>
      </c>
      <c r="T347" s="39">
        <f>$AL$5</f>
        <v>2.162994034885931E+19</v>
      </c>
      <c r="U347" s="39">
        <f>$AK$5</f>
        <v>3.0024635741202643E+17</v>
      </c>
      <c r="V347" s="39">
        <f>$AJ$5</f>
        <v>4210038387792135</v>
      </c>
      <c r="W347" s="39">
        <f>$AI$5</f>
        <v>59732129675791</v>
      </c>
      <c r="X347" s="63">
        <f>$BG$5</f>
        <v>8565991486948</v>
      </c>
    </row>
    <row r="348" spans="12:24">
      <c r="L348" s="39">
        <f>$AS$5</f>
        <v>2.6034054115613975E+32</v>
      </c>
      <c r="M348" s="39">
        <f>$AR$5</f>
        <v>3.4781605591867382E+30</v>
      </c>
      <c r="N348" s="39">
        <f>$AQ$5</f>
        <v>4.6613881837492098E+28</v>
      </c>
      <c r="O348" s="39">
        <f>$AP$5</f>
        <v>6.2701584820619147E+26</v>
      </c>
      <c r="P348" s="39">
        <f>$AO$5</f>
        <v>8.4708966672821023E+24</v>
      </c>
      <c r="Q348" s="39">
        <f>$AN$5</f>
        <v>1.1503166289706361E+23</v>
      </c>
      <c r="R348" s="39">
        <f>$AM$5</f>
        <v>1.5716684413122047E+21</v>
      </c>
      <c r="S348" s="39">
        <f>$AL$5</f>
        <v>2.162994034885931E+19</v>
      </c>
      <c r="T348" s="39">
        <f>$AK$5</f>
        <v>3.0024635741202643E+17</v>
      </c>
      <c r="U348" s="39">
        <f>$AJ$5</f>
        <v>4210038387792135</v>
      </c>
      <c r="V348" s="39">
        <f>$AI$5</f>
        <v>59732129675791</v>
      </c>
      <c r="W348" s="39">
        <f>$AH$5</f>
        <v>859047860295</v>
      </c>
      <c r="X348" s="63">
        <f>$BF$5</f>
        <v>123100393474</v>
      </c>
    </row>
    <row r="349" spans="12:24">
      <c r="L349" s="39">
        <f>$AR$5</f>
        <v>3.4781605591867382E+30</v>
      </c>
      <c r="M349" s="39">
        <f>$AQ$5</f>
        <v>4.6613881837492098E+28</v>
      </c>
      <c r="N349" s="39">
        <f>$AP$5</f>
        <v>6.2701584820619147E+26</v>
      </c>
      <c r="O349" s="39">
        <f>$AO$5</f>
        <v>8.4708966672821023E+24</v>
      </c>
      <c r="P349" s="39">
        <f>$AN$5</f>
        <v>1.1503166289706361E+23</v>
      </c>
      <c r="Q349" s="39">
        <f>$AM$5</f>
        <v>1.5716684413122047E+21</v>
      </c>
      <c r="R349" s="39">
        <f>$AL$5</f>
        <v>2.162994034885931E+19</v>
      </c>
      <c r="S349" s="39">
        <f>$AK$5</f>
        <v>3.0024635741202643E+17</v>
      </c>
      <c r="T349" s="39">
        <f>$AJ$5</f>
        <v>4210038387792135</v>
      </c>
      <c r="U349" s="39">
        <f>$AI$5</f>
        <v>59732129675791</v>
      </c>
      <c r="V349" s="39">
        <f>$AH$5</f>
        <v>859047860295</v>
      </c>
      <c r="W349" s="39">
        <f>$AG$5</f>
        <v>12545691535</v>
      </c>
      <c r="X349" s="63">
        <f>$BE$5</f>
        <v>1795576924</v>
      </c>
    </row>
    <row r="350" spans="12:24">
      <c r="L350" s="39">
        <f>$AQ$5</f>
        <v>4.6613881837492098E+28</v>
      </c>
      <c r="M350" s="39">
        <f>$AP$5</f>
        <v>6.2701584820619147E+26</v>
      </c>
      <c r="N350" s="39">
        <f>$AO$5</f>
        <v>8.4708966672821023E+24</v>
      </c>
      <c r="O350" s="39">
        <f>$AN$5</f>
        <v>1.1503166289706361E+23</v>
      </c>
      <c r="P350" s="39">
        <f>$AM$5</f>
        <v>1.5716684413122047E+21</v>
      </c>
      <c r="Q350" s="39">
        <f>$AL$5</f>
        <v>2.162994034885931E+19</v>
      </c>
      <c r="R350" s="39">
        <f>$AK$5</f>
        <v>3.0024635741202643E+17</v>
      </c>
      <c r="S350" s="39">
        <f>$AJ$5</f>
        <v>4210038387792135</v>
      </c>
      <c r="T350" s="39">
        <f>$AI$5</f>
        <v>59732129675791</v>
      </c>
      <c r="U350" s="39">
        <f>$AH$5</f>
        <v>859047860295</v>
      </c>
      <c r="V350" s="39">
        <f>$AG$5</f>
        <v>12545691535</v>
      </c>
      <c r="W350" s="39">
        <f>$AF$5</f>
        <v>186368535</v>
      </c>
      <c r="X350" s="63">
        <f>$BD$5</f>
        <v>26626546</v>
      </c>
    </row>
    <row r="351" spans="12:24">
      <c r="L351" s="39">
        <f>$AP$5</f>
        <v>6.2701584820619147E+26</v>
      </c>
      <c r="M351" s="39">
        <f>$AO$5</f>
        <v>8.4708966672821023E+24</v>
      </c>
      <c r="N351" s="39">
        <f>$AN$5</f>
        <v>1.1503166289706361E+23</v>
      </c>
      <c r="O351" s="39">
        <f>$AM$5</f>
        <v>1.5716684413122047E+21</v>
      </c>
      <c r="P351" s="39">
        <f>$AL$5</f>
        <v>2.162994034885931E+19</v>
      </c>
      <c r="Q351" s="39">
        <f>$AK$5</f>
        <v>3.0024635741202643E+17</v>
      </c>
      <c r="R351" s="39">
        <f>$AJ$5</f>
        <v>4210038387792135</v>
      </c>
      <c r="S351" s="39">
        <f>$AI$5</f>
        <v>59732129675791</v>
      </c>
      <c r="T351" s="39">
        <f>$AH$5</f>
        <v>859047860295</v>
      </c>
      <c r="U351" s="39">
        <f>$AG$5</f>
        <v>12545691535</v>
      </c>
      <c r="V351" s="39">
        <f>$AF$5</f>
        <v>186368535</v>
      </c>
      <c r="W351" s="39">
        <f>$AE$5</f>
        <v>2820151</v>
      </c>
      <c r="X351" s="63">
        <f>$BC$5</f>
        <v>401968</v>
      </c>
    </row>
    <row r="352" spans="12:24">
      <c r="L352" s="39">
        <f>$AO$5</f>
        <v>8.4708966672821023E+24</v>
      </c>
      <c r="M352" s="39">
        <f>$AN$5</f>
        <v>1.1503166289706361E+23</v>
      </c>
      <c r="N352" s="39">
        <f>$AM$5</f>
        <v>1.5716684413122047E+21</v>
      </c>
      <c r="O352" s="39">
        <f>$AL$5</f>
        <v>2.162994034885931E+19</v>
      </c>
      <c r="P352" s="39">
        <f>$AK$5</f>
        <v>3.0024635741202643E+17</v>
      </c>
      <c r="Q352" s="39">
        <f>$AJ$5</f>
        <v>4210038387792135</v>
      </c>
      <c r="R352" s="39">
        <f>$AI$5</f>
        <v>59732129675791</v>
      </c>
      <c r="S352" s="39">
        <f>$AH$5</f>
        <v>859047860295</v>
      </c>
      <c r="T352" s="39">
        <f>$AG$5</f>
        <v>12545691535</v>
      </c>
      <c r="U352" s="39">
        <f>$AF$5</f>
        <v>186368535</v>
      </c>
      <c r="V352" s="39">
        <f>$AE$5</f>
        <v>2820151</v>
      </c>
      <c r="W352" s="39">
        <f>$AD$5</f>
        <v>43515</v>
      </c>
      <c r="X352" s="63">
        <f>$BB$5</f>
        <v>6184</v>
      </c>
    </row>
    <row r="353" spans="12:25" ht="15.75" thickBot="1">
      <c r="L353" s="70">
        <f>$AN$5</f>
        <v>1.1503166289706361E+23</v>
      </c>
      <c r="M353" s="70">
        <f>$AM$5</f>
        <v>1.5716684413122047E+21</v>
      </c>
      <c r="N353" s="70">
        <f>$AL$5</f>
        <v>2.162994034885931E+19</v>
      </c>
      <c r="O353" s="70">
        <f>$AK$5</f>
        <v>3.0024635741202643E+17</v>
      </c>
      <c r="P353" s="70">
        <f>$AJ$5</f>
        <v>4210038387792135</v>
      </c>
      <c r="Q353" s="70">
        <f>$AI$5</f>
        <v>59732129675791</v>
      </c>
      <c r="R353" s="70">
        <f>$AH$5</f>
        <v>859047860295</v>
      </c>
      <c r="S353" s="70">
        <f>$AG$5</f>
        <v>12545691535</v>
      </c>
      <c r="T353" s="70">
        <f>$AF$5</f>
        <v>186368535</v>
      </c>
      <c r="U353" s="70">
        <f>$AE$5</f>
        <v>2820151</v>
      </c>
      <c r="V353" s="70">
        <f>$AD$5</f>
        <v>43515</v>
      </c>
      <c r="W353" s="70">
        <f>$AC$5</f>
        <v>685</v>
      </c>
      <c r="X353" s="71">
        <f>$BA$5</f>
        <v>97</v>
      </c>
      <c r="Y353" s="16" t="str">
        <f>[1]!xDiv([1]!xMatDet(L341:X353),[1]!xMatDet(L354:X366))</f>
        <v>428970.927535227188630583174775</v>
      </c>
    </row>
    <row r="354" spans="12:25">
      <c r="L354" s="39">
        <f>$AZ$5</f>
        <v>3.6297512399329361E+45</v>
      </c>
      <c r="M354" s="39">
        <f>$AY$5</f>
        <v>4.7884147900470993E+43</v>
      </c>
      <c r="N354" s="39">
        <f>$AX$5</f>
        <v>6.3242912419945786E+41</v>
      </c>
      <c r="O354" s="39">
        <f>$AW$5</f>
        <v>8.3638183359412491E+39</v>
      </c>
      <c r="P354" s="39">
        <f>$AV$5</f>
        <v>1.1077700566821677E+38</v>
      </c>
      <c r="Q354" s="39">
        <f>$AU$5</f>
        <v>1.4697437693587362E+36</v>
      </c>
      <c r="R354" s="39">
        <f>$AT$5</f>
        <v>1.9538613311576207E+34</v>
      </c>
      <c r="S354" s="39">
        <f>$AS$5</f>
        <v>2.6034054115613975E+32</v>
      </c>
      <c r="T354" s="39">
        <f>$AR$5</f>
        <v>3.4781605591867382E+30</v>
      </c>
      <c r="U354" s="39">
        <f>$AQ$5</f>
        <v>4.6613881837492098E+28</v>
      </c>
      <c r="V354" s="39">
        <f>$AP$5</f>
        <v>6.2701584820619147E+26</v>
      </c>
      <c r="W354" s="39">
        <f>$AO$5</f>
        <v>8.4708966672821023E+24</v>
      </c>
      <c r="X354" s="39">
        <f>$AN$5</f>
        <v>1.1503166289706361E+23</v>
      </c>
    </row>
    <row r="355" spans="12:25">
      <c r="L355" s="39">
        <f>$AY$5</f>
        <v>4.7884147900470993E+43</v>
      </c>
      <c r="M355" s="39">
        <f>$AX$5</f>
        <v>6.3242912419945786E+41</v>
      </c>
      <c r="N355" s="39">
        <f>$AW$5</f>
        <v>8.3638183359412491E+39</v>
      </c>
      <c r="O355" s="39">
        <f>$AV$5</f>
        <v>1.1077700566821677E+38</v>
      </c>
      <c r="P355" s="39">
        <f>$AU$5</f>
        <v>1.4697437693587362E+36</v>
      </c>
      <c r="Q355" s="39">
        <f>$AT$5</f>
        <v>1.9538613311576207E+34</v>
      </c>
      <c r="R355" s="39">
        <f>$AS$5</f>
        <v>2.6034054115613975E+32</v>
      </c>
      <c r="S355" s="39">
        <f>$AR$5</f>
        <v>3.4781605591867382E+30</v>
      </c>
      <c r="T355" s="39">
        <f>$AQ$5</f>
        <v>4.6613881837492098E+28</v>
      </c>
      <c r="U355" s="39">
        <f>$AP$5</f>
        <v>6.2701584820619147E+26</v>
      </c>
      <c r="V355" s="39">
        <f>$AO$5</f>
        <v>8.4708966672821023E+24</v>
      </c>
      <c r="W355" s="39">
        <f>$AN$5</f>
        <v>1.1503166289706361E+23</v>
      </c>
      <c r="X355" s="39">
        <f>$AM$5</f>
        <v>1.5716684413122047E+21</v>
      </c>
    </row>
    <row r="356" spans="12:25">
      <c r="L356" s="39">
        <f>$AX$5</f>
        <v>6.3242912419945786E+41</v>
      </c>
      <c r="M356" s="39">
        <f>$AW$5</f>
        <v>8.3638183359412491E+39</v>
      </c>
      <c r="N356" s="39">
        <f>$AV$5</f>
        <v>1.1077700566821677E+38</v>
      </c>
      <c r="O356" s="39">
        <f>$AU$5</f>
        <v>1.4697437693587362E+36</v>
      </c>
      <c r="P356" s="39">
        <f>$AT$5</f>
        <v>1.9538613311576207E+34</v>
      </c>
      <c r="Q356" s="39">
        <f>$AS$5</f>
        <v>2.6034054115613975E+32</v>
      </c>
      <c r="R356" s="39">
        <f>$AR$5</f>
        <v>3.4781605591867382E+30</v>
      </c>
      <c r="S356" s="39">
        <f>$AQ$5</f>
        <v>4.6613881837492098E+28</v>
      </c>
      <c r="T356" s="39">
        <f>$AP$5</f>
        <v>6.2701584820619147E+26</v>
      </c>
      <c r="U356" s="39">
        <f>$AO$5</f>
        <v>8.4708966672821023E+24</v>
      </c>
      <c r="V356" s="39">
        <f>$AN$5</f>
        <v>1.1503166289706361E+23</v>
      </c>
      <c r="W356" s="39">
        <f>$AM$5</f>
        <v>1.5716684413122047E+21</v>
      </c>
      <c r="X356" s="39">
        <f>$AL$5</f>
        <v>2.162994034885931E+19</v>
      </c>
    </row>
    <row r="357" spans="12:25">
      <c r="L357" s="39">
        <f>$AW$5</f>
        <v>8.3638183359412491E+39</v>
      </c>
      <c r="M357" s="39">
        <f>$AV$5</f>
        <v>1.1077700566821677E+38</v>
      </c>
      <c r="N357" s="39">
        <f>$AU$5</f>
        <v>1.4697437693587362E+36</v>
      </c>
      <c r="O357" s="39">
        <f>$AT$5</f>
        <v>1.9538613311576207E+34</v>
      </c>
      <c r="P357" s="39">
        <f>$AS$5</f>
        <v>2.6034054115613975E+32</v>
      </c>
      <c r="Q357" s="39">
        <f>$AR$5</f>
        <v>3.4781605591867382E+30</v>
      </c>
      <c r="R357" s="39">
        <f>$AQ$5</f>
        <v>4.6613881837492098E+28</v>
      </c>
      <c r="S357" s="39">
        <f>$AP$5</f>
        <v>6.2701584820619147E+26</v>
      </c>
      <c r="T357" s="39">
        <f>$AO$5</f>
        <v>8.4708966672821023E+24</v>
      </c>
      <c r="U357" s="39">
        <f>$AN$5</f>
        <v>1.1503166289706361E+23</v>
      </c>
      <c r="V357" s="39">
        <f>$AM$5</f>
        <v>1.5716684413122047E+21</v>
      </c>
      <c r="W357" s="39">
        <f>$AL$5</f>
        <v>2.162994034885931E+19</v>
      </c>
      <c r="X357" s="39">
        <f>$AK$5</f>
        <v>3.0024635741202643E+17</v>
      </c>
    </row>
    <row r="358" spans="12:25">
      <c r="L358" s="39">
        <f>$AV$5</f>
        <v>1.1077700566821677E+38</v>
      </c>
      <c r="M358" s="39">
        <f>$AU$5</f>
        <v>1.4697437693587362E+36</v>
      </c>
      <c r="N358" s="39">
        <f>$AT$5</f>
        <v>1.9538613311576207E+34</v>
      </c>
      <c r="O358" s="39">
        <f>$AS$5</f>
        <v>2.6034054115613975E+32</v>
      </c>
      <c r="P358" s="39">
        <f>$AR$5</f>
        <v>3.4781605591867382E+30</v>
      </c>
      <c r="Q358" s="39">
        <f>$AQ$5</f>
        <v>4.6613881837492098E+28</v>
      </c>
      <c r="R358" s="39">
        <f>$AP$5</f>
        <v>6.2701584820619147E+26</v>
      </c>
      <c r="S358" s="39">
        <f>$AO$5</f>
        <v>8.4708966672821023E+24</v>
      </c>
      <c r="T358" s="39">
        <f>$AN$5</f>
        <v>1.1503166289706361E+23</v>
      </c>
      <c r="U358" s="39">
        <f>$AM$5</f>
        <v>1.5716684413122047E+21</v>
      </c>
      <c r="V358" s="39">
        <f>$AL$5</f>
        <v>2.162994034885931E+19</v>
      </c>
      <c r="W358" s="39">
        <f>$AK$5</f>
        <v>3.0024635741202643E+17</v>
      </c>
      <c r="X358" s="39">
        <f>$AJ$5</f>
        <v>4210038387792135</v>
      </c>
    </row>
    <row r="359" spans="12:25">
      <c r="L359" s="39">
        <f>$AU$5</f>
        <v>1.4697437693587362E+36</v>
      </c>
      <c r="M359" s="39">
        <f>$AT$5</f>
        <v>1.9538613311576207E+34</v>
      </c>
      <c r="N359" s="39">
        <f>$AS$5</f>
        <v>2.6034054115613975E+32</v>
      </c>
      <c r="O359" s="39">
        <f>$AR$5</f>
        <v>3.4781605591867382E+30</v>
      </c>
      <c r="P359" s="39">
        <f>$AQ$5</f>
        <v>4.6613881837492098E+28</v>
      </c>
      <c r="Q359" s="39">
        <f>$AP$5</f>
        <v>6.2701584820619147E+26</v>
      </c>
      <c r="R359" s="39">
        <f>$AO$5</f>
        <v>8.4708966672821023E+24</v>
      </c>
      <c r="S359" s="39">
        <f>$AN$5</f>
        <v>1.1503166289706361E+23</v>
      </c>
      <c r="T359" s="39">
        <f>$AM$5</f>
        <v>1.5716684413122047E+21</v>
      </c>
      <c r="U359" s="39">
        <f>$AL$5</f>
        <v>2.162994034885931E+19</v>
      </c>
      <c r="V359" s="39">
        <f>$AK$5</f>
        <v>3.0024635741202643E+17</v>
      </c>
      <c r="W359" s="39">
        <f>$AJ$5</f>
        <v>4210038387792135</v>
      </c>
      <c r="X359" s="39">
        <f>$AI$5</f>
        <v>59732129675791</v>
      </c>
    </row>
    <row r="360" spans="12:25">
      <c r="L360" s="39">
        <f>$AT$5</f>
        <v>1.9538613311576207E+34</v>
      </c>
      <c r="M360" s="39">
        <f>$AS$5</f>
        <v>2.6034054115613975E+32</v>
      </c>
      <c r="N360" s="39">
        <f>$AR$5</f>
        <v>3.4781605591867382E+30</v>
      </c>
      <c r="O360" s="39">
        <f>$AQ$5</f>
        <v>4.6613881837492098E+28</v>
      </c>
      <c r="P360" s="39">
        <f>$AP$5</f>
        <v>6.2701584820619147E+26</v>
      </c>
      <c r="Q360" s="39">
        <f>$AO$5</f>
        <v>8.4708966672821023E+24</v>
      </c>
      <c r="R360" s="39">
        <f>$AN$5</f>
        <v>1.1503166289706361E+23</v>
      </c>
      <c r="S360" s="39">
        <f>$AM$5</f>
        <v>1.5716684413122047E+21</v>
      </c>
      <c r="T360" s="39">
        <f>$AL$5</f>
        <v>2.162994034885931E+19</v>
      </c>
      <c r="U360" s="39">
        <f>$AK$5</f>
        <v>3.0024635741202643E+17</v>
      </c>
      <c r="V360" s="39">
        <f>$AJ$5</f>
        <v>4210038387792135</v>
      </c>
      <c r="W360" s="39">
        <f>$AI$5</f>
        <v>59732129675791</v>
      </c>
      <c r="X360" s="39">
        <f>$AH$5</f>
        <v>859047860295</v>
      </c>
    </row>
    <row r="361" spans="12:25">
      <c r="L361" s="39">
        <f>$AS$5</f>
        <v>2.6034054115613975E+32</v>
      </c>
      <c r="M361" s="39">
        <f>$AR$5</f>
        <v>3.4781605591867382E+30</v>
      </c>
      <c r="N361" s="39">
        <f>$AQ$5</f>
        <v>4.6613881837492098E+28</v>
      </c>
      <c r="O361" s="39">
        <f>$AP$5</f>
        <v>6.2701584820619147E+26</v>
      </c>
      <c r="P361" s="39">
        <f>$AO$5</f>
        <v>8.4708966672821023E+24</v>
      </c>
      <c r="Q361" s="39">
        <f>$AN$5</f>
        <v>1.1503166289706361E+23</v>
      </c>
      <c r="R361" s="39">
        <f>$AM$5</f>
        <v>1.5716684413122047E+21</v>
      </c>
      <c r="S361" s="39">
        <f>$AL$5</f>
        <v>2.162994034885931E+19</v>
      </c>
      <c r="T361" s="39">
        <f>$AK$5</f>
        <v>3.0024635741202643E+17</v>
      </c>
      <c r="U361" s="39">
        <f>$AJ$5</f>
        <v>4210038387792135</v>
      </c>
      <c r="V361" s="39">
        <f>$AI$5</f>
        <v>59732129675791</v>
      </c>
      <c r="W361" s="39">
        <f>$AH$5</f>
        <v>859047860295</v>
      </c>
      <c r="X361" s="39">
        <f>$AG$5</f>
        <v>12545691535</v>
      </c>
    </row>
    <row r="362" spans="12:25">
      <c r="L362" s="39">
        <f>$AR$5</f>
        <v>3.4781605591867382E+30</v>
      </c>
      <c r="M362" s="39">
        <f>$AQ$5</f>
        <v>4.6613881837492098E+28</v>
      </c>
      <c r="N362" s="39">
        <f>$AP$5</f>
        <v>6.2701584820619147E+26</v>
      </c>
      <c r="O362" s="39">
        <f>$AO$5</f>
        <v>8.4708966672821023E+24</v>
      </c>
      <c r="P362" s="39">
        <f>$AN$5</f>
        <v>1.1503166289706361E+23</v>
      </c>
      <c r="Q362" s="39">
        <f>$AM$5</f>
        <v>1.5716684413122047E+21</v>
      </c>
      <c r="R362" s="39">
        <f>$AL$5</f>
        <v>2.162994034885931E+19</v>
      </c>
      <c r="S362" s="39">
        <f>$AK$5</f>
        <v>3.0024635741202643E+17</v>
      </c>
      <c r="T362" s="39">
        <f>$AJ$5</f>
        <v>4210038387792135</v>
      </c>
      <c r="U362" s="39">
        <f>$AI$5</f>
        <v>59732129675791</v>
      </c>
      <c r="V362" s="39">
        <f>$AH$5</f>
        <v>859047860295</v>
      </c>
      <c r="W362" s="39">
        <f>$AG$5</f>
        <v>12545691535</v>
      </c>
      <c r="X362" s="39">
        <f>$AF$5</f>
        <v>186368535</v>
      </c>
    </row>
    <row r="363" spans="12:25">
      <c r="L363" s="39">
        <f>$AQ$5</f>
        <v>4.6613881837492098E+28</v>
      </c>
      <c r="M363" s="39">
        <f>$AP$5</f>
        <v>6.2701584820619147E+26</v>
      </c>
      <c r="N363" s="39">
        <f>$AO$5</f>
        <v>8.4708966672821023E+24</v>
      </c>
      <c r="O363" s="39">
        <f>$AN$5</f>
        <v>1.1503166289706361E+23</v>
      </c>
      <c r="P363" s="39">
        <f>$AM$5</f>
        <v>1.5716684413122047E+21</v>
      </c>
      <c r="Q363" s="39">
        <f>$AL$5</f>
        <v>2.162994034885931E+19</v>
      </c>
      <c r="R363" s="39">
        <f>$AK$5</f>
        <v>3.0024635741202643E+17</v>
      </c>
      <c r="S363" s="39">
        <f>$AJ$5</f>
        <v>4210038387792135</v>
      </c>
      <c r="T363" s="39">
        <f>$AI$5</f>
        <v>59732129675791</v>
      </c>
      <c r="U363" s="39">
        <f>$AH$5</f>
        <v>859047860295</v>
      </c>
      <c r="V363" s="39">
        <f>$AG$5</f>
        <v>12545691535</v>
      </c>
      <c r="W363" s="39">
        <f>$AF$5</f>
        <v>186368535</v>
      </c>
      <c r="X363" s="39">
        <f>$AE$5</f>
        <v>2820151</v>
      </c>
    </row>
    <row r="364" spans="12:25">
      <c r="L364" s="39">
        <f>$AP$5</f>
        <v>6.2701584820619147E+26</v>
      </c>
      <c r="M364" s="39">
        <f>$AO$5</f>
        <v>8.4708966672821023E+24</v>
      </c>
      <c r="N364" s="39">
        <f>$AN$5</f>
        <v>1.1503166289706361E+23</v>
      </c>
      <c r="O364" s="39">
        <f>$AM$5</f>
        <v>1.5716684413122047E+21</v>
      </c>
      <c r="P364" s="39">
        <f>$AL$5</f>
        <v>2.162994034885931E+19</v>
      </c>
      <c r="Q364" s="39">
        <f>$AK$5</f>
        <v>3.0024635741202643E+17</v>
      </c>
      <c r="R364" s="39">
        <f>$AJ$5</f>
        <v>4210038387792135</v>
      </c>
      <c r="S364" s="39">
        <f>$AI$5</f>
        <v>59732129675791</v>
      </c>
      <c r="T364" s="39">
        <f>$AH$5</f>
        <v>859047860295</v>
      </c>
      <c r="U364" s="39">
        <f>$AG$5</f>
        <v>12545691535</v>
      </c>
      <c r="V364" s="39">
        <f>$AF$5</f>
        <v>186368535</v>
      </c>
      <c r="W364" s="39">
        <f>$AE$5</f>
        <v>2820151</v>
      </c>
      <c r="X364" s="39">
        <f>$AD$5</f>
        <v>43515</v>
      </c>
    </row>
    <row r="365" spans="12:25">
      <c r="L365" s="39">
        <f>$AO$5</f>
        <v>8.4708966672821023E+24</v>
      </c>
      <c r="M365" s="39">
        <f>$AN$5</f>
        <v>1.1503166289706361E+23</v>
      </c>
      <c r="N365" s="39">
        <f>$AM$5</f>
        <v>1.5716684413122047E+21</v>
      </c>
      <c r="O365" s="39">
        <f>$AL$5</f>
        <v>2.162994034885931E+19</v>
      </c>
      <c r="P365" s="39">
        <f>$AK$5</f>
        <v>3.0024635741202643E+17</v>
      </c>
      <c r="Q365" s="39">
        <f>$AJ$5</f>
        <v>4210038387792135</v>
      </c>
      <c r="R365" s="39">
        <f>$AI$5</f>
        <v>59732129675791</v>
      </c>
      <c r="S365" s="39">
        <f>$AH$5</f>
        <v>859047860295</v>
      </c>
      <c r="T365" s="39">
        <f>$AG$5</f>
        <v>12545691535</v>
      </c>
      <c r="U365" s="39">
        <f>$AF$5</f>
        <v>186368535</v>
      </c>
      <c r="V365" s="39">
        <f>$AE$5</f>
        <v>2820151</v>
      </c>
      <c r="W365" s="39">
        <f>$AD$5</f>
        <v>43515</v>
      </c>
      <c r="X365" s="39">
        <f>$AC$5</f>
        <v>685</v>
      </c>
    </row>
    <row r="366" spans="12:25">
      <c r="L366" s="39">
        <f>$AN$5</f>
        <v>1.1503166289706361E+23</v>
      </c>
      <c r="M366" s="39">
        <f>$AM$5</f>
        <v>1.5716684413122047E+21</v>
      </c>
      <c r="N366" s="39">
        <f>$AL$5</f>
        <v>2.162994034885931E+19</v>
      </c>
      <c r="O366" s="39">
        <f>$AK$5</f>
        <v>3.0024635741202643E+17</v>
      </c>
      <c r="P366" s="39">
        <f>$AJ$5</f>
        <v>4210038387792135</v>
      </c>
      <c r="Q366" s="39">
        <f>$AI$5</f>
        <v>59732129675791</v>
      </c>
      <c r="R366" s="39">
        <f>$AH$5</f>
        <v>859047860295</v>
      </c>
      <c r="S366" s="39">
        <f>$AG$5</f>
        <v>12545691535</v>
      </c>
      <c r="T366" s="39">
        <f>$AF$5</f>
        <v>186368535</v>
      </c>
      <c r="U366" s="39">
        <f>$AE$5</f>
        <v>2820151</v>
      </c>
      <c r="V366" s="39">
        <f>$AD$5</f>
        <v>43515</v>
      </c>
      <c r="W366" s="39">
        <f>$AC$5</f>
        <v>685</v>
      </c>
      <c r="X366" s="39">
        <f>$AC$2</f>
        <v>11</v>
      </c>
    </row>
    <row r="367" spans="12:25">
      <c r="L367" s="39"/>
      <c r="M367" s="39"/>
      <c r="N367" s="39"/>
      <c r="O367" s="39"/>
      <c r="P367" s="39"/>
      <c r="Q367" s="39"/>
      <c r="R367" s="39"/>
      <c r="S367" s="39"/>
      <c r="T367" s="39"/>
      <c r="U367" s="39"/>
      <c r="V367" s="39"/>
      <c r="W367" s="39"/>
      <c r="X367" s="39"/>
    </row>
    <row r="368" spans="12:25">
      <c r="L368" s="39"/>
      <c r="M368" s="39"/>
      <c r="N368" s="39"/>
      <c r="O368" s="39"/>
      <c r="P368" s="39"/>
      <c r="Q368" s="39"/>
      <c r="R368" s="39"/>
      <c r="S368" s="39"/>
      <c r="T368" s="39"/>
      <c r="U368" s="39"/>
      <c r="V368" s="39"/>
      <c r="W368" s="39"/>
      <c r="X368" s="39"/>
    </row>
    <row r="369" spans="12:24">
      <c r="L369" s="39"/>
      <c r="M369" s="39"/>
      <c r="N369" s="39"/>
      <c r="O369" s="39"/>
      <c r="P369" s="39"/>
      <c r="Q369" s="39"/>
      <c r="R369" s="39"/>
      <c r="S369" s="39"/>
      <c r="T369" s="39"/>
      <c r="U369" s="39"/>
      <c r="V369" s="39"/>
      <c r="W369" s="39"/>
      <c r="X369" s="39"/>
    </row>
    <row r="370" spans="12:24">
      <c r="L370" s="39"/>
      <c r="M370" s="39"/>
      <c r="N370" s="39"/>
      <c r="O370" s="39"/>
      <c r="P370" s="39"/>
      <c r="Q370" s="39"/>
      <c r="R370" s="39"/>
      <c r="S370" s="39"/>
      <c r="T370" s="39"/>
      <c r="U370" s="39"/>
      <c r="V370" s="39"/>
      <c r="W370" s="39"/>
      <c r="X370" s="39"/>
    </row>
    <row r="371" spans="12:24">
      <c r="L371" s="39"/>
      <c r="M371" s="39"/>
      <c r="N371" s="39"/>
      <c r="O371" s="39"/>
      <c r="P371" s="39"/>
      <c r="Q371" s="39"/>
      <c r="R371" s="39"/>
      <c r="S371" s="39"/>
      <c r="T371" s="39"/>
      <c r="U371" s="39"/>
      <c r="V371" s="39"/>
      <c r="W371" s="39"/>
      <c r="X371" s="39"/>
    </row>
    <row r="372" spans="12:24">
      <c r="L372" s="39"/>
      <c r="M372" s="39"/>
      <c r="N372" s="39"/>
      <c r="O372" s="39"/>
      <c r="P372" s="39"/>
      <c r="Q372" s="39"/>
      <c r="R372" s="39"/>
      <c r="S372" s="39"/>
      <c r="T372" s="39"/>
      <c r="U372" s="39"/>
      <c r="V372" s="39"/>
      <c r="W372" s="39"/>
      <c r="X372" s="39"/>
    </row>
    <row r="373" spans="12:24">
      <c r="L373" s="39"/>
      <c r="M373" s="39"/>
      <c r="N373" s="39"/>
      <c r="O373" s="39"/>
      <c r="P373" s="39"/>
      <c r="Q373" s="39"/>
      <c r="R373" s="39"/>
      <c r="S373" s="39"/>
      <c r="T373" s="39"/>
      <c r="U373" s="39"/>
      <c r="V373" s="39"/>
      <c r="W373" s="39"/>
      <c r="X373" s="39"/>
    </row>
  </sheetData>
  <mergeCells count="1">
    <mergeCell ref="A1:BR1"/>
  </mergeCells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>
  <sheetPr codeName="Hoja39"/>
  <dimension ref="A1:AO1001"/>
  <sheetViews>
    <sheetView topLeftCell="AB1" workbookViewId="0">
      <selection activeCell="AK17" sqref="AK17"/>
    </sheetView>
  </sheetViews>
  <sheetFormatPr baseColWidth="10" defaultRowHeight="15"/>
  <cols>
    <col min="1" max="1" width="18.140625" style="50" bestFit="1" customWidth="1"/>
    <col min="3" max="3" width="22.140625" customWidth="1"/>
    <col min="5" max="5" width="7.42578125" style="50" customWidth="1"/>
    <col min="6" max="6" width="11.42578125" style="50"/>
    <col min="7" max="7" width="11.42578125" customWidth="1"/>
    <col min="8" max="8" width="13.140625" bestFit="1" customWidth="1"/>
    <col min="9" max="9" width="15.28515625" customWidth="1"/>
    <col min="11" max="11" width="13.7109375" bestFit="1" customWidth="1"/>
    <col min="12" max="12" width="14.5703125" customWidth="1"/>
    <col min="13" max="14" width="13.7109375" style="50" customWidth="1"/>
    <col min="15" max="15" width="12.85546875" style="50" customWidth="1"/>
    <col min="16" max="16" width="10.5703125" style="50" bestFit="1" customWidth="1"/>
    <col min="17" max="17" width="19.85546875" style="50" customWidth="1"/>
    <col min="19" max="19" width="24.28515625" customWidth="1"/>
    <col min="29" max="29" width="23.7109375" bestFit="1" customWidth="1"/>
    <col min="30" max="30" width="11.85546875" bestFit="1" customWidth="1"/>
    <col min="31" max="31" width="2" customWidth="1"/>
    <col min="33" max="33" width="11.85546875" bestFit="1" customWidth="1"/>
    <col min="34" max="34" width="1.42578125" customWidth="1"/>
    <col min="35" max="35" width="1.5703125" customWidth="1"/>
    <col min="36" max="36" width="31.7109375" customWidth="1"/>
    <col min="37" max="37" width="21.42578125" bestFit="1" customWidth="1"/>
    <col min="41" max="41" width="11.85546875" bestFit="1" customWidth="1"/>
  </cols>
  <sheetData>
    <row r="1" spans="1:41" ht="15.75" thickBot="1">
      <c r="A1" s="82" t="s">
        <v>0</v>
      </c>
      <c r="C1" s="82" t="s">
        <v>83</v>
      </c>
      <c r="D1" s="58">
        <f>COUNT(A2:A5000)</f>
        <v>8</v>
      </c>
      <c r="E1" s="139" t="s">
        <v>84</v>
      </c>
      <c r="F1" s="140"/>
      <c r="H1" s="83" t="s">
        <v>85</v>
      </c>
      <c r="I1" s="84">
        <f>LARGE(A1:A5000,E2)</f>
        <v>0.36946863686898723</v>
      </c>
      <c r="O1" s="85" t="s">
        <v>86</v>
      </c>
      <c r="P1" s="86">
        <f>SUM(P4:P5000)</f>
        <v>8</v>
      </c>
      <c r="Q1" s="87">
        <f>SUM(Q4:Q5000)</f>
        <v>1</v>
      </c>
      <c r="AC1" s="143" t="s">
        <v>87</v>
      </c>
      <c r="AD1" s="144"/>
      <c r="AE1" s="144"/>
      <c r="AF1" s="144"/>
      <c r="AG1" s="144"/>
      <c r="AH1" s="144"/>
      <c r="AI1" s="144"/>
      <c r="AJ1" s="144"/>
      <c r="AK1" s="144"/>
      <c r="AL1" s="144"/>
      <c r="AM1" s="144"/>
      <c r="AN1" s="144"/>
      <c r="AO1" s="145"/>
    </row>
    <row r="2" spans="1:41">
      <c r="A2" s="119">
        <f>+'MODELO 12'!BQ7</f>
        <v>0.36946863686898723</v>
      </c>
      <c r="C2" s="89" t="s">
        <v>88</v>
      </c>
      <c r="D2" s="90">
        <v>3</v>
      </c>
      <c r="E2" s="91">
        <v>1</v>
      </c>
      <c r="F2" s="86">
        <f>SMALL(A$2:A$5000,E2)</f>
        <v>-0.88528172642691061</v>
      </c>
      <c r="H2" s="92" t="s">
        <v>89</v>
      </c>
      <c r="I2" s="93">
        <f>SMALL(A1:A5000,E2)</f>
        <v>-0.88528172642691061</v>
      </c>
      <c r="K2" s="146" t="s">
        <v>90</v>
      </c>
      <c r="L2" s="147"/>
      <c r="M2" s="148" t="s">
        <v>91</v>
      </c>
      <c r="N2" s="148" t="s">
        <v>92</v>
      </c>
      <c r="O2" s="148" t="s">
        <v>93</v>
      </c>
      <c r="P2" s="150" t="s">
        <v>94</v>
      </c>
      <c r="Q2" s="148" t="s">
        <v>95</v>
      </c>
      <c r="R2" s="152" t="s">
        <v>96</v>
      </c>
      <c r="S2" s="152" t="s">
        <v>97</v>
      </c>
      <c r="AC2" s="94" t="s">
        <v>98</v>
      </c>
      <c r="AD2" s="95"/>
      <c r="AF2" s="94" t="s">
        <v>99</v>
      </c>
      <c r="AG2" s="95"/>
      <c r="AJ2" s="94" t="s">
        <v>100</v>
      </c>
      <c r="AK2" s="96"/>
      <c r="AL2" s="96"/>
      <c r="AM2" s="96"/>
      <c r="AN2" s="96"/>
      <c r="AO2" s="95"/>
    </row>
    <row r="3" spans="1:41" ht="15" customHeight="1" thickBot="1">
      <c r="A3" s="119">
        <f>+'MODELO 12'!BQ8</f>
        <v>0.10410052823135629</v>
      </c>
      <c r="C3" s="97" t="s">
        <v>101</v>
      </c>
      <c r="D3" s="90">
        <v>1</v>
      </c>
      <c r="E3" s="98">
        <f>E2+1</f>
        <v>2</v>
      </c>
      <c r="F3" s="99">
        <f t="shared" ref="F3:F9" si="0">SMALL(A$2:A$5000,E3)</f>
        <v>-0.58833469200180843</v>
      </c>
      <c r="H3" s="100"/>
      <c r="I3" s="93">
        <f>+I1-I2</f>
        <v>1.2547503632958978</v>
      </c>
      <c r="K3" s="101" t="s">
        <v>102</v>
      </c>
      <c r="L3" s="102" t="s">
        <v>103</v>
      </c>
      <c r="M3" s="149"/>
      <c r="N3" s="149"/>
      <c r="O3" s="149"/>
      <c r="P3" s="151"/>
      <c r="Q3" s="149"/>
      <c r="R3" s="153"/>
      <c r="S3" s="153"/>
      <c r="AC3" s="103" t="s">
        <v>104</v>
      </c>
      <c r="AD3" s="104"/>
      <c r="AF3" s="92" t="s">
        <v>105</v>
      </c>
      <c r="AG3" s="105">
        <f>SKEW(A2:A5000)</f>
        <v>-0.68082272285580603</v>
      </c>
      <c r="AJ3" s="136" t="s">
        <v>106</v>
      </c>
      <c r="AK3" s="137"/>
      <c r="AL3" s="137"/>
      <c r="AM3" s="137"/>
      <c r="AN3" s="137"/>
      <c r="AO3" s="138"/>
    </row>
    <row r="4" spans="1:41" ht="15" customHeight="1" thickBot="1">
      <c r="A4" s="119">
        <f>+'MODELO 12'!BQ9</f>
        <v>-7.2936732147354633E-2</v>
      </c>
      <c r="E4" s="98">
        <f t="shared" ref="E4:E67" si="1">E3+1</f>
        <v>3</v>
      </c>
      <c r="F4" s="99">
        <f t="shared" si="0"/>
        <v>-0.30144432134693488</v>
      </c>
      <c r="H4" s="106"/>
      <c r="I4" s="107">
        <v>0.05</v>
      </c>
      <c r="K4" s="108">
        <f>$I$2-POWER(10,-$D$2)</f>
        <v>-0.88628172642691061</v>
      </c>
      <c r="L4" s="109">
        <f>K4+$I$4-POWER(10,-$D$3)</f>
        <v>-0.93628172642691054</v>
      </c>
      <c r="M4" s="91">
        <f>K4-5*10^-(D$2+1)</f>
        <v>-0.88678172642691055</v>
      </c>
      <c r="N4" s="110">
        <f>L4+5*10^-(D$2+1)</f>
        <v>-0.9357817264269106</v>
      </c>
      <c r="O4" s="111">
        <f>AVERAGE(K4,L4)</f>
        <v>-0.91128172642691063</v>
      </c>
      <c r="P4" s="98">
        <f>COUNTIFS(A$1:A$5000,"&gt;="&amp;M4,A$1:A$5000,"&lt;="&amp;N4)</f>
        <v>0</v>
      </c>
      <c r="Q4" s="112">
        <f>P4/D$1</f>
        <v>0</v>
      </c>
      <c r="R4" s="91">
        <f>+P4</f>
        <v>0</v>
      </c>
      <c r="S4" s="88">
        <f>COUNTIF(F$2:F$5000,"&lt;="&amp;M4)</f>
        <v>0</v>
      </c>
      <c r="AC4" s="92" t="s">
        <v>107</v>
      </c>
      <c r="AD4" s="113">
        <f>AVERAGE(A1:A5000)</f>
        <v>-0.1272873833659105</v>
      </c>
      <c r="AF4" s="92" t="s">
        <v>108</v>
      </c>
      <c r="AG4" s="105">
        <f>KURT(A2:A5000)</f>
        <v>-0.45856152296267716</v>
      </c>
      <c r="AJ4" s="136"/>
      <c r="AK4" s="137"/>
      <c r="AL4" s="137"/>
      <c r="AM4" s="137"/>
      <c r="AN4" s="137"/>
      <c r="AO4" s="138"/>
    </row>
    <row r="5" spans="1:41" ht="15" customHeight="1" thickBot="1">
      <c r="A5" s="119">
        <f>+'MODELO 12'!BQ10</f>
        <v>-0.30144432134693488</v>
      </c>
      <c r="E5" s="98">
        <f t="shared" si="1"/>
        <v>4</v>
      </c>
      <c r="F5" s="99">
        <f t="shared" si="0"/>
        <v>-7.2936732147354633E-2</v>
      </c>
      <c r="K5" s="114">
        <f>L4+10^(-$D$2)</f>
        <v>-0.93528172642691054</v>
      </c>
      <c r="L5" s="115">
        <f>K5+$I$4-POWER(10,-$D$2)</f>
        <v>-0.8862817264269105</v>
      </c>
      <c r="M5" s="98">
        <f t="shared" ref="M5:M68" si="2">K5-5*10^-(D$2+1)</f>
        <v>-0.93578172642691049</v>
      </c>
      <c r="N5" s="116">
        <f t="shared" ref="N5:N68" si="3">L5+5*10^-(D$2+1)</f>
        <v>-0.88578172642691055</v>
      </c>
      <c r="O5" s="117">
        <f t="shared" ref="O5:O68" si="4">AVERAGE(K5,L5)</f>
        <v>-0.91078172642691047</v>
      </c>
      <c r="P5" s="98">
        <f t="shared" ref="P5:P68" si="5">COUNTIFS(A$1:A$5000,"&gt;="&amp;M5,A$1:A$5000,"&lt;="&amp;N5)</f>
        <v>0</v>
      </c>
      <c r="Q5" s="118">
        <f t="shared" ref="Q5:Q68" si="6">P5/D$1</f>
        <v>0</v>
      </c>
      <c r="R5" s="98">
        <f>+P5+R4</f>
        <v>0</v>
      </c>
      <c r="S5" s="119">
        <f t="shared" ref="S5:S68" si="7">COUNTIF(F$2:F$5000,"&lt;="&amp;M5)</f>
        <v>0</v>
      </c>
      <c r="AC5" s="92" t="s">
        <v>109</v>
      </c>
      <c r="AD5" s="104">
        <f>MEDIAN(A2:A5000)</f>
        <v>-2.3778748814947903E-2</v>
      </c>
      <c r="AF5" s="120"/>
      <c r="AG5" s="104"/>
      <c r="AJ5" s="136"/>
      <c r="AK5" s="137"/>
      <c r="AL5" s="137"/>
      <c r="AM5" s="137"/>
      <c r="AN5" s="137"/>
      <c r="AO5" s="138"/>
    </row>
    <row r="6" spans="1:41" ht="15.75" thickBot="1">
      <c r="A6" s="119">
        <f>+'MODELO 12'!BQ11</f>
        <v>-0.58833469200180843</v>
      </c>
      <c r="E6" s="98">
        <f t="shared" si="1"/>
        <v>5</v>
      </c>
      <c r="F6" s="99">
        <f t="shared" si="0"/>
        <v>2.5379234517458826E-2</v>
      </c>
      <c r="H6" s="139" t="s">
        <v>110</v>
      </c>
      <c r="I6" s="140"/>
      <c r="K6" s="114">
        <f t="shared" ref="K6:K69" si="8">L5+10^(-$D$2)</f>
        <v>-0.8852817264269105</v>
      </c>
      <c r="L6" s="115">
        <f t="shared" ref="L6:L69" si="9">K6+$I$4-POWER(10,-$D$2)</f>
        <v>-0.83628172642691045</v>
      </c>
      <c r="M6" s="98">
        <f t="shared" si="2"/>
        <v>-0.88578172642691044</v>
      </c>
      <c r="N6" s="116">
        <f t="shared" si="3"/>
        <v>-0.83578172642691051</v>
      </c>
      <c r="O6" s="117">
        <f t="shared" si="4"/>
        <v>-0.86078172642691042</v>
      </c>
      <c r="P6" s="98">
        <f t="shared" si="5"/>
        <v>1</v>
      </c>
      <c r="Q6" s="118">
        <f t="shared" si="6"/>
        <v>0.125</v>
      </c>
      <c r="R6" s="98">
        <f t="shared" ref="R6:R69" si="10">+P6+R5</f>
        <v>1</v>
      </c>
      <c r="S6" s="119">
        <f t="shared" si="7"/>
        <v>0</v>
      </c>
      <c r="AC6" s="121" t="s">
        <v>111</v>
      </c>
      <c r="AD6" s="122" t="e">
        <f>MODE(A1:A5000)</f>
        <v>#N/A</v>
      </c>
      <c r="AF6" s="123"/>
      <c r="AG6" s="122"/>
      <c r="AJ6" s="120"/>
      <c r="AK6" s="39"/>
      <c r="AL6" s="39"/>
      <c r="AM6" s="39"/>
      <c r="AN6" s="39"/>
      <c r="AO6" s="104"/>
    </row>
    <row r="7" spans="1:41" ht="15.75" thickBot="1">
      <c r="A7" s="119">
        <f>+'MODELO 12'!BQ12</f>
        <v>-0.88528172642691061</v>
      </c>
      <c r="E7" s="98">
        <f t="shared" si="1"/>
        <v>6</v>
      </c>
      <c r="F7" s="99">
        <f t="shared" si="0"/>
        <v>0.10410052823135629</v>
      </c>
      <c r="H7" s="141">
        <f>+N7-M7</f>
        <v>4.9999999999999933E-2</v>
      </c>
      <c r="I7" s="142"/>
      <c r="K7" s="114">
        <f t="shared" si="8"/>
        <v>-0.83528172642691045</v>
      </c>
      <c r="L7" s="115">
        <f t="shared" si="9"/>
        <v>-0.78628172642691041</v>
      </c>
      <c r="M7" s="98">
        <f t="shared" si="2"/>
        <v>-0.8357817264269104</v>
      </c>
      <c r="N7" s="116">
        <f t="shared" si="3"/>
        <v>-0.78578172642691047</v>
      </c>
      <c r="O7" s="117">
        <f t="shared" si="4"/>
        <v>-0.81078172642691038</v>
      </c>
      <c r="P7" s="98">
        <f t="shared" si="5"/>
        <v>0</v>
      </c>
      <c r="Q7" s="118">
        <f t="shared" si="6"/>
        <v>0</v>
      </c>
      <c r="R7" s="98">
        <f t="shared" si="10"/>
        <v>1</v>
      </c>
      <c r="S7" s="119">
        <f t="shared" si="7"/>
        <v>1</v>
      </c>
      <c r="AH7" s="124"/>
      <c r="AI7" s="124"/>
      <c r="AJ7" s="103" t="s">
        <v>112</v>
      </c>
      <c r="AK7" s="125">
        <f>$D$1*(POWER($AG$3,2)/6+(POWER(($AG$4-3),2)/24))</f>
        <v>4.6052420426483627</v>
      </c>
      <c r="AL7" s="39"/>
      <c r="AM7" s="39"/>
      <c r="AN7" s="39"/>
      <c r="AO7" s="104"/>
    </row>
    <row r="8" spans="1:41">
      <c r="A8" s="119">
        <f>+'MODELO 12'!BQ13</f>
        <v>2.5379234517458826E-2</v>
      </c>
      <c r="E8" s="98">
        <f t="shared" si="1"/>
        <v>7</v>
      </c>
      <c r="F8" s="99">
        <f t="shared" si="0"/>
        <v>0.33075000537792221</v>
      </c>
      <c r="K8" s="114">
        <f t="shared" si="8"/>
        <v>-0.78528172642691041</v>
      </c>
      <c r="L8" s="115">
        <f t="shared" si="9"/>
        <v>-0.73628172642691037</v>
      </c>
      <c r="M8" s="98">
        <f t="shared" si="2"/>
        <v>-0.78578172642691035</v>
      </c>
      <c r="N8" s="116">
        <f t="shared" si="3"/>
        <v>-0.73578172642691042</v>
      </c>
      <c r="O8" s="117">
        <f t="shared" si="4"/>
        <v>-0.76078172642691033</v>
      </c>
      <c r="P8" s="98">
        <f t="shared" si="5"/>
        <v>0</v>
      </c>
      <c r="Q8" s="118">
        <f t="shared" si="6"/>
        <v>0</v>
      </c>
      <c r="R8" s="98">
        <f t="shared" si="10"/>
        <v>1</v>
      </c>
      <c r="S8" s="119">
        <f t="shared" si="7"/>
        <v>1</v>
      </c>
      <c r="AH8" s="124"/>
      <c r="AI8" s="124"/>
      <c r="AJ8" s="103" t="s">
        <v>113</v>
      </c>
      <c r="AK8" s="126">
        <v>0.9</v>
      </c>
      <c r="AL8" s="39"/>
      <c r="AM8" s="39"/>
      <c r="AN8" s="39"/>
      <c r="AO8" s="104"/>
    </row>
    <row r="9" spans="1:41">
      <c r="A9" s="119">
        <f>+'MODELO 12'!BQ14</f>
        <v>0.33075000537792221</v>
      </c>
      <c r="E9" s="98">
        <f t="shared" si="1"/>
        <v>8</v>
      </c>
      <c r="F9" s="99">
        <f t="shared" si="0"/>
        <v>0.36946863686898723</v>
      </c>
      <c r="K9" s="114">
        <f t="shared" si="8"/>
        <v>-0.73528172642691036</v>
      </c>
      <c r="L9" s="115">
        <f t="shared" si="9"/>
        <v>-0.68628172642691032</v>
      </c>
      <c r="M9" s="98">
        <f t="shared" si="2"/>
        <v>-0.73578172642691031</v>
      </c>
      <c r="N9" s="116">
        <f t="shared" si="3"/>
        <v>-0.68578172642691038</v>
      </c>
      <c r="O9" s="117">
        <f t="shared" si="4"/>
        <v>-0.71078172642691029</v>
      </c>
      <c r="P9" s="98">
        <f t="shared" si="5"/>
        <v>0</v>
      </c>
      <c r="Q9" s="118">
        <f t="shared" si="6"/>
        <v>0</v>
      </c>
      <c r="R9" s="98">
        <f t="shared" si="10"/>
        <v>1</v>
      </c>
      <c r="S9" s="119">
        <f t="shared" si="7"/>
        <v>1</v>
      </c>
      <c r="AJ9" s="103" t="s">
        <v>114</v>
      </c>
      <c r="AK9" s="39" t="e">
        <f ca="1">_xlfn.CHISQ.INV($AK$8,2)</f>
        <v>#NAME?</v>
      </c>
      <c r="AL9" s="39"/>
      <c r="AM9" s="39"/>
      <c r="AN9" s="39"/>
      <c r="AO9" s="104"/>
    </row>
    <row r="10" spans="1:41">
      <c r="A10" s="119"/>
      <c r="E10" s="98">
        <f t="shared" si="1"/>
        <v>9</v>
      </c>
      <c r="F10" s="99"/>
      <c r="K10" s="114">
        <f t="shared" si="8"/>
        <v>-0.68528172642691032</v>
      </c>
      <c r="L10" s="115">
        <f t="shared" si="9"/>
        <v>-0.63628172642691028</v>
      </c>
      <c r="M10" s="98">
        <f t="shared" si="2"/>
        <v>-0.68578172642691027</v>
      </c>
      <c r="N10" s="116">
        <f t="shared" si="3"/>
        <v>-0.63578172642691033</v>
      </c>
      <c r="O10" s="117">
        <f t="shared" si="4"/>
        <v>-0.66078172642691024</v>
      </c>
      <c r="P10" s="98">
        <f t="shared" si="5"/>
        <v>0</v>
      </c>
      <c r="Q10" s="118">
        <f t="shared" si="6"/>
        <v>0</v>
      </c>
      <c r="R10" s="98">
        <f t="shared" si="10"/>
        <v>1</v>
      </c>
      <c r="S10" s="119">
        <f t="shared" si="7"/>
        <v>1</v>
      </c>
      <c r="AJ10" s="103"/>
      <c r="AK10" s="39" t="s">
        <v>115</v>
      </c>
      <c r="AL10" s="39"/>
      <c r="AM10" s="39"/>
      <c r="AN10" s="39"/>
      <c r="AO10" s="127" t="e">
        <f ca="1">IF($AK$7&gt;$AK$9,"FALSO","VERDADERO")</f>
        <v>#NAME?</v>
      </c>
    </row>
    <row r="11" spans="1:41">
      <c r="A11" s="119"/>
      <c r="E11" s="98">
        <f t="shared" si="1"/>
        <v>10</v>
      </c>
      <c r="F11" s="99"/>
      <c r="K11" s="114">
        <f t="shared" si="8"/>
        <v>-0.63528172642691028</v>
      </c>
      <c r="L11" s="115">
        <f t="shared" si="9"/>
        <v>-0.58628172642691023</v>
      </c>
      <c r="M11" s="98">
        <f t="shared" si="2"/>
        <v>-0.63578172642691022</v>
      </c>
      <c r="N11" s="116">
        <f t="shared" si="3"/>
        <v>-0.58578172642691029</v>
      </c>
      <c r="O11" s="117">
        <f t="shared" si="4"/>
        <v>-0.6107817264269102</v>
      </c>
      <c r="P11" s="98">
        <f t="shared" si="5"/>
        <v>1</v>
      </c>
      <c r="Q11" s="118">
        <f t="shared" si="6"/>
        <v>0.125</v>
      </c>
      <c r="R11" s="98">
        <f t="shared" si="10"/>
        <v>2</v>
      </c>
      <c r="S11" s="119">
        <f t="shared" si="7"/>
        <v>1</v>
      </c>
      <c r="AJ11" s="120"/>
      <c r="AK11" s="39"/>
      <c r="AL11" s="39"/>
      <c r="AM11" s="39"/>
      <c r="AN11" s="39"/>
      <c r="AO11" s="104"/>
    </row>
    <row r="12" spans="1:41">
      <c r="A12" s="119"/>
      <c r="E12" s="98">
        <f t="shared" si="1"/>
        <v>11</v>
      </c>
      <c r="F12" s="99"/>
      <c r="K12" s="114">
        <f t="shared" si="8"/>
        <v>-0.58528172642691023</v>
      </c>
      <c r="L12" s="115">
        <f t="shared" si="9"/>
        <v>-0.53628172642691019</v>
      </c>
      <c r="M12" s="98">
        <f t="shared" si="2"/>
        <v>-0.58578172642691018</v>
      </c>
      <c r="N12" s="116">
        <f t="shared" si="3"/>
        <v>-0.53578172642691024</v>
      </c>
      <c r="O12" s="117">
        <f t="shared" si="4"/>
        <v>-0.56078172642691015</v>
      </c>
      <c r="P12" s="98">
        <f t="shared" si="5"/>
        <v>0</v>
      </c>
      <c r="Q12" s="118">
        <f t="shared" si="6"/>
        <v>0</v>
      </c>
      <c r="R12" s="98">
        <f t="shared" si="10"/>
        <v>2</v>
      </c>
      <c r="S12" s="119">
        <f t="shared" si="7"/>
        <v>2</v>
      </c>
      <c r="AJ12" s="103"/>
      <c r="AK12" s="39" t="s">
        <v>116</v>
      </c>
      <c r="AL12" s="39"/>
      <c r="AM12" s="39"/>
      <c r="AN12" s="39"/>
      <c r="AO12" s="127" t="e">
        <f ca="1">IF($AK$7&lt;=$AK$9,"FALSO","VERDADERO")</f>
        <v>#NAME?</v>
      </c>
    </row>
    <row r="13" spans="1:41" ht="15.75" thickBot="1">
      <c r="A13" s="119"/>
      <c r="E13" s="98">
        <f t="shared" si="1"/>
        <v>12</v>
      </c>
      <c r="F13" s="99"/>
      <c r="K13" s="114">
        <f t="shared" si="8"/>
        <v>-0.53528172642691019</v>
      </c>
      <c r="L13" s="115">
        <f t="shared" si="9"/>
        <v>-0.4862817264269102</v>
      </c>
      <c r="M13" s="98">
        <f t="shared" si="2"/>
        <v>-0.53578172642691013</v>
      </c>
      <c r="N13" s="116">
        <f t="shared" si="3"/>
        <v>-0.4857817264269102</v>
      </c>
      <c r="O13" s="117">
        <f t="shared" si="4"/>
        <v>-0.51078172642691022</v>
      </c>
      <c r="P13" s="98">
        <f t="shared" si="5"/>
        <v>0</v>
      </c>
      <c r="Q13" s="118">
        <f t="shared" si="6"/>
        <v>0</v>
      </c>
      <c r="R13" s="98">
        <f t="shared" si="10"/>
        <v>2</v>
      </c>
      <c r="S13" s="119">
        <f t="shared" si="7"/>
        <v>2</v>
      </c>
      <c r="AJ13" s="123"/>
      <c r="AK13" s="70"/>
      <c r="AL13" s="70"/>
      <c r="AM13" s="70"/>
      <c r="AN13" s="70"/>
      <c r="AO13" s="122"/>
    </row>
    <row r="14" spans="1:41">
      <c r="A14" s="119"/>
      <c r="E14" s="98">
        <f t="shared" si="1"/>
        <v>13</v>
      </c>
      <c r="F14" s="99"/>
      <c r="K14" s="114">
        <f t="shared" si="8"/>
        <v>-0.4852817264269102</v>
      </c>
      <c r="L14" s="115">
        <f t="shared" si="9"/>
        <v>-0.43628172642691021</v>
      </c>
      <c r="M14" s="98">
        <f t="shared" si="2"/>
        <v>-0.4857817264269102</v>
      </c>
      <c r="N14" s="116">
        <f t="shared" si="3"/>
        <v>-0.43578172642691021</v>
      </c>
      <c r="O14" s="117">
        <f t="shared" si="4"/>
        <v>-0.46078172642691018</v>
      </c>
      <c r="P14" s="98">
        <f t="shared" si="5"/>
        <v>0</v>
      </c>
      <c r="Q14" s="118">
        <f t="shared" si="6"/>
        <v>0</v>
      </c>
      <c r="R14" s="98">
        <f t="shared" si="10"/>
        <v>2</v>
      </c>
      <c r="S14" s="119">
        <f t="shared" si="7"/>
        <v>2</v>
      </c>
    </row>
    <row r="15" spans="1:41">
      <c r="A15" s="119"/>
      <c r="E15" s="98">
        <f t="shared" si="1"/>
        <v>14</v>
      </c>
      <c r="F15" s="99"/>
      <c r="K15" s="114">
        <f t="shared" si="8"/>
        <v>-0.43528172642691021</v>
      </c>
      <c r="L15" s="115">
        <f t="shared" si="9"/>
        <v>-0.38628172642691022</v>
      </c>
      <c r="M15" s="98">
        <f t="shared" si="2"/>
        <v>-0.43578172642691021</v>
      </c>
      <c r="N15" s="116">
        <f t="shared" si="3"/>
        <v>-0.38578172642691022</v>
      </c>
      <c r="O15" s="117">
        <f t="shared" si="4"/>
        <v>-0.41078172642691024</v>
      </c>
      <c r="P15" s="98">
        <f t="shared" si="5"/>
        <v>0</v>
      </c>
      <c r="Q15" s="118">
        <f t="shared" si="6"/>
        <v>0</v>
      </c>
      <c r="R15" s="98">
        <f t="shared" si="10"/>
        <v>2</v>
      </c>
      <c r="S15" s="119">
        <f t="shared" si="7"/>
        <v>2</v>
      </c>
    </row>
    <row r="16" spans="1:41">
      <c r="A16" s="119"/>
      <c r="E16" s="98">
        <f t="shared" si="1"/>
        <v>15</v>
      </c>
      <c r="F16" s="99"/>
      <c r="K16" s="114">
        <f t="shared" si="8"/>
        <v>-0.38528172642691022</v>
      </c>
      <c r="L16" s="115">
        <f t="shared" si="9"/>
        <v>-0.33628172642691023</v>
      </c>
      <c r="M16" s="98">
        <f t="shared" si="2"/>
        <v>-0.38578172642691022</v>
      </c>
      <c r="N16" s="116">
        <f t="shared" si="3"/>
        <v>-0.33578172642691023</v>
      </c>
      <c r="O16" s="117">
        <f t="shared" si="4"/>
        <v>-0.3607817264269102</v>
      </c>
      <c r="P16" s="98">
        <f t="shared" si="5"/>
        <v>0</v>
      </c>
      <c r="Q16" s="118">
        <f t="shared" si="6"/>
        <v>0</v>
      </c>
      <c r="R16" s="98">
        <f t="shared" si="10"/>
        <v>2</v>
      </c>
      <c r="S16" s="119">
        <f t="shared" si="7"/>
        <v>2</v>
      </c>
    </row>
    <row r="17" spans="1:19">
      <c r="A17" s="119"/>
      <c r="E17" s="98">
        <f t="shared" si="1"/>
        <v>16</v>
      </c>
      <c r="F17" s="99"/>
      <c r="K17" s="114">
        <f t="shared" si="8"/>
        <v>-0.33528172642691023</v>
      </c>
      <c r="L17" s="115">
        <f t="shared" si="9"/>
        <v>-0.28628172642691024</v>
      </c>
      <c r="M17" s="98">
        <f t="shared" si="2"/>
        <v>-0.33578172642691023</v>
      </c>
      <c r="N17" s="116">
        <f t="shared" si="3"/>
        <v>-0.28578172642691024</v>
      </c>
      <c r="O17" s="117">
        <f t="shared" si="4"/>
        <v>-0.31078172642691027</v>
      </c>
      <c r="P17" s="98">
        <f t="shared" si="5"/>
        <v>1</v>
      </c>
      <c r="Q17" s="118">
        <f t="shared" si="6"/>
        <v>0.125</v>
      </c>
      <c r="R17" s="98">
        <f t="shared" si="10"/>
        <v>3</v>
      </c>
      <c r="S17" s="119">
        <f t="shared" si="7"/>
        <v>2</v>
      </c>
    </row>
    <row r="18" spans="1:19">
      <c r="A18" s="119"/>
      <c r="E18" s="98">
        <f t="shared" si="1"/>
        <v>17</v>
      </c>
      <c r="F18" s="99"/>
      <c r="K18" s="114">
        <f t="shared" si="8"/>
        <v>-0.28528172642691024</v>
      </c>
      <c r="L18" s="115">
        <f t="shared" si="9"/>
        <v>-0.23628172642691025</v>
      </c>
      <c r="M18" s="98">
        <f t="shared" si="2"/>
        <v>-0.28578172642691024</v>
      </c>
      <c r="N18" s="116">
        <f t="shared" si="3"/>
        <v>-0.23578172642691025</v>
      </c>
      <c r="O18" s="117">
        <f t="shared" si="4"/>
        <v>-0.26078172642691022</v>
      </c>
      <c r="P18" s="98">
        <f t="shared" si="5"/>
        <v>0</v>
      </c>
      <c r="Q18" s="118">
        <f t="shared" si="6"/>
        <v>0</v>
      </c>
      <c r="R18" s="98">
        <f t="shared" si="10"/>
        <v>3</v>
      </c>
      <c r="S18" s="119">
        <f t="shared" si="7"/>
        <v>3</v>
      </c>
    </row>
    <row r="19" spans="1:19">
      <c r="A19" s="119"/>
      <c r="E19" s="98">
        <f t="shared" si="1"/>
        <v>18</v>
      </c>
      <c r="F19" s="99"/>
      <c r="K19" s="114">
        <f t="shared" si="8"/>
        <v>-0.23528172642691025</v>
      </c>
      <c r="L19" s="115">
        <f t="shared" si="9"/>
        <v>-0.18628172642691027</v>
      </c>
      <c r="M19" s="98">
        <f t="shared" si="2"/>
        <v>-0.23578172642691025</v>
      </c>
      <c r="N19" s="116">
        <f t="shared" si="3"/>
        <v>-0.18578172642691027</v>
      </c>
      <c r="O19" s="117">
        <f t="shared" si="4"/>
        <v>-0.21078172642691026</v>
      </c>
      <c r="P19" s="98">
        <f t="shared" si="5"/>
        <v>0</v>
      </c>
      <c r="Q19" s="118">
        <f t="shared" si="6"/>
        <v>0</v>
      </c>
      <c r="R19" s="98">
        <f t="shared" si="10"/>
        <v>3</v>
      </c>
      <c r="S19" s="119">
        <f t="shared" si="7"/>
        <v>3</v>
      </c>
    </row>
    <row r="20" spans="1:19">
      <c r="A20" s="119"/>
      <c r="E20" s="98">
        <f t="shared" si="1"/>
        <v>19</v>
      </c>
      <c r="F20" s="99"/>
      <c r="K20" s="114">
        <f t="shared" si="8"/>
        <v>-0.18528172642691026</v>
      </c>
      <c r="L20" s="115">
        <f t="shared" si="9"/>
        <v>-0.13628172642691028</v>
      </c>
      <c r="M20" s="98">
        <f t="shared" si="2"/>
        <v>-0.18578172642691027</v>
      </c>
      <c r="N20" s="116">
        <f t="shared" si="3"/>
        <v>-0.13578172642691028</v>
      </c>
      <c r="O20" s="117">
        <f t="shared" si="4"/>
        <v>-0.16078172642691027</v>
      </c>
      <c r="P20" s="98">
        <f t="shared" si="5"/>
        <v>0</v>
      </c>
      <c r="Q20" s="118">
        <f t="shared" si="6"/>
        <v>0</v>
      </c>
      <c r="R20" s="98">
        <f t="shared" si="10"/>
        <v>3</v>
      </c>
      <c r="S20" s="119">
        <f t="shared" si="7"/>
        <v>3</v>
      </c>
    </row>
    <row r="21" spans="1:19">
      <c r="A21" s="119"/>
      <c r="E21" s="98">
        <f t="shared" si="1"/>
        <v>20</v>
      </c>
      <c r="F21" s="99"/>
      <c r="K21" s="114">
        <f t="shared" si="8"/>
        <v>-0.13528172642691028</v>
      </c>
      <c r="L21" s="115">
        <f t="shared" si="9"/>
        <v>-8.6281726426910274E-2</v>
      </c>
      <c r="M21" s="98">
        <f t="shared" si="2"/>
        <v>-0.13578172642691028</v>
      </c>
      <c r="N21" s="116">
        <f t="shared" si="3"/>
        <v>-8.5781726426910274E-2</v>
      </c>
      <c r="O21" s="117">
        <f t="shared" si="4"/>
        <v>-0.11078172642691028</v>
      </c>
      <c r="P21" s="98">
        <f t="shared" si="5"/>
        <v>0</v>
      </c>
      <c r="Q21" s="118">
        <f t="shared" si="6"/>
        <v>0</v>
      </c>
      <c r="R21" s="98">
        <f t="shared" si="10"/>
        <v>3</v>
      </c>
      <c r="S21" s="119">
        <f t="shared" si="7"/>
        <v>3</v>
      </c>
    </row>
    <row r="22" spans="1:19">
      <c r="A22" s="119"/>
      <c r="E22" s="98">
        <f t="shared" si="1"/>
        <v>21</v>
      </c>
      <c r="F22" s="99"/>
      <c r="K22" s="114">
        <f t="shared" si="8"/>
        <v>-8.5281726426910273E-2</v>
      </c>
      <c r="L22" s="115">
        <f t="shared" si="9"/>
        <v>-3.6281726426910271E-2</v>
      </c>
      <c r="M22" s="98">
        <f t="shared" si="2"/>
        <v>-8.5781726426910274E-2</v>
      </c>
      <c r="N22" s="116">
        <f t="shared" si="3"/>
        <v>-3.5781726426910271E-2</v>
      </c>
      <c r="O22" s="117">
        <f t="shared" si="4"/>
        <v>-6.0781726426910272E-2</v>
      </c>
      <c r="P22" s="98">
        <f t="shared" si="5"/>
        <v>1</v>
      </c>
      <c r="Q22" s="118">
        <f t="shared" si="6"/>
        <v>0.125</v>
      </c>
      <c r="R22" s="98">
        <f t="shared" si="10"/>
        <v>4</v>
      </c>
      <c r="S22" s="119">
        <f t="shared" si="7"/>
        <v>3</v>
      </c>
    </row>
    <row r="23" spans="1:19">
      <c r="A23" s="119"/>
      <c r="E23" s="98">
        <f t="shared" si="1"/>
        <v>22</v>
      </c>
      <c r="F23" s="99"/>
      <c r="K23" s="114">
        <f t="shared" si="8"/>
        <v>-3.528172642691027E-2</v>
      </c>
      <c r="L23" s="115">
        <f t="shared" si="9"/>
        <v>1.3718273573089731E-2</v>
      </c>
      <c r="M23" s="98">
        <f t="shared" si="2"/>
        <v>-3.5781726426910271E-2</v>
      </c>
      <c r="N23" s="116">
        <f t="shared" si="3"/>
        <v>1.4218273573089732E-2</v>
      </c>
      <c r="O23" s="117">
        <f t="shared" si="4"/>
        <v>-1.0781726426910269E-2</v>
      </c>
      <c r="P23" s="98">
        <f t="shared" si="5"/>
        <v>0</v>
      </c>
      <c r="Q23" s="118">
        <f t="shared" si="6"/>
        <v>0</v>
      </c>
      <c r="R23" s="98">
        <f t="shared" si="10"/>
        <v>4</v>
      </c>
      <c r="S23" s="119">
        <f t="shared" si="7"/>
        <v>4</v>
      </c>
    </row>
    <row r="24" spans="1:19">
      <c r="A24" s="119"/>
      <c r="E24" s="98">
        <f t="shared" si="1"/>
        <v>23</v>
      </c>
      <c r="F24" s="99"/>
      <c r="K24" s="114">
        <f t="shared" si="8"/>
        <v>1.4718273573089732E-2</v>
      </c>
      <c r="L24" s="115">
        <f t="shared" si="9"/>
        <v>6.3718273573089734E-2</v>
      </c>
      <c r="M24" s="98">
        <f t="shared" si="2"/>
        <v>1.4218273573089732E-2</v>
      </c>
      <c r="N24" s="116">
        <f t="shared" si="3"/>
        <v>6.4218273573089735E-2</v>
      </c>
      <c r="O24" s="117">
        <f t="shared" si="4"/>
        <v>3.9218273573089733E-2</v>
      </c>
      <c r="P24" s="98">
        <f t="shared" si="5"/>
        <v>1</v>
      </c>
      <c r="Q24" s="118">
        <f t="shared" si="6"/>
        <v>0.125</v>
      </c>
      <c r="R24" s="98">
        <f t="shared" si="10"/>
        <v>5</v>
      </c>
      <c r="S24" s="119">
        <f t="shared" si="7"/>
        <v>4</v>
      </c>
    </row>
    <row r="25" spans="1:19">
      <c r="A25" s="119"/>
      <c r="E25" s="98">
        <f t="shared" si="1"/>
        <v>24</v>
      </c>
      <c r="F25" s="99"/>
      <c r="K25" s="114">
        <f t="shared" si="8"/>
        <v>6.4718273573089735E-2</v>
      </c>
      <c r="L25" s="115">
        <f t="shared" si="9"/>
        <v>0.11371827357308974</v>
      </c>
      <c r="M25" s="98">
        <f t="shared" si="2"/>
        <v>6.4218273573089735E-2</v>
      </c>
      <c r="N25" s="116">
        <f t="shared" si="3"/>
        <v>0.11421827357308974</v>
      </c>
      <c r="O25" s="117">
        <f t="shared" si="4"/>
        <v>8.9218273573089729E-2</v>
      </c>
      <c r="P25" s="98">
        <f t="shared" si="5"/>
        <v>1</v>
      </c>
      <c r="Q25" s="118">
        <f t="shared" si="6"/>
        <v>0.125</v>
      </c>
      <c r="R25" s="98">
        <f t="shared" si="10"/>
        <v>6</v>
      </c>
      <c r="S25" s="119">
        <f t="shared" si="7"/>
        <v>5</v>
      </c>
    </row>
    <row r="26" spans="1:19">
      <c r="A26" s="119"/>
      <c r="E26" s="98">
        <f t="shared" si="1"/>
        <v>25</v>
      </c>
      <c r="F26" s="99"/>
      <c r="K26" s="114">
        <f t="shared" si="8"/>
        <v>0.11471827357308974</v>
      </c>
      <c r="L26" s="115">
        <f t="shared" si="9"/>
        <v>0.16371827357308974</v>
      </c>
      <c r="M26" s="98">
        <f t="shared" si="2"/>
        <v>0.11421827357308974</v>
      </c>
      <c r="N26" s="116">
        <f t="shared" si="3"/>
        <v>0.16421827357308974</v>
      </c>
      <c r="O26" s="117">
        <f t="shared" si="4"/>
        <v>0.13921827357308975</v>
      </c>
      <c r="P26" s="98">
        <f t="shared" si="5"/>
        <v>0</v>
      </c>
      <c r="Q26" s="118">
        <f t="shared" si="6"/>
        <v>0</v>
      </c>
      <c r="R26" s="98">
        <f t="shared" si="10"/>
        <v>6</v>
      </c>
      <c r="S26" s="119">
        <f t="shared" si="7"/>
        <v>6</v>
      </c>
    </row>
    <row r="27" spans="1:19">
      <c r="A27" s="119"/>
      <c r="E27" s="98">
        <f t="shared" si="1"/>
        <v>26</v>
      </c>
      <c r="F27" s="99"/>
      <c r="K27" s="114">
        <f t="shared" si="8"/>
        <v>0.16471827357308974</v>
      </c>
      <c r="L27" s="115">
        <f t="shared" si="9"/>
        <v>0.21371827357308976</v>
      </c>
      <c r="M27" s="98">
        <f t="shared" si="2"/>
        <v>0.16421827357308974</v>
      </c>
      <c r="N27" s="116">
        <f t="shared" si="3"/>
        <v>0.21421827357308976</v>
      </c>
      <c r="O27" s="117">
        <f t="shared" si="4"/>
        <v>0.18921827357308973</v>
      </c>
      <c r="P27" s="98">
        <f t="shared" si="5"/>
        <v>0</v>
      </c>
      <c r="Q27" s="118">
        <f t="shared" si="6"/>
        <v>0</v>
      </c>
      <c r="R27" s="98">
        <f t="shared" si="10"/>
        <v>6</v>
      </c>
      <c r="S27" s="119">
        <f t="shared" si="7"/>
        <v>6</v>
      </c>
    </row>
    <row r="28" spans="1:19">
      <c r="A28" s="119"/>
      <c r="E28" s="98">
        <f t="shared" si="1"/>
        <v>27</v>
      </c>
      <c r="F28" s="99"/>
      <c r="K28" s="114">
        <f t="shared" si="8"/>
        <v>0.21471827357308976</v>
      </c>
      <c r="L28" s="115">
        <f t="shared" si="9"/>
        <v>0.26371827357308975</v>
      </c>
      <c r="M28" s="98">
        <f t="shared" si="2"/>
        <v>0.21421827357308976</v>
      </c>
      <c r="N28" s="116">
        <f t="shared" si="3"/>
        <v>0.26421827357308975</v>
      </c>
      <c r="O28" s="117">
        <f t="shared" si="4"/>
        <v>0.23921827357308975</v>
      </c>
      <c r="P28" s="98">
        <f t="shared" si="5"/>
        <v>0</v>
      </c>
      <c r="Q28" s="118">
        <f t="shared" si="6"/>
        <v>0</v>
      </c>
      <c r="R28" s="98">
        <f t="shared" si="10"/>
        <v>6</v>
      </c>
      <c r="S28" s="119">
        <f t="shared" si="7"/>
        <v>6</v>
      </c>
    </row>
    <row r="29" spans="1:19">
      <c r="A29" s="119"/>
      <c r="E29" s="98">
        <f t="shared" si="1"/>
        <v>28</v>
      </c>
      <c r="F29" s="99"/>
      <c r="K29" s="114">
        <f t="shared" si="8"/>
        <v>0.26471827357308975</v>
      </c>
      <c r="L29" s="115">
        <f t="shared" si="9"/>
        <v>0.31371827357308973</v>
      </c>
      <c r="M29" s="98">
        <f t="shared" si="2"/>
        <v>0.26421827357308975</v>
      </c>
      <c r="N29" s="116">
        <f t="shared" si="3"/>
        <v>0.31421827357308973</v>
      </c>
      <c r="O29" s="117">
        <f t="shared" si="4"/>
        <v>0.28921827357308971</v>
      </c>
      <c r="P29" s="98">
        <f t="shared" si="5"/>
        <v>0</v>
      </c>
      <c r="Q29" s="118">
        <f t="shared" si="6"/>
        <v>0</v>
      </c>
      <c r="R29" s="98">
        <f t="shared" si="10"/>
        <v>6</v>
      </c>
      <c r="S29" s="119">
        <f t="shared" si="7"/>
        <v>6</v>
      </c>
    </row>
    <row r="30" spans="1:19">
      <c r="A30" s="119"/>
      <c r="E30" s="98">
        <f t="shared" si="1"/>
        <v>29</v>
      </c>
      <c r="F30" s="99"/>
      <c r="K30" s="114">
        <f t="shared" si="8"/>
        <v>0.31471827357308974</v>
      </c>
      <c r="L30" s="115">
        <f t="shared" si="9"/>
        <v>0.36371827357308972</v>
      </c>
      <c r="M30" s="98">
        <f t="shared" si="2"/>
        <v>0.31421827357308973</v>
      </c>
      <c r="N30" s="116">
        <f t="shared" si="3"/>
        <v>0.36421827357308972</v>
      </c>
      <c r="O30" s="117">
        <f t="shared" si="4"/>
        <v>0.33921827357308976</v>
      </c>
      <c r="P30" s="98">
        <f t="shared" si="5"/>
        <v>1</v>
      </c>
      <c r="Q30" s="118">
        <f t="shared" si="6"/>
        <v>0.125</v>
      </c>
      <c r="R30" s="98">
        <f t="shared" si="10"/>
        <v>7</v>
      </c>
      <c r="S30" s="119">
        <f t="shared" si="7"/>
        <v>6</v>
      </c>
    </row>
    <row r="31" spans="1:19">
      <c r="A31" s="119"/>
      <c r="E31" s="98">
        <f t="shared" si="1"/>
        <v>30</v>
      </c>
      <c r="F31" s="99"/>
      <c r="K31" s="114">
        <f t="shared" si="8"/>
        <v>0.36471827357308972</v>
      </c>
      <c r="L31" s="115">
        <f t="shared" si="9"/>
        <v>0.41371827357308971</v>
      </c>
      <c r="M31" s="98">
        <f t="shared" si="2"/>
        <v>0.36421827357308972</v>
      </c>
      <c r="N31" s="116">
        <f t="shared" si="3"/>
        <v>0.41421827357308971</v>
      </c>
      <c r="O31" s="117">
        <f t="shared" si="4"/>
        <v>0.38921827357308969</v>
      </c>
      <c r="P31" s="98">
        <f t="shared" si="5"/>
        <v>1</v>
      </c>
      <c r="Q31" s="118">
        <f t="shared" si="6"/>
        <v>0.125</v>
      </c>
      <c r="R31" s="98">
        <f t="shared" si="10"/>
        <v>8</v>
      </c>
      <c r="S31" s="119">
        <f t="shared" si="7"/>
        <v>7</v>
      </c>
    </row>
    <row r="32" spans="1:19">
      <c r="A32" s="119"/>
      <c r="E32" s="98">
        <f t="shared" si="1"/>
        <v>31</v>
      </c>
      <c r="F32" s="99"/>
      <c r="K32" s="114">
        <f t="shared" si="8"/>
        <v>0.41471827357308971</v>
      </c>
      <c r="L32" s="115">
        <f t="shared" si="9"/>
        <v>0.4637182735730897</v>
      </c>
      <c r="M32" s="98">
        <f t="shared" si="2"/>
        <v>0.41421827357308971</v>
      </c>
      <c r="N32" s="116">
        <f t="shared" si="3"/>
        <v>0.4642182735730897</v>
      </c>
      <c r="O32" s="117">
        <f t="shared" si="4"/>
        <v>0.43921827357308973</v>
      </c>
      <c r="P32" s="98">
        <f t="shared" si="5"/>
        <v>0</v>
      </c>
      <c r="Q32" s="118">
        <f t="shared" si="6"/>
        <v>0</v>
      </c>
      <c r="R32" s="98">
        <f t="shared" si="10"/>
        <v>8</v>
      </c>
      <c r="S32" s="119">
        <f t="shared" si="7"/>
        <v>8</v>
      </c>
    </row>
    <row r="33" spans="1:19">
      <c r="A33" s="119"/>
      <c r="E33" s="98">
        <f t="shared" si="1"/>
        <v>32</v>
      </c>
      <c r="F33" s="99"/>
      <c r="K33" s="114">
        <f t="shared" si="8"/>
        <v>0.4647182735730897</v>
      </c>
      <c r="L33" s="115">
        <f t="shared" si="9"/>
        <v>0.51371827357308975</v>
      </c>
      <c r="M33" s="98">
        <f t="shared" si="2"/>
        <v>0.4642182735730897</v>
      </c>
      <c r="N33" s="116">
        <f t="shared" si="3"/>
        <v>0.51421827357308969</v>
      </c>
      <c r="O33" s="117">
        <f t="shared" si="4"/>
        <v>0.48921827357308972</v>
      </c>
      <c r="P33" s="98">
        <f t="shared" si="5"/>
        <v>0</v>
      </c>
      <c r="Q33" s="118">
        <f t="shared" si="6"/>
        <v>0</v>
      </c>
      <c r="R33" s="98">
        <f t="shared" si="10"/>
        <v>8</v>
      </c>
      <c r="S33" s="119">
        <f t="shared" si="7"/>
        <v>8</v>
      </c>
    </row>
    <row r="34" spans="1:19">
      <c r="A34" s="119"/>
      <c r="E34" s="98">
        <f t="shared" si="1"/>
        <v>33</v>
      </c>
      <c r="F34" s="99"/>
      <c r="K34" s="114">
        <f t="shared" si="8"/>
        <v>0.51471827357308975</v>
      </c>
      <c r="L34" s="115">
        <f t="shared" si="9"/>
        <v>0.56371827357308979</v>
      </c>
      <c r="M34" s="98">
        <f t="shared" si="2"/>
        <v>0.5142182735730898</v>
      </c>
      <c r="N34" s="116">
        <f t="shared" si="3"/>
        <v>0.56421827357308973</v>
      </c>
      <c r="O34" s="117">
        <f t="shared" si="4"/>
        <v>0.53921827357308971</v>
      </c>
      <c r="P34" s="98">
        <f t="shared" si="5"/>
        <v>0</v>
      </c>
      <c r="Q34" s="118">
        <f t="shared" si="6"/>
        <v>0</v>
      </c>
      <c r="R34" s="98">
        <f t="shared" si="10"/>
        <v>8</v>
      </c>
      <c r="S34" s="119">
        <f t="shared" si="7"/>
        <v>8</v>
      </c>
    </row>
    <row r="35" spans="1:19">
      <c r="A35" s="119"/>
      <c r="E35" s="98">
        <f t="shared" si="1"/>
        <v>34</v>
      </c>
      <c r="F35" s="99"/>
      <c r="K35" s="114">
        <f t="shared" si="8"/>
        <v>0.56471827357308979</v>
      </c>
      <c r="L35" s="115">
        <f t="shared" si="9"/>
        <v>0.61371827357308983</v>
      </c>
      <c r="M35" s="98">
        <f t="shared" si="2"/>
        <v>0.56421827357308985</v>
      </c>
      <c r="N35" s="116">
        <f t="shared" si="3"/>
        <v>0.61421827357308978</v>
      </c>
      <c r="O35" s="117">
        <f t="shared" si="4"/>
        <v>0.58921827357308976</v>
      </c>
      <c r="P35" s="98">
        <f t="shared" si="5"/>
        <v>0</v>
      </c>
      <c r="Q35" s="118">
        <f t="shared" si="6"/>
        <v>0</v>
      </c>
      <c r="R35" s="98">
        <f t="shared" si="10"/>
        <v>8</v>
      </c>
      <c r="S35" s="119">
        <f t="shared" si="7"/>
        <v>8</v>
      </c>
    </row>
    <row r="36" spans="1:19">
      <c r="A36" s="119"/>
      <c r="E36" s="98">
        <f t="shared" si="1"/>
        <v>35</v>
      </c>
      <c r="F36" s="99"/>
      <c r="K36" s="114">
        <f t="shared" si="8"/>
        <v>0.61471827357308984</v>
      </c>
      <c r="L36" s="115">
        <f t="shared" si="9"/>
        <v>0.66371827357308988</v>
      </c>
      <c r="M36" s="98">
        <f t="shared" si="2"/>
        <v>0.61421827357308989</v>
      </c>
      <c r="N36" s="116">
        <f t="shared" si="3"/>
        <v>0.66421827357308982</v>
      </c>
      <c r="O36" s="117">
        <f t="shared" si="4"/>
        <v>0.6392182735730898</v>
      </c>
      <c r="P36" s="98">
        <f t="shared" si="5"/>
        <v>0</v>
      </c>
      <c r="Q36" s="118">
        <f t="shared" si="6"/>
        <v>0</v>
      </c>
      <c r="R36" s="98">
        <f t="shared" si="10"/>
        <v>8</v>
      </c>
      <c r="S36" s="119">
        <f t="shared" si="7"/>
        <v>8</v>
      </c>
    </row>
    <row r="37" spans="1:19">
      <c r="A37" s="119"/>
      <c r="E37" s="98">
        <f t="shared" si="1"/>
        <v>36</v>
      </c>
      <c r="F37" s="99"/>
      <c r="K37" s="114">
        <f t="shared" si="8"/>
        <v>0.66471827357308988</v>
      </c>
      <c r="L37" s="115">
        <f t="shared" si="9"/>
        <v>0.71371827357308992</v>
      </c>
      <c r="M37" s="98">
        <f t="shared" si="2"/>
        <v>0.66421827357308993</v>
      </c>
      <c r="N37" s="116">
        <f t="shared" si="3"/>
        <v>0.71421827357308987</v>
      </c>
      <c r="O37" s="117">
        <f t="shared" si="4"/>
        <v>0.68921827357308985</v>
      </c>
      <c r="P37" s="98">
        <f t="shared" si="5"/>
        <v>0</v>
      </c>
      <c r="Q37" s="118">
        <f t="shared" si="6"/>
        <v>0</v>
      </c>
      <c r="R37" s="98">
        <f t="shared" si="10"/>
        <v>8</v>
      </c>
      <c r="S37" s="119">
        <f t="shared" si="7"/>
        <v>8</v>
      </c>
    </row>
    <row r="38" spans="1:19">
      <c r="A38" s="119"/>
      <c r="E38" s="98">
        <f t="shared" si="1"/>
        <v>37</v>
      </c>
      <c r="F38" s="99"/>
      <c r="K38" s="114">
        <f t="shared" si="8"/>
        <v>0.71471827357308992</v>
      </c>
      <c r="L38" s="115">
        <f t="shared" si="9"/>
        <v>0.76371827357308997</v>
      </c>
      <c r="M38" s="98">
        <f t="shared" si="2"/>
        <v>0.71421827357308998</v>
      </c>
      <c r="N38" s="116">
        <f t="shared" si="3"/>
        <v>0.76421827357308991</v>
      </c>
      <c r="O38" s="117">
        <f t="shared" si="4"/>
        <v>0.73921827357308989</v>
      </c>
      <c r="P38" s="98">
        <f t="shared" si="5"/>
        <v>0</v>
      </c>
      <c r="Q38" s="118">
        <f t="shared" si="6"/>
        <v>0</v>
      </c>
      <c r="R38" s="98">
        <f t="shared" si="10"/>
        <v>8</v>
      </c>
      <c r="S38" s="119">
        <f t="shared" si="7"/>
        <v>8</v>
      </c>
    </row>
    <row r="39" spans="1:19">
      <c r="A39" s="119"/>
      <c r="E39" s="98">
        <f t="shared" si="1"/>
        <v>38</v>
      </c>
      <c r="F39" s="99"/>
      <c r="K39" s="114">
        <f t="shared" si="8"/>
        <v>0.76471827357308997</v>
      </c>
      <c r="L39" s="115">
        <f t="shared" si="9"/>
        <v>0.81371827357309001</v>
      </c>
      <c r="M39" s="98">
        <f t="shared" si="2"/>
        <v>0.76421827357309002</v>
      </c>
      <c r="N39" s="116">
        <f t="shared" si="3"/>
        <v>0.81421827357308996</v>
      </c>
      <c r="O39" s="117">
        <f t="shared" si="4"/>
        <v>0.78921827357308993</v>
      </c>
      <c r="P39" s="98">
        <f t="shared" si="5"/>
        <v>0</v>
      </c>
      <c r="Q39" s="118">
        <f t="shared" si="6"/>
        <v>0</v>
      </c>
      <c r="R39" s="98">
        <f t="shared" si="10"/>
        <v>8</v>
      </c>
      <c r="S39" s="119">
        <f t="shared" si="7"/>
        <v>8</v>
      </c>
    </row>
    <row r="40" spans="1:19">
      <c r="A40" s="119"/>
      <c r="E40" s="98">
        <f t="shared" si="1"/>
        <v>39</v>
      </c>
      <c r="F40" s="99"/>
      <c r="K40" s="114">
        <f t="shared" si="8"/>
        <v>0.81471827357309001</v>
      </c>
      <c r="L40" s="115">
        <f t="shared" si="9"/>
        <v>0.86371827357309006</v>
      </c>
      <c r="M40" s="98">
        <f t="shared" si="2"/>
        <v>0.81421827357309007</v>
      </c>
      <c r="N40" s="116">
        <f t="shared" si="3"/>
        <v>0.86421827357309</v>
      </c>
      <c r="O40" s="117">
        <f t="shared" si="4"/>
        <v>0.83921827357308998</v>
      </c>
      <c r="P40" s="98">
        <f t="shared" si="5"/>
        <v>0</v>
      </c>
      <c r="Q40" s="118">
        <f t="shared" si="6"/>
        <v>0</v>
      </c>
      <c r="R40" s="98">
        <f t="shared" si="10"/>
        <v>8</v>
      </c>
      <c r="S40" s="119">
        <f t="shared" si="7"/>
        <v>8</v>
      </c>
    </row>
    <row r="41" spans="1:19">
      <c r="A41" s="119"/>
      <c r="E41" s="98">
        <f t="shared" si="1"/>
        <v>40</v>
      </c>
      <c r="F41" s="99"/>
      <c r="K41" s="114">
        <f t="shared" si="8"/>
        <v>0.86471827357309006</v>
      </c>
      <c r="L41" s="115">
        <f t="shared" si="9"/>
        <v>0.9137182735730901</v>
      </c>
      <c r="M41" s="98">
        <f t="shared" si="2"/>
        <v>0.86421827357309011</v>
      </c>
      <c r="N41" s="116">
        <f t="shared" si="3"/>
        <v>0.91421827357309005</v>
      </c>
      <c r="O41" s="117">
        <f t="shared" si="4"/>
        <v>0.88921827357309002</v>
      </c>
      <c r="P41" s="98">
        <f t="shared" si="5"/>
        <v>0</v>
      </c>
      <c r="Q41" s="118">
        <f t="shared" si="6"/>
        <v>0</v>
      </c>
      <c r="R41" s="98">
        <f t="shared" si="10"/>
        <v>8</v>
      </c>
      <c r="S41" s="119">
        <f t="shared" si="7"/>
        <v>8</v>
      </c>
    </row>
    <row r="42" spans="1:19">
      <c r="A42" s="119"/>
      <c r="E42" s="98">
        <f t="shared" si="1"/>
        <v>41</v>
      </c>
      <c r="F42" s="99"/>
      <c r="K42" s="114">
        <f t="shared" si="8"/>
        <v>0.9147182735730901</v>
      </c>
      <c r="L42" s="115">
        <f t="shared" si="9"/>
        <v>0.96371827357309015</v>
      </c>
      <c r="M42" s="98">
        <f t="shared" si="2"/>
        <v>0.91421827357309016</v>
      </c>
      <c r="N42" s="116">
        <f t="shared" si="3"/>
        <v>0.96421827357309009</v>
      </c>
      <c r="O42" s="117">
        <f t="shared" si="4"/>
        <v>0.93921827357309007</v>
      </c>
      <c r="P42" s="98">
        <f t="shared" si="5"/>
        <v>0</v>
      </c>
      <c r="Q42" s="118">
        <f t="shared" si="6"/>
        <v>0</v>
      </c>
      <c r="R42" s="98">
        <f t="shared" si="10"/>
        <v>8</v>
      </c>
      <c r="S42" s="119">
        <f t="shared" si="7"/>
        <v>8</v>
      </c>
    </row>
    <row r="43" spans="1:19">
      <c r="A43" s="119"/>
      <c r="E43" s="98">
        <f t="shared" si="1"/>
        <v>42</v>
      </c>
      <c r="F43" s="99"/>
      <c r="K43" s="114">
        <f t="shared" si="8"/>
        <v>0.96471827357309015</v>
      </c>
      <c r="L43" s="115">
        <f t="shared" si="9"/>
        <v>1.0137182735730903</v>
      </c>
      <c r="M43" s="98">
        <f t="shared" si="2"/>
        <v>0.9642182735730902</v>
      </c>
      <c r="N43" s="116">
        <f t="shared" si="3"/>
        <v>1.0142182735730902</v>
      </c>
      <c r="O43" s="117">
        <f t="shared" si="4"/>
        <v>0.98921827357309022</v>
      </c>
      <c r="P43" s="98">
        <f t="shared" si="5"/>
        <v>0</v>
      </c>
      <c r="Q43" s="118">
        <f t="shared" si="6"/>
        <v>0</v>
      </c>
      <c r="R43" s="98">
        <f t="shared" si="10"/>
        <v>8</v>
      </c>
      <c r="S43" s="119">
        <f t="shared" si="7"/>
        <v>8</v>
      </c>
    </row>
    <row r="44" spans="1:19">
      <c r="A44" s="119"/>
      <c r="E44" s="98">
        <f t="shared" si="1"/>
        <v>43</v>
      </c>
      <c r="F44" s="99"/>
      <c r="K44" s="114">
        <f t="shared" si="8"/>
        <v>1.0147182735730902</v>
      </c>
      <c r="L44" s="115">
        <f t="shared" si="9"/>
        <v>1.0637182735730903</v>
      </c>
      <c r="M44" s="98">
        <f t="shared" si="2"/>
        <v>1.0142182735730902</v>
      </c>
      <c r="N44" s="116">
        <f t="shared" si="3"/>
        <v>1.0642182735730903</v>
      </c>
      <c r="O44" s="117">
        <f t="shared" si="4"/>
        <v>1.0392182735730904</v>
      </c>
      <c r="P44" s="98">
        <f t="shared" si="5"/>
        <v>0</v>
      </c>
      <c r="Q44" s="118">
        <f t="shared" si="6"/>
        <v>0</v>
      </c>
      <c r="R44" s="98">
        <f t="shared" si="10"/>
        <v>8</v>
      </c>
      <c r="S44" s="119">
        <f t="shared" si="7"/>
        <v>8</v>
      </c>
    </row>
    <row r="45" spans="1:19">
      <c r="A45" s="119"/>
      <c r="E45" s="98">
        <f t="shared" si="1"/>
        <v>44</v>
      </c>
      <c r="F45" s="99"/>
      <c r="K45" s="114">
        <f t="shared" si="8"/>
        <v>1.0647182735730902</v>
      </c>
      <c r="L45" s="115">
        <f t="shared" si="9"/>
        <v>1.1137182735730904</v>
      </c>
      <c r="M45" s="98">
        <f t="shared" si="2"/>
        <v>1.0642182735730903</v>
      </c>
      <c r="N45" s="116">
        <f t="shared" si="3"/>
        <v>1.1142182735730903</v>
      </c>
      <c r="O45" s="117">
        <f t="shared" si="4"/>
        <v>1.0892182735730902</v>
      </c>
      <c r="P45" s="98">
        <f t="shared" si="5"/>
        <v>0</v>
      </c>
      <c r="Q45" s="118">
        <f t="shared" si="6"/>
        <v>0</v>
      </c>
      <c r="R45" s="98">
        <f t="shared" si="10"/>
        <v>8</v>
      </c>
      <c r="S45" s="119">
        <f t="shared" si="7"/>
        <v>8</v>
      </c>
    </row>
    <row r="46" spans="1:19">
      <c r="A46" s="119"/>
      <c r="E46" s="98">
        <f t="shared" si="1"/>
        <v>45</v>
      </c>
      <c r="F46" s="99"/>
      <c r="K46" s="114">
        <f t="shared" si="8"/>
        <v>1.1147182735730903</v>
      </c>
      <c r="L46" s="115">
        <f t="shared" si="9"/>
        <v>1.1637182735730904</v>
      </c>
      <c r="M46" s="98">
        <f t="shared" si="2"/>
        <v>1.1142182735730903</v>
      </c>
      <c r="N46" s="116">
        <f t="shared" si="3"/>
        <v>1.1642182735730904</v>
      </c>
      <c r="O46" s="117">
        <f t="shared" si="4"/>
        <v>1.1392182735730905</v>
      </c>
      <c r="P46" s="98">
        <f t="shared" si="5"/>
        <v>0</v>
      </c>
      <c r="Q46" s="118">
        <f t="shared" si="6"/>
        <v>0</v>
      </c>
      <c r="R46" s="98">
        <f t="shared" si="10"/>
        <v>8</v>
      </c>
      <c r="S46" s="119">
        <f t="shared" si="7"/>
        <v>8</v>
      </c>
    </row>
    <row r="47" spans="1:19">
      <c r="A47" s="119"/>
      <c r="E47" s="98">
        <f t="shared" si="1"/>
        <v>46</v>
      </c>
      <c r="F47" s="99"/>
      <c r="K47" s="114">
        <f t="shared" si="8"/>
        <v>1.1647182735730903</v>
      </c>
      <c r="L47" s="115">
        <f t="shared" si="9"/>
        <v>1.2137182735730905</v>
      </c>
      <c r="M47" s="98">
        <f t="shared" si="2"/>
        <v>1.1642182735730904</v>
      </c>
      <c r="N47" s="116">
        <f t="shared" si="3"/>
        <v>1.2142182735730904</v>
      </c>
      <c r="O47" s="117">
        <f t="shared" si="4"/>
        <v>1.1892182735730903</v>
      </c>
      <c r="P47" s="98">
        <f t="shared" si="5"/>
        <v>0</v>
      </c>
      <c r="Q47" s="118">
        <f t="shared" si="6"/>
        <v>0</v>
      </c>
      <c r="R47" s="98">
        <f t="shared" si="10"/>
        <v>8</v>
      </c>
      <c r="S47" s="119">
        <f t="shared" si="7"/>
        <v>8</v>
      </c>
    </row>
    <row r="48" spans="1:19">
      <c r="A48" s="119"/>
      <c r="E48" s="98">
        <f t="shared" si="1"/>
        <v>47</v>
      </c>
      <c r="F48" s="99"/>
      <c r="K48" s="114">
        <f t="shared" si="8"/>
        <v>1.2147182735730904</v>
      </c>
      <c r="L48" s="115">
        <f t="shared" si="9"/>
        <v>1.2637182735730905</v>
      </c>
      <c r="M48" s="98">
        <f t="shared" si="2"/>
        <v>1.2142182735730904</v>
      </c>
      <c r="N48" s="116">
        <f t="shared" si="3"/>
        <v>1.2642182735730905</v>
      </c>
      <c r="O48" s="117">
        <f t="shared" si="4"/>
        <v>1.2392182735730906</v>
      </c>
      <c r="P48" s="98">
        <f t="shared" si="5"/>
        <v>0</v>
      </c>
      <c r="Q48" s="118">
        <f t="shared" si="6"/>
        <v>0</v>
      </c>
      <c r="R48" s="98">
        <f t="shared" si="10"/>
        <v>8</v>
      </c>
      <c r="S48" s="119">
        <f t="shared" si="7"/>
        <v>8</v>
      </c>
    </row>
    <row r="49" spans="1:19">
      <c r="A49" s="119"/>
      <c r="E49" s="98">
        <f t="shared" si="1"/>
        <v>48</v>
      </c>
      <c r="F49" s="99"/>
      <c r="K49" s="114">
        <f t="shared" si="8"/>
        <v>1.2647182735730904</v>
      </c>
      <c r="L49" s="115">
        <f t="shared" si="9"/>
        <v>1.3137182735730906</v>
      </c>
      <c r="M49" s="98">
        <f t="shared" si="2"/>
        <v>1.2642182735730905</v>
      </c>
      <c r="N49" s="116">
        <f t="shared" si="3"/>
        <v>1.3142182735730905</v>
      </c>
      <c r="O49" s="117">
        <f t="shared" si="4"/>
        <v>1.2892182735730904</v>
      </c>
      <c r="P49" s="98">
        <f t="shared" si="5"/>
        <v>0</v>
      </c>
      <c r="Q49" s="118">
        <f t="shared" si="6"/>
        <v>0</v>
      </c>
      <c r="R49" s="98">
        <f t="shared" si="10"/>
        <v>8</v>
      </c>
      <c r="S49" s="119">
        <f t="shared" si="7"/>
        <v>8</v>
      </c>
    </row>
    <row r="50" spans="1:19">
      <c r="A50" s="119"/>
      <c r="E50" s="98">
        <f t="shared" si="1"/>
        <v>49</v>
      </c>
      <c r="F50" s="99"/>
      <c r="K50" s="114">
        <f t="shared" si="8"/>
        <v>1.3147182735730905</v>
      </c>
      <c r="L50" s="115">
        <f t="shared" si="9"/>
        <v>1.3637182735730906</v>
      </c>
      <c r="M50" s="98">
        <f t="shared" si="2"/>
        <v>1.3142182735730905</v>
      </c>
      <c r="N50" s="116">
        <f t="shared" si="3"/>
        <v>1.3642182735730906</v>
      </c>
      <c r="O50" s="117">
        <f t="shared" si="4"/>
        <v>1.3392182735730906</v>
      </c>
      <c r="P50" s="98">
        <f t="shared" si="5"/>
        <v>0</v>
      </c>
      <c r="Q50" s="118">
        <f t="shared" si="6"/>
        <v>0</v>
      </c>
      <c r="R50" s="98">
        <f t="shared" si="10"/>
        <v>8</v>
      </c>
      <c r="S50" s="119">
        <f t="shared" si="7"/>
        <v>8</v>
      </c>
    </row>
    <row r="51" spans="1:19">
      <c r="A51" s="119"/>
      <c r="E51" s="98">
        <f t="shared" si="1"/>
        <v>50</v>
      </c>
      <c r="F51" s="99"/>
      <c r="K51" s="114">
        <f t="shared" si="8"/>
        <v>1.3647182735730905</v>
      </c>
      <c r="L51" s="115">
        <f t="shared" si="9"/>
        <v>1.4137182735730907</v>
      </c>
      <c r="M51" s="98">
        <f t="shared" si="2"/>
        <v>1.3642182735730906</v>
      </c>
      <c r="N51" s="116">
        <f t="shared" si="3"/>
        <v>1.4142182735730906</v>
      </c>
      <c r="O51" s="117">
        <f t="shared" si="4"/>
        <v>1.3892182735730905</v>
      </c>
      <c r="P51" s="98">
        <f t="shared" si="5"/>
        <v>0</v>
      </c>
      <c r="Q51" s="118">
        <f t="shared" si="6"/>
        <v>0</v>
      </c>
      <c r="R51" s="98">
        <f t="shared" si="10"/>
        <v>8</v>
      </c>
      <c r="S51" s="119">
        <f t="shared" si="7"/>
        <v>8</v>
      </c>
    </row>
    <row r="52" spans="1:19">
      <c r="A52" s="119"/>
      <c r="E52" s="98">
        <f t="shared" si="1"/>
        <v>51</v>
      </c>
      <c r="F52" s="99"/>
      <c r="K52" s="114">
        <f t="shared" si="8"/>
        <v>1.4147182735730905</v>
      </c>
      <c r="L52" s="115">
        <f t="shared" si="9"/>
        <v>1.4637182735730907</v>
      </c>
      <c r="M52" s="98">
        <f t="shared" si="2"/>
        <v>1.4142182735730906</v>
      </c>
      <c r="N52" s="116">
        <f t="shared" si="3"/>
        <v>1.4642182735730906</v>
      </c>
      <c r="O52" s="117">
        <f t="shared" si="4"/>
        <v>1.4392182735730907</v>
      </c>
      <c r="P52" s="98">
        <f t="shared" si="5"/>
        <v>0</v>
      </c>
      <c r="Q52" s="118">
        <f t="shared" si="6"/>
        <v>0</v>
      </c>
      <c r="R52" s="98">
        <f t="shared" si="10"/>
        <v>8</v>
      </c>
      <c r="S52" s="119">
        <f t="shared" si="7"/>
        <v>8</v>
      </c>
    </row>
    <row r="53" spans="1:19">
      <c r="A53" s="119"/>
      <c r="E53" s="98">
        <f t="shared" si="1"/>
        <v>52</v>
      </c>
      <c r="F53" s="99"/>
      <c r="K53" s="114">
        <f t="shared" si="8"/>
        <v>1.4647182735730906</v>
      </c>
      <c r="L53" s="115">
        <f t="shared" si="9"/>
        <v>1.5137182735730907</v>
      </c>
      <c r="M53" s="98">
        <f t="shared" si="2"/>
        <v>1.4642182735730906</v>
      </c>
      <c r="N53" s="116">
        <f t="shared" si="3"/>
        <v>1.5142182735730907</v>
      </c>
      <c r="O53" s="117">
        <f t="shared" si="4"/>
        <v>1.4892182735730906</v>
      </c>
      <c r="P53" s="98">
        <f t="shared" si="5"/>
        <v>0</v>
      </c>
      <c r="Q53" s="118">
        <f t="shared" si="6"/>
        <v>0</v>
      </c>
      <c r="R53" s="98">
        <f t="shared" si="10"/>
        <v>8</v>
      </c>
      <c r="S53" s="119">
        <f t="shared" si="7"/>
        <v>8</v>
      </c>
    </row>
    <row r="54" spans="1:19">
      <c r="A54" s="119"/>
      <c r="E54" s="98">
        <f t="shared" si="1"/>
        <v>53</v>
      </c>
      <c r="F54" s="99"/>
      <c r="K54" s="114">
        <f t="shared" si="8"/>
        <v>1.5147182735730906</v>
      </c>
      <c r="L54" s="115">
        <f t="shared" si="9"/>
        <v>1.5637182735730908</v>
      </c>
      <c r="M54" s="98">
        <f t="shared" si="2"/>
        <v>1.5142182735730907</v>
      </c>
      <c r="N54" s="116">
        <f t="shared" si="3"/>
        <v>1.5642182735730907</v>
      </c>
      <c r="O54" s="117">
        <f t="shared" si="4"/>
        <v>1.5392182735730908</v>
      </c>
      <c r="P54" s="98">
        <f t="shared" si="5"/>
        <v>0</v>
      </c>
      <c r="Q54" s="118">
        <f t="shared" si="6"/>
        <v>0</v>
      </c>
      <c r="R54" s="98">
        <f t="shared" si="10"/>
        <v>8</v>
      </c>
      <c r="S54" s="119">
        <f t="shared" si="7"/>
        <v>8</v>
      </c>
    </row>
    <row r="55" spans="1:19">
      <c r="A55" s="119"/>
      <c r="E55" s="98">
        <f t="shared" si="1"/>
        <v>54</v>
      </c>
      <c r="F55" s="99"/>
      <c r="K55" s="114">
        <f t="shared" si="8"/>
        <v>1.5647182735730907</v>
      </c>
      <c r="L55" s="115">
        <f t="shared" si="9"/>
        <v>1.6137182735730908</v>
      </c>
      <c r="M55" s="98">
        <f t="shared" si="2"/>
        <v>1.5642182735730907</v>
      </c>
      <c r="N55" s="116">
        <f t="shared" si="3"/>
        <v>1.6142182735730908</v>
      </c>
      <c r="O55" s="117">
        <f t="shared" si="4"/>
        <v>1.5892182735730906</v>
      </c>
      <c r="P55" s="98">
        <f t="shared" si="5"/>
        <v>0</v>
      </c>
      <c r="Q55" s="118">
        <f t="shared" si="6"/>
        <v>0</v>
      </c>
      <c r="R55" s="98">
        <f t="shared" si="10"/>
        <v>8</v>
      </c>
      <c r="S55" s="119">
        <f t="shared" si="7"/>
        <v>8</v>
      </c>
    </row>
    <row r="56" spans="1:19">
      <c r="A56" s="119"/>
      <c r="E56" s="98">
        <f t="shared" si="1"/>
        <v>55</v>
      </c>
      <c r="F56" s="99"/>
      <c r="K56" s="114">
        <f t="shared" si="8"/>
        <v>1.6147182735730907</v>
      </c>
      <c r="L56" s="115">
        <f t="shared" si="9"/>
        <v>1.6637182735730909</v>
      </c>
      <c r="M56" s="98">
        <f t="shared" si="2"/>
        <v>1.6142182735730908</v>
      </c>
      <c r="N56" s="116">
        <f t="shared" si="3"/>
        <v>1.6642182735730908</v>
      </c>
      <c r="O56" s="117">
        <f t="shared" si="4"/>
        <v>1.6392182735730909</v>
      </c>
      <c r="P56" s="98">
        <f t="shared" si="5"/>
        <v>0</v>
      </c>
      <c r="Q56" s="118">
        <f t="shared" si="6"/>
        <v>0</v>
      </c>
      <c r="R56" s="98">
        <f t="shared" si="10"/>
        <v>8</v>
      </c>
      <c r="S56" s="119">
        <f t="shared" si="7"/>
        <v>8</v>
      </c>
    </row>
    <row r="57" spans="1:19">
      <c r="A57" s="119"/>
      <c r="E57" s="98">
        <f t="shared" si="1"/>
        <v>56</v>
      </c>
      <c r="F57" s="99"/>
      <c r="K57" s="114">
        <f t="shared" si="8"/>
        <v>1.6647182735730908</v>
      </c>
      <c r="L57" s="115">
        <f t="shared" si="9"/>
        <v>1.7137182735730909</v>
      </c>
      <c r="M57" s="98">
        <f t="shared" si="2"/>
        <v>1.6642182735730908</v>
      </c>
      <c r="N57" s="116">
        <f t="shared" si="3"/>
        <v>1.7142182735730909</v>
      </c>
      <c r="O57" s="117">
        <f t="shared" si="4"/>
        <v>1.6892182735730907</v>
      </c>
      <c r="P57" s="98">
        <f t="shared" si="5"/>
        <v>0</v>
      </c>
      <c r="Q57" s="118">
        <f t="shared" si="6"/>
        <v>0</v>
      </c>
      <c r="R57" s="98">
        <f t="shared" si="10"/>
        <v>8</v>
      </c>
      <c r="S57" s="119">
        <f t="shared" si="7"/>
        <v>8</v>
      </c>
    </row>
    <row r="58" spans="1:19">
      <c r="A58" s="119"/>
      <c r="E58" s="98">
        <f t="shared" si="1"/>
        <v>57</v>
      </c>
      <c r="F58" s="99"/>
      <c r="K58" s="114">
        <f t="shared" si="8"/>
        <v>1.7147182735730908</v>
      </c>
      <c r="L58" s="115">
        <f t="shared" si="9"/>
        <v>1.763718273573091</v>
      </c>
      <c r="M58" s="98">
        <f t="shared" si="2"/>
        <v>1.7142182735730909</v>
      </c>
      <c r="N58" s="116">
        <f t="shared" si="3"/>
        <v>1.7642182735730909</v>
      </c>
      <c r="O58" s="117">
        <f t="shared" si="4"/>
        <v>1.739218273573091</v>
      </c>
      <c r="P58" s="98">
        <f t="shared" si="5"/>
        <v>0</v>
      </c>
      <c r="Q58" s="118">
        <f t="shared" si="6"/>
        <v>0</v>
      </c>
      <c r="R58" s="98">
        <f t="shared" si="10"/>
        <v>8</v>
      </c>
      <c r="S58" s="119">
        <f t="shared" si="7"/>
        <v>8</v>
      </c>
    </row>
    <row r="59" spans="1:19">
      <c r="A59" s="119"/>
      <c r="E59" s="98">
        <f t="shared" si="1"/>
        <v>58</v>
      </c>
      <c r="F59" s="99"/>
      <c r="K59" s="114">
        <f t="shared" si="8"/>
        <v>1.7647182735730909</v>
      </c>
      <c r="L59" s="115">
        <f t="shared" si="9"/>
        <v>1.813718273573091</v>
      </c>
      <c r="M59" s="98">
        <f t="shared" si="2"/>
        <v>1.7642182735730909</v>
      </c>
      <c r="N59" s="116">
        <f t="shared" si="3"/>
        <v>1.814218273573091</v>
      </c>
      <c r="O59" s="117">
        <f t="shared" si="4"/>
        <v>1.7892182735730908</v>
      </c>
      <c r="P59" s="98">
        <f t="shared" si="5"/>
        <v>0</v>
      </c>
      <c r="Q59" s="118">
        <f t="shared" si="6"/>
        <v>0</v>
      </c>
      <c r="R59" s="98">
        <f t="shared" si="10"/>
        <v>8</v>
      </c>
      <c r="S59" s="119">
        <f t="shared" si="7"/>
        <v>8</v>
      </c>
    </row>
    <row r="60" spans="1:19">
      <c r="A60" s="119"/>
      <c r="E60" s="98">
        <f t="shared" si="1"/>
        <v>59</v>
      </c>
      <c r="F60" s="99"/>
      <c r="K60" s="114">
        <f t="shared" si="8"/>
        <v>1.8147182735730909</v>
      </c>
      <c r="L60" s="115">
        <f t="shared" si="9"/>
        <v>1.8637182735730911</v>
      </c>
      <c r="M60" s="98">
        <f t="shared" si="2"/>
        <v>1.814218273573091</v>
      </c>
      <c r="N60" s="116">
        <f t="shared" si="3"/>
        <v>1.864218273573091</v>
      </c>
      <c r="O60" s="117">
        <f t="shared" si="4"/>
        <v>1.8392182735730911</v>
      </c>
      <c r="P60" s="98">
        <f t="shared" si="5"/>
        <v>0</v>
      </c>
      <c r="Q60" s="118">
        <f t="shared" si="6"/>
        <v>0</v>
      </c>
      <c r="R60" s="98">
        <f t="shared" si="10"/>
        <v>8</v>
      </c>
      <c r="S60" s="119">
        <f t="shared" si="7"/>
        <v>8</v>
      </c>
    </row>
    <row r="61" spans="1:19">
      <c r="A61" s="119"/>
      <c r="E61" s="98">
        <f t="shared" si="1"/>
        <v>60</v>
      </c>
      <c r="F61" s="99"/>
      <c r="K61" s="114">
        <f t="shared" si="8"/>
        <v>1.8647182735730909</v>
      </c>
      <c r="L61" s="115">
        <f t="shared" si="9"/>
        <v>1.9137182735730911</v>
      </c>
      <c r="M61" s="98">
        <f t="shared" si="2"/>
        <v>1.864218273573091</v>
      </c>
      <c r="N61" s="116">
        <f t="shared" si="3"/>
        <v>1.914218273573091</v>
      </c>
      <c r="O61" s="117">
        <f t="shared" si="4"/>
        <v>1.8892182735730909</v>
      </c>
      <c r="P61" s="98">
        <f t="shared" si="5"/>
        <v>0</v>
      </c>
      <c r="Q61" s="118">
        <f t="shared" si="6"/>
        <v>0</v>
      </c>
      <c r="R61" s="98">
        <f t="shared" si="10"/>
        <v>8</v>
      </c>
      <c r="S61" s="119">
        <f t="shared" si="7"/>
        <v>8</v>
      </c>
    </row>
    <row r="62" spans="1:19">
      <c r="A62" s="119"/>
      <c r="E62" s="98">
        <f t="shared" si="1"/>
        <v>61</v>
      </c>
      <c r="F62" s="99"/>
      <c r="K62" s="114">
        <f t="shared" si="8"/>
        <v>1.914718273573091</v>
      </c>
      <c r="L62" s="115">
        <f t="shared" si="9"/>
        <v>1.9637182735730911</v>
      </c>
      <c r="M62" s="98">
        <f t="shared" si="2"/>
        <v>1.914218273573091</v>
      </c>
      <c r="N62" s="116">
        <f t="shared" si="3"/>
        <v>1.9642182735730911</v>
      </c>
      <c r="O62" s="117">
        <f t="shared" si="4"/>
        <v>1.9392182735730912</v>
      </c>
      <c r="P62" s="98">
        <f t="shared" si="5"/>
        <v>0</v>
      </c>
      <c r="Q62" s="118">
        <f t="shared" si="6"/>
        <v>0</v>
      </c>
      <c r="R62" s="98">
        <f t="shared" si="10"/>
        <v>8</v>
      </c>
      <c r="S62" s="119">
        <f t="shared" si="7"/>
        <v>8</v>
      </c>
    </row>
    <row r="63" spans="1:19">
      <c r="A63" s="119"/>
      <c r="E63" s="98">
        <f t="shared" si="1"/>
        <v>62</v>
      </c>
      <c r="F63" s="99"/>
      <c r="K63" s="114">
        <f t="shared" si="8"/>
        <v>1.964718273573091</v>
      </c>
      <c r="L63" s="115">
        <f t="shared" si="9"/>
        <v>2.0137182735730912</v>
      </c>
      <c r="M63" s="98">
        <f t="shared" si="2"/>
        <v>1.9642182735730911</v>
      </c>
      <c r="N63" s="116">
        <f t="shared" si="3"/>
        <v>2.0142182735730914</v>
      </c>
      <c r="O63" s="117">
        <f t="shared" si="4"/>
        <v>1.989218273573091</v>
      </c>
      <c r="P63" s="98">
        <f t="shared" si="5"/>
        <v>0</v>
      </c>
      <c r="Q63" s="118">
        <f t="shared" si="6"/>
        <v>0</v>
      </c>
      <c r="R63" s="98">
        <f t="shared" si="10"/>
        <v>8</v>
      </c>
      <c r="S63" s="119">
        <f t="shared" si="7"/>
        <v>8</v>
      </c>
    </row>
    <row r="64" spans="1:19">
      <c r="A64" s="119"/>
      <c r="E64" s="98">
        <f t="shared" si="1"/>
        <v>63</v>
      </c>
      <c r="F64" s="99"/>
      <c r="K64" s="114">
        <f t="shared" si="8"/>
        <v>2.0147182735730911</v>
      </c>
      <c r="L64" s="115">
        <f t="shared" si="9"/>
        <v>2.063718273573091</v>
      </c>
      <c r="M64" s="98">
        <f t="shared" si="2"/>
        <v>2.0142182735730909</v>
      </c>
      <c r="N64" s="116">
        <f t="shared" si="3"/>
        <v>2.0642182735730912</v>
      </c>
      <c r="O64" s="117">
        <f t="shared" si="4"/>
        <v>2.0392182735730913</v>
      </c>
      <c r="P64" s="98">
        <f t="shared" si="5"/>
        <v>0</v>
      </c>
      <c r="Q64" s="118">
        <f t="shared" si="6"/>
        <v>0</v>
      </c>
      <c r="R64" s="98">
        <f t="shared" si="10"/>
        <v>8</v>
      </c>
      <c r="S64" s="119">
        <f t="shared" si="7"/>
        <v>8</v>
      </c>
    </row>
    <row r="65" spans="1:19">
      <c r="A65" s="119"/>
      <c r="E65" s="98">
        <f t="shared" si="1"/>
        <v>64</v>
      </c>
      <c r="F65" s="99"/>
      <c r="K65" s="114">
        <f t="shared" si="8"/>
        <v>2.0647182735730909</v>
      </c>
      <c r="L65" s="115">
        <f t="shared" si="9"/>
        <v>2.1137182735730908</v>
      </c>
      <c r="M65" s="98">
        <f t="shared" si="2"/>
        <v>2.0642182735730907</v>
      </c>
      <c r="N65" s="116">
        <f t="shared" si="3"/>
        <v>2.114218273573091</v>
      </c>
      <c r="O65" s="117">
        <f t="shared" si="4"/>
        <v>2.0892182735730911</v>
      </c>
      <c r="P65" s="98">
        <f t="shared" si="5"/>
        <v>0</v>
      </c>
      <c r="Q65" s="118">
        <f t="shared" si="6"/>
        <v>0</v>
      </c>
      <c r="R65" s="98">
        <f t="shared" si="10"/>
        <v>8</v>
      </c>
      <c r="S65" s="119">
        <f t="shared" si="7"/>
        <v>8</v>
      </c>
    </row>
    <row r="66" spans="1:19">
      <c r="A66" s="119"/>
      <c r="E66" s="98">
        <f t="shared" si="1"/>
        <v>65</v>
      </c>
      <c r="F66" s="99"/>
      <c r="K66" s="114">
        <f t="shared" si="8"/>
        <v>2.1147182735730907</v>
      </c>
      <c r="L66" s="115">
        <f t="shared" si="9"/>
        <v>2.1637182735730907</v>
      </c>
      <c r="M66" s="98">
        <f t="shared" si="2"/>
        <v>2.1142182735730906</v>
      </c>
      <c r="N66" s="116">
        <f t="shared" si="3"/>
        <v>2.1642182735730908</v>
      </c>
      <c r="O66" s="117">
        <f t="shared" si="4"/>
        <v>2.1392182735730909</v>
      </c>
      <c r="P66" s="98">
        <f t="shared" si="5"/>
        <v>0</v>
      </c>
      <c r="Q66" s="118">
        <f t="shared" si="6"/>
        <v>0</v>
      </c>
      <c r="R66" s="98">
        <f t="shared" si="10"/>
        <v>8</v>
      </c>
      <c r="S66" s="119">
        <f t="shared" si="7"/>
        <v>8</v>
      </c>
    </row>
    <row r="67" spans="1:19">
      <c r="A67" s="119"/>
      <c r="E67" s="98">
        <f t="shared" si="1"/>
        <v>66</v>
      </c>
      <c r="F67" s="99"/>
      <c r="K67" s="114">
        <f t="shared" si="8"/>
        <v>2.1647182735730905</v>
      </c>
      <c r="L67" s="115">
        <f t="shared" si="9"/>
        <v>2.2137182735730905</v>
      </c>
      <c r="M67" s="98">
        <f t="shared" si="2"/>
        <v>2.1642182735730904</v>
      </c>
      <c r="N67" s="116">
        <f t="shared" si="3"/>
        <v>2.2142182735730906</v>
      </c>
      <c r="O67" s="117">
        <f t="shared" si="4"/>
        <v>2.1892182735730907</v>
      </c>
      <c r="P67" s="98">
        <f t="shared" si="5"/>
        <v>0</v>
      </c>
      <c r="Q67" s="118">
        <f t="shared" si="6"/>
        <v>0</v>
      </c>
      <c r="R67" s="98">
        <f t="shared" si="10"/>
        <v>8</v>
      </c>
      <c r="S67" s="119">
        <f t="shared" si="7"/>
        <v>8</v>
      </c>
    </row>
    <row r="68" spans="1:19">
      <c r="A68" s="119"/>
      <c r="E68" s="98">
        <f t="shared" ref="E68:E131" si="11">E67+1</f>
        <v>67</v>
      </c>
      <c r="F68" s="99"/>
      <c r="K68" s="114">
        <f t="shared" si="8"/>
        <v>2.2147182735730904</v>
      </c>
      <c r="L68" s="115">
        <f t="shared" si="9"/>
        <v>2.2637182735730903</v>
      </c>
      <c r="M68" s="98">
        <f t="shared" si="2"/>
        <v>2.2142182735730902</v>
      </c>
      <c r="N68" s="116">
        <f t="shared" si="3"/>
        <v>2.2642182735730905</v>
      </c>
      <c r="O68" s="117">
        <f t="shared" si="4"/>
        <v>2.2392182735730906</v>
      </c>
      <c r="P68" s="98">
        <f t="shared" si="5"/>
        <v>0</v>
      </c>
      <c r="Q68" s="118">
        <f t="shared" si="6"/>
        <v>0</v>
      </c>
      <c r="R68" s="98">
        <f t="shared" si="10"/>
        <v>8</v>
      </c>
      <c r="S68" s="119">
        <f t="shared" si="7"/>
        <v>8</v>
      </c>
    </row>
    <row r="69" spans="1:19">
      <c r="A69" s="119"/>
      <c r="E69" s="98">
        <f t="shared" si="11"/>
        <v>68</v>
      </c>
      <c r="F69" s="99"/>
      <c r="K69" s="114">
        <f t="shared" si="8"/>
        <v>2.2647182735730902</v>
      </c>
      <c r="L69" s="115">
        <f t="shared" si="9"/>
        <v>2.3137182735730901</v>
      </c>
      <c r="M69" s="98">
        <f t="shared" ref="M69:M132" si="12">K69-5*10^-(D$2+1)</f>
        <v>2.26421827357309</v>
      </c>
      <c r="N69" s="116">
        <f t="shared" ref="N69:N132" si="13">L69+5*10^-(D$2+1)</f>
        <v>2.3142182735730903</v>
      </c>
      <c r="O69" s="117">
        <f t="shared" ref="O69:O132" si="14">AVERAGE(K69,L69)</f>
        <v>2.2892182735730904</v>
      </c>
      <c r="P69" s="98">
        <f t="shared" ref="P69:P132" si="15">COUNTIFS(A$1:A$5000,"&gt;="&amp;M69,A$1:A$5000,"&lt;="&amp;N69)</f>
        <v>0</v>
      </c>
      <c r="Q69" s="118">
        <f t="shared" ref="Q69:Q132" si="16">P69/D$1</f>
        <v>0</v>
      </c>
      <c r="R69" s="98">
        <f t="shared" si="10"/>
        <v>8</v>
      </c>
      <c r="S69" s="119">
        <f t="shared" ref="S69:S132" si="17">COUNTIF(F$2:F$5000,"&lt;="&amp;M69)</f>
        <v>8</v>
      </c>
    </row>
    <row r="70" spans="1:19">
      <c r="A70" s="119"/>
      <c r="E70" s="98">
        <f t="shared" si="11"/>
        <v>69</v>
      </c>
      <c r="F70" s="99"/>
      <c r="K70" s="114">
        <f t="shared" ref="K70:K133" si="18">L69+10^(-$D$2)</f>
        <v>2.31471827357309</v>
      </c>
      <c r="L70" s="115">
        <f t="shared" ref="L70:L133" si="19">K70+$I$4-POWER(10,-$D$2)</f>
        <v>2.3637182735730899</v>
      </c>
      <c r="M70" s="98">
        <f t="shared" si="12"/>
        <v>2.3142182735730898</v>
      </c>
      <c r="N70" s="116">
        <f t="shared" si="13"/>
        <v>2.3642182735730901</v>
      </c>
      <c r="O70" s="117">
        <f t="shared" si="14"/>
        <v>2.3392182735730902</v>
      </c>
      <c r="P70" s="98">
        <f t="shared" si="15"/>
        <v>0</v>
      </c>
      <c r="Q70" s="118">
        <f t="shared" si="16"/>
        <v>0</v>
      </c>
      <c r="R70" s="98">
        <f t="shared" ref="R70:R133" si="20">+P70+R69</f>
        <v>8</v>
      </c>
      <c r="S70" s="119">
        <f t="shared" si="17"/>
        <v>8</v>
      </c>
    </row>
    <row r="71" spans="1:19">
      <c r="A71" s="119"/>
      <c r="E71" s="98">
        <f t="shared" si="11"/>
        <v>70</v>
      </c>
      <c r="F71" s="99"/>
      <c r="K71" s="114">
        <f t="shared" si="18"/>
        <v>2.3647182735730898</v>
      </c>
      <c r="L71" s="115">
        <f t="shared" si="19"/>
        <v>2.4137182735730898</v>
      </c>
      <c r="M71" s="98">
        <f t="shared" si="12"/>
        <v>2.3642182735730897</v>
      </c>
      <c r="N71" s="116">
        <f t="shared" si="13"/>
        <v>2.4142182735730899</v>
      </c>
      <c r="O71" s="117">
        <f t="shared" si="14"/>
        <v>2.38921827357309</v>
      </c>
      <c r="P71" s="98">
        <f t="shared" si="15"/>
        <v>0</v>
      </c>
      <c r="Q71" s="118">
        <f t="shared" si="16"/>
        <v>0</v>
      </c>
      <c r="R71" s="98">
        <f t="shared" si="20"/>
        <v>8</v>
      </c>
      <c r="S71" s="119">
        <f t="shared" si="17"/>
        <v>8</v>
      </c>
    </row>
    <row r="72" spans="1:19">
      <c r="A72" s="119"/>
      <c r="E72" s="98">
        <f t="shared" si="11"/>
        <v>71</v>
      </c>
      <c r="F72" s="99"/>
      <c r="K72" s="114">
        <f t="shared" si="18"/>
        <v>2.4147182735730897</v>
      </c>
      <c r="L72" s="115">
        <f t="shared" si="19"/>
        <v>2.4637182735730896</v>
      </c>
      <c r="M72" s="98">
        <f t="shared" si="12"/>
        <v>2.4142182735730895</v>
      </c>
      <c r="N72" s="116">
        <f t="shared" si="13"/>
        <v>2.4642182735730898</v>
      </c>
      <c r="O72" s="117">
        <f t="shared" si="14"/>
        <v>2.4392182735730898</v>
      </c>
      <c r="P72" s="98">
        <f t="shared" si="15"/>
        <v>0</v>
      </c>
      <c r="Q72" s="118">
        <f t="shared" si="16"/>
        <v>0</v>
      </c>
      <c r="R72" s="98">
        <f t="shared" si="20"/>
        <v>8</v>
      </c>
      <c r="S72" s="119">
        <f t="shared" si="17"/>
        <v>8</v>
      </c>
    </row>
    <row r="73" spans="1:19">
      <c r="A73" s="119"/>
      <c r="E73" s="98">
        <f t="shared" si="11"/>
        <v>72</v>
      </c>
      <c r="F73" s="99"/>
      <c r="K73" s="114">
        <f t="shared" si="18"/>
        <v>2.4647182735730895</v>
      </c>
      <c r="L73" s="115">
        <f t="shared" si="19"/>
        <v>2.5137182735730894</v>
      </c>
      <c r="M73" s="98">
        <f t="shared" si="12"/>
        <v>2.4642182735730893</v>
      </c>
      <c r="N73" s="116">
        <f t="shared" si="13"/>
        <v>2.5142182735730896</v>
      </c>
      <c r="O73" s="117">
        <f t="shared" si="14"/>
        <v>2.4892182735730897</v>
      </c>
      <c r="P73" s="98">
        <f t="shared" si="15"/>
        <v>0</v>
      </c>
      <c r="Q73" s="118">
        <f t="shared" si="16"/>
        <v>0</v>
      </c>
      <c r="R73" s="98">
        <f t="shared" si="20"/>
        <v>8</v>
      </c>
      <c r="S73" s="119">
        <f t="shared" si="17"/>
        <v>8</v>
      </c>
    </row>
    <row r="74" spans="1:19">
      <c r="A74" s="119"/>
      <c r="E74" s="98">
        <f t="shared" si="11"/>
        <v>73</v>
      </c>
      <c r="F74" s="99"/>
      <c r="K74" s="114">
        <f t="shared" si="18"/>
        <v>2.5147182735730893</v>
      </c>
      <c r="L74" s="115">
        <f t="shared" si="19"/>
        <v>2.5637182735730892</v>
      </c>
      <c r="M74" s="98">
        <f t="shared" si="12"/>
        <v>2.5142182735730891</v>
      </c>
      <c r="N74" s="116">
        <f t="shared" si="13"/>
        <v>2.5642182735730894</v>
      </c>
      <c r="O74" s="117">
        <f t="shared" si="14"/>
        <v>2.5392182735730895</v>
      </c>
      <c r="P74" s="98">
        <f t="shared" si="15"/>
        <v>0</v>
      </c>
      <c r="Q74" s="118">
        <f t="shared" si="16"/>
        <v>0</v>
      </c>
      <c r="R74" s="98">
        <f t="shared" si="20"/>
        <v>8</v>
      </c>
      <c r="S74" s="119">
        <f t="shared" si="17"/>
        <v>8</v>
      </c>
    </row>
    <row r="75" spans="1:19">
      <c r="A75" s="119"/>
      <c r="E75" s="98">
        <f t="shared" si="11"/>
        <v>74</v>
      </c>
      <c r="F75" s="99"/>
      <c r="K75" s="114">
        <f t="shared" si="18"/>
        <v>2.5647182735730891</v>
      </c>
      <c r="L75" s="115">
        <f t="shared" si="19"/>
        <v>2.6137182735730891</v>
      </c>
      <c r="M75" s="98">
        <f t="shared" si="12"/>
        <v>2.564218273573089</v>
      </c>
      <c r="N75" s="116">
        <f t="shared" si="13"/>
        <v>2.6142182735730892</v>
      </c>
      <c r="O75" s="117">
        <f t="shared" si="14"/>
        <v>2.5892182735730893</v>
      </c>
      <c r="P75" s="98">
        <f t="shared" si="15"/>
        <v>0</v>
      </c>
      <c r="Q75" s="118">
        <f t="shared" si="16"/>
        <v>0</v>
      </c>
      <c r="R75" s="98">
        <f t="shared" si="20"/>
        <v>8</v>
      </c>
      <c r="S75" s="119">
        <f t="shared" si="17"/>
        <v>8</v>
      </c>
    </row>
    <row r="76" spans="1:19">
      <c r="A76" s="119"/>
      <c r="E76" s="98">
        <f t="shared" si="11"/>
        <v>75</v>
      </c>
      <c r="F76" s="99"/>
      <c r="K76" s="114">
        <f t="shared" si="18"/>
        <v>2.6147182735730889</v>
      </c>
      <c r="L76" s="115">
        <f t="shared" si="19"/>
        <v>2.6637182735730889</v>
      </c>
      <c r="M76" s="98">
        <f t="shared" si="12"/>
        <v>2.6142182735730888</v>
      </c>
      <c r="N76" s="116">
        <f t="shared" si="13"/>
        <v>2.664218273573089</v>
      </c>
      <c r="O76" s="117">
        <f t="shared" si="14"/>
        <v>2.6392182735730891</v>
      </c>
      <c r="P76" s="98">
        <f t="shared" si="15"/>
        <v>0</v>
      </c>
      <c r="Q76" s="118">
        <f t="shared" si="16"/>
        <v>0</v>
      </c>
      <c r="R76" s="98">
        <f t="shared" si="20"/>
        <v>8</v>
      </c>
      <c r="S76" s="119">
        <f t="shared" si="17"/>
        <v>8</v>
      </c>
    </row>
    <row r="77" spans="1:19">
      <c r="A77" s="119"/>
      <c r="E77" s="98">
        <f t="shared" si="11"/>
        <v>76</v>
      </c>
      <c r="F77" s="99"/>
      <c r="K77" s="114">
        <f t="shared" si="18"/>
        <v>2.6647182735730888</v>
      </c>
      <c r="L77" s="115">
        <f t="shared" si="19"/>
        <v>2.7137182735730887</v>
      </c>
      <c r="M77" s="98">
        <f t="shared" si="12"/>
        <v>2.6642182735730886</v>
      </c>
      <c r="N77" s="116">
        <f t="shared" si="13"/>
        <v>2.7142182735730889</v>
      </c>
      <c r="O77" s="117">
        <f t="shared" si="14"/>
        <v>2.689218273573089</v>
      </c>
      <c r="P77" s="98">
        <f t="shared" si="15"/>
        <v>0</v>
      </c>
      <c r="Q77" s="118">
        <f t="shared" si="16"/>
        <v>0</v>
      </c>
      <c r="R77" s="98">
        <f t="shared" si="20"/>
        <v>8</v>
      </c>
      <c r="S77" s="119">
        <f t="shared" si="17"/>
        <v>8</v>
      </c>
    </row>
    <row r="78" spans="1:19">
      <c r="A78" s="119"/>
      <c r="E78" s="98">
        <f t="shared" si="11"/>
        <v>77</v>
      </c>
      <c r="F78" s="99"/>
      <c r="K78" s="114">
        <f t="shared" si="18"/>
        <v>2.7147182735730886</v>
      </c>
      <c r="L78" s="115">
        <f t="shared" si="19"/>
        <v>2.7637182735730885</v>
      </c>
      <c r="M78" s="98">
        <f t="shared" si="12"/>
        <v>2.7142182735730884</v>
      </c>
      <c r="N78" s="116">
        <f t="shared" si="13"/>
        <v>2.7642182735730887</v>
      </c>
      <c r="O78" s="117">
        <f t="shared" si="14"/>
        <v>2.7392182735730888</v>
      </c>
      <c r="P78" s="98">
        <f t="shared" si="15"/>
        <v>0</v>
      </c>
      <c r="Q78" s="118">
        <f t="shared" si="16"/>
        <v>0</v>
      </c>
      <c r="R78" s="98">
        <f t="shared" si="20"/>
        <v>8</v>
      </c>
      <c r="S78" s="119">
        <f t="shared" si="17"/>
        <v>8</v>
      </c>
    </row>
    <row r="79" spans="1:19">
      <c r="A79" s="119"/>
      <c r="E79" s="98">
        <f t="shared" si="11"/>
        <v>78</v>
      </c>
      <c r="F79" s="99"/>
      <c r="K79" s="114">
        <f t="shared" si="18"/>
        <v>2.7647182735730884</v>
      </c>
      <c r="L79" s="115">
        <f t="shared" si="19"/>
        <v>2.8137182735730883</v>
      </c>
      <c r="M79" s="98">
        <f t="shared" si="12"/>
        <v>2.7642182735730882</v>
      </c>
      <c r="N79" s="116">
        <f t="shared" si="13"/>
        <v>2.8142182735730885</v>
      </c>
      <c r="O79" s="117">
        <f t="shared" si="14"/>
        <v>2.7892182735730886</v>
      </c>
      <c r="P79" s="98">
        <f t="shared" si="15"/>
        <v>0</v>
      </c>
      <c r="Q79" s="118">
        <f t="shared" si="16"/>
        <v>0</v>
      </c>
      <c r="R79" s="98">
        <f t="shared" si="20"/>
        <v>8</v>
      </c>
      <c r="S79" s="119">
        <f t="shared" si="17"/>
        <v>8</v>
      </c>
    </row>
    <row r="80" spans="1:19">
      <c r="A80" s="119"/>
      <c r="E80" s="98">
        <f t="shared" si="11"/>
        <v>79</v>
      </c>
      <c r="F80" s="99"/>
      <c r="K80" s="114">
        <f t="shared" si="18"/>
        <v>2.8147182735730882</v>
      </c>
      <c r="L80" s="115">
        <f t="shared" si="19"/>
        <v>2.8637182735730882</v>
      </c>
      <c r="M80" s="98">
        <f t="shared" si="12"/>
        <v>2.8142182735730881</v>
      </c>
      <c r="N80" s="116">
        <f t="shared" si="13"/>
        <v>2.8642182735730883</v>
      </c>
      <c r="O80" s="117">
        <f t="shared" si="14"/>
        <v>2.8392182735730884</v>
      </c>
      <c r="P80" s="98">
        <f t="shared" si="15"/>
        <v>0</v>
      </c>
      <c r="Q80" s="118">
        <f t="shared" si="16"/>
        <v>0</v>
      </c>
      <c r="R80" s="98">
        <f t="shared" si="20"/>
        <v>8</v>
      </c>
      <c r="S80" s="119">
        <f t="shared" si="17"/>
        <v>8</v>
      </c>
    </row>
    <row r="81" spans="1:19">
      <c r="A81" s="119"/>
      <c r="E81" s="98">
        <f t="shared" si="11"/>
        <v>80</v>
      </c>
      <c r="F81" s="99"/>
      <c r="K81" s="114">
        <f t="shared" si="18"/>
        <v>2.8647182735730881</v>
      </c>
      <c r="L81" s="115">
        <f t="shared" si="19"/>
        <v>2.913718273573088</v>
      </c>
      <c r="M81" s="98">
        <f t="shared" si="12"/>
        <v>2.8642182735730879</v>
      </c>
      <c r="N81" s="116">
        <f t="shared" si="13"/>
        <v>2.9142182735730882</v>
      </c>
      <c r="O81" s="117">
        <f t="shared" si="14"/>
        <v>2.8892182735730882</v>
      </c>
      <c r="P81" s="98">
        <f t="shared" si="15"/>
        <v>0</v>
      </c>
      <c r="Q81" s="118">
        <f t="shared" si="16"/>
        <v>0</v>
      </c>
      <c r="R81" s="98">
        <f t="shared" si="20"/>
        <v>8</v>
      </c>
      <c r="S81" s="119">
        <f t="shared" si="17"/>
        <v>8</v>
      </c>
    </row>
    <row r="82" spans="1:19">
      <c r="A82" s="119"/>
      <c r="E82" s="98">
        <f t="shared" si="11"/>
        <v>81</v>
      </c>
      <c r="F82" s="99"/>
      <c r="K82" s="114">
        <f t="shared" si="18"/>
        <v>2.9147182735730879</v>
      </c>
      <c r="L82" s="115">
        <f t="shared" si="19"/>
        <v>2.9637182735730878</v>
      </c>
      <c r="M82" s="98">
        <f t="shared" si="12"/>
        <v>2.9142182735730877</v>
      </c>
      <c r="N82" s="116">
        <f t="shared" si="13"/>
        <v>2.964218273573088</v>
      </c>
      <c r="O82" s="117">
        <f t="shared" si="14"/>
        <v>2.9392182735730881</v>
      </c>
      <c r="P82" s="98">
        <f t="shared" si="15"/>
        <v>0</v>
      </c>
      <c r="Q82" s="118">
        <f t="shared" si="16"/>
        <v>0</v>
      </c>
      <c r="R82" s="98">
        <f t="shared" si="20"/>
        <v>8</v>
      </c>
      <c r="S82" s="119">
        <f t="shared" si="17"/>
        <v>8</v>
      </c>
    </row>
    <row r="83" spans="1:19">
      <c r="A83" s="119"/>
      <c r="E83" s="98">
        <f t="shared" si="11"/>
        <v>82</v>
      </c>
      <c r="F83" s="99"/>
      <c r="K83" s="114">
        <f t="shared" si="18"/>
        <v>2.9647182735730877</v>
      </c>
      <c r="L83" s="115">
        <f t="shared" si="19"/>
        <v>3.0137182735730876</v>
      </c>
      <c r="M83" s="98">
        <f t="shared" si="12"/>
        <v>2.9642182735730875</v>
      </c>
      <c r="N83" s="116">
        <f t="shared" si="13"/>
        <v>3.0142182735730878</v>
      </c>
      <c r="O83" s="117">
        <f t="shared" si="14"/>
        <v>2.9892182735730879</v>
      </c>
      <c r="P83" s="98">
        <f t="shared" si="15"/>
        <v>0</v>
      </c>
      <c r="Q83" s="118">
        <f t="shared" si="16"/>
        <v>0</v>
      </c>
      <c r="R83" s="98">
        <f t="shared" si="20"/>
        <v>8</v>
      </c>
      <c r="S83" s="119">
        <f t="shared" si="17"/>
        <v>8</v>
      </c>
    </row>
    <row r="84" spans="1:19">
      <c r="A84" s="119"/>
      <c r="E84" s="98">
        <f t="shared" si="11"/>
        <v>83</v>
      </c>
      <c r="F84" s="99"/>
      <c r="K84" s="114">
        <f t="shared" si="18"/>
        <v>3.0147182735730875</v>
      </c>
      <c r="L84" s="115">
        <f t="shared" si="19"/>
        <v>3.0637182735730875</v>
      </c>
      <c r="M84" s="98">
        <f t="shared" si="12"/>
        <v>3.0142182735730874</v>
      </c>
      <c r="N84" s="116">
        <f t="shared" si="13"/>
        <v>3.0642182735730876</v>
      </c>
      <c r="O84" s="117">
        <f t="shared" si="14"/>
        <v>3.0392182735730877</v>
      </c>
      <c r="P84" s="98">
        <f t="shared" si="15"/>
        <v>0</v>
      </c>
      <c r="Q84" s="118">
        <f t="shared" si="16"/>
        <v>0</v>
      </c>
      <c r="R84" s="98">
        <f t="shared" si="20"/>
        <v>8</v>
      </c>
      <c r="S84" s="119">
        <f t="shared" si="17"/>
        <v>8</v>
      </c>
    </row>
    <row r="85" spans="1:19">
      <c r="A85" s="119"/>
      <c r="E85" s="98">
        <f t="shared" si="11"/>
        <v>84</v>
      </c>
      <c r="F85" s="99"/>
      <c r="K85" s="114">
        <f t="shared" si="18"/>
        <v>3.0647182735730873</v>
      </c>
      <c r="L85" s="115">
        <f t="shared" si="19"/>
        <v>3.1137182735730873</v>
      </c>
      <c r="M85" s="98">
        <f t="shared" si="12"/>
        <v>3.0642182735730872</v>
      </c>
      <c r="N85" s="116">
        <f t="shared" si="13"/>
        <v>3.1142182735730874</v>
      </c>
      <c r="O85" s="117">
        <f t="shared" si="14"/>
        <v>3.0892182735730875</v>
      </c>
      <c r="P85" s="98">
        <f t="shared" si="15"/>
        <v>0</v>
      </c>
      <c r="Q85" s="118">
        <f t="shared" si="16"/>
        <v>0</v>
      </c>
      <c r="R85" s="98">
        <f t="shared" si="20"/>
        <v>8</v>
      </c>
      <c r="S85" s="119">
        <f t="shared" si="17"/>
        <v>8</v>
      </c>
    </row>
    <row r="86" spans="1:19">
      <c r="A86" s="119"/>
      <c r="E86" s="98">
        <f t="shared" si="11"/>
        <v>85</v>
      </c>
      <c r="F86" s="99"/>
      <c r="K86" s="114">
        <f t="shared" si="18"/>
        <v>3.1147182735730872</v>
      </c>
      <c r="L86" s="115">
        <f t="shared" si="19"/>
        <v>3.1637182735730871</v>
      </c>
      <c r="M86" s="98">
        <f t="shared" si="12"/>
        <v>3.114218273573087</v>
      </c>
      <c r="N86" s="116">
        <f t="shared" si="13"/>
        <v>3.1642182735730873</v>
      </c>
      <c r="O86" s="117">
        <f t="shared" si="14"/>
        <v>3.1392182735730874</v>
      </c>
      <c r="P86" s="98">
        <f t="shared" si="15"/>
        <v>0</v>
      </c>
      <c r="Q86" s="118">
        <f t="shared" si="16"/>
        <v>0</v>
      </c>
      <c r="R86" s="98">
        <f t="shared" si="20"/>
        <v>8</v>
      </c>
      <c r="S86" s="119">
        <f t="shared" si="17"/>
        <v>8</v>
      </c>
    </row>
    <row r="87" spans="1:19">
      <c r="A87" s="119"/>
      <c r="E87" s="98">
        <f t="shared" si="11"/>
        <v>86</v>
      </c>
      <c r="F87" s="99"/>
      <c r="K87" s="114">
        <f t="shared" si="18"/>
        <v>3.164718273573087</v>
      </c>
      <c r="L87" s="115">
        <f t="shared" si="19"/>
        <v>3.2137182735730869</v>
      </c>
      <c r="M87" s="98">
        <f t="shared" si="12"/>
        <v>3.1642182735730868</v>
      </c>
      <c r="N87" s="116">
        <f t="shared" si="13"/>
        <v>3.2142182735730871</v>
      </c>
      <c r="O87" s="117">
        <f t="shared" si="14"/>
        <v>3.1892182735730872</v>
      </c>
      <c r="P87" s="98">
        <f t="shared" si="15"/>
        <v>0</v>
      </c>
      <c r="Q87" s="118">
        <f t="shared" si="16"/>
        <v>0</v>
      </c>
      <c r="R87" s="98">
        <f t="shared" si="20"/>
        <v>8</v>
      </c>
      <c r="S87" s="119">
        <f t="shared" si="17"/>
        <v>8</v>
      </c>
    </row>
    <row r="88" spans="1:19">
      <c r="A88" s="119"/>
      <c r="E88" s="98">
        <f t="shared" si="11"/>
        <v>87</v>
      </c>
      <c r="F88" s="99"/>
      <c r="K88" s="114">
        <f t="shared" si="18"/>
        <v>3.2147182735730868</v>
      </c>
      <c r="L88" s="115">
        <f t="shared" si="19"/>
        <v>3.2637182735730867</v>
      </c>
      <c r="M88" s="98">
        <f t="shared" si="12"/>
        <v>3.2142182735730866</v>
      </c>
      <c r="N88" s="116">
        <f t="shared" si="13"/>
        <v>3.2642182735730869</v>
      </c>
      <c r="O88" s="117">
        <f t="shared" si="14"/>
        <v>3.239218273573087</v>
      </c>
      <c r="P88" s="98">
        <f t="shared" si="15"/>
        <v>0</v>
      </c>
      <c r="Q88" s="118">
        <f t="shared" si="16"/>
        <v>0</v>
      </c>
      <c r="R88" s="98">
        <f t="shared" si="20"/>
        <v>8</v>
      </c>
      <c r="S88" s="119">
        <f t="shared" si="17"/>
        <v>8</v>
      </c>
    </row>
    <row r="89" spans="1:19">
      <c r="A89" s="119"/>
      <c r="E89" s="98">
        <f t="shared" si="11"/>
        <v>88</v>
      </c>
      <c r="F89" s="99"/>
      <c r="K89" s="114">
        <f t="shared" si="18"/>
        <v>3.2647182735730866</v>
      </c>
      <c r="L89" s="115">
        <f t="shared" si="19"/>
        <v>3.3137182735730866</v>
      </c>
      <c r="M89" s="98">
        <f t="shared" si="12"/>
        <v>3.2642182735730865</v>
      </c>
      <c r="N89" s="116">
        <f t="shared" si="13"/>
        <v>3.3142182735730867</v>
      </c>
      <c r="O89" s="117">
        <f t="shared" si="14"/>
        <v>3.2892182735730868</v>
      </c>
      <c r="P89" s="98">
        <f t="shared" si="15"/>
        <v>0</v>
      </c>
      <c r="Q89" s="118">
        <f t="shared" si="16"/>
        <v>0</v>
      </c>
      <c r="R89" s="98">
        <f t="shared" si="20"/>
        <v>8</v>
      </c>
      <c r="S89" s="119">
        <f t="shared" si="17"/>
        <v>8</v>
      </c>
    </row>
    <row r="90" spans="1:19">
      <c r="A90" s="119"/>
      <c r="E90" s="98">
        <f t="shared" si="11"/>
        <v>89</v>
      </c>
      <c r="F90" s="99"/>
      <c r="K90" s="114">
        <f t="shared" si="18"/>
        <v>3.3147182735730865</v>
      </c>
      <c r="L90" s="115">
        <f t="shared" si="19"/>
        <v>3.3637182735730864</v>
      </c>
      <c r="M90" s="98">
        <f t="shared" si="12"/>
        <v>3.3142182735730863</v>
      </c>
      <c r="N90" s="116">
        <f t="shared" si="13"/>
        <v>3.3642182735730866</v>
      </c>
      <c r="O90" s="117">
        <f t="shared" si="14"/>
        <v>3.3392182735730866</v>
      </c>
      <c r="P90" s="98">
        <f t="shared" si="15"/>
        <v>0</v>
      </c>
      <c r="Q90" s="118">
        <f t="shared" si="16"/>
        <v>0</v>
      </c>
      <c r="R90" s="98">
        <f t="shared" si="20"/>
        <v>8</v>
      </c>
      <c r="S90" s="119">
        <f t="shared" si="17"/>
        <v>8</v>
      </c>
    </row>
    <row r="91" spans="1:19">
      <c r="A91" s="119"/>
      <c r="E91" s="98">
        <f t="shared" si="11"/>
        <v>90</v>
      </c>
      <c r="F91" s="99"/>
      <c r="K91" s="114">
        <f t="shared" si="18"/>
        <v>3.3647182735730863</v>
      </c>
      <c r="L91" s="115">
        <f t="shared" si="19"/>
        <v>3.4137182735730862</v>
      </c>
      <c r="M91" s="98">
        <f t="shared" si="12"/>
        <v>3.3642182735730861</v>
      </c>
      <c r="N91" s="116">
        <f t="shared" si="13"/>
        <v>3.4142182735730864</v>
      </c>
      <c r="O91" s="117">
        <f t="shared" si="14"/>
        <v>3.3892182735730865</v>
      </c>
      <c r="P91" s="98">
        <f t="shared" si="15"/>
        <v>0</v>
      </c>
      <c r="Q91" s="118">
        <f t="shared" si="16"/>
        <v>0</v>
      </c>
      <c r="R91" s="98">
        <f t="shared" si="20"/>
        <v>8</v>
      </c>
      <c r="S91" s="119">
        <f t="shared" si="17"/>
        <v>8</v>
      </c>
    </row>
    <row r="92" spans="1:19">
      <c r="A92" s="119"/>
      <c r="E92" s="98">
        <f t="shared" si="11"/>
        <v>91</v>
      </c>
      <c r="F92" s="99"/>
      <c r="K92" s="114">
        <f t="shared" si="18"/>
        <v>3.4147182735730861</v>
      </c>
      <c r="L92" s="115">
        <f t="shared" si="19"/>
        <v>3.463718273573086</v>
      </c>
      <c r="M92" s="98">
        <f t="shared" si="12"/>
        <v>3.4142182735730859</v>
      </c>
      <c r="N92" s="116">
        <f t="shared" si="13"/>
        <v>3.4642182735730862</v>
      </c>
      <c r="O92" s="117">
        <f t="shared" si="14"/>
        <v>3.4392182735730863</v>
      </c>
      <c r="P92" s="98">
        <f t="shared" si="15"/>
        <v>0</v>
      </c>
      <c r="Q92" s="118">
        <f t="shared" si="16"/>
        <v>0</v>
      </c>
      <c r="R92" s="98">
        <f t="shared" si="20"/>
        <v>8</v>
      </c>
      <c r="S92" s="119">
        <f t="shared" si="17"/>
        <v>8</v>
      </c>
    </row>
    <row r="93" spans="1:19">
      <c r="A93" s="119"/>
      <c r="E93" s="98">
        <f t="shared" si="11"/>
        <v>92</v>
      </c>
      <c r="F93" s="99"/>
      <c r="K93" s="114">
        <f t="shared" si="18"/>
        <v>3.4647182735730859</v>
      </c>
      <c r="L93" s="115">
        <f t="shared" si="19"/>
        <v>3.5137182735730859</v>
      </c>
      <c r="M93" s="98">
        <f t="shared" si="12"/>
        <v>3.4642182735730858</v>
      </c>
      <c r="N93" s="116">
        <f t="shared" si="13"/>
        <v>3.514218273573086</v>
      </c>
      <c r="O93" s="117">
        <f t="shared" si="14"/>
        <v>3.4892182735730861</v>
      </c>
      <c r="P93" s="98">
        <f t="shared" si="15"/>
        <v>0</v>
      </c>
      <c r="Q93" s="118">
        <f t="shared" si="16"/>
        <v>0</v>
      </c>
      <c r="R93" s="98">
        <f t="shared" si="20"/>
        <v>8</v>
      </c>
      <c r="S93" s="119">
        <f t="shared" si="17"/>
        <v>8</v>
      </c>
    </row>
    <row r="94" spans="1:19">
      <c r="A94" s="119"/>
      <c r="E94" s="98">
        <f t="shared" si="11"/>
        <v>93</v>
      </c>
      <c r="F94" s="99"/>
      <c r="K94" s="114">
        <f t="shared" si="18"/>
        <v>3.5147182735730857</v>
      </c>
      <c r="L94" s="115">
        <f t="shared" si="19"/>
        <v>3.5637182735730857</v>
      </c>
      <c r="M94" s="98">
        <f t="shared" si="12"/>
        <v>3.5142182735730856</v>
      </c>
      <c r="N94" s="116">
        <f t="shared" si="13"/>
        <v>3.5642182735730858</v>
      </c>
      <c r="O94" s="117">
        <f t="shared" si="14"/>
        <v>3.5392182735730859</v>
      </c>
      <c r="P94" s="98">
        <f t="shared" si="15"/>
        <v>0</v>
      </c>
      <c r="Q94" s="118">
        <f t="shared" si="16"/>
        <v>0</v>
      </c>
      <c r="R94" s="98">
        <f t="shared" si="20"/>
        <v>8</v>
      </c>
      <c r="S94" s="119">
        <f t="shared" si="17"/>
        <v>8</v>
      </c>
    </row>
    <row r="95" spans="1:19">
      <c r="A95" s="119"/>
      <c r="E95" s="98">
        <f t="shared" si="11"/>
        <v>94</v>
      </c>
      <c r="F95" s="99"/>
      <c r="K95" s="114">
        <f t="shared" si="18"/>
        <v>3.5647182735730856</v>
      </c>
      <c r="L95" s="115">
        <f t="shared" si="19"/>
        <v>3.6137182735730855</v>
      </c>
      <c r="M95" s="98">
        <f t="shared" si="12"/>
        <v>3.5642182735730854</v>
      </c>
      <c r="N95" s="116">
        <f t="shared" si="13"/>
        <v>3.6142182735730857</v>
      </c>
      <c r="O95" s="117">
        <f t="shared" si="14"/>
        <v>3.5892182735730858</v>
      </c>
      <c r="P95" s="98">
        <f t="shared" si="15"/>
        <v>0</v>
      </c>
      <c r="Q95" s="118">
        <f t="shared" si="16"/>
        <v>0</v>
      </c>
      <c r="R95" s="98">
        <f t="shared" si="20"/>
        <v>8</v>
      </c>
      <c r="S95" s="119">
        <f t="shared" si="17"/>
        <v>8</v>
      </c>
    </row>
    <row r="96" spans="1:19">
      <c r="A96" s="119"/>
      <c r="E96" s="98">
        <f t="shared" si="11"/>
        <v>95</v>
      </c>
      <c r="F96" s="99"/>
      <c r="K96" s="114">
        <f t="shared" si="18"/>
        <v>3.6147182735730854</v>
      </c>
      <c r="L96" s="115">
        <f t="shared" si="19"/>
        <v>3.6637182735730853</v>
      </c>
      <c r="M96" s="98">
        <f t="shared" si="12"/>
        <v>3.6142182735730852</v>
      </c>
      <c r="N96" s="116">
        <f t="shared" si="13"/>
        <v>3.6642182735730855</v>
      </c>
      <c r="O96" s="117">
        <f t="shared" si="14"/>
        <v>3.6392182735730856</v>
      </c>
      <c r="P96" s="98">
        <f t="shared" si="15"/>
        <v>0</v>
      </c>
      <c r="Q96" s="118">
        <f t="shared" si="16"/>
        <v>0</v>
      </c>
      <c r="R96" s="98">
        <f t="shared" si="20"/>
        <v>8</v>
      </c>
      <c r="S96" s="119">
        <f t="shared" si="17"/>
        <v>8</v>
      </c>
    </row>
    <row r="97" spans="1:19">
      <c r="A97" s="119"/>
      <c r="E97" s="98">
        <f t="shared" si="11"/>
        <v>96</v>
      </c>
      <c r="F97" s="99"/>
      <c r="K97" s="114">
        <f t="shared" si="18"/>
        <v>3.6647182735730852</v>
      </c>
      <c r="L97" s="115">
        <f t="shared" si="19"/>
        <v>3.7137182735730851</v>
      </c>
      <c r="M97" s="98">
        <f t="shared" si="12"/>
        <v>3.664218273573085</v>
      </c>
      <c r="N97" s="116">
        <f t="shared" si="13"/>
        <v>3.7142182735730853</v>
      </c>
      <c r="O97" s="117">
        <f t="shared" si="14"/>
        <v>3.6892182735730854</v>
      </c>
      <c r="P97" s="98">
        <f t="shared" si="15"/>
        <v>0</v>
      </c>
      <c r="Q97" s="118">
        <f t="shared" si="16"/>
        <v>0</v>
      </c>
      <c r="R97" s="98">
        <f t="shared" si="20"/>
        <v>8</v>
      </c>
      <c r="S97" s="119">
        <f t="shared" si="17"/>
        <v>8</v>
      </c>
    </row>
    <row r="98" spans="1:19">
      <c r="A98" s="119"/>
      <c r="E98" s="98">
        <f t="shared" si="11"/>
        <v>97</v>
      </c>
      <c r="F98" s="99"/>
      <c r="K98" s="114">
        <f t="shared" si="18"/>
        <v>3.714718273573085</v>
      </c>
      <c r="L98" s="115">
        <f t="shared" si="19"/>
        <v>3.763718273573085</v>
      </c>
      <c r="M98" s="98">
        <f t="shared" si="12"/>
        <v>3.7142182735730849</v>
      </c>
      <c r="N98" s="116">
        <f t="shared" si="13"/>
        <v>3.7642182735730851</v>
      </c>
      <c r="O98" s="117">
        <f t="shared" si="14"/>
        <v>3.7392182735730852</v>
      </c>
      <c r="P98" s="98">
        <f t="shared" si="15"/>
        <v>0</v>
      </c>
      <c r="Q98" s="118">
        <f t="shared" si="16"/>
        <v>0</v>
      </c>
      <c r="R98" s="98">
        <f t="shared" si="20"/>
        <v>8</v>
      </c>
      <c r="S98" s="119">
        <f t="shared" si="17"/>
        <v>8</v>
      </c>
    </row>
    <row r="99" spans="1:19">
      <c r="A99" s="119"/>
      <c r="E99" s="98">
        <f t="shared" si="11"/>
        <v>98</v>
      </c>
      <c r="F99" s="99"/>
      <c r="K99" s="114">
        <f t="shared" si="18"/>
        <v>3.7647182735730849</v>
      </c>
      <c r="L99" s="115">
        <f t="shared" si="19"/>
        <v>3.8137182735730848</v>
      </c>
      <c r="M99" s="98">
        <f t="shared" si="12"/>
        <v>3.7642182735730847</v>
      </c>
      <c r="N99" s="116">
        <f t="shared" si="13"/>
        <v>3.814218273573085</v>
      </c>
      <c r="O99" s="117">
        <f t="shared" si="14"/>
        <v>3.789218273573085</v>
      </c>
      <c r="P99" s="98">
        <f t="shared" si="15"/>
        <v>0</v>
      </c>
      <c r="Q99" s="118">
        <f t="shared" si="16"/>
        <v>0</v>
      </c>
      <c r="R99" s="98">
        <f t="shared" si="20"/>
        <v>8</v>
      </c>
      <c r="S99" s="119">
        <f t="shared" si="17"/>
        <v>8</v>
      </c>
    </row>
    <row r="100" spans="1:19">
      <c r="A100" s="119"/>
      <c r="E100" s="98">
        <f t="shared" si="11"/>
        <v>99</v>
      </c>
      <c r="F100" s="99"/>
      <c r="K100" s="114">
        <f t="shared" si="18"/>
        <v>3.8147182735730847</v>
      </c>
      <c r="L100" s="115">
        <f t="shared" si="19"/>
        <v>3.8637182735730846</v>
      </c>
      <c r="M100" s="98">
        <f t="shared" si="12"/>
        <v>3.8142182735730845</v>
      </c>
      <c r="N100" s="116">
        <f t="shared" si="13"/>
        <v>3.8642182735730848</v>
      </c>
      <c r="O100" s="117">
        <f t="shared" si="14"/>
        <v>3.8392182735730849</v>
      </c>
      <c r="P100" s="98">
        <f t="shared" si="15"/>
        <v>0</v>
      </c>
      <c r="Q100" s="118">
        <f t="shared" si="16"/>
        <v>0</v>
      </c>
      <c r="R100" s="98">
        <f t="shared" si="20"/>
        <v>8</v>
      </c>
      <c r="S100" s="119">
        <f t="shared" si="17"/>
        <v>8</v>
      </c>
    </row>
    <row r="101" spans="1:19">
      <c r="A101" s="119"/>
      <c r="E101" s="98">
        <f t="shared" si="11"/>
        <v>100</v>
      </c>
      <c r="F101" s="99"/>
      <c r="K101" s="114">
        <f t="shared" si="18"/>
        <v>3.8647182735730845</v>
      </c>
      <c r="L101" s="115">
        <f t="shared" si="19"/>
        <v>3.9137182735730844</v>
      </c>
      <c r="M101" s="98">
        <f t="shared" si="12"/>
        <v>3.8642182735730843</v>
      </c>
      <c r="N101" s="116">
        <f t="shared" si="13"/>
        <v>3.9142182735730846</v>
      </c>
      <c r="O101" s="117">
        <f t="shared" si="14"/>
        <v>3.8892182735730847</v>
      </c>
      <c r="P101" s="98">
        <f t="shared" si="15"/>
        <v>0</v>
      </c>
      <c r="Q101" s="118">
        <f t="shared" si="16"/>
        <v>0</v>
      </c>
      <c r="R101" s="98">
        <f t="shared" si="20"/>
        <v>8</v>
      </c>
      <c r="S101" s="119">
        <f t="shared" si="17"/>
        <v>8</v>
      </c>
    </row>
    <row r="102" spans="1:19">
      <c r="A102" s="119"/>
      <c r="E102" s="98">
        <f t="shared" si="11"/>
        <v>101</v>
      </c>
      <c r="F102" s="99"/>
      <c r="K102" s="114">
        <f t="shared" si="18"/>
        <v>3.9147182735730843</v>
      </c>
      <c r="L102" s="115">
        <f t="shared" si="19"/>
        <v>3.9637182735730843</v>
      </c>
      <c r="M102" s="98">
        <f t="shared" si="12"/>
        <v>3.9142182735730842</v>
      </c>
      <c r="N102" s="116">
        <f t="shared" si="13"/>
        <v>3.9642182735730844</v>
      </c>
      <c r="O102" s="117">
        <f t="shared" si="14"/>
        <v>3.9392182735730845</v>
      </c>
      <c r="P102" s="98">
        <f t="shared" si="15"/>
        <v>0</v>
      </c>
      <c r="Q102" s="118">
        <f t="shared" si="16"/>
        <v>0</v>
      </c>
      <c r="R102" s="98">
        <f t="shared" si="20"/>
        <v>8</v>
      </c>
      <c r="S102" s="119">
        <f t="shared" si="17"/>
        <v>8</v>
      </c>
    </row>
    <row r="103" spans="1:19">
      <c r="A103" s="119"/>
      <c r="E103" s="98">
        <f t="shared" si="11"/>
        <v>102</v>
      </c>
      <c r="F103" s="99"/>
      <c r="K103" s="114">
        <f t="shared" si="18"/>
        <v>3.9647182735730842</v>
      </c>
      <c r="L103" s="115">
        <f t="shared" si="19"/>
        <v>4.0137182735730841</v>
      </c>
      <c r="M103" s="98">
        <f t="shared" si="12"/>
        <v>3.964218273573084</v>
      </c>
      <c r="N103" s="116">
        <f t="shared" si="13"/>
        <v>4.0142182735730838</v>
      </c>
      <c r="O103" s="117">
        <f t="shared" si="14"/>
        <v>3.9892182735730843</v>
      </c>
      <c r="P103" s="98">
        <f t="shared" si="15"/>
        <v>0</v>
      </c>
      <c r="Q103" s="118">
        <f t="shared" si="16"/>
        <v>0</v>
      </c>
      <c r="R103" s="98">
        <f t="shared" si="20"/>
        <v>8</v>
      </c>
      <c r="S103" s="119">
        <f t="shared" si="17"/>
        <v>8</v>
      </c>
    </row>
    <row r="104" spans="1:19">
      <c r="A104" s="119"/>
      <c r="E104" s="98">
        <f t="shared" si="11"/>
        <v>103</v>
      </c>
      <c r="F104" s="99"/>
      <c r="K104" s="114">
        <f t="shared" si="18"/>
        <v>4.0147182735730844</v>
      </c>
      <c r="L104" s="115">
        <f t="shared" si="19"/>
        <v>4.0637182735730839</v>
      </c>
      <c r="M104" s="98">
        <f t="shared" si="12"/>
        <v>4.0142182735730847</v>
      </c>
      <c r="N104" s="116">
        <f t="shared" si="13"/>
        <v>4.0642182735730836</v>
      </c>
      <c r="O104" s="117">
        <f t="shared" si="14"/>
        <v>4.0392182735730842</v>
      </c>
      <c r="P104" s="98">
        <f t="shared" si="15"/>
        <v>0</v>
      </c>
      <c r="Q104" s="118">
        <f t="shared" si="16"/>
        <v>0</v>
      </c>
      <c r="R104" s="98">
        <f t="shared" si="20"/>
        <v>8</v>
      </c>
      <c r="S104" s="119">
        <f t="shared" si="17"/>
        <v>8</v>
      </c>
    </row>
    <row r="105" spans="1:19">
      <c r="A105" s="119"/>
      <c r="E105" s="98">
        <f t="shared" si="11"/>
        <v>104</v>
      </c>
      <c r="F105" s="99"/>
      <c r="K105" s="114">
        <f t="shared" si="18"/>
        <v>4.0647182735730842</v>
      </c>
      <c r="L105" s="115">
        <f t="shared" si="19"/>
        <v>4.1137182735730837</v>
      </c>
      <c r="M105" s="98">
        <f t="shared" si="12"/>
        <v>4.0642182735730845</v>
      </c>
      <c r="N105" s="116">
        <f t="shared" si="13"/>
        <v>4.1142182735730835</v>
      </c>
      <c r="O105" s="117">
        <f t="shared" si="14"/>
        <v>4.089218273573084</v>
      </c>
      <c r="P105" s="98">
        <f t="shared" si="15"/>
        <v>0</v>
      </c>
      <c r="Q105" s="118">
        <f t="shared" si="16"/>
        <v>0</v>
      </c>
      <c r="R105" s="98">
        <f t="shared" si="20"/>
        <v>8</v>
      </c>
      <c r="S105" s="119">
        <f t="shared" si="17"/>
        <v>8</v>
      </c>
    </row>
    <row r="106" spans="1:19">
      <c r="A106" s="119"/>
      <c r="E106" s="98">
        <f t="shared" si="11"/>
        <v>105</v>
      </c>
      <c r="F106" s="99"/>
      <c r="K106" s="114">
        <f t="shared" si="18"/>
        <v>4.1147182735730841</v>
      </c>
      <c r="L106" s="115">
        <f t="shared" si="19"/>
        <v>4.1637182735730836</v>
      </c>
      <c r="M106" s="98">
        <f t="shared" si="12"/>
        <v>4.1142182735730843</v>
      </c>
      <c r="N106" s="116">
        <f t="shared" si="13"/>
        <v>4.1642182735730833</v>
      </c>
      <c r="O106" s="117">
        <f t="shared" si="14"/>
        <v>4.1392182735730838</v>
      </c>
      <c r="P106" s="98">
        <f t="shared" si="15"/>
        <v>0</v>
      </c>
      <c r="Q106" s="118">
        <f t="shared" si="16"/>
        <v>0</v>
      </c>
      <c r="R106" s="98">
        <f t="shared" si="20"/>
        <v>8</v>
      </c>
      <c r="S106" s="119">
        <f t="shared" si="17"/>
        <v>8</v>
      </c>
    </row>
    <row r="107" spans="1:19">
      <c r="A107" s="119"/>
      <c r="E107" s="98">
        <f t="shared" si="11"/>
        <v>106</v>
      </c>
      <c r="F107" s="99"/>
      <c r="K107" s="114">
        <f t="shared" si="18"/>
        <v>4.1647182735730839</v>
      </c>
      <c r="L107" s="115">
        <f t="shared" si="19"/>
        <v>4.2137182735730834</v>
      </c>
      <c r="M107" s="98">
        <f t="shared" si="12"/>
        <v>4.1642182735730842</v>
      </c>
      <c r="N107" s="116">
        <f t="shared" si="13"/>
        <v>4.2142182735730831</v>
      </c>
      <c r="O107" s="117">
        <f t="shared" si="14"/>
        <v>4.1892182735730836</v>
      </c>
      <c r="P107" s="98">
        <f t="shared" si="15"/>
        <v>0</v>
      </c>
      <c r="Q107" s="118">
        <f t="shared" si="16"/>
        <v>0</v>
      </c>
      <c r="R107" s="98">
        <f t="shared" si="20"/>
        <v>8</v>
      </c>
      <c r="S107" s="119">
        <f t="shared" si="17"/>
        <v>8</v>
      </c>
    </row>
    <row r="108" spans="1:19">
      <c r="A108" s="119"/>
      <c r="E108" s="98">
        <f t="shared" si="11"/>
        <v>107</v>
      </c>
      <c r="F108" s="99"/>
      <c r="K108" s="114">
        <f t="shared" si="18"/>
        <v>4.2147182735730837</v>
      </c>
      <c r="L108" s="115">
        <f t="shared" si="19"/>
        <v>4.2637182735730832</v>
      </c>
      <c r="M108" s="98">
        <f t="shared" si="12"/>
        <v>4.214218273573084</v>
      </c>
      <c r="N108" s="116">
        <f t="shared" si="13"/>
        <v>4.2642182735730829</v>
      </c>
      <c r="O108" s="117">
        <f t="shared" si="14"/>
        <v>4.2392182735730835</v>
      </c>
      <c r="P108" s="98">
        <f t="shared" si="15"/>
        <v>0</v>
      </c>
      <c r="Q108" s="118">
        <f t="shared" si="16"/>
        <v>0</v>
      </c>
      <c r="R108" s="98">
        <f t="shared" si="20"/>
        <v>8</v>
      </c>
      <c r="S108" s="119">
        <f t="shared" si="17"/>
        <v>8</v>
      </c>
    </row>
    <row r="109" spans="1:19">
      <c r="A109" s="119"/>
      <c r="E109" s="98">
        <f t="shared" si="11"/>
        <v>108</v>
      </c>
      <c r="F109" s="99"/>
      <c r="K109" s="114">
        <f t="shared" si="18"/>
        <v>4.2647182735730835</v>
      </c>
      <c r="L109" s="115">
        <f t="shared" si="19"/>
        <v>4.313718273573083</v>
      </c>
      <c r="M109" s="98">
        <f t="shared" si="12"/>
        <v>4.2642182735730838</v>
      </c>
      <c r="N109" s="116">
        <f t="shared" si="13"/>
        <v>4.3142182735730827</v>
      </c>
      <c r="O109" s="117">
        <f t="shared" si="14"/>
        <v>4.2892182735730833</v>
      </c>
      <c r="P109" s="98">
        <f t="shared" si="15"/>
        <v>0</v>
      </c>
      <c r="Q109" s="118">
        <f t="shared" si="16"/>
        <v>0</v>
      </c>
      <c r="R109" s="98">
        <f t="shared" si="20"/>
        <v>8</v>
      </c>
      <c r="S109" s="119">
        <f t="shared" si="17"/>
        <v>8</v>
      </c>
    </row>
    <row r="110" spans="1:19">
      <c r="A110" s="119"/>
      <c r="E110" s="98">
        <f t="shared" si="11"/>
        <v>109</v>
      </c>
      <c r="F110" s="99"/>
      <c r="K110" s="114">
        <f t="shared" si="18"/>
        <v>4.3147182735730834</v>
      </c>
      <c r="L110" s="115">
        <f t="shared" si="19"/>
        <v>4.3637182735730828</v>
      </c>
      <c r="M110" s="98">
        <f t="shared" si="12"/>
        <v>4.3142182735730836</v>
      </c>
      <c r="N110" s="116">
        <f t="shared" si="13"/>
        <v>4.3642182735730826</v>
      </c>
      <c r="O110" s="117">
        <f t="shared" si="14"/>
        <v>4.3392182735730831</v>
      </c>
      <c r="P110" s="98">
        <f t="shared" si="15"/>
        <v>0</v>
      </c>
      <c r="Q110" s="118">
        <f t="shared" si="16"/>
        <v>0</v>
      </c>
      <c r="R110" s="98">
        <f t="shared" si="20"/>
        <v>8</v>
      </c>
      <c r="S110" s="119">
        <f t="shared" si="17"/>
        <v>8</v>
      </c>
    </row>
    <row r="111" spans="1:19">
      <c r="A111" s="119"/>
      <c r="E111" s="98">
        <f t="shared" si="11"/>
        <v>110</v>
      </c>
      <c r="F111" s="99"/>
      <c r="K111" s="114">
        <f t="shared" si="18"/>
        <v>4.3647182735730832</v>
      </c>
      <c r="L111" s="115">
        <f t="shared" si="19"/>
        <v>4.4137182735730827</v>
      </c>
      <c r="M111" s="98">
        <f t="shared" si="12"/>
        <v>4.3642182735730835</v>
      </c>
      <c r="N111" s="116">
        <f t="shared" si="13"/>
        <v>4.4142182735730824</v>
      </c>
      <c r="O111" s="117">
        <f t="shared" si="14"/>
        <v>4.3892182735730829</v>
      </c>
      <c r="P111" s="98">
        <f t="shared" si="15"/>
        <v>0</v>
      </c>
      <c r="Q111" s="118">
        <f t="shared" si="16"/>
        <v>0</v>
      </c>
      <c r="R111" s="98">
        <f t="shared" si="20"/>
        <v>8</v>
      </c>
      <c r="S111" s="119">
        <f t="shared" si="17"/>
        <v>8</v>
      </c>
    </row>
    <row r="112" spans="1:19">
      <c r="A112" s="119"/>
      <c r="E112" s="98">
        <f t="shared" si="11"/>
        <v>111</v>
      </c>
      <c r="F112" s="99"/>
      <c r="K112" s="114">
        <f t="shared" si="18"/>
        <v>4.414718273573083</v>
      </c>
      <c r="L112" s="115">
        <f t="shared" si="19"/>
        <v>4.4637182735730825</v>
      </c>
      <c r="M112" s="98">
        <f t="shared" si="12"/>
        <v>4.4142182735730833</v>
      </c>
      <c r="N112" s="116">
        <f t="shared" si="13"/>
        <v>4.4642182735730822</v>
      </c>
      <c r="O112" s="117">
        <f t="shared" si="14"/>
        <v>4.4392182735730827</v>
      </c>
      <c r="P112" s="98">
        <f t="shared" si="15"/>
        <v>0</v>
      </c>
      <c r="Q112" s="118">
        <f t="shared" si="16"/>
        <v>0</v>
      </c>
      <c r="R112" s="98">
        <f t="shared" si="20"/>
        <v>8</v>
      </c>
      <c r="S112" s="119">
        <f t="shared" si="17"/>
        <v>8</v>
      </c>
    </row>
    <row r="113" spans="1:19">
      <c r="A113" s="119"/>
      <c r="E113" s="98">
        <f t="shared" si="11"/>
        <v>112</v>
      </c>
      <c r="F113" s="99"/>
      <c r="K113" s="114">
        <f t="shared" si="18"/>
        <v>4.4647182735730828</v>
      </c>
      <c r="L113" s="115">
        <f t="shared" si="19"/>
        <v>4.5137182735730823</v>
      </c>
      <c r="M113" s="98">
        <f t="shared" si="12"/>
        <v>4.4642182735730831</v>
      </c>
      <c r="N113" s="116">
        <f t="shared" si="13"/>
        <v>4.514218273573082</v>
      </c>
      <c r="O113" s="117">
        <f t="shared" si="14"/>
        <v>4.4892182735730826</v>
      </c>
      <c r="P113" s="98">
        <f t="shared" si="15"/>
        <v>0</v>
      </c>
      <c r="Q113" s="118">
        <f t="shared" si="16"/>
        <v>0</v>
      </c>
      <c r="R113" s="98">
        <f t="shared" si="20"/>
        <v>8</v>
      </c>
      <c r="S113" s="119">
        <f t="shared" si="17"/>
        <v>8</v>
      </c>
    </row>
    <row r="114" spans="1:19">
      <c r="A114" s="119"/>
      <c r="E114" s="98">
        <f t="shared" si="11"/>
        <v>113</v>
      </c>
      <c r="F114" s="99"/>
      <c r="K114" s="114">
        <f t="shared" si="18"/>
        <v>4.5147182735730826</v>
      </c>
      <c r="L114" s="115">
        <f t="shared" si="19"/>
        <v>4.5637182735730821</v>
      </c>
      <c r="M114" s="98">
        <f t="shared" si="12"/>
        <v>4.5142182735730829</v>
      </c>
      <c r="N114" s="116">
        <f t="shared" si="13"/>
        <v>4.5642182735730819</v>
      </c>
      <c r="O114" s="117">
        <f t="shared" si="14"/>
        <v>4.5392182735730824</v>
      </c>
      <c r="P114" s="98">
        <f t="shared" si="15"/>
        <v>0</v>
      </c>
      <c r="Q114" s="118">
        <f t="shared" si="16"/>
        <v>0</v>
      </c>
      <c r="R114" s="98">
        <f t="shared" si="20"/>
        <v>8</v>
      </c>
      <c r="S114" s="119">
        <f t="shared" si="17"/>
        <v>8</v>
      </c>
    </row>
    <row r="115" spans="1:19">
      <c r="A115" s="119"/>
      <c r="E115" s="98">
        <f t="shared" si="11"/>
        <v>114</v>
      </c>
      <c r="F115" s="99"/>
      <c r="K115" s="114">
        <f t="shared" si="18"/>
        <v>4.5647182735730825</v>
      </c>
      <c r="L115" s="115">
        <f t="shared" si="19"/>
        <v>4.613718273573082</v>
      </c>
      <c r="M115" s="98">
        <f t="shared" si="12"/>
        <v>4.5642182735730827</v>
      </c>
      <c r="N115" s="116">
        <f t="shared" si="13"/>
        <v>4.6142182735730817</v>
      </c>
      <c r="O115" s="117">
        <f t="shared" si="14"/>
        <v>4.5892182735730822</v>
      </c>
      <c r="P115" s="98">
        <f t="shared" si="15"/>
        <v>0</v>
      </c>
      <c r="Q115" s="118">
        <f t="shared" si="16"/>
        <v>0</v>
      </c>
      <c r="R115" s="98">
        <f t="shared" si="20"/>
        <v>8</v>
      </c>
      <c r="S115" s="119">
        <f t="shared" si="17"/>
        <v>8</v>
      </c>
    </row>
    <row r="116" spans="1:19">
      <c r="A116" s="119"/>
      <c r="E116" s="98">
        <f t="shared" si="11"/>
        <v>115</v>
      </c>
      <c r="F116" s="99"/>
      <c r="K116" s="114">
        <f t="shared" si="18"/>
        <v>4.6147182735730823</v>
      </c>
      <c r="L116" s="115">
        <f t="shared" si="19"/>
        <v>4.6637182735730818</v>
      </c>
      <c r="M116" s="98">
        <f t="shared" si="12"/>
        <v>4.6142182735730826</v>
      </c>
      <c r="N116" s="116">
        <f t="shared" si="13"/>
        <v>4.6642182735730815</v>
      </c>
      <c r="O116" s="117">
        <f t="shared" si="14"/>
        <v>4.639218273573082</v>
      </c>
      <c r="P116" s="98">
        <f t="shared" si="15"/>
        <v>0</v>
      </c>
      <c r="Q116" s="118">
        <f t="shared" si="16"/>
        <v>0</v>
      </c>
      <c r="R116" s="98">
        <f t="shared" si="20"/>
        <v>8</v>
      </c>
      <c r="S116" s="119">
        <f t="shared" si="17"/>
        <v>8</v>
      </c>
    </row>
    <row r="117" spans="1:19">
      <c r="A117" s="119"/>
      <c r="E117" s="98">
        <f t="shared" si="11"/>
        <v>116</v>
      </c>
      <c r="F117" s="99"/>
      <c r="K117" s="114">
        <f t="shared" si="18"/>
        <v>4.6647182735730821</v>
      </c>
      <c r="L117" s="115">
        <f t="shared" si="19"/>
        <v>4.7137182735730816</v>
      </c>
      <c r="M117" s="98">
        <f t="shared" si="12"/>
        <v>4.6642182735730824</v>
      </c>
      <c r="N117" s="116">
        <f t="shared" si="13"/>
        <v>4.7142182735730813</v>
      </c>
      <c r="O117" s="117">
        <f t="shared" si="14"/>
        <v>4.6892182735730819</v>
      </c>
      <c r="P117" s="98">
        <f t="shared" si="15"/>
        <v>0</v>
      </c>
      <c r="Q117" s="118">
        <f t="shared" si="16"/>
        <v>0</v>
      </c>
      <c r="R117" s="98">
        <f t="shared" si="20"/>
        <v>8</v>
      </c>
      <c r="S117" s="119">
        <f t="shared" si="17"/>
        <v>8</v>
      </c>
    </row>
    <row r="118" spans="1:19">
      <c r="A118" s="119"/>
      <c r="E118" s="98">
        <f t="shared" si="11"/>
        <v>117</v>
      </c>
      <c r="F118" s="99"/>
      <c r="K118" s="114">
        <f t="shared" si="18"/>
        <v>4.7147182735730819</v>
      </c>
      <c r="L118" s="115">
        <f t="shared" si="19"/>
        <v>4.7637182735730814</v>
      </c>
      <c r="M118" s="98">
        <f t="shared" si="12"/>
        <v>4.7142182735730822</v>
      </c>
      <c r="N118" s="116">
        <f t="shared" si="13"/>
        <v>4.7642182735730811</v>
      </c>
      <c r="O118" s="117">
        <f t="shared" si="14"/>
        <v>4.7392182735730817</v>
      </c>
      <c r="P118" s="98">
        <f t="shared" si="15"/>
        <v>0</v>
      </c>
      <c r="Q118" s="118">
        <f t="shared" si="16"/>
        <v>0</v>
      </c>
      <c r="R118" s="98">
        <f t="shared" si="20"/>
        <v>8</v>
      </c>
      <c r="S118" s="119">
        <f t="shared" si="17"/>
        <v>8</v>
      </c>
    </row>
    <row r="119" spans="1:19">
      <c r="A119" s="119"/>
      <c r="E119" s="98">
        <f t="shared" si="11"/>
        <v>118</v>
      </c>
      <c r="F119" s="99"/>
      <c r="K119" s="114">
        <f t="shared" si="18"/>
        <v>4.7647182735730818</v>
      </c>
      <c r="L119" s="115">
        <f t="shared" si="19"/>
        <v>4.8137182735730812</v>
      </c>
      <c r="M119" s="98">
        <f t="shared" si="12"/>
        <v>4.764218273573082</v>
      </c>
      <c r="N119" s="116">
        <f t="shared" si="13"/>
        <v>4.814218273573081</v>
      </c>
      <c r="O119" s="117">
        <f t="shared" si="14"/>
        <v>4.7892182735730815</v>
      </c>
      <c r="P119" s="98">
        <f t="shared" si="15"/>
        <v>0</v>
      </c>
      <c r="Q119" s="118">
        <f t="shared" si="16"/>
        <v>0</v>
      </c>
      <c r="R119" s="98">
        <f t="shared" si="20"/>
        <v>8</v>
      </c>
      <c r="S119" s="119">
        <f t="shared" si="17"/>
        <v>8</v>
      </c>
    </row>
    <row r="120" spans="1:19">
      <c r="A120" s="119"/>
      <c r="E120" s="98">
        <f t="shared" si="11"/>
        <v>119</v>
      </c>
      <c r="F120" s="99"/>
      <c r="K120" s="114">
        <f t="shared" si="18"/>
        <v>4.8147182735730816</v>
      </c>
      <c r="L120" s="115">
        <f t="shared" si="19"/>
        <v>4.8637182735730811</v>
      </c>
      <c r="M120" s="98">
        <f t="shared" si="12"/>
        <v>4.8142182735730819</v>
      </c>
      <c r="N120" s="116">
        <f t="shared" si="13"/>
        <v>4.8642182735730808</v>
      </c>
      <c r="O120" s="117">
        <f t="shared" si="14"/>
        <v>4.8392182735730813</v>
      </c>
      <c r="P120" s="98">
        <f t="shared" si="15"/>
        <v>0</v>
      </c>
      <c r="Q120" s="118">
        <f t="shared" si="16"/>
        <v>0</v>
      </c>
      <c r="R120" s="98">
        <f t="shared" si="20"/>
        <v>8</v>
      </c>
      <c r="S120" s="119">
        <f t="shared" si="17"/>
        <v>8</v>
      </c>
    </row>
    <row r="121" spans="1:19">
      <c r="A121" s="119"/>
      <c r="E121" s="98">
        <f t="shared" si="11"/>
        <v>120</v>
      </c>
      <c r="F121" s="99"/>
      <c r="K121" s="114">
        <f t="shared" si="18"/>
        <v>4.8647182735730814</v>
      </c>
      <c r="L121" s="115">
        <f t="shared" si="19"/>
        <v>4.9137182735730809</v>
      </c>
      <c r="M121" s="98">
        <f t="shared" si="12"/>
        <v>4.8642182735730817</v>
      </c>
      <c r="N121" s="116">
        <f t="shared" si="13"/>
        <v>4.9142182735730806</v>
      </c>
      <c r="O121" s="117">
        <f t="shared" si="14"/>
        <v>4.8892182735730811</v>
      </c>
      <c r="P121" s="98">
        <f t="shared" si="15"/>
        <v>0</v>
      </c>
      <c r="Q121" s="118">
        <f t="shared" si="16"/>
        <v>0</v>
      </c>
      <c r="R121" s="98">
        <f t="shared" si="20"/>
        <v>8</v>
      </c>
      <c r="S121" s="119">
        <f t="shared" si="17"/>
        <v>8</v>
      </c>
    </row>
    <row r="122" spans="1:19">
      <c r="A122" s="119"/>
      <c r="E122" s="98">
        <f t="shared" si="11"/>
        <v>121</v>
      </c>
      <c r="F122" s="99"/>
      <c r="K122" s="114">
        <f t="shared" si="18"/>
        <v>4.9147182735730812</v>
      </c>
      <c r="L122" s="115">
        <f t="shared" si="19"/>
        <v>4.9637182735730807</v>
      </c>
      <c r="M122" s="98">
        <f t="shared" si="12"/>
        <v>4.9142182735730815</v>
      </c>
      <c r="N122" s="116">
        <f t="shared" si="13"/>
        <v>4.9642182735730804</v>
      </c>
      <c r="O122" s="117">
        <f t="shared" si="14"/>
        <v>4.939218273573081</v>
      </c>
      <c r="P122" s="98">
        <f t="shared" si="15"/>
        <v>0</v>
      </c>
      <c r="Q122" s="118">
        <f t="shared" si="16"/>
        <v>0</v>
      </c>
      <c r="R122" s="98">
        <f t="shared" si="20"/>
        <v>8</v>
      </c>
      <c r="S122" s="119">
        <f t="shared" si="17"/>
        <v>8</v>
      </c>
    </row>
    <row r="123" spans="1:19">
      <c r="A123" s="119"/>
      <c r="E123" s="98">
        <f t="shared" si="11"/>
        <v>122</v>
      </c>
      <c r="F123" s="99"/>
      <c r="K123" s="114">
        <f t="shared" si="18"/>
        <v>4.964718273573081</v>
      </c>
      <c r="L123" s="115">
        <f t="shared" si="19"/>
        <v>5.0137182735730805</v>
      </c>
      <c r="M123" s="98">
        <f t="shared" si="12"/>
        <v>4.9642182735730813</v>
      </c>
      <c r="N123" s="116">
        <f t="shared" si="13"/>
        <v>5.0142182735730803</v>
      </c>
      <c r="O123" s="117">
        <f t="shared" si="14"/>
        <v>4.9892182735730808</v>
      </c>
      <c r="P123" s="98">
        <f t="shared" si="15"/>
        <v>0</v>
      </c>
      <c r="Q123" s="118">
        <f t="shared" si="16"/>
        <v>0</v>
      </c>
      <c r="R123" s="98">
        <f t="shared" si="20"/>
        <v>8</v>
      </c>
      <c r="S123" s="119">
        <f t="shared" si="17"/>
        <v>8</v>
      </c>
    </row>
    <row r="124" spans="1:19">
      <c r="A124" s="119"/>
      <c r="E124" s="98">
        <f t="shared" si="11"/>
        <v>123</v>
      </c>
      <c r="F124" s="99"/>
      <c r="K124" s="114">
        <f t="shared" si="18"/>
        <v>5.0147182735730809</v>
      </c>
      <c r="L124" s="115">
        <f t="shared" si="19"/>
        <v>5.0637182735730804</v>
      </c>
      <c r="M124" s="98">
        <f t="shared" si="12"/>
        <v>5.0142182735730811</v>
      </c>
      <c r="N124" s="116">
        <f t="shared" si="13"/>
        <v>5.0642182735730801</v>
      </c>
      <c r="O124" s="117">
        <f t="shared" si="14"/>
        <v>5.0392182735730806</v>
      </c>
      <c r="P124" s="98">
        <f t="shared" si="15"/>
        <v>0</v>
      </c>
      <c r="Q124" s="118">
        <f t="shared" si="16"/>
        <v>0</v>
      </c>
      <c r="R124" s="98">
        <f t="shared" si="20"/>
        <v>8</v>
      </c>
      <c r="S124" s="119">
        <f t="shared" si="17"/>
        <v>8</v>
      </c>
    </row>
    <row r="125" spans="1:19">
      <c r="A125" s="119"/>
      <c r="E125" s="98">
        <f t="shared" si="11"/>
        <v>124</v>
      </c>
      <c r="F125" s="99"/>
      <c r="K125" s="114">
        <f t="shared" si="18"/>
        <v>5.0647182735730807</v>
      </c>
      <c r="L125" s="115">
        <f t="shared" si="19"/>
        <v>5.1137182735730802</v>
      </c>
      <c r="M125" s="98">
        <f t="shared" si="12"/>
        <v>5.064218273573081</v>
      </c>
      <c r="N125" s="116">
        <f t="shared" si="13"/>
        <v>5.1142182735730799</v>
      </c>
      <c r="O125" s="117">
        <f t="shared" si="14"/>
        <v>5.0892182735730804</v>
      </c>
      <c r="P125" s="98">
        <f t="shared" si="15"/>
        <v>0</v>
      </c>
      <c r="Q125" s="118">
        <f t="shared" si="16"/>
        <v>0</v>
      </c>
      <c r="R125" s="98">
        <f t="shared" si="20"/>
        <v>8</v>
      </c>
      <c r="S125" s="119">
        <f t="shared" si="17"/>
        <v>8</v>
      </c>
    </row>
    <row r="126" spans="1:19">
      <c r="A126" s="119"/>
      <c r="E126" s="98">
        <f t="shared" si="11"/>
        <v>125</v>
      </c>
      <c r="F126" s="99"/>
      <c r="K126" s="114">
        <f t="shared" si="18"/>
        <v>5.1147182735730805</v>
      </c>
      <c r="L126" s="115">
        <f t="shared" si="19"/>
        <v>5.16371827357308</v>
      </c>
      <c r="M126" s="98">
        <f t="shared" si="12"/>
        <v>5.1142182735730808</v>
      </c>
      <c r="N126" s="116">
        <f t="shared" si="13"/>
        <v>5.1642182735730797</v>
      </c>
      <c r="O126" s="117">
        <f t="shared" si="14"/>
        <v>5.1392182735730803</v>
      </c>
      <c r="P126" s="98">
        <f t="shared" si="15"/>
        <v>0</v>
      </c>
      <c r="Q126" s="118">
        <f t="shared" si="16"/>
        <v>0</v>
      </c>
      <c r="R126" s="98">
        <f t="shared" si="20"/>
        <v>8</v>
      </c>
      <c r="S126" s="119">
        <f t="shared" si="17"/>
        <v>8</v>
      </c>
    </row>
    <row r="127" spans="1:19">
      <c r="A127" s="119"/>
      <c r="E127" s="98">
        <f t="shared" si="11"/>
        <v>126</v>
      </c>
      <c r="F127" s="99"/>
      <c r="K127" s="114">
        <f t="shared" si="18"/>
        <v>5.1647182735730803</v>
      </c>
      <c r="L127" s="115">
        <f t="shared" si="19"/>
        <v>5.2137182735730798</v>
      </c>
      <c r="M127" s="98">
        <f t="shared" si="12"/>
        <v>5.1642182735730806</v>
      </c>
      <c r="N127" s="116">
        <f t="shared" si="13"/>
        <v>5.2142182735730795</v>
      </c>
      <c r="O127" s="117">
        <f t="shared" si="14"/>
        <v>5.1892182735730801</v>
      </c>
      <c r="P127" s="98">
        <f t="shared" si="15"/>
        <v>0</v>
      </c>
      <c r="Q127" s="118">
        <f t="shared" si="16"/>
        <v>0</v>
      </c>
      <c r="R127" s="98">
        <f t="shared" si="20"/>
        <v>8</v>
      </c>
      <c r="S127" s="119">
        <f t="shared" si="17"/>
        <v>8</v>
      </c>
    </row>
    <row r="128" spans="1:19">
      <c r="A128" s="119"/>
      <c r="E128" s="98">
        <f t="shared" si="11"/>
        <v>127</v>
      </c>
      <c r="F128" s="99"/>
      <c r="K128" s="114">
        <f t="shared" si="18"/>
        <v>5.2147182735730802</v>
      </c>
      <c r="L128" s="115">
        <f t="shared" si="19"/>
        <v>5.2637182735730796</v>
      </c>
      <c r="M128" s="98">
        <f t="shared" si="12"/>
        <v>5.2142182735730804</v>
      </c>
      <c r="N128" s="116">
        <f t="shared" si="13"/>
        <v>5.2642182735730794</v>
      </c>
      <c r="O128" s="117">
        <f t="shared" si="14"/>
        <v>5.2392182735730799</v>
      </c>
      <c r="P128" s="98">
        <f t="shared" si="15"/>
        <v>0</v>
      </c>
      <c r="Q128" s="118">
        <f t="shared" si="16"/>
        <v>0</v>
      </c>
      <c r="R128" s="98">
        <f t="shared" si="20"/>
        <v>8</v>
      </c>
      <c r="S128" s="119">
        <f t="shared" si="17"/>
        <v>8</v>
      </c>
    </row>
    <row r="129" spans="1:19">
      <c r="A129" s="119"/>
      <c r="E129" s="98">
        <f t="shared" si="11"/>
        <v>128</v>
      </c>
      <c r="F129" s="99"/>
      <c r="K129" s="114">
        <f t="shared" si="18"/>
        <v>5.26471827357308</v>
      </c>
      <c r="L129" s="115">
        <f t="shared" si="19"/>
        <v>5.3137182735730795</v>
      </c>
      <c r="M129" s="98">
        <f t="shared" si="12"/>
        <v>5.2642182735730803</v>
      </c>
      <c r="N129" s="116">
        <f t="shared" si="13"/>
        <v>5.3142182735730792</v>
      </c>
      <c r="O129" s="117">
        <f t="shared" si="14"/>
        <v>5.2892182735730797</v>
      </c>
      <c r="P129" s="98">
        <f t="shared" si="15"/>
        <v>0</v>
      </c>
      <c r="Q129" s="118">
        <f t="shared" si="16"/>
        <v>0</v>
      </c>
      <c r="R129" s="98">
        <f t="shared" si="20"/>
        <v>8</v>
      </c>
      <c r="S129" s="119">
        <f t="shared" si="17"/>
        <v>8</v>
      </c>
    </row>
    <row r="130" spans="1:19">
      <c r="A130" s="119"/>
      <c r="E130" s="98">
        <f t="shared" si="11"/>
        <v>129</v>
      </c>
      <c r="F130" s="99"/>
      <c r="K130" s="114">
        <f t="shared" si="18"/>
        <v>5.3147182735730798</v>
      </c>
      <c r="L130" s="115">
        <f t="shared" si="19"/>
        <v>5.3637182735730793</v>
      </c>
      <c r="M130" s="98">
        <f t="shared" si="12"/>
        <v>5.3142182735730801</v>
      </c>
      <c r="N130" s="116">
        <f t="shared" si="13"/>
        <v>5.364218273573079</v>
      </c>
      <c r="O130" s="117">
        <f t="shared" si="14"/>
        <v>5.3392182735730795</v>
      </c>
      <c r="P130" s="98">
        <f t="shared" si="15"/>
        <v>0</v>
      </c>
      <c r="Q130" s="118">
        <f t="shared" si="16"/>
        <v>0</v>
      </c>
      <c r="R130" s="98">
        <f t="shared" si="20"/>
        <v>8</v>
      </c>
      <c r="S130" s="119">
        <f t="shared" si="17"/>
        <v>8</v>
      </c>
    </row>
    <row r="131" spans="1:19">
      <c r="A131" s="119"/>
      <c r="E131" s="98">
        <f t="shared" si="11"/>
        <v>130</v>
      </c>
      <c r="F131" s="99"/>
      <c r="K131" s="114">
        <f t="shared" si="18"/>
        <v>5.3647182735730796</v>
      </c>
      <c r="L131" s="115">
        <f t="shared" si="19"/>
        <v>5.4137182735730791</v>
      </c>
      <c r="M131" s="98">
        <f t="shared" si="12"/>
        <v>5.3642182735730799</v>
      </c>
      <c r="N131" s="116">
        <f t="shared" si="13"/>
        <v>5.4142182735730788</v>
      </c>
      <c r="O131" s="117">
        <f t="shared" si="14"/>
        <v>5.3892182735730794</v>
      </c>
      <c r="P131" s="98">
        <f t="shared" si="15"/>
        <v>0</v>
      </c>
      <c r="Q131" s="118">
        <f t="shared" si="16"/>
        <v>0</v>
      </c>
      <c r="R131" s="98">
        <f t="shared" si="20"/>
        <v>8</v>
      </c>
      <c r="S131" s="119">
        <f t="shared" si="17"/>
        <v>8</v>
      </c>
    </row>
    <row r="132" spans="1:19">
      <c r="A132" s="119"/>
      <c r="E132" s="98">
        <f t="shared" ref="E132:E195" si="21">E131+1</f>
        <v>131</v>
      </c>
      <c r="F132" s="99"/>
      <c r="K132" s="114">
        <f t="shared" si="18"/>
        <v>5.4147182735730794</v>
      </c>
      <c r="L132" s="115">
        <f t="shared" si="19"/>
        <v>5.4637182735730789</v>
      </c>
      <c r="M132" s="98">
        <f t="shared" si="12"/>
        <v>5.4142182735730797</v>
      </c>
      <c r="N132" s="116">
        <f t="shared" si="13"/>
        <v>5.4642182735730787</v>
      </c>
      <c r="O132" s="117">
        <f t="shared" si="14"/>
        <v>5.4392182735730792</v>
      </c>
      <c r="P132" s="98">
        <f t="shared" si="15"/>
        <v>0</v>
      </c>
      <c r="Q132" s="118">
        <f t="shared" si="16"/>
        <v>0</v>
      </c>
      <c r="R132" s="98">
        <f t="shared" si="20"/>
        <v>8</v>
      </c>
      <c r="S132" s="119">
        <f t="shared" si="17"/>
        <v>8</v>
      </c>
    </row>
    <row r="133" spans="1:19">
      <c r="A133" s="119"/>
      <c r="E133" s="98">
        <f t="shared" si="21"/>
        <v>132</v>
      </c>
      <c r="F133" s="99"/>
      <c r="K133" s="114">
        <f t="shared" si="18"/>
        <v>5.4647182735730793</v>
      </c>
      <c r="L133" s="115">
        <f t="shared" si="19"/>
        <v>5.5137182735730788</v>
      </c>
      <c r="M133" s="98">
        <f t="shared" ref="M133:M196" si="22">K133-5*10^-(D$2+1)</f>
        <v>5.4642182735730795</v>
      </c>
      <c r="N133" s="116">
        <f t="shared" ref="N133:N196" si="23">L133+5*10^-(D$2+1)</f>
        <v>5.5142182735730785</v>
      </c>
      <c r="O133" s="117">
        <f t="shared" ref="O133:O196" si="24">AVERAGE(K133,L133)</f>
        <v>5.489218273573079</v>
      </c>
      <c r="P133" s="98">
        <f t="shared" ref="P133:P196" si="25">COUNTIFS(A$1:A$5000,"&gt;="&amp;M133,A$1:A$5000,"&lt;="&amp;N133)</f>
        <v>0</v>
      </c>
      <c r="Q133" s="118">
        <f t="shared" ref="Q133:Q196" si="26">P133/D$1</f>
        <v>0</v>
      </c>
      <c r="R133" s="98">
        <f t="shared" si="20"/>
        <v>8</v>
      </c>
      <c r="S133" s="119">
        <f t="shared" ref="S133:S196" si="27">COUNTIF(F$2:F$5000,"&lt;="&amp;M133)</f>
        <v>8</v>
      </c>
    </row>
    <row r="134" spans="1:19">
      <c r="A134" s="119"/>
      <c r="E134" s="98">
        <f t="shared" si="21"/>
        <v>133</v>
      </c>
      <c r="F134" s="99"/>
      <c r="K134" s="114">
        <f t="shared" ref="K134:K197" si="28">L133+10^(-$D$2)</f>
        <v>5.5147182735730791</v>
      </c>
      <c r="L134" s="115">
        <f t="shared" ref="L134:L197" si="29">K134+$I$4-POWER(10,-$D$2)</f>
        <v>5.5637182735730786</v>
      </c>
      <c r="M134" s="98">
        <f t="shared" si="22"/>
        <v>5.5142182735730794</v>
      </c>
      <c r="N134" s="116">
        <f t="shared" si="23"/>
        <v>5.5642182735730783</v>
      </c>
      <c r="O134" s="117">
        <f t="shared" si="24"/>
        <v>5.5392182735730788</v>
      </c>
      <c r="P134" s="98">
        <f t="shared" si="25"/>
        <v>0</v>
      </c>
      <c r="Q134" s="118">
        <f t="shared" si="26"/>
        <v>0</v>
      </c>
      <c r="R134" s="98">
        <f t="shared" ref="R134:R197" si="30">+P134+R133</f>
        <v>8</v>
      </c>
      <c r="S134" s="119">
        <f t="shared" si="27"/>
        <v>8</v>
      </c>
    </row>
    <row r="135" spans="1:19">
      <c r="A135" s="119"/>
      <c r="E135" s="98">
        <f t="shared" si="21"/>
        <v>134</v>
      </c>
      <c r="F135" s="99"/>
      <c r="K135" s="114">
        <f t="shared" si="28"/>
        <v>5.5647182735730789</v>
      </c>
      <c r="L135" s="115">
        <f t="shared" si="29"/>
        <v>5.6137182735730784</v>
      </c>
      <c r="M135" s="98">
        <f t="shared" si="22"/>
        <v>5.5642182735730792</v>
      </c>
      <c r="N135" s="116">
        <f t="shared" si="23"/>
        <v>5.6142182735730781</v>
      </c>
      <c r="O135" s="117">
        <f t="shared" si="24"/>
        <v>5.5892182735730787</v>
      </c>
      <c r="P135" s="98">
        <f t="shared" si="25"/>
        <v>0</v>
      </c>
      <c r="Q135" s="118">
        <f t="shared" si="26"/>
        <v>0</v>
      </c>
      <c r="R135" s="98">
        <f t="shared" si="30"/>
        <v>8</v>
      </c>
      <c r="S135" s="119">
        <f t="shared" si="27"/>
        <v>8</v>
      </c>
    </row>
    <row r="136" spans="1:19">
      <c r="A136" s="119"/>
      <c r="E136" s="98">
        <f t="shared" si="21"/>
        <v>135</v>
      </c>
      <c r="F136" s="99"/>
      <c r="K136" s="114">
        <f t="shared" si="28"/>
        <v>5.6147182735730787</v>
      </c>
      <c r="L136" s="115">
        <f t="shared" si="29"/>
        <v>5.6637182735730782</v>
      </c>
      <c r="M136" s="98">
        <f t="shared" si="22"/>
        <v>5.614218273573079</v>
      </c>
      <c r="N136" s="116">
        <f t="shared" si="23"/>
        <v>5.6642182735730779</v>
      </c>
      <c r="O136" s="117">
        <f t="shared" si="24"/>
        <v>5.6392182735730785</v>
      </c>
      <c r="P136" s="98">
        <f t="shared" si="25"/>
        <v>0</v>
      </c>
      <c r="Q136" s="118">
        <f t="shared" si="26"/>
        <v>0</v>
      </c>
      <c r="R136" s="98">
        <f t="shared" si="30"/>
        <v>8</v>
      </c>
      <c r="S136" s="119">
        <f t="shared" si="27"/>
        <v>8</v>
      </c>
    </row>
    <row r="137" spans="1:19">
      <c r="A137" s="119"/>
      <c r="E137" s="98">
        <f t="shared" si="21"/>
        <v>136</v>
      </c>
      <c r="F137" s="99"/>
      <c r="K137" s="114">
        <f t="shared" si="28"/>
        <v>5.6647182735730786</v>
      </c>
      <c r="L137" s="115">
        <f t="shared" si="29"/>
        <v>5.713718273573078</v>
      </c>
      <c r="M137" s="98">
        <f t="shared" si="22"/>
        <v>5.6642182735730788</v>
      </c>
      <c r="N137" s="116">
        <f t="shared" si="23"/>
        <v>5.7142182735730778</v>
      </c>
      <c r="O137" s="117">
        <f t="shared" si="24"/>
        <v>5.6892182735730783</v>
      </c>
      <c r="P137" s="98">
        <f t="shared" si="25"/>
        <v>0</v>
      </c>
      <c r="Q137" s="118">
        <f t="shared" si="26"/>
        <v>0</v>
      </c>
      <c r="R137" s="98">
        <f t="shared" si="30"/>
        <v>8</v>
      </c>
      <c r="S137" s="119">
        <f t="shared" si="27"/>
        <v>8</v>
      </c>
    </row>
    <row r="138" spans="1:19">
      <c r="A138" s="119"/>
      <c r="E138" s="98">
        <f t="shared" si="21"/>
        <v>137</v>
      </c>
      <c r="F138" s="99"/>
      <c r="K138" s="114">
        <f t="shared" si="28"/>
        <v>5.7147182735730784</v>
      </c>
      <c r="L138" s="115">
        <f t="shared" si="29"/>
        <v>5.7637182735730779</v>
      </c>
      <c r="M138" s="98">
        <f t="shared" si="22"/>
        <v>5.7142182735730787</v>
      </c>
      <c r="N138" s="116">
        <f t="shared" si="23"/>
        <v>5.7642182735730776</v>
      </c>
      <c r="O138" s="117">
        <f t="shared" si="24"/>
        <v>5.7392182735730781</v>
      </c>
      <c r="P138" s="98">
        <f t="shared" si="25"/>
        <v>0</v>
      </c>
      <c r="Q138" s="118">
        <f t="shared" si="26"/>
        <v>0</v>
      </c>
      <c r="R138" s="98">
        <f t="shared" si="30"/>
        <v>8</v>
      </c>
      <c r="S138" s="119">
        <f t="shared" si="27"/>
        <v>8</v>
      </c>
    </row>
    <row r="139" spans="1:19">
      <c r="A139" s="119"/>
      <c r="E139" s="98">
        <f t="shared" si="21"/>
        <v>138</v>
      </c>
      <c r="F139" s="99"/>
      <c r="K139" s="114">
        <f t="shared" si="28"/>
        <v>5.7647182735730782</v>
      </c>
      <c r="L139" s="115">
        <f t="shared" si="29"/>
        <v>5.8137182735730777</v>
      </c>
      <c r="M139" s="98">
        <f t="shared" si="22"/>
        <v>5.7642182735730785</v>
      </c>
      <c r="N139" s="116">
        <f t="shared" si="23"/>
        <v>5.8142182735730774</v>
      </c>
      <c r="O139" s="117">
        <f t="shared" si="24"/>
        <v>5.7892182735730779</v>
      </c>
      <c r="P139" s="98">
        <f t="shared" si="25"/>
        <v>0</v>
      </c>
      <c r="Q139" s="118">
        <f t="shared" si="26"/>
        <v>0</v>
      </c>
      <c r="R139" s="98">
        <f t="shared" si="30"/>
        <v>8</v>
      </c>
      <c r="S139" s="119">
        <f t="shared" si="27"/>
        <v>8</v>
      </c>
    </row>
    <row r="140" spans="1:19">
      <c r="A140" s="119"/>
      <c r="E140" s="98">
        <f t="shared" si="21"/>
        <v>139</v>
      </c>
      <c r="F140" s="99"/>
      <c r="K140" s="114">
        <f t="shared" si="28"/>
        <v>5.814718273573078</v>
      </c>
      <c r="L140" s="115">
        <f t="shared" si="29"/>
        <v>5.8637182735730775</v>
      </c>
      <c r="M140" s="98">
        <f t="shared" si="22"/>
        <v>5.8142182735730783</v>
      </c>
      <c r="N140" s="116">
        <f t="shared" si="23"/>
        <v>5.8642182735730772</v>
      </c>
      <c r="O140" s="117">
        <f t="shared" si="24"/>
        <v>5.8392182735730778</v>
      </c>
      <c r="P140" s="98">
        <f t="shared" si="25"/>
        <v>0</v>
      </c>
      <c r="Q140" s="118">
        <f t="shared" si="26"/>
        <v>0</v>
      </c>
      <c r="R140" s="98">
        <f t="shared" si="30"/>
        <v>8</v>
      </c>
      <c r="S140" s="119">
        <f t="shared" si="27"/>
        <v>8</v>
      </c>
    </row>
    <row r="141" spans="1:19">
      <c r="A141" s="119"/>
      <c r="E141" s="98">
        <f t="shared" si="21"/>
        <v>140</v>
      </c>
      <c r="F141" s="99"/>
      <c r="K141" s="114">
        <f t="shared" si="28"/>
        <v>5.8647182735730778</v>
      </c>
      <c r="L141" s="115">
        <f t="shared" si="29"/>
        <v>5.9137182735730773</v>
      </c>
      <c r="M141" s="98">
        <f t="shared" si="22"/>
        <v>5.8642182735730781</v>
      </c>
      <c r="N141" s="116">
        <f t="shared" si="23"/>
        <v>5.9142182735730771</v>
      </c>
      <c r="O141" s="117">
        <f t="shared" si="24"/>
        <v>5.8892182735730776</v>
      </c>
      <c r="P141" s="98">
        <f t="shared" si="25"/>
        <v>0</v>
      </c>
      <c r="Q141" s="118">
        <f t="shared" si="26"/>
        <v>0</v>
      </c>
      <c r="R141" s="98">
        <f t="shared" si="30"/>
        <v>8</v>
      </c>
      <c r="S141" s="119">
        <f t="shared" si="27"/>
        <v>8</v>
      </c>
    </row>
    <row r="142" spans="1:19">
      <c r="A142" s="119"/>
      <c r="E142" s="98">
        <f t="shared" si="21"/>
        <v>141</v>
      </c>
      <c r="F142" s="99"/>
      <c r="K142" s="114">
        <f t="shared" si="28"/>
        <v>5.9147182735730777</v>
      </c>
      <c r="L142" s="115">
        <f t="shared" si="29"/>
        <v>5.9637182735730772</v>
      </c>
      <c r="M142" s="98">
        <f t="shared" si="22"/>
        <v>5.9142182735730779</v>
      </c>
      <c r="N142" s="116">
        <f t="shared" si="23"/>
        <v>5.9642182735730769</v>
      </c>
      <c r="O142" s="117">
        <f t="shared" si="24"/>
        <v>5.9392182735730774</v>
      </c>
      <c r="P142" s="98">
        <f t="shared" si="25"/>
        <v>0</v>
      </c>
      <c r="Q142" s="118">
        <f t="shared" si="26"/>
        <v>0</v>
      </c>
      <c r="R142" s="98">
        <f t="shared" si="30"/>
        <v>8</v>
      </c>
      <c r="S142" s="119">
        <f t="shared" si="27"/>
        <v>8</v>
      </c>
    </row>
    <row r="143" spans="1:19">
      <c r="A143" s="119"/>
      <c r="E143" s="98">
        <f t="shared" si="21"/>
        <v>142</v>
      </c>
      <c r="F143" s="99"/>
      <c r="K143" s="114">
        <f t="shared" si="28"/>
        <v>5.9647182735730775</v>
      </c>
      <c r="L143" s="115">
        <f t="shared" si="29"/>
        <v>6.013718273573077</v>
      </c>
      <c r="M143" s="98">
        <f t="shared" si="22"/>
        <v>5.9642182735730778</v>
      </c>
      <c r="N143" s="116">
        <f t="shared" si="23"/>
        <v>6.0142182735730767</v>
      </c>
      <c r="O143" s="117">
        <f t="shared" si="24"/>
        <v>5.9892182735730772</v>
      </c>
      <c r="P143" s="98">
        <f t="shared" si="25"/>
        <v>0</v>
      </c>
      <c r="Q143" s="118">
        <f t="shared" si="26"/>
        <v>0</v>
      </c>
      <c r="R143" s="98">
        <f t="shared" si="30"/>
        <v>8</v>
      </c>
      <c r="S143" s="119">
        <f t="shared" si="27"/>
        <v>8</v>
      </c>
    </row>
    <row r="144" spans="1:19">
      <c r="A144" s="119"/>
      <c r="E144" s="98">
        <f t="shared" si="21"/>
        <v>143</v>
      </c>
      <c r="F144" s="99"/>
      <c r="K144" s="114">
        <f t="shared" si="28"/>
        <v>6.0147182735730773</v>
      </c>
      <c r="L144" s="115">
        <f t="shared" si="29"/>
        <v>6.0637182735730768</v>
      </c>
      <c r="M144" s="98">
        <f t="shared" si="22"/>
        <v>6.0142182735730776</v>
      </c>
      <c r="N144" s="116">
        <f t="shared" si="23"/>
        <v>6.0642182735730765</v>
      </c>
      <c r="O144" s="117">
        <f t="shared" si="24"/>
        <v>6.0392182735730771</v>
      </c>
      <c r="P144" s="98">
        <f t="shared" si="25"/>
        <v>0</v>
      </c>
      <c r="Q144" s="118">
        <f t="shared" si="26"/>
        <v>0</v>
      </c>
      <c r="R144" s="98">
        <f t="shared" si="30"/>
        <v>8</v>
      </c>
      <c r="S144" s="119">
        <f t="shared" si="27"/>
        <v>8</v>
      </c>
    </row>
    <row r="145" spans="1:19">
      <c r="A145" s="119"/>
      <c r="E145" s="98">
        <f t="shared" si="21"/>
        <v>144</v>
      </c>
      <c r="F145" s="99"/>
      <c r="K145" s="114">
        <f t="shared" si="28"/>
        <v>6.0647182735730771</v>
      </c>
      <c r="L145" s="115">
        <f t="shared" si="29"/>
        <v>6.1137182735730766</v>
      </c>
      <c r="M145" s="98">
        <f t="shared" si="22"/>
        <v>6.0642182735730774</v>
      </c>
      <c r="N145" s="116">
        <f t="shared" si="23"/>
        <v>6.1142182735730763</v>
      </c>
      <c r="O145" s="117">
        <f t="shared" si="24"/>
        <v>6.0892182735730769</v>
      </c>
      <c r="P145" s="98">
        <f t="shared" si="25"/>
        <v>0</v>
      </c>
      <c r="Q145" s="118">
        <f t="shared" si="26"/>
        <v>0</v>
      </c>
      <c r="R145" s="98">
        <f t="shared" si="30"/>
        <v>8</v>
      </c>
      <c r="S145" s="119">
        <f t="shared" si="27"/>
        <v>8</v>
      </c>
    </row>
    <row r="146" spans="1:19">
      <c r="A146" s="119"/>
      <c r="E146" s="98">
        <f t="shared" si="21"/>
        <v>145</v>
      </c>
      <c r="F146" s="99"/>
      <c r="K146" s="114">
        <f t="shared" si="28"/>
        <v>6.114718273573077</v>
      </c>
      <c r="L146" s="115">
        <f t="shared" si="29"/>
        <v>6.1637182735730764</v>
      </c>
      <c r="M146" s="98">
        <f t="shared" si="22"/>
        <v>6.1142182735730772</v>
      </c>
      <c r="N146" s="116">
        <f t="shared" si="23"/>
        <v>6.1642182735730762</v>
      </c>
      <c r="O146" s="117">
        <f t="shared" si="24"/>
        <v>6.1392182735730767</v>
      </c>
      <c r="P146" s="98">
        <f t="shared" si="25"/>
        <v>0</v>
      </c>
      <c r="Q146" s="118">
        <f t="shared" si="26"/>
        <v>0</v>
      </c>
      <c r="R146" s="98">
        <f t="shared" si="30"/>
        <v>8</v>
      </c>
      <c r="S146" s="119">
        <f t="shared" si="27"/>
        <v>8</v>
      </c>
    </row>
    <row r="147" spans="1:19">
      <c r="A147" s="119"/>
      <c r="E147" s="98">
        <f t="shared" si="21"/>
        <v>146</v>
      </c>
      <c r="F147" s="99"/>
      <c r="K147" s="114">
        <f t="shared" si="28"/>
        <v>6.1647182735730768</v>
      </c>
      <c r="L147" s="115">
        <f t="shared" si="29"/>
        <v>6.2137182735730763</v>
      </c>
      <c r="M147" s="98">
        <f t="shared" si="22"/>
        <v>6.1642182735730771</v>
      </c>
      <c r="N147" s="116">
        <f t="shared" si="23"/>
        <v>6.214218273573076</v>
      </c>
      <c r="O147" s="117">
        <f t="shared" si="24"/>
        <v>6.1892182735730765</v>
      </c>
      <c r="P147" s="98">
        <f t="shared" si="25"/>
        <v>0</v>
      </c>
      <c r="Q147" s="118">
        <f t="shared" si="26"/>
        <v>0</v>
      </c>
      <c r="R147" s="98">
        <f t="shared" si="30"/>
        <v>8</v>
      </c>
      <c r="S147" s="119">
        <f t="shared" si="27"/>
        <v>8</v>
      </c>
    </row>
    <row r="148" spans="1:19">
      <c r="A148" s="119"/>
      <c r="E148" s="98">
        <f t="shared" si="21"/>
        <v>147</v>
      </c>
      <c r="F148" s="99"/>
      <c r="K148" s="114">
        <f t="shared" si="28"/>
        <v>6.2147182735730766</v>
      </c>
      <c r="L148" s="115">
        <f t="shared" si="29"/>
        <v>6.2637182735730761</v>
      </c>
      <c r="M148" s="98">
        <f t="shared" si="22"/>
        <v>6.2142182735730769</v>
      </c>
      <c r="N148" s="116">
        <f t="shared" si="23"/>
        <v>6.2642182735730758</v>
      </c>
      <c r="O148" s="117">
        <f t="shared" si="24"/>
        <v>6.2392182735730763</v>
      </c>
      <c r="P148" s="98">
        <f t="shared" si="25"/>
        <v>0</v>
      </c>
      <c r="Q148" s="118">
        <f t="shared" si="26"/>
        <v>0</v>
      </c>
      <c r="R148" s="98">
        <f t="shared" si="30"/>
        <v>8</v>
      </c>
      <c r="S148" s="119">
        <f t="shared" si="27"/>
        <v>8</v>
      </c>
    </row>
    <row r="149" spans="1:19">
      <c r="A149" s="119"/>
      <c r="E149" s="98">
        <f t="shared" si="21"/>
        <v>148</v>
      </c>
      <c r="F149" s="99"/>
      <c r="K149" s="114">
        <f t="shared" si="28"/>
        <v>6.2647182735730764</v>
      </c>
      <c r="L149" s="115">
        <f t="shared" si="29"/>
        <v>6.3137182735730759</v>
      </c>
      <c r="M149" s="98">
        <f t="shared" si="22"/>
        <v>6.2642182735730767</v>
      </c>
      <c r="N149" s="116">
        <f t="shared" si="23"/>
        <v>6.3142182735730756</v>
      </c>
      <c r="O149" s="117">
        <f t="shared" si="24"/>
        <v>6.2892182735730762</v>
      </c>
      <c r="P149" s="98">
        <f t="shared" si="25"/>
        <v>0</v>
      </c>
      <c r="Q149" s="118">
        <f t="shared" si="26"/>
        <v>0</v>
      </c>
      <c r="R149" s="98">
        <f t="shared" si="30"/>
        <v>8</v>
      </c>
      <c r="S149" s="119">
        <f t="shared" si="27"/>
        <v>8</v>
      </c>
    </row>
    <row r="150" spans="1:19">
      <c r="A150" s="119"/>
      <c r="E150" s="98">
        <f t="shared" si="21"/>
        <v>149</v>
      </c>
      <c r="F150" s="99"/>
      <c r="K150" s="114">
        <f t="shared" si="28"/>
        <v>6.3147182735730762</v>
      </c>
      <c r="L150" s="115">
        <f t="shared" si="29"/>
        <v>6.3637182735730757</v>
      </c>
      <c r="M150" s="98">
        <f t="shared" si="22"/>
        <v>6.3142182735730765</v>
      </c>
      <c r="N150" s="116">
        <f t="shared" si="23"/>
        <v>6.3642182735730755</v>
      </c>
      <c r="O150" s="117">
        <f t="shared" si="24"/>
        <v>6.339218273573076</v>
      </c>
      <c r="P150" s="98">
        <f t="shared" si="25"/>
        <v>0</v>
      </c>
      <c r="Q150" s="118">
        <f t="shared" si="26"/>
        <v>0</v>
      </c>
      <c r="R150" s="98">
        <f t="shared" si="30"/>
        <v>8</v>
      </c>
      <c r="S150" s="119">
        <f t="shared" si="27"/>
        <v>8</v>
      </c>
    </row>
    <row r="151" spans="1:19">
      <c r="A151" s="119"/>
      <c r="E151" s="98">
        <f t="shared" si="21"/>
        <v>150</v>
      </c>
      <c r="F151" s="99"/>
      <c r="K151" s="114">
        <f t="shared" si="28"/>
        <v>6.3647182735730761</v>
      </c>
      <c r="L151" s="115">
        <f t="shared" si="29"/>
        <v>6.4137182735730756</v>
      </c>
      <c r="M151" s="98">
        <f t="shared" si="22"/>
        <v>6.3642182735730763</v>
      </c>
      <c r="N151" s="116">
        <f t="shared" si="23"/>
        <v>6.4142182735730753</v>
      </c>
      <c r="O151" s="117">
        <f t="shared" si="24"/>
        <v>6.3892182735730758</v>
      </c>
      <c r="P151" s="98">
        <f t="shared" si="25"/>
        <v>0</v>
      </c>
      <c r="Q151" s="118">
        <f t="shared" si="26"/>
        <v>0</v>
      </c>
      <c r="R151" s="98">
        <f t="shared" si="30"/>
        <v>8</v>
      </c>
      <c r="S151" s="119">
        <f t="shared" si="27"/>
        <v>8</v>
      </c>
    </row>
    <row r="152" spans="1:19">
      <c r="A152" s="119"/>
      <c r="E152" s="98">
        <f t="shared" si="21"/>
        <v>151</v>
      </c>
      <c r="F152" s="99"/>
      <c r="K152" s="114">
        <f t="shared" si="28"/>
        <v>6.4147182735730759</v>
      </c>
      <c r="L152" s="115">
        <f t="shared" si="29"/>
        <v>6.4637182735730754</v>
      </c>
      <c r="M152" s="98">
        <f t="shared" si="22"/>
        <v>6.4142182735730762</v>
      </c>
      <c r="N152" s="116">
        <f t="shared" si="23"/>
        <v>6.4642182735730751</v>
      </c>
      <c r="O152" s="117">
        <f t="shared" si="24"/>
        <v>6.4392182735730756</v>
      </c>
      <c r="P152" s="98">
        <f t="shared" si="25"/>
        <v>0</v>
      </c>
      <c r="Q152" s="118">
        <f t="shared" si="26"/>
        <v>0</v>
      </c>
      <c r="R152" s="98">
        <f t="shared" si="30"/>
        <v>8</v>
      </c>
      <c r="S152" s="119">
        <f t="shared" si="27"/>
        <v>8</v>
      </c>
    </row>
    <row r="153" spans="1:19">
      <c r="A153" s="119"/>
      <c r="E153" s="98">
        <f t="shared" si="21"/>
        <v>152</v>
      </c>
      <c r="F153" s="99"/>
      <c r="K153" s="114">
        <f t="shared" si="28"/>
        <v>6.4647182735730757</v>
      </c>
      <c r="L153" s="115">
        <f t="shared" si="29"/>
        <v>6.5137182735730752</v>
      </c>
      <c r="M153" s="98">
        <f t="shared" si="22"/>
        <v>6.464218273573076</v>
      </c>
      <c r="N153" s="116">
        <f t="shared" si="23"/>
        <v>6.5142182735730749</v>
      </c>
      <c r="O153" s="117">
        <f t="shared" si="24"/>
        <v>6.4892182735730755</v>
      </c>
      <c r="P153" s="98">
        <f t="shared" si="25"/>
        <v>0</v>
      </c>
      <c r="Q153" s="118">
        <f t="shared" si="26"/>
        <v>0</v>
      </c>
      <c r="R153" s="98">
        <f t="shared" si="30"/>
        <v>8</v>
      </c>
      <c r="S153" s="119">
        <f t="shared" si="27"/>
        <v>8</v>
      </c>
    </row>
    <row r="154" spans="1:19">
      <c r="A154" s="119"/>
      <c r="E154" s="98">
        <f t="shared" si="21"/>
        <v>153</v>
      </c>
      <c r="F154" s="99"/>
      <c r="K154" s="114">
        <f t="shared" si="28"/>
        <v>6.5147182735730755</v>
      </c>
      <c r="L154" s="115">
        <f t="shared" si="29"/>
        <v>6.563718273573075</v>
      </c>
      <c r="M154" s="98">
        <f t="shared" si="22"/>
        <v>6.5142182735730758</v>
      </c>
      <c r="N154" s="116">
        <f t="shared" si="23"/>
        <v>6.5642182735730747</v>
      </c>
      <c r="O154" s="117">
        <f t="shared" si="24"/>
        <v>6.5392182735730753</v>
      </c>
      <c r="P154" s="98">
        <f t="shared" si="25"/>
        <v>0</v>
      </c>
      <c r="Q154" s="118">
        <f t="shared" si="26"/>
        <v>0</v>
      </c>
      <c r="R154" s="98">
        <f t="shared" si="30"/>
        <v>8</v>
      </c>
      <c r="S154" s="119">
        <f t="shared" si="27"/>
        <v>8</v>
      </c>
    </row>
    <row r="155" spans="1:19">
      <c r="A155" s="119"/>
      <c r="E155" s="98">
        <f t="shared" si="21"/>
        <v>154</v>
      </c>
      <c r="F155" s="99"/>
      <c r="K155" s="114">
        <f t="shared" si="28"/>
        <v>6.5647182735730754</v>
      </c>
      <c r="L155" s="115">
        <f t="shared" si="29"/>
        <v>6.6137182735730748</v>
      </c>
      <c r="M155" s="98">
        <f t="shared" si="22"/>
        <v>6.5642182735730756</v>
      </c>
      <c r="N155" s="116">
        <f t="shared" si="23"/>
        <v>6.6142182735730746</v>
      </c>
      <c r="O155" s="117">
        <f t="shared" si="24"/>
        <v>6.5892182735730751</v>
      </c>
      <c r="P155" s="98">
        <f t="shared" si="25"/>
        <v>0</v>
      </c>
      <c r="Q155" s="118">
        <f t="shared" si="26"/>
        <v>0</v>
      </c>
      <c r="R155" s="98">
        <f t="shared" si="30"/>
        <v>8</v>
      </c>
      <c r="S155" s="119">
        <f t="shared" si="27"/>
        <v>8</v>
      </c>
    </row>
    <row r="156" spans="1:19">
      <c r="A156" s="119"/>
      <c r="E156" s="98">
        <f t="shared" si="21"/>
        <v>155</v>
      </c>
      <c r="F156" s="99"/>
      <c r="K156" s="114">
        <f t="shared" si="28"/>
        <v>6.6147182735730752</v>
      </c>
      <c r="L156" s="115">
        <f t="shared" si="29"/>
        <v>6.6637182735730747</v>
      </c>
      <c r="M156" s="98">
        <f t="shared" si="22"/>
        <v>6.6142182735730755</v>
      </c>
      <c r="N156" s="116">
        <f t="shared" si="23"/>
        <v>6.6642182735730744</v>
      </c>
      <c r="O156" s="117">
        <f t="shared" si="24"/>
        <v>6.6392182735730749</v>
      </c>
      <c r="P156" s="98">
        <f t="shared" si="25"/>
        <v>0</v>
      </c>
      <c r="Q156" s="118">
        <f t="shared" si="26"/>
        <v>0</v>
      </c>
      <c r="R156" s="98">
        <f t="shared" si="30"/>
        <v>8</v>
      </c>
      <c r="S156" s="119">
        <f t="shared" si="27"/>
        <v>8</v>
      </c>
    </row>
    <row r="157" spans="1:19">
      <c r="A157" s="119"/>
      <c r="E157" s="98">
        <f t="shared" si="21"/>
        <v>156</v>
      </c>
      <c r="F157" s="99"/>
      <c r="K157" s="114">
        <f t="shared" si="28"/>
        <v>6.664718273573075</v>
      </c>
      <c r="L157" s="115">
        <f t="shared" si="29"/>
        <v>6.7137182735730745</v>
      </c>
      <c r="M157" s="98">
        <f t="shared" si="22"/>
        <v>6.6642182735730753</v>
      </c>
      <c r="N157" s="116">
        <f t="shared" si="23"/>
        <v>6.7142182735730742</v>
      </c>
      <c r="O157" s="117">
        <f t="shared" si="24"/>
        <v>6.6892182735730747</v>
      </c>
      <c r="P157" s="98">
        <f t="shared" si="25"/>
        <v>0</v>
      </c>
      <c r="Q157" s="118">
        <f t="shared" si="26"/>
        <v>0</v>
      </c>
      <c r="R157" s="98">
        <f t="shared" si="30"/>
        <v>8</v>
      </c>
      <c r="S157" s="119">
        <f t="shared" si="27"/>
        <v>8</v>
      </c>
    </row>
    <row r="158" spans="1:19">
      <c r="A158" s="119"/>
      <c r="E158" s="98">
        <f t="shared" si="21"/>
        <v>157</v>
      </c>
      <c r="F158" s="99"/>
      <c r="K158" s="114">
        <f t="shared" si="28"/>
        <v>6.7147182735730748</v>
      </c>
      <c r="L158" s="115">
        <f t="shared" si="29"/>
        <v>6.7637182735730743</v>
      </c>
      <c r="M158" s="98">
        <f t="shared" si="22"/>
        <v>6.7142182735730751</v>
      </c>
      <c r="N158" s="116">
        <f t="shared" si="23"/>
        <v>6.764218273573074</v>
      </c>
      <c r="O158" s="117">
        <f t="shared" si="24"/>
        <v>6.7392182735730746</v>
      </c>
      <c r="P158" s="98">
        <f t="shared" si="25"/>
        <v>0</v>
      </c>
      <c r="Q158" s="118">
        <f t="shared" si="26"/>
        <v>0</v>
      </c>
      <c r="R158" s="98">
        <f t="shared" si="30"/>
        <v>8</v>
      </c>
      <c r="S158" s="119">
        <f t="shared" si="27"/>
        <v>8</v>
      </c>
    </row>
    <row r="159" spans="1:19">
      <c r="A159" s="119"/>
      <c r="E159" s="98">
        <f t="shared" si="21"/>
        <v>158</v>
      </c>
      <c r="F159" s="99"/>
      <c r="K159" s="114">
        <f t="shared" si="28"/>
        <v>6.7647182735730746</v>
      </c>
      <c r="L159" s="115">
        <f t="shared" si="29"/>
        <v>6.8137182735730741</v>
      </c>
      <c r="M159" s="98">
        <f t="shared" si="22"/>
        <v>6.7642182735730749</v>
      </c>
      <c r="N159" s="116">
        <f t="shared" si="23"/>
        <v>6.8142182735730739</v>
      </c>
      <c r="O159" s="117">
        <f t="shared" si="24"/>
        <v>6.7892182735730744</v>
      </c>
      <c r="P159" s="98">
        <f t="shared" si="25"/>
        <v>0</v>
      </c>
      <c r="Q159" s="118">
        <f t="shared" si="26"/>
        <v>0</v>
      </c>
      <c r="R159" s="98">
        <f t="shared" si="30"/>
        <v>8</v>
      </c>
      <c r="S159" s="119">
        <f t="shared" si="27"/>
        <v>8</v>
      </c>
    </row>
    <row r="160" spans="1:19">
      <c r="A160" s="119"/>
      <c r="E160" s="98">
        <f t="shared" si="21"/>
        <v>159</v>
      </c>
      <c r="F160" s="99"/>
      <c r="K160" s="114">
        <f t="shared" si="28"/>
        <v>6.8147182735730745</v>
      </c>
      <c r="L160" s="115">
        <f t="shared" si="29"/>
        <v>6.863718273573074</v>
      </c>
      <c r="M160" s="98">
        <f t="shared" si="22"/>
        <v>6.8142182735730747</v>
      </c>
      <c r="N160" s="116">
        <f t="shared" si="23"/>
        <v>6.8642182735730737</v>
      </c>
      <c r="O160" s="117">
        <f t="shared" si="24"/>
        <v>6.8392182735730742</v>
      </c>
      <c r="P160" s="98">
        <f t="shared" si="25"/>
        <v>0</v>
      </c>
      <c r="Q160" s="118">
        <f t="shared" si="26"/>
        <v>0</v>
      </c>
      <c r="R160" s="98">
        <f t="shared" si="30"/>
        <v>8</v>
      </c>
      <c r="S160" s="119">
        <f t="shared" si="27"/>
        <v>8</v>
      </c>
    </row>
    <row r="161" spans="1:19">
      <c r="A161" s="119"/>
      <c r="E161" s="98">
        <f t="shared" si="21"/>
        <v>160</v>
      </c>
      <c r="F161" s="99"/>
      <c r="K161" s="114">
        <f t="shared" si="28"/>
        <v>6.8647182735730743</v>
      </c>
      <c r="L161" s="115">
        <f t="shared" si="29"/>
        <v>6.9137182735730738</v>
      </c>
      <c r="M161" s="98">
        <f t="shared" si="22"/>
        <v>6.8642182735730746</v>
      </c>
      <c r="N161" s="116">
        <f t="shared" si="23"/>
        <v>6.9142182735730735</v>
      </c>
      <c r="O161" s="117">
        <f t="shared" si="24"/>
        <v>6.889218273573074</v>
      </c>
      <c r="P161" s="98">
        <f t="shared" si="25"/>
        <v>0</v>
      </c>
      <c r="Q161" s="118">
        <f t="shared" si="26"/>
        <v>0</v>
      </c>
      <c r="R161" s="98">
        <f t="shared" si="30"/>
        <v>8</v>
      </c>
      <c r="S161" s="119">
        <f t="shared" si="27"/>
        <v>8</v>
      </c>
    </row>
    <row r="162" spans="1:19">
      <c r="A162" s="119"/>
      <c r="E162" s="98">
        <f t="shared" si="21"/>
        <v>161</v>
      </c>
      <c r="F162" s="99"/>
      <c r="K162" s="114">
        <f t="shared" si="28"/>
        <v>6.9147182735730741</v>
      </c>
      <c r="L162" s="115">
        <f t="shared" si="29"/>
        <v>6.9637182735730736</v>
      </c>
      <c r="M162" s="98">
        <f t="shared" si="22"/>
        <v>6.9142182735730744</v>
      </c>
      <c r="N162" s="116">
        <f t="shared" si="23"/>
        <v>6.9642182735730733</v>
      </c>
      <c r="O162" s="117">
        <f t="shared" si="24"/>
        <v>6.9392182735730739</v>
      </c>
      <c r="P162" s="98">
        <f t="shared" si="25"/>
        <v>0</v>
      </c>
      <c r="Q162" s="118">
        <f t="shared" si="26"/>
        <v>0</v>
      </c>
      <c r="R162" s="98">
        <f t="shared" si="30"/>
        <v>8</v>
      </c>
      <c r="S162" s="119">
        <f t="shared" si="27"/>
        <v>8</v>
      </c>
    </row>
    <row r="163" spans="1:19">
      <c r="A163" s="119"/>
      <c r="E163" s="98">
        <f t="shared" si="21"/>
        <v>162</v>
      </c>
      <c r="F163" s="99"/>
      <c r="K163" s="114">
        <f t="shared" si="28"/>
        <v>6.9647182735730739</v>
      </c>
      <c r="L163" s="115">
        <f t="shared" si="29"/>
        <v>7.0137182735730734</v>
      </c>
      <c r="M163" s="98">
        <f t="shared" si="22"/>
        <v>6.9642182735730742</v>
      </c>
      <c r="N163" s="116">
        <f t="shared" si="23"/>
        <v>7.0142182735730731</v>
      </c>
      <c r="O163" s="117">
        <f t="shared" si="24"/>
        <v>6.9892182735730737</v>
      </c>
      <c r="P163" s="98">
        <f t="shared" si="25"/>
        <v>0</v>
      </c>
      <c r="Q163" s="118">
        <f t="shared" si="26"/>
        <v>0</v>
      </c>
      <c r="R163" s="98">
        <f t="shared" si="30"/>
        <v>8</v>
      </c>
      <c r="S163" s="119">
        <f t="shared" si="27"/>
        <v>8</v>
      </c>
    </row>
    <row r="164" spans="1:19">
      <c r="A164" s="119"/>
      <c r="E164" s="98">
        <f t="shared" si="21"/>
        <v>163</v>
      </c>
      <c r="F164" s="99"/>
      <c r="K164" s="114">
        <f t="shared" si="28"/>
        <v>7.0147182735730738</v>
      </c>
      <c r="L164" s="115">
        <f t="shared" si="29"/>
        <v>7.0637182735730732</v>
      </c>
      <c r="M164" s="98">
        <f t="shared" si="22"/>
        <v>7.014218273573074</v>
      </c>
      <c r="N164" s="116">
        <f t="shared" si="23"/>
        <v>7.064218273573073</v>
      </c>
      <c r="O164" s="117">
        <f t="shared" si="24"/>
        <v>7.0392182735730735</v>
      </c>
      <c r="P164" s="98">
        <f t="shared" si="25"/>
        <v>0</v>
      </c>
      <c r="Q164" s="118">
        <f t="shared" si="26"/>
        <v>0</v>
      </c>
      <c r="R164" s="98">
        <f t="shared" si="30"/>
        <v>8</v>
      </c>
      <c r="S164" s="119">
        <f t="shared" si="27"/>
        <v>8</v>
      </c>
    </row>
    <row r="165" spans="1:19">
      <c r="A165" s="119"/>
      <c r="E165" s="98">
        <f t="shared" si="21"/>
        <v>164</v>
      </c>
      <c r="F165" s="99"/>
      <c r="K165" s="114">
        <f t="shared" si="28"/>
        <v>7.0647182735730736</v>
      </c>
      <c r="L165" s="115">
        <f t="shared" si="29"/>
        <v>7.1137182735730731</v>
      </c>
      <c r="M165" s="98">
        <f t="shared" si="22"/>
        <v>7.0642182735730739</v>
      </c>
      <c r="N165" s="116">
        <f t="shared" si="23"/>
        <v>7.1142182735730728</v>
      </c>
      <c r="O165" s="117">
        <f t="shared" si="24"/>
        <v>7.0892182735730733</v>
      </c>
      <c r="P165" s="98">
        <f t="shared" si="25"/>
        <v>0</v>
      </c>
      <c r="Q165" s="118">
        <f t="shared" si="26"/>
        <v>0</v>
      </c>
      <c r="R165" s="98">
        <f t="shared" si="30"/>
        <v>8</v>
      </c>
      <c r="S165" s="119">
        <f t="shared" si="27"/>
        <v>8</v>
      </c>
    </row>
    <row r="166" spans="1:19">
      <c r="A166" s="119"/>
      <c r="E166" s="98">
        <f t="shared" si="21"/>
        <v>165</v>
      </c>
      <c r="F166" s="99"/>
      <c r="K166" s="114">
        <f t="shared" si="28"/>
        <v>7.1147182735730734</v>
      </c>
      <c r="L166" s="115">
        <f t="shared" si="29"/>
        <v>7.1637182735730729</v>
      </c>
      <c r="M166" s="98">
        <f t="shared" si="22"/>
        <v>7.1142182735730737</v>
      </c>
      <c r="N166" s="116">
        <f t="shared" si="23"/>
        <v>7.1642182735730726</v>
      </c>
      <c r="O166" s="117">
        <f t="shared" si="24"/>
        <v>7.1392182735730731</v>
      </c>
      <c r="P166" s="98">
        <f t="shared" si="25"/>
        <v>0</v>
      </c>
      <c r="Q166" s="118">
        <f t="shared" si="26"/>
        <v>0</v>
      </c>
      <c r="R166" s="98">
        <f t="shared" si="30"/>
        <v>8</v>
      </c>
      <c r="S166" s="119">
        <f t="shared" si="27"/>
        <v>8</v>
      </c>
    </row>
    <row r="167" spans="1:19">
      <c r="A167" s="119"/>
      <c r="E167" s="98">
        <f t="shared" si="21"/>
        <v>166</v>
      </c>
      <c r="F167" s="99"/>
      <c r="K167" s="114">
        <f t="shared" si="28"/>
        <v>7.1647182735730732</v>
      </c>
      <c r="L167" s="115">
        <f t="shared" si="29"/>
        <v>7.2137182735730727</v>
      </c>
      <c r="M167" s="98">
        <f t="shared" si="22"/>
        <v>7.1642182735730735</v>
      </c>
      <c r="N167" s="116">
        <f t="shared" si="23"/>
        <v>7.2142182735730724</v>
      </c>
      <c r="O167" s="117">
        <f t="shared" si="24"/>
        <v>7.189218273573073</v>
      </c>
      <c r="P167" s="98">
        <f t="shared" si="25"/>
        <v>0</v>
      </c>
      <c r="Q167" s="118">
        <f t="shared" si="26"/>
        <v>0</v>
      </c>
      <c r="R167" s="98">
        <f t="shared" si="30"/>
        <v>8</v>
      </c>
      <c r="S167" s="119">
        <f t="shared" si="27"/>
        <v>8</v>
      </c>
    </row>
    <row r="168" spans="1:19">
      <c r="A168" s="119"/>
      <c r="E168" s="98">
        <f t="shared" si="21"/>
        <v>167</v>
      </c>
      <c r="F168" s="99"/>
      <c r="K168" s="114">
        <f t="shared" si="28"/>
        <v>7.214718273573073</v>
      </c>
      <c r="L168" s="115">
        <f t="shared" si="29"/>
        <v>7.2637182735730725</v>
      </c>
      <c r="M168" s="98">
        <f t="shared" si="22"/>
        <v>7.2142182735730733</v>
      </c>
      <c r="N168" s="116">
        <f t="shared" si="23"/>
        <v>7.2642182735730723</v>
      </c>
      <c r="O168" s="117">
        <f t="shared" si="24"/>
        <v>7.2392182735730728</v>
      </c>
      <c r="P168" s="98">
        <f t="shared" si="25"/>
        <v>0</v>
      </c>
      <c r="Q168" s="118">
        <f t="shared" si="26"/>
        <v>0</v>
      </c>
      <c r="R168" s="98">
        <f t="shared" si="30"/>
        <v>8</v>
      </c>
      <c r="S168" s="119">
        <f t="shared" si="27"/>
        <v>8</v>
      </c>
    </row>
    <row r="169" spans="1:19">
      <c r="A169" s="119"/>
      <c r="E169" s="98">
        <f t="shared" si="21"/>
        <v>168</v>
      </c>
      <c r="F169" s="99"/>
      <c r="K169" s="114">
        <f t="shared" si="28"/>
        <v>7.2647182735730729</v>
      </c>
      <c r="L169" s="115">
        <f t="shared" si="29"/>
        <v>7.3137182735730724</v>
      </c>
      <c r="M169" s="98">
        <f t="shared" si="22"/>
        <v>7.2642182735730731</v>
      </c>
      <c r="N169" s="116">
        <f t="shared" si="23"/>
        <v>7.3142182735730721</v>
      </c>
      <c r="O169" s="117">
        <f t="shared" si="24"/>
        <v>7.2892182735730726</v>
      </c>
      <c r="P169" s="98">
        <f t="shared" si="25"/>
        <v>0</v>
      </c>
      <c r="Q169" s="118">
        <f t="shared" si="26"/>
        <v>0</v>
      </c>
      <c r="R169" s="98">
        <f t="shared" si="30"/>
        <v>8</v>
      </c>
      <c r="S169" s="119">
        <f t="shared" si="27"/>
        <v>8</v>
      </c>
    </row>
    <row r="170" spans="1:19">
      <c r="A170" s="119"/>
      <c r="E170" s="98">
        <f t="shared" si="21"/>
        <v>169</v>
      </c>
      <c r="F170" s="99"/>
      <c r="K170" s="114">
        <f t="shared" si="28"/>
        <v>7.3147182735730727</v>
      </c>
      <c r="L170" s="115">
        <f t="shared" si="29"/>
        <v>7.3637182735730722</v>
      </c>
      <c r="M170" s="98">
        <f t="shared" si="22"/>
        <v>7.314218273573073</v>
      </c>
      <c r="N170" s="116">
        <f t="shared" si="23"/>
        <v>7.3642182735730719</v>
      </c>
      <c r="O170" s="117">
        <f t="shared" si="24"/>
        <v>7.3392182735730724</v>
      </c>
      <c r="P170" s="98">
        <f t="shared" si="25"/>
        <v>0</v>
      </c>
      <c r="Q170" s="118">
        <f t="shared" si="26"/>
        <v>0</v>
      </c>
      <c r="R170" s="98">
        <f t="shared" si="30"/>
        <v>8</v>
      </c>
      <c r="S170" s="119">
        <f t="shared" si="27"/>
        <v>8</v>
      </c>
    </row>
    <row r="171" spans="1:19">
      <c r="A171" s="119"/>
      <c r="E171" s="98">
        <f t="shared" si="21"/>
        <v>170</v>
      </c>
      <c r="F171" s="99"/>
      <c r="K171" s="114">
        <f t="shared" si="28"/>
        <v>7.3647182735730725</v>
      </c>
      <c r="L171" s="115">
        <f t="shared" si="29"/>
        <v>7.413718273573072</v>
      </c>
      <c r="M171" s="98">
        <f t="shared" si="22"/>
        <v>7.3642182735730728</v>
      </c>
      <c r="N171" s="116">
        <f t="shared" si="23"/>
        <v>7.4142182735730717</v>
      </c>
      <c r="O171" s="117">
        <f t="shared" si="24"/>
        <v>7.3892182735730723</v>
      </c>
      <c r="P171" s="98">
        <f t="shared" si="25"/>
        <v>0</v>
      </c>
      <c r="Q171" s="118">
        <f t="shared" si="26"/>
        <v>0</v>
      </c>
      <c r="R171" s="98">
        <f t="shared" si="30"/>
        <v>8</v>
      </c>
      <c r="S171" s="119">
        <f t="shared" si="27"/>
        <v>8</v>
      </c>
    </row>
    <row r="172" spans="1:19">
      <c r="A172" s="119"/>
      <c r="E172" s="98">
        <f t="shared" si="21"/>
        <v>171</v>
      </c>
      <c r="F172" s="99"/>
      <c r="K172" s="114">
        <f t="shared" si="28"/>
        <v>7.4147182735730723</v>
      </c>
      <c r="L172" s="115">
        <f t="shared" si="29"/>
        <v>7.4637182735730718</v>
      </c>
      <c r="M172" s="98">
        <f t="shared" si="22"/>
        <v>7.4142182735730726</v>
      </c>
      <c r="N172" s="116">
        <f t="shared" si="23"/>
        <v>7.4642182735730715</v>
      </c>
      <c r="O172" s="117">
        <f t="shared" si="24"/>
        <v>7.4392182735730721</v>
      </c>
      <c r="P172" s="98">
        <f t="shared" si="25"/>
        <v>0</v>
      </c>
      <c r="Q172" s="118">
        <f t="shared" si="26"/>
        <v>0</v>
      </c>
      <c r="R172" s="98">
        <f t="shared" si="30"/>
        <v>8</v>
      </c>
      <c r="S172" s="119">
        <f t="shared" si="27"/>
        <v>8</v>
      </c>
    </row>
    <row r="173" spans="1:19">
      <c r="A173" s="119"/>
      <c r="E173" s="98">
        <f t="shared" si="21"/>
        <v>172</v>
      </c>
      <c r="F173" s="99"/>
      <c r="K173" s="114">
        <f t="shared" si="28"/>
        <v>7.4647182735730722</v>
      </c>
      <c r="L173" s="115">
        <f t="shared" si="29"/>
        <v>7.5137182735730716</v>
      </c>
      <c r="M173" s="98">
        <f t="shared" si="22"/>
        <v>7.4642182735730724</v>
      </c>
      <c r="N173" s="116">
        <f t="shared" si="23"/>
        <v>7.5142182735730714</v>
      </c>
      <c r="O173" s="117">
        <f t="shared" si="24"/>
        <v>7.4892182735730719</v>
      </c>
      <c r="P173" s="98">
        <f t="shared" si="25"/>
        <v>0</v>
      </c>
      <c r="Q173" s="118">
        <f t="shared" si="26"/>
        <v>0</v>
      </c>
      <c r="R173" s="98">
        <f t="shared" si="30"/>
        <v>8</v>
      </c>
      <c r="S173" s="119">
        <f t="shared" si="27"/>
        <v>8</v>
      </c>
    </row>
    <row r="174" spans="1:19">
      <c r="A174" s="119"/>
      <c r="E174" s="98">
        <f t="shared" si="21"/>
        <v>173</v>
      </c>
      <c r="F174" s="99"/>
      <c r="K174" s="114">
        <f t="shared" si="28"/>
        <v>7.514718273573072</v>
      </c>
      <c r="L174" s="115">
        <f t="shared" si="29"/>
        <v>7.5637182735730715</v>
      </c>
      <c r="M174" s="98">
        <f t="shared" si="22"/>
        <v>7.5142182735730723</v>
      </c>
      <c r="N174" s="116">
        <f t="shared" si="23"/>
        <v>7.5642182735730712</v>
      </c>
      <c r="O174" s="117">
        <f t="shared" si="24"/>
        <v>7.5392182735730717</v>
      </c>
      <c r="P174" s="98">
        <f t="shared" si="25"/>
        <v>0</v>
      </c>
      <c r="Q174" s="118">
        <f t="shared" si="26"/>
        <v>0</v>
      </c>
      <c r="R174" s="98">
        <f t="shared" si="30"/>
        <v>8</v>
      </c>
      <c r="S174" s="119">
        <f t="shared" si="27"/>
        <v>8</v>
      </c>
    </row>
    <row r="175" spans="1:19">
      <c r="A175" s="119"/>
      <c r="E175" s="98">
        <f t="shared" si="21"/>
        <v>174</v>
      </c>
      <c r="F175" s="99"/>
      <c r="K175" s="114">
        <f t="shared" si="28"/>
        <v>7.5647182735730718</v>
      </c>
      <c r="L175" s="115">
        <f t="shared" si="29"/>
        <v>7.6137182735730713</v>
      </c>
      <c r="M175" s="98">
        <f t="shared" si="22"/>
        <v>7.5642182735730721</v>
      </c>
      <c r="N175" s="116">
        <f t="shared" si="23"/>
        <v>7.614218273573071</v>
      </c>
      <c r="O175" s="117">
        <f t="shared" si="24"/>
        <v>7.5892182735730715</v>
      </c>
      <c r="P175" s="98">
        <f t="shared" si="25"/>
        <v>0</v>
      </c>
      <c r="Q175" s="118">
        <f t="shared" si="26"/>
        <v>0</v>
      </c>
      <c r="R175" s="98">
        <f t="shared" si="30"/>
        <v>8</v>
      </c>
      <c r="S175" s="119">
        <f t="shared" si="27"/>
        <v>8</v>
      </c>
    </row>
    <row r="176" spans="1:19">
      <c r="A176" s="119"/>
      <c r="E176" s="98">
        <f t="shared" si="21"/>
        <v>175</v>
      </c>
      <c r="F176" s="99"/>
      <c r="K176" s="114">
        <f t="shared" si="28"/>
        <v>7.6147182735730716</v>
      </c>
      <c r="L176" s="115">
        <f t="shared" si="29"/>
        <v>7.6637182735730711</v>
      </c>
      <c r="M176" s="98">
        <f t="shared" si="22"/>
        <v>7.6142182735730719</v>
      </c>
      <c r="N176" s="116">
        <f t="shared" si="23"/>
        <v>7.6642182735730708</v>
      </c>
      <c r="O176" s="117">
        <f t="shared" si="24"/>
        <v>7.6392182735730714</v>
      </c>
      <c r="P176" s="98">
        <f t="shared" si="25"/>
        <v>0</v>
      </c>
      <c r="Q176" s="118">
        <f t="shared" si="26"/>
        <v>0</v>
      </c>
      <c r="R176" s="98">
        <f t="shared" si="30"/>
        <v>8</v>
      </c>
      <c r="S176" s="119">
        <f t="shared" si="27"/>
        <v>8</v>
      </c>
    </row>
    <row r="177" spans="1:19">
      <c r="A177" s="119"/>
      <c r="E177" s="98">
        <f t="shared" si="21"/>
        <v>176</v>
      </c>
      <c r="F177" s="99"/>
      <c r="K177" s="114">
        <f t="shared" si="28"/>
        <v>7.6647182735730714</v>
      </c>
      <c r="L177" s="115">
        <f t="shared" si="29"/>
        <v>7.7137182735730709</v>
      </c>
      <c r="M177" s="98">
        <f t="shared" si="22"/>
        <v>7.6642182735730717</v>
      </c>
      <c r="N177" s="116">
        <f t="shared" si="23"/>
        <v>7.7142182735730707</v>
      </c>
      <c r="O177" s="117">
        <f t="shared" si="24"/>
        <v>7.6892182735730712</v>
      </c>
      <c r="P177" s="98">
        <f t="shared" si="25"/>
        <v>0</v>
      </c>
      <c r="Q177" s="118">
        <f t="shared" si="26"/>
        <v>0</v>
      </c>
      <c r="R177" s="98">
        <f t="shared" si="30"/>
        <v>8</v>
      </c>
      <c r="S177" s="119">
        <f t="shared" si="27"/>
        <v>8</v>
      </c>
    </row>
    <row r="178" spans="1:19">
      <c r="A178" s="119"/>
      <c r="E178" s="98">
        <f t="shared" si="21"/>
        <v>177</v>
      </c>
      <c r="F178" s="99"/>
      <c r="K178" s="114">
        <f t="shared" si="28"/>
        <v>7.7147182735730713</v>
      </c>
      <c r="L178" s="115">
        <f t="shared" si="29"/>
        <v>7.7637182735730708</v>
      </c>
      <c r="M178" s="98">
        <f t="shared" si="22"/>
        <v>7.7142182735730715</v>
      </c>
      <c r="N178" s="116">
        <f t="shared" si="23"/>
        <v>7.7642182735730705</v>
      </c>
      <c r="O178" s="117">
        <f t="shared" si="24"/>
        <v>7.739218273573071</v>
      </c>
      <c r="P178" s="98">
        <f t="shared" si="25"/>
        <v>0</v>
      </c>
      <c r="Q178" s="118">
        <f t="shared" si="26"/>
        <v>0</v>
      </c>
      <c r="R178" s="98">
        <f t="shared" si="30"/>
        <v>8</v>
      </c>
      <c r="S178" s="119">
        <f t="shared" si="27"/>
        <v>8</v>
      </c>
    </row>
    <row r="179" spans="1:19">
      <c r="A179" s="119"/>
      <c r="E179" s="98">
        <f t="shared" si="21"/>
        <v>178</v>
      </c>
      <c r="F179" s="99"/>
      <c r="K179" s="114">
        <f t="shared" si="28"/>
        <v>7.7647182735730711</v>
      </c>
      <c r="L179" s="115">
        <f t="shared" si="29"/>
        <v>7.8137182735730706</v>
      </c>
      <c r="M179" s="98">
        <f t="shared" si="22"/>
        <v>7.7642182735730714</v>
      </c>
      <c r="N179" s="116">
        <f t="shared" si="23"/>
        <v>7.8142182735730703</v>
      </c>
      <c r="O179" s="117">
        <f t="shared" si="24"/>
        <v>7.7892182735730708</v>
      </c>
      <c r="P179" s="98">
        <f t="shared" si="25"/>
        <v>0</v>
      </c>
      <c r="Q179" s="118">
        <f t="shared" si="26"/>
        <v>0</v>
      </c>
      <c r="R179" s="98">
        <f t="shared" si="30"/>
        <v>8</v>
      </c>
      <c r="S179" s="119">
        <f t="shared" si="27"/>
        <v>8</v>
      </c>
    </row>
    <row r="180" spans="1:19">
      <c r="A180" s="119"/>
      <c r="E180" s="98">
        <f t="shared" si="21"/>
        <v>179</v>
      </c>
      <c r="F180" s="99"/>
      <c r="K180" s="114">
        <f t="shared" si="28"/>
        <v>7.8147182735730709</v>
      </c>
      <c r="L180" s="115">
        <f t="shared" si="29"/>
        <v>7.8637182735730704</v>
      </c>
      <c r="M180" s="98">
        <f t="shared" si="22"/>
        <v>7.8142182735730712</v>
      </c>
      <c r="N180" s="116">
        <f t="shared" si="23"/>
        <v>7.8642182735730701</v>
      </c>
      <c r="O180" s="117">
        <f t="shared" si="24"/>
        <v>7.8392182735730707</v>
      </c>
      <c r="P180" s="98">
        <f t="shared" si="25"/>
        <v>0</v>
      </c>
      <c r="Q180" s="118">
        <f t="shared" si="26"/>
        <v>0</v>
      </c>
      <c r="R180" s="98">
        <f t="shared" si="30"/>
        <v>8</v>
      </c>
      <c r="S180" s="119">
        <f t="shared" si="27"/>
        <v>8</v>
      </c>
    </row>
    <row r="181" spans="1:19">
      <c r="A181" s="119"/>
      <c r="E181" s="98">
        <f t="shared" si="21"/>
        <v>180</v>
      </c>
      <c r="F181" s="99"/>
      <c r="K181" s="114">
        <f t="shared" si="28"/>
        <v>7.8647182735730707</v>
      </c>
      <c r="L181" s="115">
        <f t="shared" si="29"/>
        <v>7.9137182735730702</v>
      </c>
      <c r="M181" s="98">
        <f t="shared" si="22"/>
        <v>7.864218273573071</v>
      </c>
      <c r="N181" s="116">
        <f t="shared" si="23"/>
        <v>7.91421827357307</v>
      </c>
      <c r="O181" s="117">
        <f t="shared" si="24"/>
        <v>7.8892182735730705</v>
      </c>
      <c r="P181" s="98">
        <f t="shared" si="25"/>
        <v>0</v>
      </c>
      <c r="Q181" s="118">
        <f t="shared" si="26"/>
        <v>0</v>
      </c>
      <c r="R181" s="98">
        <f t="shared" si="30"/>
        <v>8</v>
      </c>
      <c r="S181" s="119">
        <f t="shared" si="27"/>
        <v>8</v>
      </c>
    </row>
    <row r="182" spans="1:19">
      <c r="A182" s="119"/>
      <c r="E182" s="98">
        <f t="shared" si="21"/>
        <v>181</v>
      </c>
      <c r="F182" s="99"/>
      <c r="K182" s="114">
        <f t="shared" si="28"/>
        <v>7.9147182735730706</v>
      </c>
      <c r="L182" s="115">
        <f t="shared" si="29"/>
        <v>7.9637182735730701</v>
      </c>
      <c r="M182" s="98">
        <f t="shared" si="22"/>
        <v>7.9142182735730708</v>
      </c>
      <c r="N182" s="116">
        <f t="shared" si="23"/>
        <v>7.9642182735730698</v>
      </c>
      <c r="O182" s="117">
        <f t="shared" si="24"/>
        <v>7.9392182735730703</v>
      </c>
      <c r="P182" s="98">
        <f t="shared" si="25"/>
        <v>0</v>
      </c>
      <c r="Q182" s="118">
        <f t="shared" si="26"/>
        <v>0</v>
      </c>
      <c r="R182" s="98">
        <f t="shared" si="30"/>
        <v>8</v>
      </c>
      <c r="S182" s="119">
        <f t="shared" si="27"/>
        <v>8</v>
      </c>
    </row>
    <row r="183" spans="1:19">
      <c r="A183" s="119"/>
      <c r="E183" s="98">
        <f t="shared" si="21"/>
        <v>182</v>
      </c>
      <c r="F183" s="99"/>
      <c r="K183" s="114">
        <f t="shared" si="28"/>
        <v>7.9647182735730704</v>
      </c>
      <c r="L183" s="115">
        <f t="shared" si="29"/>
        <v>8.0137182735730708</v>
      </c>
      <c r="M183" s="98">
        <f t="shared" si="22"/>
        <v>7.9642182735730707</v>
      </c>
      <c r="N183" s="116">
        <f t="shared" si="23"/>
        <v>8.0142182735730714</v>
      </c>
      <c r="O183" s="117">
        <f t="shared" si="24"/>
        <v>7.989218273573071</v>
      </c>
      <c r="P183" s="98">
        <f t="shared" si="25"/>
        <v>0</v>
      </c>
      <c r="Q183" s="118">
        <f t="shared" si="26"/>
        <v>0</v>
      </c>
      <c r="R183" s="98">
        <f t="shared" si="30"/>
        <v>8</v>
      </c>
      <c r="S183" s="119">
        <f t="shared" si="27"/>
        <v>8</v>
      </c>
    </row>
    <row r="184" spans="1:19">
      <c r="A184" s="119"/>
      <c r="E184" s="98">
        <f t="shared" si="21"/>
        <v>183</v>
      </c>
      <c r="F184" s="99"/>
      <c r="K184" s="114">
        <f t="shared" si="28"/>
        <v>8.0147182735730702</v>
      </c>
      <c r="L184" s="115">
        <f t="shared" si="29"/>
        <v>8.0637182735730715</v>
      </c>
      <c r="M184" s="98">
        <f t="shared" si="22"/>
        <v>8.0142182735730696</v>
      </c>
      <c r="N184" s="116">
        <f t="shared" si="23"/>
        <v>8.0642182735730721</v>
      </c>
      <c r="O184" s="117">
        <f t="shared" si="24"/>
        <v>8.03921827357307</v>
      </c>
      <c r="P184" s="98">
        <f t="shared" si="25"/>
        <v>0</v>
      </c>
      <c r="Q184" s="118">
        <f t="shared" si="26"/>
        <v>0</v>
      </c>
      <c r="R184" s="98">
        <f t="shared" si="30"/>
        <v>8</v>
      </c>
      <c r="S184" s="119">
        <f t="shared" si="27"/>
        <v>8</v>
      </c>
    </row>
    <row r="185" spans="1:19">
      <c r="A185" s="119"/>
      <c r="E185" s="98">
        <f t="shared" si="21"/>
        <v>184</v>
      </c>
      <c r="F185" s="99"/>
      <c r="K185" s="114">
        <f t="shared" si="28"/>
        <v>8.0647182735730709</v>
      </c>
      <c r="L185" s="115">
        <f t="shared" si="29"/>
        <v>8.1137182735730722</v>
      </c>
      <c r="M185" s="98">
        <f t="shared" si="22"/>
        <v>8.0642182735730703</v>
      </c>
      <c r="N185" s="116">
        <f t="shared" si="23"/>
        <v>8.1142182735730728</v>
      </c>
      <c r="O185" s="117">
        <f t="shared" si="24"/>
        <v>8.0892182735730707</v>
      </c>
      <c r="P185" s="98">
        <f t="shared" si="25"/>
        <v>0</v>
      </c>
      <c r="Q185" s="118">
        <f t="shared" si="26"/>
        <v>0</v>
      </c>
      <c r="R185" s="98">
        <f t="shared" si="30"/>
        <v>8</v>
      </c>
      <c r="S185" s="119">
        <f t="shared" si="27"/>
        <v>8</v>
      </c>
    </row>
    <row r="186" spans="1:19">
      <c r="A186" s="119"/>
      <c r="E186" s="98">
        <f t="shared" si="21"/>
        <v>185</v>
      </c>
      <c r="F186" s="99"/>
      <c r="K186" s="114">
        <f t="shared" si="28"/>
        <v>8.1147182735730716</v>
      </c>
      <c r="L186" s="115">
        <f t="shared" si="29"/>
        <v>8.1637182735730729</v>
      </c>
      <c r="M186" s="98">
        <f t="shared" si="22"/>
        <v>8.114218273573071</v>
      </c>
      <c r="N186" s="116">
        <f t="shared" si="23"/>
        <v>8.1642182735730735</v>
      </c>
      <c r="O186" s="117">
        <f t="shared" si="24"/>
        <v>8.1392182735730714</v>
      </c>
      <c r="P186" s="98">
        <f t="shared" si="25"/>
        <v>0</v>
      </c>
      <c r="Q186" s="118">
        <f t="shared" si="26"/>
        <v>0</v>
      </c>
      <c r="R186" s="98">
        <f t="shared" si="30"/>
        <v>8</v>
      </c>
      <c r="S186" s="119">
        <f t="shared" si="27"/>
        <v>8</v>
      </c>
    </row>
    <row r="187" spans="1:19">
      <c r="A187" s="119"/>
      <c r="E187" s="98">
        <f t="shared" si="21"/>
        <v>186</v>
      </c>
      <c r="F187" s="99"/>
      <c r="K187" s="114">
        <f t="shared" si="28"/>
        <v>8.1647182735730723</v>
      </c>
      <c r="L187" s="115">
        <f t="shared" si="29"/>
        <v>8.2137182735730736</v>
      </c>
      <c r="M187" s="98">
        <f t="shared" si="22"/>
        <v>8.1642182735730717</v>
      </c>
      <c r="N187" s="116">
        <f t="shared" si="23"/>
        <v>8.2142182735730742</v>
      </c>
      <c r="O187" s="117">
        <f t="shared" si="24"/>
        <v>8.1892182735730721</v>
      </c>
      <c r="P187" s="98">
        <f t="shared" si="25"/>
        <v>0</v>
      </c>
      <c r="Q187" s="118">
        <f t="shared" si="26"/>
        <v>0</v>
      </c>
      <c r="R187" s="98">
        <f t="shared" si="30"/>
        <v>8</v>
      </c>
      <c r="S187" s="119">
        <f t="shared" si="27"/>
        <v>8</v>
      </c>
    </row>
    <row r="188" spans="1:19">
      <c r="A188" s="119"/>
      <c r="E188" s="98">
        <f t="shared" si="21"/>
        <v>187</v>
      </c>
      <c r="F188" s="99"/>
      <c r="K188" s="114">
        <f t="shared" si="28"/>
        <v>8.214718273573073</v>
      </c>
      <c r="L188" s="115">
        <f t="shared" si="29"/>
        <v>8.2637182735730743</v>
      </c>
      <c r="M188" s="98">
        <f t="shared" si="22"/>
        <v>8.2142182735730724</v>
      </c>
      <c r="N188" s="116">
        <f t="shared" si="23"/>
        <v>8.2642182735730749</v>
      </c>
      <c r="O188" s="117">
        <f t="shared" si="24"/>
        <v>8.2392182735730728</v>
      </c>
      <c r="P188" s="98">
        <f t="shared" si="25"/>
        <v>0</v>
      </c>
      <c r="Q188" s="118">
        <f t="shared" si="26"/>
        <v>0</v>
      </c>
      <c r="R188" s="98">
        <f t="shared" si="30"/>
        <v>8</v>
      </c>
      <c r="S188" s="119">
        <f t="shared" si="27"/>
        <v>8</v>
      </c>
    </row>
    <row r="189" spans="1:19">
      <c r="A189" s="119"/>
      <c r="E189" s="98">
        <f t="shared" si="21"/>
        <v>188</v>
      </c>
      <c r="F189" s="99"/>
      <c r="K189" s="114">
        <f t="shared" si="28"/>
        <v>8.2647182735730738</v>
      </c>
      <c r="L189" s="115">
        <f t="shared" si="29"/>
        <v>8.313718273573075</v>
      </c>
      <c r="M189" s="98">
        <f t="shared" si="22"/>
        <v>8.2642182735730731</v>
      </c>
      <c r="N189" s="116">
        <f t="shared" si="23"/>
        <v>8.3142182735730756</v>
      </c>
      <c r="O189" s="117">
        <f t="shared" si="24"/>
        <v>8.2892182735730735</v>
      </c>
      <c r="P189" s="98">
        <f t="shared" si="25"/>
        <v>0</v>
      </c>
      <c r="Q189" s="118">
        <f t="shared" si="26"/>
        <v>0</v>
      </c>
      <c r="R189" s="98">
        <f t="shared" si="30"/>
        <v>8</v>
      </c>
      <c r="S189" s="119">
        <f t="shared" si="27"/>
        <v>8</v>
      </c>
    </row>
    <row r="190" spans="1:19">
      <c r="A190" s="119"/>
      <c r="E190" s="98">
        <f t="shared" si="21"/>
        <v>189</v>
      </c>
      <c r="F190" s="99"/>
      <c r="K190" s="114">
        <f t="shared" si="28"/>
        <v>8.3147182735730745</v>
      </c>
      <c r="L190" s="115">
        <f t="shared" si="29"/>
        <v>8.3637182735730757</v>
      </c>
      <c r="M190" s="98">
        <f t="shared" si="22"/>
        <v>8.3142182735730739</v>
      </c>
      <c r="N190" s="116">
        <f t="shared" si="23"/>
        <v>8.3642182735730763</v>
      </c>
      <c r="O190" s="117">
        <f t="shared" si="24"/>
        <v>8.3392182735730742</v>
      </c>
      <c r="P190" s="98">
        <f t="shared" si="25"/>
        <v>0</v>
      </c>
      <c r="Q190" s="118">
        <f t="shared" si="26"/>
        <v>0</v>
      </c>
      <c r="R190" s="98">
        <f t="shared" si="30"/>
        <v>8</v>
      </c>
      <c r="S190" s="119">
        <f t="shared" si="27"/>
        <v>8</v>
      </c>
    </row>
    <row r="191" spans="1:19">
      <c r="A191" s="119"/>
      <c r="E191" s="98">
        <f t="shared" si="21"/>
        <v>190</v>
      </c>
      <c r="F191" s="99"/>
      <c r="K191" s="114">
        <f t="shared" si="28"/>
        <v>8.3647182735730752</v>
      </c>
      <c r="L191" s="115">
        <f t="shared" si="29"/>
        <v>8.4137182735730764</v>
      </c>
      <c r="M191" s="98">
        <f t="shared" si="22"/>
        <v>8.3642182735730746</v>
      </c>
      <c r="N191" s="116">
        <f t="shared" si="23"/>
        <v>8.4142182735730771</v>
      </c>
      <c r="O191" s="117">
        <f t="shared" si="24"/>
        <v>8.3892182735730749</v>
      </c>
      <c r="P191" s="98">
        <f t="shared" si="25"/>
        <v>0</v>
      </c>
      <c r="Q191" s="118">
        <f t="shared" si="26"/>
        <v>0</v>
      </c>
      <c r="R191" s="98">
        <f t="shared" si="30"/>
        <v>8</v>
      </c>
      <c r="S191" s="119">
        <f t="shared" si="27"/>
        <v>8</v>
      </c>
    </row>
    <row r="192" spans="1:19">
      <c r="A192" s="119"/>
      <c r="E192" s="98">
        <f t="shared" si="21"/>
        <v>191</v>
      </c>
      <c r="F192" s="99"/>
      <c r="K192" s="114">
        <f t="shared" si="28"/>
        <v>8.4147182735730759</v>
      </c>
      <c r="L192" s="115">
        <f t="shared" si="29"/>
        <v>8.4637182735730772</v>
      </c>
      <c r="M192" s="98">
        <f t="shared" si="22"/>
        <v>8.4142182735730753</v>
      </c>
      <c r="N192" s="116">
        <f t="shared" si="23"/>
        <v>8.4642182735730778</v>
      </c>
      <c r="O192" s="117">
        <f t="shared" si="24"/>
        <v>8.4392182735730756</v>
      </c>
      <c r="P192" s="98">
        <f t="shared" si="25"/>
        <v>0</v>
      </c>
      <c r="Q192" s="118">
        <f t="shared" si="26"/>
        <v>0</v>
      </c>
      <c r="R192" s="98">
        <f t="shared" si="30"/>
        <v>8</v>
      </c>
      <c r="S192" s="119">
        <f t="shared" si="27"/>
        <v>8</v>
      </c>
    </row>
    <row r="193" spans="1:19">
      <c r="A193" s="119"/>
      <c r="E193" s="98">
        <f t="shared" si="21"/>
        <v>192</v>
      </c>
      <c r="F193" s="99"/>
      <c r="K193" s="114">
        <f t="shared" si="28"/>
        <v>8.4647182735730766</v>
      </c>
      <c r="L193" s="115">
        <f t="shared" si="29"/>
        <v>8.5137182735730779</v>
      </c>
      <c r="M193" s="98">
        <f t="shared" si="22"/>
        <v>8.464218273573076</v>
      </c>
      <c r="N193" s="116">
        <f t="shared" si="23"/>
        <v>8.5142182735730785</v>
      </c>
      <c r="O193" s="117">
        <f t="shared" si="24"/>
        <v>8.4892182735730763</v>
      </c>
      <c r="P193" s="98">
        <f t="shared" si="25"/>
        <v>0</v>
      </c>
      <c r="Q193" s="118">
        <f t="shared" si="26"/>
        <v>0</v>
      </c>
      <c r="R193" s="98">
        <f t="shared" si="30"/>
        <v>8</v>
      </c>
      <c r="S193" s="119">
        <f t="shared" si="27"/>
        <v>8</v>
      </c>
    </row>
    <row r="194" spans="1:19">
      <c r="A194" s="119"/>
      <c r="E194" s="98">
        <f t="shared" si="21"/>
        <v>193</v>
      </c>
      <c r="F194" s="99"/>
      <c r="K194" s="114">
        <f t="shared" si="28"/>
        <v>8.5147182735730773</v>
      </c>
      <c r="L194" s="115">
        <f t="shared" si="29"/>
        <v>8.5637182735730786</v>
      </c>
      <c r="M194" s="98">
        <f t="shared" si="22"/>
        <v>8.5142182735730767</v>
      </c>
      <c r="N194" s="116">
        <f t="shared" si="23"/>
        <v>8.5642182735730792</v>
      </c>
      <c r="O194" s="117">
        <f t="shared" si="24"/>
        <v>8.5392182735730771</v>
      </c>
      <c r="P194" s="98">
        <f t="shared" si="25"/>
        <v>0</v>
      </c>
      <c r="Q194" s="118">
        <f t="shared" si="26"/>
        <v>0</v>
      </c>
      <c r="R194" s="98">
        <f t="shared" si="30"/>
        <v>8</v>
      </c>
      <c r="S194" s="119">
        <f t="shared" si="27"/>
        <v>8</v>
      </c>
    </row>
    <row r="195" spans="1:19">
      <c r="A195" s="119"/>
      <c r="E195" s="98">
        <f t="shared" si="21"/>
        <v>194</v>
      </c>
      <c r="F195" s="99"/>
      <c r="K195" s="114">
        <f t="shared" si="28"/>
        <v>8.564718273573078</v>
      </c>
      <c r="L195" s="115">
        <f t="shared" si="29"/>
        <v>8.6137182735730793</v>
      </c>
      <c r="M195" s="98">
        <f t="shared" si="22"/>
        <v>8.5642182735730774</v>
      </c>
      <c r="N195" s="116">
        <f t="shared" si="23"/>
        <v>8.6142182735730799</v>
      </c>
      <c r="O195" s="117">
        <f t="shared" si="24"/>
        <v>8.5892182735730778</v>
      </c>
      <c r="P195" s="98">
        <f t="shared" si="25"/>
        <v>0</v>
      </c>
      <c r="Q195" s="118">
        <f t="shared" si="26"/>
        <v>0</v>
      </c>
      <c r="R195" s="98">
        <f t="shared" si="30"/>
        <v>8</v>
      </c>
      <c r="S195" s="119">
        <f t="shared" si="27"/>
        <v>8</v>
      </c>
    </row>
    <row r="196" spans="1:19">
      <c r="A196" s="119"/>
      <c r="E196" s="98">
        <f t="shared" ref="E196:E259" si="31">E195+1</f>
        <v>195</v>
      </c>
      <c r="F196" s="99"/>
      <c r="K196" s="114">
        <f t="shared" si="28"/>
        <v>8.6147182735730787</v>
      </c>
      <c r="L196" s="115">
        <f t="shared" si="29"/>
        <v>8.66371827357308</v>
      </c>
      <c r="M196" s="98">
        <f t="shared" si="22"/>
        <v>8.6142182735730781</v>
      </c>
      <c r="N196" s="116">
        <f t="shared" si="23"/>
        <v>8.6642182735730806</v>
      </c>
      <c r="O196" s="117">
        <f t="shared" si="24"/>
        <v>8.6392182735730785</v>
      </c>
      <c r="P196" s="98">
        <f t="shared" si="25"/>
        <v>0</v>
      </c>
      <c r="Q196" s="118">
        <f t="shared" si="26"/>
        <v>0</v>
      </c>
      <c r="R196" s="98">
        <f t="shared" si="30"/>
        <v>8</v>
      </c>
      <c r="S196" s="119">
        <f t="shared" si="27"/>
        <v>8</v>
      </c>
    </row>
    <row r="197" spans="1:19">
      <c r="A197" s="119"/>
      <c r="E197" s="98">
        <f t="shared" si="31"/>
        <v>196</v>
      </c>
      <c r="F197" s="99"/>
      <c r="K197" s="114">
        <f t="shared" si="28"/>
        <v>8.6647182735730794</v>
      </c>
      <c r="L197" s="115">
        <f t="shared" si="29"/>
        <v>8.7137182735730807</v>
      </c>
      <c r="M197" s="98">
        <f t="shared" ref="M197:M260" si="32">K197-5*10^-(D$2+1)</f>
        <v>8.6642182735730788</v>
      </c>
      <c r="N197" s="116">
        <f t="shared" ref="N197:N260" si="33">L197+5*10^-(D$2+1)</f>
        <v>8.7142182735730813</v>
      </c>
      <c r="O197" s="117">
        <f t="shared" ref="O197:O260" si="34">AVERAGE(K197,L197)</f>
        <v>8.6892182735730792</v>
      </c>
      <c r="P197" s="98">
        <f t="shared" ref="P197:P260" si="35">COUNTIFS(A$1:A$5000,"&gt;="&amp;M197,A$1:A$5000,"&lt;="&amp;N197)</f>
        <v>0</v>
      </c>
      <c r="Q197" s="118">
        <f t="shared" ref="Q197:Q260" si="36">P197/D$1</f>
        <v>0</v>
      </c>
      <c r="R197" s="98">
        <f t="shared" si="30"/>
        <v>8</v>
      </c>
      <c r="S197" s="119">
        <f t="shared" ref="S197:S260" si="37">COUNTIF(F$2:F$5000,"&lt;="&amp;M197)</f>
        <v>8</v>
      </c>
    </row>
    <row r="198" spans="1:19">
      <c r="A198" s="119"/>
      <c r="E198" s="98">
        <f t="shared" si="31"/>
        <v>197</v>
      </c>
      <c r="F198" s="99"/>
      <c r="K198" s="114">
        <f t="shared" ref="K198:K261" si="38">L197+10^(-$D$2)</f>
        <v>8.7147182735730802</v>
      </c>
      <c r="L198" s="115">
        <f t="shared" ref="L198:L261" si="39">K198+$I$4-POWER(10,-$D$2)</f>
        <v>8.7637182735730814</v>
      </c>
      <c r="M198" s="98">
        <f t="shared" si="32"/>
        <v>8.7142182735730795</v>
      </c>
      <c r="N198" s="116">
        <f t="shared" si="33"/>
        <v>8.764218273573082</v>
      </c>
      <c r="O198" s="117">
        <f t="shared" si="34"/>
        <v>8.7392182735730799</v>
      </c>
      <c r="P198" s="98">
        <f t="shared" si="35"/>
        <v>0</v>
      </c>
      <c r="Q198" s="118">
        <f t="shared" si="36"/>
        <v>0</v>
      </c>
      <c r="R198" s="98">
        <f t="shared" ref="R198:R261" si="40">+P198+R197</f>
        <v>8</v>
      </c>
      <c r="S198" s="119">
        <f t="shared" si="37"/>
        <v>8</v>
      </c>
    </row>
    <row r="199" spans="1:19">
      <c r="A199" s="119"/>
      <c r="E199" s="98">
        <f t="shared" si="31"/>
        <v>198</v>
      </c>
      <c r="F199" s="99"/>
      <c r="K199" s="114">
        <f t="shared" si="38"/>
        <v>8.7647182735730809</v>
      </c>
      <c r="L199" s="115">
        <f t="shared" si="39"/>
        <v>8.8137182735730821</v>
      </c>
      <c r="M199" s="98">
        <f t="shared" si="32"/>
        <v>8.7642182735730803</v>
      </c>
      <c r="N199" s="116">
        <f t="shared" si="33"/>
        <v>8.8142182735730827</v>
      </c>
      <c r="O199" s="117">
        <f t="shared" si="34"/>
        <v>8.7892182735730806</v>
      </c>
      <c r="P199" s="98">
        <f t="shared" si="35"/>
        <v>0</v>
      </c>
      <c r="Q199" s="118">
        <f t="shared" si="36"/>
        <v>0</v>
      </c>
      <c r="R199" s="98">
        <f t="shared" si="40"/>
        <v>8</v>
      </c>
      <c r="S199" s="119">
        <f t="shared" si="37"/>
        <v>8</v>
      </c>
    </row>
    <row r="200" spans="1:19">
      <c r="A200" s="119"/>
      <c r="E200" s="98">
        <f t="shared" si="31"/>
        <v>199</v>
      </c>
      <c r="F200" s="99"/>
      <c r="K200" s="114">
        <f t="shared" si="38"/>
        <v>8.8147182735730816</v>
      </c>
      <c r="L200" s="115">
        <f t="shared" si="39"/>
        <v>8.8637182735730828</v>
      </c>
      <c r="M200" s="98">
        <f t="shared" si="32"/>
        <v>8.814218273573081</v>
      </c>
      <c r="N200" s="116">
        <f t="shared" si="33"/>
        <v>8.8642182735730835</v>
      </c>
      <c r="O200" s="117">
        <f t="shared" si="34"/>
        <v>8.8392182735730813</v>
      </c>
      <c r="P200" s="98">
        <f t="shared" si="35"/>
        <v>0</v>
      </c>
      <c r="Q200" s="118">
        <f t="shared" si="36"/>
        <v>0</v>
      </c>
      <c r="R200" s="98">
        <f t="shared" si="40"/>
        <v>8</v>
      </c>
      <c r="S200" s="119">
        <f t="shared" si="37"/>
        <v>8</v>
      </c>
    </row>
    <row r="201" spans="1:19">
      <c r="A201" s="119"/>
      <c r="E201" s="98">
        <f t="shared" si="31"/>
        <v>200</v>
      </c>
      <c r="F201" s="99"/>
      <c r="K201" s="114">
        <f t="shared" si="38"/>
        <v>8.8647182735730823</v>
      </c>
      <c r="L201" s="115">
        <f t="shared" si="39"/>
        <v>8.9137182735730836</v>
      </c>
      <c r="M201" s="98">
        <f t="shared" si="32"/>
        <v>8.8642182735730817</v>
      </c>
      <c r="N201" s="116">
        <f t="shared" si="33"/>
        <v>8.9142182735730842</v>
      </c>
      <c r="O201" s="117">
        <f t="shared" si="34"/>
        <v>8.889218273573082</v>
      </c>
      <c r="P201" s="98">
        <f t="shared" si="35"/>
        <v>0</v>
      </c>
      <c r="Q201" s="118">
        <f t="shared" si="36"/>
        <v>0</v>
      </c>
      <c r="R201" s="98">
        <f t="shared" si="40"/>
        <v>8</v>
      </c>
      <c r="S201" s="119">
        <f t="shared" si="37"/>
        <v>8</v>
      </c>
    </row>
    <row r="202" spans="1:19">
      <c r="A202" s="119"/>
      <c r="E202" s="98">
        <f t="shared" si="31"/>
        <v>201</v>
      </c>
      <c r="F202" s="99"/>
      <c r="K202" s="114">
        <f t="shared" si="38"/>
        <v>8.914718273573083</v>
      </c>
      <c r="L202" s="115">
        <f t="shared" si="39"/>
        <v>8.9637182735730843</v>
      </c>
      <c r="M202" s="98">
        <f t="shared" si="32"/>
        <v>8.9142182735730824</v>
      </c>
      <c r="N202" s="116">
        <f t="shared" si="33"/>
        <v>8.9642182735730849</v>
      </c>
      <c r="O202" s="117">
        <f t="shared" si="34"/>
        <v>8.9392182735730827</v>
      </c>
      <c r="P202" s="98">
        <f t="shared" si="35"/>
        <v>0</v>
      </c>
      <c r="Q202" s="118">
        <f t="shared" si="36"/>
        <v>0</v>
      </c>
      <c r="R202" s="98">
        <f t="shared" si="40"/>
        <v>8</v>
      </c>
      <c r="S202" s="119">
        <f t="shared" si="37"/>
        <v>8</v>
      </c>
    </row>
    <row r="203" spans="1:19">
      <c r="A203" s="119"/>
      <c r="E203" s="98">
        <f t="shared" si="31"/>
        <v>202</v>
      </c>
      <c r="F203" s="99"/>
      <c r="K203" s="114">
        <f t="shared" si="38"/>
        <v>8.9647182735730837</v>
      </c>
      <c r="L203" s="115">
        <f t="shared" si="39"/>
        <v>9.013718273573085</v>
      </c>
      <c r="M203" s="98">
        <f t="shared" si="32"/>
        <v>8.9642182735730831</v>
      </c>
      <c r="N203" s="116">
        <f t="shared" si="33"/>
        <v>9.0142182735730856</v>
      </c>
      <c r="O203" s="117">
        <f t="shared" si="34"/>
        <v>8.9892182735730835</v>
      </c>
      <c r="P203" s="98">
        <f t="shared" si="35"/>
        <v>0</v>
      </c>
      <c r="Q203" s="118">
        <f t="shared" si="36"/>
        <v>0</v>
      </c>
      <c r="R203" s="98">
        <f t="shared" si="40"/>
        <v>8</v>
      </c>
      <c r="S203" s="119">
        <f t="shared" si="37"/>
        <v>8</v>
      </c>
    </row>
    <row r="204" spans="1:19">
      <c r="A204" s="119"/>
      <c r="E204" s="98">
        <f t="shared" si="31"/>
        <v>203</v>
      </c>
      <c r="F204" s="99"/>
      <c r="K204" s="114">
        <f t="shared" si="38"/>
        <v>9.0147182735730844</v>
      </c>
      <c r="L204" s="115">
        <f t="shared" si="39"/>
        <v>9.0637182735730857</v>
      </c>
      <c r="M204" s="98">
        <f t="shared" si="32"/>
        <v>9.0142182735730838</v>
      </c>
      <c r="N204" s="116">
        <f t="shared" si="33"/>
        <v>9.0642182735730863</v>
      </c>
      <c r="O204" s="117">
        <f t="shared" si="34"/>
        <v>9.0392182735730842</v>
      </c>
      <c r="P204" s="98">
        <f t="shared" si="35"/>
        <v>0</v>
      </c>
      <c r="Q204" s="118">
        <f t="shared" si="36"/>
        <v>0</v>
      </c>
      <c r="R204" s="98">
        <f t="shared" si="40"/>
        <v>8</v>
      </c>
      <c r="S204" s="119">
        <f t="shared" si="37"/>
        <v>8</v>
      </c>
    </row>
    <row r="205" spans="1:19">
      <c r="A205" s="119"/>
      <c r="E205" s="98">
        <f t="shared" si="31"/>
        <v>204</v>
      </c>
      <c r="F205" s="99"/>
      <c r="K205" s="114">
        <f t="shared" si="38"/>
        <v>9.0647182735730851</v>
      </c>
      <c r="L205" s="115">
        <f t="shared" si="39"/>
        <v>9.1137182735730864</v>
      </c>
      <c r="M205" s="98">
        <f t="shared" si="32"/>
        <v>9.0642182735730845</v>
      </c>
      <c r="N205" s="116">
        <f t="shared" si="33"/>
        <v>9.114218273573087</v>
      </c>
      <c r="O205" s="117">
        <f t="shared" si="34"/>
        <v>9.0892182735730849</v>
      </c>
      <c r="P205" s="98">
        <f t="shared" si="35"/>
        <v>0</v>
      </c>
      <c r="Q205" s="118">
        <f t="shared" si="36"/>
        <v>0</v>
      </c>
      <c r="R205" s="98">
        <f t="shared" si="40"/>
        <v>8</v>
      </c>
      <c r="S205" s="119">
        <f t="shared" si="37"/>
        <v>8</v>
      </c>
    </row>
    <row r="206" spans="1:19">
      <c r="A206" s="119"/>
      <c r="E206" s="98">
        <f t="shared" si="31"/>
        <v>205</v>
      </c>
      <c r="F206" s="99"/>
      <c r="K206" s="114">
        <f t="shared" si="38"/>
        <v>9.1147182735730858</v>
      </c>
      <c r="L206" s="115">
        <f t="shared" si="39"/>
        <v>9.1637182735730871</v>
      </c>
      <c r="M206" s="98">
        <f t="shared" si="32"/>
        <v>9.1142182735730852</v>
      </c>
      <c r="N206" s="116">
        <f t="shared" si="33"/>
        <v>9.1642182735730877</v>
      </c>
      <c r="O206" s="117">
        <f t="shared" si="34"/>
        <v>9.1392182735730856</v>
      </c>
      <c r="P206" s="98">
        <f t="shared" si="35"/>
        <v>0</v>
      </c>
      <c r="Q206" s="118">
        <f t="shared" si="36"/>
        <v>0</v>
      </c>
      <c r="R206" s="98">
        <f t="shared" si="40"/>
        <v>8</v>
      </c>
      <c r="S206" s="119">
        <f t="shared" si="37"/>
        <v>8</v>
      </c>
    </row>
    <row r="207" spans="1:19">
      <c r="A207" s="119"/>
      <c r="E207" s="98">
        <f t="shared" si="31"/>
        <v>206</v>
      </c>
      <c r="F207" s="99"/>
      <c r="K207" s="114">
        <f t="shared" si="38"/>
        <v>9.1647182735730865</v>
      </c>
      <c r="L207" s="115">
        <f t="shared" si="39"/>
        <v>9.2137182735730878</v>
      </c>
      <c r="M207" s="98">
        <f t="shared" si="32"/>
        <v>9.1642182735730859</v>
      </c>
      <c r="N207" s="116">
        <f t="shared" si="33"/>
        <v>9.2142182735730884</v>
      </c>
      <c r="O207" s="117">
        <f t="shared" si="34"/>
        <v>9.1892182735730863</v>
      </c>
      <c r="P207" s="98">
        <f t="shared" si="35"/>
        <v>0</v>
      </c>
      <c r="Q207" s="118">
        <f t="shared" si="36"/>
        <v>0</v>
      </c>
      <c r="R207" s="98">
        <f t="shared" si="40"/>
        <v>8</v>
      </c>
      <c r="S207" s="119">
        <f t="shared" si="37"/>
        <v>8</v>
      </c>
    </row>
    <row r="208" spans="1:19">
      <c r="A208" s="119"/>
      <c r="E208" s="98">
        <f t="shared" si="31"/>
        <v>207</v>
      </c>
      <c r="F208" s="99"/>
      <c r="K208" s="114">
        <f t="shared" si="38"/>
        <v>9.2147182735730873</v>
      </c>
      <c r="L208" s="115">
        <f t="shared" si="39"/>
        <v>9.2637182735730885</v>
      </c>
      <c r="M208" s="98">
        <f t="shared" si="32"/>
        <v>9.2142182735730866</v>
      </c>
      <c r="N208" s="116">
        <f t="shared" si="33"/>
        <v>9.2642182735730891</v>
      </c>
      <c r="O208" s="117">
        <f t="shared" si="34"/>
        <v>9.239218273573087</v>
      </c>
      <c r="P208" s="98">
        <f t="shared" si="35"/>
        <v>0</v>
      </c>
      <c r="Q208" s="118">
        <f t="shared" si="36"/>
        <v>0</v>
      </c>
      <c r="R208" s="98">
        <f t="shared" si="40"/>
        <v>8</v>
      </c>
      <c r="S208" s="119">
        <f t="shared" si="37"/>
        <v>8</v>
      </c>
    </row>
    <row r="209" spans="1:19">
      <c r="A209" s="119"/>
      <c r="E209" s="98">
        <f t="shared" si="31"/>
        <v>208</v>
      </c>
      <c r="F209" s="99"/>
      <c r="K209" s="114">
        <f t="shared" si="38"/>
        <v>9.264718273573088</v>
      </c>
      <c r="L209" s="115">
        <f t="shared" si="39"/>
        <v>9.3137182735730892</v>
      </c>
      <c r="M209" s="98">
        <f t="shared" si="32"/>
        <v>9.2642182735730874</v>
      </c>
      <c r="N209" s="116">
        <f t="shared" si="33"/>
        <v>9.3142182735730898</v>
      </c>
      <c r="O209" s="117">
        <f t="shared" si="34"/>
        <v>9.2892182735730877</v>
      </c>
      <c r="P209" s="98">
        <f t="shared" si="35"/>
        <v>0</v>
      </c>
      <c r="Q209" s="118">
        <f t="shared" si="36"/>
        <v>0</v>
      </c>
      <c r="R209" s="98">
        <f t="shared" si="40"/>
        <v>8</v>
      </c>
      <c r="S209" s="119">
        <f t="shared" si="37"/>
        <v>8</v>
      </c>
    </row>
    <row r="210" spans="1:19">
      <c r="A210" s="119"/>
      <c r="E210" s="98">
        <f t="shared" si="31"/>
        <v>209</v>
      </c>
      <c r="F210" s="99"/>
      <c r="K210" s="114">
        <f t="shared" si="38"/>
        <v>9.3147182735730887</v>
      </c>
      <c r="L210" s="115">
        <f t="shared" si="39"/>
        <v>9.3637182735730899</v>
      </c>
      <c r="M210" s="98">
        <f t="shared" si="32"/>
        <v>9.3142182735730881</v>
      </c>
      <c r="N210" s="116">
        <f t="shared" si="33"/>
        <v>9.3642182735730906</v>
      </c>
      <c r="O210" s="117">
        <f t="shared" si="34"/>
        <v>9.3392182735730884</v>
      </c>
      <c r="P210" s="98">
        <f t="shared" si="35"/>
        <v>0</v>
      </c>
      <c r="Q210" s="118">
        <f t="shared" si="36"/>
        <v>0</v>
      </c>
      <c r="R210" s="98">
        <f t="shared" si="40"/>
        <v>8</v>
      </c>
      <c r="S210" s="119">
        <f t="shared" si="37"/>
        <v>8</v>
      </c>
    </row>
    <row r="211" spans="1:19">
      <c r="A211" s="119"/>
      <c r="E211" s="98">
        <f t="shared" si="31"/>
        <v>210</v>
      </c>
      <c r="F211" s="99"/>
      <c r="K211" s="114">
        <f t="shared" si="38"/>
        <v>9.3647182735730894</v>
      </c>
      <c r="L211" s="115">
        <f t="shared" si="39"/>
        <v>9.4137182735730907</v>
      </c>
      <c r="M211" s="98">
        <f t="shared" si="32"/>
        <v>9.3642182735730888</v>
      </c>
      <c r="N211" s="116">
        <f t="shared" si="33"/>
        <v>9.4142182735730913</v>
      </c>
      <c r="O211" s="117">
        <f t="shared" si="34"/>
        <v>9.3892182735730891</v>
      </c>
      <c r="P211" s="98">
        <f t="shared" si="35"/>
        <v>0</v>
      </c>
      <c r="Q211" s="118">
        <f t="shared" si="36"/>
        <v>0</v>
      </c>
      <c r="R211" s="98">
        <f t="shared" si="40"/>
        <v>8</v>
      </c>
      <c r="S211" s="119">
        <f t="shared" si="37"/>
        <v>8</v>
      </c>
    </row>
    <row r="212" spans="1:19">
      <c r="A212" s="119"/>
      <c r="E212" s="98">
        <f t="shared" si="31"/>
        <v>211</v>
      </c>
      <c r="F212" s="99"/>
      <c r="K212" s="114">
        <f t="shared" si="38"/>
        <v>9.4147182735730901</v>
      </c>
      <c r="L212" s="115">
        <f t="shared" si="39"/>
        <v>9.4637182735730914</v>
      </c>
      <c r="M212" s="98">
        <f t="shared" si="32"/>
        <v>9.4142182735730895</v>
      </c>
      <c r="N212" s="116">
        <f t="shared" si="33"/>
        <v>9.464218273573092</v>
      </c>
      <c r="O212" s="117">
        <f t="shared" si="34"/>
        <v>9.4392182735730898</v>
      </c>
      <c r="P212" s="98">
        <f t="shared" si="35"/>
        <v>0</v>
      </c>
      <c r="Q212" s="118">
        <f t="shared" si="36"/>
        <v>0</v>
      </c>
      <c r="R212" s="98">
        <f t="shared" si="40"/>
        <v>8</v>
      </c>
      <c r="S212" s="119">
        <f t="shared" si="37"/>
        <v>8</v>
      </c>
    </row>
    <row r="213" spans="1:19">
      <c r="A213" s="119"/>
      <c r="E213" s="98">
        <f t="shared" si="31"/>
        <v>212</v>
      </c>
      <c r="F213" s="99"/>
      <c r="K213" s="114">
        <f t="shared" si="38"/>
        <v>9.4647182735730908</v>
      </c>
      <c r="L213" s="115">
        <f t="shared" si="39"/>
        <v>9.5137182735730921</v>
      </c>
      <c r="M213" s="98">
        <f t="shared" si="32"/>
        <v>9.4642182735730902</v>
      </c>
      <c r="N213" s="116">
        <f t="shared" si="33"/>
        <v>9.5142182735730927</v>
      </c>
      <c r="O213" s="117">
        <f t="shared" si="34"/>
        <v>9.4892182735730906</v>
      </c>
      <c r="P213" s="98">
        <f t="shared" si="35"/>
        <v>0</v>
      </c>
      <c r="Q213" s="118">
        <f t="shared" si="36"/>
        <v>0</v>
      </c>
      <c r="R213" s="98">
        <f t="shared" si="40"/>
        <v>8</v>
      </c>
      <c r="S213" s="119">
        <f t="shared" si="37"/>
        <v>8</v>
      </c>
    </row>
    <row r="214" spans="1:19">
      <c r="A214" s="119"/>
      <c r="E214" s="98">
        <f t="shared" si="31"/>
        <v>213</v>
      </c>
      <c r="F214" s="99"/>
      <c r="K214" s="114">
        <f t="shared" si="38"/>
        <v>9.5147182735730915</v>
      </c>
      <c r="L214" s="115">
        <f t="shared" si="39"/>
        <v>9.5637182735730928</v>
      </c>
      <c r="M214" s="98">
        <f t="shared" si="32"/>
        <v>9.5142182735730909</v>
      </c>
      <c r="N214" s="116">
        <f t="shared" si="33"/>
        <v>9.5642182735730934</v>
      </c>
      <c r="O214" s="117">
        <f t="shared" si="34"/>
        <v>9.5392182735730913</v>
      </c>
      <c r="P214" s="98">
        <f t="shared" si="35"/>
        <v>0</v>
      </c>
      <c r="Q214" s="118">
        <f t="shared" si="36"/>
        <v>0</v>
      </c>
      <c r="R214" s="98">
        <f t="shared" si="40"/>
        <v>8</v>
      </c>
      <c r="S214" s="119">
        <f t="shared" si="37"/>
        <v>8</v>
      </c>
    </row>
    <row r="215" spans="1:19">
      <c r="A215" s="119"/>
      <c r="E215" s="98">
        <f t="shared" si="31"/>
        <v>214</v>
      </c>
      <c r="F215" s="99"/>
      <c r="K215" s="114">
        <f t="shared" si="38"/>
        <v>9.5647182735730922</v>
      </c>
      <c r="L215" s="115">
        <f t="shared" si="39"/>
        <v>9.6137182735730935</v>
      </c>
      <c r="M215" s="98">
        <f t="shared" si="32"/>
        <v>9.5642182735730916</v>
      </c>
      <c r="N215" s="116">
        <f t="shared" si="33"/>
        <v>9.6142182735730941</v>
      </c>
      <c r="O215" s="117">
        <f t="shared" si="34"/>
        <v>9.589218273573092</v>
      </c>
      <c r="P215" s="98">
        <f t="shared" si="35"/>
        <v>0</v>
      </c>
      <c r="Q215" s="118">
        <f t="shared" si="36"/>
        <v>0</v>
      </c>
      <c r="R215" s="98">
        <f t="shared" si="40"/>
        <v>8</v>
      </c>
      <c r="S215" s="119">
        <f t="shared" si="37"/>
        <v>8</v>
      </c>
    </row>
    <row r="216" spans="1:19">
      <c r="A216" s="119"/>
      <c r="E216" s="98">
        <f t="shared" si="31"/>
        <v>215</v>
      </c>
      <c r="F216" s="99"/>
      <c r="K216" s="114">
        <f t="shared" si="38"/>
        <v>9.6147182735730929</v>
      </c>
      <c r="L216" s="115">
        <f t="shared" si="39"/>
        <v>9.6637182735730942</v>
      </c>
      <c r="M216" s="98">
        <f t="shared" si="32"/>
        <v>9.6142182735730923</v>
      </c>
      <c r="N216" s="116">
        <f t="shared" si="33"/>
        <v>9.6642182735730948</v>
      </c>
      <c r="O216" s="117">
        <f t="shared" si="34"/>
        <v>9.6392182735730927</v>
      </c>
      <c r="P216" s="98">
        <f t="shared" si="35"/>
        <v>0</v>
      </c>
      <c r="Q216" s="118">
        <f t="shared" si="36"/>
        <v>0</v>
      </c>
      <c r="R216" s="98">
        <f t="shared" si="40"/>
        <v>8</v>
      </c>
      <c r="S216" s="119">
        <f t="shared" si="37"/>
        <v>8</v>
      </c>
    </row>
    <row r="217" spans="1:19">
      <c r="A217" s="119"/>
      <c r="E217" s="98">
        <f t="shared" si="31"/>
        <v>216</v>
      </c>
      <c r="F217" s="99"/>
      <c r="K217" s="114">
        <f t="shared" si="38"/>
        <v>9.6647182735730937</v>
      </c>
      <c r="L217" s="115">
        <f t="shared" si="39"/>
        <v>9.7137182735730949</v>
      </c>
      <c r="M217" s="98">
        <f t="shared" si="32"/>
        <v>9.664218273573093</v>
      </c>
      <c r="N217" s="116">
        <f t="shared" si="33"/>
        <v>9.7142182735730955</v>
      </c>
      <c r="O217" s="117">
        <f t="shared" si="34"/>
        <v>9.6892182735730934</v>
      </c>
      <c r="P217" s="98">
        <f t="shared" si="35"/>
        <v>0</v>
      </c>
      <c r="Q217" s="118">
        <f t="shared" si="36"/>
        <v>0</v>
      </c>
      <c r="R217" s="98">
        <f t="shared" si="40"/>
        <v>8</v>
      </c>
      <c r="S217" s="119">
        <f t="shared" si="37"/>
        <v>8</v>
      </c>
    </row>
    <row r="218" spans="1:19">
      <c r="A218" s="119"/>
      <c r="E218" s="98">
        <f t="shared" si="31"/>
        <v>217</v>
      </c>
      <c r="F218" s="99"/>
      <c r="K218" s="114">
        <f t="shared" si="38"/>
        <v>9.7147182735730944</v>
      </c>
      <c r="L218" s="115">
        <f t="shared" si="39"/>
        <v>9.7637182735730956</v>
      </c>
      <c r="M218" s="98">
        <f t="shared" si="32"/>
        <v>9.7142182735730938</v>
      </c>
      <c r="N218" s="116">
        <f t="shared" si="33"/>
        <v>9.7642182735730962</v>
      </c>
      <c r="O218" s="117">
        <f t="shared" si="34"/>
        <v>9.7392182735730941</v>
      </c>
      <c r="P218" s="98">
        <f t="shared" si="35"/>
        <v>0</v>
      </c>
      <c r="Q218" s="118">
        <f t="shared" si="36"/>
        <v>0</v>
      </c>
      <c r="R218" s="98">
        <f t="shared" si="40"/>
        <v>8</v>
      </c>
      <c r="S218" s="119">
        <f t="shared" si="37"/>
        <v>8</v>
      </c>
    </row>
    <row r="219" spans="1:19">
      <c r="A219" s="119"/>
      <c r="E219" s="98">
        <f t="shared" si="31"/>
        <v>218</v>
      </c>
      <c r="F219" s="99"/>
      <c r="K219" s="114">
        <f t="shared" si="38"/>
        <v>9.7647182735730951</v>
      </c>
      <c r="L219" s="115">
        <f t="shared" si="39"/>
        <v>9.8137182735730963</v>
      </c>
      <c r="M219" s="98">
        <f t="shared" si="32"/>
        <v>9.7642182735730945</v>
      </c>
      <c r="N219" s="116">
        <f t="shared" si="33"/>
        <v>9.814218273573097</v>
      </c>
      <c r="O219" s="117">
        <f t="shared" si="34"/>
        <v>9.7892182735730948</v>
      </c>
      <c r="P219" s="98">
        <f t="shared" si="35"/>
        <v>0</v>
      </c>
      <c r="Q219" s="118">
        <f t="shared" si="36"/>
        <v>0</v>
      </c>
      <c r="R219" s="98">
        <f t="shared" si="40"/>
        <v>8</v>
      </c>
      <c r="S219" s="119">
        <f t="shared" si="37"/>
        <v>8</v>
      </c>
    </row>
    <row r="220" spans="1:19">
      <c r="A220" s="119"/>
      <c r="E220" s="98">
        <f t="shared" si="31"/>
        <v>219</v>
      </c>
      <c r="F220" s="99"/>
      <c r="K220" s="114">
        <f t="shared" si="38"/>
        <v>9.8147182735730958</v>
      </c>
      <c r="L220" s="115">
        <f t="shared" si="39"/>
        <v>9.8637182735730971</v>
      </c>
      <c r="M220" s="98">
        <f t="shared" si="32"/>
        <v>9.8142182735730952</v>
      </c>
      <c r="N220" s="116">
        <f t="shared" si="33"/>
        <v>9.8642182735730977</v>
      </c>
      <c r="O220" s="117">
        <f t="shared" si="34"/>
        <v>9.8392182735730955</v>
      </c>
      <c r="P220" s="98">
        <f t="shared" si="35"/>
        <v>0</v>
      </c>
      <c r="Q220" s="118">
        <f t="shared" si="36"/>
        <v>0</v>
      </c>
      <c r="R220" s="98">
        <f t="shared" si="40"/>
        <v>8</v>
      </c>
      <c r="S220" s="119">
        <f t="shared" si="37"/>
        <v>8</v>
      </c>
    </row>
    <row r="221" spans="1:19">
      <c r="A221" s="119"/>
      <c r="E221" s="98">
        <f t="shared" si="31"/>
        <v>220</v>
      </c>
      <c r="F221" s="99"/>
      <c r="K221" s="114">
        <f t="shared" si="38"/>
        <v>9.8647182735730965</v>
      </c>
      <c r="L221" s="115">
        <f t="shared" si="39"/>
        <v>9.9137182735730978</v>
      </c>
      <c r="M221" s="98">
        <f t="shared" si="32"/>
        <v>9.8642182735730959</v>
      </c>
      <c r="N221" s="116">
        <f t="shared" si="33"/>
        <v>9.9142182735730984</v>
      </c>
      <c r="O221" s="117">
        <f t="shared" si="34"/>
        <v>9.8892182735730962</v>
      </c>
      <c r="P221" s="98">
        <f t="shared" si="35"/>
        <v>0</v>
      </c>
      <c r="Q221" s="118">
        <f t="shared" si="36"/>
        <v>0</v>
      </c>
      <c r="R221" s="98">
        <f t="shared" si="40"/>
        <v>8</v>
      </c>
      <c r="S221" s="119">
        <f t="shared" si="37"/>
        <v>8</v>
      </c>
    </row>
    <row r="222" spans="1:19">
      <c r="A222" s="119"/>
      <c r="E222" s="98">
        <f t="shared" si="31"/>
        <v>221</v>
      </c>
      <c r="F222" s="99"/>
      <c r="K222" s="114">
        <f t="shared" si="38"/>
        <v>9.9147182735730972</v>
      </c>
      <c r="L222" s="115">
        <f t="shared" si="39"/>
        <v>9.9637182735730985</v>
      </c>
      <c r="M222" s="98">
        <f t="shared" si="32"/>
        <v>9.9142182735730966</v>
      </c>
      <c r="N222" s="116">
        <f t="shared" si="33"/>
        <v>9.9642182735730991</v>
      </c>
      <c r="O222" s="117">
        <f t="shared" si="34"/>
        <v>9.939218273573097</v>
      </c>
      <c r="P222" s="98">
        <f t="shared" si="35"/>
        <v>0</v>
      </c>
      <c r="Q222" s="118">
        <f t="shared" si="36"/>
        <v>0</v>
      </c>
      <c r="R222" s="98">
        <f t="shared" si="40"/>
        <v>8</v>
      </c>
      <c r="S222" s="119">
        <f t="shared" si="37"/>
        <v>8</v>
      </c>
    </row>
    <row r="223" spans="1:19">
      <c r="A223" s="119"/>
      <c r="E223" s="98">
        <f t="shared" si="31"/>
        <v>222</v>
      </c>
      <c r="F223" s="99"/>
      <c r="K223" s="114">
        <f t="shared" si="38"/>
        <v>9.9647182735730979</v>
      </c>
      <c r="L223" s="115">
        <f t="shared" si="39"/>
        <v>10.013718273573099</v>
      </c>
      <c r="M223" s="98">
        <f t="shared" si="32"/>
        <v>9.9642182735730973</v>
      </c>
      <c r="N223" s="116">
        <f t="shared" si="33"/>
        <v>10.0142182735731</v>
      </c>
      <c r="O223" s="117">
        <f t="shared" si="34"/>
        <v>9.9892182735730977</v>
      </c>
      <c r="P223" s="98">
        <f t="shared" si="35"/>
        <v>0</v>
      </c>
      <c r="Q223" s="118">
        <f t="shared" si="36"/>
        <v>0</v>
      </c>
      <c r="R223" s="98">
        <f t="shared" si="40"/>
        <v>8</v>
      </c>
      <c r="S223" s="119">
        <f t="shared" si="37"/>
        <v>8</v>
      </c>
    </row>
    <row r="224" spans="1:19">
      <c r="A224" s="119"/>
      <c r="E224" s="98">
        <f t="shared" si="31"/>
        <v>223</v>
      </c>
      <c r="F224" s="99"/>
      <c r="K224" s="114">
        <f t="shared" si="38"/>
        <v>10.014718273573099</v>
      </c>
      <c r="L224" s="115">
        <f t="shared" si="39"/>
        <v>10.0637182735731</v>
      </c>
      <c r="M224" s="98">
        <f t="shared" si="32"/>
        <v>10.014218273573098</v>
      </c>
      <c r="N224" s="116">
        <f t="shared" si="33"/>
        <v>10.064218273573101</v>
      </c>
      <c r="O224" s="117">
        <f t="shared" si="34"/>
        <v>10.039218273573098</v>
      </c>
      <c r="P224" s="98">
        <f t="shared" si="35"/>
        <v>0</v>
      </c>
      <c r="Q224" s="118">
        <f t="shared" si="36"/>
        <v>0</v>
      </c>
      <c r="R224" s="98">
        <f t="shared" si="40"/>
        <v>8</v>
      </c>
      <c r="S224" s="119">
        <f t="shared" si="37"/>
        <v>8</v>
      </c>
    </row>
    <row r="225" spans="1:19">
      <c r="A225" s="119"/>
      <c r="E225" s="98">
        <f t="shared" si="31"/>
        <v>224</v>
      </c>
      <c r="F225" s="99"/>
      <c r="K225" s="114">
        <f t="shared" si="38"/>
        <v>10.064718273573099</v>
      </c>
      <c r="L225" s="115">
        <f t="shared" si="39"/>
        <v>10.113718273573101</v>
      </c>
      <c r="M225" s="98">
        <f t="shared" si="32"/>
        <v>10.064218273573099</v>
      </c>
      <c r="N225" s="116">
        <f t="shared" si="33"/>
        <v>10.114218273573101</v>
      </c>
      <c r="O225" s="117">
        <f t="shared" si="34"/>
        <v>10.089218273573099</v>
      </c>
      <c r="P225" s="98">
        <f t="shared" si="35"/>
        <v>0</v>
      </c>
      <c r="Q225" s="118">
        <f t="shared" si="36"/>
        <v>0</v>
      </c>
      <c r="R225" s="98">
        <f t="shared" si="40"/>
        <v>8</v>
      </c>
      <c r="S225" s="119">
        <f t="shared" si="37"/>
        <v>8</v>
      </c>
    </row>
    <row r="226" spans="1:19">
      <c r="A226" s="119"/>
      <c r="E226" s="98">
        <f t="shared" si="31"/>
        <v>225</v>
      </c>
      <c r="F226" s="99"/>
      <c r="K226" s="114">
        <f t="shared" si="38"/>
        <v>10.1147182735731</v>
      </c>
      <c r="L226" s="115">
        <f t="shared" si="39"/>
        <v>10.163718273573101</v>
      </c>
      <c r="M226" s="98">
        <f t="shared" si="32"/>
        <v>10.114218273573099</v>
      </c>
      <c r="N226" s="116">
        <f t="shared" si="33"/>
        <v>10.164218273573102</v>
      </c>
      <c r="O226" s="117">
        <f t="shared" si="34"/>
        <v>10.1392182735731</v>
      </c>
      <c r="P226" s="98">
        <f t="shared" si="35"/>
        <v>0</v>
      </c>
      <c r="Q226" s="118">
        <f t="shared" si="36"/>
        <v>0</v>
      </c>
      <c r="R226" s="98">
        <f t="shared" si="40"/>
        <v>8</v>
      </c>
      <c r="S226" s="119">
        <f t="shared" si="37"/>
        <v>8</v>
      </c>
    </row>
    <row r="227" spans="1:19">
      <c r="A227" s="119"/>
      <c r="E227" s="98">
        <f t="shared" si="31"/>
        <v>226</v>
      </c>
      <c r="F227" s="99"/>
      <c r="K227" s="114">
        <f t="shared" si="38"/>
        <v>10.164718273573101</v>
      </c>
      <c r="L227" s="115">
        <f t="shared" si="39"/>
        <v>10.213718273573102</v>
      </c>
      <c r="M227" s="98">
        <f t="shared" si="32"/>
        <v>10.1642182735731</v>
      </c>
      <c r="N227" s="116">
        <f t="shared" si="33"/>
        <v>10.214218273573103</v>
      </c>
      <c r="O227" s="117">
        <f t="shared" si="34"/>
        <v>10.189218273573101</v>
      </c>
      <c r="P227" s="98">
        <f t="shared" si="35"/>
        <v>0</v>
      </c>
      <c r="Q227" s="118">
        <f t="shared" si="36"/>
        <v>0</v>
      </c>
      <c r="R227" s="98">
        <f t="shared" si="40"/>
        <v>8</v>
      </c>
      <c r="S227" s="119">
        <f t="shared" si="37"/>
        <v>8</v>
      </c>
    </row>
    <row r="228" spans="1:19">
      <c r="A228" s="119"/>
      <c r="E228" s="98">
        <f t="shared" si="31"/>
        <v>227</v>
      </c>
      <c r="F228" s="99"/>
      <c r="K228" s="114">
        <f t="shared" si="38"/>
        <v>10.214718273573101</v>
      </c>
      <c r="L228" s="115">
        <f t="shared" si="39"/>
        <v>10.263718273573103</v>
      </c>
      <c r="M228" s="98">
        <f t="shared" si="32"/>
        <v>10.214218273573101</v>
      </c>
      <c r="N228" s="116">
        <f t="shared" si="33"/>
        <v>10.264218273573103</v>
      </c>
      <c r="O228" s="117">
        <f t="shared" si="34"/>
        <v>10.239218273573101</v>
      </c>
      <c r="P228" s="98">
        <f t="shared" si="35"/>
        <v>0</v>
      </c>
      <c r="Q228" s="118">
        <f t="shared" si="36"/>
        <v>0</v>
      </c>
      <c r="R228" s="98">
        <f t="shared" si="40"/>
        <v>8</v>
      </c>
      <c r="S228" s="119">
        <f t="shared" si="37"/>
        <v>8</v>
      </c>
    </row>
    <row r="229" spans="1:19">
      <c r="A229" s="119"/>
      <c r="E229" s="98">
        <f t="shared" si="31"/>
        <v>228</v>
      </c>
      <c r="F229" s="99"/>
      <c r="K229" s="114">
        <f t="shared" si="38"/>
        <v>10.264718273573102</v>
      </c>
      <c r="L229" s="115">
        <f t="shared" si="39"/>
        <v>10.313718273573103</v>
      </c>
      <c r="M229" s="98">
        <f t="shared" si="32"/>
        <v>10.264218273573102</v>
      </c>
      <c r="N229" s="116">
        <f t="shared" si="33"/>
        <v>10.314218273573104</v>
      </c>
      <c r="O229" s="117">
        <f t="shared" si="34"/>
        <v>10.289218273573102</v>
      </c>
      <c r="P229" s="98">
        <f t="shared" si="35"/>
        <v>0</v>
      </c>
      <c r="Q229" s="118">
        <f t="shared" si="36"/>
        <v>0</v>
      </c>
      <c r="R229" s="98">
        <f t="shared" si="40"/>
        <v>8</v>
      </c>
      <c r="S229" s="119">
        <f t="shared" si="37"/>
        <v>8</v>
      </c>
    </row>
    <row r="230" spans="1:19">
      <c r="A230" s="119"/>
      <c r="E230" s="98">
        <f t="shared" si="31"/>
        <v>229</v>
      </c>
      <c r="F230" s="99"/>
      <c r="K230" s="114">
        <f t="shared" si="38"/>
        <v>10.314718273573103</v>
      </c>
      <c r="L230" s="115">
        <f t="shared" si="39"/>
        <v>10.363718273573104</v>
      </c>
      <c r="M230" s="98">
        <f t="shared" si="32"/>
        <v>10.314218273573102</v>
      </c>
      <c r="N230" s="116">
        <f t="shared" si="33"/>
        <v>10.364218273573105</v>
      </c>
      <c r="O230" s="117">
        <f t="shared" si="34"/>
        <v>10.339218273573103</v>
      </c>
      <c r="P230" s="98">
        <f t="shared" si="35"/>
        <v>0</v>
      </c>
      <c r="Q230" s="118">
        <f t="shared" si="36"/>
        <v>0</v>
      </c>
      <c r="R230" s="98">
        <f t="shared" si="40"/>
        <v>8</v>
      </c>
      <c r="S230" s="119">
        <f t="shared" si="37"/>
        <v>8</v>
      </c>
    </row>
    <row r="231" spans="1:19">
      <c r="A231" s="119"/>
      <c r="E231" s="98">
        <f t="shared" si="31"/>
        <v>230</v>
      </c>
      <c r="F231" s="99"/>
      <c r="K231" s="114">
        <f t="shared" si="38"/>
        <v>10.364718273573104</v>
      </c>
      <c r="L231" s="115">
        <f t="shared" si="39"/>
        <v>10.413718273573105</v>
      </c>
      <c r="M231" s="98">
        <f t="shared" si="32"/>
        <v>10.364218273573103</v>
      </c>
      <c r="N231" s="116">
        <f t="shared" si="33"/>
        <v>10.414218273573105</v>
      </c>
      <c r="O231" s="117">
        <f t="shared" si="34"/>
        <v>10.389218273573103</v>
      </c>
      <c r="P231" s="98">
        <f t="shared" si="35"/>
        <v>0</v>
      </c>
      <c r="Q231" s="118">
        <f t="shared" si="36"/>
        <v>0</v>
      </c>
      <c r="R231" s="98">
        <f t="shared" si="40"/>
        <v>8</v>
      </c>
      <c r="S231" s="119">
        <f t="shared" si="37"/>
        <v>8</v>
      </c>
    </row>
    <row r="232" spans="1:19">
      <c r="A232" s="119"/>
      <c r="E232" s="98">
        <f t="shared" si="31"/>
        <v>231</v>
      </c>
      <c r="F232" s="99"/>
      <c r="K232" s="114">
        <f t="shared" si="38"/>
        <v>10.414718273573104</v>
      </c>
      <c r="L232" s="115">
        <f t="shared" si="39"/>
        <v>10.463718273573106</v>
      </c>
      <c r="M232" s="98">
        <f t="shared" si="32"/>
        <v>10.414218273573104</v>
      </c>
      <c r="N232" s="116">
        <f t="shared" si="33"/>
        <v>10.464218273573106</v>
      </c>
      <c r="O232" s="117">
        <f t="shared" si="34"/>
        <v>10.439218273573104</v>
      </c>
      <c r="P232" s="98">
        <f t="shared" si="35"/>
        <v>0</v>
      </c>
      <c r="Q232" s="118">
        <f t="shared" si="36"/>
        <v>0</v>
      </c>
      <c r="R232" s="98">
        <f t="shared" si="40"/>
        <v>8</v>
      </c>
      <c r="S232" s="119">
        <f t="shared" si="37"/>
        <v>8</v>
      </c>
    </row>
    <row r="233" spans="1:19">
      <c r="A233" s="119"/>
      <c r="E233" s="98">
        <f t="shared" si="31"/>
        <v>232</v>
      </c>
      <c r="F233" s="99"/>
      <c r="K233" s="114">
        <f t="shared" si="38"/>
        <v>10.464718273573105</v>
      </c>
      <c r="L233" s="115">
        <f t="shared" si="39"/>
        <v>10.513718273573106</v>
      </c>
      <c r="M233" s="98">
        <f t="shared" si="32"/>
        <v>10.464218273573104</v>
      </c>
      <c r="N233" s="116">
        <f t="shared" si="33"/>
        <v>10.514218273573107</v>
      </c>
      <c r="O233" s="117">
        <f t="shared" si="34"/>
        <v>10.489218273573105</v>
      </c>
      <c r="P233" s="98">
        <f t="shared" si="35"/>
        <v>0</v>
      </c>
      <c r="Q233" s="118">
        <f t="shared" si="36"/>
        <v>0</v>
      </c>
      <c r="R233" s="98">
        <f t="shared" si="40"/>
        <v>8</v>
      </c>
      <c r="S233" s="119">
        <f t="shared" si="37"/>
        <v>8</v>
      </c>
    </row>
    <row r="234" spans="1:19">
      <c r="A234" s="119"/>
      <c r="E234" s="98">
        <f t="shared" si="31"/>
        <v>233</v>
      </c>
      <c r="F234" s="99"/>
      <c r="K234" s="114">
        <f t="shared" si="38"/>
        <v>10.514718273573106</v>
      </c>
      <c r="L234" s="115">
        <f t="shared" si="39"/>
        <v>10.563718273573107</v>
      </c>
      <c r="M234" s="98">
        <f t="shared" si="32"/>
        <v>10.514218273573105</v>
      </c>
      <c r="N234" s="116">
        <f t="shared" si="33"/>
        <v>10.564218273573108</v>
      </c>
      <c r="O234" s="117">
        <f t="shared" si="34"/>
        <v>10.539218273573105</v>
      </c>
      <c r="P234" s="98">
        <f t="shared" si="35"/>
        <v>0</v>
      </c>
      <c r="Q234" s="118">
        <f t="shared" si="36"/>
        <v>0</v>
      </c>
      <c r="R234" s="98">
        <f t="shared" si="40"/>
        <v>8</v>
      </c>
      <c r="S234" s="119">
        <f t="shared" si="37"/>
        <v>8</v>
      </c>
    </row>
    <row r="235" spans="1:19">
      <c r="A235" s="119"/>
      <c r="E235" s="98">
        <f t="shared" si="31"/>
        <v>234</v>
      </c>
      <c r="F235" s="99"/>
      <c r="K235" s="114">
        <f t="shared" si="38"/>
        <v>10.564718273573106</v>
      </c>
      <c r="L235" s="115">
        <f t="shared" si="39"/>
        <v>10.613718273573108</v>
      </c>
      <c r="M235" s="98">
        <f t="shared" si="32"/>
        <v>10.564218273573106</v>
      </c>
      <c r="N235" s="116">
        <f t="shared" si="33"/>
        <v>10.614218273573108</v>
      </c>
      <c r="O235" s="117">
        <f t="shared" si="34"/>
        <v>10.589218273573106</v>
      </c>
      <c r="P235" s="98">
        <f t="shared" si="35"/>
        <v>0</v>
      </c>
      <c r="Q235" s="118">
        <f t="shared" si="36"/>
        <v>0</v>
      </c>
      <c r="R235" s="98">
        <f t="shared" si="40"/>
        <v>8</v>
      </c>
      <c r="S235" s="119">
        <f t="shared" si="37"/>
        <v>8</v>
      </c>
    </row>
    <row r="236" spans="1:19">
      <c r="A236" s="119"/>
      <c r="E236" s="98">
        <f t="shared" si="31"/>
        <v>235</v>
      </c>
      <c r="F236" s="99"/>
      <c r="K236" s="114">
        <f t="shared" si="38"/>
        <v>10.614718273573107</v>
      </c>
      <c r="L236" s="115">
        <f t="shared" si="39"/>
        <v>10.663718273573108</v>
      </c>
      <c r="M236" s="98">
        <f t="shared" si="32"/>
        <v>10.614218273573107</v>
      </c>
      <c r="N236" s="116">
        <f t="shared" si="33"/>
        <v>10.664218273573109</v>
      </c>
      <c r="O236" s="117">
        <f t="shared" si="34"/>
        <v>10.639218273573107</v>
      </c>
      <c r="P236" s="98">
        <f t="shared" si="35"/>
        <v>0</v>
      </c>
      <c r="Q236" s="118">
        <f t="shared" si="36"/>
        <v>0</v>
      </c>
      <c r="R236" s="98">
        <f t="shared" si="40"/>
        <v>8</v>
      </c>
      <c r="S236" s="119">
        <f t="shared" si="37"/>
        <v>8</v>
      </c>
    </row>
    <row r="237" spans="1:19">
      <c r="A237" s="119"/>
      <c r="E237" s="98">
        <f t="shared" si="31"/>
        <v>236</v>
      </c>
      <c r="F237" s="99"/>
      <c r="K237" s="114">
        <f t="shared" si="38"/>
        <v>10.664718273573108</v>
      </c>
      <c r="L237" s="115">
        <f t="shared" si="39"/>
        <v>10.713718273573109</v>
      </c>
      <c r="M237" s="98">
        <f t="shared" si="32"/>
        <v>10.664218273573107</v>
      </c>
      <c r="N237" s="116">
        <f t="shared" si="33"/>
        <v>10.71421827357311</v>
      </c>
      <c r="O237" s="117">
        <f t="shared" si="34"/>
        <v>10.689218273573108</v>
      </c>
      <c r="P237" s="98">
        <f t="shared" si="35"/>
        <v>0</v>
      </c>
      <c r="Q237" s="118">
        <f t="shared" si="36"/>
        <v>0</v>
      </c>
      <c r="R237" s="98">
        <f t="shared" si="40"/>
        <v>8</v>
      </c>
      <c r="S237" s="119">
        <f t="shared" si="37"/>
        <v>8</v>
      </c>
    </row>
    <row r="238" spans="1:19">
      <c r="A238" s="119"/>
      <c r="E238" s="98">
        <f t="shared" si="31"/>
        <v>237</v>
      </c>
      <c r="F238" s="99"/>
      <c r="K238" s="114">
        <f t="shared" si="38"/>
        <v>10.714718273573109</v>
      </c>
      <c r="L238" s="115">
        <f t="shared" si="39"/>
        <v>10.76371827357311</v>
      </c>
      <c r="M238" s="98">
        <f t="shared" si="32"/>
        <v>10.714218273573108</v>
      </c>
      <c r="N238" s="116">
        <f t="shared" si="33"/>
        <v>10.76421827357311</v>
      </c>
      <c r="O238" s="117">
        <f t="shared" si="34"/>
        <v>10.739218273573108</v>
      </c>
      <c r="P238" s="98">
        <f t="shared" si="35"/>
        <v>0</v>
      </c>
      <c r="Q238" s="118">
        <f t="shared" si="36"/>
        <v>0</v>
      </c>
      <c r="R238" s="98">
        <f t="shared" si="40"/>
        <v>8</v>
      </c>
      <c r="S238" s="119">
        <f t="shared" si="37"/>
        <v>8</v>
      </c>
    </row>
    <row r="239" spans="1:19">
      <c r="A239" s="119"/>
      <c r="E239" s="98">
        <f t="shared" si="31"/>
        <v>238</v>
      </c>
      <c r="F239" s="99"/>
      <c r="K239" s="114">
        <f t="shared" si="38"/>
        <v>10.764718273573109</v>
      </c>
      <c r="L239" s="115">
        <f t="shared" si="39"/>
        <v>10.813718273573111</v>
      </c>
      <c r="M239" s="98">
        <f t="shared" si="32"/>
        <v>10.764218273573109</v>
      </c>
      <c r="N239" s="116">
        <f t="shared" si="33"/>
        <v>10.814218273573111</v>
      </c>
      <c r="O239" s="117">
        <f t="shared" si="34"/>
        <v>10.789218273573109</v>
      </c>
      <c r="P239" s="98">
        <f t="shared" si="35"/>
        <v>0</v>
      </c>
      <c r="Q239" s="118">
        <f t="shared" si="36"/>
        <v>0</v>
      </c>
      <c r="R239" s="98">
        <f t="shared" si="40"/>
        <v>8</v>
      </c>
      <c r="S239" s="119">
        <f t="shared" si="37"/>
        <v>8</v>
      </c>
    </row>
    <row r="240" spans="1:19">
      <c r="A240" s="119"/>
      <c r="E240" s="98">
        <f t="shared" si="31"/>
        <v>239</v>
      </c>
      <c r="F240" s="99"/>
      <c r="K240" s="114">
        <f t="shared" si="38"/>
        <v>10.81471827357311</v>
      </c>
      <c r="L240" s="115">
        <f t="shared" si="39"/>
        <v>10.863718273573111</v>
      </c>
      <c r="M240" s="98">
        <f t="shared" si="32"/>
        <v>10.814218273573109</v>
      </c>
      <c r="N240" s="116">
        <f t="shared" si="33"/>
        <v>10.864218273573112</v>
      </c>
      <c r="O240" s="117">
        <f t="shared" si="34"/>
        <v>10.83921827357311</v>
      </c>
      <c r="P240" s="98">
        <f t="shared" si="35"/>
        <v>0</v>
      </c>
      <c r="Q240" s="118">
        <f t="shared" si="36"/>
        <v>0</v>
      </c>
      <c r="R240" s="98">
        <f t="shared" si="40"/>
        <v>8</v>
      </c>
      <c r="S240" s="119">
        <f t="shared" si="37"/>
        <v>8</v>
      </c>
    </row>
    <row r="241" spans="1:19">
      <c r="A241" s="119"/>
      <c r="E241" s="98">
        <f t="shared" si="31"/>
        <v>240</v>
      </c>
      <c r="F241" s="99"/>
      <c r="K241" s="114">
        <f t="shared" si="38"/>
        <v>10.864718273573111</v>
      </c>
      <c r="L241" s="115">
        <f t="shared" si="39"/>
        <v>10.913718273573112</v>
      </c>
      <c r="M241" s="98">
        <f t="shared" si="32"/>
        <v>10.86421827357311</v>
      </c>
      <c r="N241" s="116">
        <f t="shared" si="33"/>
        <v>10.914218273573113</v>
      </c>
      <c r="O241" s="117">
        <f t="shared" si="34"/>
        <v>10.88921827357311</v>
      </c>
      <c r="P241" s="98">
        <f t="shared" si="35"/>
        <v>0</v>
      </c>
      <c r="Q241" s="118">
        <f t="shared" si="36"/>
        <v>0</v>
      </c>
      <c r="R241" s="98">
        <f t="shared" si="40"/>
        <v>8</v>
      </c>
      <c r="S241" s="119">
        <f t="shared" si="37"/>
        <v>8</v>
      </c>
    </row>
    <row r="242" spans="1:19">
      <c r="A242" s="119"/>
      <c r="E242" s="98">
        <f t="shared" si="31"/>
        <v>241</v>
      </c>
      <c r="F242" s="99"/>
      <c r="K242" s="114">
        <f t="shared" si="38"/>
        <v>10.914718273573111</v>
      </c>
      <c r="L242" s="115">
        <f t="shared" si="39"/>
        <v>10.963718273573113</v>
      </c>
      <c r="M242" s="98">
        <f t="shared" si="32"/>
        <v>10.914218273573111</v>
      </c>
      <c r="N242" s="116">
        <f t="shared" si="33"/>
        <v>10.964218273573113</v>
      </c>
      <c r="O242" s="117">
        <f t="shared" si="34"/>
        <v>10.939218273573111</v>
      </c>
      <c r="P242" s="98">
        <f t="shared" si="35"/>
        <v>0</v>
      </c>
      <c r="Q242" s="118">
        <f t="shared" si="36"/>
        <v>0</v>
      </c>
      <c r="R242" s="98">
        <f t="shared" si="40"/>
        <v>8</v>
      </c>
      <c r="S242" s="119">
        <f t="shared" si="37"/>
        <v>8</v>
      </c>
    </row>
    <row r="243" spans="1:19">
      <c r="A243" s="119"/>
      <c r="E243" s="98">
        <f t="shared" si="31"/>
        <v>242</v>
      </c>
      <c r="F243" s="99"/>
      <c r="K243" s="114">
        <f t="shared" si="38"/>
        <v>10.964718273573112</v>
      </c>
      <c r="L243" s="115">
        <f t="shared" si="39"/>
        <v>11.013718273573113</v>
      </c>
      <c r="M243" s="98">
        <f t="shared" si="32"/>
        <v>10.964218273573112</v>
      </c>
      <c r="N243" s="116">
        <f t="shared" si="33"/>
        <v>11.014218273573114</v>
      </c>
      <c r="O243" s="117">
        <f t="shared" si="34"/>
        <v>10.989218273573112</v>
      </c>
      <c r="P243" s="98">
        <f t="shared" si="35"/>
        <v>0</v>
      </c>
      <c r="Q243" s="118">
        <f t="shared" si="36"/>
        <v>0</v>
      </c>
      <c r="R243" s="98">
        <f t="shared" si="40"/>
        <v>8</v>
      </c>
      <c r="S243" s="119">
        <f t="shared" si="37"/>
        <v>8</v>
      </c>
    </row>
    <row r="244" spans="1:19">
      <c r="A244" s="119"/>
      <c r="E244" s="98">
        <f t="shared" si="31"/>
        <v>243</v>
      </c>
      <c r="F244" s="99"/>
      <c r="K244" s="114">
        <f t="shared" si="38"/>
        <v>11.014718273573113</v>
      </c>
      <c r="L244" s="115">
        <f t="shared" si="39"/>
        <v>11.063718273573114</v>
      </c>
      <c r="M244" s="98">
        <f t="shared" si="32"/>
        <v>11.014218273573112</v>
      </c>
      <c r="N244" s="116">
        <f t="shared" si="33"/>
        <v>11.064218273573115</v>
      </c>
      <c r="O244" s="117">
        <f t="shared" si="34"/>
        <v>11.039218273573113</v>
      </c>
      <c r="P244" s="98">
        <f t="shared" si="35"/>
        <v>0</v>
      </c>
      <c r="Q244" s="118">
        <f t="shared" si="36"/>
        <v>0</v>
      </c>
      <c r="R244" s="98">
        <f t="shared" si="40"/>
        <v>8</v>
      </c>
      <c r="S244" s="119">
        <f t="shared" si="37"/>
        <v>8</v>
      </c>
    </row>
    <row r="245" spans="1:19">
      <c r="A245" s="119"/>
      <c r="E245" s="98">
        <f t="shared" si="31"/>
        <v>244</v>
      </c>
      <c r="F245" s="99"/>
      <c r="K245" s="114">
        <f t="shared" si="38"/>
        <v>11.064718273573114</v>
      </c>
      <c r="L245" s="115">
        <f t="shared" si="39"/>
        <v>11.113718273573115</v>
      </c>
      <c r="M245" s="98">
        <f t="shared" si="32"/>
        <v>11.064218273573113</v>
      </c>
      <c r="N245" s="116">
        <f t="shared" si="33"/>
        <v>11.114218273573115</v>
      </c>
      <c r="O245" s="117">
        <f t="shared" si="34"/>
        <v>11.089218273573113</v>
      </c>
      <c r="P245" s="98">
        <f t="shared" si="35"/>
        <v>0</v>
      </c>
      <c r="Q245" s="118">
        <f t="shared" si="36"/>
        <v>0</v>
      </c>
      <c r="R245" s="98">
        <f t="shared" si="40"/>
        <v>8</v>
      </c>
      <c r="S245" s="119">
        <f t="shared" si="37"/>
        <v>8</v>
      </c>
    </row>
    <row r="246" spans="1:19">
      <c r="A246" s="119"/>
      <c r="E246" s="98">
        <f t="shared" si="31"/>
        <v>245</v>
      </c>
      <c r="F246" s="99"/>
      <c r="K246" s="114">
        <f t="shared" si="38"/>
        <v>11.114718273573114</v>
      </c>
      <c r="L246" s="115">
        <f t="shared" si="39"/>
        <v>11.163718273573116</v>
      </c>
      <c r="M246" s="98">
        <f t="shared" si="32"/>
        <v>11.114218273573114</v>
      </c>
      <c r="N246" s="116">
        <f t="shared" si="33"/>
        <v>11.164218273573116</v>
      </c>
      <c r="O246" s="117">
        <f t="shared" si="34"/>
        <v>11.139218273573114</v>
      </c>
      <c r="P246" s="98">
        <f t="shared" si="35"/>
        <v>0</v>
      </c>
      <c r="Q246" s="118">
        <f t="shared" si="36"/>
        <v>0</v>
      </c>
      <c r="R246" s="98">
        <f t="shared" si="40"/>
        <v>8</v>
      </c>
      <c r="S246" s="119">
        <f t="shared" si="37"/>
        <v>8</v>
      </c>
    </row>
    <row r="247" spans="1:19">
      <c r="A247" s="119"/>
      <c r="E247" s="98">
        <f t="shared" si="31"/>
        <v>246</v>
      </c>
      <c r="F247" s="99"/>
      <c r="K247" s="114">
        <f t="shared" si="38"/>
        <v>11.164718273573115</v>
      </c>
      <c r="L247" s="115">
        <f t="shared" si="39"/>
        <v>11.213718273573116</v>
      </c>
      <c r="M247" s="98">
        <f t="shared" si="32"/>
        <v>11.164218273573114</v>
      </c>
      <c r="N247" s="116">
        <f t="shared" si="33"/>
        <v>11.214218273573117</v>
      </c>
      <c r="O247" s="117">
        <f t="shared" si="34"/>
        <v>11.189218273573115</v>
      </c>
      <c r="P247" s="98">
        <f t="shared" si="35"/>
        <v>0</v>
      </c>
      <c r="Q247" s="118">
        <f t="shared" si="36"/>
        <v>0</v>
      </c>
      <c r="R247" s="98">
        <f t="shared" si="40"/>
        <v>8</v>
      </c>
      <c r="S247" s="119">
        <f t="shared" si="37"/>
        <v>8</v>
      </c>
    </row>
    <row r="248" spans="1:19">
      <c r="A248" s="119"/>
      <c r="E248" s="98">
        <f t="shared" si="31"/>
        <v>247</v>
      </c>
      <c r="F248" s="99"/>
      <c r="K248" s="114">
        <f t="shared" si="38"/>
        <v>11.214718273573116</v>
      </c>
      <c r="L248" s="115">
        <f t="shared" si="39"/>
        <v>11.263718273573117</v>
      </c>
      <c r="M248" s="98">
        <f t="shared" si="32"/>
        <v>11.214218273573115</v>
      </c>
      <c r="N248" s="116">
        <f t="shared" si="33"/>
        <v>11.264218273573118</v>
      </c>
      <c r="O248" s="117">
        <f t="shared" si="34"/>
        <v>11.239218273573115</v>
      </c>
      <c r="P248" s="98">
        <f t="shared" si="35"/>
        <v>0</v>
      </c>
      <c r="Q248" s="118">
        <f t="shared" si="36"/>
        <v>0</v>
      </c>
      <c r="R248" s="98">
        <f t="shared" si="40"/>
        <v>8</v>
      </c>
      <c r="S248" s="119">
        <f t="shared" si="37"/>
        <v>8</v>
      </c>
    </row>
    <row r="249" spans="1:19">
      <c r="A249" s="119"/>
      <c r="E249" s="98">
        <f t="shared" si="31"/>
        <v>248</v>
      </c>
      <c r="F249" s="99"/>
      <c r="K249" s="114">
        <f t="shared" si="38"/>
        <v>11.264718273573116</v>
      </c>
      <c r="L249" s="115">
        <f t="shared" si="39"/>
        <v>11.313718273573118</v>
      </c>
      <c r="M249" s="98">
        <f t="shared" si="32"/>
        <v>11.264218273573116</v>
      </c>
      <c r="N249" s="116">
        <f t="shared" si="33"/>
        <v>11.314218273573118</v>
      </c>
      <c r="O249" s="117">
        <f t="shared" si="34"/>
        <v>11.289218273573116</v>
      </c>
      <c r="P249" s="98">
        <f t="shared" si="35"/>
        <v>0</v>
      </c>
      <c r="Q249" s="118">
        <f t="shared" si="36"/>
        <v>0</v>
      </c>
      <c r="R249" s="98">
        <f t="shared" si="40"/>
        <v>8</v>
      </c>
      <c r="S249" s="119">
        <f t="shared" si="37"/>
        <v>8</v>
      </c>
    </row>
    <row r="250" spans="1:19">
      <c r="A250" s="119"/>
      <c r="E250" s="98">
        <f t="shared" si="31"/>
        <v>249</v>
      </c>
      <c r="F250" s="99"/>
      <c r="K250" s="114">
        <f t="shared" si="38"/>
        <v>11.314718273573117</v>
      </c>
      <c r="L250" s="115">
        <f t="shared" si="39"/>
        <v>11.363718273573118</v>
      </c>
      <c r="M250" s="98">
        <f t="shared" si="32"/>
        <v>11.314218273573116</v>
      </c>
      <c r="N250" s="116">
        <f t="shared" si="33"/>
        <v>11.364218273573119</v>
      </c>
      <c r="O250" s="117">
        <f t="shared" si="34"/>
        <v>11.339218273573117</v>
      </c>
      <c r="P250" s="98">
        <f t="shared" si="35"/>
        <v>0</v>
      </c>
      <c r="Q250" s="118">
        <f t="shared" si="36"/>
        <v>0</v>
      </c>
      <c r="R250" s="98">
        <f t="shared" si="40"/>
        <v>8</v>
      </c>
      <c r="S250" s="119">
        <f t="shared" si="37"/>
        <v>8</v>
      </c>
    </row>
    <row r="251" spans="1:19">
      <c r="A251" s="119"/>
      <c r="E251" s="98">
        <f t="shared" si="31"/>
        <v>250</v>
      </c>
      <c r="F251" s="99"/>
      <c r="K251" s="114">
        <f t="shared" si="38"/>
        <v>11.364718273573118</v>
      </c>
      <c r="L251" s="115">
        <f t="shared" si="39"/>
        <v>11.413718273573119</v>
      </c>
      <c r="M251" s="98">
        <f t="shared" si="32"/>
        <v>11.364218273573117</v>
      </c>
      <c r="N251" s="116">
        <f t="shared" si="33"/>
        <v>11.41421827357312</v>
      </c>
      <c r="O251" s="117">
        <f t="shared" si="34"/>
        <v>11.389218273573118</v>
      </c>
      <c r="P251" s="98">
        <f t="shared" si="35"/>
        <v>0</v>
      </c>
      <c r="Q251" s="118">
        <f t="shared" si="36"/>
        <v>0</v>
      </c>
      <c r="R251" s="98">
        <f t="shared" si="40"/>
        <v>8</v>
      </c>
      <c r="S251" s="119">
        <f t="shared" si="37"/>
        <v>8</v>
      </c>
    </row>
    <row r="252" spans="1:19">
      <c r="A252" s="119"/>
      <c r="E252" s="98">
        <f t="shared" si="31"/>
        <v>251</v>
      </c>
      <c r="F252" s="99"/>
      <c r="K252" s="114">
        <f t="shared" si="38"/>
        <v>11.414718273573119</v>
      </c>
      <c r="L252" s="115">
        <f t="shared" si="39"/>
        <v>11.46371827357312</v>
      </c>
      <c r="M252" s="98">
        <f t="shared" si="32"/>
        <v>11.414218273573118</v>
      </c>
      <c r="N252" s="116">
        <f t="shared" si="33"/>
        <v>11.46421827357312</v>
      </c>
      <c r="O252" s="117">
        <f t="shared" si="34"/>
        <v>11.439218273573118</v>
      </c>
      <c r="P252" s="98">
        <f t="shared" si="35"/>
        <v>0</v>
      </c>
      <c r="Q252" s="118">
        <f t="shared" si="36"/>
        <v>0</v>
      </c>
      <c r="R252" s="98">
        <f t="shared" si="40"/>
        <v>8</v>
      </c>
      <c r="S252" s="119">
        <f t="shared" si="37"/>
        <v>8</v>
      </c>
    </row>
    <row r="253" spans="1:19">
      <c r="A253" s="119"/>
      <c r="E253" s="98">
        <f t="shared" si="31"/>
        <v>252</v>
      </c>
      <c r="F253" s="99"/>
      <c r="K253" s="114">
        <f t="shared" si="38"/>
        <v>11.464718273573119</v>
      </c>
      <c r="L253" s="115">
        <f t="shared" si="39"/>
        <v>11.51371827357312</v>
      </c>
      <c r="M253" s="98">
        <f t="shared" si="32"/>
        <v>11.464218273573119</v>
      </c>
      <c r="N253" s="116">
        <f t="shared" si="33"/>
        <v>11.514218273573121</v>
      </c>
      <c r="O253" s="117">
        <f t="shared" si="34"/>
        <v>11.489218273573119</v>
      </c>
      <c r="P253" s="98">
        <f t="shared" si="35"/>
        <v>0</v>
      </c>
      <c r="Q253" s="118">
        <f t="shared" si="36"/>
        <v>0</v>
      </c>
      <c r="R253" s="98">
        <f t="shared" si="40"/>
        <v>8</v>
      </c>
      <c r="S253" s="119">
        <f t="shared" si="37"/>
        <v>8</v>
      </c>
    </row>
    <row r="254" spans="1:19">
      <c r="A254" s="119"/>
      <c r="E254" s="98">
        <f t="shared" si="31"/>
        <v>253</v>
      </c>
      <c r="F254" s="99"/>
      <c r="K254" s="114">
        <f t="shared" si="38"/>
        <v>11.51471827357312</v>
      </c>
      <c r="L254" s="115">
        <f t="shared" si="39"/>
        <v>11.563718273573121</v>
      </c>
      <c r="M254" s="98">
        <f t="shared" si="32"/>
        <v>11.514218273573119</v>
      </c>
      <c r="N254" s="116">
        <f t="shared" si="33"/>
        <v>11.564218273573122</v>
      </c>
      <c r="O254" s="117">
        <f t="shared" si="34"/>
        <v>11.53921827357312</v>
      </c>
      <c r="P254" s="98">
        <f t="shared" si="35"/>
        <v>0</v>
      </c>
      <c r="Q254" s="118">
        <f t="shared" si="36"/>
        <v>0</v>
      </c>
      <c r="R254" s="98">
        <f t="shared" si="40"/>
        <v>8</v>
      </c>
      <c r="S254" s="119">
        <f t="shared" si="37"/>
        <v>8</v>
      </c>
    </row>
    <row r="255" spans="1:19">
      <c r="A255" s="119"/>
      <c r="E255" s="98">
        <f t="shared" si="31"/>
        <v>254</v>
      </c>
      <c r="F255" s="99"/>
      <c r="K255" s="114">
        <f t="shared" si="38"/>
        <v>11.564718273573121</v>
      </c>
      <c r="L255" s="115">
        <f t="shared" si="39"/>
        <v>11.613718273573122</v>
      </c>
      <c r="M255" s="98">
        <f t="shared" si="32"/>
        <v>11.56421827357312</v>
      </c>
      <c r="N255" s="116">
        <f t="shared" si="33"/>
        <v>11.614218273573123</v>
      </c>
      <c r="O255" s="117">
        <f t="shared" si="34"/>
        <v>11.58921827357312</v>
      </c>
      <c r="P255" s="98">
        <f t="shared" si="35"/>
        <v>0</v>
      </c>
      <c r="Q255" s="118">
        <f t="shared" si="36"/>
        <v>0</v>
      </c>
      <c r="R255" s="98">
        <f t="shared" si="40"/>
        <v>8</v>
      </c>
      <c r="S255" s="119">
        <f t="shared" si="37"/>
        <v>8</v>
      </c>
    </row>
    <row r="256" spans="1:19">
      <c r="A256" s="119"/>
      <c r="E256" s="98">
        <f t="shared" si="31"/>
        <v>255</v>
      </c>
      <c r="F256" s="99"/>
      <c r="K256" s="114">
        <f t="shared" si="38"/>
        <v>11.614718273573121</v>
      </c>
      <c r="L256" s="115">
        <f t="shared" si="39"/>
        <v>11.663718273573123</v>
      </c>
      <c r="M256" s="98">
        <f t="shared" si="32"/>
        <v>11.614218273573121</v>
      </c>
      <c r="N256" s="116">
        <f t="shared" si="33"/>
        <v>11.664218273573123</v>
      </c>
      <c r="O256" s="117">
        <f t="shared" si="34"/>
        <v>11.639218273573121</v>
      </c>
      <c r="P256" s="98">
        <f t="shared" si="35"/>
        <v>0</v>
      </c>
      <c r="Q256" s="118">
        <f t="shared" si="36"/>
        <v>0</v>
      </c>
      <c r="R256" s="98">
        <f t="shared" si="40"/>
        <v>8</v>
      </c>
      <c r="S256" s="119">
        <f t="shared" si="37"/>
        <v>8</v>
      </c>
    </row>
    <row r="257" spans="1:19">
      <c r="A257" s="119"/>
      <c r="E257" s="98">
        <f t="shared" si="31"/>
        <v>256</v>
      </c>
      <c r="F257" s="99"/>
      <c r="K257" s="114">
        <f t="shared" si="38"/>
        <v>11.664718273573122</v>
      </c>
      <c r="L257" s="115">
        <f t="shared" si="39"/>
        <v>11.713718273573123</v>
      </c>
      <c r="M257" s="98">
        <f t="shared" si="32"/>
        <v>11.664218273573121</v>
      </c>
      <c r="N257" s="116">
        <f t="shared" si="33"/>
        <v>11.714218273573124</v>
      </c>
      <c r="O257" s="117">
        <f t="shared" si="34"/>
        <v>11.689218273573122</v>
      </c>
      <c r="P257" s="98">
        <f t="shared" si="35"/>
        <v>0</v>
      </c>
      <c r="Q257" s="118">
        <f t="shared" si="36"/>
        <v>0</v>
      </c>
      <c r="R257" s="98">
        <f t="shared" si="40"/>
        <v>8</v>
      </c>
      <c r="S257" s="119">
        <f t="shared" si="37"/>
        <v>8</v>
      </c>
    </row>
    <row r="258" spans="1:19">
      <c r="A258" s="119"/>
      <c r="E258" s="98">
        <f t="shared" si="31"/>
        <v>257</v>
      </c>
      <c r="F258" s="99"/>
      <c r="K258" s="114">
        <f t="shared" si="38"/>
        <v>11.714718273573123</v>
      </c>
      <c r="L258" s="115">
        <f t="shared" si="39"/>
        <v>11.763718273573124</v>
      </c>
      <c r="M258" s="98">
        <f t="shared" si="32"/>
        <v>11.714218273573122</v>
      </c>
      <c r="N258" s="116">
        <f t="shared" si="33"/>
        <v>11.764218273573125</v>
      </c>
      <c r="O258" s="117">
        <f t="shared" si="34"/>
        <v>11.739218273573123</v>
      </c>
      <c r="P258" s="98">
        <f t="shared" si="35"/>
        <v>0</v>
      </c>
      <c r="Q258" s="118">
        <f t="shared" si="36"/>
        <v>0</v>
      </c>
      <c r="R258" s="98">
        <f t="shared" si="40"/>
        <v>8</v>
      </c>
      <c r="S258" s="119">
        <f t="shared" si="37"/>
        <v>8</v>
      </c>
    </row>
    <row r="259" spans="1:19">
      <c r="A259" s="119"/>
      <c r="E259" s="98">
        <f t="shared" si="31"/>
        <v>258</v>
      </c>
      <c r="F259" s="99"/>
      <c r="K259" s="114">
        <f t="shared" si="38"/>
        <v>11.764718273573123</v>
      </c>
      <c r="L259" s="115">
        <f t="shared" si="39"/>
        <v>11.813718273573125</v>
      </c>
      <c r="M259" s="98">
        <f t="shared" si="32"/>
        <v>11.764218273573123</v>
      </c>
      <c r="N259" s="116">
        <f t="shared" si="33"/>
        <v>11.814218273573125</v>
      </c>
      <c r="O259" s="117">
        <f t="shared" si="34"/>
        <v>11.789218273573123</v>
      </c>
      <c r="P259" s="98">
        <f t="shared" si="35"/>
        <v>0</v>
      </c>
      <c r="Q259" s="118">
        <f t="shared" si="36"/>
        <v>0</v>
      </c>
      <c r="R259" s="98">
        <f t="shared" si="40"/>
        <v>8</v>
      </c>
      <c r="S259" s="119">
        <f t="shared" si="37"/>
        <v>8</v>
      </c>
    </row>
    <row r="260" spans="1:19">
      <c r="A260" s="119"/>
      <c r="E260" s="98">
        <f t="shared" ref="E260:E323" si="41">E259+1</f>
        <v>259</v>
      </c>
      <c r="F260" s="99"/>
      <c r="K260" s="114">
        <f t="shared" si="38"/>
        <v>11.814718273573124</v>
      </c>
      <c r="L260" s="115">
        <f t="shared" si="39"/>
        <v>11.863718273573125</v>
      </c>
      <c r="M260" s="98">
        <f t="shared" si="32"/>
        <v>11.814218273573124</v>
      </c>
      <c r="N260" s="116">
        <f t="shared" si="33"/>
        <v>11.864218273573126</v>
      </c>
      <c r="O260" s="117">
        <f t="shared" si="34"/>
        <v>11.839218273573124</v>
      </c>
      <c r="P260" s="98">
        <f t="shared" si="35"/>
        <v>0</v>
      </c>
      <c r="Q260" s="118">
        <f t="shared" si="36"/>
        <v>0</v>
      </c>
      <c r="R260" s="98">
        <f t="shared" si="40"/>
        <v>8</v>
      </c>
      <c r="S260" s="119">
        <f t="shared" si="37"/>
        <v>8</v>
      </c>
    </row>
    <row r="261" spans="1:19">
      <c r="A261" s="119"/>
      <c r="E261" s="98">
        <f t="shared" si="41"/>
        <v>260</v>
      </c>
      <c r="F261" s="99"/>
      <c r="K261" s="114">
        <f t="shared" si="38"/>
        <v>11.864718273573125</v>
      </c>
      <c r="L261" s="115">
        <f t="shared" si="39"/>
        <v>11.913718273573126</v>
      </c>
      <c r="M261" s="98">
        <f t="shared" ref="M261:M324" si="42">K261-5*10^-(D$2+1)</f>
        <v>11.864218273573124</v>
      </c>
      <c r="N261" s="116">
        <f t="shared" ref="N261:N324" si="43">L261+5*10^-(D$2+1)</f>
        <v>11.914218273573127</v>
      </c>
      <c r="O261" s="117">
        <f t="shared" ref="O261:O324" si="44">AVERAGE(K261,L261)</f>
        <v>11.889218273573125</v>
      </c>
      <c r="P261" s="98">
        <f t="shared" ref="P261:P324" si="45">COUNTIFS(A$1:A$5000,"&gt;="&amp;M261,A$1:A$5000,"&lt;="&amp;N261)</f>
        <v>0</v>
      </c>
      <c r="Q261" s="118">
        <f t="shared" ref="Q261:Q324" si="46">P261/D$1</f>
        <v>0</v>
      </c>
      <c r="R261" s="98">
        <f t="shared" si="40"/>
        <v>8</v>
      </c>
      <c r="S261" s="119">
        <f t="shared" ref="S261:S324" si="47">COUNTIF(F$2:F$5000,"&lt;="&amp;M261)</f>
        <v>8</v>
      </c>
    </row>
    <row r="262" spans="1:19">
      <c r="A262" s="119"/>
      <c r="E262" s="98">
        <f t="shared" si="41"/>
        <v>261</v>
      </c>
      <c r="F262" s="99"/>
      <c r="K262" s="114">
        <f t="shared" ref="K262:K325" si="48">L261+10^(-$D$2)</f>
        <v>11.914718273573126</v>
      </c>
      <c r="L262" s="115">
        <f t="shared" ref="L262:L325" si="49">K262+$I$4-POWER(10,-$D$2)</f>
        <v>11.963718273573127</v>
      </c>
      <c r="M262" s="98">
        <f t="shared" si="42"/>
        <v>11.914218273573125</v>
      </c>
      <c r="N262" s="116">
        <f t="shared" si="43"/>
        <v>11.964218273573128</v>
      </c>
      <c r="O262" s="117">
        <f t="shared" si="44"/>
        <v>11.939218273573125</v>
      </c>
      <c r="P262" s="98">
        <f t="shared" si="45"/>
        <v>0</v>
      </c>
      <c r="Q262" s="118">
        <f t="shared" si="46"/>
        <v>0</v>
      </c>
      <c r="R262" s="98">
        <f t="shared" ref="R262:R325" si="50">+P262+R261</f>
        <v>8</v>
      </c>
      <c r="S262" s="119">
        <f t="shared" si="47"/>
        <v>8</v>
      </c>
    </row>
    <row r="263" spans="1:19">
      <c r="A263" s="119"/>
      <c r="E263" s="98">
        <f t="shared" si="41"/>
        <v>262</v>
      </c>
      <c r="F263" s="99"/>
      <c r="K263" s="114">
        <f t="shared" si="48"/>
        <v>11.964718273573126</v>
      </c>
      <c r="L263" s="115">
        <f t="shared" si="49"/>
        <v>12.013718273573128</v>
      </c>
      <c r="M263" s="98">
        <f t="shared" si="42"/>
        <v>11.964218273573126</v>
      </c>
      <c r="N263" s="116">
        <f t="shared" si="43"/>
        <v>12.014218273573128</v>
      </c>
      <c r="O263" s="117">
        <f t="shared" si="44"/>
        <v>11.989218273573126</v>
      </c>
      <c r="P263" s="98">
        <f t="shared" si="45"/>
        <v>0</v>
      </c>
      <c r="Q263" s="118">
        <f t="shared" si="46"/>
        <v>0</v>
      </c>
      <c r="R263" s="98">
        <f t="shared" si="50"/>
        <v>8</v>
      </c>
      <c r="S263" s="119">
        <f t="shared" si="47"/>
        <v>8</v>
      </c>
    </row>
    <row r="264" spans="1:19">
      <c r="A264" s="119"/>
      <c r="E264" s="98">
        <f t="shared" si="41"/>
        <v>263</v>
      </c>
      <c r="F264" s="99"/>
      <c r="K264" s="114">
        <f t="shared" si="48"/>
        <v>12.014718273573127</v>
      </c>
      <c r="L264" s="115">
        <f t="shared" si="49"/>
        <v>12.063718273573128</v>
      </c>
      <c r="M264" s="98">
        <f t="shared" si="42"/>
        <v>12.014218273573126</v>
      </c>
      <c r="N264" s="116">
        <f t="shared" si="43"/>
        <v>12.064218273573129</v>
      </c>
      <c r="O264" s="117">
        <f t="shared" si="44"/>
        <v>12.039218273573127</v>
      </c>
      <c r="P264" s="98">
        <f t="shared" si="45"/>
        <v>0</v>
      </c>
      <c r="Q264" s="118">
        <f t="shared" si="46"/>
        <v>0</v>
      </c>
      <c r="R264" s="98">
        <f t="shared" si="50"/>
        <v>8</v>
      </c>
      <c r="S264" s="119">
        <f t="shared" si="47"/>
        <v>8</v>
      </c>
    </row>
    <row r="265" spans="1:19">
      <c r="A265" s="119"/>
      <c r="E265" s="98">
        <f t="shared" si="41"/>
        <v>264</v>
      </c>
      <c r="F265" s="99"/>
      <c r="K265" s="114">
        <f t="shared" si="48"/>
        <v>12.064718273573128</v>
      </c>
      <c r="L265" s="115">
        <f t="shared" si="49"/>
        <v>12.113718273573129</v>
      </c>
      <c r="M265" s="98">
        <f t="shared" si="42"/>
        <v>12.064218273573127</v>
      </c>
      <c r="N265" s="116">
        <f t="shared" si="43"/>
        <v>12.11421827357313</v>
      </c>
      <c r="O265" s="117">
        <f t="shared" si="44"/>
        <v>12.089218273573128</v>
      </c>
      <c r="P265" s="98">
        <f t="shared" si="45"/>
        <v>0</v>
      </c>
      <c r="Q265" s="118">
        <f t="shared" si="46"/>
        <v>0</v>
      </c>
      <c r="R265" s="98">
        <f t="shared" si="50"/>
        <v>8</v>
      </c>
      <c r="S265" s="119">
        <f t="shared" si="47"/>
        <v>8</v>
      </c>
    </row>
    <row r="266" spans="1:19">
      <c r="A266" s="119"/>
      <c r="E266" s="98">
        <f t="shared" si="41"/>
        <v>265</v>
      </c>
      <c r="F266" s="99"/>
      <c r="K266" s="114">
        <f t="shared" si="48"/>
        <v>12.114718273573128</v>
      </c>
      <c r="L266" s="115">
        <f t="shared" si="49"/>
        <v>12.16371827357313</v>
      </c>
      <c r="M266" s="98">
        <f t="shared" si="42"/>
        <v>12.114218273573128</v>
      </c>
      <c r="N266" s="116">
        <f t="shared" si="43"/>
        <v>12.16421827357313</v>
      </c>
      <c r="O266" s="117">
        <f t="shared" si="44"/>
        <v>12.139218273573128</v>
      </c>
      <c r="P266" s="98">
        <f t="shared" si="45"/>
        <v>0</v>
      </c>
      <c r="Q266" s="118">
        <f t="shared" si="46"/>
        <v>0</v>
      </c>
      <c r="R266" s="98">
        <f t="shared" si="50"/>
        <v>8</v>
      </c>
      <c r="S266" s="119">
        <f t="shared" si="47"/>
        <v>8</v>
      </c>
    </row>
    <row r="267" spans="1:19">
      <c r="A267" s="119"/>
      <c r="E267" s="98">
        <f t="shared" si="41"/>
        <v>266</v>
      </c>
      <c r="F267" s="99"/>
      <c r="K267" s="114">
        <f t="shared" si="48"/>
        <v>12.164718273573129</v>
      </c>
      <c r="L267" s="115">
        <f t="shared" si="49"/>
        <v>12.21371827357313</v>
      </c>
      <c r="M267" s="98">
        <f t="shared" si="42"/>
        <v>12.164218273573129</v>
      </c>
      <c r="N267" s="116">
        <f t="shared" si="43"/>
        <v>12.214218273573131</v>
      </c>
      <c r="O267" s="117">
        <f t="shared" si="44"/>
        <v>12.189218273573129</v>
      </c>
      <c r="P267" s="98">
        <f t="shared" si="45"/>
        <v>0</v>
      </c>
      <c r="Q267" s="118">
        <f t="shared" si="46"/>
        <v>0</v>
      </c>
      <c r="R267" s="98">
        <f t="shared" si="50"/>
        <v>8</v>
      </c>
      <c r="S267" s="119">
        <f t="shared" si="47"/>
        <v>8</v>
      </c>
    </row>
    <row r="268" spans="1:19">
      <c r="A268" s="119"/>
      <c r="E268" s="98">
        <f t="shared" si="41"/>
        <v>267</v>
      </c>
      <c r="F268" s="99"/>
      <c r="K268" s="114">
        <f t="shared" si="48"/>
        <v>12.21471827357313</v>
      </c>
      <c r="L268" s="115">
        <f t="shared" si="49"/>
        <v>12.263718273573131</v>
      </c>
      <c r="M268" s="98">
        <f t="shared" si="42"/>
        <v>12.214218273573129</v>
      </c>
      <c r="N268" s="116">
        <f t="shared" si="43"/>
        <v>12.264218273573132</v>
      </c>
      <c r="O268" s="117">
        <f t="shared" si="44"/>
        <v>12.23921827357313</v>
      </c>
      <c r="P268" s="98">
        <f t="shared" si="45"/>
        <v>0</v>
      </c>
      <c r="Q268" s="118">
        <f t="shared" si="46"/>
        <v>0</v>
      </c>
      <c r="R268" s="98">
        <f t="shared" si="50"/>
        <v>8</v>
      </c>
      <c r="S268" s="119">
        <f t="shared" si="47"/>
        <v>8</v>
      </c>
    </row>
    <row r="269" spans="1:19">
      <c r="A269" s="119"/>
      <c r="E269" s="98">
        <f t="shared" si="41"/>
        <v>268</v>
      </c>
      <c r="F269" s="99"/>
      <c r="K269" s="114">
        <f t="shared" si="48"/>
        <v>12.264718273573131</v>
      </c>
      <c r="L269" s="115">
        <f t="shared" si="49"/>
        <v>12.313718273573132</v>
      </c>
      <c r="M269" s="98">
        <f t="shared" si="42"/>
        <v>12.26421827357313</v>
      </c>
      <c r="N269" s="116">
        <f t="shared" si="43"/>
        <v>12.314218273573132</v>
      </c>
      <c r="O269" s="117">
        <f t="shared" si="44"/>
        <v>12.28921827357313</v>
      </c>
      <c r="P269" s="98">
        <f t="shared" si="45"/>
        <v>0</v>
      </c>
      <c r="Q269" s="118">
        <f t="shared" si="46"/>
        <v>0</v>
      </c>
      <c r="R269" s="98">
        <f t="shared" si="50"/>
        <v>8</v>
      </c>
      <c r="S269" s="119">
        <f t="shared" si="47"/>
        <v>8</v>
      </c>
    </row>
    <row r="270" spans="1:19">
      <c r="A270" s="119"/>
      <c r="E270" s="98">
        <f t="shared" si="41"/>
        <v>269</v>
      </c>
      <c r="F270" s="99"/>
      <c r="K270" s="114">
        <f t="shared" si="48"/>
        <v>12.314718273573131</v>
      </c>
      <c r="L270" s="115">
        <f t="shared" si="49"/>
        <v>12.363718273573133</v>
      </c>
      <c r="M270" s="98">
        <f t="shared" si="42"/>
        <v>12.314218273573131</v>
      </c>
      <c r="N270" s="116">
        <f t="shared" si="43"/>
        <v>12.364218273573133</v>
      </c>
      <c r="O270" s="117">
        <f t="shared" si="44"/>
        <v>12.339218273573131</v>
      </c>
      <c r="P270" s="98">
        <f t="shared" si="45"/>
        <v>0</v>
      </c>
      <c r="Q270" s="118">
        <f t="shared" si="46"/>
        <v>0</v>
      </c>
      <c r="R270" s="98">
        <f t="shared" si="50"/>
        <v>8</v>
      </c>
      <c r="S270" s="119">
        <f t="shared" si="47"/>
        <v>8</v>
      </c>
    </row>
    <row r="271" spans="1:19">
      <c r="A271" s="119"/>
      <c r="E271" s="98">
        <f t="shared" si="41"/>
        <v>270</v>
      </c>
      <c r="F271" s="99"/>
      <c r="K271" s="114">
        <f t="shared" si="48"/>
        <v>12.364718273573132</v>
      </c>
      <c r="L271" s="115">
        <f t="shared" si="49"/>
        <v>12.413718273573133</v>
      </c>
      <c r="M271" s="98">
        <f t="shared" si="42"/>
        <v>12.364218273573131</v>
      </c>
      <c r="N271" s="116">
        <f t="shared" si="43"/>
        <v>12.414218273573134</v>
      </c>
      <c r="O271" s="117">
        <f t="shared" si="44"/>
        <v>12.389218273573132</v>
      </c>
      <c r="P271" s="98">
        <f t="shared" si="45"/>
        <v>0</v>
      </c>
      <c r="Q271" s="118">
        <f t="shared" si="46"/>
        <v>0</v>
      </c>
      <c r="R271" s="98">
        <f t="shared" si="50"/>
        <v>8</v>
      </c>
      <c r="S271" s="119">
        <f t="shared" si="47"/>
        <v>8</v>
      </c>
    </row>
    <row r="272" spans="1:19">
      <c r="A272" s="119"/>
      <c r="E272" s="98">
        <f t="shared" si="41"/>
        <v>271</v>
      </c>
      <c r="F272" s="99"/>
      <c r="K272" s="114">
        <f t="shared" si="48"/>
        <v>12.414718273573133</v>
      </c>
      <c r="L272" s="115">
        <f t="shared" si="49"/>
        <v>12.463718273573134</v>
      </c>
      <c r="M272" s="98">
        <f t="shared" si="42"/>
        <v>12.414218273573132</v>
      </c>
      <c r="N272" s="116">
        <f t="shared" si="43"/>
        <v>12.464218273573135</v>
      </c>
      <c r="O272" s="117">
        <f t="shared" si="44"/>
        <v>12.439218273573132</v>
      </c>
      <c r="P272" s="98">
        <f t="shared" si="45"/>
        <v>0</v>
      </c>
      <c r="Q272" s="118">
        <f t="shared" si="46"/>
        <v>0</v>
      </c>
      <c r="R272" s="98">
        <f t="shared" si="50"/>
        <v>8</v>
      </c>
      <c r="S272" s="119">
        <f t="shared" si="47"/>
        <v>8</v>
      </c>
    </row>
    <row r="273" spans="1:19">
      <c r="A273" s="119"/>
      <c r="E273" s="98">
        <f t="shared" si="41"/>
        <v>272</v>
      </c>
      <c r="F273" s="99"/>
      <c r="K273" s="114">
        <f t="shared" si="48"/>
        <v>12.464718273573133</v>
      </c>
      <c r="L273" s="115">
        <f t="shared" si="49"/>
        <v>12.513718273573135</v>
      </c>
      <c r="M273" s="98">
        <f t="shared" si="42"/>
        <v>12.464218273573133</v>
      </c>
      <c r="N273" s="116">
        <f t="shared" si="43"/>
        <v>12.514218273573135</v>
      </c>
      <c r="O273" s="117">
        <f t="shared" si="44"/>
        <v>12.489218273573133</v>
      </c>
      <c r="P273" s="98">
        <f t="shared" si="45"/>
        <v>0</v>
      </c>
      <c r="Q273" s="118">
        <f t="shared" si="46"/>
        <v>0</v>
      </c>
      <c r="R273" s="98">
        <f t="shared" si="50"/>
        <v>8</v>
      </c>
      <c r="S273" s="119">
        <f t="shared" si="47"/>
        <v>8</v>
      </c>
    </row>
    <row r="274" spans="1:19">
      <c r="A274" s="119"/>
      <c r="E274" s="98">
        <f t="shared" si="41"/>
        <v>273</v>
      </c>
      <c r="F274" s="99"/>
      <c r="K274" s="114">
        <f t="shared" si="48"/>
        <v>12.514718273573134</v>
      </c>
      <c r="L274" s="115">
        <f t="shared" si="49"/>
        <v>12.563718273573135</v>
      </c>
      <c r="M274" s="98">
        <f t="shared" si="42"/>
        <v>12.514218273573134</v>
      </c>
      <c r="N274" s="116">
        <f t="shared" si="43"/>
        <v>12.564218273573136</v>
      </c>
      <c r="O274" s="117">
        <f t="shared" si="44"/>
        <v>12.539218273573134</v>
      </c>
      <c r="P274" s="98">
        <f t="shared" si="45"/>
        <v>0</v>
      </c>
      <c r="Q274" s="118">
        <f t="shared" si="46"/>
        <v>0</v>
      </c>
      <c r="R274" s="98">
        <f t="shared" si="50"/>
        <v>8</v>
      </c>
      <c r="S274" s="119">
        <f t="shared" si="47"/>
        <v>8</v>
      </c>
    </row>
    <row r="275" spans="1:19">
      <c r="A275" s="119"/>
      <c r="E275" s="98">
        <f t="shared" si="41"/>
        <v>274</v>
      </c>
      <c r="F275" s="99"/>
      <c r="K275" s="114">
        <f t="shared" si="48"/>
        <v>12.564718273573135</v>
      </c>
      <c r="L275" s="115">
        <f t="shared" si="49"/>
        <v>12.613718273573136</v>
      </c>
      <c r="M275" s="98">
        <f t="shared" si="42"/>
        <v>12.564218273573134</v>
      </c>
      <c r="N275" s="116">
        <f t="shared" si="43"/>
        <v>12.614218273573137</v>
      </c>
      <c r="O275" s="117">
        <f t="shared" si="44"/>
        <v>12.589218273573135</v>
      </c>
      <c r="P275" s="98">
        <f t="shared" si="45"/>
        <v>0</v>
      </c>
      <c r="Q275" s="118">
        <f t="shared" si="46"/>
        <v>0</v>
      </c>
      <c r="R275" s="98">
        <f t="shared" si="50"/>
        <v>8</v>
      </c>
      <c r="S275" s="119">
        <f t="shared" si="47"/>
        <v>8</v>
      </c>
    </row>
    <row r="276" spans="1:19">
      <c r="A276" s="119"/>
      <c r="E276" s="98">
        <f t="shared" si="41"/>
        <v>275</v>
      </c>
      <c r="F276" s="99"/>
      <c r="K276" s="114">
        <f t="shared" si="48"/>
        <v>12.614718273573136</v>
      </c>
      <c r="L276" s="115">
        <f t="shared" si="49"/>
        <v>12.663718273573137</v>
      </c>
      <c r="M276" s="98">
        <f t="shared" si="42"/>
        <v>12.614218273573135</v>
      </c>
      <c r="N276" s="116">
        <f t="shared" si="43"/>
        <v>12.664218273573137</v>
      </c>
      <c r="O276" s="117">
        <f t="shared" si="44"/>
        <v>12.639218273573135</v>
      </c>
      <c r="P276" s="98">
        <f t="shared" si="45"/>
        <v>0</v>
      </c>
      <c r="Q276" s="118">
        <f t="shared" si="46"/>
        <v>0</v>
      </c>
      <c r="R276" s="98">
        <f t="shared" si="50"/>
        <v>8</v>
      </c>
      <c r="S276" s="119">
        <f t="shared" si="47"/>
        <v>8</v>
      </c>
    </row>
    <row r="277" spans="1:19">
      <c r="A277" s="119"/>
      <c r="E277" s="98">
        <f t="shared" si="41"/>
        <v>276</v>
      </c>
      <c r="F277" s="99"/>
      <c r="K277" s="114">
        <f t="shared" si="48"/>
        <v>12.664718273573136</v>
      </c>
      <c r="L277" s="115">
        <f t="shared" si="49"/>
        <v>12.713718273573138</v>
      </c>
      <c r="M277" s="98">
        <f t="shared" si="42"/>
        <v>12.664218273573136</v>
      </c>
      <c r="N277" s="116">
        <f t="shared" si="43"/>
        <v>12.714218273573138</v>
      </c>
      <c r="O277" s="117">
        <f t="shared" si="44"/>
        <v>12.689218273573136</v>
      </c>
      <c r="P277" s="98">
        <f t="shared" si="45"/>
        <v>0</v>
      </c>
      <c r="Q277" s="118">
        <f t="shared" si="46"/>
        <v>0</v>
      </c>
      <c r="R277" s="98">
        <f t="shared" si="50"/>
        <v>8</v>
      </c>
      <c r="S277" s="119">
        <f t="shared" si="47"/>
        <v>8</v>
      </c>
    </row>
    <row r="278" spans="1:19">
      <c r="A278" s="119"/>
      <c r="E278" s="98">
        <f t="shared" si="41"/>
        <v>277</v>
      </c>
      <c r="F278" s="99"/>
      <c r="K278" s="114">
        <f t="shared" si="48"/>
        <v>12.714718273573137</v>
      </c>
      <c r="L278" s="115">
        <f t="shared" si="49"/>
        <v>12.763718273573138</v>
      </c>
      <c r="M278" s="98">
        <f t="shared" si="42"/>
        <v>12.714218273573136</v>
      </c>
      <c r="N278" s="116">
        <f t="shared" si="43"/>
        <v>12.764218273573139</v>
      </c>
      <c r="O278" s="117">
        <f t="shared" si="44"/>
        <v>12.739218273573137</v>
      </c>
      <c r="P278" s="98">
        <f t="shared" si="45"/>
        <v>0</v>
      </c>
      <c r="Q278" s="118">
        <f t="shared" si="46"/>
        <v>0</v>
      </c>
      <c r="R278" s="98">
        <f t="shared" si="50"/>
        <v>8</v>
      </c>
      <c r="S278" s="119">
        <f t="shared" si="47"/>
        <v>8</v>
      </c>
    </row>
    <row r="279" spans="1:19">
      <c r="A279" s="119"/>
      <c r="E279" s="98">
        <f t="shared" si="41"/>
        <v>278</v>
      </c>
      <c r="F279" s="99"/>
      <c r="K279" s="114">
        <f t="shared" si="48"/>
        <v>12.764718273573138</v>
      </c>
      <c r="L279" s="115">
        <f t="shared" si="49"/>
        <v>12.813718273573139</v>
      </c>
      <c r="M279" s="98">
        <f t="shared" si="42"/>
        <v>12.764218273573137</v>
      </c>
      <c r="N279" s="116">
        <f t="shared" si="43"/>
        <v>12.81421827357314</v>
      </c>
      <c r="O279" s="117">
        <f t="shared" si="44"/>
        <v>12.789218273573137</v>
      </c>
      <c r="P279" s="98">
        <f t="shared" si="45"/>
        <v>0</v>
      </c>
      <c r="Q279" s="118">
        <f t="shared" si="46"/>
        <v>0</v>
      </c>
      <c r="R279" s="98">
        <f t="shared" si="50"/>
        <v>8</v>
      </c>
      <c r="S279" s="119">
        <f t="shared" si="47"/>
        <v>8</v>
      </c>
    </row>
    <row r="280" spans="1:19">
      <c r="A280" s="119"/>
      <c r="E280" s="98">
        <f t="shared" si="41"/>
        <v>279</v>
      </c>
      <c r="F280" s="99"/>
      <c r="K280" s="114">
        <f t="shared" si="48"/>
        <v>12.814718273573138</v>
      </c>
      <c r="L280" s="115">
        <f t="shared" si="49"/>
        <v>12.86371827357314</v>
      </c>
      <c r="M280" s="98">
        <f t="shared" si="42"/>
        <v>12.814218273573138</v>
      </c>
      <c r="N280" s="116">
        <f t="shared" si="43"/>
        <v>12.86421827357314</v>
      </c>
      <c r="O280" s="117">
        <f t="shared" si="44"/>
        <v>12.839218273573138</v>
      </c>
      <c r="P280" s="98">
        <f t="shared" si="45"/>
        <v>0</v>
      </c>
      <c r="Q280" s="118">
        <f t="shared" si="46"/>
        <v>0</v>
      </c>
      <c r="R280" s="98">
        <f t="shared" si="50"/>
        <v>8</v>
      </c>
      <c r="S280" s="119">
        <f t="shared" si="47"/>
        <v>8</v>
      </c>
    </row>
    <row r="281" spans="1:19">
      <c r="A281" s="119"/>
      <c r="E281" s="98">
        <f t="shared" si="41"/>
        <v>280</v>
      </c>
      <c r="F281" s="99"/>
      <c r="K281" s="114">
        <f t="shared" si="48"/>
        <v>12.864718273573139</v>
      </c>
      <c r="L281" s="115">
        <f t="shared" si="49"/>
        <v>12.91371827357314</v>
      </c>
      <c r="M281" s="98">
        <f t="shared" si="42"/>
        <v>12.864218273573139</v>
      </c>
      <c r="N281" s="116">
        <f t="shared" si="43"/>
        <v>12.914218273573141</v>
      </c>
      <c r="O281" s="117">
        <f t="shared" si="44"/>
        <v>12.889218273573139</v>
      </c>
      <c r="P281" s="98">
        <f t="shared" si="45"/>
        <v>0</v>
      </c>
      <c r="Q281" s="118">
        <f t="shared" si="46"/>
        <v>0</v>
      </c>
      <c r="R281" s="98">
        <f t="shared" si="50"/>
        <v>8</v>
      </c>
      <c r="S281" s="119">
        <f t="shared" si="47"/>
        <v>8</v>
      </c>
    </row>
    <row r="282" spans="1:19">
      <c r="A282" s="119"/>
      <c r="E282" s="98">
        <f t="shared" si="41"/>
        <v>281</v>
      </c>
      <c r="F282" s="99"/>
      <c r="K282" s="114">
        <f t="shared" si="48"/>
        <v>12.91471827357314</v>
      </c>
      <c r="L282" s="115">
        <f t="shared" si="49"/>
        <v>12.963718273573141</v>
      </c>
      <c r="M282" s="98">
        <f t="shared" si="42"/>
        <v>12.914218273573139</v>
      </c>
      <c r="N282" s="116">
        <f t="shared" si="43"/>
        <v>12.964218273573142</v>
      </c>
      <c r="O282" s="117">
        <f t="shared" si="44"/>
        <v>12.93921827357314</v>
      </c>
      <c r="P282" s="98">
        <f t="shared" si="45"/>
        <v>0</v>
      </c>
      <c r="Q282" s="118">
        <f t="shared" si="46"/>
        <v>0</v>
      </c>
      <c r="R282" s="98">
        <f t="shared" si="50"/>
        <v>8</v>
      </c>
      <c r="S282" s="119">
        <f t="shared" si="47"/>
        <v>8</v>
      </c>
    </row>
    <row r="283" spans="1:19">
      <c r="A283" s="119"/>
      <c r="E283" s="98">
        <f t="shared" si="41"/>
        <v>282</v>
      </c>
      <c r="F283" s="99"/>
      <c r="K283" s="114">
        <f t="shared" si="48"/>
        <v>12.964718273573141</v>
      </c>
      <c r="L283" s="115">
        <f t="shared" si="49"/>
        <v>13.013718273573142</v>
      </c>
      <c r="M283" s="98">
        <f t="shared" si="42"/>
        <v>12.96421827357314</v>
      </c>
      <c r="N283" s="116">
        <f t="shared" si="43"/>
        <v>13.014218273573142</v>
      </c>
      <c r="O283" s="117">
        <f t="shared" si="44"/>
        <v>12.98921827357314</v>
      </c>
      <c r="P283" s="98">
        <f t="shared" si="45"/>
        <v>0</v>
      </c>
      <c r="Q283" s="118">
        <f t="shared" si="46"/>
        <v>0</v>
      </c>
      <c r="R283" s="98">
        <f t="shared" si="50"/>
        <v>8</v>
      </c>
      <c r="S283" s="119">
        <f t="shared" si="47"/>
        <v>8</v>
      </c>
    </row>
    <row r="284" spans="1:19">
      <c r="A284" s="119"/>
      <c r="E284" s="98">
        <f t="shared" si="41"/>
        <v>283</v>
      </c>
      <c r="F284" s="99"/>
      <c r="K284" s="114">
        <f t="shared" si="48"/>
        <v>13.014718273573141</v>
      </c>
      <c r="L284" s="115">
        <f t="shared" si="49"/>
        <v>13.063718273573143</v>
      </c>
      <c r="M284" s="98">
        <f t="shared" si="42"/>
        <v>13.014218273573141</v>
      </c>
      <c r="N284" s="116">
        <f t="shared" si="43"/>
        <v>13.064218273573143</v>
      </c>
      <c r="O284" s="117">
        <f t="shared" si="44"/>
        <v>13.039218273573141</v>
      </c>
      <c r="P284" s="98">
        <f t="shared" si="45"/>
        <v>0</v>
      </c>
      <c r="Q284" s="118">
        <f t="shared" si="46"/>
        <v>0</v>
      </c>
      <c r="R284" s="98">
        <f t="shared" si="50"/>
        <v>8</v>
      </c>
      <c r="S284" s="119">
        <f t="shared" si="47"/>
        <v>8</v>
      </c>
    </row>
    <row r="285" spans="1:19">
      <c r="A285" s="119"/>
      <c r="E285" s="98">
        <f t="shared" si="41"/>
        <v>284</v>
      </c>
      <c r="F285" s="99"/>
      <c r="K285" s="114">
        <f t="shared" si="48"/>
        <v>13.064718273573142</v>
      </c>
      <c r="L285" s="115">
        <f t="shared" si="49"/>
        <v>13.113718273573143</v>
      </c>
      <c r="M285" s="98">
        <f t="shared" si="42"/>
        <v>13.064218273573141</v>
      </c>
      <c r="N285" s="116">
        <f t="shared" si="43"/>
        <v>13.114218273573144</v>
      </c>
      <c r="O285" s="117">
        <f t="shared" si="44"/>
        <v>13.089218273573142</v>
      </c>
      <c r="P285" s="98">
        <f t="shared" si="45"/>
        <v>0</v>
      </c>
      <c r="Q285" s="118">
        <f t="shared" si="46"/>
        <v>0</v>
      </c>
      <c r="R285" s="98">
        <f t="shared" si="50"/>
        <v>8</v>
      </c>
      <c r="S285" s="119">
        <f t="shared" si="47"/>
        <v>8</v>
      </c>
    </row>
    <row r="286" spans="1:19">
      <c r="A286" s="119"/>
      <c r="E286" s="98">
        <f t="shared" si="41"/>
        <v>285</v>
      </c>
      <c r="F286" s="99"/>
      <c r="K286" s="114">
        <f t="shared" si="48"/>
        <v>13.114718273573143</v>
      </c>
      <c r="L286" s="115">
        <f t="shared" si="49"/>
        <v>13.163718273573144</v>
      </c>
      <c r="M286" s="98">
        <f t="shared" si="42"/>
        <v>13.114218273573142</v>
      </c>
      <c r="N286" s="116">
        <f t="shared" si="43"/>
        <v>13.164218273573145</v>
      </c>
      <c r="O286" s="117">
        <f t="shared" si="44"/>
        <v>13.139218273573142</v>
      </c>
      <c r="P286" s="98">
        <f t="shared" si="45"/>
        <v>0</v>
      </c>
      <c r="Q286" s="118">
        <f t="shared" si="46"/>
        <v>0</v>
      </c>
      <c r="R286" s="98">
        <f t="shared" si="50"/>
        <v>8</v>
      </c>
      <c r="S286" s="119">
        <f t="shared" si="47"/>
        <v>8</v>
      </c>
    </row>
    <row r="287" spans="1:19">
      <c r="A287" s="119"/>
      <c r="E287" s="98">
        <f t="shared" si="41"/>
        <v>286</v>
      </c>
      <c r="F287" s="99"/>
      <c r="K287" s="114">
        <f t="shared" si="48"/>
        <v>13.164718273573143</v>
      </c>
      <c r="L287" s="115">
        <f t="shared" si="49"/>
        <v>13.213718273573145</v>
      </c>
      <c r="M287" s="98">
        <f t="shared" si="42"/>
        <v>13.164218273573143</v>
      </c>
      <c r="N287" s="116">
        <f t="shared" si="43"/>
        <v>13.214218273573145</v>
      </c>
      <c r="O287" s="117">
        <f t="shared" si="44"/>
        <v>13.189218273573143</v>
      </c>
      <c r="P287" s="98">
        <f t="shared" si="45"/>
        <v>0</v>
      </c>
      <c r="Q287" s="118">
        <f t="shared" si="46"/>
        <v>0</v>
      </c>
      <c r="R287" s="98">
        <f t="shared" si="50"/>
        <v>8</v>
      </c>
      <c r="S287" s="119">
        <f t="shared" si="47"/>
        <v>8</v>
      </c>
    </row>
    <row r="288" spans="1:19">
      <c r="A288" s="119"/>
      <c r="E288" s="98">
        <f t="shared" si="41"/>
        <v>287</v>
      </c>
      <c r="F288" s="99"/>
      <c r="K288" s="114">
        <f t="shared" si="48"/>
        <v>13.214718273573144</v>
      </c>
      <c r="L288" s="115">
        <f t="shared" si="49"/>
        <v>13.263718273573145</v>
      </c>
      <c r="M288" s="98">
        <f t="shared" si="42"/>
        <v>13.214218273573143</v>
      </c>
      <c r="N288" s="116">
        <f t="shared" si="43"/>
        <v>13.264218273573146</v>
      </c>
      <c r="O288" s="117">
        <f t="shared" si="44"/>
        <v>13.239218273573144</v>
      </c>
      <c r="P288" s="98">
        <f t="shared" si="45"/>
        <v>0</v>
      </c>
      <c r="Q288" s="118">
        <f t="shared" si="46"/>
        <v>0</v>
      </c>
      <c r="R288" s="98">
        <f t="shared" si="50"/>
        <v>8</v>
      </c>
      <c r="S288" s="119">
        <f t="shared" si="47"/>
        <v>8</v>
      </c>
    </row>
    <row r="289" spans="1:19">
      <c r="A289" s="119"/>
      <c r="E289" s="98">
        <f t="shared" si="41"/>
        <v>288</v>
      </c>
      <c r="F289" s="99"/>
      <c r="K289" s="114">
        <f t="shared" si="48"/>
        <v>13.264718273573145</v>
      </c>
      <c r="L289" s="115">
        <f t="shared" si="49"/>
        <v>13.313718273573146</v>
      </c>
      <c r="M289" s="98">
        <f t="shared" si="42"/>
        <v>13.264218273573144</v>
      </c>
      <c r="N289" s="116">
        <f t="shared" si="43"/>
        <v>13.314218273573147</v>
      </c>
      <c r="O289" s="117">
        <f t="shared" si="44"/>
        <v>13.289218273573145</v>
      </c>
      <c r="P289" s="98">
        <f t="shared" si="45"/>
        <v>0</v>
      </c>
      <c r="Q289" s="118">
        <f t="shared" si="46"/>
        <v>0</v>
      </c>
      <c r="R289" s="98">
        <f t="shared" si="50"/>
        <v>8</v>
      </c>
      <c r="S289" s="119">
        <f t="shared" si="47"/>
        <v>8</v>
      </c>
    </row>
    <row r="290" spans="1:19">
      <c r="A290" s="119"/>
      <c r="E290" s="98">
        <f t="shared" si="41"/>
        <v>289</v>
      </c>
      <c r="F290" s="99"/>
      <c r="K290" s="114">
        <f t="shared" si="48"/>
        <v>13.314718273573146</v>
      </c>
      <c r="L290" s="115">
        <f t="shared" si="49"/>
        <v>13.363718273573147</v>
      </c>
      <c r="M290" s="98">
        <f t="shared" si="42"/>
        <v>13.314218273573145</v>
      </c>
      <c r="N290" s="116">
        <f t="shared" si="43"/>
        <v>13.364218273573147</v>
      </c>
      <c r="O290" s="117">
        <f t="shared" si="44"/>
        <v>13.339218273573145</v>
      </c>
      <c r="P290" s="98">
        <f t="shared" si="45"/>
        <v>0</v>
      </c>
      <c r="Q290" s="118">
        <f t="shared" si="46"/>
        <v>0</v>
      </c>
      <c r="R290" s="98">
        <f t="shared" si="50"/>
        <v>8</v>
      </c>
      <c r="S290" s="119">
        <f t="shared" si="47"/>
        <v>8</v>
      </c>
    </row>
    <row r="291" spans="1:19">
      <c r="A291" s="119"/>
      <c r="E291" s="98">
        <f t="shared" si="41"/>
        <v>290</v>
      </c>
      <c r="F291" s="99"/>
      <c r="K291" s="114">
        <f t="shared" si="48"/>
        <v>13.364718273573146</v>
      </c>
      <c r="L291" s="115">
        <f t="shared" si="49"/>
        <v>13.413718273573147</v>
      </c>
      <c r="M291" s="98">
        <f t="shared" si="42"/>
        <v>13.364218273573146</v>
      </c>
      <c r="N291" s="116">
        <f t="shared" si="43"/>
        <v>13.414218273573148</v>
      </c>
      <c r="O291" s="117">
        <f t="shared" si="44"/>
        <v>13.389218273573146</v>
      </c>
      <c r="P291" s="98">
        <f t="shared" si="45"/>
        <v>0</v>
      </c>
      <c r="Q291" s="118">
        <f t="shared" si="46"/>
        <v>0</v>
      </c>
      <c r="R291" s="98">
        <f t="shared" si="50"/>
        <v>8</v>
      </c>
      <c r="S291" s="119">
        <f t="shared" si="47"/>
        <v>8</v>
      </c>
    </row>
    <row r="292" spans="1:19">
      <c r="A292" s="119"/>
      <c r="E292" s="98">
        <f t="shared" si="41"/>
        <v>291</v>
      </c>
      <c r="F292" s="99"/>
      <c r="K292" s="114">
        <f t="shared" si="48"/>
        <v>13.414718273573147</v>
      </c>
      <c r="L292" s="115">
        <f t="shared" si="49"/>
        <v>13.463718273573148</v>
      </c>
      <c r="M292" s="98">
        <f t="shared" si="42"/>
        <v>13.414218273573146</v>
      </c>
      <c r="N292" s="116">
        <f t="shared" si="43"/>
        <v>13.464218273573149</v>
      </c>
      <c r="O292" s="117">
        <f t="shared" si="44"/>
        <v>13.439218273573147</v>
      </c>
      <c r="P292" s="98">
        <f t="shared" si="45"/>
        <v>0</v>
      </c>
      <c r="Q292" s="118">
        <f t="shared" si="46"/>
        <v>0</v>
      </c>
      <c r="R292" s="98">
        <f t="shared" si="50"/>
        <v>8</v>
      </c>
      <c r="S292" s="119">
        <f t="shared" si="47"/>
        <v>8</v>
      </c>
    </row>
    <row r="293" spans="1:19">
      <c r="A293" s="119"/>
      <c r="E293" s="98">
        <f t="shared" si="41"/>
        <v>292</v>
      </c>
      <c r="F293" s="99"/>
      <c r="K293" s="114">
        <f t="shared" si="48"/>
        <v>13.464718273573148</v>
      </c>
      <c r="L293" s="115">
        <f t="shared" si="49"/>
        <v>13.513718273573149</v>
      </c>
      <c r="M293" s="98">
        <f t="shared" si="42"/>
        <v>13.464218273573147</v>
      </c>
      <c r="N293" s="116">
        <f t="shared" si="43"/>
        <v>13.51421827357315</v>
      </c>
      <c r="O293" s="117">
        <f t="shared" si="44"/>
        <v>13.489218273573147</v>
      </c>
      <c r="P293" s="98">
        <f t="shared" si="45"/>
        <v>0</v>
      </c>
      <c r="Q293" s="118">
        <f t="shared" si="46"/>
        <v>0</v>
      </c>
      <c r="R293" s="98">
        <f t="shared" si="50"/>
        <v>8</v>
      </c>
      <c r="S293" s="119">
        <f t="shared" si="47"/>
        <v>8</v>
      </c>
    </row>
    <row r="294" spans="1:19">
      <c r="A294" s="119"/>
      <c r="E294" s="98">
        <f t="shared" si="41"/>
        <v>293</v>
      </c>
      <c r="F294" s="99"/>
      <c r="K294" s="114">
        <f t="shared" si="48"/>
        <v>13.514718273573148</v>
      </c>
      <c r="L294" s="115">
        <f t="shared" si="49"/>
        <v>13.56371827357315</v>
      </c>
      <c r="M294" s="98">
        <f t="shared" si="42"/>
        <v>13.514218273573148</v>
      </c>
      <c r="N294" s="116">
        <f t="shared" si="43"/>
        <v>13.56421827357315</v>
      </c>
      <c r="O294" s="117">
        <f t="shared" si="44"/>
        <v>13.539218273573148</v>
      </c>
      <c r="P294" s="98">
        <f t="shared" si="45"/>
        <v>0</v>
      </c>
      <c r="Q294" s="118">
        <f t="shared" si="46"/>
        <v>0</v>
      </c>
      <c r="R294" s="98">
        <f t="shared" si="50"/>
        <v>8</v>
      </c>
      <c r="S294" s="119">
        <f t="shared" si="47"/>
        <v>8</v>
      </c>
    </row>
    <row r="295" spans="1:19">
      <c r="A295" s="119"/>
      <c r="E295" s="98">
        <f t="shared" si="41"/>
        <v>294</v>
      </c>
      <c r="F295" s="99"/>
      <c r="K295" s="114">
        <f t="shared" si="48"/>
        <v>13.564718273573149</v>
      </c>
      <c r="L295" s="115">
        <f t="shared" si="49"/>
        <v>13.61371827357315</v>
      </c>
      <c r="M295" s="98">
        <f t="shared" si="42"/>
        <v>13.564218273573148</v>
      </c>
      <c r="N295" s="116">
        <f t="shared" si="43"/>
        <v>13.614218273573151</v>
      </c>
      <c r="O295" s="117">
        <f t="shared" si="44"/>
        <v>13.589218273573149</v>
      </c>
      <c r="P295" s="98">
        <f t="shared" si="45"/>
        <v>0</v>
      </c>
      <c r="Q295" s="118">
        <f t="shared" si="46"/>
        <v>0</v>
      </c>
      <c r="R295" s="98">
        <f t="shared" si="50"/>
        <v>8</v>
      </c>
      <c r="S295" s="119">
        <f t="shared" si="47"/>
        <v>8</v>
      </c>
    </row>
    <row r="296" spans="1:19">
      <c r="A296" s="119"/>
      <c r="E296" s="98">
        <f t="shared" si="41"/>
        <v>295</v>
      </c>
      <c r="F296" s="99"/>
      <c r="K296" s="114">
        <f t="shared" si="48"/>
        <v>13.61471827357315</v>
      </c>
      <c r="L296" s="115">
        <f t="shared" si="49"/>
        <v>13.663718273573151</v>
      </c>
      <c r="M296" s="98">
        <f t="shared" si="42"/>
        <v>13.614218273573149</v>
      </c>
      <c r="N296" s="116">
        <f t="shared" si="43"/>
        <v>13.664218273573152</v>
      </c>
      <c r="O296" s="117">
        <f t="shared" si="44"/>
        <v>13.63921827357315</v>
      </c>
      <c r="P296" s="98">
        <f t="shared" si="45"/>
        <v>0</v>
      </c>
      <c r="Q296" s="118">
        <f t="shared" si="46"/>
        <v>0</v>
      </c>
      <c r="R296" s="98">
        <f t="shared" si="50"/>
        <v>8</v>
      </c>
      <c r="S296" s="119">
        <f t="shared" si="47"/>
        <v>8</v>
      </c>
    </row>
    <row r="297" spans="1:19">
      <c r="A297" s="119"/>
      <c r="E297" s="98">
        <f t="shared" si="41"/>
        <v>296</v>
      </c>
      <c r="F297" s="99"/>
      <c r="K297" s="114">
        <f t="shared" si="48"/>
        <v>13.66471827357315</v>
      </c>
      <c r="L297" s="115">
        <f t="shared" si="49"/>
        <v>13.713718273573152</v>
      </c>
      <c r="M297" s="98">
        <f t="shared" si="42"/>
        <v>13.66421827357315</v>
      </c>
      <c r="N297" s="116">
        <f t="shared" si="43"/>
        <v>13.714218273573152</v>
      </c>
      <c r="O297" s="117">
        <f t="shared" si="44"/>
        <v>13.68921827357315</v>
      </c>
      <c r="P297" s="98">
        <f t="shared" si="45"/>
        <v>0</v>
      </c>
      <c r="Q297" s="118">
        <f t="shared" si="46"/>
        <v>0</v>
      </c>
      <c r="R297" s="98">
        <f t="shared" si="50"/>
        <v>8</v>
      </c>
      <c r="S297" s="119">
        <f t="shared" si="47"/>
        <v>8</v>
      </c>
    </row>
    <row r="298" spans="1:19">
      <c r="A298" s="119"/>
      <c r="E298" s="98">
        <f t="shared" si="41"/>
        <v>297</v>
      </c>
      <c r="F298" s="99"/>
      <c r="K298" s="114">
        <f t="shared" si="48"/>
        <v>13.714718273573151</v>
      </c>
      <c r="L298" s="115">
        <f t="shared" si="49"/>
        <v>13.763718273573152</v>
      </c>
      <c r="M298" s="98">
        <f t="shared" si="42"/>
        <v>13.714218273573151</v>
      </c>
      <c r="N298" s="116">
        <f t="shared" si="43"/>
        <v>13.764218273573153</v>
      </c>
      <c r="O298" s="117">
        <f t="shared" si="44"/>
        <v>13.739218273573151</v>
      </c>
      <c r="P298" s="98">
        <f t="shared" si="45"/>
        <v>0</v>
      </c>
      <c r="Q298" s="118">
        <f t="shared" si="46"/>
        <v>0</v>
      </c>
      <c r="R298" s="98">
        <f t="shared" si="50"/>
        <v>8</v>
      </c>
      <c r="S298" s="119">
        <f t="shared" si="47"/>
        <v>8</v>
      </c>
    </row>
    <row r="299" spans="1:19">
      <c r="A299" s="119"/>
      <c r="E299" s="98">
        <f t="shared" si="41"/>
        <v>298</v>
      </c>
      <c r="F299" s="99"/>
      <c r="K299" s="114">
        <f t="shared" si="48"/>
        <v>13.764718273573152</v>
      </c>
      <c r="L299" s="115">
        <f t="shared" si="49"/>
        <v>13.813718273573153</v>
      </c>
      <c r="M299" s="98">
        <f t="shared" si="42"/>
        <v>13.764218273573151</v>
      </c>
      <c r="N299" s="116">
        <f t="shared" si="43"/>
        <v>13.814218273573154</v>
      </c>
      <c r="O299" s="117">
        <f t="shared" si="44"/>
        <v>13.789218273573152</v>
      </c>
      <c r="P299" s="98">
        <f t="shared" si="45"/>
        <v>0</v>
      </c>
      <c r="Q299" s="118">
        <f t="shared" si="46"/>
        <v>0</v>
      </c>
      <c r="R299" s="98">
        <f t="shared" si="50"/>
        <v>8</v>
      </c>
      <c r="S299" s="119">
        <f t="shared" si="47"/>
        <v>8</v>
      </c>
    </row>
    <row r="300" spans="1:19">
      <c r="A300" s="119"/>
      <c r="E300" s="98">
        <f t="shared" si="41"/>
        <v>299</v>
      </c>
      <c r="F300" s="99"/>
      <c r="K300" s="114">
        <f t="shared" si="48"/>
        <v>13.814718273573153</v>
      </c>
      <c r="L300" s="115">
        <f t="shared" si="49"/>
        <v>13.863718273573154</v>
      </c>
      <c r="M300" s="98">
        <f t="shared" si="42"/>
        <v>13.814218273573152</v>
      </c>
      <c r="N300" s="116">
        <f t="shared" si="43"/>
        <v>13.864218273573155</v>
      </c>
      <c r="O300" s="117">
        <f t="shared" si="44"/>
        <v>13.839218273573152</v>
      </c>
      <c r="P300" s="98">
        <f t="shared" si="45"/>
        <v>0</v>
      </c>
      <c r="Q300" s="118">
        <f t="shared" si="46"/>
        <v>0</v>
      </c>
      <c r="R300" s="98">
        <f t="shared" si="50"/>
        <v>8</v>
      </c>
      <c r="S300" s="119">
        <f t="shared" si="47"/>
        <v>8</v>
      </c>
    </row>
    <row r="301" spans="1:19">
      <c r="A301" s="119"/>
      <c r="E301" s="98">
        <f t="shared" si="41"/>
        <v>300</v>
      </c>
      <c r="F301" s="99"/>
      <c r="K301" s="114">
        <f t="shared" si="48"/>
        <v>13.864718273573153</v>
      </c>
      <c r="L301" s="115">
        <f t="shared" si="49"/>
        <v>13.913718273573155</v>
      </c>
      <c r="M301" s="98">
        <f t="shared" si="42"/>
        <v>13.864218273573153</v>
      </c>
      <c r="N301" s="116">
        <f t="shared" si="43"/>
        <v>13.914218273573155</v>
      </c>
      <c r="O301" s="117">
        <f t="shared" si="44"/>
        <v>13.889218273573153</v>
      </c>
      <c r="P301" s="98">
        <f t="shared" si="45"/>
        <v>0</v>
      </c>
      <c r="Q301" s="118">
        <f t="shared" si="46"/>
        <v>0</v>
      </c>
      <c r="R301" s="98">
        <f t="shared" si="50"/>
        <v>8</v>
      </c>
      <c r="S301" s="119">
        <f t="shared" si="47"/>
        <v>8</v>
      </c>
    </row>
    <row r="302" spans="1:19">
      <c r="A302" s="119"/>
      <c r="E302" s="98">
        <f t="shared" si="41"/>
        <v>301</v>
      </c>
      <c r="F302" s="99"/>
      <c r="K302" s="114">
        <f t="shared" si="48"/>
        <v>13.914718273573154</v>
      </c>
      <c r="L302" s="115">
        <f t="shared" si="49"/>
        <v>13.963718273573155</v>
      </c>
      <c r="M302" s="98">
        <f t="shared" si="42"/>
        <v>13.914218273573153</v>
      </c>
      <c r="N302" s="116">
        <f t="shared" si="43"/>
        <v>13.964218273573156</v>
      </c>
      <c r="O302" s="117">
        <f t="shared" si="44"/>
        <v>13.939218273573154</v>
      </c>
      <c r="P302" s="98">
        <f t="shared" si="45"/>
        <v>0</v>
      </c>
      <c r="Q302" s="118">
        <f t="shared" si="46"/>
        <v>0</v>
      </c>
      <c r="R302" s="98">
        <f t="shared" si="50"/>
        <v>8</v>
      </c>
      <c r="S302" s="119">
        <f t="shared" si="47"/>
        <v>8</v>
      </c>
    </row>
    <row r="303" spans="1:19">
      <c r="A303" s="119"/>
      <c r="E303" s="98">
        <f t="shared" si="41"/>
        <v>302</v>
      </c>
      <c r="F303" s="99"/>
      <c r="K303" s="114">
        <f t="shared" si="48"/>
        <v>13.964718273573155</v>
      </c>
      <c r="L303" s="115">
        <f t="shared" si="49"/>
        <v>14.013718273573156</v>
      </c>
      <c r="M303" s="98">
        <f t="shared" si="42"/>
        <v>13.964218273573154</v>
      </c>
      <c r="N303" s="116">
        <f t="shared" si="43"/>
        <v>14.014218273573157</v>
      </c>
      <c r="O303" s="117">
        <f t="shared" si="44"/>
        <v>13.989218273573155</v>
      </c>
      <c r="P303" s="98">
        <f t="shared" si="45"/>
        <v>0</v>
      </c>
      <c r="Q303" s="118">
        <f t="shared" si="46"/>
        <v>0</v>
      </c>
      <c r="R303" s="98">
        <f t="shared" si="50"/>
        <v>8</v>
      </c>
      <c r="S303" s="119">
        <f t="shared" si="47"/>
        <v>8</v>
      </c>
    </row>
    <row r="304" spans="1:19">
      <c r="A304" s="119"/>
      <c r="E304" s="98">
        <f t="shared" si="41"/>
        <v>303</v>
      </c>
      <c r="F304" s="99"/>
      <c r="K304" s="114">
        <f t="shared" si="48"/>
        <v>14.014718273573155</v>
      </c>
      <c r="L304" s="115">
        <f t="shared" si="49"/>
        <v>14.063718273573157</v>
      </c>
      <c r="M304" s="98">
        <f t="shared" si="42"/>
        <v>14.014218273573155</v>
      </c>
      <c r="N304" s="116">
        <f t="shared" si="43"/>
        <v>14.064218273573157</v>
      </c>
      <c r="O304" s="117">
        <f t="shared" si="44"/>
        <v>14.039218273573155</v>
      </c>
      <c r="P304" s="98">
        <f t="shared" si="45"/>
        <v>0</v>
      </c>
      <c r="Q304" s="118">
        <f t="shared" si="46"/>
        <v>0</v>
      </c>
      <c r="R304" s="98">
        <f t="shared" si="50"/>
        <v>8</v>
      </c>
      <c r="S304" s="119">
        <f t="shared" si="47"/>
        <v>8</v>
      </c>
    </row>
    <row r="305" spans="1:19">
      <c r="A305" s="119"/>
      <c r="E305" s="98">
        <f t="shared" si="41"/>
        <v>304</v>
      </c>
      <c r="F305" s="99"/>
      <c r="K305" s="114">
        <f t="shared" si="48"/>
        <v>14.064718273573156</v>
      </c>
      <c r="L305" s="115">
        <f t="shared" si="49"/>
        <v>14.113718273573157</v>
      </c>
      <c r="M305" s="98">
        <f t="shared" si="42"/>
        <v>14.064218273573156</v>
      </c>
      <c r="N305" s="116">
        <f t="shared" si="43"/>
        <v>14.114218273573158</v>
      </c>
      <c r="O305" s="117">
        <f t="shared" si="44"/>
        <v>14.089218273573156</v>
      </c>
      <c r="P305" s="98">
        <f t="shared" si="45"/>
        <v>0</v>
      </c>
      <c r="Q305" s="118">
        <f t="shared" si="46"/>
        <v>0</v>
      </c>
      <c r="R305" s="98">
        <f t="shared" si="50"/>
        <v>8</v>
      </c>
      <c r="S305" s="119">
        <f t="shared" si="47"/>
        <v>8</v>
      </c>
    </row>
    <row r="306" spans="1:19">
      <c r="A306" s="119"/>
      <c r="E306" s="98">
        <f t="shared" si="41"/>
        <v>305</v>
      </c>
      <c r="F306" s="99"/>
      <c r="K306" s="114">
        <f t="shared" si="48"/>
        <v>14.114718273573157</v>
      </c>
      <c r="L306" s="115">
        <f t="shared" si="49"/>
        <v>14.163718273573158</v>
      </c>
      <c r="M306" s="98">
        <f t="shared" si="42"/>
        <v>14.114218273573156</v>
      </c>
      <c r="N306" s="116">
        <f t="shared" si="43"/>
        <v>14.164218273573159</v>
      </c>
      <c r="O306" s="117">
        <f t="shared" si="44"/>
        <v>14.139218273573157</v>
      </c>
      <c r="P306" s="98">
        <f t="shared" si="45"/>
        <v>0</v>
      </c>
      <c r="Q306" s="118">
        <f t="shared" si="46"/>
        <v>0</v>
      </c>
      <c r="R306" s="98">
        <f t="shared" si="50"/>
        <v>8</v>
      </c>
      <c r="S306" s="119">
        <f t="shared" si="47"/>
        <v>8</v>
      </c>
    </row>
    <row r="307" spans="1:19">
      <c r="A307" s="119"/>
      <c r="E307" s="98">
        <f t="shared" si="41"/>
        <v>306</v>
      </c>
      <c r="F307" s="99"/>
      <c r="K307" s="114">
        <f t="shared" si="48"/>
        <v>14.164718273573158</v>
      </c>
      <c r="L307" s="115">
        <f t="shared" si="49"/>
        <v>14.213718273573159</v>
      </c>
      <c r="M307" s="98">
        <f t="shared" si="42"/>
        <v>14.164218273573157</v>
      </c>
      <c r="N307" s="116">
        <f t="shared" si="43"/>
        <v>14.214218273573159</v>
      </c>
      <c r="O307" s="117">
        <f t="shared" si="44"/>
        <v>14.189218273573157</v>
      </c>
      <c r="P307" s="98">
        <f t="shared" si="45"/>
        <v>0</v>
      </c>
      <c r="Q307" s="118">
        <f t="shared" si="46"/>
        <v>0</v>
      </c>
      <c r="R307" s="98">
        <f t="shared" si="50"/>
        <v>8</v>
      </c>
      <c r="S307" s="119">
        <f t="shared" si="47"/>
        <v>8</v>
      </c>
    </row>
    <row r="308" spans="1:19">
      <c r="A308" s="119"/>
      <c r="E308" s="98">
        <f t="shared" si="41"/>
        <v>307</v>
      </c>
      <c r="F308" s="99"/>
      <c r="K308" s="114">
        <f t="shared" si="48"/>
        <v>14.214718273573158</v>
      </c>
      <c r="L308" s="115">
        <f t="shared" si="49"/>
        <v>14.26371827357316</v>
      </c>
      <c r="M308" s="98">
        <f t="shared" si="42"/>
        <v>14.214218273573158</v>
      </c>
      <c r="N308" s="116">
        <f t="shared" si="43"/>
        <v>14.26421827357316</v>
      </c>
      <c r="O308" s="117">
        <f t="shared" si="44"/>
        <v>14.239218273573158</v>
      </c>
      <c r="P308" s="98">
        <f t="shared" si="45"/>
        <v>0</v>
      </c>
      <c r="Q308" s="118">
        <f t="shared" si="46"/>
        <v>0</v>
      </c>
      <c r="R308" s="98">
        <f t="shared" si="50"/>
        <v>8</v>
      </c>
      <c r="S308" s="119">
        <f t="shared" si="47"/>
        <v>8</v>
      </c>
    </row>
    <row r="309" spans="1:19">
      <c r="A309" s="119"/>
      <c r="E309" s="98">
        <f t="shared" si="41"/>
        <v>308</v>
      </c>
      <c r="F309" s="99"/>
      <c r="K309" s="114">
        <f t="shared" si="48"/>
        <v>14.264718273573159</v>
      </c>
      <c r="L309" s="115">
        <f t="shared" si="49"/>
        <v>14.31371827357316</v>
      </c>
      <c r="M309" s="98">
        <f t="shared" si="42"/>
        <v>14.264218273573158</v>
      </c>
      <c r="N309" s="116">
        <f t="shared" si="43"/>
        <v>14.314218273573161</v>
      </c>
      <c r="O309" s="117">
        <f t="shared" si="44"/>
        <v>14.289218273573159</v>
      </c>
      <c r="P309" s="98">
        <f t="shared" si="45"/>
        <v>0</v>
      </c>
      <c r="Q309" s="118">
        <f t="shared" si="46"/>
        <v>0</v>
      </c>
      <c r="R309" s="98">
        <f t="shared" si="50"/>
        <v>8</v>
      </c>
      <c r="S309" s="119">
        <f t="shared" si="47"/>
        <v>8</v>
      </c>
    </row>
    <row r="310" spans="1:19">
      <c r="A310" s="119"/>
      <c r="E310" s="98">
        <f t="shared" si="41"/>
        <v>309</v>
      </c>
      <c r="F310" s="99"/>
      <c r="K310" s="114">
        <f t="shared" si="48"/>
        <v>14.31471827357316</v>
      </c>
      <c r="L310" s="115">
        <f t="shared" si="49"/>
        <v>14.363718273573161</v>
      </c>
      <c r="M310" s="98">
        <f t="shared" si="42"/>
        <v>14.314218273573159</v>
      </c>
      <c r="N310" s="116">
        <f t="shared" si="43"/>
        <v>14.364218273573162</v>
      </c>
      <c r="O310" s="117">
        <f t="shared" si="44"/>
        <v>14.339218273573159</v>
      </c>
      <c r="P310" s="98">
        <f t="shared" si="45"/>
        <v>0</v>
      </c>
      <c r="Q310" s="118">
        <f t="shared" si="46"/>
        <v>0</v>
      </c>
      <c r="R310" s="98">
        <f t="shared" si="50"/>
        <v>8</v>
      </c>
      <c r="S310" s="119">
        <f t="shared" si="47"/>
        <v>8</v>
      </c>
    </row>
    <row r="311" spans="1:19">
      <c r="A311" s="119"/>
      <c r="E311" s="98">
        <f t="shared" si="41"/>
        <v>310</v>
      </c>
      <c r="F311" s="99"/>
      <c r="K311" s="114">
        <f t="shared" si="48"/>
        <v>14.36471827357316</v>
      </c>
      <c r="L311" s="115">
        <f t="shared" si="49"/>
        <v>14.413718273573162</v>
      </c>
      <c r="M311" s="98">
        <f t="shared" si="42"/>
        <v>14.36421827357316</v>
      </c>
      <c r="N311" s="116">
        <f t="shared" si="43"/>
        <v>14.414218273573162</v>
      </c>
      <c r="O311" s="117">
        <f t="shared" si="44"/>
        <v>14.38921827357316</v>
      </c>
      <c r="P311" s="98">
        <f t="shared" si="45"/>
        <v>0</v>
      </c>
      <c r="Q311" s="118">
        <f t="shared" si="46"/>
        <v>0</v>
      </c>
      <c r="R311" s="98">
        <f t="shared" si="50"/>
        <v>8</v>
      </c>
      <c r="S311" s="119">
        <f t="shared" si="47"/>
        <v>8</v>
      </c>
    </row>
    <row r="312" spans="1:19">
      <c r="A312" s="119"/>
      <c r="E312" s="98">
        <f t="shared" si="41"/>
        <v>311</v>
      </c>
      <c r="F312" s="99"/>
      <c r="K312" s="114">
        <f t="shared" si="48"/>
        <v>14.414718273573161</v>
      </c>
      <c r="L312" s="115">
        <f t="shared" si="49"/>
        <v>14.463718273573162</v>
      </c>
      <c r="M312" s="98">
        <f t="shared" si="42"/>
        <v>14.414218273573161</v>
      </c>
      <c r="N312" s="116">
        <f t="shared" si="43"/>
        <v>14.464218273573163</v>
      </c>
      <c r="O312" s="117">
        <f t="shared" si="44"/>
        <v>14.439218273573161</v>
      </c>
      <c r="P312" s="98">
        <f t="shared" si="45"/>
        <v>0</v>
      </c>
      <c r="Q312" s="118">
        <f t="shared" si="46"/>
        <v>0</v>
      </c>
      <c r="R312" s="98">
        <f t="shared" si="50"/>
        <v>8</v>
      </c>
      <c r="S312" s="119">
        <f t="shared" si="47"/>
        <v>8</v>
      </c>
    </row>
    <row r="313" spans="1:19">
      <c r="A313" s="119"/>
      <c r="E313" s="98">
        <f t="shared" si="41"/>
        <v>312</v>
      </c>
      <c r="F313" s="99"/>
      <c r="K313" s="114">
        <f t="shared" si="48"/>
        <v>14.464718273573162</v>
      </c>
      <c r="L313" s="115">
        <f t="shared" si="49"/>
        <v>14.513718273573163</v>
      </c>
      <c r="M313" s="98">
        <f t="shared" si="42"/>
        <v>14.464218273573161</v>
      </c>
      <c r="N313" s="116">
        <f t="shared" si="43"/>
        <v>14.514218273573164</v>
      </c>
      <c r="O313" s="117">
        <f t="shared" si="44"/>
        <v>14.489218273573162</v>
      </c>
      <c r="P313" s="98">
        <f t="shared" si="45"/>
        <v>0</v>
      </c>
      <c r="Q313" s="118">
        <f t="shared" si="46"/>
        <v>0</v>
      </c>
      <c r="R313" s="98">
        <f t="shared" si="50"/>
        <v>8</v>
      </c>
      <c r="S313" s="119">
        <f t="shared" si="47"/>
        <v>8</v>
      </c>
    </row>
    <row r="314" spans="1:19">
      <c r="A314" s="119"/>
      <c r="E314" s="98">
        <f t="shared" si="41"/>
        <v>313</v>
      </c>
      <c r="F314" s="99"/>
      <c r="K314" s="114">
        <f t="shared" si="48"/>
        <v>14.514718273573163</v>
      </c>
      <c r="L314" s="115">
        <f t="shared" si="49"/>
        <v>14.563718273573164</v>
      </c>
      <c r="M314" s="98">
        <f t="shared" si="42"/>
        <v>14.514218273573162</v>
      </c>
      <c r="N314" s="116">
        <f t="shared" si="43"/>
        <v>14.564218273573164</v>
      </c>
      <c r="O314" s="117">
        <f t="shared" si="44"/>
        <v>14.539218273573162</v>
      </c>
      <c r="P314" s="98">
        <f t="shared" si="45"/>
        <v>0</v>
      </c>
      <c r="Q314" s="118">
        <f t="shared" si="46"/>
        <v>0</v>
      </c>
      <c r="R314" s="98">
        <f t="shared" si="50"/>
        <v>8</v>
      </c>
      <c r="S314" s="119">
        <f t="shared" si="47"/>
        <v>8</v>
      </c>
    </row>
    <row r="315" spans="1:19">
      <c r="A315" s="119"/>
      <c r="E315" s="98">
        <f t="shared" si="41"/>
        <v>314</v>
      </c>
      <c r="F315" s="99"/>
      <c r="K315" s="114">
        <f t="shared" si="48"/>
        <v>14.564718273573163</v>
      </c>
      <c r="L315" s="115">
        <f t="shared" si="49"/>
        <v>14.613718273573165</v>
      </c>
      <c r="M315" s="98">
        <f t="shared" si="42"/>
        <v>14.564218273573163</v>
      </c>
      <c r="N315" s="116">
        <f t="shared" si="43"/>
        <v>14.614218273573165</v>
      </c>
      <c r="O315" s="117">
        <f t="shared" si="44"/>
        <v>14.589218273573163</v>
      </c>
      <c r="P315" s="98">
        <f t="shared" si="45"/>
        <v>0</v>
      </c>
      <c r="Q315" s="118">
        <f t="shared" si="46"/>
        <v>0</v>
      </c>
      <c r="R315" s="98">
        <f t="shared" si="50"/>
        <v>8</v>
      </c>
      <c r="S315" s="119">
        <f t="shared" si="47"/>
        <v>8</v>
      </c>
    </row>
    <row r="316" spans="1:19">
      <c r="A316" s="119"/>
      <c r="E316" s="98">
        <f t="shared" si="41"/>
        <v>315</v>
      </c>
      <c r="F316" s="99"/>
      <c r="K316" s="114">
        <f t="shared" si="48"/>
        <v>14.614718273573164</v>
      </c>
      <c r="L316" s="115">
        <f t="shared" si="49"/>
        <v>14.663718273573165</v>
      </c>
      <c r="M316" s="98">
        <f t="shared" si="42"/>
        <v>14.614218273573163</v>
      </c>
      <c r="N316" s="116">
        <f t="shared" si="43"/>
        <v>14.664218273573166</v>
      </c>
      <c r="O316" s="117">
        <f t="shared" si="44"/>
        <v>14.639218273573164</v>
      </c>
      <c r="P316" s="98">
        <f t="shared" si="45"/>
        <v>0</v>
      </c>
      <c r="Q316" s="118">
        <f t="shared" si="46"/>
        <v>0</v>
      </c>
      <c r="R316" s="98">
        <f t="shared" si="50"/>
        <v>8</v>
      </c>
      <c r="S316" s="119">
        <f t="shared" si="47"/>
        <v>8</v>
      </c>
    </row>
    <row r="317" spans="1:19">
      <c r="A317" s="119"/>
      <c r="E317" s="98">
        <f t="shared" si="41"/>
        <v>316</v>
      </c>
      <c r="F317" s="99"/>
      <c r="K317" s="114">
        <f t="shared" si="48"/>
        <v>14.664718273573165</v>
      </c>
      <c r="L317" s="115">
        <f t="shared" si="49"/>
        <v>14.713718273573166</v>
      </c>
      <c r="M317" s="98">
        <f t="shared" si="42"/>
        <v>14.664218273573164</v>
      </c>
      <c r="N317" s="116">
        <f t="shared" si="43"/>
        <v>14.714218273573167</v>
      </c>
      <c r="O317" s="117">
        <f t="shared" si="44"/>
        <v>14.689218273573164</v>
      </c>
      <c r="P317" s="98">
        <f t="shared" si="45"/>
        <v>0</v>
      </c>
      <c r="Q317" s="118">
        <f t="shared" si="46"/>
        <v>0</v>
      </c>
      <c r="R317" s="98">
        <f t="shared" si="50"/>
        <v>8</v>
      </c>
      <c r="S317" s="119">
        <f t="shared" si="47"/>
        <v>8</v>
      </c>
    </row>
    <row r="318" spans="1:19">
      <c r="A318" s="119"/>
      <c r="E318" s="98">
        <f t="shared" si="41"/>
        <v>317</v>
      </c>
      <c r="F318" s="99"/>
      <c r="K318" s="114">
        <f t="shared" si="48"/>
        <v>14.714718273573165</v>
      </c>
      <c r="L318" s="115">
        <f t="shared" si="49"/>
        <v>14.763718273573167</v>
      </c>
      <c r="M318" s="98">
        <f t="shared" si="42"/>
        <v>14.714218273573165</v>
      </c>
      <c r="N318" s="116">
        <f t="shared" si="43"/>
        <v>14.764218273573167</v>
      </c>
      <c r="O318" s="117">
        <f t="shared" si="44"/>
        <v>14.739218273573165</v>
      </c>
      <c r="P318" s="98">
        <f t="shared" si="45"/>
        <v>0</v>
      </c>
      <c r="Q318" s="118">
        <f t="shared" si="46"/>
        <v>0</v>
      </c>
      <c r="R318" s="98">
        <f t="shared" si="50"/>
        <v>8</v>
      </c>
      <c r="S318" s="119">
        <f t="shared" si="47"/>
        <v>8</v>
      </c>
    </row>
    <row r="319" spans="1:19">
      <c r="A319" s="119"/>
      <c r="E319" s="98">
        <f t="shared" si="41"/>
        <v>318</v>
      </c>
      <c r="F319" s="99"/>
      <c r="K319" s="114">
        <f t="shared" si="48"/>
        <v>14.764718273573166</v>
      </c>
      <c r="L319" s="115">
        <f t="shared" si="49"/>
        <v>14.813718273573167</v>
      </c>
      <c r="M319" s="98">
        <f t="shared" si="42"/>
        <v>14.764218273573166</v>
      </c>
      <c r="N319" s="116">
        <f t="shared" si="43"/>
        <v>14.814218273573168</v>
      </c>
      <c r="O319" s="117">
        <f t="shared" si="44"/>
        <v>14.789218273573166</v>
      </c>
      <c r="P319" s="98">
        <f t="shared" si="45"/>
        <v>0</v>
      </c>
      <c r="Q319" s="118">
        <f t="shared" si="46"/>
        <v>0</v>
      </c>
      <c r="R319" s="98">
        <f t="shared" si="50"/>
        <v>8</v>
      </c>
      <c r="S319" s="119">
        <f t="shared" si="47"/>
        <v>8</v>
      </c>
    </row>
    <row r="320" spans="1:19">
      <c r="A320" s="119"/>
      <c r="E320" s="98">
        <f t="shared" si="41"/>
        <v>319</v>
      </c>
      <c r="F320" s="99"/>
      <c r="K320" s="114">
        <f t="shared" si="48"/>
        <v>14.814718273573167</v>
      </c>
      <c r="L320" s="115">
        <f t="shared" si="49"/>
        <v>14.863718273573168</v>
      </c>
      <c r="M320" s="98">
        <f t="shared" si="42"/>
        <v>14.814218273573166</v>
      </c>
      <c r="N320" s="116">
        <f t="shared" si="43"/>
        <v>14.864218273573169</v>
      </c>
      <c r="O320" s="117">
        <f t="shared" si="44"/>
        <v>14.839218273573167</v>
      </c>
      <c r="P320" s="98">
        <f t="shared" si="45"/>
        <v>0</v>
      </c>
      <c r="Q320" s="118">
        <f t="shared" si="46"/>
        <v>0</v>
      </c>
      <c r="R320" s="98">
        <f t="shared" si="50"/>
        <v>8</v>
      </c>
      <c r="S320" s="119">
        <f t="shared" si="47"/>
        <v>8</v>
      </c>
    </row>
    <row r="321" spans="1:19">
      <c r="A321" s="119"/>
      <c r="E321" s="98">
        <f t="shared" si="41"/>
        <v>320</v>
      </c>
      <c r="F321" s="99"/>
      <c r="K321" s="114">
        <f t="shared" si="48"/>
        <v>14.864718273573168</v>
      </c>
      <c r="L321" s="115">
        <f t="shared" si="49"/>
        <v>14.913718273573169</v>
      </c>
      <c r="M321" s="98">
        <f t="shared" si="42"/>
        <v>14.864218273573167</v>
      </c>
      <c r="N321" s="116">
        <f t="shared" si="43"/>
        <v>14.914218273573169</v>
      </c>
      <c r="O321" s="117">
        <f t="shared" si="44"/>
        <v>14.889218273573167</v>
      </c>
      <c r="P321" s="98">
        <f t="shared" si="45"/>
        <v>0</v>
      </c>
      <c r="Q321" s="118">
        <f t="shared" si="46"/>
        <v>0</v>
      </c>
      <c r="R321" s="98">
        <f t="shared" si="50"/>
        <v>8</v>
      </c>
      <c r="S321" s="119">
        <f t="shared" si="47"/>
        <v>8</v>
      </c>
    </row>
    <row r="322" spans="1:19">
      <c r="A322" s="119"/>
      <c r="E322" s="98">
        <f t="shared" si="41"/>
        <v>321</v>
      </c>
      <c r="F322" s="99"/>
      <c r="K322" s="114">
        <f t="shared" si="48"/>
        <v>14.914718273573168</v>
      </c>
      <c r="L322" s="115">
        <f t="shared" si="49"/>
        <v>14.96371827357317</v>
      </c>
      <c r="M322" s="98">
        <f t="shared" si="42"/>
        <v>14.914218273573168</v>
      </c>
      <c r="N322" s="116">
        <f t="shared" si="43"/>
        <v>14.96421827357317</v>
      </c>
      <c r="O322" s="117">
        <f t="shared" si="44"/>
        <v>14.939218273573168</v>
      </c>
      <c r="P322" s="98">
        <f t="shared" si="45"/>
        <v>0</v>
      </c>
      <c r="Q322" s="118">
        <f t="shared" si="46"/>
        <v>0</v>
      </c>
      <c r="R322" s="98">
        <f t="shared" si="50"/>
        <v>8</v>
      </c>
      <c r="S322" s="119">
        <f t="shared" si="47"/>
        <v>8</v>
      </c>
    </row>
    <row r="323" spans="1:19">
      <c r="A323" s="119"/>
      <c r="E323" s="98">
        <f t="shared" si="41"/>
        <v>322</v>
      </c>
      <c r="F323" s="99"/>
      <c r="K323" s="114">
        <f t="shared" si="48"/>
        <v>14.964718273573169</v>
      </c>
      <c r="L323" s="115">
        <f t="shared" si="49"/>
        <v>15.01371827357317</v>
      </c>
      <c r="M323" s="98">
        <f t="shared" si="42"/>
        <v>14.964218273573168</v>
      </c>
      <c r="N323" s="116">
        <f t="shared" si="43"/>
        <v>15.014218273573171</v>
      </c>
      <c r="O323" s="117">
        <f t="shared" si="44"/>
        <v>14.989218273573169</v>
      </c>
      <c r="P323" s="98">
        <f t="shared" si="45"/>
        <v>0</v>
      </c>
      <c r="Q323" s="118">
        <f t="shared" si="46"/>
        <v>0</v>
      </c>
      <c r="R323" s="98">
        <f t="shared" si="50"/>
        <v>8</v>
      </c>
      <c r="S323" s="119">
        <f t="shared" si="47"/>
        <v>8</v>
      </c>
    </row>
    <row r="324" spans="1:19">
      <c r="A324" s="119"/>
      <c r="E324" s="98">
        <f t="shared" ref="E324:E387" si="51">E323+1</f>
        <v>323</v>
      </c>
      <c r="F324" s="99"/>
      <c r="K324" s="114">
        <f t="shared" si="48"/>
        <v>15.01471827357317</v>
      </c>
      <c r="L324" s="115">
        <f t="shared" si="49"/>
        <v>15.063718273573171</v>
      </c>
      <c r="M324" s="98">
        <f t="shared" si="42"/>
        <v>15.014218273573169</v>
      </c>
      <c r="N324" s="116">
        <f t="shared" si="43"/>
        <v>15.064218273573172</v>
      </c>
      <c r="O324" s="117">
        <f t="shared" si="44"/>
        <v>15.039218273573169</v>
      </c>
      <c r="P324" s="98">
        <f t="shared" si="45"/>
        <v>0</v>
      </c>
      <c r="Q324" s="118">
        <f t="shared" si="46"/>
        <v>0</v>
      </c>
      <c r="R324" s="98">
        <f t="shared" si="50"/>
        <v>8</v>
      </c>
      <c r="S324" s="119">
        <f t="shared" si="47"/>
        <v>8</v>
      </c>
    </row>
    <row r="325" spans="1:19">
      <c r="A325" s="119"/>
      <c r="E325" s="98">
        <f t="shared" si="51"/>
        <v>324</v>
      </c>
      <c r="F325" s="99"/>
      <c r="K325" s="114">
        <f t="shared" si="48"/>
        <v>15.06471827357317</v>
      </c>
      <c r="L325" s="115">
        <f t="shared" si="49"/>
        <v>15.113718273573172</v>
      </c>
      <c r="M325" s="98">
        <f t="shared" ref="M325:M388" si="52">K325-5*10^-(D$2+1)</f>
        <v>15.06421827357317</v>
      </c>
      <c r="N325" s="116">
        <f t="shared" ref="N325:N388" si="53">L325+5*10^-(D$2+1)</f>
        <v>15.114218273573172</v>
      </c>
      <c r="O325" s="117">
        <f t="shared" ref="O325:O388" si="54">AVERAGE(K325,L325)</f>
        <v>15.08921827357317</v>
      </c>
      <c r="P325" s="98">
        <f t="shared" ref="P325:P388" si="55">COUNTIFS(A$1:A$5000,"&gt;="&amp;M325,A$1:A$5000,"&lt;="&amp;N325)</f>
        <v>0</v>
      </c>
      <c r="Q325" s="118">
        <f t="shared" ref="Q325:Q388" si="56">P325/D$1</f>
        <v>0</v>
      </c>
      <c r="R325" s="98">
        <f t="shared" si="50"/>
        <v>8</v>
      </c>
      <c r="S325" s="119">
        <f t="shared" ref="S325:S388" si="57">COUNTIF(F$2:F$5000,"&lt;="&amp;M325)</f>
        <v>8</v>
      </c>
    </row>
    <row r="326" spans="1:19">
      <c r="A326" s="119"/>
      <c r="E326" s="98">
        <f t="shared" si="51"/>
        <v>325</v>
      </c>
      <c r="F326" s="99"/>
      <c r="K326" s="114">
        <f t="shared" ref="K326:K389" si="58">L325+10^(-$D$2)</f>
        <v>15.114718273573171</v>
      </c>
      <c r="L326" s="115">
        <f t="shared" ref="L326:L389" si="59">K326+$I$4-POWER(10,-$D$2)</f>
        <v>15.163718273573172</v>
      </c>
      <c r="M326" s="98">
        <f t="shared" si="52"/>
        <v>15.11421827357317</v>
      </c>
      <c r="N326" s="116">
        <f t="shared" si="53"/>
        <v>15.164218273573173</v>
      </c>
      <c r="O326" s="117">
        <f t="shared" si="54"/>
        <v>15.139218273573171</v>
      </c>
      <c r="P326" s="98">
        <f t="shared" si="55"/>
        <v>0</v>
      </c>
      <c r="Q326" s="118">
        <f t="shared" si="56"/>
        <v>0</v>
      </c>
      <c r="R326" s="98">
        <f t="shared" ref="R326:R389" si="60">+P326+R325</f>
        <v>8</v>
      </c>
      <c r="S326" s="119">
        <f t="shared" si="57"/>
        <v>8</v>
      </c>
    </row>
    <row r="327" spans="1:19">
      <c r="A327" s="119"/>
      <c r="E327" s="98">
        <f t="shared" si="51"/>
        <v>326</v>
      </c>
      <c r="F327" s="99"/>
      <c r="K327" s="114">
        <f t="shared" si="58"/>
        <v>15.164718273573172</v>
      </c>
      <c r="L327" s="115">
        <f t="shared" si="59"/>
        <v>15.213718273573173</v>
      </c>
      <c r="M327" s="98">
        <f t="shared" si="52"/>
        <v>15.164218273573171</v>
      </c>
      <c r="N327" s="116">
        <f t="shared" si="53"/>
        <v>15.214218273573174</v>
      </c>
      <c r="O327" s="117">
        <f t="shared" si="54"/>
        <v>15.189218273573172</v>
      </c>
      <c r="P327" s="98">
        <f t="shared" si="55"/>
        <v>0</v>
      </c>
      <c r="Q327" s="118">
        <f t="shared" si="56"/>
        <v>0</v>
      </c>
      <c r="R327" s="98">
        <f t="shared" si="60"/>
        <v>8</v>
      </c>
      <c r="S327" s="119">
        <f t="shared" si="57"/>
        <v>8</v>
      </c>
    </row>
    <row r="328" spans="1:19">
      <c r="A328" s="119"/>
      <c r="E328" s="98">
        <f t="shared" si="51"/>
        <v>327</v>
      </c>
      <c r="F328" s="99"/>
      <c r="K328" s="114">
        <f t="shared" si="58"/>
        <v>15.214718273573173</v>
      </c>
      <c r="L328" s="115">
        <f t="shared" si="59"/>
        <v>15.263718273573174</v>
      </c>
      <c r="M328" s="98">
        <f t="shared" si="52"/>
        <v>15.214218273573172</v>
      </c>
      <c r="N328" s="116">
        <f t="shared" si="53"/>
        <v>15.264218273573174</v>
      </c>
      <c r="O328" s="117">
        <f t="shared" si="54"/>
        <v>15.239218273573172</v>
      </c>
      <c r="P328" s="98">
        <f t="shared" si="55"/>
        <v>0</v>
      </c>
      <c r="Q328" s="118">
        <f t="shared" si="56"/>
        <v>0</v>
      </c>
      <c r="R328" s="98">
        <f t="shared" si="60"/>
        <v>8</v>
      </c>
      <c r="S328" s="119">
        <f t="shared" si="57"/>
        <v>8</v>
      </c>
    </row>
    <row r="329" spans="1:19">
      <c r="A329" s="119"/>
      <c r="E329" s="98">
        <f t="shared" si="51"/>
        <v>328</v>
      </c>
      <c r="F329" s="99"/>
      <c r="K329" s="114">
        <f t="shared" si="58"/>
        <v>15.264718273573173</v>
      </c>
      <c r="L329" s="115">
        <f t="shared" si="59"/>
        <v>15.313718273573174</v>
      </c>
      <c r="M329" s="98">
        <f t="shared" si="52"/>
        <v>15.264218273573173</v>
      </c>
      <c r="N329" s="116">
        <f t="shared" si="53"/>
        <v>15.314218273573175</v>
      </c>
      <c r="O329" s="117">
        <f t="shared" si="54"/>
        <v>15.289218273573173</v>
      </c>
      <c r="P329" s="98">
        <f t="shared" si="55"/>
        <v>0</v>
      </c>
      <c r="Q329" s="118">
        <f t="shared" si="56"/>
        <v>0</v>
      </c>
      <c r="R329" s="98">
        <f t="shared" si="60"/>
        <v>8</v>
      </c>
      <c r="S329" s="119">
        <f t="shared" si="57"/>
        <v>8</v>
      </c>
    </row>
    <row r="330" spans="1:19">
      <c r="A330" s="119"/>
      <c r="E330" s="98">
        <f t="shared" si="51"/>
        <v>329</v>
      </c>
      <c r="F330" s="99"/>
      <c r="K330" s="114">
        <f t="shared" si="58"/>
        <v>15.314718273573174</v>
      </c>
      <c r="L330" s="115">
        <f t="shared" si="59"/>
        <v>15.363718273573175</v>
      </c>
      <c r="M330" s="98">
        <f t="shared" si="52"/>
        <v>15.314218273573173</v>
      </c>
      <c r="N330" s="116">
        <f t="shared" si="53"/>
        <v>15.364218273573176</v>
      </c>
      <c r="O330" s="117">
        <f t="shared" si="54"/>
        <v>15.339218273573174</v>
      </c>
      <c r="P330" s="98">
        <f t="shared" si="55"/>
        <v>0</v>
      </c>
      <c r="Q330" s="118">
        <f t="shared" si="56"/>
        <v>0</v>
      </c>
      <c r="R330" s="98">
        <f t="shared" si="60"/>
        <v>8</v>
      </c>
      <c r="S330" s="119">
        <f t="shared" si="57"/>
        <v>8</v>
      </c>
    </row>
    <row r="331" spans="1:19">
      <c r="A331" s="119"/>
      <c r="E331" s="98">
        <f t="shared" si="51"/>
        <v>330</v>
      </c>
      <c r="F331" s="99"/>
      <c r="K331" s="114">
        <f t="shared" si="58"/>
        <v>15.364718273573175</v>
      </c>
      <c r="L331" s="115">
        <f t="shared" si="59"/>
        <v>15.413718273573176</v>
      </c>
      <c r="M331" s="98">
        <f t="shared" si="52"/>
        <v>15.364218273573174</v>
      </c>
      <c r="N331" s="116">
        <f t="shared" si="53"/>
        <v>15.414218273573177</v>
      </c>
      <c r="O331" s="117">
        <f t="shared" si="54"/>
        <v>15.389218273573174</v>
      </c>
      <c r="P331" s="98">
        <f t="shared" si="55"/>
        <v>0</v>
      </c>
      <c r="Q331" s="118">
        <f t="shared" si="56"/>
        <v>0</v>
      </c>
      <c r="R331" s="98">
        <f t="shared" si="60"/>
        <v>8</v>
      </c>
      <c r="S331" s="119">
        <f t="shared" si="57"/>
        <v>8</v>
      </c>
    </row>
    <row r="332" spans="1:19">
      <c r="A332" s="119"/>
      <c r="E332" s="98">
        <f t="shared" si="51"/>
        <v>331</v>
      </c>
      <c r="F332" s="99"/>
      <c r="K332" s="114">
        <f t="shared" si="58"/>
        <v>15.414718273573175</v>
      </c>
      <c r="L332" s="115">
        <f t="shared" si="59"/>
        <v>15.463718273573177</v>
      </c>
      <c r="M332" s="98">
        <f t="shared" si="52"/>
        <v>15.414218273573175</v>
      </c>
      <c r="N332" s="116">
        <f t="shared" si="53"/>
        <v>15.464218273573177</v>
      </c>
      <c r="O332" s="117">
        <f t="shared" si="54"/>
        <v>15.439218273573175</v>
      </c>
      <c r="P332" s="98">
        <f t="shared" si="55"/>
        <v>0</v>
      </c>
      <c r="Q332" s="118">
        <f t="shared" si="56"/>
        <v>0</v>
      </c>
      <c r="R332" s="98">
        <f t="shared" si="60"/>
        <v>8</v>
      </c>
      <c r="S332" s="119">
        <f t="shared" si="57"/>
        <v>8</v>
      </c>
    </row>
    <row r="333" spans="1:19">
      <c r="A333" s="119"/>
      <c r="E333" s="98">
        <f t="shared" si="51"/>
        <v>332</v>
      </c>
      <c r="F333" s="99"/>
      <c r="K333" s="114">
        <f t="shared" si="58"/>
        <v>15.464718273573176</v>
      </c>
      <c r="L333" s="115">
        <f t="shared" si="59"/>
        <v>15.513718273573177</v>
      </c>
      <c r="M333" s="98">
        <f t="shared" si="52"/>
        <v>15.464218273573175</v>
      </c>
      <c r="N333" s="116">
        <f t="shared" si="53"/>
        <v>15.514218273573178</v>
      </c>
      <c r="O333" s="117">
        <f t="shared" si="54"/>
        <v>15.489218273573176</v>
      </c>
      <c r="P333" s="98">
        <f t="shared" si="55"/>
        <v>0</v>
      </c>
      <c r="Q333" s="118">
        <f t="shared" si="56"/>
        <v>0</v>
      </c>
      <c r="R333" s="98">
        <f t="shared" si="60"/>
        <v>8</v>
      </c>
      <c r="S333" s="119">
        <f t="shared" si="57"/>
        <v>8</v>
      </c>
    </row>
    <row r="334" spans="1:19">
      <c r="A334" s="119"/>
      <c r="E334" s="98">
        <f t="shared" si="51"/>
        <v>333</v>
      </c>
      <c r="F334" s="99"/>
      <c r="K334" s="114">
        <f t="shared" si="58"/>
        <v>15.514718273573177</v>
      </c>
      <c r="L334" s="115">
        <f t="shared" si="59"/>
        <v>15.563718273573178</v>
      </c>
      <c r="M334" s="98">
        <f t="shared" si="52"/>
        <v>15.514218273573176</v>
      </c>
      <c r="N334" s="116">
        <f t="shared" si="53"/>
        <v>15.564218273573179</v>
      </c>
      <c r="O334" s="117">
        <f t="shared" si="54"/>
        <v>15.539218273573177</v>
      </c>
      <c r="P334" s="98">
        <f t="shared" si="55"/>
        <v>0</v>
      </c>
      <c r="Q334" s="118">
        <f t="shared" si="56"/>
        <v>0</v>
      </c>
      <c r="R334" s="98">
        <f t="shared" si="60"/>
        <v>8</v>
      </c>
      <c r="S334" s="119">
        <f t="shared" si="57"/>
        <v>8</v>
      </c>
    </row>
    <row r="335" spans="1:19">
      <c r="A335" s="119"/>
      <c r="E335" s="98">
        <f t="shared" si="51"/>
        <v>334</v>
      </c>
      <c r="F335" s="99"/>
      <c r="K335" s="114">
        <f t="shared" si="58"/>
        <v>15.564718273573177</v>
      </c>
      <c r="L335" s="115">
        <f t="shared" si="59"/>
        <v>15.613718273573179</v>
      </c>
      <c r="M335" s="98">
        <f t="shared" si="52"/>
        <v>15.564218273573177</v>
      </c>
      <c r="N335" s="116">
        <f t="shared" si="53"/>
        <v>15.614218273573179</v>
      </c>
      <c r="O335" s="117">
        <f t="shared" si="54"/>
        <v>15.589218273573177</v>
      </c>
      <c r="P335" s="98">
        <f t="shared" si="55"/>
        <v>0</v>
      </c>
      <c r="Q335" s="118">
        <f t="shared" si="56"/>
        <v>0</v>
      </c>
      <c r="R335" s="98">
        <f t="shared" si="60"/>
        <v>8</v>
      </c>
      <c r="S335" s="119">
        <f t="shared" si="57"/>
        <v>8</v>
      </c>
    </row>
    <row r="336" spans="1:19">
      <c r="A336" s="119"/>
      <c r="E336" s="98">
        <f t="shared" si="51"/>
        <v>335</v>
      </c>
      <c r="F336" s="99"/>
      <c r="K336" s="114">
        <f t="shared" si="58"/>
        <v>15.614718273573178</v>
      </c>
      <c r="L336" s="115">
        <f t="shared" si="59"/>
        <v>15.663718273573179</v>
      </c>
      <c r="M336" s="98">
        <f t="shared" si="52"/>
        <v>15.614218273573178</v>
      </c>
      <c r="N336" s="116">
        <f t="shared" si="53"/>
        <v>15.66421827357318</v>
      </c>
      <c r="O336" s="117">
        <f t="shared" si="54"/>
        <v>15.639218273573178</v>
      </c>
      <c r="P336" s="98">
        <f t="shared" si="55"/>
        <v>0</v>
      </c>
      <c r="Q336" s="118">
        <f t="shared" si="56"/>
        <v>0</v>
      </c>
      <c r="R336" s="98">
        <f t="shared" si="60"/>
        <v>8</v>
      </c>
      <c r="S336" s="119">
        <f t="shared" si="57"/>
        <v>8</v>
      </c>
    </row>
    <row r="337" spans="1:19">
      <c r="A337" s="119"/>
      <c r="E337" s="98">
        <f t="shared" si="51"/>
        <v>336</v>
      </c>
      <c r="F337" s="99"/>
      <c r="K337" s="114">
        <f t="shared" si="58"/>
        <v>15.664718273573179</v>
      </c>
      <c r="L337" s="115">
        <f t="shared" si="59"/>
        <v>15.71371827357318</v>
      </c>
      <c r="M337" s="98">
        <f t="shared" si="52"/>
        <v>15.664218273573178</v>
      </c>
      <c r="N337" s="116">
        <f t="shared" si="53"/>
        <v>15.714218273573181</v>
      </c>
      <c r="O337" s="117">
        <f t="shared" si="54"/>
        <v>15.689218273573179</v>
      </c>
      <c r="P337" s="98">
        <f t="shared" si="55"/>
        <v>0</v>
      </c>
      <c r="Q337" s="118">
        <f t="shared" si="56"/>
        <v>0</v>
      </c>
      <c r="R337" s="98">
        <f t="shared" si="60"/>
        <v>8</v>
      </c>
      <c r="S337" s="119">
        <f t="shared" si="57"/>
        <v>8</v>
      </c>
    </row>
    <row r="338" spans="1:19">
      <c r="A338" s="119"/>
      <c r="E338" s="98">
        <f t="shared" si="51"/>
        <v>337</v>
      </c>
      <c r="F338" s="99"/>
      <c r="K338" s="114">
        <f t="shared" si="58"/>
        <v>15.71471827357318</v>
      </c>
      <c r="L338" s="115">
        <f t="shared" si="59"/>
        <v>15.763718273573181</v>
      </c>
      <c r="M338" s="98">
        <f t="shared" si="52"/>
        <v>15.714218273573179</v>
      </c>
      <c r="N338" s="116">
        <f t="shared" si="53"/>
        <v>15.764218273573182</v>
      </c>
      <c r="O338" s="117">
        <f t="shared" si="54"/>
        <v>15.739218273573179</v>
      </c>
      <c r="P338" s="98">
        <f t="shared" si="55"/>
        <v>0</v>
      </c>
      <c r="Q338" s="118">
        <f t="shared" si="56"/>
        <v>0</v>
      </c>
      <c r="R338" s="98">
        <f t="shared" si="60"/>
        <v>8</v>
      </c>
      <c r="S338" s="119">
        <f t="shared" si="57"/>
        <v>8</v>
      </c>
    </row>
    <row r="339" spans="1:19">
      <c r="A339" s="119"/>
      <c r="E339" s="98">
        <f t="shared" si="51"/>
        <v>338</v>
      </c>
      <c r="F339" s="99"/>
      <c r="K339" s="114">
        <f t="shared" si="58"/>
        <v>15.76471827357318</v>
      </c>
      <c r="L339" s="115">
        <f t="shared" si="59"/>
        <v>15.813718273573182</v>
      </c>
      <c r="M339" s="98">
        <f t="shared" si="52"/>
        <v>15.76421827357318</v>
      </c>
      <c r="N339" s="116">
        <f t="shared" si="53"/>
        <v>15.814218273573182</v>
      </c>
      <c r="O339" s="117">
        <f t="shared" si="54"/>
        <v>15.78921827357318</v>
      </c>
      <c r="P339" s="98">
        <f t="shared" si="55"/>
        <v>0</v>
      </c>
      <c r="Q339" s="118">
        <f t="shared" si="56"/>
        <v>0</v>
      </c>
      <c r="R339" s="98">
        <f t="shared" si="60"/>
        <v>8</v>
      </c>
      <c r="S339" s="119">
        <f t="shared" si="57"/>
        <v>8</v>
      </c>
    </row>
    <row r="340" spans="1:19">
      <c r="A340" s="119"/>
      <c r="E340" s="98">
        <f t="shared" si="51"/>
        <v>339</v>
      </c>
      <c r="F340" s="99"/>
      <c r="K340" s="114">
        <f t="shared" si="58"/>
        <v>15.814718273573181</v>
      </c>
      <c r="L340" s="115">
        <f t="shared" si="59"/>
        <v>15.863718273573182</v>
      </c>
      <c r="M340" s="98">
        <f t="shared" si="52"/>
        <v>15.81421827357318</v>
      </c>
      <c r="N340" s="116">
        <f t="shared" si="53"/>
        <v>15.864218273573183</v>
      </c>
      <c r="O340" s="117">
        <f t="shared" si="54"/>
        <v>15.839218273573181</v>
      </c>
      <c r="P340" s="98">
        <f t="shared" si="55"/>
        <v>0</v>
      </c>
      <c r="Q340" s="118">
        <f t="shared" si="56"/>
        <v>0</v>
      </c>
      <c r="R340" s="98">
        <f t="shared" si="60"/>
        <v>8</v>
      </c>
      <c r="S340" s="119">
        <f t="shared" si="57"/>
        <v>8</v>
      </c>
    </row>
    <row r="341" spans="1:19">
      <c r="A341" s="119"/>
      <c r="E341" s="98">
        <f t="shared" si="51"/>
        <v>340</v>
      </c>
      <c r="F341" s="99"/>
      <c r="K341" s="114">
        <f t="shared" si="58"/>
        <v>15.864718273573182</v>
      </c>
      <c r="L341" s="115">
        <f t="shared" si="59"/>
        <v>15.913718273573183</v>
      </c>
      <c r="M341" s="98">
        <f t="shared" si="52"/>
        <v>15.864218273573181</v>
      </c>
      <c r="N341" s="116">
        <f t="shared" si="53"/>
        <v>15.914218273573184</v>
      </c>
      <c r="O341" s="117">
        <f t="shared" si="54"/>
        <v>15.889218273573182</v>
      </c>
      <c r="P341" s="98">
        <f t="shared" si="55"/>
        <v>0</v>
      </c>
      <c r="Q341" s="118">
        <f t="shared" si="56"/>
        <v>0</v>
      </c>
      <c r="R341" s="98">
        <f t="shared" si="60"/>
        <v>8</v>
      </c>
      <c r="S341" s="119">
        <f t="shared" si="57"/>
        <v>8</v>
      </c>
    </row>
    <row r="342" spans="1:19">
      <c r="A342" s="119"/>
      <c r="E342" s="98">
        <f t="shared" si="51"/>
        <v>341</v>
      </c>
      <c r="F342" s="99"/>
      <c r="K342" s="114">
        <f t="shared" si="58"/>
        <v>15.914718273573182</v>
      </c>
      <c r="L342" s="115">
        <f t="shared" si="59"/>
        <v>15.963718273573184</v>
      </c>
      <c r="M342" s="98">
        <f t="shared" si="52"/>
        <v>15.914218273573182</v>
      </c>
      <c r="N342" s="116">
        <f t="shared" si="53"/>
        <v>15.964218273573184</v>
      </c>
      <c r="O342" s="117">
        <f t="shared" si="54"/>
        <v>15.939218273573182</v>
      </c>
      <c r="P342" s="98">
        <f t="shared" si="55"/>
        <v>0</v>
      </c>
      <c r="Q342" s="118">
        <f t="shared" si="56"/>
        <v>0</v>
      </c>
      <c r="R342" s="98">
        <f t="shared" si="60"/>
        <v>8</v>
      </c>
      <c r="S342" s="119">
        <f t="shared" si="57"/>
        <v>8</v>
      </c>
    </row>
    <row r="343" spans="1:19">
      <c r="A343" s="119"/>
      <c r="E343" s="98">
        <f t="shared" si="51"/>
        <v>342</v>
      </c>
      <c r="F343" s="99"/>
      <c r="K343" s="114">
        <f t="shared" si="58"/>
        <v>15.964718273573183</v>
      </c>
      <c r="L343" s="115">
        <f t="shared" si="59"/>
        <v>16.013718273573183</v>
      </c>
      <c r="M343" s="98">
        <f t="shared" si="52"/>
        <v>15.964218273573183</v>
      </c>
      <c r="N343" s="116">
        <f t="shared" si="53"/>
        <v>16.014218273573182</v>
      </c>
      <c r="O343" s="117">
        <f t="shared" si="54"/>
        <v>15.989218273573183</v>
      </c>
      <c r="P343" s="98">
        <f t="shared" si="55"/>
        <v>0</v>
      </c>
      <c r="Q343" s="118">
        <f t="shared" si="56"/>
        <v>0</v>
      </c>
      <c r="R343" s="98">
        <f t="shared" si="60"/>
        <v>8</v>
      </c>
      <c r="S343" s="119">
        <f t="shared" si="57"/>
        <v>8</v>
      </c>
    </row>
    <row r="344" spans="1:19">
      <c r="A344" s="119"/>
      <c r="E344" s="98">
        <f t="shared" si="51"/>
        <v>343</v>
      </c>
      <c r="F344" s="99"/>
      <c r="K344" s="114">
        <f t="shared" si="58"/>
        <v>16.014718273573184</v>
      </c>
      <c r="L344" s="115">
        <f t="shared" si="59"/>
        <v>16.063718273573183</v>
      </c>
      <c r="M344" s="98">
        <f t="shared" si="52"/>
        <v>16.014218273573185</v>
      </c>
      <c r="N344" s="116">
        <f t="shared" si="53"/>
        <v>16.064218273573182</v>
      </c>
      <c r="O344" s="117">
        <f t="shared" si="54"/>
        <v>16.039218273573184</v>
      </c>
      <c r="P344" s="98">
        <f t="shared" si="55"/>
        <v>0</v>
      </c>
      <c r="Q344" s="118">
        <f t="shared" si="56"/>
        <v>0</v>
      </c>
      <c r="R344" s="98">
        <f t="shared" si="60"/>
        <v>8</v>
      </c>
      <c r="S344" s="119">
        <f t="shared" si="57"/>
        <v>8</v>
      </c>
    </row>
    <row r="345" spans="1:19">
      <c r="A345" s="119"/>
      <c r="E345" s="98">
        <f t="shared" si="51"/>
        <v>344</v>
      </c>
      <c r="F345" s="99"/>
      <c r="K345" s="114">
        <f t="shared" si="58"/>
        <v>16.064718273573185</v>
      </c>
      <c r="L345" s="115">
        <f t="shared" si="59"/>
        <v>16.113718273573184</v>
      </c>
      <c r="M345" s="98">
        <f t="shared" si="52"/>
        <v>16.064218273573186</v>
      </c>
      <c r="N345" s="116">
        <f t="shared" si="53"/>
        <v>16.114218273573183</v>
      </c>
      <c r="O345" s="117">
        <f t="shared" si="54"/>
        <v>16.089218273573184</v>
      </c>
      <c r="P345" s="98">
        <f t="shared" si="55"/>
        <v>0</v>
      </c>
      <c r="Q345" s="118">
        <f t="shared" si="56"/>
        <v>0</v>
      </c>
      <c r="R345" s="98">
        <f t="shared" si="60"/>
        <v>8</v>
      </c>
      <c r="S345" s="119">
        <f t="shared" si="57"/>
        <v>8</v>
      </c>
    </row>
    <row r="346" spans="1:19">
      <c r="A346" s="119"/>
      <c r="E346" s="98">
        <f t="shared" si="51"/>
        <v>345</v>
      </c>
      <c r="F346" s="99"/>
      <c r="K346" s="114">
        <f t="shared" si="58"/>
        <v>16.114718273573185</v>
      </c>
      <c r="L346" s="115">
        <f t="shared" si="59"/>
        <v>16.163718273573185</v>
      </c>
      <c r="M346" s="98">
        <f t="shared" si="52"/>
        <v>16.114218273573186</v>
      </c>
      <c r="N346" s="116">
        <f t="shared" si="53"/>
        <v>16.164218273573184</v>
      </c>
      <c r="O346" s="117">
        <f t="shared" si="54"/>
        <v>16.139218273573185</v>
      </c>
      <c r="P346" s="98">
        <f t="shared" si="55"/>
        <v>0</v>
      </c>
      <c r="Q346" s="118">
        <f t="shared" si="56"/>
        <v>0</v>
      </c>
      <c r="R346" s="98">
        <f t="shared" si="60"/>
        <v>8</v>
      </c>
      <c r="S346" s="119">
        <f t="shared" si="57"/>
        <v>8</v>
      </c>
    </row>
    <row r="347" spans="1:19">
      <c r="A347" s="119"/>
      <c r="E347" s="98">
        <f t="shared" si="51"/>
        <v>346</v>
      </c>
      <c r="F347" s="99"/>
      <c r="K347" s="114">
        <f t="shared" si="58"/>
        <v>16.164718273573186</v>
      </c>
      <c r="L347" s="115">
        <f t="shared" si="59"/>
        <v>16.213718273573186</v>
      </c>
      <c r="M347" s="98">
        <f t="shared" si="52"/>
        <v>16.164218273573187</v>
      </c>
      <c r="N347" s="116">
        <f t="shared" si="53"/>
        <v>16.214218273573184</v>
      </c>
      <c r="O347" s="117">
        <f t="shared" si="54"/>
        <v>16.189218273573186</v>
      </c>
      <c r="P347" s="98">
        <f t="shared" si="55"/>
        <v>0</v>
      </c>
      <c r="Q347" s="118">
        <f t="shared" si="56"/>
        <v>0</v>
      </c>
      <c r="R347" s="98">
        <f t="shared" si="60"/>
        <v>8</v>
      </c>
      <c r="S347" s="119">
        <f t="shared" si="57"/>
        <v>8</v>
      </c>
    </row>
    <row r="348" spans="1:19">
      <c r="A348" s="119"/>
      <c r="E348" s="98">
        <f t="shared" si="51"/>
        <v>347</v>
      </c>
      <c r="F348" s="99"/>
      <c r="K348" s="114">
        <f t="shared" si="58"/>
        <v>16.214718273573187</v>
      </c>
      <c r="L348" s="115">
        <f t="shared" si="59"/>
        <v>16.263718273573186</v>
      </c>
      <c r="M348" s="98">
        <f t="shared" si="52"/>
        <v>16.214218273573188</v>
      </c>
      <c r="N348" s="116">
        <f t="shared" si="53"/>
        <v>16.264218273573185</v>
      </c>
      <c r="O348" s="117">
        <f t="shared" si="54"/>
        <v>16.239218273573186</v>
      </c>
      <c r="P348" s="98">
        <f t="shared" si="55"/>
        <v>0</v>
      </c>
      <c r="Q348" s="118">
        <f t="shared" si="56"/>
        <v>0</v>
      </c>
      <c r="R348" s="98">
        <f t="shared" si="60"/>
        <v>8</v>
      </c>
      <c r="S348" s="119">
        <f t="shared" si="57"/>
        <v>8</v>
      </c>
    </row>
    <row r="349" spans="1:19">
      <c r="A349" s="119"/>
      <c r="E349" s="98">
        <f t="shared" si="51"/>
        <v>348</v>
      </c>
      <c r="F349" s="99"/>
      <c r="K349" s="114">
        <f t="shared" si="58"/>
        <v>16.264718273573187</v>
      </c>
      <c r="L349" s="115">
        <f t="shared" si="59"/>
        <v>16.313718273573187</v>
      </c>
      <c r="M349" s="98">
        <f t="shared" si="52"/>
        <v>16.264218273573189</v>
      </c>
      <c r="N349" s="116">
        <f t="shared" si="53"/>
        <v>16.314218273573186</v>
      </c>
      <c r="O349" s="117">
        <f t="shared" si="54"/>
        <v>16.289218273573187</v>
      </c>
      <c r="P349" s="98">
        <f t="shared" si="55"/>
        <v>0</v>
      </c>
      <c r="Q349" s="118">
        <f t="shared" si="56"/>
        <v>0</v>
      </c>
      <c r="R349" s="98">
        <f t="shared" si="60"/>
        <v>8</v>
      </c>
      <c r="S349" s="119">
        <f t="shared" si="57"/>
        <v>8</v>
      </c>
    </row>
    <row r="350" spans="1:19">
      <c r="A350" s="119"/>
      <c r="E350" s="98">
        <f t="shared" si="51"/>
        <v>349</v>
      </c>
      <c r="F350" s="99"/>
      <c r="K350" s="114">
        <f t="shared" si="58"/>
        <v>16.314718273573188</v>
      </c>
      <c r="L350" s="115">
        <f t="shared" si="59"/>
        <v>16.363718273573188</v>
      </c>
      <c r="M350" s="98">
        <f t="shared" si="52"/>
        <v>16.314218273573189</v>
      </c>
      <c r="N350" s="116">
        <f t="shared" si="53"/>
        <v>16.364218273573186</v>
      </c>
      <c r="O350" s="117">
        <f t="shared" si="54"/>
        <v>16.339218273573188</v>
      </c>
      <c r="P350" s="98">
        <f t="shared" si="55"/>
        <v>0</v>
      </c>
      <c r="Q350" s="118">
        <f t="shared" si="56"/>
        <v>0</v>
      </c>
      <c r="R350" s="98">
        <f t="shared" si="60"/>
        <v>8</v>
      </c>
      <c r="S350" s="119">
        <f t="shared" si="57"/>
        <v>8</v>
      </c>
    </row>
    <row r="351" spans="1:19">
      <c r="A351" s="119"/>
      <c r="E351" s="98">
        <f t="shared" si="51"/>
        <v>350</v>
      </c>
      <c r="F351" s="99"/>
      <c r="K351" s="114">
        <f t="shared" si="58"/>
        <v>16.364718273573189</v>
      </c>
      <c r="L351" s="115">
        <f t="shared" si="59"/>
        <v>16.413718273573188</v>
      </c>
      <c r="M351" s="98">
        <f t="shared" si="52"/>
        <v>16.36421827357319</v>
      </c>
      <c r="N351" s="116">
        <f t="shared" si="53"/>
        <v>16.414218273573187</v>
      </c>
      <c r="O351" s="117">
        <f t="shared" si="54"/>
        <v>16.389218273573189</v>
      </c>
      <c r="P351" s="98">
        <f t="shared" si="55"/>
        <v>0</v>
      </c>
      <c r="Q351" s="118">
        <f t="shared" si="56"/>
        <v>0</v>
      </c>
      <c r="R351" s="98">
        <f t="shared" si="60"/>
        <v>8</v>
      </c>
      <c r="S351" s="119">
        <f t="shared" si="57"/>
        <v>8</v>
      </c>
    </row>
    <row r="352" spans="1:19">
      <c r="A352" s="119"/>
      <c r="E352" s="98">
        <f t="shared" si="51"/>
        <v>351</v>
      </c>
      <c r="F352" s="99"/>
      <c r="K352" s="114">
        <f t="shared" si="58"/>
        <v>16.41471827357319</v>
      </c>
      <c r="L352" s="115">
        <f t="shared" si="59"/>
        <v>16.463718273573189</v>
      </c>
      <c r="M352" s="98">
        <f t="shared" si="52"/>
        <v>16.414218273573191</v>
      </c>
      <c r="N352" s="116">
        <f t="shared" si="53"/>
        <v>16.464218273573188</v>
      </c>
      <c r="O352" s="117">
        <f t="shared" si="54"/>
        <v>16.439218273573189</v>
      </c>
      <c r="P352" s="98">
        <f t="shared" si="55"/>
        <v>0</v>
      </c>
      <c r="Q352" s="118">
        <f t="shared" si="56"/>
        <v>0</v>
      </c>
      <c r="R352" s="98">
        <f t="shared" si="60"/>
        <v>8</v>
      </c>
      <c r="S352" s="119">
        <f t="shared" si="57"/>
        <v>8</v>
      </c>
    </row>
    <row r="353" spans="1:19">
      <c r="A353" s="119"/>
      <c r="E353" s="98">
        <f t="shared" si="51"/>
        <v>352</v>
      </c>
      <c r="F353" s="99"/>
      <c r="K353" s="114">
        <f t="shared" si="58"/>
        <v>16.46471827357319</v>
      </c>
      <c r="L353" s="115">
        <f t="shared" si="59"/>
        <v>16.51371827357319</v>
      </c>
      <c r="M353" s="98">
        <f t="shared" si="52"/>
        <v>16.464218273573191</v>
      </c>
      <c r="N353" s="116">
        <f t="shared" si="53"/>
        <v>16.514218273573189</v>
      </c>
      <c r="O353" s="117">
        <f t="shared" si="54"/>
        <v>16.48921827357319</v>
      </c>
      <c r="P353" s="98">
        <f t="shared" si="55"/>
        <v>0</v>
      </c>
      <c r="Q353" s="118">
        <f t="shared" si="56"/>
        <v>0</v>
      </c>
      <c r="R353" s="98">
        <f t="shared" si="60"/>
        <v>8</v>
      </c>
      <c r="S353" s="119">
        <f t="shared" si="57"/>
        <v>8</v>
      </c>
    </row>
    <row r="354" spans="1:19">
      <c r="A354" s="119"/>
      <c r="E354" s="98">
        <f t="shared" si="51"/>
        <v>353</v>
      </c>
      <c r="F354" s="99"/>
      <c r="K354" s="114">
        <f t="shared" si="58"/>
        <v>16.514718273573191</v>
      </c>
      <c r="L354" s="115">
        <f t="shared" si="59"/>
        <v>16.56371827357319</v>
      </c>
      <c r="M354" s="98">
        <f t="shared" si="52"/>
        <v>16.514218273573192</v>
      </c>
      <c r="N354" s="116">
        <f t="shared" si="53"/>
        <v>16.564218273573189</v>
      </c>
      <c r="O354" s="117">
        <f t="shared" si="54"/>
        <v>16.539218273573191</v>
      </c>
      <c r="P354" s="98">
        <f t="shared" si="55"/>
        <v>0</v>
      </c>
      <c r="Q354" s="118">
        <f t="shared" si="56"/>
        <v>0</v>
      </c>
      <c r="R354" s="98">
        <f t="shared" si="60"/>
        <v>8</v>
      </c>
      <c r="S354" s="119">
        <f t="shared" si="57"/>
        <v>8</v>
      </c>
    </row>
    <row r="355" spans="1:19">
      <c r="A355" s="119"/>
      <c r="E355" s="98">
        <f t="shared" si="51"/>
        <v>354</v>
      </c>
      <c r="F355" s="99"/>
      <c r="K355" s="114">
        <f t="shared" si="58"/>
        <v>16.564718273573192</v>
      </c>
      <c r="L355" s="115">
        <f t="shared" si="59"/>
        <v>16.613718273573191</v>
      </c>
      <c r="M355" s="98">
        <f t="shared" si="52"/>
        <v>16.564218273573193</v>
      </c>
      <c r="N355" s="116">
        <f t="shared" si="53"/>
        <v>16.61421827357319</v>
      </c>
      <c r="O355" s="117">
        <f t="shared" si="54"/>
        <v>16.589218273573191</v>
      </c>
      <c r="P355" s="98">
        <f t="shared" si="55"/>
        <v>0</v>
      </c>
      <c r="Q355" s="118">
        <f t="shared" si="56"/>
        <v>0</v>
      </c>
      <c r="R355" s="98">
        <f t="shared" si="60"/>
        <v>8</v>
      </c>
      <c r="S355" s="119">
        <f t="shared" si="57"/>
        <v>8</v>
      </c>
    </row>
    <row r="356" spans="1:19">
      <c r="A356" s="119"/>
      <c r="E356" s="98">
        <f t="shared" si="51"/>
        <v>355</v>
      </c>
      <c r="F356" s="99"/>
      <c r="K356" s="114">
        <f t="shared" si="58"/>
        <v>16.614718273573192</v>
      </c>
      <c r="L356" s="115">
        <f t="shared" si="59"/>
        <v>16.663718273573192</v>
      </c>
      <c r="M356" s="98">
        <f t="shared" si="52"/>
        <v>16.614218273573194</v>
      </c>
      <c r="N356" s="116">
        <f t="shared" si="53"/>
        <v>16.664218273573191</v>
      </c>
      <c r="O356" s="117">
        <f t="shared" si="54"/>
        <v>16.639218273573192</v>
      </c>
      <c r="P356" s="98">
        <f t="shared" si="55"/>
        <v>0</v>
      </c>
      <c r="Q356" s="118">
        <f t="shared" si="56"/>
        <v>0</v>
      </c>
      <c r="R356" s="98">
        <f t="shared" si="60"/>
        <v>8</v>
      </c>
      <c r="S356" s="119">
        <f t="shared" si="57"/>
        <v>8</v>
      </c>
    </row>
    <row r="357" spans="1:19">
      <c r="A357" s="119"/>
      <c r="E357" s="98">
        <f t="shared" si="51"/>
        <v>356</v>
      </c>
      <c r="F357" s="99"/>
      <c r="K357" s="114">
        <f t="shared" si="58"/>
        <v>16.664718273573193</v>
      </c>
      <c r="L357" s="115">
        <f t="shared" si="59"/>
        <v>16.713718273573193</v>
      </c>
      <c r="M357" s="98">
        <f t="shared" si="52"/>
        <v>16.664218273573194</v>
      </c>
      <c r="N357" s="116">
        <f t="shared" si="53"/>
        <v>16.714218273573191</v>
      </c>
      <c r="O357" s="117">
        <f t="shared" si="54"/>
        <v>16.689218273573193</v>
      </c>
      <c r="P357" s="98">
        <f t="shared" si="55"/>
        <v>0</v>
      </c>
      <c r="Q357" s="118">
        <f t="shared" si="56"/>
        <v>0</v>
      </c>
      <c r="R357" s="98">
        <f t="shared" si="60"/>
        <v>8</v>
      </c>
      <c r="S357" s="119">
        <f t="shared" si="57"/>
        <v>8</v>
      </c>
    </row>
    <row r="358" spans="1:19">
      <c r="A358" s="119"/>
      <c r="E358" s="98">
        <f t="shared" si="51"/>
        <v>357</v>
      </c>
      <c r="F358" s="99"/>
      <c r="K358" s="114">
        <f t="shared" si="58"/>
        <v>16.714718273573194</v>
      </c>
      <c r="L358" s="115">
        <f t="shared" si="59"/>
        <v>16.763718273573193</v>
      </c>
      <c r="M358" s="98">
        <f t="shared" si="52"/>
        <v>16.714218273573195</v>
      </c>
      <c r="N358" s="116">
        <f t="shared" si="53"/>
        <v>16.764218273573192</v>
      </c>
      <c r="O358" s="117">
        <f t="shared" si="54"/>
        <v>16.739218273573194</v>
      </c>
      <c r="P358" s="98">
        <f t="shared" si="55"/>
        <v>0</v>
      </c>
      <c r="Q358" s="118">
        <f t="shared" si="56"/>
        <v>0</v>
      </c>
      <c r="R358" s="98">
        <f t="shared" si="60"/>
        <v>8</v>
      </c>
      <c r="S358" s="119">
        <f t="shared" si="57"/>
        <v>8</v>
      </c>
    </row>
    <row r="359" spans="1:19">
      <c r="A359" s="119"/>
      <c r="E359" s="98">
        <f t="shared" si="51"/>
        <v>358</v>
      </c>
      <c r="F359" s="99"/>
      <c r="K359" s="114">
        <f t="shared" si="58"/>
        <v>16.764718273573195</v>
      </c>
      <c r="L359" s="115">
        <f t="shared" si="59"/>
        <v>16.813718273573194</v>
      </c>
      <c r="M359" s="98">
        <f t="shared" si="52"/>
        <v>16.764218273573196</v>
      </c>
      <c r="N359" s="116">
        <f t="shared" si="53"/>
        <v>16.814218273573193</v>
      </c>
      <c r="O359" s="117">
        <f t="shared" si="54"/>
        <v>16.789218273573194</v>
      </c>
      <c r="P359" s="98">
        <f t="shared" si="55"/>
        <v>0</v>
      </c>
      <c r="Q359" s="118">
        <f t="shared" si="56"/>
        <v>0</v>
      </c>
      <c r="R359" s="98">
        <f t="shared" si="60"/>
        <v>8</v>
      </c>
      <c r="S359" s="119">
        <f t="shared" si="57"/>
        <v>8</v>
      </c>
    </row>
    <row r="360" spans="1:19">
      <c r="A360" s="119"/>
      <c r="E360" s="98">
        <f t="shared" si="51"/>
        <v>359</v>
      </c>
      <c r="F360" s="99"/>
      <c r="K360" s="114">
        <f t="shared" si="58"/>
        <v>16.814718273573195</v>
      </c>
      <c r="L360" s="115">
        <f t="shared" si="59"/>
        <v>16.863718273573195</v>
      </c>
      <c r="M360" s="98">
        <f t="shared" si="52"/>
        <v>16.814218273573196</v>
      </c>
      <c r="N360" s="116">
        <f t="shared" si="53"/>
        <v>16.864218273573194</v>
      </c>
      <c r="O360" s="117">
        <f t="shared" si="54"/>
        <v>16.839218273573195</v>
      </c>
      <c r="P360" s="98">
        <f t="shared" si="55"/>
        <v>0</v>
      </c>
      <c r="Q360" s="118">
        <f t="shared" si="56"/>
        <v>0</v>
      </c>
      <c r="R360" s="98">
        <f t="shared" si="60"/>
        <v>8</v>
      </c>
      <c r="S360" s="119">
        <f t="shared" si="57"/>
        <v>8</v>
      </c>
    </row>
    <row r="361" spans="1:19">
      <c r="A361" s="119"/>
      <c r="E361" s="98">
        <f t="shared" si="51"/>
        <v>360</v>
      </c>
      <c r="F361" s="99"/>
      <c r="K361" s="114">
        <f t="shared" si="58"/>
        <v>16.864718273573196</v>
      </c>
      <c r="L361" s="115">
        <f t="shared" si="59"/>
        <v>16.913718273573195</v>
      </c>
      <c r="M361" s="98">
        <f t="shared" si="52"/>
        <v>16.864218273573197</v>
      </c>
      <c r="N361" s="116">
        <f t="shared" si="53"/>
        <v>16.914218273573194</v>
      </c>
      <c r="O361" s="117">
        <f t="shared" si="54"/>
        <v>16.889218273573196</v>
      </c>
      <c r="P361" s="98">
        <f t="shared" si="55"/>
        <v>0</v>
      </c>
      <c r="Q361" s="118">
        <f t="shared" si="56"/>
        <v>0</v>
      </c>
      <c r="R361" s="98">
        <f t="shared" si="60"/>
        <v>8</v>
      </c>
      <c r="S361" s="119">
        <f t="shared" si="57"/>
        <v>8</v>
      </c>
    </row>
    <row r="362" spans="1:19">
      <c r="A362" s="119"/>
      <c r="E362" s="98">
        <f t="shared" si="51"/>
        <v>361</v>
      </c>
      <c r="F362" s="99"/>
      <c r="K362" s="114">
        <f t="shared" si="58"/>
        <v>16.914718273573197</v>
      </c>
      <c r="L362" s="115">
        <f t="shared" si="59"/>
        <v>16.963718273573196</v>
      </c>
      <c r="M362" s="98">
        <f t="shared" si="52"/>
        <v>16.914218273573198</v>
      </c>
      <c r="N362" s="116">
        <f t="shared" si="53"/>
        <v>16.964218273573195</v>
      </c>
      <c r="O362" s="117">
        <f t="shared" si="54"/>
        <v>16.939218273573196</v>
      </c>
      <c r="P362" s="98">
        <f t="shared" si="55"/>
        <v>0</v>
      </c>
      <c r="Q362" s="118">
        <f t="shared" si="56"/>
        <v>0</v>
      </c>
      <c r="R362" s="98">
        <f t="shared" si="60"/>
        <v>8</v>
      </c>
      <c r="S362" s="119">
        <f t="shared" si="57"/>
        <v>8</v>
      </c>
    </row>
    <row r="363" spans="1:19">
      <c r="A363" s="119"/>
      <c r="E363" s="98">
        <f t="shared" si="51"/>
        <v>362</v>
      </c>
      <c r="F363" s="99"/>
      <c r="K363" s="114">
        <f t="shared" si="58"/>
        <v>16.964718273573197</v>
      </c>
      <c r="L363" s="115">
        <f t="shared" si="59"/>
        <v>17.013718273573197</v>
      </c>
      <c r="M363" s="98">
        <f t="shared" si="52"/>
        <v>16.964218273573199</v>
      </c>
      <c r="N363" s="116">
        <f t="shared" si="53"/>
        <v>17.014218273573196</v>
      </c>
      <c r="O363" s="117">
        <f t="shared" si="54"/>
        <v>16.989218273573197</v>
      </c>
      <c r="P363" s="98">
        <f t="shared" si="55"/>
        <v>0</v>
      </c>
      <c r="Q363" s="118">
        <f t="shared" si="56"/>
        <v>0</v>
      </c>
      <c r="R363" s="98">
        <f t="shared" si="60"/>
        <v>8</v>
      </c>
      <c r="S363" s="119">
        <f t="shared" si="57"/>
        <v>8</v>
      </c>
    </row>
    <row r="364" spans="1:19">
      <c r="A364" s="119"/>
      <c r="E364" s="98">
        <f t="shared" si="51"/>
        <v>363</v>
      </c>
      <c r="F364" s="99"/>
      <c r="K364" s="114">
        <f t="shared" si="58"/>
        <v>17.014718273573198</v>
      </c>
      <c r="L364" s="115">
        <f t="shared" si="59"/>
        <v>17.063718273573198</v>
      </c>
      <c r="M364" s="98">
        <f t="shared" si="52"/>
        <v>17.014218273573199</v>
      </c>
      <c r="N364" s="116">
        <f t="shared" si="53"/>
        <v>17.064218273573196</v>
      </c>
      <c r="O364" s="117">
        <f t="shared" si="54"/>
        <v>17.039218273573198</v>
      </c>
      <c r="P364" s="98">
        <f t="shared" si="55"/>
        <v>0</v>
      </c>
      <c r="Q364" s="118">
        <f t="shared" si="56"/>
        <v>0</v>
      </c>
      <c r="R364" s="98">
        <f t="shared" si="60"/>
        <v>8</v>
      </c>
      <c r="S364" s="119">
        <f t="shared" si="57"/>
        <v>8</v>
      </c>
    </row>
    <row r="365" spans="1:19">
      <c r="A365" s="119"/>
      <c r="E365" s="98">
        <f t="shared" si="51"/>
        <v>364</v>
      </c>
      <c r="F365" s="99"/>
      <c r="K365" s="114">
        <f t="shared" si="58"/>
        <v>17.064718273573199</v>
      </c>
      <c r="L365" s="115">
        <f t="shared" si="59"/>
        <v>17.113718273573198</v>
      </c>
      <c r="M365" s="98">
        <f t="shared" si="52"/>
        <v>17.0642182735732</v>
      </c>
      <c r="N365" s="116">
        <f t="shared" si="53"/>
        <v>17.114218273573197</v>
      </c>
      <c r="O365" s="117">
        <f t="shared" si="54"/>
        <v>17.089218273573199</v>
      </c>
      <c r="P365" s="98">
        <f t="shared" si="55"/>
        <v>0</v>
      </c>
      <c r="Q365" s="118">
        <f t="shared" si="56"/>
        <v>0</v>
      </c>
      <c r="R365" s="98">
        <f t="shared" si="60"/>
        <v>8</v>
      </c>
      <c r="S365" s="119">
        <f t="shared" si="57"/>
        <v>8</v>
      </c>
    </row>
    <row r="366" spans="1:19">
      <c r="A366" s="119"/>
      <c r="E366" s="98">
        <f t="shared" si="51"/>
        <v>365</v>
      </c>
      <c r="F366" s="99"/>
      <c r="K366" s="114">
        <f t="shared" si="58"/>
        <v>17.1147182735732</v>
      </c>
      <c r="L366" s="115">
        <f t="shared" si="59"/>
        <v>17.163718273573199</v>
      </c>
      <c r="M366" s="98">
        <f t="shared" si="52"/>
        <v>17.114218273573201</v>
      </c>
      <c r="N366" s="116">
        <f t="shared" si="53"/>
        <v>17.164218273573198</v>
      </c>
      <c r="O366" s="117">
        <f t="shared" si="54"/>
        <v>17.139218273573199</v>
      </c>
      <c r="P366" s="98">
        <f t="shared" si="55"/>
        <v>0</v>
      </c>
      <c r="Q366" s="118">
        <f t="shared" si="56"/>
        <v>0</v>
      </c>
      <c r="R366" s="98">
        <f t="shared" si="60"/>
        <v>8</v>
      </c>
      <c r="S366" s="119">
        <f t="shared" si="57"/>
        <v>8</v>
      </c>
    </row>
    <row r="367" spans="1:19">
      <c r="A367" s="119"/>
      <c r="E367" s="98">
        <f t="shared" si="51"/>
        <v>366</v>
      </c>
      <c r="F367" s="99"/>
      <c r="K367" s="114">
        <f t="shared" si="58"/>
        <v>17.1647182735732</v>
      </c>
      <c r="L367" s="115">
        <f t="shared" si="59"/>
        <v>17.2137182735732</v>
      </c>
      <c r="M367" s="98">
        <f t="shared" si="52"/>
        <v>17.164218273573201</v>
      </c>
      <c r="N367" s="116">
        <f t="shared" si="53"/>
        <v>17.214218273573199</v>
      </c>
      <c r="O367" s="117">
        <f t="shared" si="54"/>
        <v>17.1892182735732</v>
      </c>
      <c r="P367" s="98">
        <f t="shared" si="55"/>
        <v>0</v>
      </c>
      <c r="Q367" s="118">
        <f t="shared" si="56"/>
        <v>0</v>
      </c>
      <c r="R367" s="98">
        <f t="shared" si="60"/>
        <v>8</v>
      </c>
      <c r="S367" s="119">
        <f t="shared" si="57"/>
        <v>8</v>
      </c>
    </row>
    <row r="368" spans="1:19">
      <c r="A368" s="119"/>
      <c r="E368" s="98">
        <f t="shared" si="51"/>
        <v>367</v>
      </c>
      <c r="F368" s="99"/>
      <c r="K368" s="114">
        <f t="shared" si="58"/>
        <v>17.214718273573201</v>
      </c>
      <c r="L368" s="115">
        <f t="shared" si="59"/>
        <v>17.2637182735732</v>
      </c>
      <c r="M368" s="98">
        <f t="shared" si="52"/>
        <v>17.214218273573202</v>
      </c>
      <c r="N368" s="116">
        <f t="shared" si="53"/>
        <v>17.264218273573199</v>
      </c>
      <c r="O368" s="117">
        <f t="shared" si="54"/>
        <v>17.239218273573201</v>
      </c>
      <c r="P368" s="98">
        <f t="shared" si="55"/>
        <v>0</v>
      </c>
      <c r="Q368" s="118">
        <f t="shared" si="56"/>
        <v>0</v>
      </c>
      <c r="R368" s="98">
        <f t="shared" si="60"/>
        <v>8</v>
      </c>
      <c r="S368" s="119">
        <f t="shared" si="57"/>
        <v>8</v>
      </c>
    </row>
    <row r="369" spans="1:19">
      <c r="A369" s="119"/>
      <c r="E369" s="98">
        <f t="shared" si="51"/>
        <v>368</v>
      </c>
      <c r="F369" s="99"/>
      <c r="K369" s="114">
        <f t="shared" si="58"/>
        <v>17.264718273573202</v>
      </c>
      <c r="L369" s="115">
        <f t="shared" si="59"/>
        <v>17.313718273573201</v>
      </c>
      <c r="M369" s="98">
        <f t="shared" si="52"/>
        <v>17.264218273573203</v>
      </c>
      <c r="N369" s="116">
        <f t="shared" si="53"/>
        <v>17.3142182735732</v>
      </c>
      <c r="O369" s="117">
        <f t="shared" si="54"/>
        <v>17.289218273573201</v>
      </c>
      <c r="P369" s="98">
        <f t="shared" si="55"/>
        <v>0</v>
      </c>
      <c r="Q369" s="118">
        <f t="shared" si="56"/>
        <v>0</v>
      </c>
      <c r="R369" s="98">
        <f t="shared" si="60"/>
        <v>8</v>
      </c>
      <c r="S369" s="119">
        <f t="shared" si="57"/>
        <v>8</v>
      </c>
    </row>
    <row r="370" spans="1:19">
      <c r="A370" s="119"/>
      <c r="E370" s="98">
        <f t="shared" si="51"/>
        <v>369</v>
      </c>
      <c r="F370" s="99"/>
      <c r="K370" s="114">
        <f t="shared" si="58"/>
        <v>17.314718273573202</v>
      </c>
      <c r="L370" s="115">
        <f t="shared" si="59"/>
        <v>17.363718273573202</v>
      </c>
      <c r="M370" s="98">
        <f t="shared" si="52"/>
        <v>17.314218273573204</v>
      </c>
      <c r="N370" s="116">
        <f t="shared" si="53"/>
        <v>17.364218273573201</v>
      </c>
      <c r="O370" s="117">
        <f t="shared" si="54"/>
        <v>17.339218273573202</v>
      </c>
      <c r="P370" s="98">
        <f t="shared" si="55"/>
        <v>0</v>
      </c>
      <c r="Q370" s="118">
        <f t="shared" si="56"/>
        <v>0</v>
      </c>
      <c r="R370" s="98">
        <f t="shared" si="60"/>
        <v>8</v>
      </c>
      <c r="S370" s="119">
        <f t="shared" si="57"/>
        <v>8</v>
      </c>
    </row>
    <row r="371" spans="1:19">
      <c r="A371" s="119"/>
      <c r="E371" s="98">
        <f t="shared" si="51"/>
        <v>370</v>
      </c>
      <c r="F371" s="99"/>
      <c r="K371" s="114">
        <f t="shared" si="58"/>
        <v>17.364718273573203</v>
      </c>
      <c r="L371" s="115">
        <f t="shared" si="59"/>
        <v>17.413718273573203</v>
      </c>
      <c r="M371" s="98">
        <f t="shared" si="52"/>
        <v>17.364218273573204</v>
      </c>
      <c r="N371" s="116">
        <f t="shared" si="53"/>
        <v>17.414218273573201</v>
      </c>
      <c r="O371" s="117">
        <f t="shared" si="54"/>
        <v>17.389218273573203</v>
      </c>
      <c r="P371" s="98">
        <f t="shared" si="55"/>
        <v>0</v>
      </c>
      <c r="Q371" s="118">
        <f t="shared" si="56"/>
        <v>0</v>
      </c>
      <c r="R371" s="98">
        <f t="shared" si="60"/>
        <v>8</v>
      </c>
      <c r="S371" s="119">
        <f t="shared" si="57"/>
        <v>8</v>
      </c>
    </row>
    <row r="372" spans="1:19">
      <c r="A372" s="119"/>
      <c r="E372" s="98">
        <f t="shared" si="51"/>
        <v>371</v>
      </c>
      <c r="F372" s="99"/>
      <c r="K372" s="114">
        <f t="shared" si="58"/>
        <v>17.414718273573204</v>
      </c>
      <c r="L372" s="115">
        <f t="shared" si="59"/>
        <v>17.463718273573203</v>
      </c>
      <c r="M372" s="98">
        <f t="shared" si="52"/>
        <v>17.414218273573205</v>
      </c>
      <c r="N372" s="116">
        <f t="shared" si="53"/>
        <v>17.464218273573202</v>
      </c>
      <c r="O372" s="117">
        <f t="shared" si="54"/>
        <v>17.439218273573204</v>
      </c>
      <c r="P372" s="98">
        <f t="shared" si="55"/>
        <v>0</v>
      </c>
      <c r="Q372" s="118">
        <f t="shared" si="56"/>
        <v>0</v>
      </c>
      <c r="R372" s="98">
        <f t="shared" si="60"/>
        <v>8</v>
      </c>
      <c r="S372" s="119">
        <f t="shared" si="57"/>
        <v>8</v>
      </c>
    </row>
    <row r="373" spans="1:19">
      <c r="A373" s="119"/>
      <c r="E373" s="98">
        <f t="shared" si="51"/>
        <v>372</v>
      </c>
      <c r="F373" s="99"/>
      <c r="K373" s="114">
        <f t="shared" si="58"/>
        <v>17.464718273573204</v>
      </c>
      <c r="L373" s="115">
        <f t="shared" si="59"/>
        <v>17.513718273573204</v>
      </c>
      <c r="M373" s="98">
        <f t="shared" si="52"/>
        <v>17.464218273573206</v>
      </c>
      <c r="N373" s="116">
        <f t="shared" si="53"/>
        <v>17.514218273573203</v>
      </c>
      <c r="O373" s="117">
        <f t="shared" si="54"/>
        <v>17.489218273573204</v>
      </c>
      <c r="P373" s="98">
        <f t="shared" si="55"/>
        <v>0</v>
      </c>
      <c r="Q373" s="118">
        <f t="shared" si="56"/>
        <v>0</v>
      </c>
      <c r="R373" s="98">
        <f t="shared" si="60"/>
        <v>8</v>
      </c>
      <c r="S373" s="119">
        <f t="shared" si="57"/>
        <v>8</v>
      </c>
    </row>
    <row r="374" spans="1:19">
      <c r="A374" s="119"/>
      <c r="E374" s="98">
        <f t="shared" si="51"/>
        <v>373</v>
      </c>
      <c r="F374" s="99"/>
      <c r="K374" s="114">
        <f t="shared" si="58"/>
        <v>17.514718273573205</v>
      </c>
      <c r="L374" s="115">
        <f t="shared" si="59"/>
        <v>17.563718273573205</v>
      </c>
      <c r="M374" s="98">
        <f t="shared" si="52"/>
        <v>17.514218273573206</v>
      </c>
      <c r="N374" s="116">
        <f t="shared" si="53"/>
        <v>17.564218273573204</v>
      </c>
      <c r="O374" s="117">
        <f t="shared" si="54"/>
        <v>17.539218273573205</v>
      </c>
      <c r="P374" s="98">
        <f t="shared" si="55"/>
        <v>0</v>
      </c>
      <c r="Q374" s="118">
        <f t="shared" si="56"/>
        <v>0</v>
      </c>
      <c r="R374" s="98">
        <f t="shared" si="60"/>
        <v>8</v>
      </c>
      <c r="S374" s="119">
        <f t="shared" si="57"/>
        <v>8</v>
      </c>
    </row>
    <row r="375" spans="1:19">
      <c r="A375" s="119"/>
      <c r="E375" s="98">
        <f t="shared" si="51"/>
        <v>374</v>
      </c>
      <c r="F375" s="99"/>
      <c r="K375" s="114">
        <f t="shared" si="58"/>
        <v>17.564718273573206</v>
      </c>
      <c r="L375" s="115">
        <f t="shared" si="59"/>
        <v>17.613718273573205</v>
      </c>
      <c r="M375" s="98">
        <f t="shared" si="52"/>
        <v>17.564218273573207</v>
      </c>
      <c r="N375" s="116">
        <f t="shared" si="53"/>
        <v>17.614218273573204</v>
      </c>
      <c r="O375" s="117">
        <f t="shared" si="54"/>
        <v>17.589218273573206</v>
      </c>
      <c r="P375" s="98">
        <f t="shared" si="55"/>
        <v>0</v>
      </c>
      <c r="Q375" s="118">
        <f t="shared" si="56"/>
        <v>0</v>
      </c>
      <c r="R375" s="98">
        <f t="shared" si="60"/>
        <v>8</v>
      </c>
      <c r="S375" s="119">
        <f t="shared" si="57"/>
        <v>8</v>
      </c>
    </row>
    <row r="376" spans="1:19">
      <c r="A376" s="119"/>
      <c r="E376" s="98">
        <f t="shared" si="51"/>
        <v>375</v>
      </c>
      <c r="F376" s="99"/>
      <c r="K376" s="114">
        <f t="shared" si="58"/>
        <v>17.614718273573207</v>
      </c>
      <c r="L376" s="115">
        <f t="shared" si="59"/>
        <v>17.663718273573206</v>
      </c>
      <c r="M376" s="98">
        <f t="shared" si="52"/>
        <v>17.614218273573208</v>
      </c>
      <c r="N376" s="116">
        <f t="shared" si="53"/>
        <v>17.664218273573205</v>
      </c>
      <c r="O376" s="117">
        <f t="shared" si="54"/>
        <v>17.639218273573206</v>
      </c>
      <c r="P376" s="98">
        <f t="shared" si="55"/>
        <v>0</v>
      </c>
      <c r="Q376" s="118">
        <f t="shared" si="56"/>
        <v>0</v>
      </c>
      <c r="R376" s="98">
        <f t="shared" si="60"/>
        <v>8</v>
      </c>
      <c r="S376" s="119">
        <f t="shared" si="57"/>
        <v>8</v>
      </c>
    </row>
    <row r="377" spans="1:19">
      <c r="A377" s="119"/>
      <c r="E377" s="98">
        <f t="shared" si="51"/>
        <v>376</v>
      </c>
      <c r="F377" s="99"/>
      <c r="K377" s="114">
        <f t="shared" si="58"/>
        <v>17.664718273573207</v>
      </c>
      <c r="L377" s="115">
        <f t="shared" si="59"/>
        <v>17.713718273573207</v>
      </c>
      <c r="M377" s="98">
        <f t="shared" si="52"/>
        <v>17.664218273573209</v>
      </c>
      <c r="N377" s="116">
        <f t="shared" si="53"/>
        <v>17.714218273573206</v>
      </c>
      <c r="O377" s="117">
        <f t="shared" si="54"/>
        <v>17.689218273573207</v>
      </c>
      <c r="P377" s="98">
        <f t="shared" si="55"/>
        <v>0</v>
      </c>
      <c r="Q377" s="118">
        <f t="shared" si="56"/>
        <v>0</v>
      </c>
      <c r="R377" s="98">
        <f t="shared" si="60"/>
        <v>8</v>
      </c>
      <c r="S377" s="119">
        <f t="shared" si="57"/>
        <v>8</v>
      </c>
    </row>
    <row r="378" spans="1:19">
      <c r="A378" s="119"/>
      <c r="E378" s="98">
        <f t="shared" si="51"/>
        <v>377</v>
      </c>
      <c r="F378" s="99"/>
      <c r="K378" s="114">
        <f t="shared" si="58"/>
        <v>17.714718273573208</v>
      </c>
      <c r="L378" s="115">
        <f t="shared" si="59"/>
        <v>17.763718273573208</v>
      </c>
      <c r="M378" s="98">
        <f t="shared" si="52"/>
        <v>17.714218273573209</v>
      </c>
      <c r="N378" s="116">
        <f t="shared" si="53"/>
        <v>17.764218273573206</v>
      </c>
      <c r="O378" s="117">
        <f t="shared" si="54"/>
        <v>17.739218273573208</v>
      </c>
      <c r="P378" s="98">
        <f t="shared" si="55"/>
        <v>0</v>
      </c>
      <c r="Q378" s="118">
        <f t="shared" si="56"/>
        <v>0</v>
      </c>
      <c r="R378" s="98">
        <f t="shared" si="60"/>
        <v>8</v>
      </c>
      <c r="S378" s="119">
        <f t="shared" si="57"/>
        <v>8</v>
      </c>
    </row>
    <row r="379" spans="1:19">
      <c r="A379" s="119"/>
      <c r="E379" s="98">
        <f t="shared" si="51"/>
        <v>378</v>
      </c>
      <c r="F379" s="99"/>
      <c r="K379" s="114">
        <f t="shared" si="58"/>
        <v>17.764718273573209</v>
      </c>
      <c r="L379" s="115">
        <f t="shared" si="59"/>
        <v>17.813718273573208</v>
      </c>
      <c r="M379" s="98">
        <f t="shared" si="52"/>
        <v>17.76421827357321</v>
      </c>
      <c r="N379" s="116">
        <f t="shared" si="53"/>
        <v>17.814218273573207</v>
      </c>
      <c r="O379" s="117">
        <f t="shared" si="54"/>
        <v>17.789218273573209</v>
      </c>
      <c r="P379" s="98">
        <f t="shared" si="55"/>
        <v>0</v>
      </c>
      <c r="Q379" s="118">
        <f t="shared" si="56"/>
        <v>0</v>
      </c>
      <c r="R379" s="98">
        <f t="shared" si="60"/>
        <v>8</v>
      </c>
      <c r="S379" s="119">
        <f t="shared" si="57"/>
        <v>8</v>
      </c>
    </row>
    <row r="380" spans="1:19">
      <c r="A380" s="119"/>
      <c r="E380" s="98">
        <f t="shared" si="51"/>
        <v>379</v>
      </c>
      <c r="F380" s="99"/>
      <c r="K380" s="114">
        <f t="shared" si="58"/>
        <v>17.814718273573209</v>
      </c>
      <c r="L380" s="115">
        <f t="shared" si="59"/>
        <v>17.863718273573209</v>
      </c>
      <c r="M380" s="98">
        <f t="shared" si="52"/>
        <v>17.814218273573211</v>
      </c>
      <c r="N380" s="116">
        <f t="shared" si="53"/>
        <v>17.864218273573208</v>
      </c>
      <c r="O380" s="117">
        <f t="shared" si="54"/>
        <v>17.839218273573209</v>
      </c>
      <c r="P380" s="98">
        <f t="shared" si="55"/>
        <v>0</v>
      </c>
      <c r="Q380" s="118">
        <f t="shared" si="56"/>
        <v>0</v>
      </c>
      <c r="R380" s="98">
        <f t="shared" si="60"/>
        <v>8</v>
      </c>
      <c r="S380" s="119">
        <f t="shared" si="57"/>
        <v>8</v>
      </c>
    </row>
    <row r="381" spans="1:19">
      <c r="A381" s="119"/>
      <c r="E381" s="98">
        <f t="shared" si="51"/>
        <v>380</v>
      </c>
      <c r="F381" s="99"/>
      <c r="K381" s="114">
        <f t="shared" si="58"/>
        <v>17.86471827357321</v>
      </c>
      <c r="L381" s="115">
        <f t="shared" si="59"/>
        <v>17.91371827357321</v>
      </c>
      <c r="M381" s="98">
        <f t="shared" si="52"/>
        <v>17.864218273573211</v>
      </c>
      <c r="N381" s="116">
        <f t="shared" si="53"/>
        <v>17.914218273573209</v>
      </c>
      <c r="O381" s="117">
        <f t="shared" si="54"/>
        <v>17.88921827357321</v>
      </c>
      <c r="P381" s="98">
        <f t="shared" si="55"/>
        <v>0</v>
      </c>
      <c r="Q381" s="118">
        <f t="shared" si="56"/>
        <v>0</v>
      </c>
      <c r="R381" s="98">
        <f t="shared" si="60"/>
        <v>8</v>
      </c>
      <c r="S381" s="119">
        <f t="shared" si="57"/>
        <v>8</v>
      </c>
    </row>
    <row r="382" spans="1:19">
      <c r="A382" s="119"/>
      <c r="E382" s="98">
        <f t="shared" si="51"/>
        <v>381</v>
      </c>
      <c r="F382" s="99"/>
      <c r="K382" s="114">
        <f t="shared" si="58"/>
        <v>17.914718273573211</v>
      </c>
      <c r="L382" s="115">
        <f t="shared" si="59"/>
        <v>17.96371827357321</v>
      </c>
      <c r="M382" s="98">
        <f t="shared" si="52"/>
        <v>17.914218273573212</v>
      </c>
      <c r="N382" s="116">
        <f t="shared" si="53"/>
        <v>17.964218273573209</v>
      </c>
      <c r="O382" s="117">
        <f t="shared" si="54"/>
        <v>17.939218273573211</v>
      </c>
      <c r="P382" s="98">
        <f t="shared" si="55"/>
        <v>0</v>
      </c>
      <c r="Q382" s="118">
        <f t="shared" si="56"/>
        <v>0</v>
      </c>
      <c r="R382" s="98">
        <f t="shared" si="60"/>
        <v>8</v>
      </c>
      <c r="S382" s="119">
        <f t="shared" si="57"/>
        <v>8</v>
      </c>
    </row>
    <row r="383" spans="1:19">
      <c r="A383" s="119"/>
      <c r="E383" s="98">
        <f t="shared" si="51"/>
        <v>382</v>
      </c>
      <c r="F383" s="99"/>
      <c r="K383" s="114">
        <f t="shared" si="58"/>
        <v>17.964718273573212</v>
      </c>
      <c r="L383" s="115">
        <f t="shared" si="59"/>
        <v>18.013718273573211</v>
      </c>
      <c r="M383" s="98">
        <f t="shared" si="52"/>
        <v>17.964218273573213</v>
      </c>
      <c r="N383" s="116">
        <f t="shared" si="53"/>
        <v>18.01421827357321</v>
      </c>
      <c r="O383" s="117">
        <f t="shared" si="54"/>
        <v>17.989218273573211</v>
      </c>
      <c r="P383" s="98">
        <f t="shared" si="55"/>
        <v>0</v>
      </c>
      <c r="Q383" s="118">
        <f t="shared" si="56"/>
        <v>0</v>
      </c>
      <c r="R383" s="98">
        <f t="shared" si="60"/>
        <v>8</v>
      </c>
      <c r="S383" s="119">
        <f t="shared" si="57"/>
        <v>8</v>
      </c>
    </row>
    <row r="384" spans="1:19">
      <c r="A384" s="119"/>
      <c r="E384" s="98">
        <f t="shared" si="51"/>
        <v>383</v>
      </c>
      <c r="F384" s="99"/>
      <c r="K384" s="114">
        <f t="shared" si="58"/>
        <v>18.014718273573212</v>
      </c>
      <c r="L384" s="115">
        <f t="shared" si="59"/>
        <v>18.063718273573212</v>
      </c>
      <c r="M384" s="98">
        <f t="shared" si="52"/>
        <v>18.014218273573213</v>
      </c>
      <c r="N384" s="116">
        <f t="shared" si="53"/>
        <v>18.064218273573211</v>
      </c>
      <c r="O384" s="117">
        <f t="shared" si="54"/>
        <v>18.039218273573212</v>
      </c>
      <c r="P384" s="98">
        <f t="shared" si="55"/>
        <v>0</v>
      </c>
      <c r="Q384" s="118">
        <f t="shared" si="56"/>
        <v>0</v>
      </c>
      <c r="R384" s="98">
        <f t="shared" si="60"/>
        <v>8</v>
      </c>
      <c r="S384" s="119">
        <f t="shared" si="57"/>
        <v>8</v>
      </c>
    </row>
    <row r="385" spans="1:19">
      <c r="A385" s="119"/>
      <c r="E385" s="98">
        <f t="shared" si="51"/>
        <v>384</v>
      </c>
      <c r="F385" s="99"/>
      <c r="K385" s="114">
        <f t="shared" si="58"/>
        <v>18.064718273573213</v>
      </c>
      <c r="L385" s="115">
        <f t="shared" si="59"/>
        <v>18.113718273573213</v>
      </c>
      <c r="M385" s="98">
        <f t="shared" si="52"/>
        <v>18.064218273573214</v>
      </c>
      <c r="N385" s="116">
        <f t="shared" si="53"/>
        <v>18.114218273573211</v>
      </c>
      <c r="O385" s="117">
        <f t="shared" si="54"/>
        <v>18.089218273573213</v>
      </c>
      <c r="P385" s="98">
        <f t="shared" si="55"/>
        <v>0</v>
      </c>
      <c r="Q385" s="118">
        <f t="shared" si="56"/>
        <v>0</v>
      </c>
      <c r="R385" s="98">
        <f t="shared" si="60"/>
        <v>8</v>
      </c>
      <c r="S385" s="119">
        <f t="shared" si="57"/>
        <v>8</v>
      </c>
    </row>
    <row r="386" spans="1:19">
      <c r="A386" s="119"/>
      <c r="E386" s="98">
        <f t="shared" si="51"/>
        <v>385</v>
      </c>
      <c r="F386" s="99"/>
      <c r="K386" s="114">
        <f t="shared" si="58"/>
        <v>18.114718273573214</v>
      </c>
      <c r="L386" s="115">
        <f t="shared" si="59"/>
        <v>18.163718273573213</v>
      </c>
      <c r="M386" s="98">
        <f t="shared" si="52"/>
        <v>18.114218273573215</v>
      </c>
      <c r="N386" s="116">
        <f t="shared" si="53"/>
        <v>18.164218273573212</v>
      </c>
      <c r="O386" s="117">
        <f t="shared" si="54"/>
        <v>18.139218273573213</v>
      </c>
      <c r="P386" s="98">
        <f t="shared" si="55"/>
        <v>0</v>
      </c>
      <c r="Q386" s="118">
        <f t="shared" si="56"/>
        <v>0</v>
      </c>
      <c r="R386" s="98">
        <f t="shared" si="60"/>
        <v>8</v>
      </c>
      <c r="S386" s="119">
        <f t="shared" si="57"/>
        <v>8</v>
      </c>
    </row>
    <row r="387" spans="1:19">
      <c r="A387" s="119"/>
      <c r="E387" s="98">
        <f t="shared" si="51"/>
        <v>386</v>
      </c>
      <c r="F387" s="99"/>
      <c r="K387" s="114">
        <f t="shared" si="58"/>
        <v>18.164718273573214</v>
      </c>
      <c r="L387" s="115">
        <f t="shared" si="59"/>
        <v>18.213718273573214</v>
      </c>
      <c r="M387" s="98">
        <f t="shared" si="52"/>
        <v>18.164218273573216</v>
      </c>
      <c r="N387" s="116">
        <f t="shared" si="53"/>
        <v>18.214218273573213</v>
      </c>
      <c r="O387" s="117">
        <f t="shared" si="54"/>
        <v>18.189218273573214</v>
      </c>
      <c r="P387" s="98">
        <f t="shared" si="55"/>
        <v>0</v>
      </c>
      <c r="Q387" s="118">
        <f t="shared" si="56"/>
        <v>0</v>
      </c>
      <c r="R387" s="98">
        <f t="shared" si="60"/>
        <v>8</v>
      </c>
      <c r="S387" s="119">
        <f t="shared" si="57"/>
        <v>8</v>
      </c>
    </row>
    <row r="388" spans="1:19">
      <c r="A388" s="119"/>
      <c r="E388" s="98">
        <f t="shared" ref="E388:E451" si="61">E387+1</f>
        <v>387</v>
      </c>
      <c r="F388" s="99"/>
      <c r="K388" s="114">
        <f t="shared" si="58"/>
        <v>18.214718273573215</v>
      </c>
      <c r="L388" s="115">
        <f t="shared" si="59"/>
        <v>18.263718273573215</v>
      </c>
      <c r="M388" s="98">
        <f t="shared" si="52"/>
        <v>18.214218273573216</v>
      </c>
      <c r="N388" s="116">
        <f t="shared" si="53"/>
        <v>18.264218273573213</v>
      </c>
      <c r="O388" s="117">
        <f t="shared" si="54"/>
        <v>18.239218273573215</v>
      </c>
      <c r="P388" s="98">
        <f t="shared" si="55"/>
        <v>0</v>
      </c>
      <c r="Q388" s="118">
        <f t="shared" si="56"/>
        <v>0</v>
      </c>
      <c r="R388" s="98">
        <f t="shared" si="60"/>
        <v>8</v>
      </c>
      <c r="S388" s="119">
        <f t="shared" si="57"/>
        <v>8</v>
      </c>
    </row>
    <row r="389" spans="1:19">
      <c r="A389" s="119"/>
      <c r="E389" s="98">
        <f t="shared" si="61"/>
        <v>388</v>
      </c>
      <c r="F389" s="99"/>
      <c r="K389" s="114">
        <f t="shared" si="58"/>
        <v>18.264718273573216</v>
      </c>
      <c r="L389" s="115">
        <f t="shared" si="59"/>
        <v>18.313718273573215</v>
      </c>
      <c r="M389" s="98">
        <f t="shared" ref="M389:M452" si="62">K389-5*10^-(D$2+1)</f>
        <v>18.264218273573217</v>
      </c>
      <c r="N389" s="116">
        <f t="shared" ref="N389:N452" si="63">L389+5*10^-(D$2+1)</f>
        <v>18.314218273573214</v>
      </c>
      <c r="O389" s="117">
        <f t="shared" ref="O389:O452" si="64">AVERAGE(K389,L389)</f>
        <v>18.289218273573216</v>
      </c>
      <c r="P389" s="98">
        <f t="shared" ref="P389:P452" si="65">COUNTIFS(A$1:A$5000,"&gt;="&amp;M389,A$1:A$5000,"&lt;="&amp;N389)</f>
        <v>0</v>
      </c>
      <c r="Q389" s="118">
        <f t="shared" ref="Q389:Q452" si="66">P389/D$1</f>
        <v>0</v>
      </c>
      <c r="R389" s="98">
        <f t="shared" si="60"/>
        <v>8</v>
      </c>
      <c r="S389" s="119">
        <f t="shared" ref="S389:S452" si="67">COUNTIF(F$2:F$5000,"&lt;="&amp;M389)</f>
        <v>8</v>
      </c>
    </row>
    <row r="390" spans="1:19">
      <c r="A390" s="119"/>
      <c r="E390" s="98">
        <f t="shared" si="61"/>
        <v>389</v>
      </c>
      <c r="F390" s="99"/>
      <c r="K390" s="114">
        <f t="shared" ref="K390:K453" si="68">L389+10^(-$D$2)</f>
        <v>18.314718273573217</v>
      </c>
      <c r="L390" s="115">
        <f t="shared" ref="L390:L453" si="69">K390+$I$4-POWER(10,-$D$2)</f>
        <v>18.363718273573216</v>
      </c>
      <c r="M390" s="98">
        <f t="shared" si="62"/>
        <v>18.314218273573218</v>
      </c>
      <c r="N390" s="116">
        <f t="shared" si="63"/>
        <v>18.364218273573215</v>
      </c>
      <c r="O390" s="117">
        <f t="shared" si="64"/>
        <v>18.339218273573216</v>
      </c>
      <c r="P390" s="98">
        <f t="shared" si="65"/>
        <v>0</v>
      </c>
      <c r="Q390" s="118">
        <f t="shared" si="66"/>
        <v>0</v>
      </c>
      <c r="R390" s="98">
        <f t="shared" ref="R390:R453" si="70">+P390+R389</f>
        <v>8</v>
      </c>
      <c r="S390" s="119">
        <f t="shared" si="67"/>
        <v>8</v>
      </c>
    </row>
    <row r="391" spans="1:19">
      <c r="A391" s="119"/>
      <c r="E391" s="98">
        <f t="shared" si="61"/>
        <v>390</v>
      </c>
      <c r="F391" s="99"/>
      <c r="K391" s="114">
        <f t="shared" si="68"/>
        <v>18.364718273573217</v>
      </c>
      <c r="L391" s="115">
        <f t="shared" si="69"/>
        <v>18.413718273573217</v>
      </c>
      <c r="M391" s="98">
        <f t="shared" si="62"/>
        <v>18.364218273573218</v>
      </c>
      <c r="N391" s="116">
        <f t="shared" si="63"/>
        <v>18.414218273573216</v>
      </c>
      <c r="O391" s="117">
        <f t="shared" si="64"/>
        <v>18.389218273573217</v>
      </c>
      <c r="P391" s="98">
        <f t="shared" si="65"/>
        <v>0</v>
      </c>
      <c r="Q391" s="118">
        <f t="shared" si="66"/>
        <v>0</v>
      </c>
      <c r="R391" s="98">
        <f t="shared" si="70"/>
        <v>8</v>
      </c>
      <c r="S391" s="119">
        <f t="shared" si="67"/>
        <v>8</v>
      </c>
    </row>
    <row r="392" spans="1:19">
      <c r="A392" s="119"/>
      <c r="E392" s="98">
        <f t="shared" si="61"/>
        <v>391</v>
      </c>
      <c r="F392" s="99"/>
      <c r="K392" s="114">
        <f t="shared" si="68"/>
        <v>18.414718273573218</v>
      </c>
      <c r="L392" s="115">
        <f t="shared" si="69"/>
        <v>18.463718273573217</v>
      </c>
      <c r="M392" s="98">
        <f t="shared" si="62"/>
        <v>18.414218273573219</v>
      </c>
      <c r="N392" s="116">
        <f t="shared" si="63"/>
        <v>18.464218273573216</v>
      </c>
      <c r="O392" s="117">
        <f t="shared" si="64"/>
        <v>18.439218273573218</v>
      </c>
      <c r="P392" s="98">
        <f t="shared" si="65"/>
        <v>0</v>
      </c>
      <c r="Q392" s="118">
        <f t="shared" si="66"/>
        <v>0</v>
      </c>
      <c r="R392" s="98">
        <f t="shared" si="70"/>
        <v>8</v>
      </c>
      <c r="S392" s="119">
        <f t="shared" si="67"/>
        <v>8</v>
      </c>
    </row>
    <row r="393" spans="1:19">
      <c r="A393" s="119"/>
      <c r="E393" s="98">
        <f t="shared" si="61"/>
        <v>392</v>
      </c>
      <c r="F393" s="99"/>
      <c r="K393" s="114">
        <f t="shared" si="68"/>
        <v>18.464718273573219</v>
      </c>
      <c r="L393" s="115">
        <f t="shared" si="69"/>
        <v>18.513718273573218</v>
      </c>
      <c r="M393" s="98">
        <f t="shared" si="62"/>
        <v>18.46421827357322</v>
      </c>
      <c r="N393" s="116">
        <f t="shared" si="63"/>
        <v>18.514218273573217</v>
      </c>
      <c r="O393" s="117">
        <f t="shared" si="64"/>
        <v>18.489218273573218</v>
      </c>
      <c r="P393" s="98">
        <f t="shared" si="65"/>
        <v>0</v>
      </c>
      <c r="Q393" s="118">
        <f t="shared" si="66"/>
        <v>0</v>
      </c>
      <c r="R393" s="98">
        <f t="shared" si="70"/>
        <v>8</v>
      </c>
      <c r="S393" s="119">
        <f t="shared" si="67"/>
        <v>8</v>
      </c>
    </row>
    <row r="394" spans="1:19">
      <c r="A394" s="119"/>
      <c r="E394" s="98">
        <f t="shared" si="61"/>
        <v>393</v>
      </c>
      <c r="F394" s="99"/>
      <c r="K394" s="114">
        <f t="shared" si="68"/>
        <v>18.514718273573219</v>
      </c>
      <c r="L394" s="115">
        <f t="shared" si="69"/>
        <v>18.563718273573219</v>
      </c>
      <c r="M394" s="98">
        <f t="shared" si="62"/>
        <v>18.514218273573221</v>
      </c>
      <c r="N394" s="116">
        <f t="shared" si="63"/>
        <v>18.564218273573218</v>
      </c>
      <c r="O394" s="117">
        <f t="shared" si="64"/>
        <v>18.539218273573219</v>
      </c>
      <c r="P394" s="98">
        <f t="shared" si="65"/>
        <v>0</v>
      </c>
      <c r="Q394" s="118">
        <f t="shared" si="66"/>
        <v>0</v>
      </c>
      <c r="R394" s="98">
        <f t="shared" si="70"/>
        <v>8</v>
      </c>
      <c r="S394" s="119">
        <f t="shared" si="67"/>
        <v>8</v>
      </c>
    </row>
    <row r="395" spans="1:19">
      <c r="A395" s="119"/>
      <c r="E395" s="98">
        <f t="shared" si="61"/>
        <v>394</v>
      </c>
      <c r="F395" s="99"/>
      <c r="K395" s="114">
        <f t="shared" si="68"/>
        <v>18.56471827357322</v>
      </c>
      <c r="L395" s="115">
        <f t="shared" si="69"/>
        <v>18.61371827357322</v>
      </c>
      <c r="M395" s="98">
        <f t="shared" si="62"/>
        <v>18.564218273573221</v>
      </c>
      <c r="N395" s="116">
        <f t="shared" si="63"/>
        <v>18.614218273573218</v>
      </c>
      <c r="O395" s="117">
        <f t="shared" si="64"/>
        <v>18.58921827357322</v>
      </c>
      <c r="P395" s="98">
        <f t="shared" si="65"/>
        <v>0</v>
      </c>
      <c r="Q395" s="118">
        <f t="shared" si="66"/>
        <v>0</v>
      </c>
      <c r="R395" s="98">
        <f t="shared" si="70"/>
        <v>8</v>
      </c>
      <c r="S395" s="119">
        <f t="shared" si="67"/>
        <v>8</v>
      </c>
    </row>
    <row r="396" spans="1:19">
      <c r="A396" s="119"/>
      <c r="E396" s="98">
        <f t="shared" si="61"/>
        <v>395</v>
      </c>
      <c r="F396" s="99"/>
      <c r="K396" s="114">
        <f t="shared" si="68"/>
        <v>18.614718273573221</v>
      </c>
      <c r="L396" s="115">
        <f t="shared" si="69"/>
        <v>18.66371827357322</v>
      </c>
      <c r="M396" s="98">
        <f t="shared" si="62"/>
        <v>18.614218273573222</v>
      </c>
      <c r="N396" s="116">
        <f t="shared" si="63"/>
        <v>18.664218273573219</v>
      </c>
      <c r="O396" s="117">
        <f t="shared" si="64"/>
        <v>18.639218273573221</v>
      </c>
      <c r="P396" s="98">
        <f t="shared" si="65"/>
        <v>0</v>
      </c>
      <c r="Q396" s="118">
        <f t="shared" si="66"/>
        <v>0</v>
      </c>
      <c r="R396" s="98">
        <f t="shared" si="70"/>
        <v>8</v>
      </c>
      <c r="S396" s="119">
        <f t="shared" si="67"/>
        <v>8</v>
      </c>
    </row>
    <row r="397" spans="1:19">
      <c r="A397" s="119"/>
      <c r="E397" s="98">
        <f t="shared" si="61"/>
        <v>396</v>
      </c>
      <c r="F397" s="99"/>
      <c r="K397" s="114">
        <f t="shared" si="68"/>
        <v>18.664718273573222</v>
      </c>
      <c r="L397" s="115">
        <f t="shared" si="69"/>
        <v>18.713718273573221</v>
      </c>
      <c r="M397" s="98">
        <f t="shared" si="62"/>
        <v>18.664218273573223</v>
      </c>
      <c r="N397" s="116">
        <f t="shared" si="63"/>
        <v>18.71421827357322</v>
      </c>
      <c r="O397" s="117">
        <f t="shared" si="64"/>
        <v>18.689218273573221</v>
      </c>
      <c r="P397" s="98">
        <f t="shared" si="65"/>
        <v>0</v>
      </c>
      <c r="Q397" s="118">
        <f t="shared" si="66"/>
        <v>0</v>
      </c>
      <c r="R397" s="98">
        <f t="shared" si="70"/>
        <v>8</v>
      </c>
      <c r="S397" s="119">
        <f t="shared" si="67"/>
        <v>8</v>
      </c>
    </row>
    <row r="398" spans="1:19">
      <c r="A398" s="119"/>
      <c r="E398" s="98">
        <f t="shared" si="61"/>
        <v>397</v>
      </c>
      <c r="F398" s="99"/>
      <c r="K398" s="114">
        <f t="shared" si="68"/>
        <v>18.714718273573222</v>
      </c>
      <c r="L398" s="115">
        <f t="shared" si="69"/>
        <v>18.763718273573222</v>
      </c>
      <c r="M398" s="98">
        <f t="shared" si="62"/>
        <v>18.714218273573223</v>
      </c>
      <c r="N398" s="116">
        <f t="shared" si="63"/>
        <v>18.764218273573221</v>
      </c>
      <c r="O398" s="117">
        <f t="shared" si="64"/>
        <v>18.739218273573222</v>
      </c>
      <c r="P398" s="98">
        <f t="shared" si="65"/>
        <v>0</v>
      </c>
      <c r="Q398" s="118">
        <f t="shared" si="66"/>
        <v>0</v>
      </c>
      <c r="R398" s="98">
        <f t="shared" si="70"/>
        <v>8</v>
      </c>
      <c r="S398" s="119">
        <f t="shared" si="67"/>
        <v>8</v>
      </c>
    </row>
    <row r="399" spans="1:19">
      <c r="A399" s="119"/>
      <c r="E399" s="98">
        <f t="shared" si="61"/>
        <v>398</v>
      </c>
      <c r="F399" s="99"/>
      <c r="K399" s="114">
        <f t="shared" si="68"/>
        <v>18.764718273573223</v>
      </c>
      <c r="L399" s="115">
        <f t="shared" si="69"/>
        <v>18.813718273573222</v>
      </c>
      <c r="M399" s="98">
        <f t="shared" si="62"/>
        <v>18.764218273573224</v>
      </c>
      <c r="N399" s="116">
        <f t="shared" si="63"/>
        <v>18.814218273573221</v>
      </c>
      <c r="O399" s="117">
        <f t="shared" si="64"/>
        <v>18.789218273573223</v>
      </c>
      <c r="P399" s="98">
        <f t="shared" si="65"/>
        <v>0</v>
      </c>
      <c r="Q399" s="118">
        <f t="shared" si="66"/>
        <v>0</v>
      </c>
      <c r="R399" s="98">
        <f t="shared" si="70"/>
        <v>8</v>
      </c>
      <c r="S399" s="119">
        <f t="shared" si="67"/>
        <v>8</v>
      </c>
    </row>
    <row r="400" spans="1:19">
      <c r="A400" s="119"/>
      <c r="E400" s="98">
        <f t="shared" si="61"/>
        <v>399</v>
      </c>
      <c r="F400" s="99"/>
      <c r="K400" s="114">
        <f t="shared" si="68"/>
        <v>18.814718273573224</v>
      </c>
      <c r="L400" s="115">
        <f t="shared" si="69"/>
        <v>18.863718273573223</v>
      </c>
      <c r="M400" s="98">
        <f t="shared" si="62"/>
        <v>18.814218273573225</v>
      </c>
      <c r="N400" s="116">
        <f t="shared" si="63"/>
        <v>18.864218273573222</v>
      </c>
      <c r="O400" s="117">
        <f t="shared" si="64"/>
        <v>18.839218273573223</v>
      </c>
      <c r="P400" s="98">
        <f t="shared" si="65"/>
        <v>0</v>
      </c>
      <c r="Q400" s="118">
        <f t="shared" si="66"/>
        <v>0</v>
      </c>
      <c r="R400" s="98">
        <f t="shared" si="70"/>
        <v>8</v>
      </c>
      <c r="S400" s="119">
        <f t="shared" si="67"/>
        <v>8</v>
      </c>
    </row>
    <row r="401" spans="1:19">
      <c r="A401" s="119"/>
      <c r="E401" s="98">
        <f t="shared" si="61"/>
        <v>400</v>
      </c>
      <c r="F401" s="99"/>
      <c r="K401" s="114">
        <f t="shared" si="68"/>
        <v>18.864718273573224</v>
      </c>
      <c r="L401" s="115">
        <f t="shared" si="69"/>
        <v>18.913718273573224</v>
      </c>
      <c r="M401" s="98">
        <f t="shared" si="62"/>
        <v>18.864218273573226</v>
      </c>
      <c r="N401" s="116">
        <f t="shared" si="63"/>
        <v>18.914218273573223</v>
      </c>
      <c r="O401" s="117">
        <f t="shared" si="64"/>
        <v>18.889218273573224</v>
      </c>
      <c r="P401" s="98">
        <f t="shared" si="65"/>
        <v>0</v>
      </c>
      <c r="Q401" s="118">
        <f t="shared" si="66"/>
        <v>0</v>
      </c>
      <c r="R401" s="98">
        <f t="shared" si="70"/>
        <v>8</v>
      </c>
      <c r="S401" s="119">
        <f t="shared" si="67"/>
        <v>8</v>
      </c>
    </row>
    <row r="402" spans="1:19">
      <c r="A402" s="119"/>
      <c r="E402" s="98">
        <f t="shared" si="61"/>
        <v>401</v>
      </c>
      <c r="F402" s="99"/>
      <c r="K402" s="114">
        <f t="shared" si="68"/>
        <v>18.914718273573225</v>
      </c>
      <c r="L402" s="115">
        <f t="shared" si="69"/>
        <v>18.963718273573225</v>
      </c>
      <c r="M402" s="98">
        <f t="shared" si="62"/>
        <v>18.914218273573226</v>
      </c>
      <c r="N402" s="116">
        <f t="shared" si="63"/>
        <v>18.964218273573223</v>
      </c>
      <c r="O402" s="117">
        <f t="shared" si="64"/>
        <v>18.939218273573225</v>
      </c>
      <c r="P402" s="98">
        <f t="shared" si="65"/>
        <v>0</v>
      </c>
      <c r="Q402" s="118">
        <f t="shared" si="66"/>
        <v>0</v>
      </c>
      <c r="R402" s="98">
        <f t="shared" si="70"/>
        <v>8</v>
      </c>
      <c r="S402" s="119">
        <f t="shared" si="67"/>
        <v>8</v>
      </c>
    </row>
    <row r="403" spans="1:19">
      <c r="A403" s="119"/>
      <c r="E403" s="98">
        <f t="shared" si="61"/>
        <v>402</v>
      </c>
      <c r="F403" s="99"/>
      <c r="K403" s="114">
        <f t="shared" si="68"/>
        <v>18.964718273573226</v>
      </c>
      <c r="L403" s="115">
        <f t="shared" si="69"/>
        <v>19.013718273573225</v>
      </c>
      <c r="M403" s="98">
        <f t="shared" si="62"/>
        <v>18.964218273573227</v>
      </c>
      <c r="N403" s="116">
        <f t="shared" si="63"/>
        <v>19.014218273573224</v>
      </c>
      <c r="O403" s="117">
        <f t="shared" si="64"/>
        <v>18.989218273573226</v>
      </c>
      <c r="P403" s="98">
        <f t="shared" si="65"/>
        <v>0</v>
      </c>
      <c r="Q403" s="118">
        <f t="shared" si="66"/>
        <v>0</v>
      </c>
      <c r="R403" s="98">
        <f t="shared" si="70"/>
        <v>8</v>
      </c>
      <c r="S403" s="119">
        <f t="shared" si="67"/>
        <v>8</v>
      </c>
    </row>
    <row r="404" spans="1:19">
      <c r="A404" s="119"/>
      <c r="E404" s="98">
        <f t="shared" si="61"/>
        <v>403</v>
      </c>
      <c r="F404" s="99"/>
      <c r="K404" s="114">
        <f t="shared" si="68"/>
        <v>19.014718273573227</v>
      </c>
      <c r="L404" s="115">
        <f t="shared" si="69"/>
        <v>19.063718273573226</v>
      </c>
      <c r="M404" s="98">
        <f t="shared" si="62"/>
        <v>19.014218273573228</v>
      </c>
      <c r="N404" s="116">
        <f t="shared" si="63"/>
        <v>19.064218273573225</v>
      </c>
      <c r="O404" s="117">
        <f t="shared" si="64"/>
        <v>19.039218273573226</v>
      </c>
      <c r="P404" s="98">
        <f t="shared" si="65"/>
        <v>0</v>
      </c>
      <c r="Q404" s="118">
        <f t="shared" si="66"/>
        <v>0</v>
      </c>
      <c r="R404" s="98">
        <f t="shared" si="70"/>
        <v>8</v>
      </c>
      <c r="S404" s="119">
        <f t="shared" si="67"/>
        <v>8</v>
      </c>
    </row>
    <row r="405" spans="1:19">
      <c r="A405" s="119"/>
      <c r="E405" s="98">
        <f t="shared" si="61"/>
        <v>404</v>
      </c>
      <c r="F405" s="99"/>
      <c r="K405" s="114">
        <f t="shared" si="68"/>
        <v>19.064718273573227</v>
      </c>
      <c r="L405" s="115">
        <f t="shared" si="69"/>
        <v>19.113718273573227</v>
      </c>
      <c r="M405" s="98">
        <f t="shared" si="62"/>
        <v>19.064218273573228</v>
      </c>
      <c r="N405" s="116">
        <f t="shared" si="63"/>
        <v>19.114218273573226</v>
      </c>
      <c r="O405" s="117">
        <f t="shared" si="64"/>
        <v>19.089218273573227</v>
      </c>
      <c r="P405" s="98">
        <f t="shared" si="65"/>
        <v>0</v>
      </c>
      <c r="Q405" s="118">
        <f t="shared" si="66"/>
        <v>0</v>
      </c>
      <c r="R405" s="98">
        <f t="shared" si="70"/>
        <v>8</v>
      </c>
      <c r="S405" s="119">
        <f t="shared" si="67"/>
        <v>8</v>
      </c>
    </row>
    <row r="406" spans="1:19">
      <c r="A406" s="119"/>
      <c r="E406" s="98">
        <f t="shared" si="61"/>
        <v>405</v>
      </c>
      <c r="F406" s="99"/>
      <c r="K406" s="114">
        <f t="shared" si="68"/>
        <v>19.114718273573228</v>
      </c>
      <c r="L406" s="115">
        <f t="shared" si="69"/>
        <v>19.163718273573227</v>
      </c>
      <c r="M406" s="98">
        <f t="shared" si="62"/>
        <v>19.114218273573229</v>
      </c>
      <c r="N406" s="116">
        <f t="shared" si="63"/>
        <v>19.164218273573226</v>
      </c>
      <c r="O406" s="117">
        <f t="shared" si="64"/>
        <v>19.139218273573228</v>
      </c>
      <c r="P406" s="98">
        <f t="shared" si="65"/>
        <v>0</v>
      </c>
      <c r="Q406" s="118">
        <f t="shared" si="66"/>
        <v>0</v>
      </c>
      <c r="R406" s="98">
        <f t="shared" si="70"/>
        <v>8</v>
      </c>
      <c r="S406" s="119">
        <f t="shared" si="67"/>
        <v>8</v>
      </c>
    </row>
    <row r="407" spans="1:19">
      <c r="A407" s="119"/>
      <c r="E407" s="98">
        <f t="shared" si="61"/>
        <v>406</v>
      </c>
      <c r="F407" s="99"/>
      <c r="K407" s="114">
        <f t="shared" si="68"/>
        <v>19.164718273573229</v>
      </c>
      <c r="L407" s="115">
        <f t="shared" si="69"/>
        <v>19.213718273573228</v>
      </c>
      <c r="M407" s="98">
        <f t="shared" si="62"/>
        <v>19.16421827357323</v>
      </c>
      <c r="N407" s="116">
        <f t="shared" si="63"/>
        <v>19.214218273573227</v>
      </c>
      <c r="O407" s="117">
        <f t="shared" si="64"/>
        <v>19.189218273573228</v>
      </c>
      <c r="P407" s="98">
        <f t="shared" si="65"/>
        <v>0</v>
      </c>
      <c r="Q407" s="118">
        <f t="shared" si="66"/>
        <v>0</v>
      </c>
      <c r="R407" s="98">
        <f t="shared" si="70"/>
        <v>8</v>
      </c>
      <c r="S407" s="119">
        <f t="shared" si="67"/>
        <v>8</v>
      </c>
    </row>
    <row r="408" spans="1:19">
      <c r="A408" s="119"/>
      <c r="E408" s="98">
        <f t="shared" si="61"/>
        <v>407</v>
      </c>
      <c r="F408" s="99"/>
      <c r="K408" s="114">
        <f t="shared" si="68"/>
        <v>19.214718273573229</v>
      </c>
      <c r="L408" s="115">
        <f t="shared" si="69"/>
        <v>19.263718273573229</v>
      </c>
      <c r="M408" s="98">
        <f t="shared" si="62"/>
        <v>19.214218273573231</v>
      </c>
      <c r="N408" s="116">
        <f t="shared" si="63"/>
        <v>19.264218273573228</v>
      </c>
      <c r="O408" s="117">
        <f t="shared" si="64"/>
        <v>19.239218273573229</v>
      </c>
      <c r="P408" s="98">
        <f t="shared" si="65"/>
        <v>0</v>
      </c>
      <c r="Q408" s="118">
        <f t="shared" si="66"/>
        <v>0</v>
      </c>
      <c r="R408" s="98">
        <f t="shared" si="70"/>
        <v>8</v>
      </c>
      <c r="S408" s="119">
        <f t="shared" si="67"/>
        <v>8</v>
      </c>
    </row>
    <row r="409" spans="1:19">
      <c r="A409" s="119"/>
      <c r="E409" s="98">
        <f t="shared" si="61"/>
        <v>408</v>
      </c>
      <c r="F409" s="99"/>
      <c r="K409" s="114">
        <f t="shared" si="68"/>
        <v>19.26471827357323</v>
      </c>
      <c r="L409" s="115">
        <f t="shared" si="69"/>
        <v>19.31371827357323</v>
      </c>
      <c r="M409" s="98">
        <f t="shared" si="62"/>
        <v>19.264218273573231</v>
      </c>
      <c r="N409" s="116">
        <f t="shared" si="63"/>
        <v>19.314218273573228</v>
      </c>
      <c r="O409" s="117">
        <f t="shared" si="64"/>
        <v>19.28921827357323</v>
      </c>
      <c r="P409" s="98">
        <f t="shared" si="65"/>
        <v>0</v>
      </c>
      <c r="Q409" s="118">
        <f t="shared" si="66"/>
        <v>0</v>
      </c>
      <c r="R409" s="98">
        <f t="shared" si="70"/>
        <v>8</v>
      </c>
      <c r="S409" s="119">
        <f t="shared" si="67"/>
        <v>8</v>
      </c>
    </row>
    <row r="410" spans="1:19">
      <c r="A410" s="119"/>
      <c r="E410" s="98">
        <f t="shared" si="61"/>
        <v>409</v>
      </c>
      <c r="F410" s="99"/>
      <c r="K410" s="114">
        <f t="shared" si="68"/>
        <v>19.314718273573231</v>
      </c>
      <c r="L410" s="115">
        <f t="shared" si="69"/>
        <v>19.36371827357323</v>
      </c>
      <c r="M410" s="98">
        <f t="shared" si="62"/>
        <v>19.314218273573232</v>
      </c>
      <c r="N410" s="116">
        <f t="shared" si="63"/>
        <v>19.364218273573229</v>
      </c>
      <c r="O410" s="117">
        <f t="shared" si="64"/>
        <v>19.339218273573231</v>
      </c>
      <c r="P410" s="98">
        <f t="shared" si="65"/>
        <v>0</v>
      </c>
      <c r="Q410" s="118">
        <f t="shared" si="66"/>
        <v>0</v>
      </c>
      <c r="R410" s="98">
        <f t="shared" si="70"/>
        <v>8</v>
      </c>
      <c r="S410" s="119">
        <f t="shared" si="67"/>
        <v>8</v>
      </c>
    </row>
    <row r="411" spans="1:19">
      <c r="A411" s="119"/>
      <c r="E411" s="98">
        <f t="shared" si="61"/>
        <v>410</v>
      </c>
      <c r="F411" s="99"/>
      <c r="K411" s="114">
        <f t="shared" si="68"/>
        <v>19.364718273573231</v>
      </c>
      <c r="L411" s="115">
        <f t="shared" si="69"/>
        <v>19.413718273573231</v>
      </c>
      <c r="M411" s="98">
        <f t="shared" si="62"/>
        <v>19.364218273573233</v>
      </c>
      <c r="N411" s="116">
        <f t="shared" si="63"/>
        <v>19.41421827357323</v>
      </c>
      <c r="O411" s="117">
        <f t="shared" si="64"/>
        <v>19.389218273573231</v>
      </c>
      <c r="P411" s="98">
        <f t="shared" si="65"/>
        <v>0</v>
      </c>
      <c r="Q411" s="118">
        <f t="shared" si="66"/>
        <v>0</v>
      </c>
      <c r="R411" s="98">
        <f t="shared" si="70"/>
        <v>8</v>
      </c>
      <c r="S411" s="119">
        <f t="shared" si="67"/>
        <v>8</v>
      </c>
    </row>
    <row r="412" spans="1:19">
      <c r="A412" s="119"/>
      <c r="E412" s="98">
        <f t="shared" si="61"/>
        <v>411</v>
      </c>
      <c r="F412" s="99"/>
      <c r="K412" s="114">
        <f t="shared" si="68"/>
        <v>19.414718273573232</v>
      </c>
      <c r="L412" s="115">
        <f t="shared" si="69"/>
        <v>19.463718273573232</v>
      </c>
      <c r="M412" s="98">
        <f t="shared" si="62"/>
        <v>19.414218273573233</v>
      </c>
      <c r="N412" s="116">
        <f t="shared" si="63"/>
        <v>19.464218273573231</v>
      </c>
      <c r="O412" s="117">
        <f t="shared" si="64"/>
        <v>19.439218273573232</v>
      </c>
      <c r="P412" s="98">
        <f t="shared" si="65"/>
        <v>0</v>
      </c>
      <c r="Q412" s="118">
        <f t="shared" si="66"/>
        <v>0</v>
      </c>
      <c r="R412" s="98">
        <f t="shared" si="70"/>
        <v>8</v>
      </c>
      <c r="S412" s="119">
        <f t="shared" si="67"/>
        <v>8</v>
      </c>
    </row>
    <row r="413" spans="1:19">
      <c r="A413" s="119"/>
      <c r="E413" s="98">
        <f t="shared" si="61"/>
        <v>412</v>
      </c>
      <c r="F413" s="99"/>
      <c r="K413" s="114">
        <f t="shared" si="68"/>
        <v>19.464718273573233</v>
      </c>
      <c r="L413" s="115">
        <f t="shared" si="69"/>
        <v>19.513718273573232</v>
      </c>
      <c r="M413" s="98">
        <f t="shared" si="62"/>
        <v>19.464218273573234</v>
      </c>
      <c r="N413" s="116">
        <f t="shared" si="63"/>
        <v>19.514218273573231</v>
      </c>
      <c r="O413" s="117">
        <f t="shared" si="64"/>
        <v>19.489218273573233</v>
      </c>
      <c r="P413" s="98">
        <f t="shared" si="65"/>
        <v>0</v>
      </c>
      <c r="Q413" s="118">
        <f t="shared" si="66"/>
        <v>0</v>
      </c>
      <c r="R413" s="98">
        <f t="shared" si="70"/>
        <v>8</v>
      </c>
      <c r="S413" s="119">
        <f t="shared" si="67"/>
        <v>8</v>
      </c>
    </row>
    <row r="414" spans="1:19">
      <c r="A414" s="119"/>
      <c r="E414" s="98">
        <f t="shared" si="61"/>
        <v>413</v>
      </c>
      <c r="F414" s="99"/>
      <c r="K414" s="114">
        <f t="shared" si="68"/>
        <v>19.514718273573234</v>
      </c>
      <c r="L414" s="115">
        <f t="shared" si="69"/>
        <v>19.563718273573233</v>
      </c>
      <c r="M414" s="98">
        <f t="shared" si="62"/>
        <v>19.514218273573235</v>
      </c>
      <c r="N414" s="116">
        <f t="shared" si="63"/>
        <v>19.564218273573232</v>
      </c>
      <c r="O414" s="117">
        <f t="shared" si="64"/>
        <v>19.539218273573233</v>
      </c>
      <c r="P414" s="98">
        <f t="shared" si="65"/>
        <v>0</v>
      </c>
      <c r="Q414" s="118">
        <f t="shared" si="66"/>
        <v>0</v>
      </c>
      <c r="R414" s="98">
        <f t="shared" si="70"/>
        <v>8</v>
      </c>
      <c r="S414" s="119">
        <f t="shared" si="67"/>
        <v>8</v>
      </c>
    </row>
    <row r="415" spans="1:19">
      <c r="A415" s="119"/>
      <c r="E415" s="98">
        <f t="shared" si="61"/>
        <v>414</v>
      </c>
      <c r="F415" s="99"/>
      <c r="K415" s="114">
        <f t="shared" si="68"/>
        <v>19.564718273573234</v>
      </c>
      <c r="L415" s="115">
        <f t="shared" si="69"/>
        <v>19.613718273573234</v>
      </c>
      <c r="M415" s="98">
        <f t="shared" si="62"/>
        <v>19.564218273573236</v>
      </c>
      <c r="N415" s="116">
        <f t="shared" si="63"/>
        <v>19.614218273573233</v>
      </c>
      <c r="O415" s="117">
        <f t="shared" si="64"/>
        <v>19.589218273573234</v>
      </c>
      <c r="P415" s="98">
        <f t="shared" si="65"/>
        <v>0</v>
      </c>
      <c r="Q415" s="118">
        <f t="shared" si="66"/>
        <v>0</v>
      </c>
      <c r="R415" s="98">
        <f t="shared" si="70"/>
        <v>8</v>
      </c>
      <c r="S415" s="119">
        <f t="shared" si="67"/>
        <v>8</v>
      </c>
    </row>
    <row r="416" spans="1:19">
      <c r="A416" s="119"/>
      <c r="E416" s="98">
        <f t="shared" si="61"/>
        <v>415</v>
      </c>
      <c r="F416" s="99"/>
      <c r="K416" s="114">
        <f t="shared" si="68"/>
        <v>19.614718273573235</v>
      </c>
      <c r="L416" s="115">
        <f t="shared" si="69"/>
        <v>19.663718273573235</v>
      </c>
      <c r="M416" s="98">
        <f t="shared" si="62"/>
        <v>19.614218273573236</v>
      </c>
      <c r="N416" s="116">
        <f t="shared" si="63"/>
        <v>19.664218273573233</v>
      </c>
      <c r="O416" s="117">
        <f t="shared" si="64"/>
        <v>19.639218273573235</v>
      </c>
      <c r="P416" s="98">
        <f t="shared" si="65"/>
        <v>0</v>
      </c>
      <c r="Q416" s="118">
        <f t="shared" si="66"/>
        <v>0</v>
      </c>
      <c r="R416" s="98">
        <f t="shared" si="70"/>
        <v>8</v>
      </c>
      <c r="S416" s="119">
        <f t="shared" si="67"/>
        <v>8</v>
      </c>
    </row>
    <row r="417" spans="1:19">
      <c r="A417" s="119"/>
      <c r="E417" s="98">
        <f t="shared" si="61"/>
        <v>416</v>
      </c>
      <c r="F417" s="99"/>
      <c r="K417" s="114">
        <f t="shared" si="68"/>
        <v>19.664718273573236</v>
      </c>
      <c r="L417" s="115">
        <f t="shared" si="69"/>
        <v>19.713718273573235</v>
      </c>
      <c r="M417" s="98">
        <f t="shared" si="62"/>
        <v>19.664218273573237</v>
      </c>
      <c r="N417" s="116">
        <f t="shared" si="63"/>
        <v>19.714218273573234</v>
      </c>
      <c r="O417" s="117">
        <f t="shared" si="64"/>
        <v>19.689218273573236</v>
      </c>
      <c r="P417" s="98">
        <f t="shared" si="65"/>
        <v>0</v>
      </c>
      <c r="Q417" s="118">
        <f t="shared" si="66"/>
        <v>0</v>
      </c>
      <c r="R417" s="98">
        <f t="shared" si="70"/>
        <v>8</v>
      </c>
      <c r="S417" s="119">
        <f t="shared" si="67"/>
        <v>8</v>
      </c>
    </row>
    <row r="418" spans="1:19">
      <c r="A418" s="119"/>
      <c r="E418" s="98">
        <f t="shared" si="61"/>
        <v>417</v>
      </c>
      <c r="F418" s="99"/>
      <c r="K418" s="114">
        <f t="shared" si="68"/>
        <v>19.714718273573236</v>
      </c>
      <c r="L418" s="115">
        <f t="shared" si="69"/>
        <v>19.763718273573236</v>
      </c>
      <c r="M418" s="98">
        <f t="shared" si="62"/>
        <v>19.714218273573238</v>
      </c>
      <c r="N418" s="116">
        <f t="shared" si="63"/>
        <v>19.764218273573235</v>
      </c>
      <c r="O418" s="117">
        <f t="shared" si="64"/>
        <v>19.739218273573236</v>
      </c>
      <c r="P418" s="98">
        <f t="shared" si="65"/>
        <v>0</v>
      </c>
      <c r="Q418" s="118">
        <f t="shared" si="66"/>
        <v>0</v>
      </c>
      <c r="R418" s="98">
        <f t="shared" si="70"/>
        <v>8</v>
      </c>
      <c r="S418" s="119">
        <f t="shared" si="67"/>
        <v>8</v>
      </c>
    </row>
    <row r="419" spans="1:19">
      <c r="A419" s="119"/>
      <c r="E419" s="98">
        <f t="shared" si="61"/>
        <v>418</v>
      </c>
      <c r="F419" s="99"/>
      <c r="K419" s="114">
        <f t="shared" si="68"/>
        <v>19.764718273573237</v>
      </c>
      <c r="L419" s="115">
        <f t="shared" si="69"/>
        <v>19.813718273573237</v>
      </c>
      <c r="M419" s="98">
        <f t="shared" si="62"/>
        <v>19.764218273573238</v>
      </c>
      <c r="N419" s="116">
        <f t="shared" si="63"/>
        <v>19.814218273573236</v>
      </c>
      <c r="O419" s="117">
        <f t="shared" si="64"/>
        <v>19.789218273573237</v>
      </c>
      <c r="P419" s="98">
        <f t="shared" si="65"/>
        <v>0</v>
      </c>
      <c r="Q419" s="118">
        <f t="shared" si="66"/>
        <v>0</v>
      </c>
      <c r="R419" s="98">
        <f t="shared" si="70"/>
        <v>8</v>
      </c>
      <c r="S419" s="119">
        <f t="shared" si="67"/>
        <v>8</v>
      </c>
    </row>
    <row r="420" spans="1:19">
      <c r="A420" s="119"/>
      <c r="E420" s="98">
        <f t="shared" si="61"/>
        <v>419</v>
      </c>
      <c r="F420" s="99"/>
      <c r="K420" s="114">
        <f t="shared" si="68"/>
        <v>19.814718273573238</v>
      </c>
      <c r="L420" s="115">
        <f t="shared" si="69"/>
        <v>19.863718273573237</v>
      </c>
      <c r="M420" s="98">
        <f t="shared" si="62"/>
        <v>19.814218273573239</v>
      </c>
      <c r="N420" s="116">
        <f t="shared" si="63"/>
        <v>19.864218273573236</v>
      </c>
      <c r="O420" s="117">
        <f t="shared" si="64"/>
        <v>19.839218273573238</v>
      </c>
      <c r="P420" s="98">
        <f t="shared" si="65"/>
        <v>0</v>
      </c>
      <c r="Q420" s="118">
        <f t="shared" si="66"/>
        <v>0</v>
      </c>
      <c r="R420" s="98">
        <f t="shared" si="70"/>
        <v>8</v>
      </c>
      <c r="S420" s="119">
        <f t="shared" si="67"/>
        <v>8</v>
      </c>
    </row>
    <row r="421" spans="1:19">
      <c r="A421" s="119"/>
      <c r="E421" s="98">
        <f t="shared" si="61"/>
        <v>420</v>
      </c>
      <c r="F421" s="99"/>
      <c r="K421" s="114">
        <f t="shared" si="68"/>
        <v>19.864718273573239</v>
      </c>
      <c r="L421" s="115">
        <f t="shared" si="69"/>
        <v>19.913718273573238</v>
      </c>
      <c r="M421" s="98">
        <f t="shared" si="62"/>
        <v>19.86421827357324</v>
      </c>
      <c r="N421" s="116">
        <f t="shared" si="63"/>
        <v>19.914218273573237</v>
      </c>
      <c r="O421" s="117">
        <f t="shared" si="64"/>
        <v>19.889218273573238</v>
      </c>
      <c r="P421" s="98">
        <f t="shared" si="65"/>
        <v>0</v>
      </c>
      <c r="Q421" s="118">
        <f t="shared" si="66"/>
        <v>0</v>
      </c>
      <c r="R421" s="98">
        <f t="shared" si="70"/>
        <v>8</v>
      </c>
      <c r="S421" s="119">
        <f t="shared" si="67"/>
        <v>8</v>
      </c>
    </row>
    <row r="422" spans="1:19">
      <c r="A422" s="119"/>
      <c r="E422" s="98">
        <f t="shared" si="61"/>
        <v>421</v>
      </c>
      <c r="F422" s="99"/>
      <c r="K422" s="114">
        <f t="shared" si="68"/>
        <v>19.914718273573239</v>
      </c>
      <c r="L422" s="115">
        <f t="shared" si="69"/>
        <v>19.963718273573239</v>
      </c>
      <c r="M422" s="98">
        <f t="shared" si="62"/>
        <v>19.91421827357324</v>
      </c>
      <c r="N422" s="116">
        <f t="shared" si="63"/>
        <v>19.964218273573238</v>
      </c>
      <c r="O422" s="117">
        <f t="shared" si="64"/>
        <v>19.939218273573239</v>
      </c>
      <c r="P422" s="98">
        <f t="shared" si="65"/>
        <v>0</v>
      </c>
      <c r="Q422" s="118">
        <f t="shared" si="66"/>
        <v>0</v>
      </c>
      <c r="R422" s="98">
        <f t="shared" si="70"/>
        <v>8</v>
      </c>
      <c r="S422" s="119">
        <f t="shared" si="67"/>
        <v>8</v>
      </c>
    </row>
    <row r="423" spans="1:19">
      <c r="A423" s="119"/>
      <c r="E423" s="98">
        <f t="shared" si="61"/>
        <v>422</v>
      </c>
      <c r="F423" s="99"/>
      <c r="K423" s="114">
        <f t="shared" si="68"/>
        <v>19.96471827357324</v>
      </c>
      <c r="L423" s="115">
        <f t="shared" si="69"/>
        <v>20.01371827357324</v>
      </c>
      <c r="M423" s="98">
        <f t="shared" si="62"/>
        <v>19.964218273573241</v>
      </c>
      <c r="N423" s="116">
        <f t="shared" si="63"/>
        <v>20.014218273573238</v>
      </c>
      <c r="O423" s="117">
        <f t="shared" si="64"/>
        <v>19.98921827357324</v>
      </c>
      <c r="P423" s="98">
        <f t="shared" si="65"/>
        <v>0</v>
      </c>
      <c r="Q423" s="118">
        <f t="shared" si="66"/>
        <v>0</v>
      </c>
      <c r="R423" s="98">
        <f t="shared" si="70"/>
        <v>8</v>
      </c>
      <c r="S423" s="119">
        <f t="shared" si="67"/>
        <v>8</v>
      </c>
    </row>
    <row r="424" spans="1:19">
      <c r="A424" s="119"/>
      <c r="E424" s="98">
        <f t="shared" si="61"/>
        <v>423</v>
      </c>
      <c r="F424" s="99"/>
      <c r="K424" s="114">
        <f t="shared" si="68"/>
        <v>20.014718273573241</v>
      </c>
      <c r="L424" s="115">
        <f t="shared" si="69"/>
        <v>20.06371827357324</v>
      </c>
      <c r="M424" s="98">
        <f t="shared" si="62"/>
        <v>20.014218273573242</v>
      </c>
      <c r="N424" s="116">
        <f t="shared" si="63"/>
        <v>20.064218273573239</v>
      </c>
      <c r="O424" s="117">
        <f t="shared" si="64"/>
        <v>20.03921827357324</v>
      </c>
      <c r="P424" s="98">
        <f t="shared" si="65"/>
        <v>0</v>
      </c>
      <c r="Q424" s="118">
        <f t="shared" si="66"/>
        <v>0</v>
      </c>
      <c r="R424" s="98">
        <f t="shared" si="70"/>
        <v>8</v>
      </c>
      <c r="S424" s="119">
        <f t="shared" si="67"/>
        <v>8</v>
      </c>
    </row>
    <row r="425" spans="1:19">
      <c r="A425" s="119"/>
      <c r="E425" s="98">
        <f t="shared" si="61"/>
        <v>424</v>
      </c>
      <c r="F425" s="99"/>
      <c r="K425" s="114">
        <f t="shared" si="68"/>
        <v>20.064718273573241</v>
      </c>
      <c r="L425" s="115">
        <f t="shared" si="69"/>
        <v>20.113718273573241</v>
      </c>
      <c r="M425" s="98">
        <f t="shared" si="62"/>
        <v>20.064218273573243</v>
      </c>
      <c r="N425" s="116">
        <f t="shared" si="63"/>
        <v>20.11421827357324</v>
      </c>
      <c r="O425" s="117">
        <f t="shared" si="64"/>
        <v>20.089218273573241</v>
      </c>
      <c r="P425" s="98">
        <f t="shared" si="65"/>
        <v>0</v>
      </c>
      <c r="Q425" s="118">
        <f t="shared" si="66"/>
        <v>0</v>
      </c>
      <c r="R425" s="98">
        <f t="shared" si="70"/>
        <v>8</v>
      </c>
      <c r="S425" s="119">
        <f t="shared" si="67"/>
        <v>8</v>
      </c>
    </row>
    <row r="426" spans="1:19">
      <c r="A426" s="119"/>
      <c r="E426" s="98">
        <f t="shared" si="61"/>
        <v>425</v>
      </c>
      <c r="F426" s="99"/>
      <c r="K426" s="114">
        <f t="shared" si="68"/>
        <v>20.114718273573242</v>
      </c>
      <c r="L426" s="115">
        <f t="shared" si="69"/>
        <v>20.163718273573242</v>
      </c>
      <c r="M426" s="98">
        <f t="shared" si="62"/>
        <v>20.114218273573243</v>
      </c>
      <c r="N426" s="116">
        <f t="shared" si="63"/>
        <v>20.16421827357324</v>
      </c>
      <c r="O426" s="117">
        <f t="shared" si="64"/>
        <v>20.139218273573242</v>
      </c>
      <c r="P426" s="98">
        <f t="shared" si="65"/>
        <v>0</v>
      </c>
      <c r="Q426" s="118">
        <f t="shared" si="66"/>
        <v>0</v>
      </c>
      <c r="R426" s="98">
        <f t="shared" si="70"/>
        <v>8</v>
      </c>
      <c r="S426" s="119">
        <f t="shared" si="67"/>
        <v>8</v>
      </c>
    </row>
    <row r="427" spans="1:19">
      <c r="A427" s="119"/>
      <c r="E427" s="98">
        <f t="shared" si="61"/>
        <v>426</v>
      </c>
      <c r="F427" s="99"/>
      <c r="K427" s="114">
        <f t="shared" si="68"/>
        <v>20.164718273573243</v>
      </c>
      <c r="L427" s="115">
        <f t="shared" si="69"/>
        <v>20.213718273573242</v>
      </c>
      <c r="M427" s="98">
        <f t="shared" si="62"/>
        <v>20.164218273573244</v>
      </c>
      <c r="N427" s="116">
        <f t="shared" si="63"/>
        <v>20.214218273573241</v>
      </c>
      <c r="O427" s="117">
        <f t="shared" si="64"/>
        <v>20.189218273573243</v>
      </c>
      <c r="P427" s="98">
        <f t="shared" si="65"/>
        <v>0</v>
      </c>
      <c r="Q427" s="118">
        <f t="shared" si="66"/>
        <v>0</v>
      </c>
      <c r="R427" s="98">
        <f t="shared" si="70"/>
        <v>8</v>
      </c>
      <c r="S427" s="119">
        <f t="shared" si="67"/>
        <v>8</v>
      </c>
    </row>
    <row r="428" spans="1:19">
      <c r="A428" s="119"/>
      <c r="E428" s="98">
        <f t="shared" si="61"/>
        <v>427</v>
      </c>
      <c r="F428" s="99"/>
      <c r="K428" s="114">
        <f t="shared" si="68"/>
        <v>20.214718273573244</v>
      </c>
      <c r="L428" s="115">
        <f t="shared" si="69"/>
        <v>20.263718273573243</v>
      </c>
      <c r="M428" s="98">
        <f t="shared" si="62"/>
        <v>20.214218273573245</v>
      </c>
      <c r="N428" s="116">
        <f t="shared" si="63"/>
        <v>20.264218273573242</v>
      </c>
      <c r="O428" s="117">
        <f t="shared" si="64"/>
        <v>20.239218273573243</v>
      </c>
      <c r="P428" s="98">
        <f t="shared" si="65"/>
        <v>0</v>
      </c>
      <c r="Q428" s="118">
        <f t="shared" si="66"/>
        <v>0</v>
      </c>
      <c r="R428" s="98">
        <f t="shared" si="70"/>
        <v>8</v>
      </c>
      <c r="S428" s="119">
        <f t="shared" si="67"/>
        <v>8</v>
      </c>
    </row>
    <row r="429" spans="1:19">
      <c r="A429" s="119"/>
      <c r="E429" s="98">
        <f t="shared" si="61"/>
        <v>428</v>
      </c>
      <c r="F429" s="99"/>
      <c r="K429" s="114">
        <f t="shared" si="68"/>
        <v>20.264718273573244</v>
      </c>
      <c r="L429" s="115">
        <f t="shared" si="69"/>
        <v>20.313718273573244</v>
      </c>
      <c r="M429" s="98">
        <f t="shared" si="62"/>
        <v>20.264218273573245</v>
      </c>
      <c r="N429" s="116">
        <f t="shared" si="63"/>
        <v>20.314218273573243</v>
      </c>
      <c r="O429" s="117">
        <f t="shared" si="64"/>
        <v>20.289218273573244</v>
      </c>
      <c r="P429" s="98">
        <f t="shared" si="65"/>
        <v>0</v>
      </c>
      <c r="Q429" s="118">
        <f t="shared" si="66"/>
        <v>0</v>
      </c>
      <c r="R429" s="98">
        <f t="shared" si="70"/>
        <v>8</v>
      </c>
      <c r="S429" s="119">
        <f t="shared" si="67"/>
        <v>8</v>
      </c>
    </row>
    <row r="430" spans="1:19">
      <c r="A430" s="119"/>
      <c r="E430" s="98">
        <f t="shared" si="61"/>
        <v>429</v>
      </c>
      <c r="F430" s="99"/>
      <c r="K430" s="114">
        <f t="shared" si="68"/>
        <v>20.314718273573245</v>
      </c>
      <c r="L430" s="115">
        <f t="shared" si="69"/>
        <v>20.363718273573244</v>
      </c>
      <c r="M430" s="98">
        <f t="shared" si="62"/>
        <v>20.314218273573246</v>
      </c>
      <c r="N430" s="116">
        <f t="shared" si="63"/>
        <v>20.364218273573243</v>
      </c>
      <c r="O430" s="117">
        <f t="shared" si="64"/>
        <v>20.339218273573245</v>
      </c>
      <c r="P430" s="98">
        <f t="shared" si="65"/>
        <v>0</v>
      </c>
      <c r="Q430" s="118">
        <f t="shared" si="66"/>
        <v>0</v>
      </c>
      <c r="R430" s="98">
        <f t="shared" si="70"/>
        <v>8</v>
      </c>
      <c r="S430" s="119">
        <f t="shared" si="67"/>
        <v>8</v>
      </c>
    </row>
    <row r="431" spans="1:19">
      <c r="A431" s="119"/>
      <c r="E431" s="98">
        <f t="shared" si="61"/>
        <v>430</v>
      </c>
      <c r="F431" s="99"/>
      <c r="K431" s="114">
        <f t="shared" si="68"/>
        <v>20.364718273573246</v>
      </c>
      <c r="L431" s="115">
        <f t="shared" si="69"/>
        <v>20.413718273573245</v>
      </c>
      <c r="M431" s="98">
        <f t="shared" si="62"/>
        <v>20.364218273573247</v>
      </c>
      <c r="N431" s="116">
        <f t="shared" si="63"/>
        <v>20.414218273573244</v>
      </c>
      <c r="O431" s="117">
        <f t="shared" si="64"/>
        <v>20.389218273573245</v>
      </c>
      <c r="P431" s="98">
        <f t="shared" si="65"/>
        <v>0</v>
      </c>
      <c r="Q431" s="118">
        <f t="shared" si="66"/>
        <v>0</v>
      </c>
      <c r="R431" s="98">
        <f t="shared" si="70"/>
        <v>8</v>
      </c>
      <c r="S431" s="119">
        <f t="shared" si="67"/>
        <v>8</v>
      </c>
    </row>
    <row r="432" spans="1:19">
      <c r="A432" s="119"/>
      <c r="E432" s="98">
        <f t="shared" si="61"/>
        <v>431</v>
      </c>
      <c r="F432" s="99"/>
      <c r="K432" s="114">
        <f t="shared" si="68"/>
        <v>20.414718273573246</v>
      </c>
      <c r="L432" s="115">
        <f t="shared" si="69"/>
        <v>20.463718273573246</v>
      </c>
      <c r="M432" s="98">
        <f t="shared" si="62"/>
        <v>20.414218273573248</v>
      </c>
      <c r="N432" s="116">
        <f t="shared" si="63"/>
        <v>20.464218273573245</v>
      </c>
      <c r="O432" s="117">
        <f t="shared" si="64"/>
        <v>20.439218273573246</v>
      </c>
      <c r="P432" s="98">
        <f t="shared" si="65"/>
        <v>0</v>
      </c>
      <c r="Q432" s="118">
        <f t="shared" si="66"/>
        <v>0</v>
      </c>
      <c r="R432" s="98">
        <f t="shared" si="70"/>
        <v>8</v>
      </c>
      <c r="S432" s="119">
        <f t="shared" si="67"/>
        <v>8</v>
      </c>
    </row>
    <row r="433" spans="1:19">
      <c r="A433" s="119"/>
      <c r="E433" s="98">
        <f t="shared" si="61"/>
        <v>432</v>
      </c>
      <c r="F433" s="99"/>
      <c r="K433" s="114">
        <f t="shared" si="68"/>
        <v>20.464718273573247</v>
      </c>
      <c r="L433" s="115">
        <f t="shared" si="69"/>
        <v>20.513718273573247</v>
      </c>
      <c r="M433" s="98">
        <f t="shared" si="62"/>
        <v>20.464218273573248</v>
      </c>
      <c r="N433" s="116">
        <f t="shared" si="63"/>
        <v>20.514218273573245</v>
      </c>
      <c r="O433" s="117">
        <f t="shared" si="64"/>
        <v>20.489218273573247</v>
      </c>
      <c r="P433" s="98">
        <f t="shared" si="65"/>
        <v>0</v>
      </c>
      <c r="Q433" s="118">
        <f t="shared" si="66"/>
        <v>0</v>
      </c>
      <c r="R433" s="98">
        <f t="shared" si="70"/>
        <v>8</v>
      </c>
      <c r="S433" s="119">
        <f t="shared" si="67"/>
        <v>8</v>
      </c>
    </row>
    <row r="434" spans="1:19">
      <c r="A434" s="119"/>
      <c r="E434" s="98">
        <f t="shared" si="61"/>
        <v>433</v>
      </c>
      <c r="F434" s="99"/>
      <c r="K434" s="114">
        <f t="shared" si="68"/>
        <v>20.514718273573248</v>
      </c>
      <c r="L434" s="115">
        <f t="shared" si="69"/>
        <v>20.563718273573247</v>
      </c>
      <c r="M434" s="98">
        <f t="shared" si="62"/>
        <v>20.514218273573249</v>
      </c>
      <c r="N434" s="116">
        <f t="shared" si="63"/>
        <v>20.564218273573246</v>
      </c>
      <c r="O434" s="117">
        <f t="shared" si="64"/>
        <v>20.539218273573248</v>
      </c>
      <c r="P434" s="98">
        <f t="shared" si="65"/>
        <v>0</v>
      </c>
      <c r="Q434" s="118">
        <f t="shared" si="66"/>
        <v>0</v>
      </c>
      <c r="R434" s="98">
        <f t="shared" si="70"/>
        <v>8</v>
      </c>
      <c r="S434" s="119">
        <f t="shared" si="67"/>
        <v>8</v>
      </c>
    </row>
    <row r="435" spans="1:19">
      <c r="A435" s="119"/>
      <c r="E435" s="98">
        <f t="shared" si="61"/>
        <v>434</v>
      </c>
      <c r="F435" s="99"/>
      <c r="K435" s="114">
        <f t="shared" si="68"/>
        <v>20.564718273573249</v>
      </c>
      <c r="L435" s="115">
        <f t="shared" si="69"/>
        <v>20.613718273573248</v>
      </c>
      <c r="M435" s="98">
        <f t="shared" si="62"/>
        <v>20.56421827357325</v>
      </c>
      <c r="N435" s="116">
        <f t="shared" si="63"/>
        <v>20.614218273573247</v>
      </c>
      <c r="O435" s="117">
        <f t="shared" si="64"/>
        <v>20.589218273573248</v>
      </c>
      <c r="P435" s="98">
        <f t="shared" si="65"/>
        <v>0</v>
      </c>
      <c r="Q435" s="118">
        <f t="shared" si="66"/>
        <v>0</v>
      </c>
      <c r="R435" s="98">
        <f t="shared" si="70"/>
        <v>8</v>
      </c>
      <c r="S435" s="119">
        <f t="shared" si="67"/>
        <v>8</v>
      </c>
    </row>
    <row r="436" spans="1:19">
      <c r="A436" s="119"/>
      <c r="E436" s="98">
        <f t="shared" si="61"/>
        <v>435</v>
      </c>
      <c r="F436" s="99"/>
      <c r="K436" s="114">
        <f t="shared" si="68"/>
        <v>20.614718273573249</v>
      </c>
      <c r="L436" s="115">
        <f t="shared" si="69"/>
        <v>20.663718273573249</v>
      </c>
      <c r="M436" s="98">
        <f t="shared" si="62"/>
        <v>20.61421827357325</v>
      </c>
      <c r="N436" s="116">
        <f t="shared" si="63"/>
        <v>20.664218273573248</v>
      </c>
      <c r="O436" s="117">
        <f t="shared" si="64"/>
        <v>20.639218273573249</v>
      </c>
      <c r="P436" s="98">
        <f t="shared" si="65"/>
        <v>0</v>
      </c>
      <c r="Q436" s="118">
        <f t="shared" si="66"/>
        <v>0</v>
      </c>
      <c r="R436" s="98">
        <f t="shared" si="70"/>
        <v>8</v>
      </c>
      <c r="S436" s="119">
        <f t="shared" si="67"/>
        <v>8</v>
      </c>
    </row>
    <row r="437" spans="1:19">
      <c r="A437" s="119"/>
      <c r="E437" s="98">
        <f t="shared" si="61"/>
        <v>436</v>
      </c>
      <c r="F437" s="99"/>
      <c r="K437" s="114">
        <f t="shared" si="68"/>
        <v>20.66471827357325</v>
      </c>
      <c r="L437" s="115">
        <f t="shared" si="69"/>
        <v>20.713718273573249</v>
      </c>
      <c r="M437" s="98">
        <f t="shared" si="62"/>
        <v>20.664218273573251</v>
      </c>
      <c r="N437" s="116">
        <f t="shared" si="63"/>
        <v>20.714218273573248</v>
      </c>
      <c r="O437" s="117">
        <f t="shared" si="64"/>
        <v>20.68921827357325</v>
      </c>
      <c r="P437" s="98">
        <f t="shared" si="65"/>
        <v>0</v>
      </c>
      <c r="Q437" s="118">
        <f t="shared" si="66"/>
        <v>0</v>
      </c>
      <c r="R437" s="98">
        <f t="shared" si="70"/>
        <v>8</v>
      </c>
      <c r="S437" s="119">
        <f t="shared" si="67"/>
        <v>8</v>
      </c>
    </row>
    <row r="438" spans="1:19">
      <c r="A438" s="119"/>
      <c r="E438" s="98">
        <f t="shared" si="61"/>
        <v>437</v>
      </c>
      <c r="F438" s="99"/>
      <c r="K438" s="114">
        <f t="shared" si="68"/>
        <v>20.714718273573251</v>
      </c>
      <c r="L438" s="115">
        <f t="shared" si="69"/>
        <v>20.76371827357325</v>
      </c>
      <c r="M438" s="98">
        <f t="shared" si="62"/>
        <v>20.714218273573252</v>
      </c>
      <c r="N438" s="116">
        <f t="shared" si="63"/>
        <v>20.764218273573249</v>
      </c>
      <c r="O438" s="117">
        <f t="shared" si="64"/>
        <v>20.73921827357325</v>
      </c>
      <c r="P438" s="98">
        <f t="shared" si="65"/>
        <v>0</v>
      </c>
      <c r="Q438" s="118">
        <f t="shared" si="66"/>
        <v>0</v>
      </c>
      <c r="R438" s="98">
        <f t="shared" si="70"/>
        <v>8</v>
      </c>
      <c r="S438" s="119">
        <f t="shared" si="67"/>
        <v>8</v>
      </c>
    </row>
    <row r="439" spans="1:19">
      <c r="A439" s="119"/>
      <c r="E439" s="98">
        <f t="shared" si="61"/>
        <v>438</v>
      </c>
      <c r="F439" s="99"/>
      <c r="K439" s="114">
        <f t="shared" si="68"/>
        <v>20.764718273573251</v>
      </c>
      <c r="L439" s="115">
        <f t="shared" si="69"/>
        <v>20.813718273573251</v>
      </c>
      <c r="M439" s="98">
        <f t="shared" si="62"/>
        <v>20.764218273573253</v>
      </c>
      <c r="N439" s="116">
        <f t="shared" si="63"/>
        <v>20.81421827357325</v>
      </c>
      <c r="O439" s="117">
        <f t="shared" si="64"/>
        <v>20.789218273573251</v>
      </c>
      <c r="P439" s="98">
        <f t="shared" si="65"/>
        <v>0</v>
      </c>
      <c r="Q439" s="118">
        <f t="shared" si="66"/>
        <v>0</v>
      </c>
      <c r="R439" s="98">
        <f t="shared" si="70"/>
        <v>8</v>
      </c>
      <c r="S439" s="119">
        <f t="shared" si="67"/>
        <v>8</v>
      </c>
    </row>
    <row r="440" spans="1:19">
      <c r="A440" s="119"/>
      <c r="E440" s="98">
        <f t="shared" si="61"/>
        <v>439</v>
      </c>
      <c r="F440" s="99"/>
      <c r="K440" s="114">
        <f t="shared" si="68"/>
        <v>20.814718273573252</v>
      </c>
      <c r="L440" s="115">
        <f t="shared" si="69"/>
        <v>20.863718273573252</v>
      </c>
      <c r="M440" s="98">
        <f t="shared" si="62"/>
        <v>20.814218273573253</v>
      </c>
      <c r="N440" s="116">
        <f t="shared" si="63"/>
        <v>20.86421827357325</v>
      </c>
      <c r="O440" s="117">
        <f t="shared" si="64"/>
        <v>20.839218273573252</v>
      </c>
      <c r="P440" s="98">
        <f t="shared" si="65"/>
        <v>0</v>
      </c>
      <c r="Q440" s="118">
        <f t="shared" si="66"/>
        <v>0</v>
      </c>
      <c r="R440" s="98">
        <f t="shared" si="70"/>
        <v>8</v>
      </c>
      <c r="S440" s="119">
        <f t="shared" si="67"/>
        <v>8</v>
      </c>
    </row>
    <row r="441" spans="1:19">
      <c r="A441" s="119"/>
      <c r="E441" s="98">
        <f t="shared" si="61"/>
        <v>440</v>
      </c>
      <c r="F441" s="99"/>
      <c r="K441" s="114">
        <f t="shared" si="68"/>
        <v>20.864718273573253</v>
      </c>
      <c r="L441" s="115">
        <f t="shared" si="69"/>
        <v>20.913718273573252</v>
      </c>
      <c r="M441" s="98">
        <f t="shared" si="62"/>
        <v>20.864218273573254</v>
      </c>
      <c r="N441" s="116">
        <f t="shared" si="63"/>
        <v>20.914218273573251</v>
      </c>
      <c r="O441" s="117">
        <f t="shared" si="64"/>
        <v>20.889218273573253</v>
      </c>
      <c r="P441" s="98">
        <f t="shared" si="65"/>
        <v>0</v>
      </c>
      <c r="Q441" s="118">
        <f t="shared" si="66"/>
        <v>0</v>
      </c>
      <c r="R441" s="98">
        <f t="shared" si="70"/>
        <v>8</v>
      </c>
      <c r="S441" s="119">
        <f t="shared" si="67"/>
        <v>8</v>
      </c>
    </row>
    <row r="442" spans="1:19">
      <c r="A442" s="119"/>
      <c r="E442" s="98">
        <f t="shared" si="61"/>
        <v>441</v>
      </c>
      <c r="F442" s="99"/>
      <c r="K442" s="114">
        <f t="shared" si="68"/>
        <v>20.914718273573254</v>
      </c>
      <c r="L442" s="115">
        <f t="shared" si="69"/>
        <v>20.963718273573253</v>
      </c>
      <c r="M442" s="98">
        <f t="shared" si="62"/>
        <v>20.914218273573255</v>
      </c>
      <c r="N442" s="116">
        <f t="shared" si="63"/>
        <v>20.964218273573252</v>
      </c>
      <c r="O442" s="117">
        <f t="shared" si="64"/>
        <v>20.939218273573253</v>
      </c>
      <c r="P442" s="98">
        <f t="shared" si="65"/>
        <v>0</v>
      </c>
      <c r="Q442" s="118">
        <f t="shared" si="66"/>
        <v>0</v>
      </c>
      <c r="R442" s="98">
        <f t="shared" si="70"/>
        <v>8</v>
      </c>
      <c r="S442" s="119">
        <f t="shared" si="67"/>
        <v>8</v>
      </c>
    </row>
    <row r="443" spans="1:19">
      <c r="A443" s="119"/>
      <c r="E443" s="98">
        <f t="shared" si="61"/>
        <v>442</v>
      </c>
      <c r="F443" s="99"/>
      <c r="K443" s="114">
        <f t="shared" si="68"/>
        <v>20.964718273573254</v>
      </c>
      <c r="L443" s="115">
        <f t="shared" si="69"/>
        <v>21.013718273573254</v>
      </c>
      <c r="M443" s="98">
        <f t="shared" si="62"/>
        <v>20.964218273573255</v>
      </c>
      <c r="N443" s="116">
        <f t="shared" si="63"/>
        <v>21.014218273573253</v>
      </c>
      <c r="O443" s="117">
        <f t="shared" si="64"/>
        <v>20.989218273573254</v>
      </c>
      <c r="P443" s="98">
        <f t="shared" si="65"/>
        <v>0</v>
      </c>
      <c r="Q443" s="118">
        <f t="shared" si="66"/>
        <v>0</v>
      </c>
      <c r="R443" s="98">
        <f t="shared" si="70"/>
        <v>8</v>
      </c>
      <c r="S443" s="119">
        <f t="shared" si="67"/>
        <v>8</v>
      </c>
    </row>
    <row r="444" spans="1:19">
      <c r="A444" s="119"/>
      <c r="E444" s="98">
        <f t="shared" si="61"/>
        <v>443</v>
      </c>
      <c r="F444" s="99"/>
      <c r="K444" s="114">
        <f t="shared" si="68"/>
        <v>21.014718273573255</v>
      </c>
      <c r="L444" s="115">
        <f t="shared" si="69"/>
        <v>21.063718273573254</v>
      </c>
      <c r="M444" s="98">
        <f t="shared" si="62"/>
        <v>21.014218273573256</v>
      </c>
      <c r="N444" s="116">
        <f t="shared" si="63"/>
        <v>21.064218273573253</v>
      </c>
      <c r="O444" s="117">
        <f t="shared" si="64"/>
        <v>21.039218273573255</v>
      </c>
      <c r="P444" s="98">
        <f t="shared" si="65"/>
        <v>0</v>
      </c>
      <c r="Q444" s="118">
        <f t="shared" si="66"/>
        <v>0</v>
      </c>
      <c r="R444" s="98">
        <f t="shared" si="70"/>
        <v>8</v>
      </c>
      <c r="S444" s="119">
        <f t="shared" si="67"/>
        <v>8</v>
      </c>
    </row>
    <row r="445" spans="1:19">
      <c r="A445" s="119"/>
      <c r="E445" s="98">
        <f t="shared" si="61"/>
        <v>444</v>
      </c>
      <c r="F445" s="99"/>
      <c r="K445" s="114">
        <f t="shared" si="68"/>
        <v>21.064718273573256</v>
      </c>
      <c r="L445" s="115">
        <f t="shared" si="69"/>
        <v>21.113718273573255</v>
      </c>
      <c r="M445" s="98">
        <f t="shared" si="62"/>
        <v>21.064218273573257</v>
      </c>
      <c r="N445" s="116">
        <f t="shared" si="63"/>
        <v>21.114218273573254</v>
      </c>
      <c r="O445" s="117">
        <f t="shared" si="64"/>
        <v>21.089218273573255</v>
      </c>
      <c r="P445" s="98">
        <f t="shared" si="65"/>
        <v>0</v>
      </c>
      <c r="Q445" s="118">
        <f t="shared" si="66"/>
        <v>0</v>
      </c>
      <c r="R445" s="98">
        <f t="shared" si="70"/>
        <v>8</v>
      </c>
      <c r="S445" s="119">
        <f t="shared" si="67"/>
        <v>8</v>
      </c>
    </row>
    <row r="446" spans="1:19">
      <c r="A446" s="119"/>
      <c r="E446" s="98">
        <f t="shared" si="61"/>
        <v>445</v>
      </c>
      <c r="F446" s="99"/>
      <c r="K446" s="114">
        <f t="shared" si="68"/>
        <v>21.114718273573256</v>
      </c>
      <c r="L446" s="115">
        <f t="shared" si="69"/>
        <v>21.163718273573256</v>
      </c>
      <c r="M446" s="98">
        <f t="shared" si="62"/>
        <v>21.114218273573258</v>
      </c>
      <c r="N446" s="116">
        <f t="shared" si="63"/>
        <v>21.164218273573255</v>
      </c>
      <c r="O446" s="117">
        <f t="shared" si="64"/>
        <v>21.139218273573256</v>
      </c>
      <c r="P446" s="98">
        <f t="shared" si="65"/>
        <v>0</v>
      </c>
      <c r="Q446" s="118">
        <f t="shared" si="66"/>
        <v>0</v>
      </c>
      <c r="R446" s="98">
        <f t="shared" si="70"/>
        <v>8</v>
      </c>
      <c r="S446" s="119">
        <f t="shared" si="67"/>
        <v>8</v>
      </c>
    </row>
    <row r="447" spans="1:19">
      <c r="A447" s="119"/>
      <c r="E447" s="98">
        <f t="shared" si="61"/>
        <v>446</v>
      </c>
      <c r="F447" s="99"/>
      <c r="K447" s="114">
        <f t="shared" si="68"/>
        <v>21.164718273573257</v>
      </c>
      <c r="L447" s="115">
        <f t="shared" si="69"/>
        <v>21.213718273573257</v>
      </c>
      <c r="M447" s="98">
        <f t="shared" si="62"/>
        <v>21.164218273573258</v>
      </c>
      <c r="N447" s="116">
        <f t="shared" si="63"/>
        <v>21.214218273573255</v>
      </c>
      <c r="O447" s="117">
        <f t="shared" si="64"/>
        <v>21.189218273573257</v>
      </c>
      <c r="P447" s="98">
        <f t="shared" si="65"/>
        <v>0</v>
      </c>
      <c r="Q447" s="118">
        <f t="shared" si="66"/>
        <v>0</v>
      </c>
      <c r="R447" s="98">
        <f t="shared" si="70"/>
        <v>8</v>
      </c>
      <c r="S447" s="119">
        <f t="shared" si="67"/>
        <v>8</v>
      </c>
    </row>
    <row r="448" spans="1:19">
      <c r="A448" s="119"/>
      <c r="E448" s="98">
        <f t="shared" si="61"/>
        <v>447</v>
      </c>
      <c r="F448" s="99"/>
      <c r="K448" s="114">
        <f t="shared" si="68"/>
        <v>21.214718273573258</v>
      </c>
      <c r="L448" s="115">
        <f t="shared" si="69"/>
        <v>21.263718273573257</v>
      </c>
      <c r="M448" s="98">
        <f t="shared" si="62"/>
        <v>21.214218273573259</v>
      </c>
      <c r="N448" s="116">
        <f t="shared" si="63"/>
        <v>21.264218273573256</v>
      </c>
      <c r="O448" s="117">
        <f t="shared" si="64"/>
        <v>21.239218273573258</v>
      </c>
      <c r="P448" s="98">
        <f t="shared" si="65"/>
        <v>0</v>
      </c>
      <c r="Q448" s="118">
        <f t="shared" si="66"/>
        <v>0</v>
      </c>
      <c r="R448" s="98">
        <f t="shared" si="70"/>
        <v>8</v>
      </c>
      <c r="S448" s="119">
        <f t="shared" si="67"/>
        <v>8</v>
      </c>
    </row>
    <row r="449" spans="1:19">
      <c r="A449" s="119"/>
      <c r="E449" s="98">
        <f t="shared" si="61"/>
        <v>448</v>
      </c>
      <c r="F449" s="99"/>
      <c r="K449" s="114">
        <f t="shared" si="68"/>
        <v>21.264718273573259</v>
      </c>
      <c r="L449" s="115">
        <f t="shared" si="69"/>
        <v>21.313718273573258</v>
      </c>
      <c r="M449" s="98">
        <f t="shared" si="62"/>
        <v>21.26421827357326</v>
      </c>
      <c r="N449" s="116">
        <f t="shared" si="63"/>
        <v>21.314218273573257</v>
      </c>
      <c r="O449" s="117">
        <f t="shared" si="64"/>
        <v>21.289218273573258</v>
      </c>
      <c r="P449" s="98">
        <f t="shared" si="65"/>
        <v>0</v>
      </c>
      <c r="Q449" s="118">
        <f t="shared" si="66"/>
        <v>0</v>
      </c>
      <c r="R449" s="98">
        <f t="shared" si="70"/>
        <v>8</v>
      </c>
      <c r="S449" s="119">
        <f t="shared" si="67"/>
        <v>8</v>
      </c>
    </row>
    <row r="450" spans="1:19">
      <c r="A450" s="119"/>
      <c r="E450" s="98">
        <f t="shared" si="61"/>
        <v>449</v>
      </c>
      <c r="F450" s="99"/>
      <c r="K450" s="114">
        <f t="shared" si="68"/>
        <v>21.314718273573259</v>
      </c>
      <c r="L450" s="115">
        <f t="shared" si="69"/>
        <v>21.363718273573259</v>
      </c>
      <c r="M450" s="98">
        <f t="shared" si="62"/>
        <v>21.31421827357326</v>
      </c>
      <c r="N450" s="116">
        <f t="shared" si="63"/>
        <v>21.364218273573258</v>
      </c>
      <c r="O450" s="117">
        <f t="shared" si="64"/>
        <v>21.339218273573259</v>
      </c>
      <c r="P450" s="98">
        <f t="shared" si="65"/>
        <v>0</v>
      </c>
      <c r="Q450" s="118">
        <f t="shared" si="66"/>
        <v>0</v>
      </c>
      <c r="R450" s="98">
        <f t="shared" si="70"/>
        <v>8</v>
      </c>
      <c r="S450" s="119">
        <f t="shared" si="67"/>
        <v>8</v>
      </c>
    </row>
    <row r="451" spans="1:19">
      <c r="A451" s="119"/>
      <c r="E451" s="98">
        <f t="shared" si="61"/>
        <v>450</v>
      </c>
      <c r="F451" s="99"/>
      <c r="K451" s="114">
        <f t="shared" si="68"/>
        <v>21.36471827357326</v>
      </c>
      <c r="L451" s="115">
        <f t="shared" si="69"/>
        <v>21.413718273573259</v>
      </c>
      <c r="M451" s="98">
        <f t="shared" si="62"/>
        <v>21.364218273573261</v>
      </c>
      <c r="N451" s="116">
        <f t="shared" si="63"/>
        <v>21.414218273573258</v>
      </c>
      <c r="O451" s="117">
        <f t="shared" si="64"/>
        <v>21.38921827357326</v>
      </c>
      <c r="P451" s="98">
        <f t="shared" si="65"/>
        <v>0</v>
      </c>
      <c r="Q451" s="118">
        <f t="shared" si="66"/>
        <v>0</v>
      </c>
      <c r="R451" s="98">
        <f t="shared" si="70"/>
        <v>8</v>
      </c>
      <c r="S451" s="119">
        <f t="shared" si="67"/>
        <v>8</v>
      </c>
    </row>
    <row r="452" spans="1:19">
      <c r="A452" s="119"/>
      <c r="E452" s="98">
        <f t="shared" ref="E452:E515" si="71">E451+1</f>
        <v>451</v>
      </c>
      <c r="F452" s="99"/>
      <c r="K452" s="114">
        <f t="shared" si="68"/>
        <v>21.414718273573261</v>
      </c>
      <c r="L452" s="115">
        <f t="shared" si="69"/>
        <v>21.46371827357326</v>
      </c>
      <c r="M452" s="98">
        <f t="shared" si="62"/>
        <v>21.414218273573262</v>
      </c>
      <c r="N452" s="116">
        <f t="shared" si="63"/>
        <v>21.464218273573259</v>
      </c>
      <c r="O452" s="117">
        <f t="shared" si="64"/>
        <v>21.43921827357326</v>
      </c>
      <c r="P452" s="98">
        <f t="shared" si="65"/>
        <v>0</v>
      </c>
      <c r="Q452" s="118">
        <f t="shared" si="66"/>
        <v>0</v>
      </c>
      <c r="R452" s="98">
        <f t="shared" si="70"/>
        <v>8</v>
      </c>
      <c r="S452" s="119">
        <f t="shared" si="67"/>
        <v>8</v>
      </c>
    </row>
    <row r="453" spans="1:19">
      <c r="A453" s="119"/>
      <c r="E453" s="98">
        <f t="shared" si="71"/>
        <v>452</v>
      </c>
      <c r="F453" s="99"/>
      <c r="K453" s="114">
        <f t="shared" si="68"/>
        <v>21.464718273573261</v>
      </c>
      <c r="L453" s="115">
        <f t="shared" si="69"/>
        <v>21.513718273573261</v>
      </c>
      <c r="M453" s="98">
        <f t="shared" ref="M453:M516" si="72">K453-5*10^-(D$2+1)</f>
        <v>21.464218273573263</v>
      </c>
      <c r="N453" s="116">
        <f t="shared" ref="N453:N516" si="73">L453+5*10^-(D$2+1)</f>
        <v>21.51421827357326</v>
      </c>
      <c r="O453" s="117">
        <f t="shared" ref="O453:O516" si="74">AVERAGE(K453,L453)</f>
        <v>21.489218273573261</v>
      </c>
      <c r="P453" s="98">
        <f t="shared" ref="P453:P516" si="75">COUNTIFS(A$1:A$5000,"&gt;="&amp;M453,A$1:A$5000,"&lt;="&amp;N453)</f>
        <v>0</v>
      </c>
      <c r="Q453" s="118">
        <f t="shared" ref="Q453:Q516" si="76">P453/D$1</f>
        <v>0</v>
      </c>
      <c r="R453" s="98">
        <f t="shared" si="70"/>
        <v>8</v>
      </c>
      <c r="S453" s="119">
        <f t="shared" ref="S453:S516" si="77">COUNTIF(F$2:F$5000,"&lt;="&amp;M453)</f>
        <v>8</v>
      </c>
    </row>
    <row r="454" spans="1:19">
      <c r="A454" s="119"/>
      <c r="E454" s="98">
        <f t="shared" si="71"/>
        <v>453</v>
      </c>
      <c r="F454" s="99"/>
      <c r="K454" s="114">
        <f t="shared" ref="K454:K517" si="78">L453+10^(-$D$2)</f>
        <v>21.514718273573262</v>
      </c>
      <c r="L454" s="115">
        <f t="shared" ref="L454:L517" si="79">K454+$I$4-POWER(10,-$D$2)</f>
        <v>21.563718273573262</v>
      </c>
      <c r="M454" s="98">
        <f t="shared" si="72"/>
        <v>21.514218273573263</v>
      </c>
      <c r="N454" s="116">
        <f t="shared" si="73"/>
        <v>21.56421827357326</v>
      </c>
      <c r="O454" s="117">
        <f t="shared" si="74"/>
        <v>21.539218273573262</v>
      </c>
      <c r="P454" s="98">
        <f t="shared" si="75"/>
        <v>0</v>
      </c>
      <c r="Q454" s="118">
        <f t="shared" si="76"/>
        <v>0</v>
      </c>
      <c r="R454" s="98">
        <f t="shared" ref="R454:R517" si="80">+P454+R453</f>
        <v>8</v>
      </c>
      <c r="S454" s="119">
        <f t="shared" si="77"/>
        <v>8</v>
      </c>
    </row>
    <row r="455" spans="1:19">
      <c r="A455" s="119"/>
      <c r="E455" s="98">
        <f t="shared" si="71"/>
        <v>454</v>
      </c>
      <c r="F455" s="99"/>
      <c r="K455" s="114">
        <f t="shared" si="78"/>
        <v>21.564718273573263</v>
      </c>
      <c r="L455" s="115">
        <f t="shared" si="79"/>
        <v>21.613718273573262</v>
      </c>
      <c r="M455" s="98">
        <f t="shared" si="72"/>
        <v>21.564218273573264</v>
      </c>
      <c r="N455" s="116">
        <f t="shared" si="73"/>
        <v>21.614218273573261</v>
      </c>
      <c r="O455" s="117">
        <f t="shared" si="74"/>
        <v>21.589218273573263</v>
      </c>
      <c r="P455" s="98">
        <f t="shared" si="75"/>
        <v>0</v>
      </c>
      <c r="Q455" s="118">
        <f t="shared" si="76"/>
        <v>0</v>
      </c>
      <c r="R455" s="98">
        <f t="shared" si="80"/>
        <v>8</v>
      </c>
      <c r="S455" s="119">
        <f t="shared" si="77"/>
        <v>8</v>
      </c>
    </row>
    <row r="456" spans="1:19">
      <c r="A456" s="119"/>
      <c r="E456" s="98">
        <f t="shared" si="71"/>
        <v>455</v>
      </c>
      <c r="F456" s="99"/>
      <c r="K456" s="114">
        <f t="shared" si="78"/>
        <v>21.614718273573263</v>
      </c>
      <c r="L456" s="115">
        <f t="shared" si="79"/>
        <v>21.663718273573263</v>
      </c>
      <c r="M456" s="98">
        <f t="shared" si="72"/>
        <v>21.614218273573265</v>
      </c>
      <c r="N456" s="116">
        <f t="shared" si="73"/>
        <v>21.664218273573262</v>
      </c>
      <c r="O456" s="117">
        <f t="shared" si="74"/>
        <v>21.639218273573263</v>
      </c>
      <c r="P456" s="98">
        <f t="shared" si="75"/>
        <v>0</v>
      </c>
      <c r="Q456" s="118">
        <f t="shared" si="76"/>
        <v>0</v>
      </c>
      <c r="R456" s="98">
        <f t="shared" si="80"/>
        <v>8</v>
      </c>
      <c r="S456" s="119">
        <f t="shared" si="77"/>
        <v>8</v>
      </c>
    </row>
    <row r="457" spans="1:19">
      <c r="A457" s="119"/>
      <c r="E457" s="98">
        <f t="shared" si="71"/>
        <v>456</v>
      </c>
      <c r="F457" s="99"/>
      <c r="K457" s="114">
        <f t="shared" si="78"/>
        <v>21.664718273573264</v>
      </c>
      <c r="L457" s="115">
        <f t="shared" si="79"/>
        <v>21.713718273573264</v>
      </c>
      <c r="M457" s="98">
        <f t="shared" si="72"/>
        <v>21.664218273573265</v>
      </c>
      <c r="N457" s="116">
        <f t="shared" si="73"/>
        <v>21.714218273573263</v>
      </c>
      <c r="O457" s="117">
        <f t="shared" si="74"/>
        <v>21.689218273573264</v>
      </c>
      <c r="P457" s="98">
        <f t="shared" si="75"/>
        <v>0</v>
      </c>
      <c r="Q457" s="118">
        <f t="shared" si="76"/>
        <v>0</v>
      </c>
      <c r="R457" s="98">
        <f t="shared" si="80"/>
        <v>8</v>
      </c>
      <c r="S457" s="119">
        <f t="shared" si="77"/>
        <v>8</v>
      </c>
    </row>
    <row r="458" spans="1:19">
      <c r="A458" s="119"/>
      <c r="E458" s="98">
        <f t="shared" si="71"/>
        <v>457</v>
      </c>
      <c r="F458" s="99"/>
      <c r="K458" s="114">
        <f t="shared" si="78"/>
        <v>21.714718273573265</v>
      </c>
      <c r="L458" s="115">
        <f t="shared" si="79"/>
        <v>21.763718273573264</v>
      </c>
      <c r="M458" s="98">
        <f t="shared" si="72"/>
        <v>21.714218273573266</v>
      </c>
      <c r="N458" s="116">
        <f t="shared" si="73"/>
        <v>21.764218273573263</v>
      </c>
      <c r="O458" s="117">
        <f t="shared" si="74"/>
        <v>21.739218273573265</v>
      </c>
      <c r="P458" s="98">
        <f t="shared" si="75"/>
        <v>0</v>
      </c>
      <c r="Q458" s="118">
        <f t="shared" si="76"/>
        <v>0</v>
      </c>
      <c r="R458" s="98">
        <f t="shared" si="80"/>
        <v>8</v>
      </c>
      <c r="S458" s="119">
        <f t="shared" si="77"/>
        <v>8</v>
      </c>
    </row>
    <row r="459" spans="1:19">
      <c r="A459" s="119"/>
      <c r="E459" s="98">
        <f t="shared" si="71"/>
        <v>458</v>
      </c>
      <c r="F459" s="99"/>
      <c r="K459" s="114">
        <f t="shared" si="78"/>
        <v>21.764718273573266</v>
      </c>
      <c r="L459" s="115">
        <f t="shared" si="79"/>
        <v>21.813718273573265</v>
      </c>
      <c r="M459" s="98">
        <f t="shared" si="72"/>
        <v>21.764218273573267</v>
      </c>
      <c r="N459" s="116">
        <f t="shared" si="73"/>
        <v>21.814218273573264</v>
      </c>
      <c r="O459" s="117">
        <f t="shared" si="74"/>
        <v>21.789218273573265</v>
      </c>
      <c r="P459" s="98">
        <f t="shared" si="75"/>
        <v>0</v>
      </c>
      <c r="Q459" s="118">
        <f t="shared" si="76"/>
        <v>0</v>
      </c>
      <c r="R459" s="98">
        <f t="shared" si="80"/>
        <v>8</v>
      </c>
      <c r="S459" s="119">
        <f t="shared" si="77"/>
        <v>8</v>
      </c>
    </row>
    <row r="460" spans="1:19">
      <c r="A460" s="119"/>
      <c r="E460" s="98">
        <f t="shared" si="71"/>
        <v>459</v>
      </c>
      <c r="F460" s="99"/>
      <c r="K460" s="114">
        <f t="shared" si="78"/>
        <v>21.814718273573266</v>
      </c>
      <c r="L460" s="115">
        <f t="shared" si="79"/>
        <v>21.863718273573266</v>
      </c>
      <c r="M460" s="98">
        <f t="shared" si="72"/>
        <v>21.814218273573267</v>
      </c>
      <c r="N460" s="116">
        <f t="shared" si="73"/>
        <v>21.864218273573265</v>
      </c>
      <c r="O460" s="117">
        <f t="shared" si="74"/>
        <v>21.839218273573266</v>
      </c>
      <c r="P460" s="98">
        <f t="shared" si="75"/>
        <v>0</v>
      </c>
      <c r="Q460" s="118">
        <f t="shared" si="76"/>
        <v>0</v>
      </c>
      <c r="R460" s="98">
        <f t="shared" si="80"/>
        <v>8</v>
      </c>
      <c r="S460" s="119">
        <f t="shared" si="77"/>
        <v>8</v>
      </c>
    </row>
    <row r="461" spans="1:19">
      <c r="A461" s="119"/>
      <c r="E461" s="98">
        <f t="shared" si="71"/>
        <v>460</v>
      </c>
      <c r="F461" s="99"/>
      <c r="K461" s="114">
        <f t="shared" si="78"/>
        <v>21.864718273573267</v>
      </c>
      <c r="L461" s="115">
        <f t="shared" si="79"/>
        <v>21.913718273573267</v>
      </c>
      <c r="M461" s="98">
        <f t="shared" si="72"/>
        <v>21.864218273573268</v>
      </c>
      <c r="N461" s="116">
        <f t="shared" si="73"/>
        <v>21.914218273573265</v>
      </c>
      <c r="O461" s="117">
        <f t="shared" si="74"/>
        <v>21.889218273573267</v>
      </c>
      <c r="P461" s="98">
        <f t="shared" si="75"/>
        <v>0</v>
      </c>
      <c r="Q461" s="118">
        <f t="shared" si="76"/>
        <v>0</v>
      </c>
      <c r="R461" s="98">
        <f t="shared" si="80"/>
        <v>8</v>
      </c>
      <c r="S461" s="119">
        <f t="shared" si="77"/>
        <v>8</v>
      </c>
    </row>
    <row r="462" spans="1:19">
      <c r="A462" s="119"/>
      <c r="E462" s="98">
        <f t="shared" si="71"/>
        <v>461</v>
      </c>
      <c r="F462" s="99"/>
      <c r="K462" s="114">
        <f t="shared" si="78"/>
        <v>21.914718273573268</v>
      </c>
      <c r="L462" s="115">
        <f t="shared" si="79"/>
        <v>21.963718273573267</v>
      </c>
      <c r="M462" s="98">
        <f t="shared" si="72"/>
        <v>21.914218273573269</v>
      </c>
      <c r="N462" s="116">
        <f t="shared" si="73"/>
        <v>21.964218273573266</v>
      </c>
      <c r="O462" s="117">
        <f t="shared" si="74"/>
        <v>21.939218273573267</v>
      </c>
      <c r="P462" s="98">
        <f t="shared" si="75"/>
        <v>0</v>
      </c>
      <c r="Q462" s="118">
        <f t="shared" si="76"/>
        <v>0</v>
      </c>
      <c r="R462" s="98">
        <f t="shared" si="80"/>
        <v>8</v>
      </c>
      <c r="S462" s="119">
        <f t="shared" si="77"/>
        <v>8</v>
      </c>
    </row>
    <row r="463" spans="1:19">
      <c r="A463" s="119"/>
      <c r="E463" s="98">
        <f t="shared" si="71"/>
        <v>462</v>
      </c>
      <c r="F463" s="99"/>
      <c r="K463" s="114">
        <f t="shared" si="78"/>
        <v>21.964718273573268</v>
      </c>
      <c r="L463" s="115">
        <f t="shared" si="79"/>
        <v>22.013718273573268</v>
      </c>
      <c r="M463" s="98">
        <f t="shared" si="72"/>
        <v>21.96421827357327</v>
      </c>
      <c r="N463" s="116">
        <f t="shared" si="73"/>
        <v>22.014218273573267</v>
      </c>
      <c r="O463" s="117">
        <f t="shared" si="74"/>
        <v>21.989218273573268</v>
      </c>
      <c r="P463" s="98">
        <f t="shared" si="75"/>
        <v>0</v>
      </c>
      <c r="Q463" s="118">
        <f t="shared" si="76"/>
        <v>0</v>
      </c>
      <c r="R463" s="98">
        <f t="shared" si="80"/>
        <v>8</v>
      </c>
      <c r="S463" s="119">
        <f t="shared" si="77"/>
        <v>8</v>
      </c>
    </row>
    <row r="464" spans="1:19">
      <c r="A464" s="119"/>
      <c r="E464" s="98">
        <f t="shared" si="71"/>
        <v>463</v>
      </c>
      <c r="F464" s="99"/>
      <c r="K464" s="114">
        <f t="shared" si="78"/>
        <v>22.014718273573269</v>
      </c>
      <c r="L464" s="115">
        <f t="shared" si="79"/>
        <v>22.063718273573269</v>
      </c>
      <c r="M464" s="98">
        <f t="shared" si="72"/>
        <v>22.01421827357327</v>
      </c>
      <c r="N464" s="116">
        <f t="shared" si="73"/>
        <v>22.064218273573267</v>
      </c>
      <c r="O464" s="117">
        <f t="shared" si="74"/>
        <v>22.039218273573269</v>
      </c>
      <c r="P464" s="98">
        <f t="shared" si="75"/>
        <v>0</v>
      </c>
      <c r="Q464" s="118">
        <f t="shared" si="76"/>
        <v>0</v>
      </c>
      <c r="R464" s="98">
        <f t="shared" si="80"/>
        <v>8</v>
      </c>
      <c r="S464" s="119">
        <f t="shared" si="77"/>
        <v>8</v>
      </c>
    </row>
    <row r="465" spans="1:19">
      <c r="A465" s="119"/>
      <c r="E465" s="98">
        <f t="shared" si="71"/>
        <v>464</v>
      </c>
      <c r="F465" s="99"/>
      <c r="K465" s="114">
        <f t="shared" si="78"/>
        <v>22.06471827357327</v>
      </c>
      <c r="L465" s="115">
        <f t="shared" si="79"/>
        <v>22.113718273573269</v>
      </c>
      <c r="M465" s="98">
        <f t="shared" si="72"/>
        <v>22.064218273573271</v>
      </c>
      <c r="N465" s="116">
        <f t="shared" si="73"/>
        <v>22.114218273573268</v>
      </c>
      <c r="O465" s="117">
        <f t="shared" si="74"/>
        <v>22.08921827357327</v>
      </c>
      <c r="P465" s="98">
        <f t="shared" si="75"/>
        <v>0</v>
      </c>
      <c r="Q465" s="118">
        <f t="shared" si="76"/>
        <v>0</v>
      </c>
      <c r="R465" s="98">
        <f t="shared" si="80"/>
        <v>8</v>
      </c>
      <c r="S465" s="119">
        <f t="shared" si="77"/>
        <v>8</v>
      </c>
    </row>
    <row r="466" spans="1:19">
      <c r="A466" s="119"/>
      <c r="E466" s="98">
        <f t="shared" si="71"/>
        <v>465</v>
      </c>
      <c r="F466" s="99"/>
      <c r="K466" s="114">
        <f t="shared" si="78"/>
        <v>22.114718273573271</v>
      </c>
      <c r="L466" s="115">
        <f t="shared" si="79"/>
        <v>22.16371827357327</v>
      </c>
      <c r="M466" s="98">
        <f t="shared" si="72"/>
        <v>22.114218273573272</v>
      </c>
      <c r="N466" s="116">
        <f t="shared" si="73"/>
        <v>22.164218273573269</v>
      </c>
      <c r="O466" s="117">
        <f t="shared" si="74"/>
        <v>22.13921827357327</v>
      </c>
      <c r="P466" s="98">
        <f t="shared" si="75"/>
        <v>0</v>
      </c>
      <c r="Q466" s="118">
        <f t="shared" si="76"/>
        <v>0</v>
      </c>
      <c r="R466" s="98">
        <f t="shared" si="80"/>
        <v>8</v>
      </c>
      <c r="S466" s="119">
        <f t="shared" si="77"/>
        <v>8</v>
      </c>
    </row>
    <row r="467" spans="1:19">
      <c r="A467" s="119"/>
      <c r="E467" s="98">
        <f t="shared" si="71"/>
        <v>466</v>
      </c>
      <c r="F467" s="99"/>
      <c r="K467" s="114">
        <f t="shared" si="78"/>
        <v>22.164718273573271</v>
      </c>
      <c r="L467" s="115">
        <f t="shared" si="79"/>
        <v>22.213718273573271</v>
      </c>
      <c r="M467" s="98">
        <f t="shared" si="72"/>
        <v>22.164218273573272</v>
      </c>
      <c r="N467" s="116">
        <f t="shared" si="73"/>
        <v>22.21421827357327</v>
      </c>
      <c r="O467" s="117">
        <f t="shared" si="74"/>
        <v>22.189218273573271</v>
      </c>
      <c r="P467" s="98">
        <f t="shared" si="75"/>
        <v>0</v>
      </c>
      <c r="Q467" s="118">
        <f t="shared" si="76"/>
        <v>0</v>
      </c>
      <c r="R467" s="98">
        <f t="shared" si="80"/>
        <v>8</v>
      </c>
      <c r="S467" s="119">
        <f t="shared" si="77"/>
        <v>8</v>
      </c>
    </row>
    <row r="468" spans="1:19">
      <c r="A468" s="119"/>
      <c r="E468" s="98">
        <f t="shared" si="71"/>
        <v>467</v>
      </c>
      <c r="F468" s="99"/>
      <c r="K468" s="114">
        <f t="shared" si="78"/>
        <v>22.214718273573272</v>
      </c>
      <c r="L468" s="115">
        <f t="shared" si="79"/>
        <v>22.263718273573271</v>
      </c>
      <c r="M468" s="98">
        <f t="shared" si="72"/>
        <v>22.214218273573273</v>
      </c>
      <c r="N468" s="116">
        <f t="shared" si="73"/>
        <v>22.26421827357327</v>
      </c>
      <c r="O468" s="117">
        <f t="shared" si="74"/>
        <v>22.239218273573272</v>
      </c>
      <c r="P468" s="98">
        <f t="shared" si="75"/>
        <v>0</v>
      </c>
      <c r="Q468" s="118">
        <f t="shared" si="76"/>
        <v>0</v>
      </c>
      <c r="R468" s="98">
        <f t="shared" si="80"/>
        <v>8</v>
      </c>
      <c r="S468" s="119">
        <f t="shared" si="77"/>
        <v>8</v>
      </c>
    </row>
    <row r="469" spans="1:19">
      <c r="A469" s="119"/>
      <c r="E469" s="98">
        <f t="shared" si="71"/>
        <v>468</v>
      </c>
      <c r="F469" s="99"/>
      <c r="K469" s="114">
        <f t="shared" si="78"/>
        <v>22.264718273573273</v>
      </c>
      <c r="L469" s="115">
        <f t="shared" si="79"/>
        <v>22.313718273573272</v>
      </c>
      <c r="M469" s="98">
        <f t="shared" si="72"/>
        <v>22.264218273573274</v>
      </c>
      <c r="N469" s="116">
        <f t="shared" si="73"/>
        <v>22.314218273573271</v>
      </c>
      <c r="O469" s="117">
        <f t="shared" si="74"/>
        <v>22.289218273573272</v>
      </c>
      <c r="P469" s="98">
        <f t="shared" si="75"/>
        <v>0</v>
      </c>
      <c r="Q469" s="118">
        <f t="shared" si="76"/>
        <v>0</v>
      </c>
      <c r="R469" s="98">
        <f t="shared" si="80"/>
        <v>8</v>
      </c>
      <c r="S469" s="119">
        <f t="shared" si="77"/>
        <v>8</v>
      </c>
    </row>
    <row r="470" spans="1:19">
      <c r="A470" s="119"/>
      <c r="E470" s="98">
        <f t="shared" si="71"/>
        <v>469</v>
      </c>
      <c r="F470" s="99"/>
      <c r="K470" s="114">
        <f t="shared" si="78"/>
        <v>22.314718273573273</v>
      </c>
      <c r="L470" s="115">
        <f t="shared" si="79"/>
        <v>22.363718273573273</v>
      </c>
      <c r="M470" s="98">
        <f t="shared" si="72"/>
        <v>22.314218273573275</v>
      </c>
      <c r="N470" s="116">
        <f t="shared" si="73"/>
        <v>22.364218273573272</v>
      </c>
      <c r="O470" s="117">
        <f t="shared" si="74"/>
        <v>22.339218273573273</v>
      </c>
      <c r="P470" s="98">
        <f t="shared" si="75"/>
        <v>0</v>
      </c>
      <c r="Q470" s="118">
        <f t="shared" si="76"/>
        <v>0</v>
      </c>
      <c r="R470" s="98">
        <f t="shared" si="80"/>
        <v>8</v>
      </c>
      <c r="S470" s="119">
        <f t="shared" si="77"/>
        <v>8</v>
      </c>
    </row>
    <row r="471" spans="1:19">
      <c r="A471" s="119"/>
      <c r="E471" s="98">
        <f t="shared" si="71"/>
        <v>470</v>
      </c>
      <c r="F471" s="99"/>
      <c r="K471" s="114">
        <f t="shared" si="78"/>
        <v>22.364718273573274</v>
      </c>
      <c r="L471" s="115">
        <f t="shared" si="79"/>
        <v>22.413718273573274</v>
      </c>
      <c r="M471" s="98">
        <f t="shared" si="72"/>
        <v>22.364218273573275</v>
      </c>
      <c r="N471" s="116">
        <f t="shared" si="73"/>
        <v>22.414218273573272</v>
      </c>
      <c r="O471" s="117">
        <f t="shared" si="74"/>
        <v>22.389218273573274</v>
      </c>
      <c r="P471" s="98">
        <f t="shared" si="75"/>
        <v>0</v>
      </c>
      <c r="Q471" s="118">
        <f t="shared" si="76"/>
        <v>0</v>
      </c>
      <c r="R471" s="98">
        <f t="shared" si="80"/>
        <v>8</v>
      </c>
      <c r="S471" s="119">
        <f t="shared" si="77"/>
        <v>8</v>
      </c>
    </row>
    <row r="472" spans="1:19">
      <c r="A472" s="119"/>
      <c r="E472" s="98">
        <f t="shared" si="71"/>
        <v>471</v>
      </c>
      <c r="F472" s="99"/>
      <c r="K472" s="114">
        <f t="shared" si="78"/>
        <v>22.414718273573275</v>
      </c>
      <c r="L472" s="115">
        <f t="shared" si="79"/>
        <v>22.463718273573274</v>
      </c>
      <c r="M472" s="98">
        <f t="shared" si="72"/>
        <v>22.414218273573276</v>
      </c>
      <c r="N472" s="116">
        <f t="shared" si="73"/>
        <v>22.464218273573273</v>
      </c>
      <c r="O472" s="117">
        <f t="shared" si="74"/>
        <v>22.439218273573275</v>
      </c>
      <c r="P472" s="98">
        <f t="shared" si="75"/>
        <v>0</v>
      </c>
      <c r="Q472" s="118">
        <f t="shared" si="76"/>
        <v>0</v>
      </c>
      <c r="R472" s="98">
        <f t="shared" si="80"/>
        <v>8</v>
      </c>
      <c r="S472" s="119">
        <f t="shared" si="77"/>
        <v>8</v>
      </c>
    </row>
    <row r="473" spans="1:19">
      <c r="A473" s="119"/>
      <c r="E473" s="98">
        <f t="shared" si="71"/>
        <v>472</v>
      </c>
      <c r="F473" s="99"/>
      <c r="K473" s="114">
        <f t="shared" si="78"/>
        <v>22.464718273573276</v>
      </c>
      <c r="L473" s="115">
        <f t="shared" si="79"/>
        <v>22.513718273573275</v>
      </c>
      <c r="M473" s="98">
        <f t="shared" si="72"/>
        <v>22.464218273573277</v>
      </c>
      <c r="N473" s="116">
        <f t="shared" si="73"/>
        <v>22.514218273573274</v>
      </c>
      <c r="O473" s="117">
        <f t="shared" si="74"/>
        <v>22.489218273573275</v>
      </c>
      <c r="P473" s="98">
        <f t="shared" si="75"/>
        <v>0</v>
      </c>
      <c r="Q473" s="118">
        <f t="shared" si="76"/>
        <v>0</v>
      </c>
      <c r="R473" s="98">
        <f t="shared" si="80"/>
        <v>8</v>
      </c>
      <c r="S473" s="119">
        <f t="shared" si="77"/>
        <v>8</v>
      </c>
    </row>
    <row r="474" spans="1:19">
      <c r="A474" s="119"/>
      <c r="E474" s="98">
        <f t="shared" si="71"/>
        <v>473</v>
      </c>
      <c r="F474" s="99"/>
      <c r="K474" s="114">
        <f t="shared" si="78"/>
        <v>22.514718273573276</v>
      </c>
      <c r="L474" s="115">
        <f t="shared" si="79"/>
        <v>22.563718273573276</v>
      </c>
      <c r="M474" s="98">
        <f t="shared" si="72"/>
        <v>22.514218273573277</v>
      </c>
      <c r="N474" s="116">
        <f t="shared" si="73"/>
        <v>22.564218273573275</v>
      </c>
      <c r="O474" s="117">
        <f t="shared" si="74"/>
        <v>22.539218273573276</v>
      </c>
      <c r="P474" s="98">
        <f t="shared" si="75"/>
        <v>0</v>
      </c>
      <c r="Q474" s="118">
        <f t="shared" si="76"/>
        <v>0</v>
      </c>
      <c r="R474" s="98">
        <f t="shared" si="80"/>
        <v>8</v>
      </c>
      <c r="S474" s="119">
        <f t="shared" si="77"/>
        <v>8</v>
      </c>
    </row>
    <row r="475" spans="1:19">
      <c r="A475" s="119"/>
      <c r="E475" s="98">
        <f t="shared" si="71"/>
        <v>474</v>
      </c>
      <c r="F475" s="99"/>
      <c r="K475" s="114">
        <f t="shared" si="78"/>
        <v>22.564718273573277</v>
      </c>
      <c r="L475" s="115">
        <f t="shared" si="79"/>
        <v>22.613718273573276</v>
      </c>
      <c r="M475" s="98">
        <f t="shared" si="72"/>
        <v>22.564218273573278</v>
      </c>
      <c r="N475" s="116">
        <f t="shared" si="73"/>
        <v>22.614218273573275</v>
      </c>
      <c r="O475" s="117">
        <f t="shared" si="74"/>
        <v>22.589218273573277</v>
      </c>
      <c r="P475" s="98">
        <f t="shared" si="75"/>
        <v>0</v>
      </c>
      <c r="Q475" s="118">
        <f t="shared" si="76"/>
        <v>0</v>
      </c>
      <c r="R475" s="98">
        <f t="shared" si="80"/>
        <v>8</v>
      </c>
      <c r="S475" s="119">
        <f t="shared" si="77"/>
        <v>8</v>
      </c>
    </row>
    <row r="476" spans="1:19">
      <c r="A476" s="119"/>
      <c r="E476" s="98">
        <f t="shared" si="71"/>
        <v>475</v>
      </c>
      <c r="F476" s="99"/>
      <c r="K476" s="114">
        <f t="shared" si="78"/>
        <v>22.614718273573278</v>
      </c>
      <c r="L476" s="115">
        <f t="shared" si="79"/>
        <v>22.663718273573277</v>
      </c>
      <c r="M476" s="98">
        <f t="shared" si="72"/>
        <v>22.614218273573279</v>
      </c>
      <c r="N476" s="116">
        <f t="shared" si="73"/>
        <v>22.664218273573276</v>
      </c>
      <c r="O476" s="117">
        <f t="shared" si="74"/>
        <v>22.639218273573277</v>
      </c>
      <c r="P476" s="98">
        <f t="shared" si="75"/>
        <v>0</v>
      </c>
      <c r="Q476" s="118">
        <f t="shared" si="76"/>
        <v>0</v>
      </c>
      <c r="R476" s="98">
        <f t="shared" si="80"/>
        <v>8</v>
      </c>
      <c r="S476" s="119">
        <f t="shared" si="77"/>
        <v>8</v>
      </c>
    </row>
    <row r="477" spans="1:19">
      <c r="A477" s="119"/>
      <c r="E477" s="98">
        <f t="shared" si="71"/>
        <v>476</v>
      </c>
      <c r="F477" s="99"/>
      <c r="K477" s="114">
        <f t="shared" si="78"/>
        <v>22.664718273573278</v>
      </c>
      <c r="L477" s="115">
        <f t="shared" si="79"/>
        <v>22.713718273573278</v>
      </c>
      <c r="M477" s="98">
        <f t="shared" si="72"/>
        <v>22.66421827357328</v>
      </c>
      <c r="N477" s="116">
        <f t="shared" si="73"/>
        <v>22.714218273573277</v>
      </c>
      <c r="O477" s="117">
        <f t="shared" si="74"/>
        <v>22.689218273573278</v>
      </c>
      <c r="P477" s="98">
        <f t="shared" si="75"/>
        <v>0</v>
      </c>
      <c r="Q477" s="118">
        <f t="shared" si="76"/>
        <v>0</v>
      </c>
      <c r="R477" s="98">
        <f t="shared" si="80"/>
        <v>8</v>
      </c>
      <c r="S477" s="119">
        <f t="shared" si="77"/>
        <v>8</v>
      </c>
    </row>
    <row r="478" spans="1:19">
      <c r="A478" s="119"/>
      <c r="E478" s="98">
        <f t="shared" si="71"/>
        <v>477</v>
      </c>
      <c r="F478" s="99"/>
      <c r="K478" s="114">
        <f t="shared" si="78"/>
        <v>22.714718273573279</v>
      </c>
      <c r="L478" s="115">
        <f t="shared" si="79"/>
        <v>22.763718273573279</v>
      </c>
      <c r="M478" s="98">
        <f t="shared" si="72"/>
        <v>22.71421827357328</v>
      </c>
      <c r="N478" s="116">
        <f t="shared" si="73"/>
        <v>22.764218273573277</v>
      </c>
      <c r="O478" s="117">
        <f t="shared" si="74"/>
        <v>22.739218273573279</v>
      </c>
      <c r="P478" s="98">
        <f t="shared" si="75"/>
        <v>0</v>
      </c>
      <c r="Q478" s="118">
        <f t="shared" si="76"/>
        <v>0</v>
      </c>
      <c r="R478" s="98">
        <f t="shared" si="80"/>
        <v>8</v>
      </c>
      <c r="S478" s="119">
        <f t="shared" si="77"/>
        <v>8</v>
      </c>
    </row>
    <row r="479" spans="1:19">
      <c r="A479" s="119"/>
      <c r="E479" s="98">
        <f t="shared" si="71"/>
        <v>478</v>
      </c>
      <c r="F479" s="99"/>
      <c r="K479" s="114">
        <f t="shared" si="78"/>
        <v>22.76471827357328</v>
      </c>
      <c r="L479" s="115">
        <f t="shared" si="79"/>
        <v>22.813718273573279</v>
      </c>
      <c r="M479" s="98">
        <f t="shared" si="72"/>
        <v>22.764218273573281</v>
      </c>
      <c r="N479" s="116">
        <f t="shared" si="73"/>
        <v>22.814218273573278</v>
      </c>
      <c r="O479" s="117">
        <f t="shared" si="74"/>
        <v>22.78921827357328</v>
      </c>
      <c r="P479" s="98">
        <f t="shared" si="75"/>
        <v>0</v>
      </c>
      <c r="Q479" s="118">
        <f t="shared" si="76"/>
        <v>0</v>
      </c>
      <c r="R479" s="98">
        <f t="shared" si="80"/>
        <v>8</v>
      </c>
      <c r="S479" s="119">
        <f t="shared" si="77"/>
        <v>8</v>
      </c>
    </row>
    <row r="480" spans="1:19">
      <c r="A480" s="119"/>
      <c r="E480" s="98">
        <f t="shared" si="71"/>
        <v>479</v>
      </c>
      <c r="F480" s="99"/>
      <c r="K480" s="114">
        <f t="shared" si="78"/>
        <v>22.814718273573281</v>
      </c>
      <c r="L480" s="115">
        <f t="shared" si="79"/>
        <v>22.86371827357328</v>
      </c>
      <c r="M480" s="98">
        <f t="shared" si="72"/>
        <v>22.814218273573282</v>
      </c>
      <c r="N480" s="116">
        <f t="shared" si="73"/>
        <v>22.864218273573279</v>
      </c>
      <c r="O480" s="117">
        <f t="shared" si="74"/>
        <v>22.83921827357328</v>
      </c>
      <c r="P480" s="98">
        <f t="shared" si="75"/>
        <v>0</v>
      </c>
      <c r="Q480" s="118">
        <f t="shared" si="76"/>
        <v>0</v>
      </c>
      <c r="R480" s="98">
        <f t="shared" si="80"/>
        <v>8</v>
      </c>
      <c r="S480" s="119">
        <f t="shared" si="77"/>
        <v>8</v>
      </c>
    </row>
    <row r="481" spans="1:19">
      <c r="A481" s="119"/>
      <c r="E481" s="98">
        <f t="shared" si="71"/>
        <v>480</v>
      </c>
      <c r="F481" s="99"/>
      <c r="K481" s="114">
        <f t="shared" si="78"/>
        <v>22.864718273573281</v>
      </c>
      <c r="L481" s="115">
        <f t="shared" si="79"/>
        <v>22.913718273573281</v>
      </c>
      <c r="M481" s="98">
        <f t="shared" si="72"/>
        <v>22.864218273573282</v>
      </c>
      <c r="N481" s="116">
        <f t="shared" si="73"/>
        <v>22.91421827357328</v>
      </c>
      <c r="O481" s="117">
        <f t="shared" si="74"/>
        <v>22.889218273573281</v>
      </c>
      <c r="P481" s="98">
        <f t="shared" si="75"/>
        <v>0</v>
      </c>
      <c r="Q481" s="118">
        <f t="shared" si="76"/>
        <v>0</v>
      </c>
      <c r="R481" s="98">
        <f t="shared" si="80"/>
        <v>8</v>
      </c>
      <c r="S481" s="119">
        <f t="shared" si="77"/>
        <v>8</v>
      </c>
    </row>
    <row r="482" spans="1:19">
      <c r="A482" s="119"/>
      <c r="E482" s="98">
        <f t="shared" si="71"/>
        <v>481</v>
      </c>
      <c r="F482" s="99"/>
      <c r="K482" s="114">
        <f t="shared" si="78"/>
        <v>22.914718273573282</v>
      </c>
      <c r="L482" s="115">
        <f t="shared" si="79"/>
        <v>22.963718273573281</v>
      </c>
      <c r="M482" s="98">
        <f t="shared" si="72"/>
        <v>22.914218273573283</v>
      </c>
      <c r="N482" s="116">
        <f t="shared" si="73"/>
        <v>22.96421827357328</v>
      </c>
      <c r="O482" s="117">
        <f t="shared" si="74"/>
        <v>22.939218273573282</v>
      </c>
      <c r="P482" s="98">
        <f t="shared" si="75"/>
        <v>0</v>
      </c>
      <c r="Q482" s="118">
        <f t="shared" si="76"/>
        <v>0</v>
      </c>
      <c r="R482" s="98">
        <f t="shared" si="80"/>
        <v>8</v>
      </c>
      <c r="S482" s="119">
        <f t="shared" si="77"/>
        <v>8</v>
      </c>
    </row>
    <row r="483" spans="1:19">
      <c r="A483" s="119"/>
      <c r="E483" s="98">
        <f t="shared" si="71"/>
        <v>482</v>
      </c>
      <c r="F483" s="99"/>
      <c r="K483" s="114">
        <f t="shared" si="78"/>
        <v>22.964718273573283</v>
      </c>
      <c r="L483" s="115">
        <f t="shared" si="79"/>
        <v>23.013718273573282</v>
      </c>
      <c r="M483" s="98">
        <f t="shared" si="72"/>
        <v>22.964218273573284</v>
      </c>
      <c r="N483" s="116">
        <f t="shared" si="73"/>
        <v>23.014218273573281</v>
      </c>
      <c r="O483" s="117">
        <f t="shared" si="74"/>
        <v>22.989218273573282</v>
      </c>
      <c r="P483" s="98">
        <f t="shared" si="75"/>
        <v>0</v>
      </c>
      <c r="Q483" s="118">
        <f t="shared" si="76"/>
        <v>0</v>
      </c>
      <c r="R483" s="98">
        <f t="shared" si="80"/>
        <v>8</v>
      </c>
      <c r="S483" s="119">
        <f t="shared" si="77"/>
        <v>8</v>
      </c>
    </row>
    <row r="484" spans="1:19">
      <c r="A484" s="119"/>
      <c r="E484" s="98">
        <f t="shared" si="71"/>
        <v>483</v>
      </c>
      <c r="F484" s="99"/>
      <c r="K484" s="114">
        <f t="shared" si="78"/>
        <v>23.014718273573283</v>
      </c>
      <c r="L484" s="115">
        <f t="shared" si="79"/>
        <v>23.063718273573283</v>
      </c>
      <c r="M484" s="98">
        <f t="shared" si="72"/>
        <v>23.014218273573285</v>
      </c>
      <c r="N484" s="116">
        <f t="shared" si="73"/>
        <v>23.064218273573282</v>
      </c>
      <c r="O484" s="117">
        <f t="shared" si="74"/>
        <v>23.039218273573283</v>
      </c>
      <c r="P484" s="98">
        <f t="shared" si="75"/>
        <v>0</v>
      </c>
      <c r="Q484" s="118">
        <f t="shared" si="76"/>
        <v>0</v>
      </c>
      <c r="R484" s="98">
        <f t="shared" si="80"/>
        <v>8</v>
      </c>
      <c r="S484" s="119">
        <f t="shared" si="77"/>
        <v>8</v>
      </c>
    </row>
    <row r="485" spans="1:19">
      <c r="A485" s="119"/>
      <c r="E485" s="98">
        <f t="shared" si="71"/>
        <v>484</v>
      </c>
      <c r="F485" s="99"/>
      <c r="K485" s="114">
        <f t="shared" si="78"/>
        <v>23.064718273573284</v>
      </c>
      <c r="L485" s="115">
        <f t="shared" si="79"/>
        <v>23.113718273573284</v>
      </c>
      <c r="M485" s="98">
        <f t="shared" si="72"/>
        <v>23.064218273573285</v>
      </c>
      <c r="N485" s="116">
        <f t="shared" si="73"/>
        <v>23.114218273573282</v>
      </c>
      <c r="O485" s="117">
        <f t="shared" si="74"/>
        <v>23.089218273573284</v>
      </c>
      <c r="P485" s="98">
        <f t="shared" si="75"/>
        <v>0</v>
      </c>
      <c r="Q485" s="118">
        <f t="shared" si="76"/>
        <v>0</v>
      </c>
      <c r="R485" s="98">
        <f t="shared" si="80"/>
        <v>8</v>
      </c>
      <c r="S485" s="119">
        <f t="shared" si="77"/>
        <v>8</v>
      </c>
    </row>
    <row r="486" spans="1:19">
      <c r="A486" s="119"/>
      <c r="E486" s="98">
        <f t="shared" si="71"/>
        <v>485</v>
      </c>
      <c r="F486" s="99"/>
      <c r="K486" s="114">
        <f t="shared" si="78"/>
        <v>23.114718273573285</v>
      </c>
      <c r="L486" s="115">
        <f t="shared" si="79"/>
        <v>23.163718273573284</v>
      </c>
      <c r="M486" s="98">
        <f t="shared" si="72"/>
        <v>23.114218273573286</v>
      </c>
      <c r="N486" s="116">
        <f t="shared" si="73"/>
        <v>23.164218273573283</v>
      </c>
      <c r="O486" s="117">
        <f t="shared" si="74"/>
        <v>23.139218273573285</v>
      </c>
      <c r="P486" s="98">
        <f t="shared" si="75"/>
        <v>0</v>
      </c>
      <c r="Q486" s="118">
        <f t="shared" si="76"/>
        <v>0</v>
      </c>
      <c r="R486" s="98">
        <f t="shared" si="80"/>
        <v>8</v>
      </c>
      <c r="S486" s="119">
        <f t="shared" si="77"/>
        <v>8</v>
      </c>
    </row>
    <row r="487" spans="1:19">
      <c r="A487" s="119"/>
      <c r="E487" s="98">
        <f t="shared" si="71"/>
        <v>486</v>
      </c>
      <c r="F487" s="99"/>
      <c r="K487" s="114">
        <f t="shared" si="78"/>
        <v>23.164718273573286</v>
      </c>
      <c r="L487" s="115">
        <f t="shared" si="79"/>
        <v>23.213718273573285</v>
      </c>
      <c r="M487" s="98">
        <f t="shared" si="72"/>
        <v>23.164218273573287</v>
      </c>
      <c r="N487" s="116">
        <f t="shared" si="73"/>
        <v>23.214218273573284</v>
      </c>
      <c r="O487" s="117">
        <f t="shared" si="74"/>
        <v>23.189218273573285</v>
      </c>
      <c r="P487" s="98">
        <f t="shared" si="75"/>
        <v>0</v>
      </c>
      <c r="Q487" s="118">
        <f t="shared" si="76"/>
        <v>0</v>
      </c>
      <c r="R487" s="98">
        <f t="shared" si="80"/>
        <v>8</v>
      </c>
      <c r="S487" s="119">
        <f t="shared" si="77"/>
        <v>8</v>
      </c>
    </row>
    <row r="488" spans="1:19">
      <c r="A488" s="119"/>
      <c r="E488" s="98">
        <f t="shared" si="71"/>
        <v>487</v>
      </c>
      <c r="F488" s="99"/>
      <c r="K488" s="114">
        <f t="shared" si="78"/>
        <v>23.214718273573286</v>
      </c>
      <c r="L488" s="115">
        <f t="shared" si="79"/>
        <v>23.263718273573286</v>
      </c>
      <c r="M488" s="98">
        <f t="shared" si="72"/>
        <v>23.214218273573287</v>
      </c>
      <c r="N488" s="116">
        <f t="shared" si="73"/>
        <v>23.264218273573285</v>
      </c>
      <c r="O488" s="117">
        <f t="shared" si="74"/>
        <v>23.239218273573286</v>
      </c>
      <c r="P488" s="98">
        <f t="shared" si="75"/>
        <v>0</v>
      </c>
      <c r="Q488" s="118">
        <f t="shared" si="76"/>
        <v>0</v>
      </c>
      <c r="R488" s="98">
        <f t="shared" si="80"/>
        <v>8</v>
      </c>
      <c r="S488" s="119">
        <f t="shared" si="77"/>
        <v>8</v>
      </c>
    </row>
    <row r="489" spans="1:19">
      <c r="A489" s="119"/>
      <c r="E489" s="98">
        <f t="shared" si="71"/>
        <v>488</v>
      </c>
      <c r="F489" s="99"/>
      <c r="K489" s="114">
        <f t="shared" si="78"/>
        <v>23.264718273573287</v>
      </c>
      <c r="L489" s="115">
        <f t="shared" si="79"/>
        <v>23.313718273573286</v>
      </c>
      <c r="M489" s="98">
        <f t="shared" si="72"/>
        <v>23.264218273573288</v>
      </c>
      <c r="N489" s="116">
        <f t="shared" si="73"/>
        <v>23.314218273573285</v>
      </c>
      <c r="O489" s="117">
        <f t="shared" si="74"/>
        <v>23.289218273573287</v>
      </c>
      <c r="P489" s="98">
        <f t="shared" si="75"/>
        <v>0</v>
      </c>
      <c r="Q489" s="118">
        <f t="shared" si="76"/>
        <v>0</v>
      </c>
      <c r="R489" s="98">
        <f t="shared" si="80"/>
        <v>8</v>
      </c>
      <c r="S489" s="119">
        <f t="shared" si="77"/>
        <v>8</v>
      </c>
    </row>
    <row r="490" spans="1:19">
      <c r="A490" s="119"/>
      <c r="E490" s="98">
        <f t="shared" si="71"/>
        <v>489</v>
      </c>
      <c r="F490" s="99"/>
      <c r="K490" s="114">
        <f t="shared" si="78"/>
        <v>23.314718273573288</v>
      </c>
      <c r="L490" s="115">
        <f t="shared" si="79"/>
        <v>23.363718273573287</v>
      </c>
      <c r="M490" s="98">
        <f t="shared" si="72"/>
        <v>23.314218273573289</v>
      </c>
      <c r="N490" s="116">
        <f t="shared" si="73"/>
        <v>23.364218273573286</v>
      </c>
      <c r="O490" s="117">
        <f t="shared" si="74"/>
        <v>23.339218273573287</v>
      </c>
      <c r="P490" s="98">
        <f t="shared" si="75"/>
        <v>0</v>
      </c>
      <c r="Q490" s="118">
        <f t="shared" si="76"/>
        <v>0</v>
      </c>
      <c r="R490" s="98">
        <f t="shared" si="80"/>
        <v>8</v>
      </c>
      <c r="S490" s="119">
        <f t="shared" si="77"/>
        <v>8</v>
      </c>
    </row>
    <row r="491" spans="1:19">
      <c r="A491" s="119"/>
      <c r="E491" s="98">
        <f t="shared" si="71"/>
        <v>490</v>
      </c>
      <c r="F491" s="99"/>
      <c r="K491" s="114">
        <f t="shared" si="78"/>
        <v>23.364718273573288</v>
      </c>
      <c r="L491" s="115">
        <f t="shared" si="79"/>
        <v>23.413718273573288</v>
      </c>
      <c r="M491" s="98">
        <f t="shared" si="72"/>
        <v>23.36421827357329</v>
      </c>
      <c r="N491" s="116">
        <f t="shared" si="73"/>
        <v>23.414218273573287</v>
      </c>
      <c r="O491" s="117">
        <f t="shared" si="74"/>
        <v>23.389218273573288</v>
      </c>
      <c r="P491" s="98">
        <f t="shared" si="75"/>
        <v>0</v>
      </c>
      <c r="Q491" s="118">
        <f t="shared" si="76"/>
        <v>0</v>
      </c>
      <c r="R491" s="98">
        <f t="shared" si="80"/>
        <v>8</v>
      </c>
      <c r="S491" s="119">
        <f t="shared" si="77"/>
        <v>8</v>
      </c>
    </row>
    <row r="492" spans="1:19">
      <c r="A492" s="119"/>
      <c r="E492" s="98">
        <f t="shared" si="71"/>
        <v>491</v>
      </c>
      <c r="F492" s="99"/>
      <c r="K492" s="114">
        <f t="shared" si="78"/>
        <v>23.414718273573289</v>
      </c>
      <c r="L492" s="115">
        <f t="shared" si="79"/>
        <v>23.463718273573289</v>
      </c>
      <c r="M492" s="98">
        <f t="shared" si="72"/>
        <v>23.41421827357329</v>
      </c>
      <c r="N492" s="116">
        <f t="shared" si="73"/>
        <v>23.464218273573287</v>
      </c>
      <c r="O492" s="117">
        <f t="shared" si="74"/>
        <v>23.439218273573289</v>
      </c>
      <c r="P492" s="98">
        <f t="shared" si="75"/>
        <v>0</v>
      </c>
      <c r="Q492" s="118">
        <f t="shared" si="76"/>
        <v>0</v>
      </c>
      <c r="R492" s="98">
        <f t="shared" si="80"/>
        <v>8</v>
      </c>
      <c r="S492" s="119">
        <f t="shared" si="77"/>
        <v>8</v>
      </c>
    </row>
    <row r="493" spans="1:19">
      <c r="A493" s="119"/>
      <c r="E493" s="98">
        <f t="shared" si="71"/>
        <v>492</v>
      </c>
      <c r="F493" s="99"/>
      <c r="K493" s="114">
        <f t="shared" si="78"/>
        <v>23.46471827357329</v>
      </c>
      <c r="L493" s="115">
        <f t="shared" si="79"/>
        <v>23.513718273573289</v>
      </c>
      <c r="M493" s="98">
        <f t="shared" si="72"/>
        <v>23.464218273573291</v>
      </c>
      <c r="N493" s="116">
        <f t="shared" si="73"/>
        <v>23.514218273573288</v>
      </c>
      <c r="O493" s="117">
        <f t="shared" si="74"/>
        <v>23.48921827357329</v>
      </c>
      <c r="P493" s="98">
        <f t="shared" si="75"/>
        <v>0</v>
      </c>
      <c r="Q493" s="118">
        <f t="shared" si="76"/>
        <v>0</v>
      </c>
      <c r="R493" s="98">
        <f t="shared" si="80"/>
        <v>8</v>
      </c>
      <c r="S493" s="119">
        <f t="shared" si="77"/>
        <v>8</v>
      </c>
    </row>
    <row r="494" spans="1:19">
      <c r="A494" s="119"/>
      <c r="E494" s="98">
        <f t="shared" si="71"/>
        <v>493</v>
      </c>
      <c r="F494" s="99"/>
      <c r="K494" s="114">
        <f t="shared" si="78"/>
        <v>23.51471827357329</v>
      </c>
      <c r="L494" s="115">
        <f t="shared" si="79"/>
        <v>23.56371827357329</v>
      </c>
      <c r="M494" s="98">
        <f t="shared" si="72"/>
        <v>23.514218273573292</v>
      </c>
      <c r="N494" s="116">
        <f t="shared" si="73"/>
        <v>23.564218273573289</v>
      </c>
      <c r="O494" s="117">
        <f t="shared" si="74"/>
        <v>23.53921827357329</v>
      </c>
      <c r="P494" s="98">
        <f t="shared" si="75"/>
        <v>0</v>
      </c>
      <c r="Q494" s="118">
        <f t="shared" si="76"/>
        <v>0</v>
      </c>
      <c r="R494" s="98">
        <f t="shared" si="80"/>
        <v>8</v>
      </c>
      <c r="S494" s="119">
        <f t="shared" si="77"/>
        <v>8</v>
      </c>
    </row>
    <row r="495" spans="1:19">
      <c r="A495" s="119"/>
      <c r="E495" s="98">
        <f t="shared" si="71"/>
        <v>494</v>
      </c>
      <c r="F495" s="99"/>
      <c r="K495" s="114">
        <f t="shared" si="78"/>
        <v>23.564718273573291</v>
      </c>
      <c r="L495" s="115">
        <f t="shared" si="79"/>
        <v>23.613718273573291</v>
      </c>
      <c r="M495" s="98">
        <f t="shared" si="72"/>
        <v>23.564218273573292</v>
      </c>
      <c r="N495" s="116">
        <f t="shared" si="73"/>
        <v>23.61421827357329</v>
      </c>
      <c r="O495" s="117">
        <f t="shared" si="74"/>
        <v>23.589218273573291</v>
      </c>
      <c r="P495" s="98">
        <f t="shared" si="75"/>
        <v>0</v>
      </c>
      <c r="Q495" s="118">
        <f t="shared" si="76"/>
        <v>0</v>
      </c>
      <c r="R495" s="98">
        <f t="shared" si="80"/>
        <v>8</v>
      </c>
      <c r="S495" s="119">
        <f t="shared" si="77"/>
        <v>8</v>
      </c>
    </row>
    <row r="496" spans="1:19">
      <c r="A496" s="119"/>
      <c r="E496" s="98">
        <f t="shared" si="71"/>
        <v>495</v>
      </c>
      <c r="F496" s="99"/>
      <c r="K496" s="114">
        <f t="shared" si="78"/>
        <v>23.614718273573292</v>
      </c>
      <c r="L496" s="115">
        <f t="shared" si="79"/>
        <v>23.663718273573291</v>
      </c>
      <c r="M496" s="98">
        <f t="shared" si="72"/>
        <v>23.614218273573293</v>
      </c>
      <c r="N496" s="116">
        <f t="shared" si="73"/>
        <v>23.66421827357329</v>
      </c>
      <c r="O496" s="117">
        <f t="shared" si="74"/>
        <v>23.639218273573292</v>
      </c>
      <c r="P496" s="98">
        <f t="shared" si="75"/>
        <v>0</v>
      </c>
      <c r="Q496" s="118">
        <f t="shared" si="76"/>
        <v>0</v>
      </c>
      <c r="R496" s="98">
        <f t="shared" si="80"/>
        <v>8</v>
      </c>
      <c r="S496" s="119">
        <f t="shared" si="77"/>
        <v>8</v>
      </c>
    </row>
    <row r="497" spans="1:19">
      <c r="A497" s="119"/>
      <c r="E497" s="98">
        <f t="shared" si="71"/>
        <v>496</v>
      </c>
      <c r="F497" s="99"/>
      <c r="K497" s="114">
        <f t="shared" si="78"/>
        <v>23.664718273573293</v>
      </c>
      <c r="L497" s="115">
        <f t="shared" si="79"/>
        <v>23.713718273573292</v>
      </c>
      <c r="M497" s="98">
        <f t="shared" si="72"/>
        <v>23.664218273573294</v>
      </c>
      <c r="N497" s="116">
        <f t="shared" si="73"/>
        <v>23.714218273573291</v>
      </c>
      <c r="O497" s="117">
        <f t="shared" si="74"/>
        <v>23.689218273573292</v>
      </c>
      <c r="P497" s="98">
        <f t="shared" si="75"/>
        <v>0</v>
      </c>
      <c r="Q497" s="118">
        <f t="shared" si="76"/>
        <v>0</v>
      </c>
      <c r="R497" s="98">
        <f t="shared" si="80"/>
        <v>8</v>
      </c>
      <c r="S497" s="119">
        <f t="shared" si="77"/>
        <v>8</v>
      </c>
    </row>
    <row r="498" spans="1:19">
      <c r="A498" s="119"/>
      <c r="E498" s="98">
        <f t="shared" si="71"/>
        <v>497</v>
      </c>
      <c r="F498" s="99"/>
      <c r="K498" s="114">
        <f t="shared" si="78"/>
        <v>23.714718273573293</v>
      </c>
      <c r="L498" s="115">
        <f t="shared" si="79"/>
        <v>23.763718273573293</v>
      </c>
      <c r="M498" s="98">
        <f t="shared" si="72"/>
        <v>23.714218273573294</v>
      </c>
      <c r="N498" s="116">
        <f t="shared" si="73"/>
        <v>23.764218273573292</v>
      </c>
      <c r="O498" s="117">
        <f t="shared" si="74"/>
        <v>23.739218273573293</v>
      </c>
      <c r="P498" s="98">
        <f t="shared" si="75"/>
        <v>0</v>
      </c>
      <c r="Q498" s="118">
        <f t="shared" si="76"/>
        <v>0</v>
      </c>
      <c r="R498" s="98">
        <f t="shared" si="80"/>
        <v>8</v>
      </c>
      <c r="S498" s="119">
        <f t="shared" si="77"/>
        <v>8</v>
      </c>
    </row>
    <row r="499" spans="1:19">
      <c r="A499" s="119"/>
      <c r="E499" s="98">
        <f t="shared" si="71"/>
        <v>498</v>
      </c>
      <c r="F499" s="99"/>
      <c r="K499" s="114">
        <f t="shared" si="78"/>
        <v>23.764718273573294</v>
      </c>
      <c r="L499" s="115">
        <f t="shared" si="79"/>
        <v>23.813718273573294</v>
      </c>
      <c r="M499" s="98">
        <f t="shared" si="72"/>
        <v>23.764218273573295</v>
      </c>
      <c r="N499" s="116">
        <f t="shared" si="73"/>
        <v>23.814218273573292</v>
      </c>
      <c r="O499" s="117">
        <f t="shared" si="74"/>
        <v>23.789218273573294</v>
      </c>
      <c r="P499" s="98">
        <f t="shared" si="75"/>
        <v>0</v>
      </c>
      <c r="Q499" s="118">
        <f t="shared" si="76"/>
        <v>0</v>
      </c>
      <c r="R499" s="98">
        <f t="shared" si="80"/>
        <v>8</v>
      </c>
      <c r="S499" s="119">
        <f t="shared" si="77"/>
        <v>8</v>
      </c>
    </row>
    <row r="500" spans="1:19">
      <c r="A500" s="119"/>
      <c r="E500" s="98">
        <f t="shared" si="71"/>
        <v>499</v>
      </c>
      <c r="F500" s="99"/>
      <c r="K500" s="114">
        <f t="shared" si="78"/>
        <v>23.814718273573295</v>
      </c>
      <c r="L500" s="115">
        <f t="shared" si="79"/>
        <v>23.863718273573294</v>
      </c>
      <c r="M500" s="98">
        <f t="shared" si="72"/>
        <v>23.814218273573296</v>
      </c>
      <c r="N500" s="116">
        <f t="shared" si="73"/>
        <v>23.864218273573293</v>
      </c>
      <c r="O500" s="117">
        <f t="shared" si="74"/>
        <v>23.839218273573294</v>
      </c>
      <c r="P500" s="98">
        <f t="shared" si="75"/>
        <v>0</v>
      </c>
      <c r="Q500" s="118">
        <f t="shared" si="76"/>
        <v>0</v>
      </c>
      <c r="R500" s="98">
        <f t="shared" si="80"/>
        <v>8</v>
      </c>
      <c r="S500" s="119">
        <f t="shared" si="77"/>
        <v>8</v>
      </c>
    </row>
    <row r="501" spans="1:19">
      <c r="A501" s="119"/>
      <c r="E501" s="98">
        <f t="shared" si="71"/>
        <v>500</v>
      </c>
      <c r="F501" s="99"/>
      <c r="K501" s="114">
        <f t="shared" si="78"/>
        <v>23.864718273573295</v>
      </c>
      <c r="L501" s="115">
        <f t="shared" si="79"/>
        <v>23.913718273573295</v>
      </c>
      <c r="M501" s="98">
        <f t="shared" si="72"/>
        <v>23.864218273573297</v>
      </c>
      <c r="N501" s="116">
        <f t="shared" si="73"/>
        <v>23.914218273573294</v>
      </c>
      <c r="O501" s="117">
        <f t="shared" si="74"/>
        <v>23.889218273573295</v>
      </c>
      <c r="P501" s="98">
        <f t="shared" si="75"/>
        <v>0</v>
      </c>
      <c r="Q501" s="118">
        <f t="shared" si="76"/>
        <v>0</v>
      </c>
      <c r="R501" s="98">
        <f t="shared" si="80"/>
        <v>8</v>
      </c>
      <c r="S501" s="119">
        <f t="shared" si="77"/>
        <v>8</v>
      </c>
    </row>
    <row r="502" spans="1:19">
      <c r="A502" s="119"/>
      <c r="E502" s="98">
        <f t="shared" si="71"/>
        <v>501</v>
      </c>
      <c r="F502" s="99"/>
      <c r="K502" s="114">
        <f t="shared" si="78"/>
        <v>23.914718273573296</v>
      </c>
      <c r="L502" s="115">
        <f t="shared" si="79"/>
        <v>23.963718273573296</v>
      </c>
      <c r="M502" s="98">
        <f t="shared" si="72"/>
        <v>23.914218273573297</v>
      </c>
      <c r="N502" s="116">
        <f t="shared" si="73"/>
        <v>23.964218273573294</v>
      </c>
      <c r="O502" s="117">
        <f t="shared" si="74"/>
        <v>23.939218273573296</v>
      </c>
      <c r="P502" s="98">
        <f t="shared" si="75"/>
        <v>0</v>
      </c>
      <c r="Q502" s="118">
        <f t="shared" si="76"/>
        <v>0</v>
      </c>
      <c r="R502" s="98">
        <f t="shared" si="80"/>
        <v>8</v>
      </c>
      <c r="S502" s="119">
        <f t="shared" si="77"/>
        <v>8</v>
      </c>
    </row>
    <row r="503" spans="1:19">
      <c r="A503" s="119"/>
      <c r="E503" s="98">
        <f t="shared" si="71"/>
        <v>502</v>
      </c>
      <c r="F503" s="99"/>
      <c r="K503" s="114">
        <f t="shared" si="78"/>
        <v>23.964718273573297</v>
      </c>
      <c r="L503" s="115">
        <f t="shared" si="79"/>
        <v>24.013718273573296</v>
      </c>
      <c r="M503" s="98">
        <f t="shared" si="72"/>
        <v>23.964218273573298</v>
      </c>
      <c r="N503" s="116">
        <f t="shared" si="73"/>
        <v>24.014218273573295</v>
      </c>
      <c r="O503" s="117">
        <f t="shared" si="74"/>
        <v>23.989218273573297</v>
      </c>
      <c r="P503" s="98">
        <f t="shared" si="75"/>
        <v>0</v>
      </c>
      <c r="Q503" s="118">
        <f t="shared" si="76"/>
        <v>0</v>
      </c>
      <c r="R503" s="98">
        <f t="shared" si="80"/>
        <v>8</v>
      </c>
      <c r="S503" s="119">
        <f t="shared" si="77"/>
        <v>8</v>
      </c>
    </row>
    <row r="504" spans="1:19">
      <c r="A504" s="119"/>
      <c r="E504" s="98">
        <f t="shared" si="71"/>
        <v>503</v>
      </c>
      <c r="F504" s="99"/>
      <c r="K504" s="114">
        <f t="shared" si="78"/>
        <v>24.014718273573298</v>
      </c>
      <c r="L504" s="115">
        <f t="shared" si="79"/>
        <v>24.063718273573297</v>
      </c>
      <c r="M504" s="98">
        <f t="shared" si="72"/>
        <v>24.014218273573299</v>
      </c>
      <c r="N504" s="116">
        <f t="shared" si="73"/>
        <v>24.064218273573296</v>
      </c>
      <c r="O504" s="117">
        <f t="shared" si="74"/>
        <v>24.039218273573297</v>
      </c>
      <c r="P504" s="98">
        <f t="shared" si="75"/>
        <v>0</v>
      </c>
      <c r="Q504" s="118">
        <f t="shared" si="76"/>
        <v>0</v>
      </c>
      <c r="R504" s="98">
        <f t="shared" si="80"/>
        <v>8</v>
      </c>
      <c r="S504" s="119">
        <f t="shared" si="77"/>
        <v>8</v>
      </c>
    </row>
    <row r="505" spans="1:19">
      <c r="A505" s="119"/>
      <c r="E505" s="98">
        <f t="shared" si="71"/>
        <v>504</v>
      </c>
      <c r="F505" s="99"/>
      <c r="K505" s="114">
        <f t="shared" si="78"/>
        <v>24.064718273573298</v>
      </c>
      <c r="L505" s="115">
        <f t="shared" si="79"/>
        <v>24.113718273573298</v>
      </c>
      <c r="M505" s="98">
        <f t="shared" si="72"/>
        <v>24.064218273573299</v>
      </c>
      <c r="N505" s="116">
        <f t="shared" si="73"/>
        <v>24.114218273573297</v>
      </c>
      <c r="O505" s="117">
        <f t="shared" si="74"/>
        <v>24.089218273573298</v>
      </c>
      <c r="P505" s="98">
        <f t="shared" si="75"/>
        <v>0</v>
      </c>
      <c r="Q505" s="118">
        <f t="shared" si="76"/>
        <v>0</v>
      </c>
      <c r="R505" s="98">
        <f t="shared" si="80"/>
        <v>8</v>
      </c>
      <c r="S505" s="119">
        <f t="shared" si="77"/>
        <v>8</v>
      </c>
    </row>
    <row r="506" spans="1:19">
      <c r="A506" s="119"/>
      <c r="E506" s="98">
        <f t="shared" si="71"/>
        <v>505</v>
      </c>
      <c r="F506" s="99"/>
      <c r="K506" s="114">
        <f t="shared" si="78"/>
        <v>24.114718273573299</v>
      </c>
      <c r="L506" s="115">
        <f t="shared" si="79"/>
        <v>24.163718273573298</v>
      </c>
      <c r="M506" s="98">
        <f t="shared" si="72"/>
        <v>24.1142182735733</v>
      </c>
      <c r="N506" s="116">
        <f t="shared" si="73"/>
        <v>24.164218273573297</v>
      </c>
      <c r="O506" s="117">
        <f t="shared" si="74"/>
        <v>24.139218273573299</v>
      </c>
      <c r="P506" s="98">
        <f t="shared" si="75"/>
        <v>0</v>
      </c>
      <c r="Q506" s="118">
        <f t="shared" si="76"/>
        <v>0</v>
      </c>
      <c r="R506" s="98">
        <f t="shared" si="80"/>
        <v>8</v>
      </c>
      <c r="S506" s="119">
        <f t="shared" si="77"/>
        <v>8</v>
      </c>
    </row>
    <row r="507" spans="1:19">
      <c r="A507" s="119"/>
      <c r="E507" s="98">
        <f t="shared" si="71"/>
        <v>506</v>
      </c>
      <c r="F507" s="99"/>
      <c r="K507" s="114">
        <f t="shared" si="78"/>
        <v>24.1647182735733</v>
      </c>
      <c r="L507" s="115">
        <f t="shared" si="79"/>
        <v>24.213718273573299</v>
      </c>
      <c r="M507" s="98">
        <f t="shared" si="72"/>
        <v>24.164218273573301</v>
      </c>
      <c r="N507" s="116">
        <f t="shared" si="73"/>
        <v>24.214218273573298</v>
      </c>
      <c r="O507" s="117">
        <f t="shared" si="74"/>
        <v>24.189218273573299</v>
      </c>
      <c r="P507" s="98">
        <f t="shared" si="75"/>
        <v>0</v>
      </c>
      <c r="Q507" s="118">
        <f t="shared" si="76"/>
        <v>0</v>
      </c>
      <c r="R507" s="98">
        <f t="shared" si="80"/>
        <v>8</v>
      </c>
      <c r="S507" s="119">
        <f t="shared" si="77"/>
        <v>8</v>
      </c>
    </row>
    <row r="508" spans="1:19">
      <c r="A508" s="119"/>
      <c r="E508" s="98">
        <f t="shared" si="71"/>
        <v>507</v>
      </c>
      <c r="F508" s="99"/>
      <c r="K508" s="114">
        <f t="shared" si="78"/>
        <v>24.2147182735733</v>
      </c>
      <c r="L508" s="115">
        <f t="shared" si="79"/>
        <v>24.2637182735733</v>
      </c>
      <c r="M508" s="98">
        <f t="shared" si="72"/>
        <v>24.214218273573302</v>
      </c>
      <c r="N508" s="116">
        <f t="shared" si="73"/>
        <v>24.264218273573299</v>
      </c>
      <c r="O508" s="117">
        <f t="shared" si="74"/>
        <v>24.2392182735733</v>
      </c>
      <c r="P508" s="98">
        <f t="shared" si="75"/>
        <v>0</v>
      </c>
      <c r="Q508" s="118">
        <f t="shared" si="76"/>
        <v>0</v>
      </c>
      <c r="R508" s="98">
        <f t="shared" si="80"/>
        <v>8</v>
      </c>
      <c r="S508" s="119">
        <f t="shared" si="77"/>
        <v>8</v>
      </c>
    </row>
    <row r="509" spans="1:19">
      <c r="A509" s="119"/>
      <c r="E509" s="98">
        <f t="shared" si="71"/>
        <v>508</v>
      </c>
      <c r="F509" s="99"/>
      <c r="K509" s="114">
        <f t="shared" si="78"/>
        <v>24.264718273573301</v>
      </c>
      <c r="L509" s="115">
        <f t="shared" si="79"/>
        <v>24.313718273573301</v>
      </c>
      <c r="M509" s="98">
        <f t="shared" si="72"/>
        <v>24.264218273573302</v>
      </c>
      <c r="N509" s="116">
        <f t="shared" si="73"/>
        <v>24.314218273573299</v>
      </c>
      <c r="O509" s="117">
        <f t="shared" si="74"/>
        <v>24.289218273573301</v>
      </c>
      <c r="P509" s="98">
        <f t="shared" si="75"/>
        <v>0</v>
      </c>
      <c r="Q509" s="118">
        <f t="shared" si="76"/>
        <v>0</v>
      </c>
      <c r="R509" s="98">
        <f t="shared" si="80"/>
        <v>8</v>
      </c>
      <c r="S509" s="119">
        <f t="shared" si="77"/>
        <v>8</v>
      </c>
    </row>
    <row r="510" spans="1:19">
      <c r="A510" s="119"/>
      <c r="E510" s="98">
        <f t="shared" si="71"/>
        <v>509</v>
      </c>
      <c r="F510" s="99"/>
      <c r="K510" s="114">
        <f t="shared" si="78"/>
        <v>24.314718273573302</v>
      </c>
      <c r="L510" s="115">
        <f t="shared" si="79"/>
        <v>24.363718273573301</v>
      </c>
      <c r="M510" s="98">
        <f t="shared" si="72"/>
        <v>24.314218273573303</v>
      </c>
      <c r="N510" s="116">
        <f t="shared" si="73"/>
        <v>24.3642182735733</v>
      </c>
      <c r="O510" s="117">
        <f t="shared" si="74"/>
        <v>24.339218273573302</v>
      </c>
      <c r="P510" s="98">
        <f t="shared" si="75"/>
        <v>0</v>
      </c>
      <c r="Q510" s="118">
        <f t="shared" si="76"/>
        <v>0</v>
      </c>
      <c r="R510" s="98">
        <f t="shared" si="80"/>
        <v>8</v>
      </c>
      <c r="S510" s="119">
        <f t="shared" si="77"/>
        <v>8</v>
      </c>
    </row>
    <row r="511" spans="1:19">
      <c r="A511" s="119"/>
      <c r="E511" s="98">
        <f t="shared" si="71"/>
        <v>510</v>
      </c>
      <c r="F511" s="99"/>
      <c r="K511" s="114">
        <f t="shared" si="78"/>
        <v>24.364718273573303</v>
      </c>
      <c r="L511" s="115">
        <f t="shared" si="79"/>
        <v>24.413718273573302</v>
      </c>
      <c r="M511" s="98">
        <f t="shared" si="72"/>
        <v>24.364218273573304</v>
      </c>
      <c r="N511" s="116">
        <f t="shared" si="73"/>
        <v>24.414218273573301</v>
      </c>
      <c r="O511" s="117">
        <f t="shared" si="74"/>
        <v>24.389218273573302</v>
      </c>
      <c r="P511" s="98">
        <f t="shared" si="75"/>
        <v>0</v>
      </c>
      <c r="Q511" s="118">
        <f t="shared" si="76"/>
        <v>0</v>
      </c>
      <c r="R511" s="98">
        <f t="shared" si="80"/>
        <v>8</v>
      </c>
      <c r="S511" s="119">
        <f t="shared" si="77"/>
        <v>8</v>
      </c>
    </row>
    <row r="512" spans="1:19">
      <c r="A512" s="119"/>
      <c r="E512" s="98">
        <f t="shared" si="71"/>
        <v>511</v>
      </c>
      <c r="F512" s="99"/>
      <c r="K512" s="114">
        <f t="shared" si="78"/>
        <v>24.414718273573303</v>
      </c>
      <c r="L512" s="115">
        <f t="shared" si="79"/>
        <v>24.463718273573303</v>
      </c>
      <c r="M512" s="98">
        <f t="shared" si="72"/>
        <v>24.414218273573304</v>
      </c>
      <c r="N512" s="116">
        <f t="shared" si="73"/>
        <v>24.464218273573302</v>
      </c>
      <c r="O512" s="117">
        <f t="shared" si="74"/>
        <v>24.439218273573303</v>
      </c>
      <c r="P512" s="98">
        <f t="shared" si="75"/>
        <v>0</v>
      </c>
      <c r="Q512" s="118">
        <f t="shared" si="76"/>
        <v>0</v>
      </c>
      <c r="R512" s="98">
        <f t="shared" si="80"/>
        <v>8</v>
      </c>
      <c r="S512" s="119">
        <f t="shared" si="77"/>
        <v>8</v>
      </c>
    </row>
    <row r="513" spans="1:19">
      <c r="A513" s="119"/>
      <c r="E513" s="98">
        <f t="shared" si="71"/>
        <v>512</v>
      </c>
      <c r="F513" s="99"/>
      <c r="K513" s="114">
        <f t="shared" si="78"/>
        <v>24.464718273573304</v>
      </c>
      <c r="L513" s="115">
        <f t="shared" si="79"/>
        <v>24.513718273573303</v>
      </c>
      <c r="M513" s="98">
        <f t="shared" si="72"/>
        <v>24.464218273573305</v>
      </c>
      <c r="N513" s="116">
        <f t="shared" si="73"/>
        <v>24.514218273573302</v>
      </c>
      <c r="O513" s="117">
        <f t="shared" si="74"/>
        <v>24.489218273573304</v>
      </c>
      <c r="P513" s="98">
        <f t="shared" si="75"/>
        <v>0</v>
      </c>
      <c r="Q513" s="118">
        <f t="shared" si="76"/>
        <v>0</v>
      </c>
      <c r="R513" s="98">
        <f t="shared" si="80"/>
        <v>8</v>
      </c>
      <c r="S513" s="119">
        <f t="shared" si="77"/>
        <v>8</v>
      </c>
    </row>
    <row r="514" spans="1:19">
      <c r="A514" s="119"/>
      <c r="E514" s="98">
        <f t="shared" si="71"/>
        <v>513</v>
      </c>
      <c r="F514" s="99"/>
      <c r="K514" s="114">
        <f t="shared" si="78"/>
        <v>24.514718273573305</v>
      </c>
      <c r="L514" s="115">
        <f t="shared" si="79"/>
        <v>24.563718273573304</v>
      </c>
      <c r="M514" s="98">
        <f t="shared" si="72"/>
        <v>24.514218273573306</v>
      </c>
      <c r="N514" s="116">
        <f t="shared" si="73"/>
        <v>24.564218273573303</v>
      </c>
      <c r="O514" s="117">
        <f t="shared" si="74"/>
        <v>24.539218273573304</v>
      </c>
      <c r="P514" s="98">
        <f t="shared" si="75"/>
        <v>0</v>
      </c>
      <c r="Q514" s="118">
        <f t="shared" si="76"/>
        <v>0</v>
      </c>
      <c r="R514" s="98">
        <f t="shared" si="80"/>
        <v>8</v>
      </c>
      <c r="S514" s="119">
        <f t="shared" si="77"/>
        <v>8</v>
      </c>
    </row>
    <row r="515" spans="1:19">
      <c r="A515" s="119"/>
      <c r="E515" s="98">
        <f t="shared" si="71"/>
        <v>514</v>
      </c>
      <c r="F515" s="99"/>
      <c r="K515" s="114">
        <f t="shared" si="78"/>
        <v>24.564718273573305</v>
      </c>
      <c r="L515" s="115">
        <f t="shared" si="79"/>
        <v>24.613718273573305</v>
      </c>
      <c r="M515" s="98">
        <f t="shared" si="72"/>
        <v>24.564218273573307</v>
      </c>
      <c r="N515" s="116">
        <f t="shared" si="73"/>
        <v>24.614218273573304</v>
      </c>
      <c r="O515" s="117">
        <f t="shared" si="74"/>
        <v>24.589218273573305</v>
      </c>
      <c r="P515" s="98">
        <f t="shared" si="75"/>
        <v>0</v>
      </c>
      <c r="Q515" s="118">
        <f t="shared" si="76"/>
        <v>0</v>
      </c>
      <c r="R515" s="98">
        <f t="shared" si="80"/>
        <v>8</v>
      </c>
      <c r="S515" s="119">
        <f t="shared" si="77"/>
        <v>8</v>
      </c>
    </row>
    <row r="516" spans="1:19">
      <c r="A516" s="119"/>
      <c r="E516" s="98">
        <f t="shared" ref="E516:E579" si="81">E515+1</f>
        <v>515</v>
      </c>
      <c r="F516" s="99"/>
      <c r="K516" s="114">
        <f t="shared" si="78"/>
        <v>24.614718273573306</v>
      </c>
      <c r="L516" s="115">
        <f t="shared" si="79"/>
        <v>24.663718273573306</v>
      </c>
      <c r="M516" s="98">
        <f t="shared" si="72"/>
        <v>24.614218273573307</v>
      </c>
      <c r="N516" s="116">
        <f t="shared" si="73"/>
        <v>24.664218273573304</v>
      </c>
      <c r="O516" s="117">
        <f t="shared" si="74"/>
        <v>24.639218273573306</v>
      </c>
      <c r="P516" s="98">
        <f t="shared" si="75"/>
        <v>0</v>
      </c>
      <c r="Q516" s="118">
        <f t="shared" si="76"/>
        <v>0</v>
      </c>
      <c r="R516" s="98">
        <f t="shared" si="80"/>
        <v>8</v>
      </c>
      <c r="S516" s="119">
        <f t="shared" si="77"/>
        <v>8</v>
      </c>
    </row>
    <row r="517" spans="1:19">
      <c r="A517" s="119"/>
      <c r="E517" s="98">
        <f t="shared" si="81"/>
        <v>516</v>
      </c>
      <c r="F517" s="99"/>
      <c r="K517" s="114">
        <f t="shared" si="78"/>
        <v>24.664718273573307</v>
      </c>
      <c r="L517" s="115">
        <f t="shared" si="79"/>
        <v>24.713718273573306</v>
      </c>
      <c r="M517" s="98">
        <f t="shared" ref="M517:M580" si="82">K517-5*10^-(D$2+1)</f>
        <v>24.664218273573308</v>
      </c>
      <c r="N517" s="116">
        <f t="shared" ref="N517:N580" si="83">L517+5*10^-(D$2+1)</f>
        <v>24.714218273573305</v>
      </c>
      <c r="O517" s="117">
        <f t="shared" ref="O517:O580" si="84">AVERAGE(K517,L517)</f>
        <v>24.689218273573307</v>
      </c>
      <c r="P517" s="98">
        <f t="shared" ref="P517:P580" si="85">COUNTIFS(A$1:A$5000,"&gt;="&amp;M517,A$1:A$5000,"&lt;="&amp;N517)</f>
        <v>0</v>
      </c>
      <c r="Q517" s="118">
        <f t="shared" ref="Q517:Q580" si="86">P517/D$1</f>
        <v>0</v>
      </c>
      <c r="R517" s="98">
        <f t="shared" si="80"/>
        <v>8</v>
      </c>
      <c r="S517" s="119">
        <f t="shared" ref="S517:S580" si="87">COUNTIF(F$2:F$5000,"&lt;="&amp;M517)</f>
        <v>8</v>
      </c>
    </row>
    <row r="518" spans="1:19">
      <c r="A518" s="119"/>
      <c r="E518" s="98">
        <f t="shared" si="81"/>
        <v>517</v>
      </c>
      <c r="F518" s="99"/>
      <c r="K518" s="114">
        <f t="shared" ref="K518:K581" si="88">L517+10^(-$D$2)</f>
        <v>24.714718273573308</v>
      </c>
      <c r="L518" s="115">
        <f t="shared" ref="L518:L581" si="89">K518+$I$4-POWER(10,-$D$2)</f>
        <v>24.763718273573307</v>
      </c>
      <c r="M518" s="98">
        <f t="shared" si="82"/>
        <v>24.714218273573309</v>
      </c>
      <c r="N518" s="116">
        <f t="shared" si="83"/>
        <v>24.764218273573306</v>
      </c>
      <c r="O518" s="117">
        <f t="shared" si="84"/>
        <v>24.739218273573307</v>
      </c>
      <c r="P518" s="98">
        <f t="shared" si="85"/>
        <v>0</v>
      </c>
      <c r="Q518" s="118">
        <f t="shared" si="86"/>
        <v>0</v>
      </c>
      <c r="R518" s="98">
        <f t="shared" ref="R518:R581" si="90">+P518+R517</f>
        <v>8</v>
      </c>
      <c r="S518" s="119">
        <f t="shared" si="87"/>
        <v>8</v>
      </c>
    </row>
    <row r="519" spans="1:19">
      <c r="A519" s="119"/>
      <c r="E519" s="98">
        <f t="shared" si="81"/>
        <v>518</v>
      </c>
      <c r="F519" s="99"/>
      <c r="K519" s="114">
        <f t="shared" si="88"/>
        <v>24.764718273573308</v>
      </c>
      <c r="L519" s="115">
        <f t="shared" si="89"/>
        <v>24.813718273573308</v>
      </c>
      <c r="M519" s="98">
        <f t="shared" si="82"/>
        <v>24.764218273573309</v>
      </c>
      <c r="N519" s="116">
        <f t="shared" si="83"/>
        <v>24.814218273573307</v>
      </c>
      <c r="O519" s="117">
        <f t="shared" si="84"/>
        <v>24.789218273573308</v>
      </c>
      <c r="P519" s="98">
        <f t="shared" si="85"/>
        <v>0</v>
      </c>
      <c r="Q519" s="118">
        <f t="shared" si="86"/>
        <v>0</v>
      </c>
      <c r="R519" s="98">
        <f t="shared" si="90"/>
        <v>8</v>
      </c>
      <c r="S519" s="119">
        <f t="shared" si="87"/>
        <v>8</v>
      </c>
    </row>
    <row r="520" spans="1:19">
      <c r="A520" s="119"/>
      <c r="E520" s="98">
        <f t="shared" si="81"/>
        <v>519</v>
      </c>
      <c r="F520" s="99"/>
      <c r="K520" s="114">
        <f t="shared" si="88"/>
        <v>24.814718273573309</v>
      </c>
      <c r="L520" s="115">
        <f t="shared" si="89"/>
        <v>24.863718273573308</v>
      </c>
      <c r="M520" s="98">
        <f t="shared" si="82"/>
        <v>24.81421827357331</v>
      </c>
      <c r="N520" s="116">
        <f t="shared" si="83"/>
        <v>24.864218273573307</v>
      </c>
      <c r="O520" s="117">
        <f t="shared" si="84"/>
        <v>24.839218273573309</v>
      </c>
      <c r="P520" s="98">
        <f t="shared" si="85"/>
        <v>0</v>
      </c>
      <c r="Q520" s="118">
        <f t="shared" si="86"/>
        <v>0</v>
      </c>
      <c r="R520" s="98">
        <f t="shared" si="90"/>
        <v>8</v>
      </c>
      <c r="S520" s="119">
        <f t="shared" si="87"/>
        <v>8</v>
      </c>
    </row>
    <row r="521" spans="1:19">
      <c r="A521" s="119"/>
      <c r="E521" s="98">
        <f t="shared" si="81"/>
        <v>520</v>
      </c>
      <c r="F521" s="99"/>
      <c r="K521" s="114">
        <f t="shared" si="88"/>
        <v>24.86471827357331</v>
      </c>
      <c r="L521" s="115">
        <f t="shared" si="89"/>
        <v>24.913718273573309</v>
      </c>
      <c r="M521" s="98">
        <f t="shared" si="82"/>
        <v>24.864218273573311</v>
      </c>
      <c r="N521" s="116">
        <f t="shared" si="83"/>
        <v>24.914218273573308</v>
      </c>
      <c r="O521" s="117">
        <f t="shared" si="84"/>
        <v>24.889218273573309</v>
      </c>
      <c r="P521" s="98">
        <f t="shared" si="85"/>
        <v>0</v>
      </c>
      <c r="Q521" s="118">
        <f t="shared" si="86"/>
        <v>0</v>
      </c>
      <c r="R521" s="98">
        <f t="shared" si="90"/>
        <v>8</v>
      </c>
      <c r="S521" s="119">
        <f t="shared" si="87"/>
        <v>8</v>
      </c>
    </row>
    <row r="522" spans="1:19">
      <c r="A522" s="119"/>
      <c r="E522" s="98">
        <f t="shared" si="81"/>
        <v>521</v>
      </c>
      <c r="F522" s="99"/>
      <c r="K522" s="114">
        <f t="shared" si="88"/>
        <v>24.91471827357331</v>
      </c>
      <c r="L522" s="115">
        <f t="shared" si="89"/>
        <v>24.96371827357331</v>
      </c>
      <c r="M522" s="98">
        <f t="shared" si="82"/>
        <v>24.914218273573312</v>
      </c>
      <c r="N522" s="116">
        <f t="shared" si="83"/>
        <v>24.964218273573309</v>
      </c>
      <c r="O522" s="117">
        <f t="shared" si="84"/>
        <v>24.93921827357331</v>
      </c>
      <c r="P522" s="98">
        <f t="shared" si="85"/>
        <v>0</v>
      </c>
      <c r="Q522" s="118">
        <f t="shared" si="86"/>
        <v>0</v>
      </c>
      <c r="R522" s="98">
        <f t="shared" si="90"/>
        <v>8</v>
      </c>
      <c r="S522" s="119">
        <f t="shared" si="87"/>
        <v>8</v>
      </c>
    </row>
    <row r="523" spans="1:19">
      <c r="A523" s="119"/>
      <c r="E523" s="98">
        <f t="shared" si="81"/>
        <v>522</v>
      </c>
      <c r="F523" s="99"/>
      <c r="K523" s="114">
        <f t="shared" si="88"/>
        <v>24.964718273573311</v>
      </c>
      <c r="L523" s="115">
        <f t="shared" si="89"/>
        <v>25.013718273573311</v>
      </c>
      <c r="M523" s="98">
        <f t="shared" si="82"/>
        <v>24.964218273573312</v>
      </c>
      <c r="N523" s="116">
        <f t="shared" si="83"/>
        <v>25.014218273573309</v>
      </c>
      <c r="O523" s="117">
        <f t="shared" si="84"/>
        <v>24.989218273573311</v>
      </c>
      <c r="P523" s="98">
        <f t="shared" si="85"/>
        <v>0</v>
      </c>
      <c r="Q523" s="118">
        <f t="shared" si="86"/>
        <v>0</v>
      </c>
      <c r="R523" s="98">
        <f t="shared" si="90"/>
        <v>8</v>
      </c>
      <c r="S523" s="119">
        <f t="shared" si="87"/>
        <v>8</v>
      </c>
    </row>
    <row r="524" spans="1:19">
      <c r="A524" s="119"/>
      <c r="E524" s="98">
        <f t="shared" si="81"/>
        <v>523</v>
      </c>
      <c r="F524" s="99"/>
      <c r="K524" s="114">
        <f t="shared" si="88"/>
        <v>25.014718273573312</v>
      </c>
      <c r="L524" s="115">
        <f t="shared" si="89"/>
        <v>25.063718273573311</v>
      </c>
      <c r="M524" s="98">
        <f t="shared" si="82"/>
        <v>25.014218273573313</v>
      </c>
      <c r="N524" s="116">
        <f t="shared" si="83"/>
        <v>25.06421827357331</v>
      </c>
      <c r="O524" s="117">
        <f t="shared" si="84"/>
        <v>25.039218273573312</v>
      </c>
      <c r="P524" s="98">
        <f t="shared" si="85"/>
        <v>0</v>
      </c>
      <c r="Q524" s="118">
        <f t="shared" si="86"/>
        <v>0</v>
      </c>
      <c r="R524" s="98">
        <f t="shared" si="90"/>
        <v>8</v>
      </c>
      <c r="S524" s="119">
        <f t="shared" si="87"/>
        <v>8</v>
      </c>
    </row>
    <row r="525" spans="1:19">
      <c r="A525" s="119"/>
      <c r="E525" s="98">
        <f t="shared" si="81"/>
        <v>524</v>
      </c>
      <c r="F525" s="99"/>
      <c r="K525" s="114">
        <f t="shared" si="88"/>
        <v>25.064718273573313</v>
      </c>
      <c r="L525" s="115">
        <f t="shared" si="89"/>
        <v>25.113718273573312</v>
      </c>
      <c r="M525" s="98">
        <f t="shared" si="82"/>
        <v>25.064218273573314</v>
      </c>
      <c r="N525" s="116">
        <f t="shared" si="83"/>
        <v>25.114218273573311</v>
      </c>
      <c r="O525" s="117">
        <f t="shared" si="84"/>
        <v>25.089218273573312</v>
      </c>
      <c r="P525" s="98">
        <f t="shared" si="85"/>
        <v>0</v>
      </c>
      <c r="Q525" s="118">
        <f t="shared" si="86"/>
        <v>0</v>
      </c>
      <c r="R525" s="98">
        <f t="shared" si="90"/>
        <v>8</v>
      </c>
      <c r="S525" s="119">
        <f t="shared" si="87"/>
        <v>8</v>
      </c>
    </row>
    <row r="526" spans="1:19">
      <c r="A526" s="119"/>
      <c r="E526" s="98">
        <f t="shared" si="81"/>
        <v>525</v>
      </c>
      <c r="F526" s="99"/>
      <c r="K526" s="114">
        <f t="shared" si="88"/>
        <v>25.114718273573313</v>
      </c>
      <c r="L526" s="115">
        <f t="shared" si="89"/>
        <v>25.163718273573313</v>
      </c>
      <c r="M526" s="98">
        <f t="shared" si="82"/>
        <v>25.114218273573314</v>
      </c>
      <c r="N526" s="116">
        <f t="shared" si="83"/>
        <v>25.164218273573312</v>
      </c>
      <c r="O526" s="117">
        <f t="shared" si="84"/>
        <v>25.139218273573313</v>
      </c>
      <c r="P526" s="98">
        <f t="shared" si="85"/>
        <v>0</v>
      </c>
      <c r="Q526" s="118">
        <f t="shared" si="86"/>
        <v>0</v>
      </c>
      <c r="R526" s="98">
        <f t="shared" si="90"/>
        <v>8</v>
      </c>
      <c r="S526" s="119">
        <f t="shared" si="87"/>
        <v>8</v>
      </c>
    </row>
    <row r="527" spans="1:19">
      <c r="A527" s="119"/>
      <c r="E527" s="98">
        <f t="shared" si="81"/>
        <v>526</v>
      </c>
      <c r="F527" s="99"/>
      <c r="K527" s="114">
        <f t="shared" si="88"/>
        <v>25.164718273573314</v>
      </c>
      <c r="L527" s="115">
        <f t="shared" si="89"/>
        <v>25.213718273573313</v>
      </c>
      <c r="M527" s="98">
        <f t="shared" si="82"/>
        <v>25.164218273573315</v>
      </c>
      <c r="N527" s="116">
        <f t="shared" si="83"/>
        <v>25.214218273573312</v>
      </c>
      <c r="O527" s="117">
        <f t="shared" si="84"/>
        <v>25.189218273573314</v>
      </c>
      <c r="P527" s="98">
        <f t="shared" si="85"/>
        <v>0</v>
      </c>
      <c r="Q527" s="118">
        <f t="shared" si="86"/>
        <v>0</v>
      </c>
      <c r="R527" s="98">
        <f t="shared" si="90"/>
        <v>8</v>
      </c>
      <c r="S527" s="119">
        <f t="shared" si="87"/>
        <v>8</v>
      </c>
    </row>
    <row r="528" spans="1:19">
      <c r="A528" s="119"/>
      <c r="E528" s="98">
        <f t="shared" si="81"/>
        <v>527</v>
      </c>
      <c r="F528" s="99"/>
      <c r="K528" s="114">
        <f t="shared" si="88"/>
        <v>25.214718273573315</v>
      </c>
      <c r="L528" s="115">
        <f t="shared" si="89"/>
        <v>25.263718273573314</v>
      </c>
      <c r="M528" s="98">
        <f t="shared" si="82"/>
        <v>25.214218273573316</v>
      </c>
      <c r="N528" s="116">
        <f t="shared" si="83"/>
        <v>25.264218273573313</v>
      </c>
      <c r="O528" s="117">
        <f t="shared" si="84"/>
        <v>25.239218273573314</v>
      </c>
      <c r="P528" s="98">
        <f t="shared" si="85"/>
        <v>0</v>
      </c>
      <c r="Q528" s="118">
        <f t="shared" si="86"/>
        <v>0</v>
      </c>
      <c r="R528" s="98">
        <f t="shared" si="90"/>
        <v>8</v>
      </c>
      <c r="S528" s="119">
        <f t="shared" si="87"/>
        <v>8</v>
      </c>
    </row>
    <row r="529" spans="1:19">
      <c r="A529" s="119"/>
      <c r="E529" s="98">
        <f t="shared" si="81"/>
        <v>528</v>
      </c>
      <c r="F529" s="99"/>
      <c r="K529" s="114">
        <f t="shared" si="88"/>
        <v>25.264718273573315</v>
      </c>
      <c r="L529" s="115">
        <f t="shared" si="89"/>
        <v>25.313718273573315</v>
      </c>
      <c r="M529" s="98">
        <f t="shared" si="82"/>
        <v>25.264218273573317</v>
      </c>
      <c r="N529" s="116">
        <f t="shared" si="83"/>
        <v>25.314218273573314</v>
      </c>
      <c r="O529" s="117">
        <f t="shared" si="84"/>
        <v>25.289218273573315</v>
      </c>
      <c r="P529" s="98">
        <f t="shared" si="85"/>
        <v>0</v>
      </c>
      <c r="Q529" s="118">
        <f t="shared" si="86"/>
        <v>0</v>
      </c>
      <c r="R529" s="98">
        <f t="shared" si="90"/>
        <v>8</v>
      </c>
      <c r="S529" s="119">
        <f t="shared" si="87"/>
        <v>8</v>
      </c>
    </row>
    <row r="530" spans="1:19">
      <c r="A530" s="119"/>
      <c r="E530" s="98">
        <f t="shared" si="81"/>
        <v>529</v>
      </c>
      <c r="F530" s="99"/>
      <c r="K530" s="114">
        <f t="shared" si="88"/>
        <v>25.314718273573316</v>
      </c>
      <c r="L530" s="115">
        <f t="shared" si="89"/>
        <v>25.363718273573316</v>
      </c>
      <c r="M530" s="98">
        <f t="shared" si="82"/>
        <v>25.314218273573317</v>
      </c>
      <c r="N530" s="116">
        <f t="shared" si="83"/>
        <v>25.364218273573314</v>
      </c>
      <c r="O530" s="117">
        <f t="shared" si="84"/>
        <v>25.339218273573316</v>
      </c>
      <c r="P530" s="98">
        <f t="shared" si="85"/>
        <v>0</v>
      </c>
      <c r="Q530" s="118">
        <f t="shared" si="86"/>
        <v>0</v>
      </c>
      <c r="R530" s="98">
        <f t="shared" si="90"/>
        <v>8</v>
      </c>
      <c r="S530" s="119">
        <f t="shared" si="87"/>
        <v>8</v>
      </c>
    </row>
    <row r="531" spans="1:19">
      <c r="A531" s="119"/>
      <c r="E531" s="98">
        <f t="shared" si="81"/>
        <v>530</v>
      </c>
      <c r="F531" s="99"/>
      <c r="K531" s="114">
        <f t="shared" si="88"/>
        <v>25.364718273573317</v>
      </c>
      <c r="L531" s="115">
        <f t="shared" si="89"/>
        <v>25.413718273573316</v>
      </c>
      <c r="M531" s="98">
        <f t="shared" si="82"/>
        <v>25.364218273573318</v>
      </c>
      <c r="N531" s="116">
        <f t="shared" si="83"/>
        <v>25.414218273573315</v>
      </c>
      <c r="O531" s="117">
        <f t="shared" si="84"/>
        <v>25.389218273573317</v>
      </c>
      <c r="P531" s="98">
        <f t="shared" si="85"/>
        <v>0</v>
      </c>
      <c r="Q531" s="118">
        <f t="shared" si="86"/>
        <v>0</v>
      </c>
      <c r="R531" s="98">
        <f t="shared" si="90"/>
        <v>8</v>
      </c>
      <c r="S531" s="119">
        <f t="shared" si="87"/>
        <v>8</v>
      </c>
    </row>
    <row r="532" spans="1:19">
      <c r="A532" s="119"/>
      <c r="E532" s="98">
        <f t="shared" si="81"/>
        <v>531</v>
      </c>
      <c r="F532" s="99"/>
      <c r="K532" s="114">
        <f t="shared" si="88"/>
        <v>25.414718273573317</v>
      </c>
      <c r="L532" s="115">
        <f t="shared" si="89"/>
        <v>25.463718273573317</v>
      </c>
      <c r="M532" s="98">
        <f t="shared" si="82"/>
        <v>25.414218273573319</v>
      </c>
      <c r="N532" s="116">
        <f t="shared" si="83"/>
        <v>25.464218273573316</v>
      </c>
      <c r="O532" s="117">
        <f t="shared" si="84"/>
        <v>25.439218273573317</v>
      </c>
      <c r="P532" s="98">
        <f t="shared" si="85"/>
        <v>0</v>
      </c>
      <c r="Q532" s="118">
        <f t="shared" si="86"/>
        <v>0</v>
      </c>
      <c r="R532" s="98">
        <f t="shared" si="90"/>
        <v>8</v>
      </c>
      <c r="S532" s="119">
        <f t="shared" si="87"/>
        <v>8</v>
      </c>
    </row>
    <row r="533" spans="1:19">
      <c r="A533" s="119"/>
      <c r="E533" s="98">
        <f t="shared" si="81"/>
        <v>532</v>
      </c>
      <c r="F533" s="99"/>
      <c r="K533" s="114">
        <f t="shared" si="88"/>
        <v>25.464718273573318</v>
      </c>
      <c r="L533" s="115">
        <f t="shared" si="89"/>
        <v>25.513718273573318</v>
      </c>
      <c r="M533" s="98">
        <f t="shared" si="82"/>
        <v>25.464218273573319</v>
      </c>
      <c r="N533" s="116">
        <f t="shared" si="83"/>
        <v>25.514218273573317</v>
      </c>
      <c r="O533" s="117">
        <f t="shared" si="84"/>
        <v>25.489218273573318</v>
      </c>
      <c r="P533" s="98">
        <f t="shared" si="85"/>
        <v>0</v>
      </c>
      <c r="Q533" s="118">
        <f t="shared" si="86"/>
        <v>0</v>
      </c>
      <c r="R533" s="98">
        <f t="shared" si="90"/>
        <v>8</v>
      </c>
      <c r="S533" s="119">
        <f t="shared" si="87"/>
        <v>8</v>
      </c>
    </row>
    <row r="534" spans="1:19">
      <c r="A534" s="119"/>
      <c r="E534" s="98">
        <f t="shared" si="81"/>
        <v>533</v>
      </c>
      <c r="F534" s="99"/>
      <c r="K534" s="114">
        <f t="shared" si="88"/>
        <v>25.514718273573319</v>
      </c>
      <c r="L534" s="115">
        <f t="shared" si="89"/>
        <v>25.563718273573318</v>
      </c>
      <c r="M534" s="98">
        <f t="shared" si="82"/>
        <v>25.51421827357332</v>
      </c>
      <c r="N534" s="116">
        <f t="shared" si="83"/>
        <v>25.564218273573317</v>
      </c>
      <c r="O534" s="117">
        <f t="shared" si="84"/>
        <v>25.539218273573319</v>
      </c>
      <c r="P534" s="98">
        <f t="shared" si="85"/>
        <v>0</v>
      </c>
      <c r="Q534" s="118">
        <f t="shared" si="86"/>
        <v>0</v>
      </c>
      <c r="R534" s="98">
        <f t="shared" si="90"/>
        <v>8</v>
      </c>
      <c r="S534" s="119">
        <f t="shared" si="87"/>
        <v>8</v>
      </c>
    </row>
    <row r="535" spans="1:19">
      <c r="A535" s="119"/>
      <c r="E535" s="98">
        <f t="shared" si="81"/>
        <v>534</v>
      </c>
      <c r="F535" s="99"/>
      <c r="K535" s="114">
        <f t="shared" si="88"/>
        <v>25.56471827357332</v>
      </c>
      <c r="L535" s="115">
        <f t="shared" si="89"/>
        <v>25.613718273573319</v>
      </c>
      <c r="M535" s="98">
        <f t="shared" si="82"/>
        <v>25.564218273573321</v>
      </c>
      <c r="N535" s="116">
        <f t="shared" si="83"/>
        <v>25.614218273573318</v>
      </c>
      <c r="O535" s="117">
        <f t="shared" si="84"/>
        <v>25.589218273573319</v>
      </c>
      <c r="P535" s="98">
        <f t="shared" si="85"/>
        <v>0</v>
      </c>
      <c r="Q535" s="118">
        <f t="shared" si="86"/>
        <v>0</v>
      </c>
      <c r="R535" s="98">
        <f t="shared" si="90"/>
        <v>8</v>
      </c>
      <c r="S535" s="119">
        <f t="shared" si="87"/>
        <v>8</v>
      </c>
    </row>
    <row r="536" spans="1:19">
      <c r="A536" s="119"/>
      <c r="E536" s="98">
        <f t="shared" si="81"/>
        <v>535</v>
      </c>
      <c r="F536" s="99"/>
      <c r="K536" s="114">
        <f t="shared" si="88"/>
        <v>25.61471827357332</v>
      </c>
      <c r="L536" s="115">
        <f t="shared" si="89"/>
        <v>25.66371827357332</v>
      </c>
      <c r="M536" s="98">
        <f t="shared" si="82"/>
        <v>25.614218273573321</v>
      </c>
      <c r="N536" s="116">
        <f t="shared" si="83"/>
        <v>25.664218273573319</v>
      </c>
      <c r="O536" s="117">
        <f t="shared" si="84"/>
        <v>25.63921827357332</v>
      </c>
      <c r="P536" s="98">
        <f t="shared" si="85"/>
        <v>0</v>
      </c>
      <c r="Q536" s="118">
        <f t="shared" si="86"/>
        <v>0</v>
      </c>
      <c r="R536" s="98">
        <f t="shared" si="90"/>
        <v>8</v>
      </c>
      <c r="S536" s="119">
        <f t="shared" si="87"/>
        <v>8</v>
      </c>
    </row>
    <row r="537" spans="1:19">
      <c r="A537" s="119"/>
      <c r="E537" s="98">
        <f t="shared" si="81"/>
        <v>536</v>
      </c>
      <c r="F537" s="99"/>
      <c r="K537" s="114">
        <f t="shared" si="88"/>
        <v>25.664718273573321</v>
      </c>
      <c r="L537" s="115">
        <f t="shared" si="89"/>
        <v>25.713718273573321</v>
      </c>
      <c r="M537" s="98">
        <f t="shared" si="82"/>
        <v>25.664218273573322</v>
      </c>
      <c r="N537" s="116">
        <f t="shared" si="83"/>
        <v>25.714218273573319</v>
      </c>
      <c r="O537" s="117">
        <f t="shared" si="84"/>
        <v>25.689218273573321</v>
      </c>
      <c r="P537" s="98">
        <f t="shared" si="85"/>
        <v>0</v>
      </c>
      <c r="Q537" s="118">
        <f t="shared" si="86"/>
        <v>0</v>
      </c>
      <c r="R537" s="98">
        <f t="shared" si="90"/>
        <v>8</v>
      </c>
      <c r="S537" s="119">
        <f t="shared" si="87"/>
        <v>8</v>
      </c>
    </row>
    <row r="538" spans="1:19">
      <c r="A538" s="119"/>
      <c r="E538" s="98">
        <f t="shared" si="81"/>
        <v>537</v>
      </c>
      <c r="F538" s="99"/>
      <c r="K538" s="114">
        <f t="shared" si="88"/>
        <v>25.714718273573322</v>
      </c>
      <c r="L538" s="115">
        <f t="shared" si="89"/>
        <v>25.763718273573321</v>
      </c>
      <c r="M538" s="98">
        <f t="shared" si="82"/>
        <v>25.714218273573323</v>
      </c>
      <c r="N538" s="116">
        <f t="shared" si="83"/>
        <v>25.76421827357332</v>
      </c>
      <c r="O538" s="117">
        <f t="shared" si="84"/>
        <v>25.739218273573321</v>
      </c>
      <c r="P538" s="98">
        <f t="shared" si="85"/>
        <v>0</v>
      </c>
      <c r="Q538" s="118">
        <f t="shared" si="86"/>
        <v>0</v>
      </c>
      <c r="R538" s="98">
        <f t="shared" si="90"/>
        <v>8</v>
      </c>
      <c r="S538" s="119">
        <f t="shared" si="87"/>
        <v>8</v>
      </c>
    </row>
    <row r="539" spans="1:19">
      <c r="A539" s="119"/>
      <c r="E539" s="98">
        <f t="shared" si="81"/>
        <v>538</v>
      </c>
      <c r="F539" s="99"/>
      <c r="K539" s="114">
        <f t="shared" si="88"/>
        <v>25.764718273573322</v>
      </c>
      <c r="L539" s="115">
        <f t="shared" si="89"/>
        <v>25.813718273573322</v>
      </c>
      <c r="M539" s="98">
        <f t="shared" si="82"/>
        <v>25.764218273573324</v>
      </c>
      <c r="N539" s="116">
        <f t="shared" si="83"/>
        <v>25.814218273573321</v>
      </c>
      <c r="O539" s="117">
        <f t="shared" si="84"/>
        <v>25.789218273573322</v>
      </c>
      <c r="P539" s="98">
        <f t="shared" si="85"/>
        <v>0</v>
      </c>
      <c r="Q539" s="118">
        <f t="shared" si="86"/>
        <v>0</v>
      </c>
      <c r="R539" s="98">
        <f t="shared" si="90"/>
        <v>8</v>
      </c>
      <c r="S539" s="119">
        <f t="shared" si="87"/>
        <v>8</v>
      </c>
    </row>
    <row r="540" spans="1:19">
      <c r="A540" s="119"/>
      <c r="E540" s="98">
        <f t="shared" si="81"/>
        <v>539</v>
      </c>
      <c r="F540" s="99"/>
      <c r="K540" s="114">
        <f t="shared" si="88"/>
        <v>25.814718273573323</v>
      </c>
      <c r="L540" s="115">
        <f t="shared" si="89"/>
        <v>25.863718273573323</v>
      </c>
      <c r="M540" s="98">
        <f t="shared" si="82"/>
        <v>25.814218273573324</v>
      </c>
      <c r="N540" s="116">
        <f t="shared" si="83"/>
        <v>25.864218273573321</v>
      </c>
      <c r="O540" s="117">
        <f t="shared" si="84"/>
        <v>25.839218273573323</v>
      </c>
      <c r="P540" s="98">
        <f t="shared" si="85"/>
        <v>0</v>
      </c>
      <c r="Q540" s="118">
        <f t="shared" si="86"/>
        <v>0</v>
      </c>
      <c r="R540" s="98">
        <f t="shared" si="90"/>
        <v>8</v>
      </c>
      <c r="S540" s="119">
        <f t="shared" si="87"/>
        <v>8</v>
      </c>
    </row>
    <row r="541" spans="1:19">
      <c r="A541" s="119"/>
      <c r="E541" s="98">
        <f t="shared" si="81"/>
        <v>540</v>
      </c>
      <c r="F541" s="99"/>
      <c r="K541" s="114">
        <f t="shared" si="88"/>
        <v>25.864718273573324</v>
      </c>
      <c r="L541" s="115">
        <f t="shared" si="89"/>
        <v>25.913718273573323</v>
      </c>
      <c r="M541" s="98">
        <f t="shared" si="82"/>
        <v>25.864218273573325</v>
      </c>
      <c r="N541" s="116">
        <f t="shared" si="83"/>
        <v>25.914218273573322</v>
      </c>
      <c r="O541" s="117">
        <f t="shared" si="84"/>
        <v>25.889218273573324</v>
      </c>
      <c r="P541" s="98">
        <f t="shared" si="85"/>
        <v>0</v>
      </c>
      <c r="Q541" s="118">
        <f t="shared" si="86"/>
        <v>0</v>
      </c>
      <c r="R541" s="98">
        <f t="shared" si="90"/>
        <v>8</v>
      </c>
      <c r="S541" s="119">
        <f t="shared" si="87"/>
        <v>8</v>
      </c>
    </row>
    <row r="542" spans="1:19">
      <c r="A542" s="119"/>
      <c r="E542" s="98">
        <f t="shared" si="81"/>
        <v>541</v>
      </c>
      <c r="F542" s="99"/>
      <c r="K542" s="114">
        <f t="shared" si="88"/>
        <v>25.914718273573325</v>
      </c>
      <c r="L542" s="115">
        <f t="shared" si="89"/>
        <v>25.963718273573324</v>
      </c>
      <c r="M542" s="98">
        <f t="shared" si="82"/>
        <v>25.914218273573326</v>
      </c>
      <c r="N542" s="116">
        <f t="shared" si="83"/>
        <v>25.964218273573323</v>
      </c>
      <c r="O542" s="117">
        <f t="shared" si="84"/>
        <v>25.939218273573324</v>
      </c>
      <c r="P542" s="98">
        <f t="shared" si="85"/>
        <v>0</v>
      </c>
      <c r="Q542" s="118">
        <f t="shared" si="86"/>
        <v>0</v>
      </c>
      <c r="R542" s="98">
        <f t="shared" si="90"/>
        <v>8</v>
      </c>
      <c r="S542" s="119">
        <f t="shared" si="87"/>
        <v>8</v>
      </c>
    </row>
    <row r="543" spans="1:19">
      <c r="A543" s="119"/>
      <c r="E543" s="98">
        <f t="shared" si="81"/>
        <v>542</v>
      </c>
      <c r="F543" s="99"/>
      <c r="K543" s="114">
        <f t="shared" si="88"/>
        <v>25.964718273573325</v>
      </c>
      <c r="L543" s="115">
        <f t="shared" si="89"/>
        <v>26.013718273573325</v>
      </c>
      <c r="M543" s="98">
        <f t="shared" si="82"/>
        <v>25.964218273573326</v>
      </c>
      <c r="N543" s="116">
        <f t="shared" si="83"/>
        <v>26.014218273573324</v>
      </c>
      <c r="O543" s="117">
        <f t="shared" si="84"/>
        <v>25.989218273573325</v>
      </c>
      <c r="P543" s="98">
        <f t="shared" si="85"/>
        <v>0</v>
      </c>
      <c r="Q543" s="118">
        <f t="shared" si="86"/>
        <v>0</v>
      </c>
      <c r="R543" s="98">
        <f t="shared" si="90"/>
        <v>8</v>
      </c>
      <c r="S543" s="119">
        <f t="shared" si="87"/>
        <v>8</v>
      </c>
    </row>
    <row r="544" spans="1:19">
      <c r="A544" s="119"/>
      <c r="E544" s="98">
        <f t="shared" si="81"/>
        <v>543</v>
      </c>
      <c r="F544" s="99"/>
      <c r="K544" s="114">
        <f t="shared" si="88"/>
        <v>26.014718273573326</v>
      </c>
      <c r="L544" s="115">
        <f t="shared" si="89"/>
        <v>26.063718273573325</v>
      </c>
      <c r="M544" s="98">
        <f t="shared" si="82"/>
        <v>26.014218273573327</v>
      </c>
      <c r="N544" s="116">
        <f t="shared" si="83"/>
        <v>26.064218273573324</v>
      </c>
      <c r="O544" s="117">
        <f t="shared" si="84"/>
        <v>26.039218273573326</v>
      </c>
      <c r="P544" s="98">
        <f t="shared" si="85"/>
        <v>0</v>
      </c>
      <c r="Q544" s="118">
        <f t="shared" si="86"/>
        <v>0</v>
      </c>
      <c r="R544" s="98">
        <f t="shared" si="90"/>
        <v>8</v>
      </c>
      <c r="S544" s="119">
        <f t="shared" si="87"/>
        <v>8</v>
      </c>
    </row>
    <row r="545" spans="1:19">
      <c r="A545" s="119"/>
      <c r="E545" s="98">
        <f t="shared" si="81"/>
        <v>544</v>
      </c>
      <c r="F545" s="99"/>
      <c r="K545" s="114">
        <f t="shared" si="88"/>
        <v>26.064718273573327</v>
      </c>
      <c r="L545" s="115">
        <f t="shared" si="89"/>
        <v>26.113718273573326</v>
      </c>
      <c r="M545" s="98">
        <f t="shared" si="82"/>
        <v>26.064218273573328</v>
      </c>
      <c r="N545" s="116">
        <f t="shared" si="83"/>
        <v>26.114218273573325</v>
      </c>
      <c r="O545" s="117">
        <f t="shared" si="84"/>
        <v>26.089218273573326</v>
      </c>
      <c r="P545" s="98">
        <f t="shared" si="85"/>
        <v>0</v>
      </c>
      <c r="Q545" s="118">
        <f t="shared" si="86"/>
        <v>0</v>
      </c>
      <c r="R545" s="98">
        <f t="shared" si="90"/>
        <v>8</v>
      </c>
      <c r="S545" s="119">
        <f t="shared" si="87"/>
        <v>8</v>
      </c>
    </row>
    <row r="546" spans="1:19">
      <c r="A546" s="119"/>
      <c r="E546" s="98">
        <f t="shared" si="81"/>
        <v>545</v>
      </c>
      <c r="F546" s="99"/>
      <c r="K546" s="114">
        <f t="shared" si="88"/>
        <v>26.114718273573327</v>
      </c>
      <c r="L546" s="115">
        <f t="shared" si="89"/>
        <v>26.163718273573327</v>
      </c>
      <c r="M546" s="98">
        <f t="shared" si="82"/>
        <v>26.114218273573329</v>
      </c>
      <c r="N546" s="116">
        <f t="shared" si="83"/>
        <v>26.164218273573326</v>
      </c>
      <c r="O546" s="117">
        <f t="shared" si="84"/>
        <v>26.139218273573327</v>
      </c>
      <c r="P546" s="98">
        <f t="shared" si="85"/>
        <v>0</v>
      </c>
      <c r="Q546" s="118">
        <f t="shared" si="86"/>
        <v>0</v>
      </c>
      <c r="R546" s="98">
        <f t="shared" si="90"/>
        <v>8</v>
      </c>
      <c r="S546" s="119">
        <f t="shared" si="87"/>
        <v>8</v>
      </c>
    </row>
    <row r="547" spans="1:19">
      <c r="A547" s="119"/>
      <c r="E547" s="98">
        <f t="shared" si="81"/>
        <v>546</v>
      </c>
      <c r="F547" s="99"/>
      <c r="K547" s="114">
        <f t="shared" si="88"/>
        <v>26.164718273573328</v>
      </c>
      <c r="L547" s="115">
        <f t="shared" si="89"/>
        <v>26.213718273573328</v>
      </c>
      <c r="M547" s="98">
        <f t="shared" si="82"/>
        <v>26.164218273573329</v>
      </c>
      <c r="N547" s="116">
        <f t="shared" si="83"/>
        <v>26.214218273573326</v>
      </c>
      <c r="O547" s="117">
        <f t="shared" si="84"/>
        <v>26.189218273573328</v>
      </c>
      <c r="P547" s="98">
        <f t="shared" si="85"/>
        <v>0</v>
      </c>
      <c r="Q547" s="118">
        <f t="shared" si="86"/>
        <v>0</v>
      </c>
      <c r="R547" s="98">
        <f t="shared" si="90"/>
        <v>8</v>
      </c>
      <c r="S547" s="119">
        <f t="shared" si="87"/>
        <v>8</v>
      </c>
    </row>
    <row r="548" spans="1:19">
      <c r="A548" s="119"/>
      <c r="E548" s="98">
        <f t="shared" si="81"/>
        <v>547</v>
      </c>
      <c r="F548" s="99"/>
      <c r="K548" s="114">
        <f t="shared" si="88"/>
        <v>26.214718273573329</v>
      </c>
      <c r="L548" s="115">
        <f t="shared" si="89"/>
        <v>26.263718273573328</v>
      </c>
      <c r="M548" s="98">
        <f t="shared" si="82"/>
        <v>26.21421827357333</v>
      </c>
      <c r="N548" s="116">
        <f t="shared" si="83"/>
        <v>26.264218273573327</v>
      </c>
      <c r="O548" s="117">
        <f t="shared" si="84"/>
        <v>26.239218273573329</v>
      </c>
      <c r="P548" s="98">
        <f t="shared" si="85"/>
        <v>0</v>
      </c>
      <c r="Q548" s="118">
        <f t="shared" si="86"/>
        <v>0</v>
      </c>
      <c r="R548" s="98">
        <f t="shared" si="90"/>
        <v>8</v>
      </c>
      <c r="S548" s="119">
        <f t="shared" si="87"/>
        <v>8</v>
      </c>
    </row>
    <row r="549" spans="1:19">
      <c r="A549" s="119"/>
      <c r="E549" s="98">
        <f t="shared" si="81"/>
        <v>548</v>
      </c>
      <c r="F549" s="99"/>
      <c r="K549" s="114">
        <f t="shared" si="88"/>
        <v>26.26471827357333</v>
      </c>
      <c r="L549" s="115">
        <f t="shared" si="89"/>
        <v>26.313718273573329</v>
      </c>
      <c r="M549" s="98">
        <f t="shared" si="82"/>
        <v>26.264218273573331</v>
      </c>
      <c r="N549" s="116">
        <f t="shared" si="83"/>
        <v>26.314218273573328</v>
      </c>
      <c r="O549" s="117">
        <f t="shared" si="84"/>
        <v>26.289218273573329</v>
      </c>
      <c r="P549" s="98">
        <f t="shared" si="85"/>
        <v>0</v>
      </c>
      <c r="Q549" s="118">
        <f t="shared" si="86"/>
        <v>0</v>
      </c>
      <c r="R549" s="98">
        <f t="shared" si="90"/>
        <v>8</v>
      </c>
      <c r="S549" s="119">
        <f t="shared" si="87"/>
        <v>8</v>
      </c>
    </row>
    <row r="550" spans="1:19">
      <c r="A550" s="119"/>
      <c r="E550" s="98">
        <f t="shared" si="81"/>
        <v>549</v>
      </c>
      <c r="F550" s="99"/>
      <c r="K550" s="114">
        <f t="shared" si="88"/>
        <v>26.31471827357333</v>
      </c>
      <c r="L550" s="115">
        <f t="shared" si="89"/>
        <v>26.36371827357333</v>
      </c>
      <c r="M550" s="98">
        <f t="shared" si="82"/>
        <v>26.314218273573331</v>
      </c>
      <c r="N550" s="116">
        <f t="shared" si="83"/>
        <v>26.364218273573329</v>
      </c>
      <c r="O550" s="117">
        <f t="shared" si="84"/>
        <v>26.33921827357333</v>
      </c>
      <c r="P550" s="98">
        <f t="shared" si="85"/>
        <v>0</v>
      </c>
      <c r="Q550" s="118">
        <f t="shared" si="86"/>
        <v>0</v>
      </c>
      <c r="R550" s="98">
        <f t="shared" si="90"/>
        <v>8</v>
      </c>
      <c r="S550" s="119">
        <f t="shared" si="87"/>
        <v>8</v>
      </c>
    </row>
    <row r="551" spans="1:19">
      <c r="A551" s="119"/>
      <c r="E551" s="98">
        <f t="shared" si="81"/>
        <v>550</v>
      </c>
      <c r="F551" s="99"/>
      <c r="K551" s="114">
        <f t="shared" si="88"/>
        <v>26.364718273573331</v>
      </c>
      <c r="L551" s="115">
        <f t="shared" si="89"/>
        <v>26.41371827357333</v>
      </c>
      <c r="M551" s="98">
        <f t="shared" si="82"/>
        <v>26.364218273573332</v>
      </c>
      <c r="N551" s="116">
        <f t="shared" si="83"/>
        <v>26.414218273573329</v>
      </c>
      <c r="O551" s="117">
        <f t="shared" si="84"/>
        <v>26.389218273573331</v>
      </c>
      <c r="P551" s="98">
        <f t="shared" si="85"/>
        <v>0</v>
      </c>
      <c r="Q551" s="118">
        <f t="shared" si="86"/>
        <v>0</v>
      </c>
      <c r="R551" s="98">
        <f t="shared" si="90"/>
        <v>8</v>
      </c>
      <c r="S551" s="119">
        <f t="shared" si="87"/>
        <v>8</v>
      </c>
    </row>
    <row r="552" spans="1:19">
      <c r="A552" s="119"/>
      <c r="E552" s="98">
        <f t="shared" si="81"/>
        <v>551</v>
      </c>
      <c r="F552" s="99"/>
      <c r="K552" s="114">
        <f t="shared" si="88"/>
        <v>26.414718273573332</v>
      </c>
      <c r="L552" s="115">
        <f t="shared" si="89"/>
        <v>26.463718273573331</v>
      </c>
      <c r="M552" s="98">
        <f t="shared" si="82"/>
        <v>26.414218273573333</v>
      </c>
      <c r="N552" s="116">
        <f t="shared" si="83"/>
        <v>26.46421827357333</v>
      </c>
      <c r="O552" s="117">
        <f t="shared" si="84"/>
        <v>26.439218273573331</v>
      </c>
      <c r="P552" s="98">
        <f t="shared" si="85"/>
        <v>0</v>
      </c>
      <c r="Q552" s="118">
        <f t="shared" si="86"/>
        <v>0</v>
      </c>
      <c r="R552" s="98">
        <f t="shared" si="90"/>
        <v>8</v>
      </c>
      <c r="S552" s="119">
        <f t="shared" si="87"/>
        <v>8</v>
      </c>
    </row>
    <row r="553" spans="1:19">
      <c r="A553" s="119"/>
      <c r="E553" s="98">
        <f t="shared" si="81"/>
        <v>552</v>
      </c>
      <c r="F553" s="99"/>
      <c r="K553" s="114">
        <f t="shared" si="88"/>
        <v>26.464718273573332</v>
      </c>
      <c r="L553" s="115">
        <f t="shared" si="89"/>
        <v>26.513718273573332</v>
      </c>
      <c r="M553" s="98">
        <f t="shared" si="82"/>
        <v>26.464218273573334</v>
      </c>
      <c r="N553" s="116">
        <f t="shared" si="83"/>
        <v>26.514218273573331</v>
      </c>
      <c r="O553" s="117">
        <f t="shared" si="84"/>
        <v>26.489218273573332</v>
      </c>
      <c r="P553" s="98">
        <f t="shared" si="85"/>
        <v>0</v>
      </c>
      <c r="Q553" s="118">
        <f t="shared" si="86"/>
        <v>0</v>
      </c>
      <c r="R553" s="98">
        <f t="shared" si="90"/>
        <v>8</v>
      </c>
      <c r="S553" s="119">
        <f t="shared" si="87"/>
        <v>8</v>
      </c>
    </row>
    <row r="554" spans="1:19">
      <c r="A554" s="119"/>
      <c r="E554" s="98">
        <f t="shared" si="81"/>
        <v>553</v>
      </c>
      <c r="F554" s="99"/>
      <c r="K554" s="114">
        <f t="shared" si="88"/>
        <v>26.514718273573333</v>
      </c>
      <c r="L554" s="115">
        <f t="shared" si="89"/>
        <v>26.563718273573333</v>
      </c>
      <c r="M554" s="98">
        <f t="shared" si="82"/>
        <v>26.514218273573334</v>
      </c>
      <c r="N554" s="116">
        <f t="shared" si="83"/>
        <v>26.564218273573331</v>
      </c>
      <c r="O554" s="117">
        <f t="shared" si="84"/>
        <v>26.539218273573333</v>
      </c>
      <c r="P554" s="98">
        <f t="shared" si="85"/>
        <v>0</v>
      </c>
      <c r="Q554" s="118">
        <f t="shared" si="86"/>
        <v>0</v>
      </c>
      <c r="R554" s="98">
        <f t="shared" si="90"/>
        <v>8</v>
      </c>
      <c r="S554" s="119">
        <f t="shared" si="87"/>
        <v>8</v>
      </c>
    </row>
    <row r="555" spans="1:19">
      <c r="A555" s="119"/>
      <c r="E555" s="98">
        <f t="shared" si="81"/>
        <v>554</v>
      </c>
      <c r="F555" s="99"/>
      <c r="K555" s="114">
        <f t="shared" si="88"/>
        <v>26.564718273573334</v>
      </c>
      <c r="L555" s="115">
        <f t="shared" si="89"/>
        <v>26.613718273573333</v>
      </c>
      <c r="M555" s="98">
        <f t="shared" si="82"/>
        <v>26.564218273573335</v>
      </c>
      <c r="N555" s="116">
        <f t="shared" si="83"/>
        <v>26.614218273573332</v>
      </c>
      <c r="O555" s="117">
        <f t="shared" si="84"/>
        <v>26.589218273573334</v>
      </c>
      <c r="P555" s="98">
        <f t="shared" si="85"/>
        <v>0</v>
      </c>
      <c r="Q555" s="118">
        <f t="shared" si="86"/>
        <v>0</v>
      </c>
      <c r="R555" s="98">
        <f t="shared" si="90"/>
        <v>8</v>
      </c>
      <c r="S555" s="119">
        <f t="shared" si="87"/>
        <v>8</v>
      </c>
    </row>
    <row r="556" spans="1:19">
      <c r="A556" s="119"/>
      <c r="E556" s="98">
        <f t="shared" si="81"/>
        <v>555</v>
      </c>
      <c r="F556" s="99"/>
      <c r="K556" s="114">
        <f t="shared" si="88"/>
        <v>26.614718273573335</v>
      </c>
      <c r="L556" s="115">
        <f t="shared" si="89"/>
        <v>26.663718273573334</v>
      </c>
      <c r="M556" s="98">
        <f t="shared" si="82"/>
        <v>26.614218273573336</v>
      </c>
      <c r="N556" s="116">
        <f t="shared" si="83"/>
        <v>26.664218273573333</v>
      </c>
      <c r="O556" s="117">
        <f t="shared" si="84"/>
        <v>26.639218273573334</v>
      </c>
      <c r="P556" s="98">
        <f t="shared" si="85"/>
        <v>0</v>
      </c>
      <c r="Q556" s="118">
        <f t="shared" si="86"/>
        <v>0</v>
      </c>
      <c r="R556" s="98">
        <f t="shared" si="90"/>
        <v>8</v>
      </c>
      <c r="S556" s="119">
        <f t="shared" si="87"/>
        <v>8</v>
      </c>
    </row>
    <row r="557" spans="1:19">
      <c r="A557" s="119"/>
      <c r="E557" s="98">
        <f t="shared" si="81"/>
        <v>556</v>
      </c>
      <c r="F557" s="99"/>
      <c r="K557" s="114">
        <f t="shared" si="88"/>
        <v>26.664718273573335</v>
      </c>
      <c r="L557" s="115">
        <f t="shared" si="89"/>
        <v>26.713718273573335</v>
      </c>
      <c r="M557" s="98">
        <f t="shared" si="82"/>
        <v>26.664218273573336</v>
      </c>
      <c r="N557" s="116">
        <f t="shared" si="83"/>
        <v>26.714218273573334</v>
      </c>
      <c r="O557" s="117">
        <f t="shared" si="84"/>
        <v>26.689218273573335</v>
      </c>
      <c r="P557" s="98">
        <f t="shared" si="85"/>
        <v>0</v>
      </c>
      <c r="Q557" s="118">
        <f t="shared" si="86"/>
        <v>0</v>
      </c>
      <c r="R557" s="98">
        <f t="shared" si="90"/>
        <v>8</v>
      </c>
      <c r="S557" s="119">
        <f t="shared" si="87"/>
        <v>8</v>
      </c>
    </row>
    <row r="558" spans="1:19">
      <c r="A558" s="119"/>
      <c r="E558" s="98">
        <f t="shared" si="81"/>
        <v>557</v>
      </c>
      <c r="F558" s="99"/>
      <c r="K558" s="114">
        <f t="shared" si="88"/>
        <v>26.714718273573336</v>
      </c>
      <c r="L558" s="115">
        <f t="shared" si="89"/>
        <v>26.763718273573335</v>
      </c>
      <c r="M558" s="98">
        <f t="shared" si="82"/>
        <v>26.714218273573337</v>
      </c>
      <c r="N558" s="116">
        <f t="shared" si="83"/>
        <v>26.764218273573334</v>
      </c>
      <c r="O558" s="117">
        <f t="shared" si="84"/>
        <v>26.739218273573336</v>
      </c>
      <c r="P558" s="98">
        <f t="shared" si="85"/>
        <v>0</v>
      </c>
      <c r="Q558" s="118">
        <f t="shared" si="86"/>
        <v>0</v>
      </c>
      <c r="R558" s="98">
        <f t="shared" si="90"/>
        <v>8</v>
      </c>
      <c r="S558" s="119">
        <f t="shared" si="87"/>
        <v>8</v>
      </c>
    </row>
    <row r="559" spans="1:19">
      <c r="A559" s="119"/>
      <c r="E559" s="98">
        <f t="shared" si="81"/>
        <v>558</v>
      </c>
      <c r="F559" s="99"/>
      <c r="K559" s="114">
        <f t="shared" si="88"/>
        <v>26.764718273573337</v>
      </c>
      <c r="L559" s="115">
        <f t="shared" si="89"/>
        <v>26.813718273573336</v>
      </c>
      <c r="M559" s="98">
        <f t="shared" si="82"/>
        <v>26.764218273573338</v>
      </c>
      <c r="N559" s="116">
        <f t="shared" si="83"/>
        <v>26.814218273573335</v>
      </c>
      <c r="O559" s="117">
        <f t="shared" si="84"/>
        <v>26.789218273573336</v>
      </c>
      <c r="P559" s="98">
        <f t="shared" si="85"/>
        <v>0</v>
      </c>
      <c r="Q559" s="118">
        <f t="shared" si="86"/>
        <v>0</v>
      </c>
      <c r="R559" s="98">
        <f t="shared" si="90"/>
        <v>8</v>
      </c>
      <c r="S559" s="119">
        <f t="shared" si="87"/>
        <v>8</v>
      </c>
    </row>
    <row r="560" spans="1:19">
      <c r="A560" s="119"/>
      <c r="E560" s="98">
        <f t="shared" si="81"/>
        <v>559</v>
      </c>
      <c r="F560" s="99"/>
      <c r="K560" s="114">
        <f t="shared" si="88"/>
        <v>26.814718273573337</v>
      </c>
      <c r="L560" s="115">
        <f t="shared" si="89"/>
        <v>26.863718273573337</v>
      </c>
      <c r="M560" s="98">
        <f t="shared" si="82"/>
        <v>26.814218273573339</v>
      </c>
      <c r="N560" s="116">
        <f t="shared" si="83"/>
        <v>26.864218273573336</v>
      </c>
      <c r="O560" s="117">
        <f t="shared" si="84"/>
        <v>26.839218273573337</v>
      </c>
      <c r="P560" s="98">
        <f t="shared" si="85"/>
        <v>0</v>
      </c>
      <c r="Q560" s="118">
        <f t="shared" si="86"/>
        <v>0</v>
      </c>
      <c r="R560" s="98">
        <f t="shared" si="90"/>
        <v>8</v>
      </c>
      <c r="S560" s="119">
        <f t="shared" si="87"/>
        <v>8</v>
      </c>
    </row>
    <row r="561" spans="1:19">
      <c r="A561" s="119"/>
      <c r="E561" s="98">
        <f t="shared" si="81"/>
        <v>560</v>
      </c>
      <c r="F561" s="99"/>
      <c r="K561" s="114">
        <f t="shared" si="88"/>
        <v>26.864718273573338</v>
      </c>
      <c r="L561" s="115">
        <f t="shared" si="89"/>
        <v>26.913718273573338</v>
      </c>
      <c r="M561" s="98">
        <f t="shared" si="82"/>
        <v>26.864218273573339</v>
      </c>
      <c r="N561" s="116">
        <f t="shared" si="83"/>
        <v>26.914218273573336</v>
      </c>
      <c r="O561" s="117">
        <f t="shared" si="84"/>
        <v>26.889218273573338</v>
      </c>
      <c r="P561" s="98">
        <f t="shared" si="85"/>
        <v>0</v>
      </c>
      <c r="Q561" s="118">
        <f t="shared" si="86"/>
        <v>0</v>
      </c>
      <c r="R561" s="98">
        <f t="shared" si="90"/>
        <v>8</v>
      </c>
      <c r="S561" s="119">
        <f t="shared" si="87"/>
        <v>8</v>
      </c>
    </row>
    <row r="562" spans="1:19">
      <c r="A562" s="119"/>
      <c r="E562" s="98">
        <f t="shared" si="81"/>
        <v>561</v>
      </c>
      <c r="F562" s="99"/>
      <c r="K562" s="114">
        <f t="shared" si="88"/>
        <v>26.914718273573339</v>
      </c>
      <c r="L562" s="115">
        <f t="shared" si="89"/>
        <v>26.963718273573338</v>
      </c>
      <c r="M562" s="98">
        <f t="shared" si="82"/>
        <v>26.91421827357334</v>
      </c>
      <c r="N562" s="116">
        <f t="shared" si="83"/>
        <v>26.964218273573337</v>
      </c>
      <c r="O562" s="117">
        <f t="shared" si="84"/>
        <v>26.939218273573339</v>
      </c>
      <c r="P562" s="98">
        <f t="shared" si="85"/>
        <v>0</v>
      </c>
      <c r="Q562" s="118">
        <f t="shared" si="86"/>
        <v>0</v>
      </c>
      <c r="R562" s="98">
        <f t="shared" si="90"/>
        <v>8</v>
      </c>
      <c r="S562" s="119">
        <f t="shared" si="87"/>
        <v>8</v>
      </c>
    </row>
    <row r="563" spans="1:19">
      <c r="A563" s="119"/>
      <c r="E563" s="98">
        <f t="shared" si="81"/>
        <v>562</v>
      </c>
      <c r="F563" s="99"/>
      <c r="K563" s="114">
        <f t="shared" si="88"/>
        <v>26.96471827357334</v>
      </c>
      <c r="L563" s="115">
        <f t="shared" si="89"/>
        <v>27.013718273573339</v>
      </c>
      <c r="M563" s="98">
        <f t="shared" si="82"/>
        <v>26.964218273573341</v>
      </c>
      <c r="N563" s="116">
        <f t="shared" si="83"/>
        <v>27.014218273573338</v>
      </c>
      <c r="O563" s="117">
        <f t="shared" si="84"/>
        <v>26.989218273573339</v>
      </c>
      <c r="P563" s="98">
        <f t="shared" si="85"/>
        <v>0</v>
      </c>
      <c r="Q563" s="118">
        <f t="shared" si="86"/>
        <v>0</v>
      </c>
      <c r="R563" s="98">
        <f t="shared" si="90"/>
        <v>8</v>
      </c>
      <c r="S563" s="119">
        <f t="shared" si="87"/>
        <v>8</v>
      </c>
    </row>
    <row r="564" spans="1:19">
      <c r="A564" s="119"/>
      <c r="E564" s="98">
        <f t="shared" si="81"/>
        <v>563</v>
      </c>
      <c r="F564" s="99"/>
      <c r="K564" s="114">
        <f t="shared" si="88"/>
        <v>27.01471827357334</v>
      </c>
      <c r="L564" s="115">
        <f t="shared" si="89"/>
        <v>27.06371827357334</v>
      </c>
      <c r="M564" s="98">
        <f t="shared" si="82"/>
        <v>27.014218273573341</v>
      </c>
      <c r="N564" s="116">
        <f t="shared" si="83"/>
        <v>27.064218273573339</v>
      </c>
      <c r="O564" s="117">
        <f t="shared" si="84"/>
        <v>27.03921827357334</v>
      </c>
      <c r="P564" s="98">
        <f t="shared" si="85"/>
        <v>0</v>
      </c>
      <c r="Q564" s="118">
        <f t="shared" si="86"/>
        <v>0</v>
      </c>
      <c r="R564" s="98">
        <f t="shared" si="90"/>
        <v>8</v>
      </c>
      <c r="S564" s="119">
        <f t="shared" si="87"/>
        <v>8</v>
      </c>
    </row>
    <row r="565" spans="1:19">
      <c r="A565" s="119"/>
      <c r="E565" s="98">
        <f t="shared" si="81"/>
        <v>564</v>
      </c>
      <c r="F565" s="99"/>
      <c r="K565" s="114">
        <f t="shared" si="88"/>
        <v>27.064718273573341</v>
      </c>
      <c r="L565" s="115">
        <f t="shared" si="89"/>
        <v>27.11371827357334</v>
      </c>
      <c r="M565" s="98">
        <f t="shared" si="82"/>
        <v>27.064218273573342</v>
      </c>
      <c r="N565" s="116">
        <f t="shared" si="83"/>
        <v>27.114218273573339</v>
      </c>
      <c r="O565" s="117">
        <f t="shared" si="84"/>
        <v>27.089218273573341</v>
      </c>
      <c r="P565" s="98">
        <f t="shared" si="85"/>
        <v>0</v>
      </c>
      <c r="Q565" s="118">
        <f t="shared" si="86"/>
        <v>0</v>
      </c>
      <c r="R565" s="98">
        <f t="shared" si="90"/>
        <v>8</v>
      </c>
      <c r="S565" s="119">
        <f t="shared" si="87"/>
        <v>8</v>
      </c>
    </row>
    <row r="566" spans="1:19">
      <c r="A566" s="119"/>
      <c r="E566" s="98">
        <f t="shared" si="81"/>
        <v>565</v>
      </c>
      <c r="F566" s="99"/>
      <c r="K566" s="114">
        <f t="shared" si="88"/>
        <v>27.114718273573342</v>
      </c>
      <c r="L566" s="115">
        <f t="shared" si="89"/>
        <v>27.163718273573341</v>
      </c>
      <c r="M566" s="98">
        <f t="shared" si="82"/>
        <v>27.114218273573343</v>
      </c>
      <c r="N566" s="116">
        <f t="shared" si="83"/>
        <v>27.16421827357334</v>
      </c>
      <c r="O566" s="117">
        <f t="shared" si="84"/>
        <v>27.139218273573341</v>
      </c>
      <c r="P566" s="98">
        <f t="shared" si="85"/>
        <v>0</v>
      </c>
      <c r="Q566" s="118">
        <f t="shared" si="86"/>
        <v>0</v>
      </c>
      <c r="R566" s="98">
        <f t="shared" si="90"/>
        <v>8</v>
      </c>
      <c r="S566" s="119">
        <f t="shared" si="87"/>
        <v>8</v>
      </c>
    </row>
    <row r="567" spans="1:19">
      <c r="A567" s="119"/>
      <c r="E567" s="98">
        <f t="shared" si="81"/>
        <v>566</v>
      </c>
      <c r="F567" s="99"/>
      <c r="K567" s="114">
        <f t="shared" si="88"/>
        <v>27.164718273573342</v>
      </c>
      <c r="L567" s="115">
        <f t="shared" si="89"/>
        <v>27.213718273573342</v>
      </c>
      <c r="M567" s="98">
        <f t="shared" si="82"/>
        <v>27.164218273573344</v>
      </c>
      <c r="N567" s="116">
        <f t="shared" si="83"/>
        <v>27.214218273573341</v>
      </c>
      <c r="O567" s="117">
        <f t="shared" si="84"/>
        <v>27.189218273573342</v>
      </c>
      <c r="P567" s="98">
        <f t="shared" si="85"/>
        <v>0</v>
      </c>
      <c r="Q567" s="118">
        <f t="shared" si="86"/>
        <v>0</v>
      </c>
      <c r="R567" s="98">
        <f t="shared" si="90"/>
        <v>8</v>
      </c>
      <c r="S567" s="119">
        <f t="shared" si="87"/>
        <v>8</v>
      </c>
    </row>
    <row r="568" spans="1:19">
      <c r="A568" s="119"/>
      <c r="E568" s="98">
        <f t="shared" si="81"/>
        <v>567</v>
      </c>
      <c r="F568" s="99"/>
      <c r="K568" s="114">
        <f t="shared" si="88"/>
        <v>27.214718273573343</v>
      </c>
      <c r="L568" s="115">
        <f t="shared" si="89"/>
        <v>27.263718273573343</v>
      </c>
      <c r="M568" s="98">
        <f t="shared" si="82"/>
        <v>27.214218273573344</v>
      </c>
      <c r="N568" s="116">
        <f t="shared" si="83"/>
        <v>27.264218273573341</v>
      </c>
      <c r="O568" s="117">
        <f t="shared" si="84"/>
        <v>27.239218273573343</v>
      </c>
      <c r="P568" s="98">
        <f t="shared" si="85"/>
        <v>0</v>
      </c>
      <c r="Q568" s="118">
        <f t="shared" si="86"/>
        <v>0</v>
      </c>
      <c r="R568" s="98">
        <f t="shared" si="90"/>
        <v>8</v>
      </c>
      <c r="S568" s="119">
        <f t="shared" si="87"/>
        <v>8</v>
      </c>
    </row>
    <row r="569" spans="1:19">
      <c r="A569" s="119"/>
      <c r="E569" s="98">
        <f t="shared" si="81"/>
        <v>568</v>
      </c>
      <c r="F569" s="99"/>
      <c r="K569" s="114">
        <f t="shared" si="88"/>
        <v>27.264718273573344</v>
      </c>
      <c r="L569" s="115">
        <f t="shared" si="89"/>
        <v>27.313718273573343</v>
      </c>
      <c r="M569" s="98">
        <f t="shared" si="82"/>
        <v>27.264218273573345</v>
      </c>
      <c r="N569" s="116">
        <f t="shared" si="83"/>
        <v>27.314218273573342</v>
      </c>
      <c r="O569" s="117">
        <f t="shared" si="84"/>
        <v>27.289218273573344</v>
      </c>
      <c r="P569" s="98">
        <f t="shared" si="85"/>
        <v>0</v>
      </c>
      <c r="Q569" s="118">
        <f t="shared" si="86"/>
        <v>0</v>
      </c>
      <c r="R569" s="98">
        <f t="shared" si="90"/>
        <v>8</v>
      </c>
      <c r="S569" s="119">
        <f t="shared" si="87"/>
        <v>8</v>
      </c>
    </row>
    <row r="570" spans="1:19">
      <c r="A570" s="119"/>
      <c r="E570" s="98">
        <f t="shared" si="81"/>
        <v>569</v>
      </c>
      <c r="F570" s="99"/>
      <c r="K570" s="114">
        <f t="shared" si="88"/>
        <v>27.314718273573344</v>
      </c>
      <c r="L570" s="115">
        <f t="shared" si="89"/>
        <v>27.363718273573344</v>
      </c>
      <c r="M570" s="98">
        <f t="shared" si="82"/>
        <v>27.314218273573346</v>
      </c>
      <c r="N570" s="116">
        <f t="shared" si="83"/>
        <v>27.364218273573343</v>
      </c>
      <c r="O570" s="117">
        <f t="shared" si="84"/>
        <v>27.339218273573344</v>
      </c>
      <c r="P570" s="98">
        <f t="shared" si="85"/>
        <v>0</v>
      </c>
      <c r="Q570" s="118">
        <f t="shared" si="86"/>
        <v>0</v>
      </c>
      <c r="R570" s="98">
        <f t="shared" si="90"/>
        <v>8</v>
      </c>
      <c r="S570" s="119">
        <f t="shared" si="87"/>
        <v>8</v>
      </c>
    </row>
    <row r="571" spans="1:19">
      <c r="A571" s="119"/>
      <c r="E571" s="98">
        <f t="shared" si="81"/>
        <v>570</v>
      </c>
      <c r="F571" s="99"/>
      <c r="K571" s="114">
        <f t="shared" si="88"/>
        <v>27.364718273573345</v>
      </c>
      <c r="L571" s="115">
        <f t="shared" si="89"/>
        <v>27.413718273573345</v>
      </c>
      <c r="M571" s="98">
        <f t="shared" si="82"/>
        <v>27.364218273573346</v>
      </c>
      <c r="N571" s="116">
        <f t="shared" si="83"/>
        <v>27.414218273573344</v>
      </c>
      <c r="O571" s="117">
        <f t="shared" si="84"/>
        <v>27.389218273573345</v>
      </c>
      <c r="P571" s="98">
        <f t="shared" si="85"/>
        <v>0</v>
      </c>
      <c r="Q571" s="118">
        <f t="shared" si="86"/>
        <v>0</v>
      </c>
      <c r="R571" s="98">
        <f t="shared" si="90"/>
        <v>8</v>
      </c>
      <c r="S571" s="119">
        <f t="shared" si="87"/>
        <v>8</v>
      </c>
    </row>
    <row r="572" spans="1:19">
      <c r="A572" s="119"/>
      <c r="E572" s="98">
        <f t="shared" si="81"/>
        <v>571</v>
      </c>
      <c r="F572" s="99"/>
      <c r="K572" s="114">
        <f t="shared" si="88"/>
        <v>27.414718273573346</v>
      </c>
      <c r="L572" s="115">
        <f t="shared" si="89"/>
        <v>27.463718273573345</v>
      </c>
      <c r="M572" s="98">
        <f t="shared" si="82"/>
        <v>27.414218273573347</v>
      </c>
      <c r="N572" s="116">
        <f t="shared" si="83"/>
        <v>27.464218273573344</v>
      </c>
      <c r="O572" s="117">
        <f t="shared" si="84"/>
        <v>27.439218273573346</v>
      </c>
      <c r="P572" s="98">
        <f t="shared" si="85"/>
        <v>0</v>
      </c>
      <c r="Q572" s="118">
        <f t="shared" si="86"/>
        <v>0</v>
      </c>
      <c r="R572" s="98">
        <f t="shared" si="90"/>
        <v>8</v>
      </c>
      <c r="S572" s="119">
        <f t="shared" si="87"/>
        <v>8</v>
      </c>
    </row>
    <row r="573" spans="1:19">
      <c r="A573" s="119"/>
      <c r="E573" s="98">
        <f t="shared" si="81"/>
        <v>572</v>
      </c>
      <c r="F573" s="99"/>
      <c r="K573" s="114">
        <f t="shared" si="88"/>
        <v>27.464718273573347</v>
      </c>
      <c r="L573" s="115">
        <f t="shared" si="89"/>
        <v>27.513718273573346</v>
      </c>
      <c r="M573" s="98">
        <f t="shared" si="82"/>
        <v>27.464218273573348</v>
      </c>
      <c r="N573" s="116">
        <f t="shared" si="83"/>
        <v>27.514218273573345</v>
      </c>
      <c r="O573" s="117">
        <f t="shared" si="84"/>
        <v>27.489218273573346</v>
      </c>
      <c r="P573" s="98">
        <f t="shared" si="85"/>
        <v>0</v>
      </c>
      <c r="Q573" s="118">
        <f t="shared" si="86"/>
        <v>0</v>
      </c>
      <c r="R573" s="98">
        <f t="shared" si="90"/>
        <v>8</v>
      </c>
      <c r="S573" s="119">
        <f t="shared" si="87"/>
        <v>8</v>
      </c>
    </row>
    <row r="574" spans="1:19">
      <c r="A574" s="119"/>
      <c r="E574" s="98">
        <f t="shared" si="81"/>
        <v>573</v>
      </c>
      <c r="F574" s="99"/>
      <c r="K574" s="114">
        <f t="shared" si="88"/>
        <v>27.514718273573347</v>
      </c>
      <c r="L574" s="115">
        <f t="shared" si="89"/>
        <v>27.563718273573347</v>
      </c>
      <c r="M574" s="98">
        <f t="shared" si="82"/>
        <v>27.514218273573348</v>
      </c>
      <c r="N574" s="116">
        <f t="shared" si="83"/>
        <v>27.564218273573346</v>
      </c>
      <c r="O574" s="117">
        <f t="shared" si="84"/>
        <v>27.539218273573347</v>
      </c>
      <c r="P574" s="98">
        <f t="shared" si="85"/>
        <v>0</v>
      </c>
      <c r="Q574" s="118">
        <f t="shared" si="86"/>
        <v>0</v>
      </c>
      <c r="R574" s="98">
        <f t="shared" si="90"/>
        <v>8</v>
      </c>
      <c r="S574" s="119">
        <f t="shared" si="87"/>
        <v>8</v>
      </c>
    </row>
    <row r="575" spans="1:19">
      <c r="A575" s="119"/>
      <c r="E575" s="98">
        <f t="shared" si="81"/>
        <v>574</v>
      </c>
      <c r="F575" s="99"/>
      <c r="K575" s="114">
        <f t="shared" si="88"/>
        <v>27.564718273573348</v>
      </c>
      <c r="L575" s="115">
        <f t="shared" si="89"/>
        <v>27.613718273573348</v>
      </c>
      <c r="M575" s="98">
        <f t="shared" si="82"/>
        <v>27.564218273573349</v>
      </c>
      <c r="N575" s="116">
        <f t="shared" si="83"/>
        <v>27.614218273573346</v>
      </c>
      <c r="O575" s="117">
        <f t="shared" si="84"/>
        <v>27.589218273573348</v>
      </c>
      <c r="P575" s="98">
        <f t="shared" si="85"/>
        <v>0</v>
      </c>
      <c r="Q575" s="118">
        <f t="shared" si="86"/>
        <v>0</v>
      </c>
      <c r="R575" s="98">
        <f t="shared" si="90"/>
        <v>8</v>
      </c>
      <c r="S575" s="119">
        <f t="shared" si="87"/>
        <v>8</v>
      </c>
    </row>
    <row r="576" spans="1:19">
      <c r="A576" s="119"/>
      <c r="E576" s="98">
        <f t="shared" si="81"/>
        <v>575</v>
      </c>
      <c r="F576" s="99"/>
      <c r="K576" s="114">
        <f t="shared" si="88"/>
        <v>27.614718273573349</v>
      </c>
      <c r="L576" s="115">
        <f t="shared" si="89"/>
        <v>27.663718273573348</v>
      </c>
      <c r="M576" s="98">
        <f t="shared" si="82"/>
        <v>27.61421827357335</v>
      </c>
      <c r="N576" s="116">
        <f t="shared" si="83"/>
        <v>27.664218273573347</v>
      </c>
      <c r="O576" s="117">
        <f t="shared" si="84"/>
        <v>27.639218273573348</v>
      </c>
      <c r="P576" s="98">
        <f t="shared" si="85"/>
        <v>0</v>
      </c>
      <c r="Q576" s="118">
        <f t="shared" si="86"/>
        <v>0</v>
      </c>
      <c r="R576" s="98">
        <f t="shared" si="90"/>
        <v>8</v>
      </c>
      <c r="S576" s="119">
        <f t="shared" si="87"/>
        <v>8</v>
      </c>
    </row>
    <row r="577" spans="1:19">
      <c r="A577" s="119"/>
      <c r="E577" s="98">
        <f t="shared" si="81"/>
        <v>576</v>
      </c>
      <c r="F577" s="99"/>
      <c r="K577" s="114">
        <f t="shared" si="88"/>
        <v>27.664718273573349</v>
      </c>
      <c r="L577" s="115">
        <f t="shared" si="89"/>
        <v>27.713718273573349</v>
      </c>
      <c r="M577" s="98">
        <f t="shared" si="82"/>
        <v>27.664218273573351</v>
      </c>
      <c r="N577" s="116">
        <f t="shared" si="83"/>
        <v>27.714218273573348</v>
      </c>
      <c r="O577" s="117">
        <f t="shared" si="84"/>
        <v>27.689218273573349</v>
      </c>
      <c r="P577" s="98">
        <f t="shared" si="85"/>
        <v>0</v>
      </c>
      <c r="Q577" s="118">
        <f t="shared" si="86"/>
        <v>0</v>
      </c>
      <c r="R577" s="98">
        <f t="shared" si="90"/>
        <v>8</v>
      </c>
      <c r="S577" s="119">
        <f t="shared" si="87"/>
        <v>8</v>
      </c>
    </row>
    <row r="578" spans="1:19">
      <c r="A578" s="119"/>
      <c r="E578" s="98">
        <f t="shared" si="81"/>
        <v>577</v>
      </c>
      <c r="F578" s="99"/>
      <c r="K578" s="114">
        <f t="shared" si="88"/>
        <v>27.71471827357335</v>
      </c>
      <c r="L578" s="115">
        <f t="shared" si="89"/>
        <v>27.76371827357335</v>
      </c>
      <c r="M578" s="98">
        <f t="shared" si="82"/>
        <v>27.714218273573351</v>
      </c>
      <c r="N578" s="116">
        <f t="shared" si="83"/>
        <v>27.764218273573348</v>
      </c>
      <c r="O578" s="117">
        <f t="shared" si="84"/>
        <v>27.73921827357335</v>
      </c>
      <c r="P578" s="98">
        <f t="shared" si="85"/>
        <v>0</v>
      </c>
      <c r="Q578" s="118">
        <f t="shared" si="86"/>
        <v>0</v>
      </c>
      <c r="R578" s="98">
        <f t="shared" si="90"/>
        <v>8</v>
      </c>
      <c r="S578" s="119">
        <f t="shared" si="87"/>
        <v>8</v>
      </c>
    </row>
    <row r="579" spans="1:19">
      <c r="A579" s="119"/>
      <c r="E579" s="98">
        <f t="shared" si="81"/>
        <v>578</v>
      </c>
      <c r="F579" s="99"/>
      <c r="K579" s="114">
        <f t="shared" si="88"/>
        <v>27.764718273573351</v>
      </c>
      <c r="L579" s="115">
        <f t="shared" si="89"/>
        <v>27.81371827357335</v>
      </c>
      <c r="M579" s="98">
        <f t="shared" si="82"/>
        <v>27.764218273573352</v>
      </c>
      <c r="N579" s="116">
        <f t="shared" si="83"/>
        <v>27.814218273573349</v>
      </c>
      <c r="O579" s="117">
        <f t="shared" si="84"/>
        <v>27.789218273573351</v>
      </c>
      <c r="P579" s="98">
        <f t="shared" si="85"/>
        <v>0</v>
      </c>
      <c r="Q579" s="118">
        <f t="shared" si="86"/>
        <v>0</v>
      </c>
      <c r="R579" s="98">
        <f t="shared" si="90"/>
        <v>8</v>
      </c>
      <c r="S579" s="119">
        <f t="shared" si="87"/>
        <v>8</v>
      </c>
    </row>
    <row r="580" spans="1:19">
      <c r="A580" s="119"/>
      <c r="E580" s="98">
        <f t="shared" ref="E580:E643" si="91">E579+1</f>
        <v>579</v>
      </c>
      <c r="F580" s="99"/>
      <c r="K580" s="114">
        <f t="shared" si="88"/>
        <v>27.814718273573352</v>
      </c>
      <c r="L580" s="115">
        <f t="shared" si="89"/>
        <v>27.863718273573351</v>
      </c>
      <c r="M580" s="98">
        <f t="shared" si="82"/>
        <v>27.814218273573353</v>
      </c>
      <c r="N580" s="116">
        <f t="shared" si="83"/>
        <v>27.86421827357335</v>
      </c>
      <c r="O580" s="117">
        <f t="shared" si="84"/>
        <v>27.839218273573351</v>
      </c>
      <c r="P580" s="98">
        <f t="shared" si="85"/>
        <v>0</v>
      </c>
      <c r="Q580" s="118">
        <f t="shared" si="86"/>
        <v>0</v>
      </c>
      <c r="R580" s="98">
        <f t="shared" si="90"/>
        <v>8</v>
      </c>
      <c r="S580" s="119">
        <f t="shared" si="87"/>
        <v>8</v>
      </c>
    </row>
    <row r="581" spans="1:19">
      <c r="A581" s="119"/>
      <c r="E581" s="98">
        <f t="shared" si="91"/>
        <v>580</v>
      </c>
      <c r="F581" s="99"/>
      <c r="K581" s="114">
        <f t="shared" si="88"/>
        <v>27.864718273573352</v>
      </c>
      <c r="L581" s="115">
        <f t="shared" si="89"/>
        <v>27.913718273573352</v>
      </c>
      <c r="M581" s="98">
        <f t="shared" ref="M581:M644" si="92">K581-5*10^-(D$2+1)</f>
        <v>27.864218273573353</v>
      </c>
      <c r="N581" s="116">
        <f t="shared" ref="N581:N644" si="93">L581+5*10^-(D$2+1)</f>
        <v>27.914218273573351</v>
      </c>
      <c r="O581" s="117">
        <f t="shared" ref="O581:O644" si="94">AVERAGE(K581,L581)</f>
        <v>27.889218273573352</v>
      </c>
      <c r="P581" s="98">
        <f t="shared" ref="P581:P644" si="95">COUNTIFS(A$1:A$5000,"&gt;="&amp;M581,A$1:A$5000,"&lt;="&amp;N581)</f>
        <v>0</v>
      </c>
      <c r="Q581" s="118">
        <f t="shared" ref="Q581:Q644" si="96">P581/D$1</f>
        <v>0</v>
      </c>
      <c r="R581" s="98">
        <f t="shared" si="90"/>
        <v>8</v>
      </c>
      <c r="S581" s="119">
        <f t="shared" ref="S581:S644" si="97">COUNTIF(F$2:F$5000,"&lt;="&amp;M581)</f>
        <v>8</v>
      </c>
    </row>
    <row r="582" spans="1:19">
      <c r="A582" s="119"/>
      <c r="E582" s="98">
        <f t="shared" si="91"/>
        <v>581</v>
      </c>
      <c r="F582" s="99"/>
      <c r="K582" s="114">
        <f t="shared" ref="K582:K645" si="98">L581+10^(-$D$2)</f>
        <v>27.914718273573353</v>
      </c>
      <c r="L582" s="115">
        <f t="shared" ref="L582:L645" si="99">K582+$I$4-POWER(10,-$D$2)</f>
        <v>27.963718273573352</v>
      </c>
      <c r="M582" s="98">
        <f t="shared" si="92"/>
        <v>27.914218273573354</v>
      </c>
      <c r="N582" s="116">
        <f t="shared" si="93"/>
        <v>27.964218273573351</v>
      </c>
      <c r="O582" s="117">
        <f t="shared" si="94"/>
        <v>27.939218273573353</v>
      </c>
      <c r="P582" s="98">
        <f t="shared" si="95"/>
        <v>0</v>
      </c>
      <c r="Q582" s="118">
        <f t="shared" si="96"/>
        <v>0</v>
      </c>
      <c r="R582" s="98">
        <f t="shared" ref="R582:R645" si="100">+P582+R581</f>
        <v>8</v>
      </c>
      <c r="S582" s="119">
        <f t="shared" si="97"/>
        <v>8</v>
      </c>
    </row>
    <row r="583" spans="1:19">
      <c r="A583" s="119"/>
      <c r="E583" s="98">
        <f t="shared" si="91"/>
        <v>582</v>
      </c>
      <c r="F583" s="99"/>
      <c r="K583" s="114">
        <f t="shared" si="98"/>
        <v>27.964718273573354</v>
      </c>
      <c r="L583" s="115">
        <f t="shared" si="99"/>
        <v>28.013718273573353</v>
      </c>
      <c r="M583" s="98">
        <f t="shared" si="92"/>
        <v>27.964218273573355</v>
      </c>
      <c r="N583" s="116">
        <f t="shared" si="93"/>
        <v>28.014218273573352</v>
      </c>
      <c r="O583" s="117">
        <f t="shared" si="94"/>
        <v>27.989218273573353</v>
      </c>
      <c r="P583" s="98">
        <f t="shared" si="95"/>
        <v>0</v>
      </c>
      <c r="Q583" s="118">
        <f t="shared" si="96"/>
        <v>0</v>
      </c>
      <c r="R583" s="98">
        <f t="shared" si="100"/>
        <v>8</v>
      </c>
      <c r="S583" s="119">
        <f t="shared" si="97"/>
        <v>8</v>
      </c>
    </row>
    <row r="584" spans="1:19">
      <c r="A584" s="119"/>
      <c r="E584" s="98">
        <f t="shared" si="91"/>
        <v>583</v>
      </c>
      <c r="F584" s="99"/>
      <c r="K584" s="114">
        <f t="shared" si="98"/>
        <v>28.014718273573354</v>
      </c>
      <c r="L584" s="115">
        <f t="shared" si="99"/>
        <v>28.063718273573354</v>
      </c>
      <c r="M584" s="98">
        <f t="shared" si="92"/>
        <v>28.014218273573356</v>
      </c>
      <c r="N584" s="116">
        <f t="shared" si="93"/>
        <v>28.064218273573353</v>
      </c>
      <c r="O584" s="117">
        <f t="shared" si="94"/>
        <v>28.039218273573354</v>
      </c>
      <c r="P584" s="98">
        <f t="shared" si="95"/>
        <v>0</v>
      </c>
      <c r="Q584" s="118">
        <f t="shared" si="96"/>
        <v>0</v>
      </c>
      <c r="R584" s="98">
        <f t="shared" si="100"/>
        <v>8</v>
      </c>
      <c r="S584" s="119">
        <f t="shared" si="97"/>
        <v>8</v>
      </c>
    </row>
    <row r="585" spans="1:19">
      <c r="A585" s="119"/>
      <c r="E585" s="98">
        <f t="shared" si="91"/>
        <v>584</v>
      </c>
      <c r="F585" s="99"/>
      <c r="K585" s="114">
        <f t="shared" si="98"/>
        <v>28.064718273573355</v>
      </c>
      <c r="L585" s="115">
        <f t="shared" si="99"/>
        <v>28.113718273573355</v>
      </c>
      <c r="M585" s="98">
        <f t="shared" si="92"/>
        <v>28.064218273573356</v>
      </c>
      <c r="N585" s="116">
        <f t="shared" si="93"/>
        <v>28.114218273573353</v>
      </c>
      <c r="O585" s="117">
        <f t="shared" si="94"/>
        <v>28.089218273573355</v>
      </c>
      <c r="P585" s="98">
        <f t="shared" si="95"/>
        <v>0</v>
      </c>
      <c r="Q585" s="118">
        <f t="shared" si="96"/>
        <v>0</v>
      </c>
      <c r="R585" s="98">
        <f t="shared" si="100"/>
        <v>8</v>
      </c>
      <c r="S585" s="119">
        <f t="shared" si="97"/>
        <v>8</v>
      </c>
    </row>
    <row r="586" spans="1:19">
      <c r="A586" s="119"/>
      <c r="E586" s="98">
        <f t="shared" si="91"/>
        <v>585</v>
      </c>
      <c r="F586" s="99"/>
      <c r="K586" s="114">
        <f t="shared" si="98"/>
        <v>28.114718273573356</v>
      </c>
      <c r="L586" s="115">
        <f t="shared" si="99"/>
        <v>28.163718273573355</v>
      </c>
      <c r="M586" s="98">
        <f t="shared" si="92"/>
        <v>28.114218273573357</v>
      </c>
      <c r="N586" s="116">
        <f t="shared" si="93"/>
        <v>28.164218273573354</v>
      </c>
      <c r="O586" s="117">
        <f t="shared" si="94"/>
        <v>28.139218273573356</v>
      </c>
      <c r="P586" s="98">
        <f t="shared" si="95"/>
        <v>0</v>
      </c>
      <c r="Q586" s="118">
        <f t="shared" si="96"/>
        <v>0</v>
      </c>
      <c r="R586" s="98">
        <f t="shared" si="100"/>
        <v>8</v>
      </c>
      <c r="S586" s="119">
        <f t="shared" si="97"/>
        <v>8</v>
      </c>
    </row>
    <row r="587" spans="1:19">
      <c r="A587" s="119"/>
      <c r="E587" s="98">
        <f t="shared" si="91"/>
        <v>586</v>
      </c>
      <c r="F587" s="99"/>
      <c r="K587" s="114">
        <f t="shared" si="98"/>
        <v>28.164718273573357</v>
      </c>
      <c r="L587" s="115">
        <f t="shared" si="99"/>
        <v>28.213718273573356</v>
      </c>
      <c r="M587" s="98">
        <f t="shared" si="92"/>
        <v>28.164218273573358</v>
      </c>
      <c r="N587" s="116">
        <f t="shared" si="93"/>
        <v>28.214218273573355</v>
      </c>
      <c r="O587" s="117">
        <f t="shared" si="94"/>
        <v>28.189218273573356</v>
      </c>
      <c r="P587" s="98">
        <f t="shared" si="95"/>
        <v>0</v>
      </c>
      <c r="Q587" s="118">
        <f t="shared" si="96"/>
        <v>0</v>
      </c>
      <c r="R587" s="98">
        <f t="shared" si="100"/>
        <v>8</v>
      </c>
      <c r="S587" s="119">
        <f t="shared" si="97"/>
        <v>8</v>
      </c>
    </row>
    <row r="588" spans="1:19">
      <c r="A588" s="119"/>
      <c r="E588" s="98">
        <f t="shared" si="91"/>
        <v>587</v>
      </c>
      <c r="F588" s="99"/>
      <c r="K588" s="114">
        <f t="shared" si="98"/>
        <v>28.214718273573357</v>
      </c>
      <c r="L588" s="115">
        <f t="shared" si="99"/>
        <v>28.263718273573357</v>
      </c>
      <c r="M588" s="98">
        <f t="shared" si="92"/>
        <v>28.214218273573358</v>
      </c>
      <c r="N588" s="116">
        <f t="shared" si="93"/>
        <v>28.264218273573356</v>
      </c>
      <c r="O588" s="117">
        <f t="shared" si="94"/>
        <v>28.239218273573357</v>
      </c>
      <c r="P588" s="98">
        <f t="shared" si="95"/>
        <v>0</v>
      </c>
      <c r="Q588" s="118">
        <f t="shared" si="96"/>
        <v>0</v>
      </c>
      <c r="R588" s="98">
        <f t="shared" si="100"/>
        <v>8</v>
      </c>
      <c r="S588" s="119">
        <f t="shared" si="97"/>
        <v>8</v>
      </c>
    </row>
    <row r="589" spans="1:19">
      <c r="A589" s="119"/>
      <c r="E589" s="98">
        <f t="shared" si="91"/>
        <v>588</v>
      </c>
      <c r="F589" s="99"/>
      <c r="K589" s="114">
        <f t="shared" si="98"/>
        <v>28.264718273573358</v>
      </c>
      <c r="L589" s="115">
        <f t="shared" si="99"/>
        <v>28.313718273573357</v>
      </c>
      <c r="M589" s="98">
        <f t="shared" si="92"/>
        <v>28.264218273573359</v>
      </c>
      <c r="N589" s="116">
        <f t="shared" si="93"/>
        <v>28.314218273573356</v>
      </c>
      <c r="O589" s="117">
        <f t="shared" si="94"/>
        <v>28.289218273573358</v>
      </c>
      <c r="P589" s="98">
        <f t="shared" si="95"/>
        <v>0</v>
      </c>
      <c r="Q589" s="118">
        <f t="shared" si="96"/>
        <v>0</v>
      </c>
      <c r="R589" s="98">
        <f t="shared" si="100"/>
        <v>8</v>
      </c>
      <c r="S589" s="119">
        <f t="shared" si="97"/>
        <v>8</v>
      </c>
    </row>
    <row r="590" spans="1:19">
      <c r="A590" s="119"/>
      <c r="E590" s="98">
        <f t="shared" si="91"/>
        <v>589</v>
      </c>
      <c r="F590" s="99"/>
      <c r="K590" s="114">
        <f t="shared" si="98"/>
        <v>28.314718273573359</v>
      </c>
      <c r="L590" s="115">
        <f t="shared" si="99"/>
        <v>28.363718273573358</v>
      </c>
      <c r="M590" s="98">
        <f t="shared" si="92"/>
        <v>28.31421827357336</v>
      </c>
      <c r="N590" s="116">
        <f t="shared" si="93"/>
        <v>28.364218273573357</v>
      </c>
      <c r="O590" s="117">
        <f t="shared" si="94"/>
        <v>28.339218273573358</v>
      </c>
      <c r="P590" s="98">
        <f t="shared" si="95"/>
        <v>0</v>
      </c>
      <c r="Q590" s="118">
        <f t="shared" si="96"/>
        <v>0</v>
      </c>
      <c r="R590" s="98">
        <f t="shared" si="100"/>
        <v>8</v>
      </c>
      <c r="S590" s="119">
        <f t="shared" si="97"/>
        <v>8</v>
      </c>
    </row>
    <row r="591" spans="1:19">
      <c r="A591" s="119"/>
      <c r="E591" s="98">
        <f t="shared" si="91"/>
        <v>590</v>
      </c>
      <c r="F591" s="99"/>
      <c r="K591" s="114">
        <f t="shared" si="98"/>
        <v>28.364718273573359</v>
      </c>
      <c r="L591" s="115">
        <f t="shared" si="99"/>
        <v>28.413718273573359</v>
      </c>
      <c r="M591" s="98">
        <f t="shared" si="92"/>
        <v>28.364218273573361</v>
      </c>
      <c r="N591" s="116">
        <f t="shared" si="93"/>
        <v>28.414218273573358</v>
      </c>
      <c r="O591" s="117">
        <f t="shared" si="94"/>
        <v>28.389218273573359</v>
      </c>
      <c r="P591" s="98">
        <f t="shared" si="95"/>
        <v>0</v>
      </c>
      <c r="Q591" s="118">
        <f t="shared" si="96"/>
        <v>0</v>
      </c>
      <c r="R591" s="98">
        <f t="shared" si="100"/>
        <v>8</v>
      </c>
      <c r="S591" s="119">
        <f t="shared" si="97"/>
        <v>8</v>
      </c>
    </row>
    <row r="592" spans="1:19">
      <c r="A592" s="119"/>
      <c r="E592" s="98">
        <f t="shared" si="91"/>
        <v>591</v>
      </c>
      <c r="F592" s="99"/>
      <c r="K592" s="114">
        <f t="shared" si="98"/>
        <v>28.41471827357336</v>
      </c>
      <c r="L592" s="115">
        <f t="shared" si="99"/>
        <v>28.46371827357336</v>
      </c>
      <c r="M592" s="98">
        <f t="shared" si="92"/>
        <v>28.414218273573361</v>
      </c>
      <c r="N592" s="116">
        <f t="shared" si="93"/>
        <v>28.464218273573358</v>
      </c>
      <c r="O592" s="117">
        <f t="shared" si="94"/>
        <v>28.43921827357336</v>
      </c>
      <c r="P592" s="98">
        <f t="shared" si="95"/>
        <v>0</v>
      </c>
      <c r="Q592" s="118">
        <f t="shared" si="96"/>
        <v>0</v>
      </c>
      <c r="R592" s="98">
        <f t="shared" si="100"/>
        <v>8</v>
      </c>
      <c r="S592" s="119">
        <f t="shared" si="97"/>
        <v>8</v>
      </c>
    </row>
    <row r="593" spans="1:19">
      <c r="A593" s="119"/>
      <c r="E593" s="98">
        <f t="shared" si="91"/>
        <v>592</v>
      </c>
      <c r="F593" s="99"/>
      <c r="K593" s="114">
        <f t="shared" si="98"/>
        <v>28.464718273573361</v>
      </c>
      <c r="L593" s="115">
        <f t="shared" si="99"/>
        <v>28.51371827357336</v>
      </c>
      <c r="M593" s="98">
        <f t="shared" si="92"/>
        <v>28.464218273573362</v>
      </c>
      <c r="N593" s="116">
        <f t="shared" si="93"/>
        <v>28.514218273573359</v>
      </c>
      <c r="O593" s="117">
        <f t="shared" si="94"/>
        <v>28.489218273573361</v>
      </c>
      <c r="P593" s="98">
        <f t="shared" si="95"/>
        <v>0</v>
      </c>
      <c r="Q593" s="118">
        <f t="shared" si="96"/>
        <v>0</v>
      </c>
      <c r="R593" s="98">
        <f t="shared" si="100"/>
        <v>8</v>
      </c>
      <c r="S593" s="119">
        <f t="shared" si="97"/>
        <v>8</v>
      </c>
    </row>
    <row r="594" spans="1:19">
      <c r="A594" s="119"/>
      <c r="E594" s="98">
        <f t="shared" si="91"/>
        <v>593</v>
      </c>
      <c r="F594" s="99"/>
      <c r="K594" s="114">
        <f t="shared" si="98"/>
        <v>28.514718273573362</v>
      </c>
      <c r="L594" s="115">
        <f t="shared" si="99"/>
        <v>28.563718273573361</v>
      </c>
      <c r="M594" s="98">
        <f t="shared" si="92"/>
        <v>28.514218273573363</v>
      </c>
      <c r="N594" s="116">
        <f t="shared" si="93"/>
        <v>28.56421827357336</v>
      </c>
      <c r="O594" s="117">
        <f t="shared" si="94"/>
        <v>28.539218273573361</v>
      </c>
      <c r="P594" s="98">
        <f t="shared" si="95"/>
        <v>0</v>
      </c>
      <c r="Q594" s="118">
        <f t="shared" si="96"/>
        <v>0</v>
      </c>
      <c r="R594" s="98">
        <f t="shared" si="100"/>
        <v>8</v>
      </c>
      <c r="S594" s="119">
        <f t="shared" si="97"/>
        <v>8</v>
      </c>
    </row>
    <row r="595" spans="1:19">
      <c r="A595" s="119"/>
      <c r="E595" s="98">
        <f t="shared" si="91"/>
        <v>594</v>
      </c>
      <c r="F595" s="99"/>
      <c r="K595" s="114">
        <f t="shared" si="98"/>
        <v>28.564718273573362</v>
      </c>
      <c r="L595" s="115">
        <f t="shared" si="99"/>
        <v>28.613718273573362</v>
      </c>
      <c r="M595" s="98">
        <f t="shared" si="92"/>
        <v>28.564218273573363</v>
      </c>
      <c r="N595" s="116">
        <f t="shared" si="93"/>
        <v>28.614218273573361</v>
      </c>
      <c r="O595" s="117">
        <f t="shared" si="94"/>
        <v>28.589218273573362</v>
      </c>
      <c r="P595" s="98">
        <f t="shared" si="95"/>
        <v>0</v>
      </c>
      <c r="Q595" s="118">
        <f t="shared" si="96"/>
        <v>0</v>
      </c>
      <c r="R595" s="98">
        <f t="shared" si="100"/>
        <v>8</v>
      </c>
      <c r="S595" s="119">
        <f t="shared" si="97"/>
        <v>8</v>
      </c>
    </row>
    <row r="596" spans="1:19">
      <c r="A596" s="119"/>
      <c r="E596" s="98">
        <f t="shared" si="91"/>
        <v>595</v>
      </c>
      <c r="F596" s="99"/>
      <c r="K596" s="114">
        <f t="shared" si="98"/>
        <v>28.614718273573363</v>
      </c>
      <c r="L596" s="115">
        <f t="shared" si="99"/>
        <v>28.663718273573362</v>
      </c>
      <c r="M596" s="98">
        <f t="shared" si="92"/>
        <v>28.614218273573364</v>
      </c>
      <c r="N596" s="116">
        <f t="shared" si="93"/>
        <v>28.664218273573361</v>
      </c>
      <c r="O596" s="117">
        <f t="shared" si="94"/>
        <v>28.639218273573363</v>
      </c>
      <c r="P596" s="98">
        <f t="shared" si="95"/>
        <v>0</v>
      </c>
      <c r="Q596" s="118">
        <f t="shared" si="96"/>
        <v>0</v>
      </c>
      <c r="R596" s="98">
        <f t="shared" si="100"/>
        <v>8</v>
      </c>
      <c r="S596" s="119">
        <f t="shared" si="97"/>
        <v>8</v>
      </c>
    </row>
    <row r="597" spans="1:19">
      <c r="A597" s="119"/>
      <c r="E597" s="98">
        <f t="shared" si="91"/>
        <v>596</v>
      </c>
      <c r="F597" s="99"/>
      <c r="K597" s="114">
        <f t="shared" si="98"/>
        <v>28.664718273573364</v>
      </c>
      <c r="L597" s="115">
        <f t="shared" si="99"/>
        <v>28.713718273573363</v>
      </c>
      <c r="M597" s="98">
        <f t="shared" si="92"/>
        <v>28.664218273573365</v>
      </c>
      <c r="N597" s="116">
        <f t="shared" si="93"/>
        <v>28.714218273573362</v>
      </c>
      <c r="O597" s="117">
        <f t="shared" si="94"/>
        <v>28.689218273573363</v>
      </c>
      <c r="P597" s="98">
        <f t="shared" si="95"/>
        <v>0</v>
      </c>
      <c r="Q597" s="118">
        <f t="shared" si="96"/>
        <v>0</v>
      </c>
      <c r="R597" s="98">
        <f t="shared" si="100"/>
        <v>8</v>
      </c>
      <c r="S597" s="119">
        <f t="shared" si="97"/>
        <v>8</v>
      </c>
    </row>
    <row r="598" spans="1:19">
      <c r="A598" s="119"/>
      <c r="E598" s="98">
        <f t="shared" si="91"/>
        <v>597</v>
      </c>
      <c r="F598" s="99"/>
      <c r="K598" s="114">
        <f t="shared" si="98"/>
        <v>28.714718273573364</v>
      </c>
      <c r="L598" s="115">
        <f t="shared" si="99"/>
        <v>28.763718273573364</v>
      </c>
      <c r="M598" s="98">
        <f t="shared" si="92"/>
        <v>28.714218273573366</v>
      </c>
      <c r="N598" s="116">
        <f t="shared" si="93"/>
        <v>28.764218273573363</v>
      </c>
      <c r="O598" s="117">
        <f t="shared" si="94"/>
        <v>28.739218273573364</v>
      </c>
      <c r="P598" s="98">
        <f t="shared" si="95"/>
        <v>0</v>
      </c>
      <c r="Q598" s="118">
        <f t="shared" si="96"/>
        <v>0</v>
      </c>
      <c r="R598" s="98">
        <f t="shared" si="100"/>
        <v>8</v>
      </c>
      <c r="S598" s="119">
        <f t="shared" si="97"/>
        <v>8</v>
      </c>
    </row>
    <row r="599" spans="1:19">
      <c r="A599" s="119"/>
      <c r="E599" s="98">
        <f t="shared" si="91"/>
        <v>598</v>
      </c>
      <c r="F599" s="99"/>
      <c r="K599" s="114">
        <f t="shared" si="98"/>
        <v>28.764718273573365</v>
      </c>
      <c r="L599" s="115">
        <f t="shared" si="99"/>
        <v>28.813718273573365</v>
      </c>
      <c r="M599" s="98">
        <f t="shared" si="92"/>
        <v>28.764218273573366</v>
      </c>
      <c r="N599" s="116">
        <f t="shared" si="93"/>
        <v>28.814218273573363</v>
      </c>
      <c r="O599" s="117">
        <f t="shared" si="94"/>
        <v>28.789218273573365</v>
      </c>
      <c r="P599" s="98">
        <f t="shared" si="95"/>
        <v>0</v>
      </c>
      <c r="Q599" s="118">
        <f t="shared" si="96"/>
        <v>0</v>
      </c>
      <c r="R599" s="98">
        <f t="shared" si="100"/>
        <v>8</v>
      </c>
      <c r="S599" s="119">
        <f t="shared" si="97"/>
        <v>8</v>
      </c>
    </row>
    <row r="600" spans="1:19">
      <c r="A600" s="119"/>
      <c r="E600" s="98">
        <f t="shared" si="91"/>
        <v>599</v>
      </c>
      <c r="F600" s="99"/>
      <c r="K600" s="114">
        <f t="shared" si="98"/>
        <v>28.814718273573366</v>
      </c>
      <c r="L600" s="115">
        <f t="shared" si="99"/>
        <v>28.863718273573365</v>
      </c>
      <c r="M600" s="98">
        <f t="shared" si="92"/>
        <v>28.814218273573367</v>
      </c>
      <c r="N600" s="116">
        <f t="shared" si="93"/>
        <v>28.864218273573364</v>
      </c>
      <c r="O600" s="117">
        <f t="shared" si="94"/>
        <v>28.839218273573366</v>
      </c>
      <c r="P600" s="98">
        <f t="shared" si="95"/>
        <v>0</v>
      </c>
      <c r="Q600" s="118">
        <f t="shared" si="96"/>
        <v>0</v>
      </c>
      <c r="R600" s="98">
        <f t="shared" si="100"/>
        <v>8</v>
      </c>
      <c r="S600" s="119">
        <f t="shared" si="97"/>
        <v>8</v>
      </c>
    </row>
    <row r="601" spans="1:19">
      <c r="A601" s="119"/>
      <c r="E601" s="98">
        <f t="shared" si="91"/>
        <v>600</v>
      </c>
      <c r="F601" s="99"/>
      <c r="K601" s="114">
        <f t="shared" si="98"/>
        <v>28.864718273573367</v>
      </c>
      <c r="L601" s="115">
        <f t="shared" si="99"/>
        <v>28.913718273573366</v>
      </c>
      <c r="M601" s="98">
        <f t="shared" si="92"/>
        <v>28.864218273573368</v>
      </c>
      <c r="N601" s="116">
        <f t="shared" si="93"/>
        <v>28.914218273573365</v>
      </c>
      <c r="O601" s="117">
        <f t="shared" si="94"/>
        <v>28.889218273573366</v>
      </c>
      <c r="P601" s="98">
        <f t="shared" si="95"/>
        <v>0</v>
      </c>
      <c r="Q601" s="118">
        <f t="shared" si="96"/>
        <v>0</v>
      </c>
      <c r="R601" s="98">
        <f t="shared" si="100"/>
        <v>8</v>
      </c>
      <c r="S601" s="119">
        <f t="shared" si="97"/>
        <v>8</v>
      </c>
    </row>
    <row r="602" spans="1:19">
      <c r="A602" s="119"/>
      <c r="E602" s="98">
        <f t="shared" si="91"/>
        <v>601</v>
      </c>
      <c r="F602" s="99"/>
      <c r="K602" s="114">
        <f t="shared" si="98"/>
        <v>28.914718273573367</v>
      </c>
      <c r="L602" s="115">
        <f t="shared" si="99"/>
        <v>28.963718273573367</v>
      </c>
      <c r="M602" s="98">
        <f t="shared" si="92"/>
        <v>28.914218273573368</v>
      </c>
      <c r="N602" s="116">
        <f t="shared" si="93"/>
        <v>28.964218273573366</v>
      </c>
      <c r="O602" s="117">
        <f t="shared" si="94"/>
        <v>28.939218273573367</v>
      </c>
      <c r="P602" s="98">
        <f t="shared" si="95"/>
        <v>0</v>
      </c>
      <c r="Q602" s="118">
        <f t="shared" si="96"/>
        <v>0</v>
      </c>
      <c r="R602" s="98">
        <f t="shared" si="100"/>
        <v>8</v>
      </c>
      <c r="S602" s="119">
        <f t="shared" si="97"/>
        <v>8</v>
      </c>
    </row>
    <row r="603" spans="1:19">
      <c r="A603" s="119"/>
      <c r="E603" s="98">
        <f t="shared" si="91"/>
        <v>602</v>
      </c>
      <c r="F603" s="99"/>
      <c r="K603" s="114">
        <f t="shared" si="98"/>
        <v>28.964718273573368</v>
      </c>
      <c r="L603" s="115">
        <f t="shared" si="99"/>
        <v>29.013718273573367</v>
      </c>
      <c r="M603" s="98">
        <f t="shared" si="92"/>
        <v>28.964218273573369</v>
      </c>
      <c r="N603" s="116">
        <f t="shared" si="93"/>
        <v>29.014218273573366</v>
      </c>
      <c r="O603" s="117">
        <f t="shared" si="94"/>
        <v>28.989218273573368</v>
      </c>
      <c r="P603" s="98">
        <f t="shared" si="95"/>
        <v>0</v>
      </c>
      <c r="Q603" s="118">
        <f t="shared" si="96"/>
        <v>0</v>
      </c>
      <c r="R603" s="98">
        <f t="shared" si="100"/>
        <v>8</v>
      </c>
      <c r="S603" s="119">
        <f t="shared" si="97"/>
        <v>8</v>
      </c>
    </row>
    <row r="604" spans="1:19">
      <c r="A604" s="119"/>
      <c r="E604" s="98">
        <f t="shared" si="91"/>
        <v>603</v>
      </c>
      <c r="F604" s="99"/>
      <c r="K604" s="114">
        <f t="shared" si="98"/>
        <v>29.014718273573369</v>
      </c>
      <c r="L604" s="115">
        <f t="shared" si="99"/>
        <v>29.063718273573368</v>
      </c>
      <c r="M604" s="98">
        <f t="shared" si="92"/>
        <v>29.01421827357337</v>
      </c>
      <c r="N604" s="116">
        <f t="shared" si="93"/>
        <v>29.064218273573367</v>
      </c>
      <c r="O604" s="117">
        <f t="shared" si="94"/>
        <v>29.039218273573368</v>
      </c>
      <c r="P604" s="98">
        <f t="shared" si="95"/>
        <v>0</v>
      </c>
      <c r="Q604" s="118">
        <f t="shared" si="96"/>
        <v>0</v>
      </c>
      <c r="R604" s="98">
        <f t="shared" si="100"/>
        <v>8</v>
      </c>
      <c r="S604" s="119">
        <f t="shared" si="97"/>
        <v>8</v>
      </c>
    </row>
    <row r="605" spans="1:19">
      <c r="A605" s="119"/>
      <c r="E605" s="98">
        <f t="shared" si="91"/>
        <v>604</v>
      </c>
      <c r="F605" s="99"/>
      <c r="K605" s="114">
        <f t="shared" si="98"/>
        <v>29.064718273573369</v>
      </c>
      <c r="L605" s="115">
        <f t="shared" si="99"/>
        <v>29.113718273573369</v>
      </c>
      <c r="M605" s="98">
        <f t="shared" si="92"/>
        <v>29.064218273573371</v>
      </c>
      <c r="N605" s="116">
        <f t="shared" si="93"/>
        <v>29.114218273573368</v>
      </c>
      <c r="O605" s="117">
        <f t="shared" si="94"/>
        <v>29.089218273573369</v>
      </c>
      <c r="P605" s="98">
        <f t="shared" si="95"/>
        <v>0</v>
      </c>
      <c r="Q605" s="118">
        <f t="shared" si="96"/>
        <v>0</v>
      </c>
      <c r="R605" s="98">
        <f t="shared" si="100"/>
        <v>8</v>
      </c>
      <c r="S605" s="119">
        <f t="shared" si="97"/>
        <v>8</v>
      </c>
    </row>
    <row r="606" spans="1:19">
      <c r="A606" s="119"/>
      <c r="E606" s="98">
        <f t="shared" si="91"/>
        <v>605</v>
      </c>
      <c r="F606" s="99"/>
      <c r="K606" s="114">
        <f t="shared" si="98"/>
        <v>29.11471827357337</v>
      </c>
      <c r="L606" s="115">
        <f t="shared" si="99"/>
        <v>29.16371827357337</v>
      </c>
      <c r="M606" s="98">
        <f t="shared" si="92"/>
        <v>29.114218273573371</v>
      </c>
      <c r="N606" s="116">
        <f t="shared" si="93"/>
        <v>29.164218273573368</v>
      </c>
      <c r="O606" s="117">
        <f t="shared" si="94"/>
        <v>29.13921827357337</v>
      </c>
      <c r="P606" s="98">
        <f t="shared" si="95"/>
        <v>0</v>
      </c>
      <c r="Q606" s="118">
        <f t="shared" si="96"/>
        <v>0</v>
      </c>
      <c r="R606" s="98">
        <f t="shared" si="100"/>
        <v>8</v>
      </c>
      <c r="S606" s="119">
        <f t="shared" si="97"/>
        <v>8</v>
      </c>
    </row>
    <row r="607" spans="1:19">
      <c r="A607" s="119"/>
      <c r="E607" s="98">
        <f t="shared" si="91"/>
        <v>606</v>
      </c>
      <c r="F607" s="99"/>
      <c r="K607" s="114">
        <f t="shared" si="98"/>
        <v>29.164718273573371</v>
      </c>
      <c r="L607" s="115">
        <f t="shared" si="99"/>
        <v>29.21371827357337</v>
      </c>
      <c r="M607" s="98">
        <f t="shared" si="92"/>
        <v>29.164218273573372</v>
      </c>
      <c r="N607" s="116">
        <f t="shared" si="93"/>
        <v>29.214218273573369</v>
      </c>
      <c r="O607" s="117">
        <f t="shared" si="94"/>
        <v>29.189218273573371</v>
      </c>
      <c r="P607" s="98">
        <f t="shared" si="95"/>
        <v>0</v>
      </c>
      <c r="Q607" s="118">
        <f t="shared" si="96"/>
        <v>0</v>
      </c>
      <c r="R607" s="98">
        <f t="shared" si="100"/>
        <v>8</v>
      </c>
      <c r="S607" s="119">
        <f t="shared" si="97"/>
        <v>8</v>
      </c>
    </row>
    <row r="608" spans="1:19">
      <c r="A608" s="119"/>
      <c r="E608" s="98">
        <f t="shared" si="91"/>
        <v>607</v>
      </c>
      <c r="F608" s="99"/>
      <c r="K608" s="114">
        <f t="shared" si="98"/>
        <v>29.214718273573371</v>
      </c>
      <c r="L608" s="115">
        <f t="shared" si="99"/>
        <v>29.263718273573371</v>
      </c>
      <c r="M608" s="98">
        <f t="shared" si="92"/>
        <v>29.214218273573373</v>
      </c>
      <c r="N608" s="116">
        <f t="shared" si="93"/>
        <v>29.26421827357337</v>
      </c>
      <c r="O608" s="117">
        <f t="shared" si="94"/>
        <v>29.239218273573371</v>
      </c>
      <c r="P608" s="98">
        <f t="shared" si="95"/>
        <v>0</v>
      </c>
      <c r="Q608" s="118">
        <f t="shared" si="96"/>
        <v>0</v>
      </c>
      <c r="R608" s="98">
        <f t="shared" si="100"/>
        <v>8</v>
      </c>
      <c r="S608" s="119">
        <f t="shared" si="97"/>
        <v>8</v>
      </c>
    </row>
    <row r="609" spans="1:19">
      <c r="A609" s="119"/>
      <c r="E609" s="98">
        <f t="shared" si="91"/>
        <v>608</v>
      </c>
      <c r="F609" s="99"/>
      <c r="K609" s="114">
        <f t="shared" si="98"/>
        <v>29.264718273573372</v>
      </c>
      <c r="L609" s="115">
        <f t="shared" si="99"/>
        <v>29.313718273573372</v>
      </c>
      <c r="M609" s="98">
        <f t="shared" si="92"/>
        <v>29.264218273573373</v>
      </c>
      <c r="N609" s="116">
        <f t="shared" si="93"/>
        <v>29.314218273573371</v>
      </c>
      <c r="O609" s="117">
        <f t="shared" si="94"/>
        <v>29.289218273573372</v>
      </c>
      <c r="P609" s="98">
        <f t="shared" si="95"/>
        <v>0</v>
      </c>
      <c r="Q609" s="118">
        <f t="shared" si="96"/>
        <v>0</v>
      </c>
      <c r="R609" s="98">
        <f t="shared" si="100"/>
        <v>8</v>
      </c>
      <c r="S609" s="119">
        <f t="shared" si="97"/>
        <v>8</v>
      </c>
    </row>
    <row r="610" spans="1:19">
      <c r="A610" s="119"/>
      <c r="E610" s="98">
        <f t="shared" si="91"/>
        <v>609</v>
      </c>
      <c r="F610" s="99"/>
      <c r="K610" s="114">
        <f t="shared" si="98"/>
        <v>29.314718273573373</v>
      </c>
      <c r="L610" s="115">
        <f t="shared" si="99"/>
        <v>29.363718273573372</v>
      </c>
      <c r="M610" s="98">
        <f t="shared" si="92"/>
        <v>29.314218273573374</v>
      </c>
      <c r="N610" s="116">
        <f t="shared" si="93"/>
        <v>29.364218273573371</v>
      </c>
      <c r="O610" s="117">
        <f t="shared" si="94"/>
        <v>29.339218273573373</v>
      </c>
      <c r="P610" s="98">
        <f t="shared" si="95"/>
        <v>0</v>
      </c>
      <c r="Q610" s="118">
        <f t="shared" si="96"/>
        <v>0</v>
      </c>
      <c r="R610" s="98">
        <f t="shared" si="100"/>
        <v>8</v>
      </c>
      <c r="S610" s="119">
        <f t="shared" si="97"/>
        <v>8</v>
      </c>
    </row>
    <row r="611" spans="1:19">
      <c r="A611" s="119"/>
      <c r="E611" s="98">
        <f t="shared" si="91"/>
        <v>610</v>
      </c>
      <c r="F611" s="99"/>
      <c r="K611" s="114">
        <f t="shared" si="98"/>
        <v>29.364718273573374</v>
      </c>
      <c r="L611" s="115">
        <f t="shared" si="99"/>
        <v>29.413718273573373</v>
      </c>
      <c r="M611" s="98">
        <f t="shared" si="92"/>
        <v>29.364218273573375</v>
      </c>
      <c r="N611" s="116">
        <f t="shared" si="93"/>
        <v>29.414218273573372</v>
      </c>
      <c r="O611" s="117">
        <f t="shared" si="94"/>
        <v>29.389218273573373</v>
      </c>
      <c r="P611" s="98">
        <f t="shared" si="95"/>
        <v>0</v>
      </c>
      <c r="Q611" s="118">
        <f t="shared" si="96"/>
        <v>0</v>
      </c>
      <c r="R611" s="98">
        <f t="shared" si="100"/>
        <v>8</v>
      </c>
      <c r="S611" s="119">
        <f t="shared" si="97"/>
        <v>8</v>
      </c>
    </row>
    <row r="612" spans="1:19">
      <c r="A612" s="119"/>
      <c r="E612" s="98">
        <f t="shared" si="91"/>
        <v>611</v>
      </c>
      <c r="F612" s="99"/>
      <c r="K612" s="114">
        <f t="shared" si="98"/>
        <v>29.414718273573374</v>
      </c>
      <c r="L612" s="115">
        <f t="shared" si="99"/>
        <v>29.463718273573374</v>
      </c>
      <c r="M612" s="98">
        <f t="shared" si="92"/>
        <v>29.414218273573375</v>
      </c>
      <c r="N612" s="116">
        <f t="shared" si="93"/>
        <v>29.464218273573373</v>
      </c>
      <c r="O612" s="117">
        <f t="shared" si="94"/>
        <v>29.439218273573374</v>
      </c>
      <c r="P612" s="98">
        <f t="shared" si="95"/>
        <v>0</v>
      </c>
      <c r="Q612" s="118">
        <f t="shared" si="96"/>
        <v>0</v>
      </c>
      <c r="R612" s="98">
        <f t="shared" si="100"/>
        <v>8</v>
      </c>
      <c r="S612" s="119">
        <f t="shared" si="97"/>
        <v>8</v>
      </c>
    </row>
    <row r="613" spans="1:19">
      <c r="A613" s="119"/>
      <c r="E613" s="98">
        <f t="shared" si="91"/>
        <v>612</v>
      </c>
      <c r="F613" s="99"/>
      <c r="K613" s="114">
        <f t="shared" si="98"/>
        <v>29.464718273573375</v>
      </c>
      <c r="L613" s="115">
        <f t="shared" si="99"/>
        <v>29.513718273573375</v>
      </c>
      <c r="M613" s="98">
        <f t="shared" si="92"/>
        <v>29.464218273573376</v>
      </c>
      <c r="N613" s="116">
        <f t="shared" si="93"/>
        <v>29.514218273573373</v>
      </c>
      <c r="O613" s="117">
        <f t="shared" si="94"/>
        <v>29.489218273573375</v>
      </c>
      <c r="P613" s="98">
        <f t="shared" si="95"/>
        <v>0</v>
      </c>
      <c r="Q613" s="118">
        <f t="shared" si="96"/>
        <v>0</v>
      </c>
      <c r="R613" s="98">
        <f t="shared" si="100"/>
        <v>8</v>
      </c>
      <c r="S613" s="119">
        <f t="shared" si="97"/>
        <v>8</v>
      </c>
    </row>
    <row r="614" spans="1:19">
      <c r="A614" s="119"/>
      <c r="E614" s="98">
        <f t="shared" si="91"/>
        <v>613</v>
      </c>
      <c r="F614" s="99"/>
      <c r="K614" s="114">
        <f t="shared" si="98"/>
        <v>29.514718273573376</v>
      </c>
      <c r="L614" s="115">
        <f t="shared" si="99"/>
        <v>29.563718273573375</v>
      </c>
      <c r="M614" s="98">
        <f t="shared" si="92"/>
        <v>29.514218273573377</v>
      </c>
      <c r="N614" s="116">
        <f t="shared" si="93"/>
        <v>29.564218273573374</v>
      </c>
      <c r="O614" s="117">
        <f t="shared" si="94"/>
        <v>29.539218273573375</v>
      </c>
      <c r="P614" s="98">
        <f t="shared" si="95"/>
        <v>0</v>
      </c>
      <c r="Q614" s="118">
        <f t="shared" si="96"/>
        <v>0</v>
      </c>
      <c r="R614" s="98">
        <f t="shared" si="100"/>
        <v>8</v>
      </c>
      <c r="S614" s="119">
        <f t="shared" si="97"/>
        <v>8</v>
      </c>
    </row>
    <row r="615" spans="1:19">
      <c r="A615" s="119"/>
      <c r="E615" s="98">
        <f t="shared" si="91"/>
        <v>614</v>
      </c>
      <c r="F615" s="99"/>
      <c r="K615" s="114">
        <f t="shared" si="98"/>
        <v>29.564718273573376</v>
      </c>
      <c r="L615" s="115">
        <f t="shared" si="99"/>
        <v>29.613718273573376</v>
      </c>
      <c r="M615" s="98">
        <f t="shared" si="92"/>
        <v>29.564218273573378</v>
      </c>
      <c r="N615" s="116">
        <f t="shared" si="93"/>
        <v>29.614218273573375</v>
      </c>
      <c r="O615" s="117">
        <f t="shared" si="94"/>
        <v>29.589218273573376</v>
      </c>
      <c r="P615" s="98">
        <f t="shared" si="95"/>
        <v>0</v>
      </c>
      <c r="Q615" s="118">
        <f t="shared" si="96"/>
        <v>0</v>
      </c>
      <c r="R615" s="98">
        <f t="shared" si="100"/>
        <v>8</v>
      </c>
      <c r="S615" s="119">
        <f t="shared" si="97"/>
        <v>8</v>
      </c>
    </row>
    <row r="616" spans="1:19">
      <c r="A616" s="119"/>
      <c r="E616" s="98">
        <f t="shared" si="91"/>
        <v>615</v>
      </c>
      <c r="F616" s="99"/>
      <c r="K616" s="114">
        <f t="shared" si="98"/>
        <v>29.614718273573377</v>
      </c>
      <c r="L616" s="115">
        <f t="shared" si="99"/>
        <v>29.663718273573377</v>
      </c>
      <c r="M616" s="98">
        <f t="shared" si="92"/>
        <v>29.614218273573378</v>
      </c>
      <c r="N616" s="116">
        <f t="shared" si="93"/>
        <v>29.664218273573375</v>
      </c>
      <c r="O616" s="117">
        <f t="shared" si="94"/>
        <v>29.639218273573377</v>
      </c>
      <c r="P616" s="98">
        <f t="shared" si="95"/>
        <v>0</v>
      </c>
      <c r="Q616" s="118">
        <f t="shared" si="96"/>
        <v>0</v>
      </c>
      <c r="R616" s="98">
        <f t="shared" si="100"/>
        <v>8</v>
      </c>
      <c r="S616" s="119">
        <f t="shared" si="97"/>
        <v>8</v>
      </c>
    </row>
    <row r="617" spans="1:19">
      <c r="A617" s="119"/>
      <c r="E617" s="98">
        <f t="shared" si="91"/>
        <v>616</v>
      </c>
      <c r="F617" s="99"/>
      <c r="K617" s="114">
        <f t="shared" si="98"/>
        <v>29.664718273573378</v>
      </c>
      <c r="L617" s="115">
        <f t="shared" si="99"/>
        <v>29.713718273573377</v>
      </c>
      <c r="M617" s="98">
        <f t="shared" si="92"/>
        <v>29.664218273573379</v>
      </c>
      <c r="N617" s="116">
        <f t="shared" si="93"/>
        <v>29.714218273573376</v>
      </c>
      <c r="O617" s="117">
        <f t="shared" si="94"/>
        <v>29.689218273573378</v>
      </c>
      <c r="P617" s="98">
        <f t="shared" si="95"/>
        <v>0</v>
      </c>
      <c r="Q617" s="118">
        <f t="shared" si="96"/>
        <v>0</v>
      </c>
      <c r="R617" s="98">
        <f t="shared" si="100"/>
        <v>8</v>
      </c>
      <c r="S617" s="119">
        <f t="shared" si="97"/>
        <v>8</v>
      </c>
    </row>
    <row r="618" spans="1:19">
      <c r="A618" s="119"/>
      <c r="E618" s="98">
        <f t="shared" si="91"/>
        <v>617</v>
      </c>
      <c r="F618" s="99"/>
      <c r="K618" s="114">
        <f t="shared" si="98"/>
        <v>29.714718273573379</v>
      </c>
      <c r="L618" s="115">
        <f t="shared" si="99"/>
        <v>29.763718273573378</v>
      </c>
      <c r="M618" s="98">
        <f t="shared" si="92"/>
        <v>29.71421827357338</v>
      </c>
      <c r="N618" s="116">
        <f t="shared" si="93"/>
        <v>29.764218273573377</v>
      </c>
      <c r="O618" s="117">
        <f t="shared" si="94"/>
        <v>29.739218273573378</v>
      </c>
      <c r="P618" s="98">
        <f t="shared" si="95"/>
        <v>0</v>
      </c>
      <c r="Q618" s="118">
        <f t="shared" si="96"/>
        <v>0</v>
      </c>
      <c r="R618" s="98">
        <f t="shared" si="100"/>
        <v>8</v>
      </c>
      <c r="S618" s="119">
        <f t="shared" si="97"/>
        <v>8</v>
      </c>
    </row>
    <row r="619" spans="1:19">
      <c r="A619" s="119"/>
      <c r="E619" s="98">
        <f t="shared" si="91"/>
        <v>618</v>
      </c>
      <c r="F619" s="99"/>
      <c r="K619" s="114">
        <f t="shared" si="98"/>
        <v>29.764718273573379</v>
      </c>
      <c r="L619" s="115">
        <f t="shared" si="99"/>
        <v>29.813718273573379</v>
      </c>
      <c r="M619" s="98">
        <f t="shared" si="92"/>
        <v>29.76421827357338</v>
      </c>
      <c r="N619" s="116">
        <f t="shared" si="93"/>
        <v>29.814218273573378</v>
      </c>
      <c r="O619" s="117">
        <f t="shared" si="94"/>
        <v>29.789218273573379</v>
      </c>
      <c r="P619" s="98">
        <f t="shared" si="95"/>
        <v>0</v>
      </c>
      <c r="Q619" s="118">
        <f t="shared" si="96"/>
        <v>0</v>
      </c>
      <c r="R619" s="98">
        <f t="shared" si="100"/>
        <v>8</v>
      </c>
      <c r="S619" s="119">
        <f t="shared" si="97"/>
        <v>8</v>
      </c>
    </row>
    <row r="620" spans="1:19">
      <c r="A620" s="119"/>
      <c r="E620" s="98">
        <f t="shared" si="91"/>
        <v>619</v>
      </c>
      <c r="F620" s="99"/>
      <c r="K620" s="114">
        <f t="shared" si="98"/>
        <v>29.81471827357338</v>
      </c>
      <c r="L620" s="115">
        <f t="shared" si="99"/>
        <v>29.863718273573379</v>
      </c>
      <c r="M620" s="98">
        <f t="shared" si="92"/>
        <v>29.814218273573381</v>
      </c>
      <c r="N620" s="116">
        <f t="shared" si="93"/>
        <v>29.864218273573378</v>
      </c>
      <c r="O620" s="117">
        <f t="shared" si="94"/>
        <v>29.83921827357338</v>
      </c>
      <c r="P620" s="98">
        <f t="shared" si="95"/>
        <v>0</v>
      </c>
      <c r="Q620" s="118">
        <f t="shared" si="96"/>
        <v>0</v>
      </c>
      <c r="R620" s="98">
        <f t="shared" si="100"/>
        <v>8</v>
      </c>
      <c r="S620" s="119">
        <f t="shared" si="97"/>
        <v>8</v>
      </c>
    </row>
    <row r="621" spans="1:19">
      <c r="A621" s="119"/>
      <c r="E621" s="98">
        <f t="shared" si="91"/>
        <v>620</v>
      </c>
      <c r="F621" s="99"/>
      <c r="K621" s="114">
        <f t="shared" si="98"/>
        <v>29.864718273573381</v>
      </c>
      <c r="L621" s="115">
        <f t="shared" si="99"/>
        <v>29.91371827357338</v>
      </c>
      <c r="M621" s="98">
        <f t="shared" si="92"/>
        <v>29.864218273573382</v>
      </c>
      <c r="N621" s="116">
        <f t="shared" si="93"/>
        <v>29.914218273573379</v>
      </c>
      <c r="O621" s="117">
        <f t="shared" si="94"/>
        <v>29.88921827357338</v>
      </c>
      <c r="P621" s="98">
        <f t="shared" si="95"/>
        <v>0</v>
      </c>
      <c r="Q621" s="118">
        <f t="shared" si="96"/>
        <v>0</v>
      </c>
      <c r="R621" s="98">
        <f t="shared" si="100"/>
        <v>8</v>
      </c>
      <c r="S621" s="119">
        <f t="shared" si="97"/>
        <v>8</v>
      </c>
    </row>
    <row r="622" spans="1:19">
      <c r="A622" s="119"/>
      <c r="E622" s="98">
        <f t="shared" si="91"/>
        <v>621</v>
      </c>
      <c r="F622" s="99"/>
      <c r="K622" s="114">
        <f t="shared" si="98"/>
        <v>29.914718273573381</v>
      </c>
      <c r="L622" s="115">
        <f t="shared" si="99"/>
        <v>29.963718273573381</v>
      </c>
      <c r="M622" s="98">
        <f t="shared" si="92"/>
        <v>29.914218273573383</v>
      </c>
      <c r="N622" s="116">
        <f t="shared" si="93"/>
        <v>29.96421827357338</v>
      </c>
      <c r="O622" s="117">
        <f t="shared" si="94"/>
        <v>29.939218273573381</v>
      </c>
      <c r="P622" s="98">
        <f t="shared" si="95"/>
        <v>0</v>
      </c>
      <c r="Q622" s="118">
        <f t="shared" si="96"/>
        <v>0</v>
      </c>
      <c r="R622" s="98">
        <f t="shared" si="100"/>
        <v>8</v>
      </c>
      <c r="S622" s="119">
        <f t="shared" si="97"/>
        <v>8</v>
      </c>
    </row>
    <row r="623" spans="1:19">
      <c r="A623" s="119"/>
      <c r="E623" s="98">
        <f t="shared" si="91"/>
        <v>622</v>
      </c>
      <c r="F623" s="99"/>
      <c r="K623" s="114">
        <f t="shared" si="98"/>
        <v>29.964718273573382</v>
      </c>
      <c r="L623" s="115">
        <f t="shared" si="99"/>
        <v>30.013718273573382</v>
      </c>
      <c r="M623" s="98">
        <f t="shared" si="92"/>
        <v>29.964218273573383</v>
      </c>
      <c r="N623" s="116">
        <f t="shared" si="93"/>
        <v>30.01421827357338</v>
      </c>
      <c r="O623" s="117">
        <f t="shared" si="94"/>
        <v>29.989218273573382</v>
      </c>
      <c r="P623" s="98">
        <f t="shared" si="95"/>
        <v>0</v>
      </c>
      <c r="Q623" s="118">
        <f t="shared" si="96"/>
        <v>0</v>
      </c>
      <c r="R623" s="98">
        <f t="shared" si="100"/>
        <v>8</v>
      </c>
      <c r="S623" s="119">
        <f t="shared" si="97"/>
        <v>8</v>
      </c>
    </row>
    <row r="624" spans="1:19">
      <c r="A624" s="119"/>
      <c r="E624" s="98">
        <f t="shared" si="91"/>
        <v>623</v>
      </c>
      <c r="F624" s="99"/>
      <c r="K624" s="114">
        <f t="shared" si="98"/>
        <v>30.014718273573383</v>
      </c>
      <c r="L624" s="115">
        <f t="shared" si="99"/>
        <v>30.063718273573382</v>
      </c>
      <c r="M624" s="98">
        <f t="shared" si="92"/>
        <v>30.014218273573384</v>
      </c>
      <c r="N624" s="116">
        <f t="shared" si="93"/>
        <v>30.064218273573381</v>
      </c>
      <c r="O624" s="117">
        <f t="shared" si="94"/>
        <v>30.039218273573383</v>
      </c>
      <c r="P624" s="98">
        <f t="shared" si="95"/>
        <v>0</v>
      </c>
      <c r="Q624" s="118">
        <f t="shared" si="96"/>
        <v>0</v>
      </c>
      <c r="R624" s="98">
        <f t="shared" si="100"/>
        <v>8</v>
      </c>
      <c r="S624" s="119">
        <f t="shared" si="97"/>
        <v>8</v>
      </c>
    </row>
    <row r="625" spans="1:19">
      <c r="A625" s="119"/>
      <c r="E625" s="98">
        <f t="shared" si="91"/>
        <v>624</v>
      </c>
      <c r="F625" s="99"/>
      <c r="K625" s="114">
        <f t="shared" si="98"/>
        <v>30.064718273573384</v>
      </c>
      <c r="L625" s="115">
        <f t="shared" si="99"/>
        <v>30.113718273573383</v>
      </c>
      <c r="M625" s="98">
        <f t="shared" si="92"/>
        <v>30.064218273573385</v>
      </c>
      <c r="N625" s="116">
        <f t="shared" si="93"/>
        <v>30.114218273573382</v>
      </c>
      <c r="O625" s="117">
        <f t="shared" si="94"/>
        <v>30.089218273573383</v>
      </c>
      <c r="P625" s="98">
        <f t="shared" si="95"/>
        <v>0</v>
      </c>
      <c r="Q625" s="118">
        <f t="shared" si="96"/>
        <v>0</v>
      </c>
      <c r="R625" s="98">
        <f t="shared" si="100"/>
        <v>8</v>
      </c>
      <c r="S625" s="119">
        <f t="shared" si="97"/>
        <v>8</v>
      </c>
    </row>
    <row r="626" spans="1:19">
      <c r="A626" s="119"/>
      <c r="E626" s="98">
        <f t="shared" si="91"/>
        <v>625</v>
      </c>
      <c r="F626" s="99"/>
      <c r="K626" s="114">
        <f t="shared" si="98"/>
        <v>30.114718273573384</v>
      </c>
      <c r="L626" s="115">
        <f t="shared" si="99"/>
        <v>30.163718273573384</v>
      </c>
      <c r="M626" s="98">
        <f t="shared" si="92"/>
        <v>30.114218273573385</v>
      </c>
      <c r="N626" s="116">
        <f t="shared" si="93"/>
        <v>30.164218273573383</v>
      </c>
      <c r="O626" s="117">
        <f t="shared" si="94"/>
        <v>30.139218273573384</v>
      </c>
      <c r="P626" s="98">
        <f t="shared" si="95"/>
        <v>0</v>
      </c>
      <c r="Q626" s="118">
        <f t="shared" si="96"/>
        <v>0</v>
      </c>
      <c r="R626" s="98">
        <f t="shared" si="100"/>
        <v>8</v>
      </c>
      <c r="S626" s="119">
        <f t="shared" si="97"/>
        <v>8</v>
      </c>
    </row>
    <row r="627" spans="1:19">
      <c r="A627" s="119"/>
      <c r="E627" s="98">
        <f t="shared" si="91"/>
        <v>626</v>
      </c>
      <c r="F627" s="99"/>
      <c r="K627" s="114">
        <f t="shared" si="98"/>
        <v>30.164718273573385</v>
      </c>
      <c r="L627" s="115">
        <f t="shared" si="99"/>
        <v>30.213718273573384</v>
      </c>
      <c r="M627" s="98">
        <f t="shared" si="92"/>
        <v>30.164218273573386</v>
      </c>
      <c r="N627" s="116">
        <f t="shared" si="93"/>
        <v>30.214218273573383</v>
      </c>
      <c r="O627" s="117">
        <f t="shared" si="94"/>
        <v>30.189218273573385</v>
      </c>
      <c r="P627" s="98">
        <f t="shared" si="95"/>
        <v>0</v>
      </c>
      <c r="Q627" s="118">
        <f t="shared" si="96"/>
        <v>0</v>
      </c>
      <c r="R627" s="98">
        <f t="shared" si="100"/>
        <v>8</v>
      </c>
      <c r="S627" s="119">
        <f t="shared" si="97"/>
        <v>8</v>
      </c>
    </row>
    <row r="628" spans="1:19">
      <c r="A628" s="119"/>
      <c r="E628" s="98">
        <f t="shared" si="91"/>
        <v>627</v>
      </c>
      <c r="F628" s="99"/>
      <c r="K628" s="114">
        <f t="shared" si="98"/>
        <v>30.214718273573386</v>
      </c>
      <c r="L628" s="115">
        <f t="shared" si="99"/>
        <v>30.263718273573385</v>
      </c>
      <c r="M628" s="98">
        <f t="shared" si="92"/>
        <v>30.214218273573387</v>
      </c>
      <c r="N628" s="116">
        <f t="shared" si="93"/>
        <v>30.264218273573384</v>
      </c>
      <c r="O628" s="117">
        <f t="shared" si="94"/>
        <v>30.239218273573385</v>
      </c>
      <c r="P628" s="98">
        <f t="shared" si="95"/>
        <v>0</v>
      </c>
      <c r="Q628" s="118">
        <f t="shared" si="96"/>
        <v>0</v>
      </c>
      <c r="R628" s="98">
        <f t="shared" si="100"/>
        <v>8</v>
      </c>
      <c r="S628" s="119">
        <f t="shared" si="97"/>
        <v>8</v>
      </c>
    </row>
    <row r="629" spans="1:19">
      <c r="A629" s="119"/>
      <c r="E629" s="98">
        <f t="shared" si="91"/>
        <v>628</v>
      </c>
      <c r="F629" s="99"/>
      <c r="K629" s="114">
        <f t="shared" si="98"/>
        <v>30.264718273573386</v>
      </c>
      <c r="L629" s="115">
        <f t="shared" si="99"/>
        <v>30.313718273573386</v>
      </c>
      <c r="M629" s="98">
        <f t="shared" si="92"/>
        <v>30.264218273573388</v>
      </c>
      <c r="N629" s="116">
        <f t="shared" si="93"/>
        <v>30.314218273573385</v>
      </c>
      <c r="O629" s="117">
        <f t="shared" si="94"/>
        <v>30.289218273573386</v>
      </c>
      <c r="P629" s="98">
        <f t="shared" si="95"/>
        <v>0</v>
      </c>
      <c r="Q629" s="118">
        <f t="shared" si="96"/>
        <v>0</v>
      </c>
      <c r="R629" s="98">
        <f t="shared" si="100"/>
        <v>8</v>
      </c>
      <c r="S629" s="119">
        <f t="shared" si="97"/>
        <v>8</v>
      </c>
    </row>
    <row r="630" spans="1:19">
      <c r="A630" s="119"/>
      <c r="E630" s="98">
        <f t="shared" si="91"/>
        <v>629</v>
      </c>
      <c r="F630" s="99"/>
      <c r="K630" s="114">
        <f t="shared" si="98"/>
        <v>30.314718273573387</v>
      </c>
      <c r="L630" s="115">
        <f t="shared" si="99"/>
        <v>30.363718273573387</v>
      </c>
      <c r="M630" s="98">
        <f t="shared" si="92"/>
        <v>30.314218273573388</v>
      </c>
      <c r="N630" s="116">
        <f t="shared" si="93"/>
        <v>30.364218273573385</v>
      </c>
      <c r="O630" s="117">
        <f t="shared" si="94"/>
        <v>30.339218273573387</v>
      </c>
      <c r="P630" s="98">
        <f t="shared" si="95"/>
        <v>0</v>
      </c>
      <c r="Q630" s="118">
        <f t="shared" si="96"/>
        <v>0</v>
      </c>
      <c r="R630" s="98">
        <f t="shared" si="100"/>
        <v>8</v>
      </c>
      <c r="S630" s="119">
        <f t="shared" si="97"/>
        <v>8</v>
      </c>
    </row>
    <row r="631" spans="1:19">
      <c r="A631" s="119"/>
      <c r="E631" s="98">
        <f t="shared" si="91"/>
        <v>630</v>
      </c>
      <c r="F631" s="99"/>
      <c r="K631" s="114">
        <f t="shared" si="98"/>
        <v>30.364718273573388</v>
      </c>
      <c r="L631" s="115">
        <f t="shared" si="99"/>
        <v>30.413718273573387</v>
      </c>
      <c r="M631" s="98">
        <f t="shared" si="92"/>
        <v>30.364218273573389</v>
      </c>
      <c r="N631" s="116">
        <f t="shared" si="93"/>
        <v>30.414218273573386</v>
      </c>
      <c r="O631" s="117">
        <f t="shared" si="94"/>
        <v>30.389218273573388</v>
      </c>
      <c r="P631" s="98">
        <f t="shared" si="95"/>
        <v>0</v>
      </c>
      <c r="Q631" s="118">
        <f t="shared" si="96"/>
        <v>0</v>
      </c>
      <c r="R631" s="98">
        <f t="shared" si="100"/>
        <v>8</v>
      </c>
      <c r="S631" s="119">
        <f t="shared" si="97"/>
        <v>8</v>
      </c>
    </row>
    <row r="632" spans="1:19">
      <c r="A632" s="119"/>
      <c r="E632" s="98">
        <f t="shared" si="91"/>
        <v>631</v>
      </c>
      <c r="F632" s="99"/>
      <c r="K632" s="114">
        <f t="shared" si="98"/>
        <v>30.414718273573389</v>
      </c>
      <c r="L632" s="115">
        <f t="shared" si="99"/>
        <v>30.463718273573388</v>
      </c>
      <c r="M632" s="98">
        <f t="shared" si="92"/>
        <v>30.41421827357339</v>
      </c>
      <c r="N632" s="116">
        <f t="shared" si="93"/>
        <v>30.464218273573387</v>
      </c>
      <c r="O632" s="117">
        <f t="shared" si="94"/>
        <v>30.439218273573388</v>
      </c>
      <c r="P632" s="98">
        <f t="shared" si="95"/>
        <v>0</v>
      </c>
      <c r="Q632" s="118">
        <f t="shared" si="96"/>
        <v>0</v>
      </c>
      <c r="R632" s="98">
        <f t="shared" si="100"/>
        <v>8</v>
      </c>
      <c r="S632" s="119">
        <f t="shared" si="97"/>
        <v>8</v>
      </c>
    </row>
    <row r="633" spans="1:19">
      <c r="A633" s="119"/>
      <c r="E633" s="98">
        <f t="shared" si="91"/>
        <v>632</v>
      </c>
      <c r="F633" s="99"/>
      <c r="K633" s="114">
        <f t="shared" si="98"/>
        <v>30.464718273573389</v>
      </c>
      <c r="L633" s="115">
        <f t="shared" si="99"/>
        <v>30.513718273573389</v>
      </c>
      <c r="M633" s="98">
        <f t="shared" si="92"/>
        <v>30.46421827357339</v>
      </c>
      <c r="N633" s="116">
        <f t="shared" si="93"/>
        <v>30.514218273573388</v>
      </c>
      <c r="O633" s="117">
        <f t="shared" si="94"/>
        <v>30.489218273573389</v>
      </c>
      <c r="P633" s="98">
        <f t="shared" si="95"/>
        <v>0</v>
      </c>
      <c r="Q633" s="118">
        <f t="shared" si="96"/>
        <v>0</v>
      </c>
      <c r="R633" s="98">
        <f t="shared" si="100"/>
        <v>8</v>
      </c>
      <c r="S633" s="119">
        <f t="shared" si="97"/>
        <v>8</v>
      </c>
    </row>
    <row r="634" spans="1:19">
      <c r="A634" s="119"/>
      <c r="E634" s="98">
        <f t="shared" si="91"/>
        <v>633</v>
      </c>
      <c r="F634" s="99"/>
      <c r="K634" s="114">
        <f t="shared" si="98"/>
        <v>30.51471827357339</v>
      </c>
      <c r="L634" s="115">
        <f t="shared" si="99"/>
        <v>30.563718273573389</v>
      </c>
      <c r="M634" s="98">
        <f t="shared" si="92"/>
        <v>30.514218273573391</v>
      </c>
      <c r="N634" s="116">
        <f t="shared" si="93"/>
        <v>30.564218273573388</v>
      </c>
      <c r="O634" s="117">
        <f t="shared" si="94"/>
        <v>30.53921827357339</v>
      </c>
      <c r="P634" s="98">
        <f t="shared" si="95"/>
        <v>0</v>
      </c>
      <c r="Q634" s="118">
        <f t="shared" si="96"/>
        <v>0</v>
      </c>
      <c r="R634" s="98">
        <f t="shared" si="100"/>
        <v>8</v>
      </c>
      <c r="S634" s="119">
        <f t="shared" si="97"/>
        <v>8</v>
      </c>
    </row>
    <row r="635" spans="1:19">
      <c r="A635" s="119"/>
      <c r="E635" s="98">
        <f t="shared" si="91"/>
        <v>634</v>
      </c>
      <c r="F635" s="99"/>
      <c r="K635" s="114">
        <f t="shared" si="98"/>
        <v>30.564718273573391</v>
      </c>
      <c r="L635" s="115">
        <f t="shared" si="99"/>
        <v>30.61371827357339</v>
      </c>
      <c r="M635" s="98">
        <f t="shared" si="92"/>
        <v>30.564218273573392</v>
      </c>
      <c r="N635" s="116">
        <f t="shared" si="93"/>
        <v>30.614218273573389</v>
      </c>
      <c r="O635" s="117">
        <f t="shared" si="94"/>
        <v>30.58921827357339</v>
      </c>
      <c r="P635" s="98">
        <f t="shared" si="95"/>
        <v>0</v>
      </c>
      <c r="Q635" s="118">
        <f t="shared" si="96"/>
        <v>0</v>
      </c>
      <c r="R635" s="98">
        <f t="shared" si="100"/>
        <v>8</v>
      </c>
      <c r="S635" s="119">
        <f t="shared" si="97"/>
        <v>8</v>
      </c>
    </row>
    <row r="636" spans="1:19">
      <c r="A636" s="119"/>
      <c r="E636" s="98">
        <f t="shared" si="91"/>
        <v>635</v>
      </c>
      <c r="F636" s="99"/>
      <c r="K636" s="114">
        <f t="shared" si="98"/>
        <v>30.614718273573391</v>
      </c>
      <c r="L636" s="115">
        <f t="shared" si="99"/>
        <v>30.663718273573391</v>
      </c>
      <c r="M636" s="98">
        <f t="shared" si="92"/>
        <v>30.614218273573393</v>
      </c>
      <c r="N636" s="116">
        <f t="shared" si="93"/>
        <v>30.66421827357339</v>
      </c>
      <c r="O636" s="117">
        <f t="shared" si="94"/>
        <v>30.639218273573391</v>
      </c>
      <c r="P636" s="98">
        <f t="shared" si="95"/>
        <v>0</v>
      </c>
      <c r="Q636" s="118">
        <f t="shared" si="96"/>
        <v>0</v>
      </c>
      <c r="R636" s="98">
        <f t="shared" si="100"/>
        <v>8</v>
      </c>
      <c r="S636" s="119">
        <f t="shared" si="97"/>
        <v>8</v>
      </c>
    </row>
    <row r="637" spans="1:19">
      <c r="A637" s="119"/>
      <c r="E637" s="98">
        <f t="shared" si="91"/>
        <v>636</v>
      </c>
      <c r="F637" s="99"/>
      <c r="K637" s="114">
        <f t="shared" si="98"/>
        <v>30.664718273573392</v>
      </c>
      <c r="L637" s="115">
        <f t="shared" si="99"/>
        <v>30.713718273573392</v>
      </c>
      <c r="M637" s="98">
        <f t="shared" si="92"/>
        <v>30.664218273573393</v>
      </c>
      <c r="N637" s="116">
        <f t="shared" si="93"/>
        <v>30.71421827357339</v>
      </c>
      <c r="O637" s="117">
        <f t="shared" si="94"/>
        <v>30.689218273573392</v>
      </c>
      <c r="P637" s="98">
        <f t="shared" si="95"/>
        <v>0</v>
      </c>
      <c r="Q637" s="118">
        <f t="shared" si="96"/>
        <v>0</v>
      </c>
      <c r="R637" s="98">
        <f t="shared" si="100"/>
        <v>8</v>
      </c>
      <c r="S637" s="119">
        <f t="shared" si="97"/>
        <v>8</v>
      </c>
    </row>
    <row r="638" spans="1:19">
      <c r="A638" s="119"/>
      <c r="E638" s="98">
        <f t="shared" si="91"/>
        <v>637</v>
      </c>
      <c r="F638" s="99"/>
      <c r="K638" s="114">
        <f t="shared" si="98"/>
        <v>30.714718273573393</v>
      </c>
      <c r="L638" s="115">
        <f t="shared" si="99"/>
        <v>30.763718273573392</v>
      </c>
      <c r="M638" s="98">
        <f t="shared" si="92"/>
        <v>30.714218273573394</v>
      </c>
      <c r="N638" s="116">
        <f t="shared" si="93"/>
        <v>30.764218273573391</v>
      </c>
      <c r="O638" s="117">
        <f t="shared" si="94"/>
        <v>30.739218273573393</v>
      </c>
      <c r="P638" s="98">
        <f t="shared" si="95"/>
        <v>0</v>
      </c>
      <c r="Q638" s="118">
        <f t="shared" si="96"/>
        <v>0</v>
      </c>
      <c r="R638" s="98">
        <f t="shared" si="100"/>
        <v>8</v>
      </c>
      <c r="S638" s="119">
        <f t="shared" si="97"/>
        <v>8</v>
      </c>
    </row>
    <row r="639" spans="1:19">
      <c r="A639" s="119"/>
      <c r="E639" s="98">
        <f t="shared" si="91"/>
        <v>638</v>
      </c>
      <c r="F639" s="99"/>
      <c r="K639" s="114">
        <f t="shared" si="98"/>
        <v>30.764718273573394</v>
      </c>
      <c r="L639" s="115">
        <f t="shared" si="99"/>
        <v>30.813718273573393</v>
      </c>
      <c r="M639" s="98">
        <f t="shared" si="92"/>
        <v>30.764218273573395</v>
      </c>
      <c r="N639" s="116">
        <f t="shared" si="93"/>
        <v>30.814218273573392</v>
      </c>
      <c r="O639" s="117">
        <f t="shared" si="94"/>
        <v>30.789218273573393</v>
      </c>
      <c r="P639" s="98">
        <f t="shared" si="95"/>
        <v>0</v>
      </c>
      <c r="Q639" s="118">
        <f t="shared" si="96"/>
        <v>0</v>
      </c>
      <c r="R639" s="98">
        <f t="shared" si="100"/>
        <v>8</v>
      </c>
      <c r="S639" s="119">
        <f t="shared" si="97"/>
        <v>8</v>
      </c>
    </row>
    <row r="640" spans="1:19">
      <c r="A640" s="119"/>
      <c r="E640" s="98">
        <f t="shared" si="91"/>
        <v>639</v>
      </c>
      <c r="F640" s="99"/>
      <c r="K640" s="114">
        <f t="shared" si="98"/>
        <v>30.814718273573394</v>
      </c>
      <c r="L640" s="115">
        <f t="shared" si="99"/>
        <v>30.863718273573394</v>
      </c>
      <c r="M640" s="98">
        <f t="shared" si="92"/>
        <v>30.814218273573395</v>
      </c>
      <c r="N640" s="116">
        <f t="shared" si="93"/>
        <v>30.864218273573393</v>
      </c>
      <c r="O640" s="117">
        <f t="shared" si="94"/>
        <v>30.839218273573394</v>
      </c>
      <c r="P640" s="98">
        <f t="shared" si="95"/>
        <v>0</v>
      </c>
      <c r="Q640" s="118">
        <f t="shared" si="96"/>
        <v>0</v>
      </c>
      <c r="R640" s="98">
        <f t="shared" si="100"/>
        <v>8</v>
      </c>
      <c r="S640" s="119">
        <f t="shared" si="97"/>
        <v>8</v>
      </c>
    </row>
    <row r="641" spans="1:19">
      <c r="A641" s="119"/>
      <c r="E641" s="98">
        <f t="shared" si="91"/>
        <v>640</v>
      </c>
      <c r="F641" s="99"/>
      <c r="K641" s="114">
        <f t="shared" si="98"/>
        <v>30.864718273573395</v>
      </c>
      <c r="L641" s="115">
        <f t="shared" si="99"/>
        <v>30.913718273573394</v>
      </c>
      <c r="M641" s="98">
        <f t="shared" si="92"/>
        <v>30.864218273573396</v>
      </c>
      <c r="N641" s="116">
        <f t="shared" si="93"/>
        <v>30.914218273573393</v>
      </c>
      <c r="O641" s="117">
        <f t="shared" si="94"/>
        <v>30.889218273573395</v>
      </c>
      <c r="P641" s="98">
        <f t="shared" si="95"/>
        <v>0</v>
      </c>
      <c r="Q641" s="118">
        <f t="shared" si="96"/>
        <v>0</v>
      </c>
      <c r="R641" s="98">
        <f t="shared" si="100"/>
        <v>8</v>
      </c>
      <c r="S641" s="119">
        <f t="shared" si="97"/>
        <v>8</v>
      </c>
    </row>
    <row r="642" spans="1:19">
      <c r="A642" s="119"/>
      <c r="E642" s="98">
        <f t="shared" si="91"/>
        <v>641</v>
      </c>
      <c r="F642" s="99"/>
      <c r="K642" s="114">
        <f t="shared" si="98"/>
        <v>30.914718273573396</v>
      </c>
      <c r="L642" s="115">
        <f t="shared" si="99"/>
        <v>30.963718273573395</v>
      </c>
      <c r="M642" s="98">
        <f t="shared" si="92"/>
        <v>30.914218273573397</v>
      </c>
      <c r="N642" s="116">
        <f t="shared" si="93"/>
        <v>30.964218273573394</v>
      </c>
      <c r="O642" s="117">
        <f t="shared" si="94"/>
        <v>30.939218273573395</v>
      </c>
      <c r="P642" s="98">
        <f t="shared" si="95"/>
        <v>0</v>
      </c>
      <c r="Q642" s="118">
        <f t="shared" si="96"/>
        <v>0</v>
      </c>
      <c r="R642" s="98">
        <f t="shared" si="100"/>
        <v>8</v>
      </c>
      <c r="S642" s="119">
        <f t="shared" si="97"/>
        <v>8</v>
      </c>
    </row>
    <row r="643" spans="1:19">
      <c r="A643" s="119"/>
      <c r="E643" s="98">
        <f t="shared" si="91"/>
        <v>642</v>
      </c>
      <c r="F643" s="99"/>
      <c r="K643" s="114">
        <f t="shared" si="98"/>
        <v>30.964718273573396</v>
      </c>
      <c r="L643" s="115">
        <f t="shared" si="99"/>
        <v>31.013718273573396</v>
      </c>
      <c r="M643" s="98">
        <f t="shared" si="92"/>
        <v>30.964218273573398</v>
      </c>
      <c r="N643" s="116">
        <f t="shared" si="93"/>
        <v>31.014218273573395</v>
      </c>
      <c r="O643" s="117">
        <f t="shared" si="94"/>
        <v>30.989218273573396</v>
      </c>
      <c r="P643" s="98">
        <f t="shared" si="95"/>
        <v>0</v>
      </c>
      <c r="Q643" s="118">
        <f t="shared" si="96"/>
        <v>0</v>
      </c>
      <c r="R643" s="98">
        <f t="shared" si="100"/>
        <v>8</v>
      </c>
      <c r="S643" s="119">
        <f t="shared" si="97"/>
        <v>8</v>
      </c>
    </row>
    <row r="644" spans="1:19">
      <c r="A644" s="119"/>
      <c r="E644" s="98">
        <f t="shared" ref="E644:E707" si="101">E643+1</f>
        <v>643</v>
      </c>
      <c r="F644" s="99"/>
      <c r="K644" s="114">
        <f t="shared" si="98"/>
        <v>31.014718273573397</v>
      </c>
      <c r="L644" s="115">
        <f t="shared" si="99"/>
        <v>31.063718273573397</v>
      </c>
      <c r="M644" s="98">
        <f t="shared" si="92"/>
        <v>31.014218273573398</v>
      </c>
      <c r="N644" s="116">
        <f t="shared" si="93"/>
        <v>31.064218273573395</v>
      </c>
      <c r="O644" s="117">
        <f t="shared" si="94"/>
        <v>31.039218273573397</v>
      </c>
      <c r="P644" s="98">
        <f t="shared" si="95"/>
        <v>0</v>
      </c>
      <c r="Q644" s="118">
        <f t="shared" si="96"/>
        <v>0</v>
      </c>
      <c r="R644" s="98">
        <f t="shared" si="100"/>
        <v>8</v>
      </c>
      <c r="S644" s="119">
        <f t="shared" si="97"/>
        <v>8</v>
      </c>
    </row>
    <row r="645" spans="1:19">
      <c r="A645" s="119"/>
      <c r="E645" s="98">
        <f t="shared" si="101"/>
        <v>644</v>
      </c>
      <c r="F645" s="99"/>
      <c r="K645" s="114">
        <f t="shared" si="98"/>
        <v>31.064718273573398</v>
      </c>
      <c r="L645" s="115">
        <f t="shared" si="99"/>
        <v>31.113718273573397</v>
      </c>
      <c r="M645" s="98">
        <f t="shared" ref="M645:M708" si="102">K645-5*10^-(D$2+1)</f>
        <v>31.064218273573399</v>
      </c>
      <c r="N645" s="116">
        <f t="shared" ref="N645:N708" si="103">L645+5*10^-(D$2+1)</f>
        <v>31.114218273573396</v>
      </c>
      <c r="O645" s="117">
        <f t="shared" ref="O645:O708" si="104">AVERAGE(K645,L645)</f>
        <v>31.089218273573398</v>
      </c>
      <c r="P645" s="98">
        <f t="shared" ref="P645:P708" si="105">COUNTIFS(A$1:A$5000,"&gt;="&amp;M645,A$1:A$5000,"&lt;="&amp;N645)</f>
        <v>0</v>
      </c>
      <c r="Q645" s="118">
        <f t="shared" ref="Q645:Q708" si="106">P645/D$1</f>
        <v>0</v>
      </c>
      <c r="R645" s="98">
        <f t="shared" si="100"/>
        <v>8</v>
      </c>
      <c r="S645" s="119">
        <f t="shared" ref="S645:S708" si="107">COUNTIF(F$2:F$5000,"&lt;="&amp;M645)</f>
        <v>8</v>
      </c>
    </row>
    <row r="646" spans="1:19">
      <c r="A646" s="119"/>
      <c r="E646" s="98">
        <f t="shared" si="101"/>
        <v>645</v>
      </c>
      <c r="F646" s="99"/>
      <c r="K646" s="114">
        <f t="shared" ref="K646:K709" si="108">L645+10^(-$D$2)</f>
        <v>31.114718273573398</v>
      </c>
      <c r="L646" s="115">
        <f t="shared" ref="L646:L709" si="109">K646+$I$4-POWER(10,-$D$2)</f>
        <v>31.163718273573398</v>
      </c>
      <c r="M646" s="98">
        <f t="shared" si="102"/>
        <v>31.1142182735734</v>
      </c>
      <c r="N646" s="116">
        <f t="shared" si="103"/>
        <v>31.164218273573397</v>
      </c>
      <c r="O646" s="117">
        <f t="shared" si="104"/>
        <v>31.139218273573398</v>
      </c>
      <c r="P646" s="98">
        <f t="shared" si="105"/>
        <v>0</v>
      </c>
      <c r="Q646" s="118">
        <f t="shared" si="106"/>
        <v>0</v>
      </c>
      <c r="R646" s="98">
        <f t="shared" ref="R646:R709" si="110">+P646+R645</f>
        <v>8</v>
      </c>
      <c r="S646" s="119">
        <f t="shared" si="107"/>
        <v>8</v>
      </c>
    </row>
    <row r="647" spans="1:19">
      <c r="A647" s="119"/>
      <c r="E647" s="98">
        <f t="shared" si="101"/>
        <v>646</v>
      </c>
      <c r="F647" s="99"/>
      <c r="K647" s="114">
        <f t="shared" si="108"/>
        <v>31.164718273573399</v>
      </c>
      <c r="L647" s="115">
        <f t="shared" si="109"/>
        <v>31.213718273573399</v>
      </c>
      <c r="M647" s="98">
        <f t="shared" si="102"/>
        <v>31.1642182735734</v>
      </c>
      <c r="N647" s="116">
        <f t="shared" si="103"/>
        <v>31.214218273573398</v>
      </c>
      <c r="O647" s="117">
        <f t="shared" si="104"/>
        <v>31.189218273573399</v>
      </c>
      <c r="P647" s="98">
        <f t="shared" si="105"/>
        <v>0</v>
      </c>
      <c r="Q647" s="118">
        <f t="shared" si="106"/>
        <v>0</v>
      </c>
      <c r="R647" s="98">
        <f t="shared" si="110"/>
        <v>8</v>
      </c>
      <c r="S647" s="119">
        <f t="shared" si="107"/>
        <v>8</v>
      </c>
    </row>
    <row r="648" spans="1:19">
      <c r="A648" s="119"/>
      <c r="E648" s="98">
        <f t="shared" si="101"/>
        <v>647</v>
      </c>
      <c r="F648" s="99"/>
      <c r="K648" s="114">
        <f t="shared" si="108"/>
        <v>31.2147182735734</v>
      </c>
      <c r="L648" s="115">
        <f t="shared" si="109"/>
        <v>31.263718273573399</v>
      </c>
      <c r="M648" s="98">
        <f t="shared" si="102"/>
        <v>31.214218273573401</v>
      </c>
      <c r="N648" s="116">
        <f t="shared" si="103"/>
        <v>31.264218273573398</v>
      </c>
      <c r="O648" s="117">
        <f t="shared" si="104"/>
        <v>31.2392182735734</v>
      </c>
      <c r="P648" s="98">
        <f t="shared" si="105"/>
        <v>0</v>
      </c>
      <c r="Q648" s="118">
        <f t="shared" si="106"/>
        <v>0</v>
      </c>
      <c r="R648" s="98">
        <f t="shared" si="110"/>
        <v>8</v>
      </c>
      <c r="S648" s="119">
        <f t="shared" si="107"/>
        <v>8</v>
      </c>
    </row>
    <row r="649" spans="1:19">
      <c r="A649" s="119"/>
      <c r="E649" s="98">
        <f t="shared" si="101"/>
        <v>648</v>
      </c>
      <c r="F649" s="99"/>
      <c r="K649" s="114">
        <f t="shared" si="108"/>
        <v>31.264718273573401</v>
      </c>
      <c r="L649" s="115">
        <f t="shared" si="109"/>
        <v>31.3137182735734</v>
      </c>
      <c r="M649" s="98">
        <f t="shared" si="102"/>
        <v>31.264218273573402</v>
      </c>
      <c r="N649" s="116">
        <f t="shared" si="103"/>
        <v>31.314218273573399</v>
      </c>
      <c r="O649" s="117">
        <f t="shared" si="104"/>
        <v>31.2892182735734</v>
      </c>
      <c r="P649" s="98">
        <f t="shared" si="105"/>
        <v>0</v>
      </c>
      <c r="Q649" s="118">
        <f t="shared" si="106"/>
        <v>0</v>
      </c>
      <c r="R649" s="98">
        <f t="shared" si="110"/>
        <v>8</v>
      </c>
      <c r="S649" s="119">
        <f t="shared" si="107"/>
        <v>8</v>
      </c>
    </row>
    <row r="650" spans="1:19">
      <c r="A650" s="119"/>
      <c r="E650" s="98">
        <f t="shared" si="101"/>
        <v>649</v>
      </c>
      <c r="F650" s="99"/>
      <c r="K650" s="114">
        <f t="shared" si="108"/>
        <v>31.314718273573401</v>
      </c>
      <c r="L650" s="115">
        <f t="shared" si="109"/>
        <v>31.363718273573401</v>
      </c>
      <c r="M650" s="98">
        <f t="shared" si="102"/>
        <v>31.314218273573402</v>
      </c>
      <c r="N650" s="116">
        <f t="shared" si="103"/>
        <v>31.3642182735734</v>
      </c>
      <c r="O650" s="117">
        <f t="shared" si="104"/>
        <v>31.339218273573401</v>
      </c>
      <c r="P650" s="98">
        <f t="shared" si="105"/>
        <v>0</v>
      </c>
      <c r="Q650" s="118">
        <f t="shared" si="106"/>
        <v>0</v>
      </c>
      <c r="R650" s="98">
        <f t="shared" si="110"/>
        <v>8</v>
      </c>
      <c r="S650" s="119">
        <f t="shared" si="107"/>
        <v>8</v>
      </c>
    </row>
    <row r="651" spans="1:19">
      <c r="A651" s="119"/>
      <c r="E651" s="98">
        <f t="shared" si="101"/>
        <v>650</v>
      </c>
      <c r="F651" s="99"/>
      <c r="K651" s="114">
        <f t="shared" si="108"/>
        <v>31.364718273573402</v>
      </c>
      <c r="L651" s="115">
        <f t="shared" si="109"/>
        <v>31.413718273573402</v>
      </c>
      <c r="M651" s="98">
        <f t="shared" si="102"/>
        <v>31.364218273573403</v>
      </c>
      <c r="N651" s="116">
        <f t="shared" si="103"/>
        <v>31.4142182735734</v>
      </c>
      <c r="O651" s="117">
        <f t="shared" si="104"/>
        <v>31.389218273573402</v>
      </c>
      <c r="P651" s="98">
        <f t="shared" si="105"/>
        <v>0</v>
      </c>
      <c r="Q651" s="118">
        <f t="shared" si="106"/>
        <v>0</v>
      </c>
      <c r="R651" s="98">
        <f t="shared" si="110"/>
        <v>8</v>
      </c>
      <c r="S651" s="119">
        <f t="shared" si="107"/>
        <v>8</v>
      </c>
    </row>
    <row r="652" spans="1:19">
      <c r="A652" s="119"/>
      <c r="E652" s="98">
        <f t="shared" si="101"/>
        <v>651</v>
      </c>
      <c r="F652" s="99"/>
      <c r="K652" s="114">
        <f t="shared" si="108"/>
        <v>31.414718273573403</v>
      </c>
      <c r="L652" s="115">
        <f t="shared" si="109"/>
        <v>31.463718273573402</v>
      </c>
      <c r="M652" s="98">
        <f t="shared" si="102"/>
        <v>31.414218273573404</v>
      </c>
      <c r="N652" s="116">
        <f t="shared" si="103"/>
        <v>31.464218273573401</v>
      </c>
      <c r="O652" s="117">
        <f t="shared" si="104"/>
        <v>31.439218273573402</v>
      </c>
      <c r="P652" s="98">
        <f t="shared" si="105"/>
        <v>0</v>
      </c>
      <c r="Q652" s="118">
        <f t="shared" si="106"/>
        <v>0</v>
      </c>
      <c r="R652" s="98">
        <f t="shared" si="110"/>
        <v>8</v>
      </c>
      <c r="S652" s="119">
        <f t="shared" si="107"/>
        <v>8</v>
      </c>
    </row>
    <row r="653" spans="1:19">
      <c r="A653" s="119"/>
      <c r="E653" s="98">
        <f t="shared" si="101"/>
        <v>652</v>
      </c>
      <c r="F653" s="99"/>
      <c r="K653" s="114">
        <f t="shared" si="108"/>
        <v>31.464718273573403</v>
      </c>
      <c r="L653" s="115">
        <f t="shared" si="109"/>
        <v>31.513718273573403</v>
      </c>
      <c r="M653" s="98">
        <f t="shared" si="102"/>
        <v>31.464218273573405</v>
      </c>
      <c r="N653" s="116">
        <f t="shared" si="103"/>
        <v>31.514218273573402</v>
      </c>
      <c r="O653" s="117">
        <f t="shared" si="104"/>
        <v>31.489218273573403</v>
      </c>
      <c r="P653" s="98">
        <f t="shared" si="105"/>
        <v>0</v>
      </c>
      <c r="Q653" s="118">
        <f t="shared" si="106"/>
        <v>0</v>
      </c>
      <c r="R653" s="98">
        <f t="shared" si="110"/>
        <v>8</v>
      </c>
      <c r="S653" s="119">
        <f t="shared" si="107"/>
        <v>8</v>
      </c>
    </row>
    <row r="654" spans="1:19">
      <c r="A654" s="119"/>
      <c r="E654" s="98">
        <f t="shared" si="101"/>
        <v>653</v>
      </c>
      <c r="F654" s="99"/>
      <c r="K654" s="114">
        <f t="shared" si="108"/>
        <v>31.514718273573404</v>
      </c>
      <c r="L654" s="115">
        <f t="shared" si="109"/>
        <v>31.563718273573404</v>
      </c>
      <c r="M654" s="98">
        <f t="shared" si="102"/>
        <v>31.514218273573405</v>
      </c>
      <c r="N654" s="116">
        <f t="shared" si="103"/>
        <v>31.564218273573402</v>
      </c>
      <c r="O654" s="117">
        <f t="shared" si="104"/>
        <v>31.539218273573404</v>
      </c>
      <c r="P654" s="98">
        <f t="shared" si="105"/>
        <v>0</v>
      </c>
      <c r="Q654" s="118">
        <f t="shared" si="106"/>
        <v>0</v>
      </c>
      <c r="R654" s="98">
        <f t="shared" si="110"/>
        <v>8</v>
      </c>
      <c r="S654" s="119">
        <f t="shared" si="107"/>
        <v>8</v>
      </c>
    </row>
    <row r="655" spans="1:19">
      <c r="A655" s="119"/>
      <c r="E655" s="98">
        <f t="shared" si="101"/>
        <v>654</v>
      </c>
      <c r="F655" s="99"/>
      <c r="K655" s="114">
        <f t="shared" si="108"/>
        <v>31.564718273573405</v>
      </c>
      <c r="L655" s="115">
        <f t="shared" si="109"/>
        <v>31.613718273573404</v>
      </c>
      <c r="M655" s="98">
        <f t="shared" si="102"/>
        <v>31.564218273573406</v>
      </c>
      <c r="N655" s="116">
        <f t="shared" si="103"/>
        <v>31.614218273573403</v>
      </c>
      <c r="O655" s="117">
        <f t="shared" si="104"/>
        <v>31.589218273573405</v>
      </c>
      <c r="P655" s="98">
        <f t="shared" si="105"/>
        <v>0</v>
      </c>
      <c r="Q655" s="118">
        <f t="shared" si="106"/>
        <v>0</v>
      </c>
      <c r="R655" s="98">
        <f t="shared" si="110"/>
        <v>8</v>
      </c>
      <c r="S655" s="119">
        <f t="shared" si="107"/>
        <v>8</v>
      </c>
    </row>
    <row r="656" spans="1:19">
      <c r="A656" s="119"/>
      <c r="E656" s="98">
        <f t="shared" si="101"/>
        <v>655</v>
      </c>
      <c r="F656" s="99"/>
      <c r="K656" s="114">
        <f t="shared" si="108"/>
        <v>31.614718273573406</v>
      </c>
      <c r="L656" s="115">
        <f t="shared" si="109"/>
        <v>31.663718273573405</v>
      </c>
      <c r="M656" s="98">
        <f t="shared" si="102"/>
        <v>31.614218273573407</v>
      </c>
      <c r="N656" s="116">
        <f t="shared" si="103"/>
        <v>31.664218273573404</v>
      </c>
      <c r="O656" s="117">
        <f t="shared" si="104"/>
        <v>31.639218273573405</v>
      </c>
      <c r="P656" s="98">
        <f t="shared" si="105"/>
        <v>0</v>
      </c>
      <c r="Q656" s="118">
        <f t="shared" si="106"/>
        <v>0</v>
      </c>
      <c r="R656" s="98">
        <f t="shared" si="110"/>
        <v>8</v>
      </c>
      <c r="S656" s="119">
        <f t="shared" si="107"/>
        <v>8</v>
      </c>
    </row>
    <row r="657" spans="1:19">
      <c r="A657" s="119"/>
      <c r="E657" s="98">
        <f t="shared" si="101"/>
        <v>656</v>
      </c>
      <c r="F657" s="99"/>
      <c r="K657" s="114">
        <f t="shared" si="108"/>
        <v>31.664718273573406</v>
      </c>
      <c r="L657" s="115">
        <f t="shared" si="109"/>
        <v>31.713718273573406</v>
      </c>
      <c r="M657" s="98">
        <f t="shared" si="102"/>
        <v>31.664218273573407</v>
      </c>
      <c r="N657" s="116">
        <f t="shared" si="103"/>
        <v>31.714218273573405</v>
      </c>
      <c r="O657" s="117">
        <f t="shared" si="104"/>
        <v>31.689218273573406</v>
      </c>
      <c r="P657" s="98">
        <f t="shared" si="105"/>
        <v>0</v>
      </c>
      <c r="Q657" s="118">
        <f t="shared" si="106"/>
        <v>0</v>
      </c>
      <c r="R657" s="98">
        <f t="shared" si="110"/>
        <v>8</v>
      </c>
      <c r="S657" s="119">
        <f t="shared" si="107"/>
        <v>8</v>
      </c>
    </row>
    <row r="658" spans="1:19">
      <c r="A658" s="119"/>
      <c r="E658" s="98">
        <f t="shared" si="101"/>
        <v>657</v>
      </c>
      <c r="F658" s="99"/>
      <c r="K658" s="114">
        <f t="shared" si="108"/>
        <v>31.714718273573407</v>
      </c>
      <c r="L658" s="115">
        <f t="shared" si="109"/>
        <v>31.763718273573406</v>
      </c>
      <c r="M658" s="98">
        <f t="shared" si="102"/>
        <v>31.714218273573408</v>
      </c>
      <c r="N658" s="116">
        <f t="shared" si="103"/>
        <v>31.764218273573405</v>
      </c>
      <c r="O658" s="117">
        <f t="shared" si="104"/>
        <v>31.739218273573407</v>
      </c>
      <c r="P658" s="98">
        <f t="shared" si="105"/>
        <v>0</v>
      </c>
      <c r="Q658" s="118">
        <f t="shared" si="106"/>
        <v>0</v>
      </c>
      <c r="R658" s="98">
        <f t="shared" si="110"/>
        <v>8</v>
      </c>
      <c r="S658" s="119">
        <f t="shared" si="107"/>
        <v>8</v>
      </c>
    </row>
    <row r="659" spans="1:19">
      <c r="A659" s="119"/>
      <c r="E659" s="98">
        <f t="shared" si="101"/>
        <v>658</v>
      </c>
      <c r="F659" s="99"/>
      <c r="K659" s="114">
        <f t="shared" si="108"/>
        <v>31.764718273573408</v>
      </c>
      <c r="L659" s="115">
        <f t="shared" si="109"/>
        <v>31.813718273573407</v>
      </c>
      <c r="M659" s="98">
        <f t="shared" si="102"/>
        <v>31.764218273573409</v>
      </c>
      <c r="N659" s="116">
        <f t="shared" si="103"/>
        <v>31.814218273573406</v>
      </c>
      <c r="O659" s="117">
        <f t="shared" si="104"/>
        <v>31.789218273573407</v>
      </c>
      <c r="P659" s="98">
        <f t="shared" si="105"/>
        <v>0</v>
      </c>
      <c r="Q659" s="118">
        <f t="shared" si="106"/>
        <v>0</v>
      </c>
      <c r="R659" s="98">
        <f t="shared" si="110"/>
        <v>8</v>
      </c>
      <c r="S659" s="119">
        <f t="shared" si="107"/>
        <v>8</v>
      </c>
    </row>
    <row r="660" spans="1:19">
      <c r="A660" s="119"/>
      <c r="E660" s="98">
        <f t="shared" si="101"/>
        <v>659</v>
      </c>
      <c r="F660" s="99"/>
      <c r="K660" s="114">
        <f t="shared" si="108"/>
        <v>31.814718273573408</v>
      </c>
      <c r="L660" s="115">
        <f t="shared" si="109"/>
        <v>31.863718273573408</v>
      </c>
      <c r="M660" s="98">
        <f t="shared" si="102"/>
        <v>31.81421827357341</v>
      </c>
      <c r="N660" s="116">
        <f t="shared" si="103"/>
        <v>31.864218273573407</v>
      </c>
      <c r="O660" s="117">
        <f t="shared" si="104"/>
        <v>31.839218273573408</v>
      </c>
      <c r="P660" s="98">
        <f t="shared" si="105"/>
        <v>0</v>
      </c>
      <c r="Q660" s="118">
        <f t="shared" si="106"/>
        <v>0</v>
      </c>
      <c r="R660" s="98">
        <f t="shared" si="110"/>
        <v>8</v>
      </c>
      <c r="S660" s="119">
        <f t="shared" si="107"/>
        <v>8</v>
      </c>
    </row>
    <row r="661" spans="1:19">
      <c r="A661" s="119"/>
      <c r="E661" s="98">
        <f t="shared" si="101"/>
        <v>660</v>
      </c>
      <c r="F661" s="99"/>
      <c r="K661" s="114">
        <f t="shared" si="108"/>
        <v>31.864718273573409</v>
      </c>
      <c r="L661" s="115">
        <f t="shared" si="109"/>
        <v>31.913718273573409</v>
      </c>
      <c r="M661" s="98">
        <f t="shared" si="102"/>
        <v>31.86421827357341</v>
      </c>
      <c r="N661" s="116">
        <f t="shared" si="103"/>
        <v>31.914218273573407</v>
      </c>
      <c r="O661" s="117">
        <f t="shared" si="104"/>
        <v>31.889218273573409</v>
      </c>
      <c r="P661" s="98">
        <f t="shared" si="105"/>
        <v>0</v>
      </c>
      <c r="Q661" s="118">
        <f t="shared" si="106"/>
        <v>0</v>
      </c>
      <c r="R661" s="98">
        <f t="shared" si="110"/>
        <v>8</v>
      </c>
      <c r="S661" s="119">
        <f t="shared" si="107"/>
        <v>8</v>
      </c>
    </row>
    <row r="662" spans="1:19">
      <c r="A662" s="119"/>
      <c r="E662" s="98">
        <f t="shared" si="101"/>
        <v>661</v>
      </c>
      <c r="F662" s="99"/>
      <c r="K662" s="114">
        <f t="shared" si="108"/>
        <v>31.91471827357341</v>
      </c>
      <c r="L662" s="115">
        <f t="shared" si="109"/>
        <v>31.963718273573409</v>
      </c>
      <c r="M662" s="98">
        <f t="shared" si="102"/>
        <v>31.914218273573411</v>
      </c>
      <c r="N662" s="116">
        <f t="shared" si="103"/>
        <v>31.964218273573408</v>
      </c>
      <c r="O662" s="117">
        <f t="shared" si="104"/>
        <v>31.93921827357341</v>
      </c>
      <c r="P662" s="98">
        <f t="shared" si="105"/>
        <v>0</v>
      </c>
      <c r="Q662" s="118">
        <f t="shared" si="106"/>
        <v>0</v>
      </c>
      <c r="R662" s="98">
        <f t="shared" si="110"/>
        <v>8</v>
      </c>
      <c r="S662" s="119">
        <f t="shared" si="107"/>
        <v>8</v>
      </c>
    </row>
    <row r="663" spans="1:19">
      <c r="A663" s="119"/>
      <c r="E663" s="98">
        <f t="shared" si="101"/>
        <v>662</v>
      </c>
      <c r="F663" s="99"/>
      <c r="K663" s="114">
        <f t="shared" si="108"/>
        <v>31.964718273573411</v>
      </c>
      <c r="L663" s="115">
        <f t="shared" si="109"/>
        <v>32.01371827357341</v>
      </c>
      <c r="M663" s="98">
        <f t="shared" si="102"/>
        <v>31.964218273573412</v>
      </c>
      <c r="N663" s="116">
        <f t="shared" si="103"/>
        <v>32.014218273573412</v>
      </c>
      <c r="O663" s="117">
        <f t="shared" si="104"/>
        <v>31.98921827357341</v>
      </c>
      <c r="P663" s="98">
        <f t="shared" si="105"/>
        <v>0</v>
      </c>
      <c r="Q663" s="118">
        <f t="shared" si="106"/>
        <v>0</v>
      </c>
      <c r="R663" s="98">
        <f t="shared" si="110"/>
        <v>8</v>
      </c>
      <c r="S663" s="119">
        <f t="shared" si="107"/>
        <v>8</v>
      </c>
    </row>
    <row r="664" spans="1:19">
      <c r="A664" s="119"/>
      <c r="E664" s="98">
        <f t="shared" si="101"/>
        <v>663</v>
      </c>
      <c r="F664" s="99"/>
      <c r="K664" s="114">
        <f t="shared" si="108"/>
        <v>32.014718273573408</v>
      </c>
      <c r="L664" s="115">
        <f t="shared" si="109"/>
        <v>32.063718273573407</v>
      </c>
      <c r="M664" s="98">
        <f t="shared" si="102"/>
        <v>32.014218273573405</v>
      </c>
      <c r="N664" s="116">
        <f t="shared" si="103"/>
        <v>32.06421827357341</v>
      </c>
      <c r="O664" s="117">
        <f t="shared" si="104"/>
        <v>32.039218273573411</v>
      </c>
      <c r="P664" s="98">
        <f t="shared" si="105"/>
        <v>0</v>
      </c>
      <c r="Q664" s="118">
        <f t="shared" si="106"/>
        <v>0</v>
      </c>
      <c r="R664" s="98">
        <f t="shared" si="110"/>
        <v>8</v>
      </c>
      <c r="S664" s="119">
        <f t="shared" si="107"/>
        <v>8</v>
      </c>
    </row>
    <row r="665" spans="1:19">
      <c r="A665" s="119"/>
      <c r="E665" s="98">
        <f t="shared" si="101"/>
        <v>664</v>
      </c>
      <c r="F665" s="99"/>
      <c r="K665" s="114">
        <f t="shared" si="108"/>
        <v>32.064718273573405</v>
      </c>
      <c r="L665" s="115">
        <f t="shared" si="109"/>
        <v>32.113718273573404</v>
      </c>
      <c r="M665" s="98">
        <f t="shared" si="102"/>
        <v>32.064218273573402</v>
      </c>
      <c r="N665" s="116">
        <f t="shared" si="103"/>
        <v>32.114218273573407</v>
      </c>
      <c r="O665" s="117">
        <f t="shared" si="104"/>
        <v>32.089218273573408</v>
      </c>
      <c r="P665" s="98">
        <f t="shared" si="105"/>
        <v>0</v>
      </c>
      <c r="Q665" s="118">
        <f t="shared" si="106"/>
        <v>0</v>
      </c>
      <c r="R665" s="98">
        <f t="shared" si="110"/>
        <v>8</v>
      </c>
      <c r="S665" s="119">
        <f t="shared" si="107"/>
        <v>8</v>
      </c>
    </row>
    <row r="666" spans="1:19">
      <c r="A666" s="119"/>
      <c r="E666" s="98">
        <f t="shared" si="101"/>
        <v>665</v>
      </c>
      <c r="F666" s="99"/>
      <c r="K666" s="114">
        <f t="shared" si="108"/>
        <v>32.114718273573402</v>
      </c>
      <c r="L666" s="115">
        <f t="shared" si="109"/>
        <v>32.163718273573402</v>
      </c>
      <c r="M666" s="98">
        <f t="shared" si="102"/>
        <v>32.1142182735734</v>
      </c>
      <c r="N666" s="116">
        <f t="shared" si="103"/>
        <v>32.164218273573404</v>
      </c>
      <c r="O666" s="117">
        <f t="shared" si="104"/>
        <v>32.139218273573405</v>
      </c>
      <c r="P666" s="98">
        <f t="shared" si="105"/>
        <v>0</v>
      </c>
      <c r="Q666" s="118">
        <f t="shared" si="106"/>
        <v>0</v>
      </c>
      <c r="R666" s="98">
        <f t="shared" si="110"/>
        <v>8</v>
      </c>
      <c r="S666" s="119">
        <f t="shared" si="107"/>
        <v>8</v>
      </c>
    </row>
    <row r="667" spans="1:19">
      <c r="A667" s="119"/>
      <c r="E667" s="98">
        <f t="shared" si="101"/>
        <v>666</v>
      </c>
      <c r="F667" s="99"/>
      <c r="K667" s="114">
        <f t="shared" si="108"/>
        <v>32.164718273573399</v>
      </c>
      <c r="L667" s="115">
        <f t="shared" si="109"/>
        <v>32.213718273573399</v>
      </c>
      <c r="M667" s="98">
        <f t="shared" si="102"/>
        <v>32.164218273573397</v>
      </c>
      <c r="N667" s="116">
        <f t="shared" si="103"/>
        <v>32.214218273573401</v>
      </c>
      <c r="O667" s="117">
        <f t="shared" si="104"/>
        <v>32.189218273573402</v>
      </c>
      <c r="P667" s="98">
        <f t="shared" si="105"/>
        <v>0</v>
      </c>
      <c r="Q667" s="118">
        <f t="shared" si="106"/>
        <v>0</v>
      </c>
      <c r="R667" s="98">
        <f t="shared" si="110"/>
        <v>8</v>
      </c>
      <c r="S667" s="119">
        <f t="shared" si="107"/>
        <v>8</v>
      </c>
    </row>
    <row r="668" spans="1:19">
      <c r="A668" s="119"/>
      <c r="E668" s="98">
        <f t="shared" si="101"/>
        <v>667</v>
      </c>
      <c r="F668" s="99"/>
      <c r="K668" s="114">
        <f t="shared" si="108"/>
        <v>32.214718273573396</v>
      </c>
      <c r="L668" s="115">
        <f t="shared" si="109"/>
        <v>32.263718273573396</v>
      </c>
      <c r="M668" s="98">
        <f t="shared" si="102"/>
        <v>32.214218273573394</v>
      </c>
      <c r="N668" s="116">
        <f t="shared" si="103"/>
        <v>32.264218273573398</v>
      </c>
      <c r="O668" s="117">
        <f t="shared" si="104"/>
        <v>32.2392182735734</v>
      </c>
      <c r="P668" s="98">
        <f t="shared" si="105"/>
        <v>0</v>
      </c>
      <c r="Q668" s="118">
        <f t="shared" si="106"/>
        <v>0</v>
      </c>
      <c r="R668" s="98">
        <f t="shared" si="110"/>
        <v>8</v>
      </c>
      <c r="S668" s="119">
        <f t="shared" si="107"/>
        <v>8</v>
      </c>
    </row>
    <row r="669" spans="1:19">
      <c r="A669" s="119"/>
      <c r="E669" s="98">
        <f t="shared" si="101"/>
        <v>668</v>
      </c>
      <c r="F669" s="99"/>
      <c r="K669" s="114">
        <f t="shared" si="108"/>
        <v>32.264718273573394</v>
      </c>
      <c r="L669" s="115">
        <f t="shared" si="109"/>
        <v>32.313718273573393</v>
      </c>
      <c r="M669" s="98">
        <f t="shared" si="102"/>
        <v>32.264218273573391</v>
      </c>
      <c r="N669" s="116">
        <f t="shared" si="103"/>
        <v>32.314218273573395</v>
      </c>
      <c r="O669" s="117">
        <f t="shared" si="104"/>
        <v>32.289218273573397</v>
      </c>
      <c r="P669" s="98">
        <f t="shared" si="105"/>
        <v>0</v>
      </c>
      <c r="Q669" s="118">
        <f t="shared" si="106"/>
        <v>0</v>
      </c>
      <c r="R669" s="98">
        <f t="shared" si="110"/>
        <v>8</v>
      </c>
      <c r="S669" s="119">
        <f t="shared" si="107"/>
        <v>8</v>
      </c>
    </row>
    <row r="670" spans="1:19">
      <c r="A670" s="119"/>
      <c r="E670" s="98">
        <f t="shared" si="101"/>
        <v>669</v>
      </c>
      <c r="F670" s="99"/>
      <c r="K670" s="114">
        <f t="shared" si="108"/>
        <v>32.314718273573391</v>
      </c>
      <c r="L670" s="115">
        <f t="shared" si="109"/>
        <v>32.36371827357339</v>
      </c>
      <c r="M670" s="98">
        <f t="shared" si="102"/>
        <v>32.314218273573388</v>
      </c>
      <c r="N670" s="116">
        <f t="shared" si="103"/>
        <v>32.364218273573393</v>
      </c>
      <c r="O670" s="117">
        <f t="shared" si="104"/>
        <v>32.339218273573394</v>
      </c>
      <c r="P670" s="98">
        <f t="shared" si="105"/>
        <v>0</v>
      </c>
      <c r="Q670" s="118">
        <f t="shared" si="106"/>
        <v>0</v>
      </c>
      <c r="R670" s="98">
        <f t="shared" si="110"/>
        <v>8</v>
      </c>
      <c r="S670" s="119">
        <f t="shared" si="107"/>
        <v>8</v>
      </c>
    </row>
    <row r="671" spans="1:19">
      <c r="A671" s="119"/>
      <c r="E671" s="98">
        <f t="shared" si="101"/>
        <v>670</v>
      </c>
      <c r="F671" s="99"/>
      <c r="K671" s="114">
        <f t="shared" si="108"/>
        <v>32.364718273573388</v>
      </c>
      <c r="L671" s="115">
        <f t="shared" si="109"/>
        <v>32.413718273573387</v>
      </c>
      <c r="M671" s="98">
        <f t="shared" si="102"/>
        <v>32.364218273573385</v>
      </c>
      <c r="N671" s="116">
        <f t="shared" si="103"/>
        <v>32.41421827357339</v>
      </c>
      <c r="O671" s="117">
        <f t="shared" si="104"/>
        <v>32.389218273573391</v>
      </c>
      <c r="P671" s="98">
        <f t="shared" si="105"/>
        <v>0</v>
      </c>
      <c r="Q671" s="118">
        <f t="shared" si="106"/>
        <v>0</v>
      </c>
      <c r="R671" s="98">
        <f t="shared" si="110"/>
        <v>8</v>
      </c>
      <c r="S671" s="119">
        <f t="shared" si="107"/>
        <v>8</v>
      </c>
    </row>
    <row r="672" spans="1:19">
      <c r="A672" s="119"/>
      <c r="E672" s="98">
        <f t="shared" si="101"/>
        <v>671</v>
      </c>
      <c r="F672" s="99"/>
      <c r="K672" s="114">
        <f t="shared" si="108"/>
        <v>32.414718273573385</v>
      </c>
      <c r="L672" s="115">
        <f t="shared" si="109"/>
        <v>32.463718273573384</v>
      </c>
      <c r="M672" s="98">
        <f t="shared" si="102"/>
        <v>32.414218273573383</v>
      </c>
      <c r="N672" s="116">
        <f t="shared" si="103"/>
        <v>32.464218273573387</v>
      </c>
      <c r="O672" s="117">
        <f t="shared" si="104"/>
        <v>32.439218273573388</v>
      </c>
      <c r="P672" s="98">
        <f t="shared" si="105"/>
        <v>0</v>
      </c>
      <c r="Q672" s="118">
        <f t="shared" si="106"/>
        <v>0</v>
      </c>
      <c r="R672" s="98">
        <f t="shared" si="110"/>
        <v>8</v>
      </c>
      <c r="S672" s="119">
        <f t="shared" si="107"/>
        <v>8</v>
      </c>
    </row>
    <row r="673" spans="1:19">
      <c r="A673" s="119"/>
      <c r="E673" s="98">
        <f t="shared" si="101"/>
        <v>672</v>
      </c>
      <c r="F673" s="99"/>
      <c r="K673" s="114">
        <f t="shared" si="108"/>
        <v>32.464718273573382</v>
      </c>
      <c r="L673" s="115">
        <f t="shared" si="109"/>
        <v>32.513718273573382</v>
      </c>
      <c r="M673" s="98">
        <f t="shared" si="102"/>
        <v>32.46421827357338</v>
      </c>
      <c r="N673" s="116">
        <f t="shared" si="103"/>
        <v>32.514218273573384</v>
      </c>
      <c r="O673" s="117">
        <f t="shared" si="104"/>
        <v>32.489218273573385</v>
      </c>
      <c r="P673" s="98">
        <f t="shared" si="105"/>
        <v>0</v>
      </c>
      <c r="Q673" s="118">
        <f t="shared" si="106"/>
        <v>0</v>
      </c>
      <c r="R673" s="98">
        <f t="shared" si="110"/>
        <v>8</v>
      </c>
      <c r="S673" s="119">
        <f t="shared" si="107"/>
        <v>8</v>
      </c>
    </row>
    <row r="674" spans="1:19">
      <c r="A674" s="119"/>
      <c r="E674" s="98">
        <f t="shared" si="101"/>
        <v>673</v>
      </c>
      <c r="F674" s="99"/>
      <c r="K674" s="114">
        <f t="shared" si="108"/>
        <v>32.514718273573379</v>
      </c>
      <c r="L674" s="115">
        <f t="shared" si="109"/>
        <v>32.563718273573379</v>
      </c>
      <c r="M674" s="98">
        <f t="shared" si="102"/>
        <v>32.514218273573377</v>
      </c>
      <c r="N674" s="116">
        <f t="shared" si="103"/>
        <v>32.564218273573381</v>
      </c>
      <c r="O674" s="117">
        <f t="shared" si="104"/>
        <v>32.539218273573383</v>
      </c>
      <c r="P674" s="98">
        <f t="shared" si="105"/>
        <v>0</v>
      </c>
      <c r="Q674" s="118">
        <f t="shared" si="106"/>
        <v>0</v>
      </c>
      <c r="R674" s="98">
        <f t="shared" si="110"/>
        <v>8</v>
      </c>
      <c r="S674" s="119">
        <f t="shared" si="107"/>
        <v>8</v>
      </c>
    </row>
    <row r="675" spans="1:19">
      <c r="A675" s="119"/>
      <c r="E675" s="98">
        <f t="shared" si="101"/>
        <v>674</v>
      </c>
      <c r="F675" s="99"/>
      <c r="K675" s="114">
        <f t="shared" si="108"/>
        <v>32.564718273573376</v>
      </c>
      <c r="L675" s="115">
        <f t="shared" si="109"/>
        <v>32.613718273573376</v>
      </c>
      <c r="M675" s="98">
        <f t="shared" si="102"/>
        <v>32.564218273573374</v>
      </c>
      <c r="N675" s="116">
        <f t="shared" si="103"/>
        <v>32.614218273573378</v>
      </c>
      <c r="O675" s="117">
        <f t="shared" si="104"/>
        <v>32.58921827357338</v>
      </c>
      <c r="P675" s="98">
        <f t="shared" si="105"/>
        <v>0</v>
      </c>
      <c r="Q675" s="118">
        <f t="shared" si="106"/>
        <v>0</v>
      </c>
      <c r="R675" s="98">
        <f t="shared" si="110"/>
        <v>8</v>
      </c>
      <c r="S675" s="119">
        <f t="shared" si="107"/>
        <v>8</v>
      </c>
    </row>
    <row r="676" spans="1:19">
      <c r="A676" s="119"/>
      <c r="E676" s="98">
        <f t="shared" si="101"/>
        <v>675</v>
      </c>
      <c r="F676" s="99"/>
      <c r="K676" s="114">
        <f t="shared" si="108"/>
        <v>32.614718273573374</v>
      </c>
      <c r="L676" s="115">
        <f t="shared" si="109"/>
        <v>32.663718273573373</v>
      </c>
      <c r="M676" s="98">
        <f t="shared" si="102"/>
        <v>32.614218273573371</v>
      </c>
      <c r="N676" s="116">
        <f t="shared" si="103"/>
        <v>32.664218273573375</v>
      </c>
      <c r="O676" s="117">
        <f t="shared" si="104"/>
        <v>32.639218273573377</v>
      </c>
      <c r="P676" s="98">
        <f t="shared" si="105"/>
        <v>0</v>
      </c>
      <c r="Q676" s="118">
        <f t="shared" si="106"/>
        <v>0</v>
      </c>
      <c r="R676" s="98">
        <f t="shared" si="110"/>
        <v>8</v>
      </c>
      <c r="S676" s="119">
        <f t="shared" si="107"/>
        <v>8</v>
      </c>
    </row>
    <row r="677" spans="1:19">
      <c r="A677" s="119"/>
      <c r="E677" s="98">
        <f t="shared" si="101"/>
        <v>676</v>
      </c>
      <c r="F677" s="99"/>
      <c r="K677" s="114">
        <f t="shared" si="108"/>
        <v>32.664718273573371</v>
      </c>
      <c r="L677" s="115">
        <f t="shared" si="109"/>
        <v>32.71371827357337</v>
      </c>
      <c r="M677" s="98">
        <f t="shared" si="102"/>
        <v>32.664218273573368</v>
      </c>
      <c r="N677" s="116">
        <f t="shared" si="103"/>
        <v>32.714218273573373</v>
      </c>
      <c r="O677" s="117">
        <f t="shared" si="104"/>
        <v>32.689218273573374</v>
      </c>
      <c r="P677" s="98">
        <f t="shared" si="105"/>
        <v>0</v>
      </c>
      <c r="Q677" s="118">
        <f t="shared" si="106"/>
        <v>0</v>
      </c>
      <c r="R677" s="98">
        <f t="shared" si="110"/>
        <v>8</v>
      </c>
      <c r="S677" s="119">
        <f t="shared" si="107"/>
        <v>8</v>
      </c>
    </row>
    <row r="678" spans="1:19">
      <c r="A678" s="119"/>
      <c r="E678" s="98">
        <f t="shared" si="101"/>
        <v>677</v>
      </c>
      <c r="F678" s="99"/>
      <c r="K678" s="114">
        <f t="shared" si="108"/>
        <v>32.714718273573368</v>
      </c>
      <c r="L678" s="115">
        <f t="shared" si="109"/>
        <v>32.763718273573367</v>
      </c>
      <c r="M678" s="98">
        <f t="shared" si="102"/>
        <v>32.714218273573366</v>
      </c>
      <c r="N678" s="116">
        <f t="shared" si="103"/>
        <v>32.76421827357337</v>
      </c>
      <c r="O678" s="117">
        <f t="shared" si="104"/>
        <v>32.739218273573371</v>
      </c>
      <c r="P678" s="98">
        <f t="shared" si="105"/>
        <v>0</v>
      </c>
      <c r="Q678" s="118">
        <f t="shared" si="106"/>
        <v>0</v>
      </c>
      <c r="R678" s="98">
        <f t="shared" si="110"/>
        <v>8</v>
      </c>
      <c r="S678" s="119">
        <f t="shared" si="107"/>
        <v>8</v>
      </c>
    </row>
    <row r="679" spans="1:19">
      <c r="A679" s="119"/>
      <c r="E679" s="98">
        <f t="shared" si="101"/>
        <v>678</v>
      </c>
      <c r="F679" s="99"/>
      <c r="K679" s="114">
        <f t="shared" si="108"/>
        <v>32.764718273573365</v>
      </c>
      <c r="L679" s="115">
        <f t="shared" si="109"/>
        <v>32.813718273573365</v>
      </c>
      <c r="M679" s="98">
        <f t="shared" si="102"/>
        <v>32.764218273573363</v>
      </c>
      <c r="N679" s="116">
        <f t="shared" si="103"/>
        <v>32.814218273573367</v>
      </c>
      <c r="O679" s="117">
        <f t="shared" si="104"/>
        <v>32.789218273573368</v>
      </c>
      <c r="P679" s="98">
        <f t="shared" si="105"/>
        <v>0</v>
      </c>
      <c r="Q679" s="118">
        <f t="shared" si="106"/>
        <v>0</v>
      </c>
      <c r="R679" s="98">
        <f t="shared" si="110"/>
        <v>8</v>
      </c>
      <c r="S679" s="119">
        <f t="shared" si="107"/>
        <v>8</v>
      </c>
    </row>
    <row r="680" spans="1:19">
      <c r="A680" s="119"/>
      <c r="E680" s="98">
        <f t="shared" si="101"/>
        <v>679</v>
      </c>
      <c r="F680" s="99"/>
      <c r="K680" s="114">
        <f t="shared" si="108"/>
        <v>32.814718273573362</v>
      </c>
      <c r="L680" s="115">
        <f t="shared" si="109"/>
        <v>32.863718273573362</v>
      </c>
      <c r="M680" s="98">
        <f t="shared" si="102"/>
        <v>32.81421827357336</v>
      </c>
      <c r="N680" s="116">
        <f t="shared" si="103"/>
        <v>32.864218273573364</v>
      </c>
      <c r="O680" s="117">
        <f t="shared" si="104"/>
        <v>32.839218273573366</v>
      </c>
      <c r="P680" s="98">
        <f t="shared" si="105"/>
        <v>0</v>
      </c>
      <c r="Q680" s="118">
        <f t="shared" si="106"/>
        <v>0</v>
      </c>
      <c r="R680" s="98">
        <f t="shared" si="110"/>
        <v>8</v>
      </c>
      <c r="S680" s="119">
        <f t="shared" si="107"/>
        <v>8</v>
      </c>
    </row>
    <row r="681" spans="1:19">
      <c r="A681" s="119"/>
      <c r="E681" s="98">
        <f t="shared" si="101"/>
        <v>680</v>
      </c>
      <c r="F681" s="99"/>
      <c r="K681" s="114">
        <f t="shared" si="108"/>
        <v>32.864718273573359</v>
      </c>
      <c r="L681" s="115">
        <f t="shared" si="109"/>
        <v>32.913718273573359</v>
      </c>
      <c r="M681" s="98">
        <f t="shared" si="102"/>
        <v>32.864218273573357</v>
      </c>
      <c r="N681" s="116">
        <f t="shared" si="103"/>
        <v>32.914218273573361</v>
      </c>
      <c r="O681" s="117">
        <f t="shared" si="104"/>
        <v>32.889218273573363</v>
      </c>
      <c r="P681" s="98">
        <f t="shared" si="105"/>
        <v>0</v>
      </c>
      <c r="Q681" s="118">
        <f t="shared" si="106"/>
        <v>0</v>
      </c>
      <c r="R681" s="98">
        <f t="shared" si="110"/>
        <v>8</v>
      </c>
      <c r="S681" s="119">
        <f t="shared" si="107"/>
        <v>8</v>
      </c>
    </row>
    <row r="682" spans="1:19">
      <c r="A682" s="119"/>
      <c r="E682" s="98">
        <f t="shared" si="101"/>
        <v>681</v>
      </c>
      <c r="F682" s="99"/>
      <c r="K682" s="114">
        <f t="shared" si="108"/>
        <v>32.914718273573357</v>
      </c>
      <c r="L682" s="115">
        <f t="shared" si="109"/>
        <v>32.963718273573356</v>
      </c>
      <c r="M682" s="98">
        <f t="shared" si="102"/>
        <v>32.914218273573354</v>
      </c>
      <c r="N682" s="116">
        <f t="shared" si="103"/>
        <v>32.964218273573358</v>
      </c>
      <c r="O682" s="117">
        <f t="shared" si="104"/>
        <v>32.93921827357336</v>
      </c>
      <c r="P682" s="98">
        <f t="shared" si="105"/>
        <v>0</v>
      </c>
      <c r="Q682" s="118">
        <f t="shared" si="106"/>
        <v>0</v>
      </c>
      <c r="R682" s="98">
        <f t="shared" si="110"/>
        <v>8</v>
      </c>
      <c r="S682" s="119">
        <f t="shared" si="107"/>
        <v>8</v>
      </c>
    </row>
    <row r="683" spans="1:19">
      <c r="A683" s="119"/>
      <c r="E683" s="98">
        <f t="shared" si="101"/>
        <v>682</v>
      </c>
      <c r="F683" s="99"/>
      <c r="K683" s="114">
        <f t="shared" si="108"/>
        <v>32.964718273573354</v>
      </c>
      <c r="L683" s="115">
        <f t="shared" si="109"/>
        <v>33.013718273573353</v>
      </c>
      <c r="M683" s="98">
        <f t="shared" si="102"/>
        <v>32.964218273573351</v>
      </c>
      <c r="N683" s="116">
        <f t="shared" si="103"/>
        <v>33.014218273573356</v>
      </c>
      <c r="O683" s="117">
        <f t="shared" si="104"/>
        <v>32.989218273573357</v>
      </c>
      <c r="P683" s="98">
        <f t="shared" si="105"/>
        <v>0</v>
      </c>
      <c r="Q683" s="118">
        <f t="shared" si="106"/>
        <v>0</v>
      </c>
      <c r="R683" s="98">
        <f t="shared" si="110"/>
        <v>8</v>
      </c>
      <c r="S683" s="119">
        <f t="shared" si="107"/>
        <v>8</v>
      </c>
    </row>
    <row r="684" spans="1:19">
      <c r="A684" s="119"/>
      <c r="E684" s="98">
        <f t="shared" si="101"/>
        <v>683</v>
      </c>
      <c r="F684" s="99"/>
      <c r="K684" s="114">
        <f t="shared" si="108"/>
        <v>33.014718273573351</v>
      </c>
      <c r="L684" s="115">
        <f t="shared" si="109"/>
        <v>33.06371827357335</v>
      </c>
      <c r="M684" s="98">
        <f t="shared" si="102"/>
        <v>33.014218273573348</v>
      </c>
      <c r="N684" s="116">
        <f t="shared" si="103"/>
        <v>33.064218273573353</v>
      </c>
      <c r="O684" s="117">
        <f t="shared" si="104"/>
        <v>33.039218273573354</v>
      </c>
      <c r="P684" s="98">
        <f t="shared" si="105"/>
        <v>0</v>
      </c>
      <c r="Q684" s="118">
        <f t="shared" si="106"/>
        <v>0</v>
      </c>
      <c r="R684" s="98">
        <f t="shared" si="110"/>
        <v>8</v>
      </c>
      <c r="S684" s="119">
        <f t="shared" si="107"/>
        <v>8</v>
      </c>
    </row>
    <row r="685" spans="1:19">
      <c r="A685" s="119"/>
      <c r="E685" s="98">
        <f t="shared" si="101"/>
        <v>684</v>
      </c>
      <c r="F685" s="99"/>
      <c r="K685" s="114">
        <f t="shared" si="108"/>
        <v>33.064718273573348</v>
      </c>
      <c r="L685" s="115">
        <f t="shared" si="109"/>
        <v>33.113718273573348</v>
      </c>
      <c r="M685" s="98">
        <f t="shared" si="102"/>
        <v>33.064218273573346</v>
      </c>
      <c r="N685" s="116">
        <f t="shared" si="103"/>
        <v>33.11421827357335</v>
      </c>
      <c r="O685" s="117">
        <f t="shared" si="104"/>
        <v>33.089218273573351</v>
      </c>
      <c r="P685" s="98">
        <f t="shared" si="105"/>
        <v>0</v>
      </c>
      <c r="Q685" s="118">
        <f t="shared" si="106"/>
        <v>0</v>
      </c>
      <c r="R685" s="98">
        <f t="shared" si="110"/>
        <v>8</v>
      </c>
      <c r="S685" s="119">
        <f t="shared" si="107"/>
        <v>8</v>
      </c>
    </row>
    <row r="686" spans="1:19">
      <c r="A686" s="119"/>
      <c r="E686" s="98">
        <f t="shared" si="101"/>
        <v>685</v>
      </c>
      <c r="F686" s="99"/>
      <c r="K686" s="114">
        <f t="shared" si="108"/>
        <v>33.114718273573345</v>
      </c>
      <c r="L686" s="115">
        <f t="shared" si="109"/>
        <v>33.163718273573345</v>
      </c>
      <c r="M686" s="98">
        <f t="shared" si="102"/>
        <v>33.114218273573343</v>
      </c>
      <c r="N686" s="116">
        <f t="shared" si="103"/>
        <v>33.164218273573347</v>
      </c>
      <c r="O686" s="117">
        <f t="shared" si="104"/>
        <v>33.139218273573348</v>
      </c>
      <c r="P686" s="98">
        <f t="shared" si="105"/>
        <v>0</v>
      </c>
      <c r="Q686" s="118">
        <f t="shared" si="106"/>
        <v>0</v>
      </c>
      <c r="R686" s="98">
        <f t="shared" si="110"/>
        <v>8</v>
      </c>
      <c r="S686" s="119">
        <f t="shared" si="107"/>
        <v>8</v>
      </c>
    </row>
    <row r="687" spans="1:19">
      <c r="A687" s="119"/>
      <c r="E687" s="98">
        <f t="shared" si="101"/>
        <v>686</v>
      </c>
      <c r="F687" s="99"/>
      <c r="K687" s="114">
        <f t="shared" si="108"/>
        <v>33.164718273573342</v>
      </c>
      <c r="L687" s="115">
        <f t="shared" si="109"/>
        <v>33.213718273573342</v>
      </c>
      <c r="M687" s="98">
        <f t="shared" si="102"/>
        <v>33.16421827357334</v>
      </c>
      <c r="N687" s="116">
        <f t="shared" si="103"/>
        <v>33.214218273573344</v>
      </c>
      <c r="O687" s="117">
        <f t="shared" si="104"/>
        <v>33.189218273573346</v>
      </c>
      <c r="P687" s="98">
        <f t="shared" si="105"/>
        <v>0</v>
      </c>
      <c r="Q687" s="118">
        <f t="shared" si="106"/>
        <v>0</v>
      </c>
      <c r="R687" s="98">
        <f t="shared" si="110"/>
        <v>8</v>
      </c>
      <c r="S687" s="119">
        <f t="shared" si="107"/>
        <v>8</v>
      </c>
    </row>
    <row r="688" spans="1:19">
      <c r="A688" s="119"/>
      <c r="E688" s="98">
        <f t="shared" si="101"/>
        <v>687</v>
      </c>
      <c r="F688" s="99"/>
      <c r="K688" s="114">
        <f t="shared" si="108"/>
        <v>33.21471827357334</v>
      </c>
      <c r="L688" s="115">
        <f t="shared" si="109"/>
        <v>33.263718273573339</v>
      </c>
      <c r="M688" s="98">
        <f t="shared" si="102"/>
        <v>33.214218273573337</v>
      </c>
      <c r="N688" s="116">
        <f t="shared" si="103"/>
        <v>33.264218273573341</v>
      </c>
      <c r="O688" s="117">
        <f t="shared" si="104"/>
        <v>33.239218273573343</v>
      </c>
      <c r="P688" s="98">
        <f t="shared" si="105"/>
        <v>0</v>
      </c>
      <c r="Q688" s="118">
        <f t="shared" si="106"/>
        <v>0</v>
      </c>
      <c r="R688" s="98">
        <f t="shared" si="110"/>
        <v>8</v>
      </c>
      <c r="S688" s="119">
        <f t="shared" si="107"/>
        <v>8</v>
      </c>
    </row>
    <row r="689" spans="1:19">
      <c r="A689" s="119"/>
      <c r="E689" s="98">
        <f t="shared" si="101"/>
        <v>688</v>
      </c>
      <c r="F689" s="99"/>
      <c r="K689" s="114">
        <f t="shared" si="108"/>
        <v>33.264718273573337</v>
      </c>
      <c r="L689" s="115">
        <f t="shared" si="109"/>
        <v>33.313718273573336</v>
      </c>
      <c r="M689" s="98">
        <f t="shared" si="102"/>
        <v>33.264218273573334</v>
      </c>
      <c r="N689" s="116">
        <f t="shared" si="103"/>
        <v>33.314218273573339</v>
      </c>
      <c r="O689" s="117">
        <f t="shared" si="104"/>
        <v>33.28921827357334</v>
      </c>
      <c r="P689" s="98">
        <f t="shared" si="105"/>
        <v>0</v>
      </c>
      <c r="Q689" s="118">
        <f t="shared" si="106"/>
        <v>0</v>
      </c>
      <c r="R689" s="98">
        <f t="shared" si="110"/>
        <v>8</v>
      </c>
      <c r="S689" s="119">
        <f t="shared" si="107"/>
        <v>8</v>
      </c>
    </row>
    <row r="690" spans="1:19">
      <c r="A690" s="119"/>
      <c r="E690" s="98">
        <f t="shared" si="101"/>
        <v>689</v>
      </c>
      <c r="F690" s="99"/>
      <c r="K690" s="114">
        <f t="shared" si="108"/>
        <v>33.314718273573334</v>
      </c>
      <c r="L690" s="115">
        <f t="shared" si="109"/>
        <v>33.363718273573333</v>
      </c>
      <c r="M690" s="98">
        <f t="shared" si="102"/>
        <v>33.314218273573331</v>
      </c>
      <c r="N690" s="116">
        <f t="shared" si="103"/>
        <v>33.364218273573336</v>
      </c>
      <c r="O690" s="117">
        <f t="shared" si="104"/>
        <v>33.339218273573337</v>
      </c>
      <c r="P690" s="98">
        <f t="shared" si="105"/>
        <v>0</v>
      </c>
      <c r="Q690" s="118">
        <f t="shared" si="106"/>
        <v>0</v>
      </c>
      <c r="R690" s="98">
        <f t="shared" si="110"/>
        <v>8</v>
      </c>
      <c r="S690" s="119">
        <f t="shared" si="107"/>
        <v>8</v>
      </c>
    </row>
    <row r="691" spans="1:19">
      <c r="A691" s="119"/>
      <c r="E691" s="98">
        <f t="shared" si="101"/>
        <v>690</v>
      </c>
      <c r="F691" s="99"/>
      <c r="K691" s="114">
        <f t="shared" si="108"/>
        <v>33.364718273573331</v>
      </c>
      <c r="L691" s="115">
        <f t="shared" si="109"/>
        <v>33.41371827357333</v>
      </c>
      <c r="M691" s="98">
        <f t="shared" si="102"/>
        <v>33.364218273573329</v>
      </c>
      <c r="N691" s="116">
        <f t="shared" si="103"/>
        <v>33.414218273573333</v>
      </c>
      <c r="O691" s="117">
        <f t="shared" si="104"/>
        <v>33.389218273573334</v>
      </c>
      <c r="P691" s="98">
        <f t="shared" si="105"/>
        <v>0</v>
      </c>
      <c r="Q691" s="118">
        <f t="shared" si="106"/>
        <v>0</v>
      </c>
      <c r="R691" s="98">
        <f t="shared" si="110"/>
        <v>8</v>
      </c>
      <c r="S691" s="119">
        <f t="shared" si="107"/>
        <v>8</v>
      </c>
    </row>
    <row r="692" spans="1:19">
      <c r="A692" s="119"/>
      <c r="E692" s="98">
        <f t="shared" si="101"/>
        <v>691</v>
      </c>
      <c r="F692" s="99"/>
      <c r="K692" s="114">
        <f t="shared" si="108"/>
        <v>33.414718273573328</v>
      </c>
      <c r="L692" s="115">
        <f t="shared" si="109"/>
        <v>33.463718273573328</v>
      </c>
      <c r="M692" s="98">
        <f t="shared" si="102"/>
        <v>33.414218273573326</v>
      </c>
      <c r="N692" s="116">
        <f t="shared" si="103"/>
        <v>33.46421827357333</v>
      </c>
      <c r="O692" s="117">
        <f t="shared" si="104"/>
        <v>33.439218273573331</v>
      </c>
      <c r="P692" s="98">
        <f t="shared" si="105"/>
        <v>0</v>
      </c>
      <c r="Q692" s="118">
        <f t="shared" si="106"/>
        <v>0</v>
      </c>
      <c r="R692" s="98">
        <f t="shared" si="110"/>
        <v>8</v>
      </c>
      <c r="S692" s="119">
        <f t="shared" si="107"/>
        <v>8</v>
      </c>
    </row>
    <row r="693" spans="1:19">
      <c r="A693" s="119"/>
      <c r="E693" s="98">
        <f t="shared" si="101"/>
        <v>692</v>
      </c>
      <c r="F693" s="99"/>
      <c r="K693" s="114">
        <f t="shared" si="108"/>
        <v>33.464718273573325</v>
      </c>
      <c r="L693" s="115">
        <f t="shared" si="109"/>
        <v>33.513718273573325</v>
      </c>
      <c r="M693" s="98">
        <f t="shared" si="102"/>
        <v>33.464218273573323</v>
      </c>
      <c r="N693" s="116">
        <f t="shared" si="103"/>
        <v>33.514218273573327</v>
      </c>
      <c r="O693" s="117">
        <f t="shared" si="104"/>
        <v>33.489218273573329</v>
      </c>
      <c r="P693" s="98">
        <f t="shared" si="105"/>
        <v>0</v>
      </c>
      <c r="Q693" s="118">
        <f t="shared" si="106"/>
        <v>0</v>
      </c>
      <c r="R693" s="98">
        <f t="shared" si="110"/>
        <v>8</v>
      </c>
      <c r="S693" s="119">
        <f t="shared" si="107"/>
        <v>8</v>
      </c>
    </row>
    <row r="694" spans="1:19">
      <c r="A694" s="119"/>
      <c r="E694" s="98">
        <f t="shared" si="101"/>
        <v>693</v>
      </c>
      <c r="F694" s="99"/>
      <c r="K694" s="114">
        <f t="shared" si="108"/>
        <v>33.514718273573322</v>
      </c>
      <c r="L694" s="115">
        <f t="shared" si="109"/>
        <v>33.563718273573322</v>
      </c>
      <c r="M694" s="98">
        <f t="shared" si="102"/>
        <v>33.51421827357332</v>
      </c>
      <c r="N694" s="116">
        <f t="shared" si="103"/>
        <v>33.564218273573324</v>
      </c>
      <c r="O694" s="117">
        <f t="shared" si="104"/>
        <v>33.539218273573326</v>
      </c>
      <c r="P694" s="98">
        <f t="shared" si="105"/>
        <v>0</v>
      </c>
      <c r="Q694" s="118">
        <f t="shared" si="106"/>
        <v>0</v>
      </c>
      <c r="R694" s="98">
        <f t="shared" si="110"/>
        <v>8</v>
      </c>
      <c r="S694" s="119">
        <f t="shared" si="107"/>
        <v>8</v>
      </c>
    </row>
    <row r="695" spans="1:19">
      <c r="A695" s="119"/>
      <c r="E695" s="98">
        <f t="shared" si="101"/>
        <v>694</v>
      </c>
      <c r="F695" s="99"/>
      <c r="K695" s="114">
        <f t="shared" si="108"/>
        <v>33.56471827357332</v>
      </c>
      <c r="L695" s="115">
        <f t="shared" si="109"/>
        <v>33.613718273573319</v>
      </c>
      <c r="M695" s="98">
        <f t="shared" si="102"/>
        <v>33.564218273573317</v>
      </c>
      <c r="N695" s="116">
        <f t="shared" si="103"/>
        <v>33.614218273573321</v>
      </c>
      <c r="O695" s="117">
        <f t="shared" si="104"/>
        <v>33.589218273573323</v>
      </c>
      <c r="P695" s="98">
        <f t="shared" si="105"/>
        <v>0</v>
      </c>
      <c r="Q695" s="118">
        <f t="shared" si="106"/>
        <v>0</v>
      </c>
      <c r="R695" s="98">
        <f t="shared" si="110"/>
        <v>8</v>
      </c>
      <c r="S695" s="119">
        <f t="shared" si="107"/>
        <v>8</v>
      </c>
    </row>
    <row r="696" spans="1:19">
      <c r="A696" s="119"/>
      <c r="E696" s="98">
        <f t="shared" si="101"/>
        <v>695</v>
      </c>
      <c r="F696" s="99"/>
      <c r="K696" s="114">
        <f t="shared" si="108"/>
        <v>33.614718273573317</v>
      </c>
      <c r="L696" s="115">
        <f t="shared" si="109"/>
        <v>33.663718273573316</v>
      </c>
      <c r="M696" s="98">
        <f t="shared" si="102"/>
        <v>33.614218273573314</v>
      </c>
      <c r="N696" s="116">
        <f t="shared" si="103"/>
        <v>33.664218273573319</v>
      </c>
      <c r="O696" s="117">
        <f t="shared" si="104"/>
        <v>33.63921827357332</v>
      </c>
      <c r="P696" s="98">
        <f t="shared" si="105"/>
        <v>0</v>
      </c>
      <c r="Q696" s="118">
        <f t="shared" si="106"/>
        <v>0</v>
      </c>
      <c r="R696" s="98">
        <f t="shared" si="110"/>
        <v>8</v>
      </c>
      <c r="S696" s="119">
        <f t="shared" si="107"/>
        <v>8</v>
      </c>
    </row>
    <row r="697" spans="1:19">
      <c r="A697" s="119"/>
      <c r="E697" s="98">
        <f t="shared" si="101"/>
        <v>696</v>
      </c>
      <c r="F697" s="99"/>
      <c r="K697" s="114">
        <f t="shared" si="108"/>
        <v>33.664718273573314</v>
      </c>
      <c r="L697" s="115">
        <f t="shared" si="109"/>
        <v>33.713718273573313</v>
      </c>
      <c r="M697" s="98">
        <f t="shared" si="102"/>
        <v>33.664218273573312</v>
      </c>
      <c r="N697" s="116">
        <f t="shared" si="103"/>
        <v>33.714218273573316</v>
      </c>
      <c r="O697" s="117">
        <f t="shared" si="104"/>
        <v>33.689218273573317</v>
      </c>
      <c r="P697" s="98">
        <f t="shared" si="105"/>
        <v>0</v>
      </c>
      <c r="Q697" s="118">
        <f t="shared" si="106"/>
        <v>0</v>
      </c>
      <c r="R697" s="98">
        <f t="shared" si="110"/>
        <v>8</v>
      </c>
      <c r="S697" s="119">
        <f t="shared" si="107"/>
        <v>8</v>
      </c>
    </row>
    <row r="698" spans="1:19">
      <c r="A698" s="119"/>
      <c r="E698" s="98">
        <f t="shared" si="101"/>
        <v>697</v>
      </c>
      <c r="F698" s="99"/>
      <c r="K698" s="114">
        <f t="shared" si="108"/>
        <v>33.714718273573311</v>
      </c>
      <c r="L698" s="115">
        <f t="shared" si="109"/>
        <v>33.763718273573311</v>
      </c>
      <c r="M698" s="98">
        <f t="shared" si="102"/>
        <v>33.714218273573309</v>
      </c>
      <c r="N698" s="116">
        <f t="shared" si="103"/>
        <v>33.764218273573313</v>
      </c>
      <c r="O698" s="117">
        <f t="shared" si="104"/>
        <v>33.739218273573314</v>
      </c>
      <c r="P698" s="98">
        <f t="shared" si="105"/>
        <v>0</v>
      </c>
      <c r="Q698" s="118">
        <f t="shared" si="106"/>
        <v>0</v>
      </c>
      <c r="R698" s="98">
        <f t="shared" si="110"/>
        <v>8</v>
      </c>
      <c r="S698" s="119">
        <f t="shared" si="107"/>
        <v>8</v>
      </c>
    </row>
    <row r="699" spans="1:19">
      <c r="A699" s="119"/>
      <c r="E699" s="98">
        <f t="shared" si="101"/>
        <v>698</v>
      </c>
      <c r="F699" s="99"/>
      <c r="K699" s="114">
        <f t="shared" si="108"/>
        <v>33.764718273573308</v>
      </c>
      <c r="L699" s="115">
        <f t="shared" si="109"/>
        <v>33.813718273573308</v>
      </c>
      <c r="M699" s="98">
        <f t="shared" si="102"/>
        <v>33.764218273573306</v>
      </c>
      <c r="N699" s="116">
        <f t="shared" si="103"/>
        <v>33.81421827357331</v>
      </c>
      <c r="O699" s="117">
        <f t="shared" si="104"/>
        <v>33.789218273573312</v>
      </c>
      <c r="P699" s="98">
        <f t="shared" si="105"/>
        <v>0</v>
      </c>
      <c r="Q699" s="118">
        <f t="shared" si="106"/>
        <v>0</v>
      </c>
      <c r="R699" s="98">
        <f t="shared" si="110"/>
        <v>8</v>
      </c>
      <c r="S699" s="119">
        <f t="shared" si="107"/>
        <v>8</v>
      </c>
    </row>
    <row r="700" spans="1:19">
      <c r="A700" s="119"/>
      <c r="E700" s="98">
        <f t="shared" si="101"/>
        <v>699</v>
      </c>
      <c r="F700" s="99"/>
      <c r="K700" s="114">
        <f t="shared" si="108"/>
        <v>33.814718273573305</v>
      </c>
      <c r="L700" s="115">
        <f t="shared" si="109"/>
        <v>33.863718273573305</v>
      </c>
      <c r="M700" s="98">
        <f t="shared" si="102"/>
        <v>33.814218273573303</v>
      </c>
      <c r="N700" s="116">
        <f t="shared" si="103"/>
        <v>33.864218273573307</v>
      </c>
      <c r="O700" s="117">
        <f t="shared" si="104"/>
        <v>33.839218273573309</v>
      </c>
      <c r="P700" s="98">
        <f t="shared" si="105"/>
        <v>0</v>
      </c>
      <c r="Q700" s="118">
        <f t="shared" si="106"/>
        <v>0</v>
      </c>
      <c r="R700" s="98">
        <f t="shared" si="110"/>
        <v>8</v>
      </c>
      <c r="S700" s="119">
        <f t="shared" si="107"/>
        <v>8</v>
      </c>
    </row>
    <row r="701" spans="1:19">
      <c r="A701" s="119"/>
      <c r="E701" s="98">
        <f t="shared" si="101"/>
        <v>700</v>
      </c>
      <c r="F701" s="99"/>
      <c r="K701" s="114">
        <f t="shared" si="108"/>
        <v>33.864718273573303</v>
      </c>
      <c r="L701" s="115">
        <f t="shared" si="109"/>
        <v>33.913718273573302</v>
      </c>
      <c r="M701" s="98">
        <f t="shared" si="102"/>
        <v>33.8642182735733</v>
      </c>
      <c r="N701" s="116">
        <f t="shared" si="103"/>
        <v>33.914218273573304</v>
      </c>
      <c r="O701" s="117">
        <f t="shared" si="104"/>
        <v>33.889218273573306</v>
      </c>
      <c r="P701" s="98">
        <f t="shared" si="105"/>
        <v>0</v>
      </c>
      <c r="Q701" s="118">
        <f t="shared" si="106"/>
        <v>0</v>
      </c>
      <c r="R701" s="98">
        <f t="shared" si="110"/>
        <v>8</v>
      </c>
      <c r="S701" s="119">
        <f t="shared" si="107"/>
        <v>8</v>
      </c>
    </row>
    <row r="702" spans="1:19">
      <c r="A702" s="119"/>
      <c r="E702" s="98">
        <f t="shared" si="101"/>
        <v>701</v>
      </c>
      <c r="F702" s="99"/>
      <c r="K702" s="114">
        <f t="shared" si="108"/>
        <v>33.9147182735733</v>
      </c>
      <c r="L702" s="115">
        <f t="shared" si="109"/>
        <v>33.963718273573299</v>
      </c>
      <c r="M702" s="98">
        <f t="shared" si="102"/>
        <v>33.914218273573297</v>
      </c>
      <c r="N702" s="116">
        <f t="shared" si="103"/>
        <v>33.964218273573302</v>
      </c>
      <c r="O702" s="117">
        <f t="shared" si="104"/>
        <v>33.939218273573303</v>
      </c>
      <c r="P702" s="98">
        <f t="shared" si="105"/>
        <v>0</v>
      </c>
      <c r="Q702" s="118">
        <f t="shared" si="106"/>
        <v>0</v>
      </c>
      <c r="R702" s="98">
        <f t="shared" si="110"/>
        <v>8</v>
      </c>
      <c r="S702" s="119">
        <f t="shared" si="107"/>
        <v>8</v>
      </c>
    </row>
    <row r="703" spans="1:19">
      <c r="A703" s="119"/>
      <c r="E703" s="98">
        <f t="shared" si="101"/>
        <v>702</v>
      </c>
      <c r="F703" s="99"/>
      <c r="K703" s="114">
        <f t="shared" si="108"/>
        <v>33.964718273573297</v>
      </c>
      <c r="L703" s="115">
        <f t="shared" si="109"/>
        <v>34.013718273573296</v>
      </c>
      <c r="M703" s="98">
        <f t="shared" si="102"/>
        <v>33.964218273573294</v>
      </c>
      <c r="N703" s="116">
        <f t="shared" si="103"/>
        <v>34.014218273573299</v>
      </c>
      <c r="O703" s="117">
        <f t="shared" si="104"/>
        <v>33.9892182735733</v>
      </c>
      <c r="P703" s="98">
        <f t="shared" si="105"/>
        <v>0</v>
      </c>
      <c r="Q703" s="118">
        <f t="shared" si="106"/>
        <v>0</v>
      </c>
      <c r="R703" s="98">
        <f t="shared" si="110"/>
        <v>8</v>
      </c>
      <c r="S703" s="119">
        <f t="shared" si="107"/>
        <v>8</v>
      </c>
    </row>
    <row r="704" spans="1:19">
      <c r="A704" s="119"/>
      <c r="E704" s="98">
        <f t="shared" si="101"/>
        <v>703</v>
      </c>
      <c r="F704" s="99"/>
      <c r="K704" s="114">
        <f t="shared" si="108"/>
        <v>34.014718273573294</v>
      </c>
      <c r="L704" s="115">
        <f t="shared" si="109"/>
        <v>34.063718273573294</v>
      </c>
      <c r="M704" s="98">
        <f t="shared" si="102"/>
        <v>34.014218273573292</v>
      </c>
      <c r="N704" s="116">
        <f t="shared" si="103"/>
        <v>34.064218273573296</v>
      </c>
      <c r="O704" s="117">
        <f t="shared" si="104"/>
        <v>34.039218273573297</v>
      </c>
      <c r="P704" s="98">
        <f t="shared" si="105"/>
        <v>0</v>
      </c>
      <c r="Q704" s="118">
        <f t="shared" si="106"/>
        <v>0</v>
      </c>
      <c r="R704" s="98">
        <f t="shared" si="110"/>
        <v>8</v>
      </c>
      <c r="S704" s="119">
        <f t="shared" si="107"/>
        <v>8</v>
      </c>
    </row>
    <row r="705" spans="1:19">
      <c r="A705" s="119"/>
      <c r="E705" s="98">
        <f t="shared" si="101"/>
        <v>704</v>
      </c>
      <c r="F705" s="99"/>
      <c r="K705" s="114">
        <f t="shared" si="108"/>
        <v>34.064718273573291</v>
      </c>
      <c r="L705" s="115">
        <f t="shared" si="109"/>
        <v>34.113718273573291</v>
      </c>
      <c r="M705" s="98">
        <f t="shared" si="102"/>
        <v>34.064218273573289</v>
      </c>
      <c r="N705" s="116">
        <f t="shared" si="103"/>
        <v>34.114218273573293</v>
      </c>
      <c r="O705" s="117">
        <f t="shared" si="104"/>
        <v>34.089218273573294</v>
      </c>
      <c r="P705" s="98">
        <f t="shared" si="105"/>
        <v>0</v>
      </c>
      <c r="Q705" s="118">
        <f t="shared" si="106"/>
        <v>0</v>
      </c>
      <c r="R705" s="98">
        <f t="shared" si="110"/>
        <v>8</v>
      </c>
      <c r="S705" s="119">
        <f t="shared" si="107"/>
        <v>8</v>
      </c>
    </row>
    <row r="706" spans="1:19">
      <c r="A706" s="119"/>
      <c r="E706" s="98">
        <f t="shared" si="101"/>
        <v>705</v>
      </c>
      <c r="F706" s="99"/>
      <c r="K706" s="114">
        <f t="shared" si="108"/>
        <v>34.114718273573288</v>
      </c>
      <c r="L706" s="115">
        <f t="shared" si="109"/>
        <v>34.163718273573288</v>
      </c>
      <c r="M706" s="98">
        <f t="shared" si="102"/>
        <v>34.114218273573286</v>
      </c>
      <c r="N706" s="116">
        <f t="shared" si="103"/>
        <v>34.16421827357329</v>
      </c>
      <c r="O706" s="117">
        <f t="shared" si="104"/>
        <v>34.139218273573292</v>
      </c>
      <c r="P706" s="98">
        <f t="shared" si="105"/>
        <v>0</v>
      </c>
      <c r="Q706" s="118">
        <f t="shared" si="106"/>
        <v>0</v>
      </c>
      <c r="R706" s="98">
        <f t="shared" si="110"/>
        <v>8</v>
      </c>
      <c r="S706" s="119">
        <f t="shared" si="107"/>
        <v>8</v>
      </c>
    </row>
    <row r="707" spans="1:19">
      <c r="A707" s="119"/>
      <c r="E707" s="98">
        <f t="shared" si="101"/>
        <v>706</v>
      </c>
      <c r="F707" s="99"/>
      <c r="K707" s="114">
        <f t="shared" si="108"/>
        <v>34.164718273573286</v>
      </c>
      <c r="L707" s="115">
        <f t="shared" si="109"/>
        <v>34.213718273573285</v>
      </c>
      <c r="M707" s="98">
        <f t="shared" si="102"/>
        <v>34.164218273573283</v>
      </c>
      <c r="N707" s="116">
        <f t="shared" si="103"/>
        <v>34.214218273573287</v>
      </c>
      <c r="O707" s="117">
        <f t="shared" si="104"/>
        <v>34.189218273573289</v>
      </c>
      <c r="P707" s="98">
        <f t="shared" si="105"/>
        <v>0</v>
      </c>
      <c r="Q707" s="118">
        <f t="shared" si="106"/>
        <v>0</v>
      </c>
      <c r="R707" s="98">
        <f t="shared" si="110"/>
        <v>8</v>
      </c>
      <c r="S707" s="119">
        <f t="shared" si="107"/>
        <v>8</v>
      </c>
    </row>
    <row r="708" spans="1:19">
      <c r="A708" s="119"/>
      <c r="E708" s="98">
        <f t="shared" ref="E708:E771" si="111">E707+1</f>
        <v>707</v>
      </c>
      <c r="F708" s="99"/>
      <c r="K708" s="114">
        <f t="shared" si="108"/>
        <v>34.214718273573283</v>
      </c>
      <c r="L708" s="115">
        <f t="shared" si="109"/>
        <v>34.263718273573282</v>
      </c>
      <c r="M708" s="98">
        <f t="shared" si="102"/>
        <v>34.21421827357328</v>
      </c>
      <c r="N708" s="116">
        <f t="shared" si="103"/>
        <v>34.264218273573285</v>
      </c>
      <c r="O708" s="117">
        <f t="shared" si="104"/>
        <v>34.239218273573286</v>
      </c>
      <c r="P708" s="98">
        <f t="shared" si="105"/>
        <v>0</v>
      </c>
      <c r="Q708" s="118">
        <f t="shared" si="106"/>
        <v>0</v>
      </c>
      <c r="R708" s="98">
        <f t="shared" si="110"/>
        <v>8</v>
      </c>
      <c r="S708" s="119">
        <f t="shared" si="107"/>
        <v>8</v>
      </c>
    </row>
    <row r="709" spans="1:19">
      <c r="A709" s="119"/>
      <c r="E709" s="98">
        <f t="shared" si="111"/>
        <v>708</v>
      </c>
      <c r="F709" s="99"/>
      <c r="K709" s="114">
        <f t="shared" si="108"/>
        <v>34.26471827357328</v>
      </c>
      <c r="L709" s="115">
        <f t="shared" si="109"/>
        <v>34.313718273573279</v>
      </c>
      <c r="M709" s="98">
        <f t="shared" ref="M709:M772" si="112">K709-5*10^-(D$2+1)</f>
        <v>34.264218273573277</v>
      </c>
      <c r="N709" s="116">
        <f t="shared" ref="N709:N772" si="113">L709+5*10^-(D$2+1)</f>
        <v>34.314218273573282</v>
      </c>
      <c r="O709" s="117">
        <f t="shared" ref="O709:O772" si="114">AVERAGE(K709,L709)</f>
        <v>34.289218273573283</v>
      </c>
      <c r="P709" s="98">
        <f t="shared" ref="P709:P772" si="115">COUNTIFS(A$1:A$5000,"&gt;="&amp;M709,A$1:A$5000,"&lt;="&amp;N709)</f>
        <v>0</v>
      </c>
      <c r="Q709" s="118">
        <f t="shared" ref="Q709:Q772" si="116">P709/D$1</f>
        <v>0</v>
      </c>
      <c r="R709" s="98">
        <f t="shared" si="110"/>
        <v>8</v>
      </c>
      <c r="S709" s="119">
        <f t="shared" ref="S709:S772" si="117">COUNTIF(F$2:F$5000,"&lt;="&amp;M709)</f>
        <v>8</v>
      </c>
    </row>
    <row r="710" spans="1:19">
      <c r="A710" s="119"/>
      <c r="E710" s="98">
        <f t="shared" si="111"/>
        <v>709</v>
      </c>
      <c r="F710" s="99"/>
      <c r="K710" s="114">
        <f t="shared" ref="K710:K773" si="118">L709+10^(-$D$2)</f>
        <v>34.314718273573277</v>
      </c>
      <c r="L710" s="115">
        <f t="shared" ref="L710:L773" si="119">K710+$I$4-POWER(10,-$D$2)</f>
        <v>34.363718273573276</v>
      </c>
      <c r="M710" s="98">
        <f t="shared" si="112"/>
        <v>34.314218273573275</v>
      </c>
      <c r="N710" s="116">
        <f t="shared" si="113"/>
        <v>34.364218273573279</v>
      </c>
      <c r="O710" s="117">
        <f t="shared" si="114"/>
        <v>34.33921827357328</v>
      </c>
      <c r="P710" s="98">
        <f t="shared" si="115"/>
        <v>0</v>
      </c>
      <c r="Q710" s="118">
        <f t="shared" si="116"/>
        <v>0</v>
      </c>
      <c r="R710" s="98">
        <f t="shared" ref="R710:R773" si="120">+P710+R709</f>
        <v>8</v>
      </c>
      <c r="S710" s="119">
        <f t="shared" si="117"/>
        <v>8</v>
      </c>
    </row>
    <row r="711" spans="1:19">
      <c r="A711" s="119"/>
      <c r="E711" s="98">
        <f t="shared" si="111"/>
        <v>710</v>
      </c>
      <c r="F711" s="99"/>
      <c r="K711" s="114">
        <f t="shared" si="118"/>
        <v>34.364718273573274</v>
      </c>
      <c r="L711" s="115">
        <f t="shared" si="119"/>
        <v>34.413718273573274</v>
      </c>
      <c r="M711" s="98">
        <f t="shared" si="112"/>
        <v>34.364218273573272</v>
      </c>
      <c r="N711" s="116">
        <f t="shared" si="113"/>
        <v>34.414218273573276</v>
      </c>
      <c r="O711" s="117">
        <f t="shared" si="114"/>
        <v>34.389218273573277</v>
      </c>
      <c r="P711" s="98">
        <f t="shared" si="115"/>
        <v>0</v>
      </c>
      <c r="Q711" s="118">
        <f t="shared" si="116"/>
        <v>0</v>
      </c>
      <c r="R711" s="98">
        <f t="shared" si="120"/>
        <v>8</v>
      </c>
      <c r="S711" s="119">
        <f t="shared" si="117"/>
        <v>8</v>
      </c>
    </row>
    <row r="712" spans="1:19">
      <c r="A712" s="119"/>
      <c r="E712" s="98">
        <f t="shared" si="111"/>
        <v>711</v>
      </c>
      <c r="F712" s="99"/>
      <c r="K712" s="114">
        <f t="shared" si="118"/>
        <v>34.414718273573271</v>
      </c>
      <c r="L712" s="115">
        <f t="shared" si="119"/>
        <v>34.463718273573271</v>
      </c>
      <c r="M712" s="98">
        <f t="shared" si="112"/>
        <v>34.414218273573269</v>
      </c>
      <c r="N712" s="116">
        <f t="shared" si="113"/>
        <v>34.464218273573273</v>
      </c>
      <c r="O712" s="117">
        <f t="shared" si="114"/>
        <v>34.439218273573275</v>
      </c>
      <c r="P712" s="98">
        <f t="shared" si="115"/>
        <v>0</v>
      </c>
      <c r="Q712" s="118">
        <f t="shared" si="116"/>
        <v>0</v>
      </c>
      <c r="R712" s="98">
        <f t="shared" si="120"/>
        <v>8</v>
      </c>
      <c r="S712" s="119">
        <f t="shared" si="117"/>
        <v>8</v>
      </c>
    </row>
    <row r="713" spans="1:19">
      <c r="A713" s="119"/>
      <c r="E713" s="98">
        <f t="shared" si="111"/>
        <v>712</v>
      </c>
      <c r="F713" s="99"/>
      <c r="K713" s="114">
        <f t="shared" si="118"/>
        <v>34.464718273573268</v>
      </c>
      <c r="L713" s="115">
        <f t="shared" si="119"/>
        <v>34.513718273573268</v>
      </c>
      <c r="M713" s="98">
        <f t="shared" si="112"/>
        <v>34.464218273573266</v>
      </c>
      <c r="N713" s="116">
        <f t="shared" si="113"/>
        <v>34.51421827357327</v>
      </c>
      <c r="O713" s="117">
        <f t="shared" si="114"/>
        <v>34.489218273573272</v>
      </c>
      <c r="P713" s="98">
        <f t="shared" si="115"/>
        <v>0</v>
      </c>
      <c r="Q713" s="118">
        <f t="shared" si="116"/>
        <v>0</v>
      </c>
      <c r="R713" s="98">
        <f t="shared" si="120"/>
        <v>8</v>
      </c>
      <c r="S713" s="119">
        <f t="shared" si="117"/>
        <v>8</v>
      </c>
    </row>
    <row r="714" spans="1:19">
      <c r="A714" s="119"/>
      <c r="E714" s="98">
        <f t="shared" si="111"/>
        <v>713</v>
      </c>
      <c r="F714" s="99"/>
      <c r="K714" s="114">
        <f t="shared" si="118"/>
        <v>34.514718273573266</v>
      </c>
      <c r="L714" s="115">
        <f t="shared" si="119"/>
        <v>34.563718273573265</v>
      </c>
      <c r="M714" s="98">
        <f t="shared" si="112"/>
        <v>34.514218273573263</v>
      </c>
      <c r="N714" s="116">
        <f t="shared" si="113"/>
        <v>34.564218273573267</v>
      </c>
      <c r="O714" s="117">
        <f t="shared" si="114"/>
        <v>34.539218273573269</v>
      </c>
      <c r="P714" s="98">
        <f t="shared" si="115"/>
        <v>0</v>
      </c>
      <c r="Q714" s="118">
        <f t="shared" si="116"/>
        <v>0</v>
      </c>
      <c r="R714" s="98">
        <f t="shared" si="120"/>
        <v>8</v>
      </c>
      <c r="S714" s="119">
        <f t="shared" si="117"/>
        <v>8</v>
      </c>
    </row>
    <row r="715" spans="1:19">
      <c r="A715" s="119"/>
      <c r="E715" s="98">
        <f t="shared" si="111"/>
        <v>714</v>
      </c>
      <c r="F715" s="99"/>
      <c r="K715" s="114">
        <f t="shared" si="118"/>
        <v>34.564718273573263</v>
      </c>
      <c r="L715" s="115">
        <f t="shared" si="119"/>
        <v>34.613718273573262</v>
      </c>
      <c r="M715" s="98">
        <f t="shared" si="112"/>
        <v>34.56421827357326</v>
      </c>
      <c r="N715" s="116">
        <f t="shared" si="113"/>
        <v>34.614218273573265</v>
      </c>
      <c r="O715" s="117">
        <f t="shared" si="114"/>
        <v>34.589218273573266</v>
      </c>
      <c r="P715" s="98">
        <f t="shared" si="115"/>
        <v>0</v>
      </c>
      <c r="Q715" s="118">
        <f t="shared" si="116"/>
        <v>0</v>
      </c>
      <c r="R715" s="98">
        <f t="shared" si="120"/>
        <v>8</v>
      </c>
      <c r="S715" s="119">
        <f t="shared" si="117"/>
        <v>8</v>
      </c>
    </row>
    <row r="716" spans="1:19">
      <c r="A716" s="119"/>
      <c r="E716" s="98">
        <f t="shared" si="111"/>
        <v>715</v>
      </c>
      <c r="F716" s="99"/>
      <c r="K716" s="114">
        <f t="shared" si="118"/>
        <v>34.61471827357326</v>
      </c>
      <c r="L716" s="115">
        <f t="shared" si="119"/>
        <v>34.663718273573259</v>
      </c>
      <c r="M716" s="98">
        <f t="shared" si="112"/>
        <v>34.614218273573258</v>
      </c>
      <c r="N716" s="116">
        <f t="shared" si="113"/>
        <v>34.664218273573262</v>
      </c>
      <c r="O716" s="117">
        <f t="shared" si="114"/>
        <v>34.639218273573263</v>
      </c>
      <c r="P716" s="98">
        <f t="shared" si="115"/>
        <v>0</v>
      </c>
      <c r="Q716" s="118">
        <f t="shared" si="116"/>
        <v>0</v>
      </c>
      <c r="R716" s="98">
        <f t="shared" si="120"/>
        <v>8</v>
      </c>
      <c r="S716" s="119">
        <f t="shared" si="117"/>
        <v>8</v>
      </c>
    </row>
    <row r="717" spans="1:19">
      <c r="A717" s="119"/>
      <c r="E717" s="98">
        <f t="shared" si="111"/>
        <v>716</v>
      </c>
      <c r="F717" s="99"/>
      <c r="K717" s="114">
        <f t="shared" si="118"/>
        <v>34.664718273573257</v>
      </c>
      <c r="L717" s="115">
        <f t="shared" si="119"/>
        <v>34.713718273573257</v>
      </c>
      <c r="M717" s="98">
        <f t="shared" si="112"/>
        <v>34.664218273573255</v>
      </c>
      <c r="N717" s="116">
        <f t="shared" si="113"/>
        <v>34.714218273573259</v>
      </c>
      <c r="O717" s="117">
        <f t="shared" si="114"/>
        <v>34.68921827357326</v>
      </c>
      <c r="P717" s="98">
        <f t="shared" si="115"/>
        <v>0</v>
      </c>
      <c r="Q717" s="118">
        <f t="shared" si="116"/>
        <v>0</v>
      </c>
      <c r="R717" s="98">
        <f t="shared" si="120"/>
        <v>8</v>
      </c>
      <c r="S717" s="119">
        <f t="shared" si="117"/>
        <v>8</v>
      </c>
    </row>
    <row r="718" spans="1:19">
      <c r="A718" s="119"/>
      <c r="E718" s="98">
        <f t="shared" si="111"/>
        <v>717</v>
      </c>
      <c r="F718" s="99"/>
      <c r="K718" s="114">
        <f t="shared" si="118"/>
        <v>34.714718273573254</v>
      </c>
      <c r="L718" s="115">
        <f t="shared" si="119"/>
        <v>34.763718273573254</v>
      </c>
      <c r="M718" s="98">
        <f t="shared" si="112"/>
        <v>34.714218273573252</v>
      </c>
      <c r="N718" s="116">
        <f t="shared" si="113"/>
        <v>34.764218273573256</v>
      </c>
      <c r="O718" s="117">
        <f t="shared" si="114"/>
        <v>34.739218273573258</v>
      </c>
      <c r="P718" s="98">
        <f t="shared" si="115"/>
        <v>0</v>
      </c>
      <c r="Q718" s="118">
        <f t="shared" si="116"/>
        <v>0</v>
      </c>
      <c r="R718" s="98">
        <f t="shared" si="120"/>
        <v>8</v>
      </c>
      <c r="S718" s="119">
        <f t="shared" si="117"/>
        <v>8</v>
      </c>
    </row>
    <row r="719" spans="1:19">
      <c r="A719" s="119"/>
      <c r="E719" s="98">
        <f t="shared" si="111"/>
        <v>718</v>
      </c>
      <c r="F719" s="99"/>
      <c r="K719" s="114">
        <f t="shared" si="118"/>
        <v>34.764718273573251</v>
      </c>
      <c r="L719" s="115">
        <f t="shared" si="119"/>
        <v>34.813718273573251</v>
      </c>
      <c r="M719" s="98">
        <f t="shared" si="112"/>
        <v>34.764218273573249</v>
      </c>
      <c r="N719" s="116">
        <f t="shared" si="113"/>
        <v>34.814218273573253</v>
      </c>
      <c r="O719" s="117">
        <f t="shared" si="114"/>
        <v>34.789218273573255</v>
      </c>
      <c r="P719" s="98">
        <f t="shared" si="115"/>
        <v>0</v>
      </c>
      <c r="Q719" s="118">
        <f t="shared" si="116"/>
        <v>0</v>
      </c>
      <c r="R719" s="98">
        <f t="shared" si="120"/>
        <v>8</v>
      </c>
      <c r="S719" s="119">
        <f t="shared" si="117"/>
        <v>8</v>
      </c>
    </row>
    <row r="720" spans="1:19">
      <c r="A720" s="119"/>
      <c r="E720" s="98">
        <f t="shared" si="111"/>
        <v>719</v>
      </c>
      <c r="F720" s="99"/>
      <c r="K720" s="114">
        <f t="shared" si="118"/>
        <v>34.814718273573249</v>
      </c>
      <c r="L720" s="115">
        <f t="shared" si="119"/>
        <v>34.863718273573248</v>
      </c>
      <c r="M720" s="98">
        <f t="shared" si="112"/>
        <v>34.814218273573246</v>
      </c>
      <c r="N720" s="116">
        <f t="shared" si="113"/>
        <v>34.86421827357325</v>
      </c>
      <c r="O720" s="117">
        <f t="shared" si="114"/>
        <v>34.839218273573252</v>
      </c>
      <c r="P720" s="98">
        <f t="shared" si="115"/>
        <v>0</v>
      </c>
      <c r="Q720" s="118">
        <f t="shared" si="116"/>
        <v>0</v>
      </c>
      <c r="R720" s="98">
        <f t="shared" si="120"/>
        <v>8</v>
      </c>
      <c r="S720" s="119">
        <f t="shared" si="117"/>
        <v>8</v>
      </c>
    </row>
    <row r="721" spans="1:19">
      <c r="A721" s="119"/>
      <c r="E721" s="98">
        <f t="shared" si="111"/>
        <v>720</v>
      </c>
      <c r="F721" s="99"/>
      <c r="K721" s="114">
        <f t="shared" si="118"/>
        <v>34.864718273573246</v>
      </c>
      <c r="L721" s="115">
        <f t="shared" si="119"/>
        <v>34.913718273573245</v>
      </c>
      <c r="M721" s="98">
        <f t="shared" si="112"/>
        <v>34.864218273573243</v>
      </c>
      <c r="N721" s="116">
        <f t="shared" si="113"/>
        <v>34.914218273573248</v>
      </c>
      <c r="O721" s="117">
        <f t="shared" si="114"/>
        <v>34.889218273573249</v>
      </c>
      <c r="P721" s="98">
        <f t="shared" si="115"/>
        <v>0</v>
      </c>
      <c r="Q721" s="118">
        <f t="shared" si="116"/>
        <v>0</v>
      </c>
      <c r="R721" s="98">
        <f t="shared" si="120"/>
        <v>8</v>
      </c>
      <c r="S721" s="119">
        <f t="shared" si="117"/>
        <v>8</v>
      </c>
    </row>
    <row r="722" spans="1:19">
      <c r="A722" s="119"/>
      <c r="E722" s="98">
        <f t="shared" si="111"/>
        <v>721</v>
      </c>
      <c r="F722" s="99"/>
      <c r="K722" s="114">
        <f t="shared" si="118"/>
        <v>34.914718273573243</v>
      </c>
      <c r="L722" s="115">
        <f t="shared" si="119"/>
        <v>34.963718273573242</v>
      </c>
      <c r="M722" s="98">
        <f t="shared" si="112"/>
        <v>34.91421827357324</v>
      </c>
      <c r="N722" s="116">
        <f t="shared" si="113"/>
        <v>34.964218273573245</v>
      </c>
      <c r="O722" s="117">
        <f t="shared" si="114"/>
        <v>34.939218273573246</v>
      </c>
      <c r="P722" s="98">
        <f t="shared" si="115"/>
        <v>0</v>
      </c>
      <c r="Q722" s="118">
        <f t="shared" si="116"/>
        <v>0</v>
      </c>
      <c r="R722" s="98">
        <f t="shared" si="120"/>
        <v>8</v>
      </c>
      <c r="S722" s="119">
        <f t="shared" si="117"/>
        <v>8</v>
      </c>
    </row>
    <row r="723" spans="1:19">
      <c r="A723" s="119"/>
      <c r="E723" s="98">
        <f t="shared" si="111"/>
        <v>722</v>
      </c>
      <c r="F723" s="99"/>
      <c r="K723" s="114">
        <f t="shared" si="118"/>
        <v>34.96471827357324</v>
      </c>
      <c r="L723" s="115">
        <f t="shared" si="119"/>
        <v>35.01371827357324</v>
      </c>
      <c r="M723" s="98">
        <f t="shared" si="112"/>
        <v>34.964218273573238</v>
      </c>
      <c r="N723" s="116">
        <f t="shared" si="113"/>
        <v>35.014218273573242</v>
      </c>
      <c r="O723" s="117">
        <f t="shared" si="114"/>
        <v>34.989218273573243</v>
      </c>
      <c r="P723" s="98">
        <f t="shared" si="115"/>
        <v>0</v>
      </c>
      <c r="Q723" s="118">
        <f t="shared" si="116"/>
        <v>0</v>
      </c>
      <c r="R723" s="98">
        <f t="shared" si="120"/>
        <v>8</v>
      </c>
      <c r="S723" s="119">
        <f t="shared" si="117"/>
        <v>8</v>
      </c>
    </row>
    <row r="724" spans="1:19">
      <c r="A724" s="119"/>
      <c r="E724" s="98">
        <f t="shared" si="111"/>
        <v>723</v>
      </c>
      <c r="F724" s="99"/>
      <c r="K724" s="114">
        <f t="shared" si="118"/>
        <v>35.014718273573237</v>
      </c>
      <c r="L724" s="115">
        <f t="shared" si="119"/>
        <v>35.063718273573237</v>
      </c>
      <c r="M724" s="98">
        <f t="shared" si="112"/>
        <v>35.014218273573235</v>
      </c>
      <c r="N724" s="116">
        <f t="shared" si="113"/>
        <v>35.064218273573239</v>
      </c>
      <c r="O724" s="117">
        <f t="shared" si="114"/>
        <v>35.03921827357324</v>
      </c>
      <c r="P724" s="98">
        <f t="shared" si="115"/>
        <v>0</v>
      </c>
      <c r="Q724" s="118">
        <f t="shared" si="116"/>
        <v>0</v>
      </c>
      <c r="R724" s="98">
        <f t="shared" si="120"/>
        <v>8</v>
      </c>
      <c r="S724" s="119">
        <f t="shared" si="117"/>
        <v>8</v>
      </c>
    </row>
    <row r="725" spans="1:19">
      <c r="A725" s="119"/>
      <c r="E725" s="98">
        <f t="shared" si="111"/>
        <v>724</v>
      </c>
      <c r="F725" s="99"/>
      <c r="K725" s="114">
        <f t="shared" si="118"/>
        <v>35.064718273573234</v>
      </c>
      <c r="L725" s="115">
        <f t="shared" si="119"/>
        <v>35.113718273573234</v>
      </c>
      <c r="M725" s="98">
        <f t="shared" si="112"/>
        <v>35.064218273573232</v>
      </c>
      <c r="N725" s="116">
        <f t="shared" si="113"/>
        <v>35.114218273573236</v>
      </c>
      <c r="O725" s="117">
        <f t="shared" si="114"/>
        <v>35.089218273573238</v>
      </c>
      <c r="P725" s="98">
        <f t="shared" si="115"/>
        <v>0</v>
      </c>
      <c r="Q725" s="118">
        <f t="shared" si="116"/>
        <v>0</v>
      </c>
      <c r="R725" s="98">
        <f t="shared" si="120"/>
        <v>8</v>
      </c>
      <c r="S725" s="119">
        <f t="shared" si="117"/>
        <v>8</v>
      </c>
    </row>
    <row r="726" spans="1:19">
      <c r="A726" s="119"/>
      <c r="E726" s="98">
        <f t="shared" si="111"/>
        <v>725</v>
      </c>
      <c r="F726" s="99"/>
      <c r="K726" s="114">
        <f t="shared" si="118"/>
        <v>35.114718273573231</v>
      </c>
      <c r="L726" s="115">
        <f t="shared" si="119"/>
        <v>35.163718273573231</v>
      </c>
      <c r="M726" s="98">
        <f t="shared" si="112"/>
        <v>35.114218273573229</v>
      </c>
      <c r="N726" s="116">
        <f t="shared" si="113"/>
        <v>35.164218273573233</v>
      </c>
      <c r="O726" s="117">
        <f t="shared" si="114"/>
        <v>35.139218273573235</v>
      </c>
      <c r="P726" s="98">
        <f t="shared" si="115"/>
        <v>0</v>
      </c>
      <c r="Q726" s="118">
        <f t="shared" si="116"/>
        <v>0</v>
      </c>
      <c r="R726" s="98">
        <f t="shared" si="120"/>
        <v>8</v>
      </c>
      <c r="S726" s="119">
        <f t="shared" si="117"/>
        <v>8</v>
      </c>
    </row>
    <row r="727" spans="1:19">
      <c r="A727" s="119"/>
      <c r="E727" s="98">
        <f t="shared" si="111"/>
        <v>726</v>
      </c>
      <c r="F727" s="99"/>
      <c r="K727" s="114">
        <f t="shared" si="118"/>
        <v>35.164718273573229</v>
      </c>
      <c r="L727" s="115">
        <f t="shared" si="119"/>
        <v>35.213718273573228</v>
      </c>
      <c r="M727" s="98">
        <f t="shared" si="112"/>
        <v>35.164218273573226</v>
      </c>
      <c r="N727" s="116">
        <f t="shared" si="113"/>
        <v>35.214218273573231</v>
      </c>
      <c r="O727" s="117">
        <f t="shared" si="114"/>
        <v>35.189218273573232</v>
      </c>
      <c r="P727" s="98">
        <f t="shared" si="115"/>
        <v>0</v>
      </c>
      <c r="Q727" s="118">
        <f t="shared" si="116"/>
        <v>0</v>
      </c>
      <c r="R727" s="98">
        <f t="shared" si="120"/>
        <v>8</v>
      </c>
      <c r="S727" s="119">
        <f t="shared" si="117"/>
        <v>8</v>
      </c>
    </row>
    <row r="728" spans="1:19">
      <c r="A728" s="119"/>
      <c r="E728" s="98">
        <f t="shared" si="111"/>
        <v>727</v>
      </c>
      <c r="F728" s="99"/>
      <c r="K728" s="114">
        <f t="shared" si="118"/>
        <v>35.214718273573226</v>
      </c>
      <c r="L728" s="115">
        <f t="shared" si="119"/>
        <v>35.263718273573225</v>
      </c>
      <c r="M728" s="98">
        <f t="shared" si="112"/>
        <v>35.214218273573223</v>
      </c>
      <c r="N728" s="116">
        <f t="shared" si="113"/>
        <v>35.264218273573228</v>
      </c>
      <c r="O728" s="117">
        <f t="shared" si="114"/>
        <v>35.239218273573229</v>
      </c>
      <c r="P728" s="98">
        <f t="shared" si="115"/>
        <v>0</v>
      </c>
      <c r="Q728" s="118">
        <f t="shared" si="116"/>
        <v>0</v>
      </c>
      <c r="R728" s="98">
        <f t="shared" si="120"/>
        <v>8</v>
      </c>
      <c r="S728" s="119">
        <f t="shared" si="117"/>
        <v>8</v>
      </c>
    </row>
    <row r="729" spans="1:19">
      <c r="A729" s="119"/>
      <c r="E729" s="98">
        <f t="shared" si="111"/>
        <v>728</v>
      </c>
      <c r="F729" s="99"/>
      <c r="K729" s="114">
        <f t="shared" si="118"/>
        <v>35.264718273573223</v>
      </c>
      <c r="L729" s="115">
        <f t="shared" si="119"/>
        <v>35.313718273573222</v>
      </c>
      <c r="M729" s="98">
        <f t="shared" si="112"/>
        <v>35.264218273573221</v>
      </c>
      <c r="N729" s="116">
        <f t="shared" si="113"/>
        <v>35.314218273573225</v>
      </c>
      <c r="O729" s="117">
        <f t="shared" si="114"/>
        <v>35.289218273573226</v>
      </c>
      <c r="P729" s="98">
        <f t="shared" si="115"/>
        <v>0</v>
      </c>
      <c r="Q729" s="118">
        <f t="shared" si="116"/>
        <v>0</v>
      </c>
      <c r="R729" s="98">
        <f t="shared" si="120"/>
        <v>8</v>
      </c>
      <c r="S729" s="119">
        <f t="shared" si="117"/>
        <v>8</v>
      </c>
    </row>
    <row r="730" spans="1:19">
      <c r="A730" s="119"/>
      <c r="E730" s="98">
        <f t="shared" si="111"/>
        <v>729</v>
      </c>
      <c r="F730" s="99"/>
      <c r="K730" s="114">
        <f t="shared" si="118"/>
        <v>35.31471827357322</v>
      </c>
      <c r="L730" s="115">
        <f t="shared" si="119"/>
        <v>35.36371827357322</v>
      </c>
      <c r="M730" s="98">
        <f t="shared" si="112"/>
        <v>35.314218273573218</v>
      </c>
      <c r="N730" s="116">
        <f t="shared" si="113"/>
        <v>35.364218273573222</v>
      </c>
      <c r="O730" s="117">
        <f t="shared" si="114"/>
        <v>35.339218273573223</v>
      </c>
      <c r="P730" s="98">
        <f t="shared" si="115"/>
        <v>0</v>
      </c>
      <c r="Q730" s="118">
        <f t="shared" si="116"/>
        <v>0</v>
      </c>
      <c r="R730" s="98">
        <f t="shared" si="120"/>
        <v>8</v>
      </c>
      <c r="S730" s="119">
        <f t="shared" si="117"/>
        <v>8</v>
      </c>
    </row>
    <row r="731" spans="1:19">
      <c r="A731" s="119"/>
      <c r="E731" s="98">
        <f t="shared" si="111"/>
        <v>730</v>
      </c>
      <c r="F731" s="99"/>
      <c r="K731" s="114">
        <f t="shared" si="118"/>
        <v>35.364718273573217</v>
      </c>
      <c r="L731" s="115">
        <f t="shared" si="119"/>
        <v>35.413718273573217</v>
      </c>
      <c r="M731" s="98">
        <f t="shared" si="112"/>
        <v>35.364218273573215</v>
      </c>
      <c r="N731" s="116">
        <f t="shared" si="113"/>
        <v>35.414218273573219</v>
      </c>
      <c r="O731" s="117">
        <f t="shared" si="114"/>
        <v>35.389218273573221</v>
      </c>
      <c r="P731" s="98">
        <f t="shared" si="115"/>
        <v>0</v>
      </c>
      <c r="Q731" s="118">
        <f t="shared" si="116"/>
        <v>0</v>
      </c>
      <c r="R731" s="98">
        <f t="shared" si="120"/>
        <v>8</v>
      </c>
      <c r="S731" s="119">
        <f t="shared" si="117"/>
        <v>8</v>
      </c>
    </row>
    <row r="732" spans="1:19">
      <c r="A732" s="119"/>
      <c r="E732" s="98">
        <f t="shared" si="111"/>
        <v>731</v>
      </c>
      <c r="F732" s="99"/>
      <c r="K732" s="114">
        <f t="shared" si="118"/>
        <v>35.414718273573214</v>
      </c>
      <c r="L732" s="115">
        <f t="shared" si="119"/>
        <v>35.463718273573214</v>
      </c>
      <c r="M732" s="98">
        <f t="shared" si="112"/>
        <v>35.414218273573212</v>
      </c>
      <c r="N732" s="116">
        <f t="shared" si="113"/>
        <v>35.464218273573216</v>
      </c>
      <c r="O732" s="117">
        <f t="shared" si="114"/>
        <v>35.439218273573218</v>
      </c>
      <c r="P732" s="98">
        <f t="shared" si="115"/>
        <v>0</v>
      </c>
      <c r="Q732" s="118">
        <f t="shared" si="116"/>
        <v>0</v>
      </c>
      <c r="R732" s="98">
        <f t="shared" si="120"/>
        <v>8</v>
      </c>
      <c r="S732" s="119">
        <f t="shared" si="117"/>
        <v>8</v>
      </c>
    </row>
    <row r="733" spans="1:19">
      <c r="A733" s="119"/>
      <c r="E733" s="98">
        <f t="shared" si="111"/>
        <v>732</v>
      </c>
      <c r="F733" s="99"/>
      <c r="K733" s="114">
        <f t="shared" si="118"/>
        <v>35.464718273573212</v>
      </c>
      <c r="L733" s="115">
        <f t="shared" si="119"/>
        <v>35.513718273573211</v>
      </c>
      <c r="M733" s="98">
        <f t="shared" si="112"/>
        <v>35.464218273573209</v>
      </c>
      <c r="N733" s="116">
        <f t="shared" si="113"/>
        <v>35.514218273573213</v>
      </c>
      <c r="O733" s="117">
        <f t="shared" si="114"/>
        <v>35.489218273573215</v>
      </c>
      <c r="P733" s="98">
        <f t="shared" si="115"/>
        <v>0</v>
      </c>
      <c r="Q733" s="118">
        <f t="shared" si="116"/>
        <v>0</v>
      </c>
      <c r="R733" s="98">
        <f t="shared" si="120"/>
        <v>8</v>
      </c>
      <c r="S733" s="119">
        <f t="shared" si="117"/>
        <v>8</v>
      </c>
    </row>
    <row r="734" spans="1:19">
      <c r="A734" s="119"/>
      <c r="E734" s="98">
        <f t="shared" si="111"/>
        <v>733</v>
      </c>
      <c r="F734" s="99"/>
      <c r="K734" s="114">
        <f t="shared" si="118"/>
        <v>35.514718273573209</v>
      </c>
      <c r="L734" s="115">
        <f t="shared" si="119"/>
        <v>35.563718273573208</v>
      </c>
      <c r="M734" s="98">
        <f t="shared" si="112"/>
        <v>35.514218273573206</v>
      </c>
      <c r="N734" s="116">
        <f t="shared" si="113"/>
        <v>35.564218273573211</v>
      </c>
      <c r="O734" s="117">
        <f t="shared" si="114"/>
        <v>35.539218273573212</v>
      </c>
      <c r="P734" s="98">
        <f t="shared" si="115"/>
        <v>0</v>
      </c>
      <c r="Q734" s="118">
        <f t="shared" si="116"/>
        <v>0</v>
      </c>
      <c r="R734" s="98">
        <f t="shared" si="120"/>
        <v>8</v>
      </c>
      <c r="S734" s="119">
        <f t="shared" si="117"/>
        <v>8</v>
      </c>
    </row>
    <row r="735" spans="1:19">
      <c r="A735" s="119"/>
      <c r="E735" s="98">
        <f t="shared" si="111"/>
        <v>734</v>
      </c>
      <c r="F735" s="99"/>
      <c r="K735" s="114">
        <f t="shared" si="118"/>
        <v>35.564718273573206</v>
      </c>
      <c r="L735" s="115">
        <f t="shared" si="119"/>
        <v>35.613718273573205</v>
      </c>
      <c r="M735" s="98">
        <f t="shared" si="112"/>
        <v>35.564218273573204</v>
      </c>
      <c r="N735" s="116">
        <f t="shared" si="113"/>
        <v>35.614218273573208</v>
      </c>
      <c r="O735" s="117">
        <f t="shared" si="114"/>
        <v>35.589218273573209</v>
      </c>
      <c r="P735" s="98">
        <f t="shared" si="115"/>
        <v>0</v>
      </c>
      <c r="Q735" s="118">
        <f t="shared" si="116"/>
        <v>0</v>
      </c>
      <c r="R735" s="98">
        <f t="shared" si="120"/>
        <v>8</v>
      </c>
      <c r="S735" s="119">
        <f t="shared" si="117"/>
        <v>8</v>
      </c>
    </row>
    <row r="736" spans="1:19">
      <c r="A736" s="119"/>
      <c r="E736" s="98">
        <f t="shared" si="111"/>
        <v>735</v>
      </c>
      <c r="F736" s="99"/>
      <c r="K736" s="114">
        <f t="shared" si="118"/>
        <v>35.614718273573203</v>
      </c>
      <c r="L736" s="115">
        <f t="shared" si="119"/>
        <v>35.663718273573203</v>
      </c>
      <c r="M736" s="98">
        <f t="shared" si="112"/>
        <v>35.614218273573201</v>
      </c>
      <c r="N736" s="116">
        <f t="shared" si="113"/>
        <v>35.664218273573205</v>
      </c>
      <c r="O736" s="117">
        <f t="shared" si="114"/>
        <v>35.639218273573206</v>
      </c>
      <c r="P736" s="98">
        <f t="shared" si="115"/>
        <v>0</v>
      </c>
      <c r="Q736" s="118">
        <f t="shared" si="116"/>
        <v>0</v>
      </c>
      <c r="R736" s="98">
        <f t="shared" si="120"/>
        <v>8</v>
      </c>
      <c r="S736" s="119">
        <f t="shared" si="117"/>
        <v>8</v>
      </c>
    </row>
    <row r="737" spans="1:19">
      <c r="A737" s="119"/>
      <c r="E737" s="98">
        <f t="shared" si="111"/>
        <v>736</v>
      </c>
      <c r="F737" s="99"/>
      <c r="K737" s="114">
        <f t="shared" si="118"/>
        <v>35.6647182735732</v>
      </c>
      <c r="L737" s="115">
        <f t="shared" si="119"/>
        <v>35.7137182735732</v>
      </c>
      <c r="M737" s="98">
        <f t="shared" si="112"/>
        <v>35.664218273573198</v>
      </c>
      <c r="N737" s="116">
        <f t="shared" si="113"/>
        <v>35.714218273573202</v>
      </c>
      <c r="O737" s="117">
        <f t="shared" si="114"/>
        <v>35.689218273573204</v>
      </c>
      <c r="P737" s="98">
        <f t="shared" si="115"/>
        <v>0</v>
      </c>
      <c r="Q737" s="118">
        <f t="shared" si="116"/>
        <v>0</v>
      </c>
      <c r="R737" s="98">
        <f t="shared" si="120"/>
        <v>8</v>
      </c>
      <c r="S737" s="119">
        <f t="shared" si="117"/>
        <v>8</v>
      </c>
    </row>
    <row r="738" spans="1:19">
      <c r="A738" s="119"/>
      <c r="E738" s="98">
        <f t="shared" si="111"/>
        <v>737</v>
      </c>
      <c r="F738" s="99"/>
      <c r="K738" s="114">
        <f t="shared" si="118"/>
        <v>35.714718273573197</v>
      </c>
      <c r="L738" s="115">
        <f t="shared" si="119"/>
        <v>35.763718273573197</v>
      </c>
      <c r="M738" s="98">
        <f t="shared" si="112"/>
        <v>35.714218273573195</v>
      </c>
      <c r="N738" s="116">
        <f t="shared" si="113"/>
        <v>35.764218273573199</v>
      </c>
      <c r="O738" s="117">
        <f t="shared" si="114"/>
        <v>35.739218273573201</v>
      </c>
      <c r="P738" s="98">
        <f t="shared" si="115"/>
        <v>0</v>
      </c>
      <c r="Q738" s="118">
        <f t="shared" si="116"/>
        <v>0</v>
      </c>
      <c r="R738" s="98">
        <f t="shared" si="120"/>
        <v>8</v>
      </c>
      <c r="S738" s="119">
        <f t="shared" si="117"/>
        <v>8</v>
      </c>
    </row>
    <row r="739" spans="1:19">
      <c r="A739" s="119"/>
      <c r="E739" s="98">
        <f t="shared" si="111"/>
        <v>738</v>
      </c>
      <c r="F739" s="99"/>
      <c r="K739" s="114">
        <f t="shared" si="118"/>
        <v>35.764718273573195</v>
      </c>
      <c r="L739" s="115">
        <f t="shared" si="119"/>
        <v>35.813718273573194</v>
      </c>
      <c r="M739" s="98">
        <f t="shared" si="112"/>
        <v>35.764218273573192</v>
      </c>
      <c r="N739" s="116">
        <f t="shared" si="113"/>
        <v>35.814218273573196</v>
      </c>
      <c r="O739" s="117">
        <f t="shared" si="114"/>
        <v>35.789218273573198</v>
      </c>
      <c r="P739" s="98">
        <f t="shared" si="115"/>
        <v>0</v>
      </c>
      <c r="Q739" s="118">
        <f t="shared" si="116"/>
        <v>0</v>
      </c>
      <c r="R739" s="98">
        <f t="shared" si="120"/>
        <v>8</v>
      </c>
      <c r="S739" s="119">
        <f t="shared" si="117"/>
        <v>8</v>
      </c>
    </row>
    <row r="740" spans="1:19">
      <c r="A740" s="119"/>
      <c r="E740" s="98">
        <f t="shared" si="111"/>
        <v>739</v>
      </c>
      <c r="F740" s="99"/>
      <c r="K740" s="114">
        <f t="shared" si="118"/>
        <v>35.814718273573192</v>
      </c>
      <c r="L740" s="115">
        <f t="shared" si="119"/>
        <v>35.863718273573191</v>
      </c>
      <c r="M740" s="98">
        <f t="shared" si="112"/>
        <v>35.814218273573189</v>
      </c>
      <c r="N740" s="116">
        <f t="shared" si="113"/>
        <v>35.864218273573194</v>
      </c>
      <c r="O740" s="117">
        <f t="shared" si="114"/>
        <v>35.839218273573195</v>
      </c>
      <c r="P740" s="98">
        <f t="shared" si="115"/>
        <v>0</v>
      </c>
      <c r="Q740" s="118">
        <f t="shared" si="116"/>
        <v>0</v>
      </c>
      <c r="R740" s="98">
        <f t="shared" si="120"/>
        <v>8</v>
      </c>
      <c r="S740" s="119">
        <f t="shared" si="117"/>
        <v>8</v>
      </c>
    </row>
    <row r="741" spans="1:19">
      <c r="A741" s="119"/>
      <c r="E741" s="98">
        <f t="shared" si="111"/>
        <v>740</v>
      </c>
      <c r="F741" s="99"/>
      <c r="K741" s="114">
        <f t="shared" si="118"/>
        <v>35.864718273573189</v>
      </c>
      <c r="L741" s="115">
        <f t="shared" si="119"/>
        <v>35.913718273573188</v>
      </c>
      <c r="M741" s="98">
        <f t="shared" si="112"/>
        <v>35.864218273573186</v>
      </c>
      <c r="N741" s="116">
        <f t="shared" si="113"/>
        <v>35.914218273573191</v>
      </c>
      <c r="O741" s="117">
        <f t="shared" si="114"/>
        <v>35.889218273573192</v>
      </c>
      <c r="P741" s="98">
        <f t="shared" si="115"/>
        <v>0</v>
      </c>
      <c r="Q741" s="118">
        <f t="shared" si="116"/>
        <v>0</v>
      </c>
      <c r="R741" s="98">
        <f t="shared" si="120"/>
        <v>8</v>
      </c>
      <c r="S741" s="119">
        <f t="shared" si="117"/>
        <v>8</v>
      </c>
    </row>
    <row r="742" spans="1:19">
      <c r="A742" s="119"/>
      <c r="E742" s="98">
        <f t="shared" si="111"/>
        <v>741</v>
      </c>
      <c r="F742" s="99"/>
      <c r="K742" s="114">
        <f t="shared" si="118"/>
        <v>35.914718273573186</v>
      </c>
      <c r="L742" s="115">
        <f t="shared" si="119"/>
        <v>35.963718273573186</v>
      </c>
      <c r="M742" s="98">
        <f t="shared" si="112"/>
        <v>35.914218273573184</v>
      </c>
      <c r="N742" s="116">
        <f t="shared" si="113"/>
        <v>35.964218273573188</v>
      </c>
      <c r="O742" s="117">
        <f t="shared" si="114"/>
        <v>35.939218273573189</v>
      </c>
      <c r="P742" s="98">
        <f t="shared" si="115"/>
        <v>0</v>
      </c>
      <c r="Q742" s="118">
        <f t="shared" si="116"/>
        <v>0</v>
      </c>
      <c r="R742" s="98">
        <f t="shared" si="120"/>
        <v>8</v>
      </c>
      <c r="S742" s="119">
        <f t="shared" si="117"/>
        <v>8</v>
      </c>
    </row>
    <row r="743" spans="1:19">
      <c r="A743" s="119"/>
      <c r="E743" s="98">
        <f t="shared" si="111"/>
        <v>742</v>
      </c>
      <c r="F743" s="99"/>
      <c r="K743" s="114">
        <f t="shared" si="118"/>
        <v>35.964718273573183</v>
      </c>
      <c r="L743" s="115">
        <f t="shared" si="119"/>
        <v>36.013718273573183</v>
      </c>
      <c r="M743" s="98">
        <f t="shared" si="112"/>
        <v>35.964218273573181</v>
      </c>
      <c r="N743" s="116">
        <f t="shared" si="113"/>
        <v>36.014218273573185</v>
      </c>
      <c r="O743" s="117">
        <f t="shared" si="114"/>
        <v>35.989218273573186</v>
      </c>
      <c r="P743" s="98">
        <f t="shared" si="115"/>
        <v>0</v>
      </c>
      <c r="Q743" s="118">
        <f t="shared" si="116"/>
        <v>0</v>
      </c>
      <c r="R743" s="98">
        <f t="shared" si="120"/>
        <v>8</v>
      </c>
      <c r="S743" s="119">
        <f t="shared" si="117"/>
        <v>8</v>
      </c>
    </row>
    <row r="744" spans="1:19">
      <c r="A744" s="119"/>
      <c r="E744" s="98">
        <f t="shared" si="111"/>
        <v>743</v>
      </c>
      <c r="F744" s="99"/>
      <c r="K744" s="114">
        <f t="shared" si="118"/>
        <v>36.01471827357318</v>
      </c>
      <c r="L744" s="115">
        <f t="shared" si="119"/>
        <v>36.06371827357318</v>
      </c>
      <c r="M744" s="98">
        <f t="shared" si="112"/>
        <v>36.014218273573178</v>
      </c>
      <c r="N744" s="116">
        <f t="shared" si="113"/>
        <v>36.064218273573182</v>
      </c>
      <c r="O744" s="117">
        <f t="shared" si="114"/>
        <v>36.039218273573184</v>
      </c>
      <c r="P744" s="98">
        <f t="shared" si="115"/>
        <v>0</v>
      </c>
      <c r="Q744" s="118">
        <f t="shared" si="116"/>
        <v>0</v>
      </c>
      <c r="R744" s="98">
        <f t="shared" si="120"/>
        <v>8</v>
      </c>
      <c r="S744" s="119">
        <f t="shared" si="117"/>
        <v>8</v>
      </c>
    </row>
    <row r="745" spans="1:19">
      <c r="A745" s="119"/>
      <c r="E745" s="98">
        <f t="shared" si="111"/>
        <v>744</v>
      </c>
      <c r="F745" s="99"/>
      <c r="K745" s="114">
        <f t="shared" si="118"/>
        <v>36.064718273573177</v>
      </c>
      <c r="L745" s="115">
        <f t="shared" si="119"/>
        <v>36.113718273573177</v>
      </c>
      <c r="M745" s="98">
        <f t="shared" si="112"/>
        <v>36.064218273573175</v>
      </c>
      <c r="N745" s="116">
        <f t="shared" si="113"/>
        <v>36.114218273573179</v>
      </c>
      <c r="O745" s="117">
        <f t="shared" si="114"/>
        <v>36.089218273573181</v>
      </c>
      <c r="P745" s="98">
        <f t="shared" si="115"/>
        <v>0</v>
      </c>
      <c r="Q745" s="118">
        <f t="shared" si="116"/>
        <v>0</v>
      </c>
      <c r="R745" s="98">
        <f t="shared" si="120"/>
        <v>8</v>
      </c>
      <c r="S745" s="119">
        <f t="shared" si="117"/>
        <v>8</v>
      </c>
    </row>
    <row r="746" spans="1:19">
      <c r="A746" s="119"/>
      <c r="E746" s="98">
        <f t="shared" si="111"/>
        <v>745</v>
      </c>
      <c r="F746" s="99"/>
      <c r="K746" s="114">
        <f t="shared" si="118"/>
        <v>36.114718273573175</v>
      </c>
      <c r="L746" s="115">
        <f t="shared" si="119"/>
        <v>36.163718273573174</v>
      </c>
      <c r="M746" s="98">
        <f t="shared" si="112"/>
        <v>36.114218273573172</v>
      </c>
      <c r="N746" s="116">
        <f t="shared" si="113"/>
        <v>36.164218273573177</v>
      </c>
      <c r="O746" s="117">
        <f t="shared" si="114"/>
        <v>36.139218273573178</v>
      </c>
      <c r="P746" s="98">
        <f t="shared" si="115"/>
        <v>0</v>
      </c>
      <c r="Q746" s="118">
        <f t="shared" si="116"/>
        <v>0</v>
      </c>
      <c r="R746" s="98">
        <f t="shared" si="120"/>
        <v>8</v>
      </c>
      <c r="S746" s="119">
        <f t="shared" si="117"/>
        <v>8</v>
      </c>
    </row>
    <row r="747" spans="1:19">
      <c r="A747" s="119"/>
      <c r="E747" s="98">
        <f t="shared" si="111"/>
        <v>746</v>
      </c>
      <c r="F747" s="99"/>
      <c r="K747" s="114">
        <f t="shared" si="118"/>
        <v>36.164718273573172</v>
      </c>
      <c r="L747" s="115">
        <f t="shared" si="119"/>
        <v>36.213718273573171</v>
      </c>
      <c r="M747" s="98">
        <f t="shared" si="112"/>
        <v>36.164218273573169</v>
      </c>
      <c r="N747" s="116">
        <f t="shared" si="113"/>
        <v>36.214218273573174</v>
      </c>
      <c r="O747" s="117">
        <f t="shared" si="114"/>
        <v>36.189218273573175</v>
      </c>
      <c r="P747" s="98">
        <f t="shared" si="115"/>
        <v>0</v>
      </c>
      <c r="Q747" s="118">
        <f t="shared" si="116"/>
        <v>0</v>
      </c>
      <c r="R747" s="98">
        <f t="shared" si="120"/>
        <v>8</v>
      </c>
      <c r="S747" s="119">
        <f t="shared" si="117"/>
        <v>8</v>
      </c>
    </row>
    <row r="748" spans="1:19">
      <c r="A748" s="119"/>
      <c r="E748" s="98">
        <f t="shared" si="111"/>
        <v>747</v>
      </c>
      <c r="F748" s="99"/>
      <c r="K748" s="114">
        <f t="shared" si="118"/>
        <v>36.214718273573169</v>
      </c>
      <c r="L748" s="115">
        <f t="shared" si="119"/>
        <v>36.263718273573168</v>
      </c>
      <c r="M748" s="98">
        <f t="shared" si="112"/>
        <v>36.214218273573167</v>
      </c>
      <c r="N748" s="116">
        <f t="shared" si="113"/>
        <v>36.264218273573171</v>
      </c>
      <c r="O748" s="117">
        <f t="shared" si="114"/>
        <v>36.239218273573172</v>
      </c>
      <c r="P748" s="98">
        <f t="shared" si="115"/>
        <v>0</v>
      </c>
      <c r="Q748" s="118">
        <f t="shared" si="116"/>
        <v>0</v>
      </c>
      <c r="R748" s="98">
        <f t="shared" si="120"/>
        <v>8</v>
      </c>
      <c r="S748" s="119">
        <f t="shared" si="117"/>
        <v>8</v>
      </c>
    </row>
    <row r="749" spans="1:19">
      <c r="A749" s="119"/>
      <c r="E749" s="98">
        <f t="shared" si="111"/>
        <v>748</v>
      </c>
      <c r="F749" s="99"/>
      <c r="K749" s="114">
        <f t="shared" si="118"/>
        <v>36.264718273573166</v>
      </c>
      <c r="L749" s="115">
        <f t="shared" si="119"/>
        <v>36.313718273573166</v>
      </c>
      <c r="M749" s="98">
        <f t="shared" si="112"/>
        <v>36.264218273573164</v>
      </c>
      <c r="N749" s="116">
        <f t="shared" si="113"/>
        <v>36.314218273573168</v>
      </c>
      <c r="O749" s="117">
        <f t="shared" si="114"/>
        <v>36.289218273573169</v>
      </c>
      <c r="P749" s="98">
        <f t="shared" si="115"/>
        <v>0</v>
      </c>
      <c r="Q749" s="118">
        <f t="shared" si="116"/>
        <v>0</v>
      </c>
      <c r="R749" s="98">
        <f t="shared" si="120"/>
        <v>8</v>
      </c>
      <c r="S749" s="119">
        <f t="shared" si="117"/>
        <v>8</v>
      </c>
    </row>
    <row r="750" spans="1:19">
      <c r="A750" s="119"/>
      <c r="E750" s="98">
        <f t="shared" si="111"/>
        <v>749</v>
      </c>
      <c r="F750" s="99"/>
      <c r="K750" s="114">
        <f t="shared" si="118"/>
        <v>36.314718273573163</v>
      </c>
      <c r="L750" s="115">
        <f t="shared" si="119"/>
        <v>36.363718273573163</v>
      </c>
      <c r="M750" s="98">
        <f t="shared" si="112"/>
        <v>36.314218273573161</v>
      </c>
      <c r="N750" s="116">
        <f t="shared" si="113"/>
        <v>36.364218273573165</v>
      </c>
      <c r="O750" s="117">
        <f t="shared" si="114"/>
        <v>36.339218273573167</v>
      </c>
      <c r="P750" s="98">
        <f t="shared" si="115"/>
        <v>0</v>
      </c>
      <c r="Q750" s="118">
        <f t="shared" si="116"/>
        <v>0</v>
      </c>
      <c r="R750" s="98">
        <f t="shared" si="120"/>
        <v>8</v>
      </c>
      <c r="S750" s="119">
        <f t="shared" si="117"/>
        <v>8</v>
      </c>
    </row>
    <row r="751" spans="1:19">
      <c r="A751" s="119"/>
      <c r="E751" s="98">
        <f t="shared" si="111"/>
        <v>750</v>
      </c>
      <c r="F751" s="99"/>
      <c r="K751" s="114">
        <f t="shared" si="118"/>
        <v>36.36471827357316</v>
      </c>
      <c r="L751" s="115">
        <f t="shared" si="119"/>
        <v>36.41371827357316</v>
      </c>
      <c r="M751" s="98">
        <f t="shared" si="112"/>
        <v>36.364218273573158</v>
      </c>
      <c r="N751" s="116">
        <f t="shared" si="113"/>
        <v>36.414218273573162</v>
      </c>
      <c r="O751" s="117">
        <f t="shared" si="114"/>
        <v>36.389218273573164</v>
      </c>
      <c r="P751" s="98">
        <f t="shared" si="115"/>
        <v>0</v>
      </c>
      <c r="Q751" s="118">
        <f t="shared" si="116"/>
        <v>0</v>
      </c>
      <c r="R751" s="98">
        <f t="shared" si="120"/>
        <v>8</v>
      </c>
      <c r="S751" s="119">
        <f t="shared" si="117"/>
        <v>8</v>
      </c>
    </row>
    <row r="752" spans="1:19">
      <c r="A752" s="119"/>
      <c r="E752" s="98">
        <f t="shared" si="111"/>
        <v>751</v>
      </c>
      <c r="F752" s="99"/>
      <c r="K752" s="114">
        <f t="shared" si="118"/>
        <v>36.414718273573158</v>
      </c>
      <c r="L752" s="115">
        <f t="shared" si="119"/>
        <v>36.463718273573157</v>
      </c>
      <c r="M752" s="98">
        <f t="shared" si="112"/>
        <v>36.414218273573155</v>
      </c>
      <c r="N752" s="116">
        <f t="shared" si="113"/>
        <v>36.464218273573159</v>
      </c>
      <c r="O752" s="117">
        <f t="shared" si="114"/>
        <v>36.439218273573161</v>
      </c>
      <c r="P752" s="98">
        <f t="shared" si="115"/>
        <v>0</v>
      </c>
      <c r="Q752" s="118">
        <f t="shared" si="116"/>
        <v>0</v>
      </c>
      <c r="R752" s="98">
        <f t="shared" si="120"/>
        <v>8</v>
      </c>
      <c r="S752" s="119">
        <f t="shared" si="117"/>
        <v>8</v>
      </c>
    </row>
    <row r="753" spans="1:19">
      <c r="A753" s="119"/>
      <c r="E753" s="98">
        <f t="shared" si="111"/>
        <v>752</v>
      </c>
      <c r="F753" s="99"/>
      <c r="K753" s="114">
        <f t="shared" si="118"/>
        <v>36.464718273573155</v>
      </c>
      <c r="L753" s="115">
        <f t="shared" si="119"/>
        <v>36.513718273573154</v>
      </c>
      <c r="M753" s="98">
        <f t="shared" si="112"/>
        <v>36.464218273573152</v>
      </c>
      <c r="N753" s="116">
        <f t="shared" si="113"/>
        <v>36.514218273573157</v>
      </c>
      <c r="O753" s="117">
        <f t="shared" si="114"/>
        <v>36.489218273573158</v>
      </c>
      <c r="P753" s="98">
        <f t="shared" si="115"/>
        <v>0</v>
      </c>
      <c r="Q753" s="118">
        <f t="shared" si="116"/>
        <v>0</v>
      </c>
      <c r="R753" s="98">
        <f t="shared" si="120"/>
        <v>8</v>
      </c>
      <c r="S753" s="119">
        <f t="shared" si="117"/>
        <v>8</v>
      </c>
    </row>
    <row r="754" spans="1:19">
      <c r="A754" s="119"/>
      <c r="E754" s="98">
        <f t="shared" si="111"/>
        <v>753</v>
      </c>
      <c r="F754" s="99"/>
      <c r="K754" s="114">
        <f t="shared" si="118"/>
        <v>36.514718273573152</v>
      </c>
      <c r="L754" s="115">
        <f t="shared" si="119"/>
        <v>36.563718273573151</v>
      </c>
      <c r="M754" s="98">
        <f t="shared" si="112"/>
        <v>36.51421827357315</v>
      </c>
      <c r="N754" s="116">
        <f t="shared" si="113"/>
        <v>36.564218273573154</v>
      </c>
      <c r="O754" s="117">
        <f t="shared" si="114"/>
        <v>36.539218273573155</v>
      </c>
      <c r="P754" s="98">
        <f t="shared" si="115"/>
        <v>0</v>
      </c>
      <c r="Q754" s="118">
        <f t="shared" si="116"/>
        <v>0</v>
      </c>
      <c r="R754" s="98">
        <f t="shared" si="120"/>
        <v>8</v>
      </c>
      <c r="S754" s="119">
        <f t="shared" si="117"/>
        <v>8</v>
      </c>
    </row>
    <row r="755" spans="1:19">
      <c r="A755" s="119"/>
      <c r="E755" s="98">
        <f t="shared" si="111"/>
        <v>754</v>
      </c>
      <c r="F755" s="99"/>
      <c r="K755" s="114">
        <f t="shared" si="118"/>
        <v>36.564718273573149</v>
      </c>
      <c r="L755" s="115">
        <f t="shared" si="119"/>
        <v>36.613718273573149</v>
      </c>
      <c r="M755" s="98">
        <f t="shared" si="112"/>
        <v>36.564218273573147</v>
      </c>
      <c r="N755" s="116">
        <f t="shared" si="113"/>
        <v>36.614218273573151</v>
      </c>
      <c r="O755" s="117">
        <f t="shared" si="114"/>
        <v>36.589218273573152</v>
      </c>
      <c r="P755" s="98">
        <f t="shared" si="115"/>
        <v>0</v>
      </c>
      <c r="Q755" s="118">
        <f t="shared" si="116"/>
        <v>0</v>
      </c>
      <c r="R755" s="98">
        <f t="shared" si="120"/>
        <v>8</v>
      </c>
      <c r="S755" s="119">
        <f t="shared" si="117"/>
        <v>8</v>
      </c>
    </row>
    <row r="756" spans="1:19">
      <c r="A756" s="119"/>
      <c r="E756" s="98">
        <f t="shared" si="111"/>
        <v>755</v>
      </c>
      <c r="F756" s="99"/>
      <c r="K756" s="114">
        <f t="shared" si="118"/>
        <v>36.614718273573146</v>
      </c>
      <c r="L756" s="115">
        <f t="shared" si="119"/>
        <v>36.663718273573146</v>
      </c>
      <c r="M756" s="98">
        <f t="shared" si="112"/>
        <v>36.614218273573144</v>
      </c>
      <c r="N756" s="116">
        <f t="shared" si="113"/>
        <v>36.664218273573148</v>
      </c>
      <c r="O756" s="117">
        <f t="shared" si="114"/>
        <v>36.63921827357315</v>
      </c>
      <c r="P756" s="98">
        <f t="shared" si="115"/>
        <v>0</v>
      </c>
      <c r="Q756" s="118">
        <f t="shared" si="116"/>
        <v>0</v>
      </c>
      <c r="R756" s="98">
        <f t="shared" si="120"/>
        <v>8</v>
      </c>
      <c r="S756" s="119">
        <f t="shared" si="117"/>
        <v>8</v>
      </c>
    </row>
    <row r="757" spans="1:19">
      <c r="A757" s="119"/>
      <c r="E757" s="98">
        <f t="shared" si="111"/>
        <v>756</v>
      </c>
      <c r="F757" s="99"/>
      <c r="K757" s="114">
        <f t="shared" si="118"/>
        <v>36.664718273573143</v>
      </c>
      <c r="L757" s="115">
        <f t="shared" si="119"/>
        <v>36.713718273573143</v>
      </c>
      <c r="M757" s="98">
        <f t="shared" si="112"/>
        <v>36.664218273573141</v>
      </c>
      <c r="N757" s="116">
        <f t="shared" si="113"/>
        <v>36.714218273573145</v>
      </c>
      <c r="O757" s="117">
        <f t="shared" si="114"/>
        <v>36.689218273573147</v>
      </c>
      <c r="P757" s="98">
        <f t="shared" si="115"/>
        <v>0</v>
      </c>
      <c r="Q757" s="118">
        <f t="shared" si="116"/>
        <v>0</v>
      </c>
      <c r="R757" s="98">
        <f t="shared" si="120"/>
        <v>8</v>
      </c>
      <c r="S757" s="119">
        <f t="shared" si="117"/>
        <v>8</v>
      </c>
    </row>
    <row r="758" spans="1:19">
      <c r="A758" s="119"/>
      <c r="E758" s="98">
        <f t="shared" si="111"/>
        <v>757</v>
      </c>
      <c r="F758" s="99"/>
      <c r="K758" s="114">
        <f t="shared" si="118"/>
        <v>36.714718273573141</v>
      </c>
      <c r="L758" s="115">
        <f t="shared" si="119"/>
        <v>36.76371827357314</v>
      </c>
      <c r="M758" s="98">
        <f t="shared" si="112"/>
        <v>36.714218273573138</v>
      </c>
      <c r="N758" s="116">
        <f t="shared" si="113"/>
        <v>36.764218273573142</v>
      </c>
      <c r="O758" s="117">
        <f t="shared" si="114"/>
        <v>36.739218273573144</v>
      </c>
      <c r="P758" s="98">
        <f t="shared" si="115"/>
        <v>0</v>
      </c>
      <c r="Q758" s="118">
        <f t="shared" si="116"/>
        <v>0</v>
      </c>
      <c r="R758" s="98">
        <f t="shared" si="120"/>
        <v>8</v>
      </c>
      <c r="S758" s="119">
        <f t="shared" si="117"/>
        <v>8</v>
      </c>
    </row>
    <row r="759" spans="1:19">
      <c r="A759" s="119"/>
      <c r="E759" s="98">
        <f t="shared" si="111"/>
        <v>758</v>
      </c>
      <c r="F759" s="99"/>
      <c r="K759" s="114">
        <f t="shared" si="118"/>
        <v>36.764718273573138</v>
      </c>
      <c r="L759" s="115">
        <f t="shared" si="119"/>
        <v>36.813718273573137</v>
      </c>
      <c r="M759" s="98">
        <f t="shared" si="112"/>
        <v>36.764218273573135</v>
      </c>
      <c r="N759" s="116">
        <f t="shared" si="113"/>
        <v>36.81421827357314</v>
      </c>
      <c r="O759" s="117">
        <f t="shared" si="114"/>
        <v>36.789218273573141</v>
      </c>
      <c r="P759" s="98">
        <f t="shared" si="115"/>
        <v>0</v>
      </c>
      <c r="Q759" s="118">
        <f t="shared" si="116"/>
        <v>0</v>
      </c>
      <c r="R759" s="98">
        <f t="shared" si="120"/>
        <v>8</v>
      </c>
      <c r="S759" s="119">
        <f t="shared" si="117"/>
        <v>8</v>
      </c>
    </row>
    <row r="760" spans="1:19">
      <c r="A760" s="119"/>
      <c r="E760" s="98">
        <f t="shared" si="111"/>
        <v>759</v>
      </c>
      <c r="F760" s="99"/>
      <c r="K760" s="114">
        <f t="shared" si="118"/>
        <v>36.814718273573135</v>
      </c>
      <c r="L760" s="115">
        <f t="shared" si="119"/>
        <v>36.863718273573134</v>
      </c>
      <c r="M760" s="98">
        <f t="shared" si="112"/>
        <v>36.814218273573132</v>
      </c>
      <c r="N760" s="116">
        <f t="shared" si="113"/>
        <v>36.864218273573137</v>
      </c>
      <c r="O760" s="117">
        <f t="shared" si="114"/>
        <v>36.839218273573138</v>
      </c>
      <c r="P760" s="98">
        <f t="shared" si="115"/>
        <v>0</v>
      </c>
      <c r="Q760" s="118">
        <f t="shared" si="116"/>
        <v>0</v>
      </c>
      <c r="R760" s="98">
        <f t="shared" si="120"/>
        <v>8</v>
      </c>
      <c r="S760" s="119">
        <f t="shared" si="117"/>
        <v>8</v>
      </c>
    </row>
    <row r="761" spans="1:19">
      <c r="A761" s="119"/>
      <c r="E761" s="98">
        <f t="shared" si="111"/>
        <v>760</v>
      </c>
      <c r="F761" s="99"/>
      <c r="K761" s="114">
        <f t="shared" si="118"/>
        <v>36.864718273573132</v>
      </c>
      <c r="L761" s="115">
        <f t="shared" si="119"/>
        <v>36.913718273573132</v>
      </c>
      <c r="M761" s="98">
        <f t="shared" si="112"/>
        <v>36.86421827357313</v>
      </c>
      <c r="N761" s="116">
        <f t="shared" si="113"/>
        <v>36.914218273573134</v>
      </c>
      <c r="O761" s="117">
        <f t="shared" si="114"/>
        <v>36.889218273573135</v>
      </c>
      <c r="P761" s="98">
        <f t="shared" si="115"/>
        <v>0</v>
      </c>
      <c r="Q761" s="118">
        <f t="shared" si="116"/>
        <v>0</v>
      </c>
      <c r="R761" s="98">
        <f t="shared" si="120"/>
        <v>8</v>
      </c>
      <c r="S761" s="119">
        <f t="shared" si="117"/>
        <v>8</v>
      </c>
    </row>
    <row r="762" spans="1:19">
      <c r="A762" s="119"/>
      <c r="E762" s="98">
        <f t="shared" si="111"/>
        <v>761</v>
      </c>
      <c r="F762" s="99"/>
      <c r="K762" s="114">
        <f t="shared" si="118"/>
        <v>36.914718273573129</v>
      </c>
      <c r="L762" s="115">
        <f t="shared" si="119"/>
        <v>36.963718273573129</v>
      </c>
      <c r="M762" s="98">
        <f t="shared" si="112"/>
        <v>36.914218273573127</v>
      </c>
      <c r="N762" s="116">
        <f t="shared" si="113"/>
        <v>36.964218273573131</v>
      </c>
      <c r="O762" s="117">
        <f t="shared" si="114"/>
        <v>36.939218273573132</v>
      </c>
      <c r="P762" s="98">
        <f t="shared" si="115"/>
        <v>0</v>
      </c>
      <c r="Q762" s="118">
        <f t="shared" si="116"/>
        <v>0</v>
      </c>
      <c r="R762" s="98">
        <f t="shared" si="120"/>
        <v>8</v>
      </c>
      <c r="S762" s="119">
        <f t="shared" si="117"/>
        <v>8</v>
      </c>
    </row>
    <row r="763" spans="1:19">
      <c r="A763" s="119"/>
      <c r="E763" s="98">
        <f t="shared" si="111"/>
        <v>762</v>
      </c>
      <c r="F763" s="99"/>
      <c r="K763" s="114">
        <f t="shared" si="118"/>
        <v>36.964718273573126</v>
      </c>
      <c r="L763" s="115">
        <f t="shared" si="119"/>
        <v>37.013718273573126</v>
      </c>
      <c r="M763" s="98">
        <f t="shared" si="112"/>
        <v>36.964218273573124</v>
      </c>
      <c r="N763" s="116">
        <f t="shared" si="113"/>
        <v>37.014218273573128</v>
      </c>
      <c r="O763" s="117">
        <f t="shared" si="114"/>
        <v>36.98921827357313</v>
      </c>
      <c r="P763" s="98">
        <f t="shared" si="115"/>
        <v>0</v>
      </c>
      <c r="Q763" s="118">
        <f t="shared" si="116"/>
        <v>0</v>
      </c>
      <c r="R763" s="98">
        <f t="shared" si="120"/>
        <v>8</v>
      </c>
      <c r="S763" s="119">
        <f t="shared" si="117"/>
        <v>8</v>
      </c>
    </row>
    <row r="764" spans="1:19">
      <c r="A764" s="119"/>
      <c r="E764" s="98">
        <f t="shared" si="111"/>
        <v>763</v>
      </c>
      <c r="F764" s="99"/>
      <c r="K764" s="114">
        <f t="shared" si="118"/>
        <v>37.014718273573123</v>
      </c>
      <c r="L764" s="115">
        <f t="shared" si="119"/>
        <v>37.063718273573123</v>
      </c>
      <c r="M764" s="98">
        <f t="shared" si="112"/>
        <v>37.014218273573121</v>
      </c>
      <c r="N764" s="116">
        <f t="shared" si="113"/>
        <v>37.064218273573125</v>
      </c>
      <c r="O764" s="117">
        <f t="shared" si="114"/>
        <v>37.039218273573127</v>
      </c>
      <c r="P764" s="98">
        <f t="shared" si="115"/>
        <v>0</v>
      </c>
      <c r="Q764" s="118">
        <f t="shared" si="116"/>
        <v>0</v>
      </c>
      <c r="R764" s="98">
        <f t="shared" si="120"/>
        <v>8</v>
      </c>
      <c r="S764" s="119">
        <f t="shared" si="117"/>
        <v>8</v>
      </c>
    </row>
    <row r="765" spans="1:19">
      <c r="A765" s="119"/>
      <c r="E765" s="98">
        <f t="shared" si="111"/>
        <v>764</v>
      </c>
      <c r="F765" s="99"/>
      <c r="K765" s="114">
        <f t="shared" si="118"/>
        <v>37.064718273573121</v>
      </c>
      <c r="L765" s="115">
        <f t="shared" si="119"/>
        <v>37.11371827357312</v>
      </c>
      <c r="M765" s="98">
        <f t="shared" si="112"/>
        <v>37.064218273573118</v>
      </c>
      <c r="N765" s="116">
        <f t="shared" si="113"/>
        <v>37.114218273573123</v>
      </c>
      <c r="O765" s="117">
        <f t="shared" si="114"/>
        <v>37.089218273573124</v>
      </c>
      <c r="P765" s="98">
        <f t="shared" si="115"/>
        <v>0</v>
      </c>
      <c r="Q765" s="118">
        <f t="shared" si="116"/>
        <v>0</v>
      </c>
      <c r="R765" s="98">
        <f t="shared" si="120"/>
        <v>8</v>
      </c>
      <c r="S765" s="119">
        <f t="shared" si="117"/>
        <v>8</v>
      </c>
    </row>
    <row r="766" spans="1:19">
      <c r="A766" s="119"/>
      <c r="E766" s="98">
        <f t="shared" si="111"/>
        <v>765</v>
      </c>
      <c r="F766" s="99"/>
      <c r="K766" s="114">
        <f t="shared" si="118"/>
        <v>37.114718273573118</v>
      </c>
      <c r="L766" s="115">
        <f t="shared" si="119"/>
        <v>37.163718273573117</v>
      </c>
      <c r="M766" s="98">
        <f t="shared" si="112"/>
        <v>37.114218273573115</v>
      </c>
      <c r="N766" s="116">
        <f t="shared" si="113"/>
        <v>37.16421827357312</v>
      </c>
      <c r="O766" s="117">
        <f t="shared" si="114"/>
        <v>37.139218273573121</v>
      </c>
      <c r="P766" s="98">
        <f t="shared" si="115"/>
        <v>0</v>
      </c>
      <c r="Q766" s="118">
        <f t="shared" si="116"/>
        <v>0</v>
      </c>
      <c r="R766" s="98">
        <f t="shared" si="120"/>
        <v>8</v>
      </c>
      <c r="S766" s="119">
        <f t="shared" si="117"/>
        <v>8</v>
      </c>
    </row>
    <row r="767" spans="1:19">
      <c r="A767" s="119"/>
      <c r="E767" s="98">
        <f t="shared" si="111"/>
        <v>766</v>
      </c>
      <c r="F767" s="99"/>
      <c r="K767" s="114">
        <f t="shared" si="118"/>
        <v>37.164718273573115</v>
      </c>
      <c r="L767" s="115">
        <f t="shared" si="119"/>
        <v>37.213718273573114</v>
      </c>
      <c r="M767" s="98">
        <f t="shared" si="112"/>
        <v>37.164218273573113</v>
      </c>
      <c r="N767" s="116">
        <f t="shared" si="113"/>
        <v>37.214218273573117</v>
      </c>
      <c r="O767" s="117">
        <f t="shared" si="114"/>
        <v>37.189218273573118</v>
      </c>
      <c r="P767" s="98">
        <f t="shared" si="115"/>
        <v>0</v>
      </c>
      <c r="Q767" s="118">
        <f t="shared" si="116"/>
        <v>0</v>
      </c>
      <c r="R767" s="98">
        <f t="shared" si="120"/>
        <v>8</v>
      </c>
      <c r="S767" s="119">
        <f t="shared" si="117"/>
        <v>8</v>
      </c>
    </row>
    <row r="768" spans="1:19">
      <c r="A768" s="119"/>
      <c r="E768" s="98">
        <f t="shared" si="111"/>
        <v>767</v>
      </c>
      <c r="F768" s="99"/>
      <c r="K768" s="114">
        <f t="shared" si="118"/>
        <v>37.214718273573112</v>
      </c>
      <c r="L768" s="115">
        <f t="shared" si="119"/>
        <v>37.263718273573112</v>
      </c>
      <c r="M768" s="98">
        <f t="shared" si="112"/>
        <v>37.21421827357311</v>
      </c>
      <c r="N768" s="116">
        <f t="shared" si="113"/>
        <v>37.264218273573114</v>
      </c>
      <c r="O768" s="117">
        <f t="shared" si="114"/>
        <v>37.239218273573115</v>
      </c>
      <c r="P768" s="98">
        <f t="shared" si="115"/>
        <v>0</v>
      </c>
      <c r="Q768" s="118">
        <f t="shared" si="116"/>
        <v>0</v>
      </c>
      <c r="R768" s="98">
        <f t="shared" si="120"/>
        <v>8</v>
      </c>
      <c r="S768" s="119">
        <f t="shared" si="117"/>
        <v>8</v>
      </c>
    </row>
    <row r="769" spans="1:19">
      <c r="A769" s="119"/>
      <c r="E769" s="98">
        <f t="shared" si="111"/>
        <v>768</v>
      </c>
      <c r="F769" s="99"/>
      <c r="K769" s="114">
        <f t="shared" si="118"/>
        <v>37.264718273573109</v>
      </c>
      <c r="L769" s="115">
        <f t="shared" si="119"/>
        <v>37.313718273573109</v>
      </c>
      <c r="M769" s="98">
        <f t="shared" si="112"/>
        <v>37.264218273573107</v>
      </c>
      <c r="N769" s="116">
        <f t="shared" si="113"/>
        <v>37.314218273573111</v>
      </c>
      <c r="O769" s="117">
        <f t="shared" si="114"/>
        <v>37.289218273573113</v>
      </c>
      <c r="P769" s="98">
        <f t="shared" si="115"/>
        <v>0</v>
      </c>
      <c r="Q769" s="118">
        <f t="shared" si="116"/>
        <v>0</v>
      </c>
      <c r="R769" s="98">
        <f t="shared" si="120"/>
        <v>8</v>
      </c>
      <c r="S769" s="119">
        <f t="shared" si="117"/>
        <v>8</v>
      </c>
    </row>
    <row r="770" spans="1:19">
      <c r="A770" s="119"/>
      <c r="E770" s="98">
        <f t="shared" si="111"/>
        <v>769</v>
      </c>
      <c r="F770" s="99"/>
      <c r="K770" s="114">
        <f t="shared" si="118"/>
        <v>37.314718273573106</v>
      </c>
      <c r="L770" s="115">
        <f t="shared" si="119"/>
        <v>37.363718273573106</v>
      </c>
      <c r="M770" s="98">
        <f t="shared" si="112"/>
        <v>37.314218273573104</v>
      </c>
      <c r="N770" s="116">
        <f t="shared" si="113"/>
        <v>37.364218273573108</v>
      </c>
      <c r="O770" s="117">
        <f t="shared" si="114"/>
        <v>37.33921827357311</v>
      </c>
      <c r="P770" s="98">
        <f t="shared" si="115"/>
        <v>0</v>
      </c>
      <c r="Q770" s="118">
        <f t="shared" si="116"/>
        <v>0</v>
      </c>
      <c r="R770" s="98">
        <f t="shared" si="120"/>
        <v>8</v>
      </c>
      <c r="S770" s="119">
        <f t="shared" si="117"/>
        <v>8</v>
      </c>
    </row>
    <row r="771" spans="1:19">
      <c r="A771" s="119"/>
      <c r="E771" s="98">
        <f t="shared" si="111"/>
        <v>770</v>
      </c>
      <c r="F771" s="99"/>
      <c r="K771" s="114">
        <f t="shared" si="118"/>
        <v>37.364718273573104</v>
      </c>
      <c r="L771" s="115">
        <f t="shared" si="119"/>
        <v>37.413718273573103</v>
      </c>
      <c r="M771" s="98">
        <f t="shared" si="112"/>
        <v>37.364218273573101</v>
      </c>
      <c r="N771" s="116">
        <f t="shared" si="113"/>
        <v>37.414218273573105</v>
      </c>
      <c r="O771" s="117">
        <f t="shared" si="114"/>
        <v>37.389218273573107</v>
      </c>
      <c r="P771" s="98">
        <f t="shared" si="115"/>
        <v>0</v>
      </c>
      <c r="Q771" s="118">
        <f t="shared" si="116"/>
        <v>0</v>
      </c>
      <c r="R771" s="98">
        <f t="shared" si="120"/>
        <v>8</v>
      </c>
      <c r="S771" s="119">
        <f t="shared" si="117"/>
        <v>8</v>
      </c>
    </row>
    <row r="772" spans="1:19">
      <c r="A772" s="119"/>
      <c r="E772" s="98">
        <f t="shared" ref="E772:E835" si="121">E771+1</f>
        <v>771</v>
      </c>
      <c r="F772" s="99"/>
      <c r="K772" s="114">
        <f t="shared" si="118"/>
        <v>37.414718273573101</v>
      </c>
      <c r="L772" s="115">
        <f t="shared" si="119"/>
        <v>37.4637182735731</v>
      </c>
      <c r="M772" s="98">
        <f t="shared" si="112"/>
        <v>37.414218273573098</v>
      </c>
      <c r="N772" s="116">
        <f t="shared" si="113"/>
        <v>37.464218273573103</v>
      </c>
      <c r="O772" s="117">
        <f t="shared" si="114"/>
        <v>37.439218273573104</v>
      </c>
      <c r="P772" s="98">
        <f t="shared" si="115"/>
        <v>0</v>
      </c>
      <c r="Q772" s="118">
        <f t="shared" si="116"/>
        <v>0</v>
      </c>
      <c r="R772" s="98">
        <f t="shared" si="120"/>
        <v>8</v>
      </c>
      <c r="S772" s="119">
        <f t="shared" si="117"/>
        <v>8</v>
      </c>
    </row>
    <row r="773" spans="1:19">
      <c r="A773" s="119"/>
      <c r="E773" s="98">
        <f t="shared" si="121"/>
        <v>772</v>
      </c>
      <c r="F773" s="99"/>
      <c r="K773" s="114">
        <f t="shared" si="118"/>
        <v>37.464718273573098</v>
      </c>
      <c r="L773" s="115">
        <f t="shared" si="119"/>
        <v>37.513718273573097</v>
      </c>
      <c r="M773" s="98">
        <f t="shared" ref="M773:M836" si="122">K773-5*10^-(D$2+1)</f>
        <v>37.464218273573096</v>
      </c>
      <c r="N773" s="116">
        <f t="shared" ref="N773:N836" si="123">L773+5*10^-(D$2+1)</f>
        <v>37.5142182735731</v>
      </c>
      <c r="O773" s="117">
        <f t="shared" ref="O773:O836" si="124">AVERAGE(K773,L773)</f>
        <v>37.489218273573101</v>
      </c>
      <c r="P773" s="98">
        <f t="shared" ref="P773:P836" si="125">COUNTIFS(A$1:A$5000,"&gt;="&amp;M773,A$1:A$5000,"&lt;="&amp;N773)</f>
        <v>0</v>
      </c>
      <c r="Q773" s="118">
        <f t="shared" ref="Q773:Q836" si="126">P773/D$1</f>
        <v>0</v>
      </c>
      <c r="R773" s="98">
        <f t="shared" si="120"/>
        <v>8</v>
      </c>
      <c r="S773" s="119">
        <f t="shared" ref="S773:S836" si="127">COUNTIF(F$2:F$5000,"&lt;="&amp;M773)</f>
        <v>8</v>
      </c>
    </row>
    <row r="774" spans="1:19">
      <c r="A774" s="119"/>
      <c r="E774" s="98">
        <f t="shared" si="121"/>
        <v>773</v>
      </c>
      <c r="F774" s="99"/>
      <c r="K774" s="114">
        <f t="shared" ref="K774:K837" si="128">L773+10^(-$D$2)</f>
        <v>37.514718273573095</v>
      </c>
      <c r="L774" s="115">
        <f t="shared" ref="L774:L837" si="129">K774+$I$4-POWER(10,-$D$2)</f>
        <v>37.563718273573095</v>
      </c>
      <c r="M774" s="98">
        <f t="shared" si="122"/>
        <v>37.514218273573093</v>
      </c>
      <c r="N774" s="116">
        <f t="shared" si="123"/>
        <v>37.564218273573097</v>
      </c>
      <c r="O774" s="117">
        <f t="shared" si="124"/>
        <v>37.539218273573098</v>
      </c>
      <c r="P774" s="98">
        <f t="shared" si="125"/>
        <v>0</v>
      </c>
      <c r="Q774" s="118">
        <f t="shared" si="126"/>
        <v>0</v>
      </c>
      <c r="R774" s="98">
        <f t="shared" ref="R774:R837" si="130">+P774+R773</f>
        <v>8</v>
      </c>
      <c r="S774" s="119">
        <f t="shared" si="127"/>
        <v>8</v>
      </c>
    </row>
    <row r="775" spans="1:19">
      <c r="A775" s="119"/>
      <c r="E775" s="98">
        <f t="shared" si="121"/>
        <v>774</v>
      </c>
      <c r="F775" s="99"/>
      <c r="K775" s="114">
        <f t="shared" si="128"/>
        <v>37.564718273573092</v>
      </c>
      <c r="L775" s="115">
        <f t="shared" si="129"/>
        <v>37.613718273573092</v>
      </c>
      <c r="M775" s="98">
        <f t="shared" si="122"/>
        <v>37.56421827357309</v>
      </c>
      <c r="N775" s="116">
        <f t="shared" si="123"/>
        <v>37.614218273573094</v>
      </c>
      <c r="O775" s="117">
        <f t="shared" si="124"/>
        <v>37.589218273573096</v>
      </c>
      <c r="P775" s="98">
        <f t="shared" si="125"/>
        <v>0</v>
      </c>
      <c r="Q775" s="118">
        <f t="shared" si="126"/>
        <v>0</v>
      </c>
      <c r="R775" s="98">
        <f t="shared" si="130"/>
        <v>8</v>
      </c>
      <c r="S775" s="119">
        <f t="shared" si="127"/>
        <v>8</v>
      </c>
    </row>
    <row r="776" spans="1:19">
      <c r="A776" s="119"/>
      <c r="E776" s="98">
        <f t="shared" si="121"/>
        <v>775</v>
      </c>
      <c r="F776" s="99"/>
      <c r="K776" s="114">
        <f t="shared" si="128"/>
        <v>37.614718273573089</v>
      </c>
      <c r="L776" s="115">
        <f t="shared" si="129"/>
        <v>37.663718273573089</v>
      </c>
      <c r="M776" s="98">
        <f t="shared" si="122"/>
        <v>37.614218273573087</v>
      </c>
      <c r="N776" s="116">
        <f t="shared" si="123"/>
        <v>37.664218273573091</v>
      </c>
      <c r="O776" s="117">
        <f t="shared" si="124"/>
        <v>37.639218273573093</v>
      </c>
      <c r="P776" s="98">
        <f t="shared" si="125"/>
        <v>0</v>
      </c>
      <c r="Q776" s="118">
        <f t="shared" si="126"/>
        <v>0</v>
      </c>
      <c r="R776" s="98">
        <f t="shared" si="130"/>
        <v>8</v>
      </c>
      <c r="S776" s="119">
        <f t="shared" si="127"/>
        <v>8</v>
      </c>
    </row>
    <row r="777" spans="1:19">
      <c r="A777" s="119"/>
      <c r="E777" s="98">
        <f t="shared" si="121"/>
        <v>776</v>
      </c>
      <c r="F777" s="99"/>
      <c r="K777" s="114">
        <f t="shared" si="128"/>
        <v>37.664718273573087</v>
      </c>
      <c r="L777" s="115">
        <f t="shared" si="129"/>
        <v>37.713718273573086</v>
      </c>
      <c r="M777" s="98">
        <f t="shared" si="122"/>
        <v>37.664218273573084</v>
      </c>
      <c r="N777" s="116">
        <f t="shared" si="123"/>
        <v>37.714218273573088</v>
      </c>
      <c r="O777" s="117">
        <f t="shared" si="124"/>
        <v>37.68921827357309</v>
      </c>
      <c r="P777" s="98">
        <f t="shared" si="125"/>
        <v>0</v>
      </c>
      <c r="Q777" s="118">
        <f t="shared" si="126"/>
        <v>0</v>
      </c>
      <c r="R777" s="98">
        <f t="shared" si="130"/>
        <v>8</v>
      </c>
      <c r="S777" s="119">
        <f t="shared" si="127"/>
        <v>8</v>
      </c>
    </row>
    <row r="778" spans="1:19">
      <c r="A778" s="119"/>
      <c r="E778" s="98">
        <f t="shared" si="121"/>
        <v>777</v>
      </c>
      <c r="F778" s="99"/>
      <c r="K778" s="114">
        <f t="shared" si="128"/>
        <v>37.714718273573084</v>
      </c>
      <c r="L778" s="115">
        <f t="shared" si="129"/>
        <v>37.763718273573083</v>
      </c>
      <c r="M778" s="98">
        <f t="shared" si="122"/>
        <v>37.714218273573081</v>
      </c>
      <c r="N778" s="116">
        <f t="shared" si="123"/>
        <v>37.764218273573086</v>
      </c>
      <c r="O778" s="117">
        <f t="shared" si="124"/>
        <v>37.739218273573087</v>
      </c>
      <c r="P778" s="98">
        <f t="shared" si="125"/>
        <v>0</v>
      </c>
      <c r="Q778" s="118">
        <f t="shared" si="126"/>
        <v>0</v>
      </c>
      <c r="R778" s="98">
        <f t="shared" si="130"/>
        <v>8</v>
      </c>
      <c r="S778" s="119">
        <f t="shared" si="127"/>
        <v>8</v>
      </c>
    </row>
    <row r="779" spans="1:19">
      <c r="A779" s="119"/>
      <c r="E779" s="98">
        <f t="shared" si="121"/>
        <v>778</v>
      </c>
      <c r="F779" s="99"/>
      <c r="K779" s="114">
        <f t="shared" si="128"/>
        <v>37.764718273573081</v>
      </c>
      <c r="L779" s="115">
        <f t="shared" si="129"/>
        <v>37.81371827357308</v>
      </c>
      <c r="M779" s="98">
        <f t="shared" si="122"/>
        <v>37.764218273573078</v>
      </c>
      <c r="N779" s="116">
        <f t="shared" si="123"/>
        <v>37.814218273573083</v>
      </c>
      <c r="O779" s="117">
        <f t="shared" si="124"/>
        <v>37.789218273573084</v>
      </c>
      <c r="P779" s="98">
        <f t="shared" si="125"/>
        <v>0</v>
      </c>
      <c r="Q779" s="118">
        <f t="shared" si="126"/>
        <v>0</v>
      </c>
      <c r="R779" s="98">
        <f t="shared" si="130"/>
        <v>8</v>
      </c>
      <c r="S779" s="119">
        <f t="shared" si="127"/>
        <v>8</v>
      </c>
    </row>
    <row r="780" spans="1:19">
      <c r="A780" s="119"/>
      <c r="E780" s="98">
        <f t="shared" si="121"/>
        <v>779</v>
      </c>
      <c r="F780" s="99"/>
      <c r="K780" s="114">
        <f t="shared" si="128"/>
        <v>37.814718273573078</v>
      </c>
      <c r="L780" s="115">
        <f t="shared" si="129"/>
        <v>37.863718273573078</v>
      </c>
      <c r="M780" s="98">
        <f t="shared" si="122"/>
        <v>37.814218273573076</v>
      </c>
      <c r="N780" s="116">
        <f t="shared" si="123"/>
        <v>37.86421827357308</v>
      </c>
      <c r="O780" s="117">
        <f t="shared" si="124"/>
        <v>37.839218273573081</v>
      </c>
      <c r="P780" s="98">
        <f t="shared" si="125"/>
        <v>0</v>
      </c>
      <c r="Q780" s="118">
        <f t="shared" si="126"/>
        <v>0</v>
      </c>
      <c r="R780" s="98">
        <f t="shared" si="130"/>
        <v>8</v>
      </c>
      <c r="S780" s="119">
        <f t="shared" si="127"/>
        <v>8</v>
      </c>
    </row>
    <row r="781" spans="1:19">
      <c r="A781" s="119"/>
      <c r="E781" s="98">
        <f t="shared" si="121"/>
        <v>780</v>
      </c>
      <c r="F781" s="99"/>
      <c r="K781" s="114">
        <f t="shared" si="128"/>
        <v>37.864718273573075</v>
      </c>
      <c r="L781" s="115">
        <f t="shared" si="129"/>
        <v>37.913718273573075</v>
      </c>
      <c r="M781" s="98">
        <f t="shared" si="122"/>
        <v>37.864218273573073</v>
      </c>
      <c r="N781" s="116">
        <f t="shared" si="123"/>
        <v>37.914218273573077</v>
      </c>
      <c r="O781" s="117">
        <f t="shared" si="124"/>
        <v>37.889218273573078</v>
      </c>
      <c r="P781" s="98">
        <f t="shared" si="125"/>
        <v>0</v>
      </c>
      <c r="Q781" s="118">
        <f t="shared" si="126"/>
        <v>0</v>
      </c>
      <c r="R781" s="98">
        <f t="shared" si="130"/>
        <v>8</v>
      </c>
      <c r="S781" s="119">
        <f t="shared" si="127"/>
        <v>8</v>
      </c>
    </row>
    <row r="782" spans="1:19">
      <c r="A782" s="119"/>
      <c r="E782" s="98">
        <f t="shared" si="121"/>
        <v>781</v>
      </c>
      <c r="F782" s="99"/>
      <c r="K782" s="114">
        <f t="shared" si="128"/>
        <v>37.914718273573072</v>
      </c>
      <c r="L782" s="115">
        <f t="shared" si="129"/>
        <v>37.963718273573072</v>
      </c>
      <c r="M782" s="98">
        <f t="shared" si="122"/>
        <v>37.91421827357307</v>
      </c>
      <c r="N782" s="116">
        <f t="shared" si="123"/>
        <v>37.964218273573074</v>
      </c>
      <c r="O782" s="117">
        <f t="shared" si="124"/>
        <v>37.939218273573076</v>
      </c>
      <c r="P782" s="98">
        <f t="shared" si="125"/>
        <v>0</v>
      </c>
      <c r="Q782" s="118">
        <f t="shared" si="126"/>
        <v>0</v>
      </c>
      <c r="R782" s="98">
        <f t="shared" si="130"/>
        <v>8</v>
      </c>
      <c r="S782" s="119">
        <f t="shared" si="127"/>
        <v>8</v>
      </c>
    </row>
    <row r="783" spans="1:19">
      <c r="A783" s="119"/>
      <c r="E783" s="98">
        <f t="shared" si="121"/>
        <v>782</v>
      </c>
      <c r="F783" s="99"/>
      <c r="K783" s="114">
        <f t="shared" si="128"/>
        <v>37.964718273573069</v>
      </c>
      <c r="L783" s="115">
        <f t="shared" si="129"/>
        <v>38.013718273573069</v>
      </c>
      <c r="M783" s="98">
        <f t="shared" si="122"/>
        <v>37.964218273573067</v>
      </c>
      <c r="N783" s="116">
        <f t="shared" si="123"/>
        <v>38.014218273573071</v>
      </c>
      <c r="O783" s="117">
        <f t="shared" si="124"/>
        <v>37.989218273573073</v>
      </c>
      <c r="P783" s="98">
        <f t="shared" si="125"/>
        <v>0</v>
      </c>
      <c r="Q783" s="118">
        <f t="shared" si="126"/>
        <v>0</v>
      </c>
      <c r="R783" s="98">
        <f t="shared" si="130"/>
        <v>8</v>
      </c>
      <c r="S783" s="119">
        <f t="shared" si="127"/>
        <v>8</v>
      </c>
    </row>
    <row r="784" spans="1:19">
      <c r="A784" s="119"/>
      <c r="E784" s="98">
        <f t="shared" si="121"/>
        <v>783</v>
      </c>
      <c r="F784" s="99"/>
      <c r="K784" s="114">
        <f t="shared" si="128"/>
        <v>38.014718273573067</v>
      </c>
      <c r="L784" s="115">
        <f t="shared" si="129"/>
        <v>38.063718273573066</v>
      </c>
      <c r="M784" s="98">
        <f t="shared" si="122"/>
        <v>38.014218273573064</v>
      </c>
      <c r="N784" s="116">
        <f t="shared" si="123"/>
        <v>38.064218273573069</v>
      </c>
      <c r="O784" s="117">
        <f t="shared" si="124"/>
        <v>38.03921827357307</v>
      </c>
      <c r="P784" s="98">
        <f t="shared" si="125"/>
        <v>0</v>
      </c>
      <c r="Q784" s="118">
        <f t="shared" si="126"/>
        <v>0</v>
      </c>
      <c r="R784" s="98">
        <f t="shared" si="130"/>
        <v>8</v>
      </c>
      <c r="S784" s="119">
        <f t="shared" si="127"/>
        <v>8</v>
      </c>
    </row>
    <row r="785" spans="1:19">
      <c r="A785" s="119"/>
      <c r="E785" s="98">
        <f t="shared" si="121"/>
        <v>784</v>
      </c>
      <c r="F785" s="99"/>
      <c r="K785" s="114">
        <f t="shared" si="128"/>
        <v>38.064718273573064</v>
      </c>
      <c r="L785" s="115">
        <f t="shared" si="129"/>
        <v>38.113718273573063</v>
      </c>
      <c r="M785" s="98">
        <f t="shared" si="122"/>
        <v>38.064218273573061</v>
      </c>
      <c r="N785" s="116">
        <f t="shared" si="123"/>
        <v>38.114218273573066</v>
      </c>
      <c r="O785" s="117">
        <f t="shared" si="124"/>
        <v>38.089218273573067</v>
      </c>
      <c r="P785" s="98">
        <f t="shared" si="125"/>
        <v>0</v>
      </c>
      <c r="Q785" s="118">
        <f t="shared" si="126"/>
        <v>0</v>
      </c>
      <c r="R785" s="98">
        <f t="shared" si="130"/>
        <v>8</v>
      </c>
      <c r="S785" s="119">
        <f t="shared" si="127"/>
        <v>8</v>
      </c>
    </row>
    <row r="786" spans="1:19">
      <c r="A786" s="119"/>
      <c r="E786" s="98">
        <f t="shared" si="121"/>
        <v>785</v>
      </c>
      <c r="F786" s="99"/>
      <c r="K786" s="114">
        <f t="shared" si="128"/>
        <v>38.114718273573061</v>
      </c>
      <c r="L786" s="115">
        <f t="shared" si="129"/>
        <v>38.16371827357306</v>
      </c>
      <c r="M786" s="98">
        <f t="shared" si="122"/>
        <v>38.114218273573059</v>
      </c>
      <c r="N786" s="116">
        <f t="shared" si="123"/>
        <v>38.164218273573063</v>
      </c>
      <c r="O786" s="117">
        <f t="shared" si="124"/>
        <v>38.139218273573064</v>
      </c>
      <c r="P786" s="98">
        <f t="shared" si="125"/>
        <v>0</v>
      </c>
      <c r="Q786" s="118">
        <f t="shared" si="126"/>
        <v>0</v>
      </c>
      <c r="R786" s="98">
        <f t="shared" si="130"/>
        <v>8</v>
      </c>
      <c r="S786" s="119">
        <f t="shared" si="127"/>
        <v>8</v>
      </c>
    </row>
    <row r="787" spans="1:19">
      <c r="A787" s="119"/>
      <c r="E787" s="98">
        <f t="shared" si="121"/>
        <v>786</v>
      </c>
      <c r="F787" s="99"/>
      <c r="K787" s="114">
        <f t="shared" si="128"/>
        <v>38.164718273573058</v>
      </c>
      <c r="L787" s="115">
        <f t="shared" si="129"/>
        <v>38.213718273573058</v>
      </c>
      <c r="M787" s="98">
        <f t="shared" si="122"/>
        <v>38.164218273573056</v>
      </c>
      <c r="N787" s="116">
        <f t="shared" si="123"/>
        <v>38.21421827357306</v>
      </c>
      <c r="O787" s="117">
        <f t="shared" si="124"/>
        <v>38.189218273573061</v>
      </c>
      <c r="P787" s="98">
        <f t="shared" si="125"/>
        <v>0</v>
      </c>
      <c r="Q787" s="118">
        <f t="shared" si="126"/>
        <v>0</v>
      </c>
      <c r="R787" s="98">
        <f t="shared" si="130"/>
        <v>8</v>
      </c>
      <c r="S787" s="119">
        <f t="shared" si="127"/>
        <v>8</v>
      </c>
    </row>
    <row r="788" spans="1:19">
      <c r="A788" s="119"/>
      <c r="E788" s="98">
        <f t="shared" si="121"/>
        <v>787</v>
      </c>
      <c r="F788" s="99"/>
      <c r="K788" s="114">
        <f t="shared" si="128"/>
        <v>38.214718273573055</v>
      </c>
      <c r="L788" s="115">
        <f t="shared" si="129"/>
        <v>38.263718273573055</v>
      </c>
      <c r="M788" s="98">
        <f t="shared" si="122"/>
        <v>38.214218273573053</v>
      </c>
      <c r="N788" s="116">
        <f t="shared" si="123"/>
        <v>38.264218273573057</v>
      </c>
      <c r="O788" s="117">
        <f t="shared" si="124"/>
        <v>38.239218273573059</v>
      </c>
      <c r="P788" s="98">
        <f t="shared" si="125"/>
        <v>0</v>
      </c>
      <c r="Q788" s="118">
        <f t="shared" si="126"/>
        <v>0</v>
      </c>
      <c r="R788" s="98">
        <f t="shared" si="130"/>
        <v>8</v>
      </c>
      <c r="S788" s="119">
        <f t="shared" si="127"/>
        <v>8</v>
      </c>
    </row>
    <row r="789" spans="1:19">
      <c r="A789" s="119"/>
      <c r="E789" s="98">
        <f t="shared" si="121"/>
        <v>788</v>
      </c>
      <c r="F789" s="99"/>
      <c r="K789" s="114">
        <f t="shared" si="128"/>
        <v>38.264718273573052</v>
      </c>
      <c r="L789" s="115">
        <f t="shared" si="129"/>
        <v>38.313718273573052</v>
      </c>
      <c r="M789" s="98">
        <f t="shared" si="122"/>
        <v>38.26421827357305</v>
      </c>
      <c r="N789" s="116">
        <f t="shared" si="123"/>
        <v>38.314218273573054</v>
      </c>
      <c r="O789" s="117">
        <f t="shared" si="124"/>
        <v>38.289218273573056</v>
      </c>
      <c r="P789" s="98">
        <f t="shared" si="125"/>
        <v>0</v>
      </c>
      <c r="Q789" s="118">
        <f t="shared" si="126"/>
        <v>0</v>
      </c>
      <c r="R789" s="98">
        <f t="shared" si="130"/>
        <v>8</v>
      </c>
      <c r="S789" s="119">
        <f t="shared" si="127"/>
        <v>8</v>
      </c>
    </row>
    <row r="790" spans="1:19">
      <c r="A790" s="119"/>
      <c r="E790" s="98">
        <f t="shared" si="121"/>
        <v>789</v>
      </c>
      <c r="F790" s="99"/>
      <c r="K790" s="114">
        <f t="shared" si="128"/>
        <v>38.31471827357305</v>
      </c>
      <c r="L790" s="115">
        <f t="shared" si="129"/>
        <v>38.363718273573049</v>
      </c>
      <c r="M790" s="98">
        <f t="shared" si="122"/>
        <v>38.314218273573047</v>
      </c>
      <c r="N790" s="116">
        <f t="shared" si="123"/>
        <v>38.364218273573051</v>
      </c>
      <c r="O790" s="117">
        <f t="shared" si="124"/>
        <v>38.339218273573053</v>
      </c>
      <c r="P790" s="98">
        <f t="shared" si="125"/>
        <v>0</v>
      </c>
      <c r="Q790" s="118">
        <f t="shared" si="126"/>
        <v>0</v>
      </c>
      <c r="R790" s="98">
        <f t="shared" si="130"/>
        <v>8</v>
      </c>
      <c r="S790" s="119">
        <f t="shared" si="127"/>
        <v>8</v>
      </c>
    </row>
    <row r="791" spans="1:19">
      <c r="A791" s="119"/>
      <c r="E791" s="98">
        <f t="shared" si="121"/>
        <v>790</v>
      </c>
      <c r="F791" s="99"/>
      <c r="K791" s="114">
        <f t="shared" si="128"/>
        <v>38.364718273573047</v>
      </c>
      <c r="L791" s="115">
        <f t="shared" si="129"/>
        <v>38.413718273573046</v>
      </c>
      <c r="M791" s="98">
        <f t="shared" si="122"/>
        <v>38.364218273573044</v>
      </c>
      <c r="N791" s="116">
        <f t="shared" si="123"/>
        <v>38.414218273573049</v>
      </c>
      <c r="O791" s="117">
        <f t="shared" si="124"/>
        <v>38.38921827357305</v>
      </c>
      <c r="P791" s="98">
        <f t="shared" si="125"/>
        <v>0</v>
      </c>
      <c r="Q791" s="118">
        <f t="shared" si="126"/>
        <v>0</v>
      </c>
      <c r="R791" s="98">
        <f t="shared" si="130"/>
        <v>8</v>
      </c>
      <c r="S791" s="119">
        <f t="shared" si="127"/>
        <v>8</v>
      </c>
    </row>
    <row r="792" spans="1:19">
      <c r="A792" s="119"/>
      <c r="E792" s="98">
        <f t="shared" si="121"/>
        <v>791</v>
      </c>
      <c r="F792" s="99"/>
      <c r="K792" s="114">
        <f t="shared" si="128"/>
        <v>38.414718273573044</v>
      </c>
      <c r="L792" s="115">
        <f t="shared" si="129"/>
        <v>38.463718273573043</v>
      </c>
      <c r="M792" s="98">
        <f t="shared" si="122"/>
        <v>38.414218273573042</v>
      </c>
      <c r="N792" s="116">
        <f t="shared" si="123"/>
        <v>38.464218273573046</v>
      </c>
      <c r="O792" s="117">
        <f t="shared" si="124"/>
        <v>38.439218273573047</v>
      </c>
      <c r="P792" s="98">
        <f t="shared" si="125"/>
        <v>0</v>
      </c>
      <c r="Q792" s="118">
        <f t="shared" si="126"/>
        <v>0</v>
      </c>
      <c r="R792" s="98">
        <f t="shared" si="130"/>
        <v>8</v>
      </c>
      <c r="S792" s="119">
        <f t="shared" si="127"/>
        <v>8</v>
      </c>
    </row>
    <row r="793" spans="1:19">
      <c r="A793" s="119"/>
      <c r="E793" s="98">
        <f t="shared" si="121"/>
        <v>792</v>
      </c>
      <c r="F793" s="99"/>
      <c r="K793" s="114">
        <f t="shared" si="128"/>
        <v>38.464718273573041</v>
      </c>
      <c r="L793" s="115">
        <f t="shared" si="129"/>
        <v>38.513718273573041</v>
      </c>
      <c r="M793" s="98">
        <f t="shared" si="122"/>
        <v>38.464218273573039</v>
      </c>
      <c r="N793" s="116">
        <f t="shared" si="123"/>
        <v>38.514218273573043</v>
      </c>
      <c r="O793" s="117">
        <f t="shared" si="124"/>
        <v>38.489218273573044</v>
      </c>
      <c r="P793" s="98">
        <f t="shared" si="125"/>
        <v>0</v>
      </c>
      <c r="Q793" s="118">
        <f t="shared" si="126"/>
        <v>0</v>
      </c>
      <c r="R793" s="98">
        <f t="shared" si="130"/>
        <v>8</v>
      </c>
      <c r="S793" s="119">
        <f t="shared" si="127"/>
        <v>8</v>
      </c>
    </row>
    <row r="794" spans="1:19">
      <c r="A794" s="119"/>
      <c r="E794" s="98">
        <f t="shared" si="121"/>
        <v>793</v>
      </c>
      <c r="F794" s="99"/>
      <c r="K794" s="114">
        <f t="shared" si="128"/>
        <v>38.514718273573038</v>
      </c>
      <c r="L794" s="115">
        <f t="shared" si="129"/>
        <v>38.563718273573038</v>
      </c>
      <c r="M794" s="98">
        <f t="shared" si="122"/>
        <v>38.514218273573036</v>
      </c>
      <c r="N794" s="116">
        <f t="shared" si="123"/>
        <v>38.56421827357304</v>
      </c>
      <c r="O794" s="117">
        <f t="shared" si="124"/>
        <v>38.539218273573042</v>
      </c>
      <c r="P794" s="98">
        <f t="shared" si="125"/>
        <v>0</v>
      </c>
      <c r="Q794" s="118">
        <f t="shared" si="126"/>
        <v>0</v>
      </c>
      <c r="R794" s="98">
        <f t="shared" si="130"/>
        <v>8</v>
      </c>
      <c r="S794" s="119">
        <f t="shared" si="127"/>
        <v>8</v>
      </c>
    </row>
    <row r="795" spans="1:19">
      <c r="A795" s="119"/>
      <c r="E795" s="98">
        <f t="shared" si="121"/>
        <v>794</v>
      </c>
      <c r="F795" s="99"/>
      <c r="K795" s="114">
        <f t="shared" si="128"/>
        <v>38.564718273573035</v>
      </c>
      <c r="L795" s="115">
        <f t="shared" si="129"/>
        <v>38.613718273573035</v>
      </c>
      <c r="M795" s="98">
        <f t="shared" si="122"/>
        <v>38.564218273573033</v>
      </c>
      <c r="N795" s="116">
        <f t="shared" si="123"/>
        <v>38.614218273573037</v>
      </c>
      <c r="O795" s="117">
        <f t="shared" si="124"/>
        <v>38.589218273573039</v>
      </c>
      <c r="P795" s="98">
        <f t="shared" si="125"/>
        <v>0</v>
      </c>
      <c r="Q795" s="118">
        <f t="shared" si="126"/>
        <v>0</v>
      </c>
      <c r="R795" s="98">
        <f t="shared" si="130"/>
        <v>8</v>
      </c>
      <c r="S795" s="119">
        <f t="shared" si="127"/>
        <v>8</v>
      </c>
    </row>
    <row r="796" spans="1:19">
      <c r="A796" s="119"/>
      <c r="E796" s="98">
        <f t="shared" si="121"/>
        <v>795</v>
      </c>
      <c r="F796" s="99"/>
      <c r="K796" s="114">
        <f t="shared" si="128"/>
        <v>38.614718273573033</v>
      </c>
      <c r="L796" s="115">
        <f t="shared" si="129"/>
        <v>38.663718273573032</v>
      </c>
      <c r="M796" s="98">
        <f t="shared" si="122"/>
        <v>38.61421827357303</v>
      </c>
      <c r="N796" s="116">
        <f t="shared" si="123"/>
        <v>38.664218273573034</v>
      </c>
      <c r="O796" s="117">
        <f t="shared" si="124"/>
        <v>38.639218273573036</v>
      </c>
      <c r="P796" s="98">
        <f t="shared" si="125"/>
        <v>0</v>
      </c>
      <c r="Q796" s="118">
        <f t="shared" si="126"/>
        <v>0</v>
      </c>
      <c r="R796" s="98">
        <f t="shared" si="130"/>
        <v>8</v>
      </c>
      <c r="S796" s="119">
        <f t="shared" si="127"/>
        <v>8</v>
      </c>
    </row>
    <row r="797" spans="1:19">
      <c r="A797" s="119"/>
      <c r="E797" s="98">
        <f t="shared" si="121"/>
        <v>796</v>
      </c>
      <c r="F797" s="99"/>
      <c r="K797" s="114">
        <f t="shared" si="128"/>
        <v>38.66471827357303</v>
      </c>
      <c r="L797" s="115">
        <f t="shared" si="129"/>
        <v>38.713718273573029</v>
      </c>
      <c r="M797" s="98">
        <f t="shared" si="122"/>
        <v>38.664218273573027</v>
      </c>
      <c r="N797" s="116">
        <f t="shared" si="123"/>
        <v>38.714218273573032</v>
      </c>
      <c r="O797" s="117">
        <f t="shared" si="124"/>
        <v>38.689218273573033</v>
      </c>
      <c r="P797" s="98">
        <f t="shared" si="125"/>
        <v>0</v>
      </c>
      <c r="Q797" s="118">
        <f t="shared" si="126"/>
        <v>0</v>
      </c>
      <c r="R797" s="98">
        <f t="shared" si="130"/>
        <v>8</v>
      </c>
      <c r="S797" s="119">
        <f t="shared" si="127"/>
        <v>8</v>
      </c>
    </row>
    <row r="798" spans="1:19">
      <c r="A798" s="119"/>
      <c r="E798" s="98">
        <f t="shared" si="121"/>
        <v>797</v>
      </c>
      <c r="F798" s="99"/>
      <c r="K798" s="114">
        <f t="shared" si="128"/>
        <v>38.714718273573027</v>
      </c>
      <c r="L798" s="115">
        <f t="shared" si="129"/>
        <v>38.763718273573026</v>
      </c>
      <c r="M798" s="98">
        <f t="shared" si="122"/>
        <v>38.714218273573024</v>
      </c>
      <c r="N798" s="116">
        <f t="shared" si="123"/>
        <v>38.764218273573029</v>
      </c>
      <c r="O798" s="117">
        <f t="shared" si="124"/>
        <v>38.73921827357303</v>
      </c>
      <c r="P798" s="98">
        <f t="shared" si="125"/>
        <v>0</v>
      </c>
      <c r="Q798" s="118">
        <f t="shared" si="126"/>
        <v>0</v>
      </c>
      <c r="R798" s="98">
        <f t="shared" si="130"/>
        <v>8</v>
      </c>
      <c r="S798" s="119">
        <f t="shared" si="127"/>
        <v>8</v>
      </c>
    </row>
    <row r="799" spans="1:19">
      <c r="A799" s="119"/>
      <c r="E799" s="98">
        <f t="shared" si="121"/>
        <v>798</v>
      </c>
      <c r="F799" s="99"/>
      <c r="K799" s="114">
        <f t="shared" si="128"/>
        <v>38.764718273573024</v>
      </c>
      <c r="L799" s="115">
        <f t="shared" si="129"/>
        <v>38.813718273573024</v>
      </c>
      <c r="M799" s="98">
        <f t="shared" si="122"/>
        <v>38.764218273573022</v>
      </c>
      <c r="N799" s="116">
        <f t="shared" si="123"/>
        <v>38.814218273573026</v>
      </c>
      <c r="O799" s="117">
        <f t="shared" si="124"/>
        <v>38.789218273573027</v>
      </c>
      <c r="P799" s="98">
        <f t="shared" si="125"/>
        <v>0</v>
      </c>
      <c r="Q799" s="118">
        <f t="shared" si="126"/>
        <v>0</v>
      </c>
      <c r="R799" s="98">
        <f t="shared" si="130"/>
        <v>8</v>
      </c>
      <c r="S799" s="119">
        <f t="shared" si="127"/>
        <v>8</v>
      </c>
    </row>
    <row r="800" spans="1:19">
      <c r="A800" s="119"/>
      <c r="E800" s="98">
        <f t="shared" si="121"/>
        <v>799</v>
      </c>
      <c r="F800" s="99"/>
      <c r="K800" s="114">
        <f t="shared" si="128"/>
        <v>38.814718273573021</v>
      </c>
      <c r="L800" s="115">
        <f t="shared" si="129"/>
        <v>38.863718273573021</v>
      </c>
      <c r="M800" s="98">
        <f t="shared" si="122"/>
        <v>38.814218273573019</v>
      </c>
      <c r="N800" s="116">
        <f t="shared" si="123"/>
        <v>38.864218273573023</v>
      </c>
      <c r="O800" s="117">
        <f t="shared" si="124"/>
        <v>38.839218273573024</v>
      </c>
      <c r="P800" s="98">
        <f t="shared" si="125"/>
        <v>0</v>
      </c>
      <c r="Q800" s="118">
        <f t="shared" si="126"/>
        <v>0</v>
      </c>
      <c r="R800" s="98">
        <f t="shared" si="130"/>
        <v>8</v>
      </c>
      <c r="S800" s="119">
        <f t="shared" si="127"/>
        <v>8</v>
      </c>
    </row>
    <row r="801" spans="1:19">
      <c r="A801" s="119"/>
      <c r="E801" s="98">
        <f t="shared" si="121"/>
        <v>800</v>
      </c>
      <c r="F801" s="99"/>
      <c r="K801" s="114">
        <f t="shared" si="128"/>
        <v>38.864718273573018</v>
      </c>
      <c r="L801" s="115">
        <f t="shared" si="129"/>
        <v>38.913718273573018</v>
      </c>
      <c r="M801" s="98">
        <f t="shared" si="122"/>
        <v>38.864218273573016</v>
      </c>
      <c r="N801" s="116">
        <f t="shared" si="123"/>
        <v>38.91421827357302</v>
      </c>
      <c r="O801" s="117">
        <f t="shared" si="124"/>
        <v>38.889218273573022</v>
      </c>
      <c r="P801" s="98">
        <f t="shared" si="125"/>
        <v>0</v>
      </c>
      <c r="Q801" s="118">
        <f t="shared" si="126"/>
        <v>0</v>
      </c>
      <c r="R801" s="98">
        <f t="shared" si="130"/>
        <v>8</v>
      </c>
      <c r="S801" s="119">
        <f t="shared" si="127"/>
        <v>8</v>
      </c>
    </row>
    <row r="802" spans="1:19">
      <c r="A802" s="119"/>
      <c r="E802" s="98">
        <f t="shared" si="121"/>
        <v>801</v>
      </c>
      <c r="F802" s="99"/>
      <c r="K802" s="114">
        <f t="shared" si="128"/>
        <v>38.914718273573015</v>
      </c>
      <c r="L802" s="115">
        <f t="shared" si="129"/>
        <v>38.963718273573015</v>
      </c>
      <c r="M802" s="98">
        <f t="shared" si="122"/>
        <v>38.914218273573013</v>
      </c>
      <c r="N802" s="116">
        <f t="shared" si="123"/>
        <v>38.964218273573017</v>
      </c>
      <c r="O802" s="117">
        <f t="shared" si="124"/>
        <v>38.939218273573019</v>
      </c>
      <c r="P802" s="98">
        <f t="shared" si="125"/>
        <v>0</v>
      </c>
      <c r="Q802" s="118">
        <f t="shared" si="126"/>
        <v>0</v>
      </c>
      <c r="R802" s="98">
        <f t="shared" si="130"/>
        <v>8</v>
      </c>
      <c r="S802" s="119">
        <f t="shared" si="127"/>
        <v>8</v>
      </c>
    </row>
    <row r="803" spans="1:19">
      <c r="A803" s="119"/>
      <c r="E803" s="98">
        <f t="shared" si="121"/>
        <v>802</v>
      </c>
      <c r="F803" s="99"/>
      <c r="K803" s="114">
        <f t="shared" si="128"/>
        <v>38.964718273573013</v>
      </c>
      <c r="L803" s="115">
        <f t="shared" si="129"/>
        <v>39.013718273573012</v>
      </c>
      <c r="M803" s="98">
        <f t="shared" si="122"/>
        <v>38.96421827357301</v>
      </c>
      <c r="N803" s="116">
        <f t="shared" si="123"/>
        <v>39.014218273573015</v>
      </c>
      <c r="O803" s="117">
        <f t="shared" si="124"/>
        <v>38.989218273573016</v>
      </c>
      <c r="P803" s="98">
        <f t="shared" si="125"/>
        <v>0</v>
      </c>
      <c r="Q803" s="118">
        <f t="shared" si="126"/>
        <v>0</v>
      </c>
      <c r="R803" s="98">
        <f t="shared" si="130"/>
        <v>8</v>
      </c>
      <c r="S803" s="119">
        <f t="shared" si="127"/>
        <v>8</v>
      </c>
    </row>
    <row r="804" spans="1:19">
      <c r="A804" s="119"/>
      <c r="E804" s="98">
        <f t="shared" si="121"/>
        <v>803</v>
      </c>
      <c r="F804" s="99"/>
      <c r="K804" s="114">
        <f t="shared" si="128"/>
        <v>39.01471827357301</v>
      </c>
      <c r="L804" s="115">
        <f t="shared" si="129"/>
        <v>39.063718273573009</v>
      </c>
      <c r="M804" s="98">
        <f t="shared" si="122"/>
        <v>39.014218273573007</v>
      </c>
      <c r="N804" s="116">
        <f t="shared" si="123"/>
        <v>39.064218273573012</v>
      </c>
      <c r="O804" s="117">
        <f t="shared" si="124"/>
        <v>39.039218273573013</v>
      </c>
      <c r="P804" s="98">
        <f t="shared" si="125"/>
        <v>0</v>
      </c>
      <c r="Q804" s="118">
        <f t="shared" si="126"/>
        <v>0</v>
      </c>
      <c r="R804" s="98">
        <f t="shared" si="130"/>
        <v>8</v>
      </c>
      <c r="S804" s="119">
        <f t="shared" si="127"/>
        <v>8</v>
      </c>
    </row>
    <row r="805" spans="1:19">
      <c r="A805" s="119"/>
      <c r="E805" s="98">
        <f t="shared" si="121"/>
        <v>804</v>
      </c>
      <c r="F805" s="99"/>
      <c r="K805" s="114">
        <f t="shared" si="128"/>
        <v>39.064718273573007</v>
      </c>
      <c r="L805" s="115">
        <f t="shared" si="129"/>
        <v>39.113718273573006</v>
      </c>
      <c r="M805" s="98">
        <f t="shared" si="122"/>
        <v>39.064218273573005</v>
      </c>
      <c r="N805" s="116">
        <f t="shared" si="123"/>
        <v>39.114218273573009</v>
      </c>
      <c r="O805" s="117">
        <f t="shared" si="124"/>
        <v>39.08921827357301</v>
      </c>
      <c r="P805" s="98">
        <f t="shared" si="125"/>
        <v>0</v>
      </c>
      <c r="Q805" s="118">
        <f t="shared" si="126"/>
        <v>0</v>
      </c>
      <c r="R805" s="98">
        <f t="shared" si="130"/>
        <v>8</v>
      </c>
      <c r="S805" s="119">
        <f t="shared" si="127"/>
        <v>8</v>
      </c>
    </row>
    <row r="806" spans="1:19">
      <c r="A806" s="119"/>
      <c r="E806" s="98">
        <f t="shared" si="121"/>
        <v>805</v>
      </c>
      <c r="F806" s="99"/>
      <c r="K806" s="114">
        <f t="shared" si="128"/>
        <v>39.114718273573004</v>
      </c>
      <c r="L806" s="115">
        <f t="shared" si="129"/>
        <v>39.163718273573004</v>
      </c>
      <c r="M806" s="98">
        <f t="shared" si="122"/>
        <v>39.114218273573002</v>
      </c>
      <c r="N806" s="116">
        <f t="shared" si="123"/>
        <v>39.164218273573006</v>
      </c>
      <c r="O806" s="117">
        <f t="shared" si="124"/>
        <v>39.139218273573007</v>
      </c>
      <c r="P806" s="98">
        <f t="shared" si="125"/>
        <v>0</v>
      </c>
      <c r="Q806" s="118">
        <f t="shared" si="126"/>
        <v>0</v>
      </c>
      <c r="R806" s="98">
        <f t="shared" si="130"/>
        <v>8</v>
      </c>
      <c r="S806" s="119">
        <f t="shared" si="127"/>
        <v>8</v>
      </c>
    </row>
    <row r="807" spans="1:19">
      <c r="A807" s="119"/>
      <c r="E807" s="98">
        <f t="shared" si="121"/>
        <v>806</v>
      </c>
      <c r="F807" s="99"/>
      <c r="K807" s="114">
        <f t="shared" si="128"/>
        <v>39.164718273573001</v>
      </c>
      <c r="L807" s="115">
        <f t="shared" si="129"/>
        <v>39.213718273573001</v>
      </c>
      <c r="M807" s="98">
        <f t="shared" si="122"/>
        <v>39.164218273572999</v>
      </c>
      <c r="N807" s="116">
        <f t="shared" si="123"/>
        <v>39.214218273573003</v>
      </c>
      <c r="O807" s="117">
        <f t="shared" si="124"/>
        <v>39.189218273573005</v>
      </c>
      <c r="P807" s="98">
        <f t="shared" si="125"/>
        <v>0</v>
      </c>
      <c r="Q807" s="118">
        <f t="shared" si="126"/>
        <v>0</v>
      </c>
      <c r="R807" s="98">
        <f t="shared" si="130"/>
        <v>8</v>
      </c>
      <c r="S807" s="119">
        <f t="shared" si="127"/>
        <v>8</v>
      </c>
    </row>
    <row r="808" spans="1:19">
      <c r="A808" s="119"/>
      <c r="E808" s="98">
        <f t="shared" si="121"/>
        <v>807</v>
      </c>
      <c r="F808" s="99"/>
      <c r="K808" s="114">
        <f t="shared" si="128"/>
        <v>39.214718273572998</v>
      </c>
      <c r="L808" s="115">
        <f t="shared" si="129"/>
        <v>39.263718273572998</v>
      </c>
      <c r="M808" s="98">
        <f t="shared" si="122"/>
        <v>39.214218273572996</v>
      </c>
      <c r="N808" s="116">
        <f t="shared" si="123"/>
        <v>39.264218273573</v>
      </c>
      <c r="O808" s="117">
        <f t="shared" si="124"/>
        <v>39.239218273573002</v>
      </c>
      <c r="P808" s="98">
        <f t="shared" si="125"/>
        <v>0</v>
      </c>
      <c r="Q808" s="118">
        <f t="shared" si="126"/>
        <v>0</v>
      </c>
      <c r="R808" s="98">
        <f t="shared" si="130"/>
        <v>8</v>
      </c>
      <c r="S808" s="119">
        <f t="shared" si="127"/>
        <v>8</v>
      </c>
    </row>
    <row r="809" spans="1:19">
      <c r="A809" s="119"/>
      <c r="E809" s="98">
        <f t="shared" si="121"/>
        <v>808</v>
      </c>
      <c r="F809" s="99"/>
      <c r="K809" s="114">
        <f t="shared" si="128"/>
        <v>39.264718273572996</v>
      </c>
      <c r="L809" s="115">
        <f t="shared" si="129"/>
        <v>39.313718273572995</v>
      </c>
      <c r="M809" s="98">
        <f t="shared" si="122"/>
        <v>39.264218273572993</v>
      </c>
      <c r="N809" s="116">
        <f t="shared" si="123"/>
        <v>39.314218273572997</v>
      </c>
      <c r="O809" s="117">
        <f t="shared" si="124"/>
        <v>39.289218273572999</v>
      </c>
      <c r="P809" s="98">
        <f t="shared" si="125"/>
        <v>0</v>
      </c>
      <c r="Q809" s="118">
        <f t="shared" si="126"/>
        <v>0</v>
      </c>
      <c r="R809" s="98">
        <f t="shared" si="130"/>
        <v>8</v>
      </c>
      <c r="S809" s="119">
        <f t="shared" si="127"/>
        <v>8</v>
      </c>
    </row>
    <row r="810" spans="1:19">
      <c r="A810" s="119"/>
      <c r="E810" s="98">
        <f t="shared" si="121"/>
        <v>809</v>
      </c>
      <c r="F810" s="99"/>
      <c r="K810" s="114">
        <f t="shared" si="128"/>
        <v>39.314718273572993</v>
      </c>
      <c r="L810" s="115">
        <f t="shared" si="129"/>
        <v>39.363718273572992</v>
      </c>
      <c r="M810" s="98">
        <f t="shared" si="122"/>
        <v>39.31421827357299</v>
      </c>
      <c r="N810" s="116">
        <f t="shared" si="123"/>
        <v>39.364218273572995</v>
      </c>
      <c r="O810" s="117">
        <f t="shared" si="124"/>
        <v>39.339218273572996</v>
      </c>
      <c r="P810" s="98">
        <f t="shared" si="125"/>
        <v>0</v>
      </c>
      <c r="Q810" s="118">
        <f t="shared" si="126"/>
        <v>0</v>
      </c>
      <c r="R810" s="98">
        <f t="shared" si="130"/>
        <v>8</v>
      </c>
      <c r="S810" s="119">
        <f t="shared" si="127"/>
        <v>8</v>
      </c>
    </row>
    <row r="811" spans="1:19">
      <c r="A811" s="119"/>
      <c r="E811" s="98">
        <f t="shared" si="121"/>
        <v>810</v>
      </c>
      <c r="F811" s="99"/>
      <c r="K811" s="114">
        <f t="shared" si="128"/>
        <v>39.36471827357299</v>
      </c>
      <c r="L811" s="115">
        <f t="shared" si="129"/>
        <v>39.413718273572989</v>
      </c>
      <c r="M811" s="98">
        <f t="shared" si="122"/>
        <v>39.364218273572988</v>
      </c>
      <c r="N811" s="116">
        <f t="shared" si="123"/>
        <v>39.414218273572992</v>
      </c>
      <c r="O811" s="117">
        <f t="shared" si="124"/>
        <v>39.389218273572993</v>
      </c>
      <c r="P811" s="98">
        <f t="shared" si="125"/>
        <v>0</v>
      </c>
      <c r="Q811" s="118">
        <f t="shared" si="126"/>
        <v>0</v>
      </c>
      <c r="R811" s="98">
        <f t="shared" si="130"/>
        <v>8</v>
      </c>
      <c r="S811" s="119">
        <f t="shared" si="127"/>
        <v>8</v>
      </c>
    </row>
    <row r="812" spans="1:19">
      <c r="A812" s="119"/>
      <c r="E812" s="98">
        <f t="shared" si="121"/>
        <v>811</v>
      </c>
      <c r="F812" s="99"/>
      <c r="K812" s="114">
        <f t="shared" si="128"/>
        <v>39.414718273572987</v>
      </c>
      <c r="L812" s="115">
        <f t="shared" si="129"/>
        <v>39.463718273572987</v>
      </c>
      <c r="M812" s="98">
        <f t="shared" si="122"/>
        <v>39.414218273572985</v>
      </c>
      <c r="N812" s="116">
        <f t="shared" si="123"/>
        <v>39.464218273572989</v>
      </c>
      <c r="O812" s="117">
        <f t="shared" si="124"/>
        <v>39.43921827357299</v>
      </c>
      <c r="P812" s="98">
        <f t="shared" si="125"/>
        <v>0</v>
      </c>
      <c r="Q812" s="118">
        <f t="shared" si="126"/>
        <v>0</v>
      </c>
      <c r="R812" s="98">
        <f t="shared" si="130"/>
        <v>8</v>
      </c>
      <c r="S812" s="119">
        <f t="shared" si="127"/>
        <v>8</v>
      </c>
    </row>
    <row r="813" spans="1:19">
      <c r="A813" s="119"/>
      <c r="E813" s="98">
        <f t="shared" si="121"/>
        <v>812</v>
      </c>
      <c r="F813" s="99"/>
      <c r="K813" s="114">
        <f t="shared" si="128"/>
        <v>39.464718273572984</v>
      </c>
      <c r="L813" s="115">
        <f t="shared" si="129"/>
        <v>39.513718273572984</v>
      </c>
      <c r="M813" s="98">
        <f t="shared" si="122"/>
        <v>39.464218273572982</v>
      </c>
      <c r="N813" s="116">
        <f t="shared" si="123"/>
        <v>39.514218273572986</v>
      </c>
      <c r="O813" s="117">
        <f t="shared" si="124"/>
        <v>39.489218273572988</v>
      </c>
      <c r="P813" s="98">
        <f t="shared" si="125"/>
        <v>0</v>
      </c>
      <c r="Q813" s="118">
        <f t="shared" si="126"/>
        <v>0</v>
      </c>
      <c r="R813" s="98">
        <f t="shared" si="130"/>
        <v>8</v>
      </c>
      <c r="S813" s="119">
        <f t="shared" si="127"/>
        <v>8</v>
      </c>
    </row>
    <row r="814" spans="1:19">
      <c r="A814" s="119"/>
      <c r="E814" s="98">
        <f t="shared" si="121"/>
        <v>813</v>
      </c>
      <c r="F814" s="99"/>
      <c r="K814" s="114">
        <f t="shared" si="128"/>
        <v>39.514718273572981</v>
      </c>
      <c r="L814" s="115">
        <f t="shared" si="129"/>
        <v>39.563718273572981</v>
      </c>
      <c r="M814" s="98">
        <f t="shared" si="122"/>
        <v>39.514218273572979</v>
      </c>
      <c r="N814" s="116">
        <f t="shared" si="123"/>
        <v>39.564218273572983</v>
      </c>
      <c r="O814" s="117">
        <f t="shared" si="124"/>
        <v>39.539218273572985</v>
      </c>
      <c r="P814" s="98">
        <f t="shared" si="125"/>
        <v>0</v>
      </c>
      <c r="Q814" s="118">
        <f t="shared" si="126"/>
        <v>0</v>
      </c>
      <c r="R814" s="98">
        <f t="shared" si="130"/>
        <v>8</v>
      </c>
      <c r="S814" s="119">
        <f t="shared" si="127"/>
        <v>8</v>
      </c>
    </row>
    <row r="815" spans="1:19">
      <c r="A815" s="119"/>
      <c r="E815" s="98">
        <f t="shared" si="121"/>
        <v>814</v>
      </c>
      <c r="F815" s="99"/>
      <c r="K815" s="114">
        <f t="shared" si="128"/>
        <v>39.564718273572979</v>
      </c>
      <c r="L815" s="115">
        <f t="shared" si="129"/>
        <v>39.613718273572978</v>
      </c>
      <c r="M815" s="98">
        <f t="shared" si="122"/>
        <v>39.564218273572976</v>
      </c>
      <c r="N815" s="116">
        <f t="shared" si="123"/>
        <v>39.61421827357298</v>
      </c>
      <c r="O815" s="117">
        <f t="shared" si="124"/>
        <v>39.589218273572982</v>
      </c>
      <c r="P815" s="98">
        <f t="shared" si="125"/>
        <v>0</v>
      </c>
      <c r="Q815" s="118">
        <f t="shared" si="126"/>
        <v>0</v>
      </c>
      <c r="R815" s="98">
        <f t="shared" si="130"/>
        <v>8</v>
      </c>
      <c r="S815" s="119">
        <f t="shared" si="127"/>
        <v>8</v>
      </c>
    </row>
    <row r="816" spans="1:19">
      <c r="A816" s="119"/>
      <c r="E816" s="98">
        <f t="shared" si="121"/>
        <v>815</v>
      </c>
      <c r="F816" s="99"/>
      <c r="K816" s="114">
        <f t="shared" si="128"/>
        <v>39.614718273572976</v>
      </c>
      <c r="L816" s="115">
        <f t="shared" si="129"/>
        <v>39.663718273572975</v>
      </c>
      <c r="M816" s="98">
        <f t="shared" si="122"/>
        <v>39.614218273572973</v>
      </c>
      <c r="N816" s="116">
        <f t="shared" si="123"/>
        <v>39.664218273572978</v>
      </c>
      <c r="O816" s="117">
        <f t="shared" si="124"/>
        <v>39.639218273572979</v>
      </c>
      <c r="P816" s="98">
        <f t="shared" si="125"/>
        <v>0</v>
      </c>
      <c r="Q816" s="118">
        <f t="shared" si="126"/>
        <v>0</v>
      </c>
      <c r="R816" s="98">
        <f t="shared" si="130"/>
        <v>8</v>
      </c>
      <c r="S816" s="119">
        <f t="shared" si="127"/>
        <v>8</v>
      </c>
    </row>
    <row r="817" spans="1:19">
      <c r="A817" s="119"/>
      <c r="E817" s="98">
        <f t="shared" si="121"/>
        <v>816</v>
      </c>
      <c r="F817" s="99"/>
      <c r="K817" s="114">
        <f t="shared" si="128"/>
        <v>39.664718273572973</v>
      </c>
      <c r="L817" s="115">
        <f t="shared" si="129"/>
        <v>39.713718273572972</v>
      </c>
      <c r="M817" s="98">
        <f t="shared" si="122"/>
        <v>39.66421827357297</v>
      </c>
      <c r="N817" s="116">
        <f t="shared" si="123"/>
        <v>39.714218273572975</v>
      </c>
      <c r="O817" s="117">
        <f t="shared" si="124"/>
        <v>39.689218273572976</v>
      </c>
      <c r="P817" s="98">
        <f t="shared" si="125"/>
        <v>0</v>
      </c>
      <c r="Q817" s="118">
        <f t="shared" si="126"/>
        <v>0</v>
      </c>
      <c r="R817" s="98">
        <f t="shared" si="130"/>
        <v>8</v>
      </c>
      <c r="S817" s="119">
        <f t="shared" si="127"/>
        <v>8</v>
      </c>
    </row>
    <row r="818" spans="1:19">
      <c r="A818" s="119"/>
      <c r="E818" s="98">
        <f t="shared" si="121"/>
        <v>817</v>
      </c>
      <c r="F818" s="99"/>
      <c r="K818" s="114">
        <f t="shared" si="128"/>
        <v>39.71471827357297</v>
      </c>
      <c r="L818" s="115">
        <f t="shared" si="129"/>
        <v>39.76371827357297</v>
      </c>
      <c r="M818" s="98">
        <f t="shared" si="122"/>
        <v>39.714218273572968</v>
      </c>
      <c r="N818" s="116">
        <f t="shared" si="123"/>
        <v>39.764218273572972</v>
      </c>
      <c r="O818" s="117">
        <f t="shared" si="124"/>
        <v>39.739218273572973</v>
      </c>
      <c r="P818" s="98">
        <f t="shared" si="125"/>
        <v>0</v>
      </c>
      <c r="Q818" s="118">
        <f t="shared" si="126"/>
        <v>0</v>
      </c>
      <c r="R818" s="98">
        <f t="shared" si="130"/>
        <v>8</v>
      </c>
      <c r="S818" s="119">
        <f t="shared" si="127"/>
        <v>8</v>
      </c>
    </row>
    <row r="819" spans="1:19">
      <c r="A819" s="119"/>
      <c r="E819" s="98">
        <f t="shared" si="121"/>
        <v>818</v>
      </c>
      <c r="F819" s="99"/>
      <c r="K819" s="114">
        <f t="shared" si="128"/>
        <v>39.764718273572967</v>
      </c>
      <c r="L819" s="115">
        <f t="shared" si="129"/>
        <v>39.813718273572967</v>
      </c>
      <c r="M819" s="98">
        <f t="shared" si="122"/>
        <v>39.764218273572965</v>
      </c>
      <c r="N819" s="116">
        <f t="shared" si="123"/>
        <v>39.814218273572969</v>
      </c>
      <c r="O819" s="117">
        <f t="shared" si="124"/>
        <v>39.78921827357297</v>
      </c>
      <c r="P819" s="98">
        <f t="shared" si="125"/>
        <v>0</v>
      </c>
      <c r="Q819" s="118">
        <f t="shared" si="126"/>
        <v>0</v>
      </c>
      <c r="R819" s="98">
        <f t="shared" si="130"/>
        <v>8</v>
      </c>
      <c r="S819" s="119">
        <f t="shared" si="127"/>
        <v>8</v>
      </c>
    </row>
    <row r="820" spans="1:19">
      <c r="A820" s="119"/>
      <c r="E820" s="98">
        <f t="shared" si="121"/>
        <v>819</v>
      </c>
      <c r="F820" s="99"/>
      <c r="K820" s="114">
        <f t="shared" si="128"/>
        <v>39.814718273572964</v>
      </c>
      <c r="L820" s="115">
        <f t="shared" si="129"/>
        <v>39.863718273572964</v>
      </c>
      <c r="M820" s="98">
        <f t="shared" si="122"/>
        <v>39.814218273572962</v>
      </c>
      <c r="N820" s="116">
        <f t="shared" si="123"/>
        <v>39.864218273572966</v>
      </c>
      <c r="O820" s="117">
        <f t="shared" si="124"/>
        <v>39.839218273572968</v>
      </c>
      <c r="P820" s="98">
        <f t="shared" si="125"/>
        <v>0</v>
      </c>
      <c r="Q820" s="118">
        <f t="shared" si="126"/>
        <v>0</v>
      </c>
      <c r="R820" s="98">
        <f t="shared" si="130"/>
        <v>8</v>
      </c>
      <c r="S820" s="119">
        <f t="shared" si="127"/>
        <v>8</v>
      </c>
    </row>
    <row r="821" spans="1:19">
      <c r="A821" s="119"/>
      <c r="E821" s="98">
        <f t="shared" si="121"/>
        <v>820</v>
      </c>
      <c r="F821" s="99"/>
      <c r="K821" s="114">
        <f t="shared" si="128"/>
        <v>39.864718273572961</v>
      </c>
      <c r="L821" s="115">
        <f t="shared" si="129"/>
        <v>39.913718273572961</v>
      </c>
      <c r="M821" s="98">
        <f t="shared" si="122"/>
        <v>39.864218273572959</v>
      </c>
      <c r="N821" s="116">
        <f t="shared" si="123"/>
        <v>39.914218273572963</v>
      </c>
      <c r="O821" s="117">
        <f t="shared" si="124"/>
        <v>39.889218273572965</v>
      </c>
      <c r="P821" s="98">
        <f t="shared" si="125"/>
        <v>0</v>
      </c>
      <c r="Q821" s="118">
        <f t="shared" si="126"/>
        <v>0</v>
      </c>
      <c r="R821" s="98">
        <f t="shared" si="130"/>
        <v>8</v>
      </c>
      <c r="S821" s="119">
        <f t="shared" si="127"/>
        <v>8</v>
      </c>
    </row>
    <row r="822" spans="1:19">
      <c r="A822" s="119"/>
      <c r="E822" s="98">
        <f t="shared" si="121"/>
        <v>821</v>
      </c>
      <c r="F822" s="99"/>
      <c r="K822" s="114">
        <f t="shared" si="128"/>
        <v>39.914718273572959</v>
      </c>
      <c r="L822" s="115">
        <f t="shared" si="129"/>
        <v>39.963718273572958</v>
      </c>
      <c r="M822" s="98">
        <f t="shared" si="122"/>
        <v>39.914218273572956</v>
      </c>
      <c r="N822" s="116">
        <f t="shared" si="123"/>
        <v>39.964218273572961</v>
      </c>
      <c r="O822" s="117">
        <f t="shared" si="124"/>
        <v>39.939218273572962</v>
      </c>
      <c r="P822" s="98">
        <f t="shared" si="125"/>
        <v>0</v>
      </c>
      <c r="Q822" s="118">
        <f t="shared" si="126"/>
        <v>0</v>
      </c>
      <c r="R822" s="98">
        <f t="shared" si="130"/>
        <v>8</v>
      </c>
      <c r="S822" s="119">
        <f t="shared" si="127"/>
        <v>8</v>
      </c>
    </row>
    <row r="823" spans="1:19">
      <c r="A823" s="119"/>
      <c r="E823" s="98">
        <f t="shared" si="121"/>
        <v>822</v>
      </c>
      <c r="F823" s="99"/>
      <c r="K823" s="114">
        <f t="shared" si="128"/>
        <v>39.964718273572956</v>
      </c>
      <c r="L823" s="115">
        <f t="shared" si="129"/>
        <v>40.013718273572955</v>
      </c>
      <c r="M823" s="98">
        <f t="shared" si="122"/>
        <v>39.964218273572953</v>
      </c>
      <c r="N823" s="116">
        <f t="shared" si="123"/>
        <v>40.014218273572958</v>
      </c>
      <c r="O823" s="117">
        <f t="shared" si="124"/>
        <v>39.989218273572959</v>
      </c>
      <c r="P823" s="98">
        <f t="shared" si="125"/>
        <v>0</v>
      </c>
      <c r="Q823" s="118">
        <f t="shared" si="126"/>
        <v>0</v>
      </c>
      <c r="R823" s="98">
        <f t="shared" si="130"/>
        <v>8</v>
      </c>
      <c r="S823" s="119">
        <f t="shared" si="127"/>
        <v>8</v>
      </c>
    </row>
    <row r="824" spans="1:19">
      <c r="A824" s="119"/>
      <c r="E824" s="98">
        <f t="shared" si="121"/>
        <v>823</v>
      </c>
      <c r="F824" s="99"/>
      <c r="K824" s="114">
        <f t="shared" si="128"/>
        <v>40.014718273572953</v>
      </c>
      <c r="L824" s="115">
        <f t="shared" si="129"/>
        <v>40.063718273572952</v>
      </c>
      <c r="M824" s="98">
        <f t="shared" si="122"/>
        <v>40.014218273572951</v>
      </c>
      <c r="N824" s="116">
        <f t="shared" si="123"/>
        <v>40.064218273572955</v>
      </c>
      <c r="O824" s="117">
        <f t="shared" si="124"/>
        <v>40.039218273572956</v>
      </c>
      <c r="P824" s="98">
        <f t="shared" si="125"/>
        <v>0</v>
      </c>
      <c r="Q824" s="118">
        <f t="shared" si="126"/>
        <v>0</v>
      </c>
      <c r="R824" s="98">
        <f t="shared" si="130"/>
        <v>8</v>
      </c>
      <c r="S824" s="119">
        <f t="shared" si="127"/>
        <v>8</v>
      </c>
    </row>
    <row r="825" spans="1:19">
      <c r="A825" s="119"/>
      <c r="E825" s="98">
        <f t="shared" si="121"/>
        <v>824</v>
      </c>
      <c r="F825" s="99"/>
      <c r="K825" s="114">
        <f t="shared" si="128"/>
        <v>40.06471827357295</v>
      </c>
      <c r="L825" s="115">
        <f t="shared" si="129"/>
        <v>40.11371827357295</v>
      </c>
      <c r="M825" s="98">
        <f t="shared" si="122"/>
        <v>40.064218273572948</v>
      </c>
      <c r="N825" s="116">
        <f t="shared" si="123"/>
        <v>40.114218273572952</v>
      </c>
      <c r="O825" s="117">
        <f t="shared" si="124"/>
        <v>40.089218273572953</v>
      </c>
      <c r="P825" s="98">
        <f t="shared" si="125"/>
        <v>0</v>
      </c>
      <c r="Q825" s="118">
        <f t="shared" si="126"/>
        <v>0</v>
      </c>
      <c r="R825" s="98">
        <f t="shared" si="130"/>
        <v>8</v>
      </c>
      <c r="S825" s="119">
        <f t="shared" si="127"/>
        <v>8</v>
      </c>
    </row>
    <row r="826" spans="1:19">
      <c r="A826" s="119"/>
      <c r="E826" s="98">
        <f t="shared" si="121"/>
        <v>825</v>
      </c>
      <c r="F826" s="99"/>
      <c r="K826" s="114">
        <f t="shared" si="128"/>
        <v>40.114718273572947</v>
      </c>
      <c r="L826" s="115">
        <f t="shared" si="129"/>
        <v>40.163718273572947</v>
      </c>
      <c r="M826" s="98">
        <f t="shared" si="122"/>
        <v>40.114218273572945</v>
      </c>
      <c r="N826" s="116">
        <f t="shared" si="123"/>
        <v>40.164218273572949</v>
      </c>
      <c r="O826" s="117">
        <f t="shared" si="124"/>
        <v>40.139218273572951</v>
      </c>
      <c r="P826" s="98">
        <f t="shared" si="125"/>
        <v>0</v>
      </c>
      <c r="Q826" s="118">
        <f t="shared" si="126"/>
        <v>0</v>
      </c>
      <c r="R826" s="98">
        <f t="shared" si="130"/>
        <v>8</v>
      </c>
      <c r="S826" s="119">
        <f t="shared" si="127"/>
        <v>8</v>
      </c>
    </row>
    <row r="827" spans="1:19">
      <c r="A827" s="119"/>
      <c r="E827" s="98">
        <f t="shared" si="121"/>
        <v>826</v>
      </c>
      <c r="F827" s="99"/>
      <c r="K827" s="114">
        <f t="shared" si="128"/>
        <v>40.164718273572944</v>
      </c>
      <c r="L827" s="115">
        <f t="shared" si="129"/>
        <v>40.213718273572944</v>
      </c>
      <c r="M827" s="98">
        <f t="shared" si="122"/>
        <v>40.164218273572942</v>
      </c>
      <c r="N827" s="116">
        <f t="shared" si="123"/>
        <v>40.214218273572946</v>
      </c>
      <c r="O827" s="117">
        <f t="shared" si="124"/>
        <v>40.189218273572948</v>
      </c>
      <c r="P827" s="98">
        <f t="shared" si="125"/>
        <v>0</v>
      </c>
      <c r="Q827" s="118">
        <f t="shared" si="126"/>
        <v>0</v>
      </c>
      <c r="R827" s="98">
        <f t="shared" si="130"/>
        <v>8</v>
      </c>
      <c r="S827" s="119">
        <f t="shared" si="127"/>
        <v>8</v>
      </c>
    </row>
    <row r="828" spans="1:19">
      <c r="A828" s="119"/>
      <c r="E828" s="98">
        <f t="shared" si="121"/>
        <v>827</v>
      </c>
      <c r="F828" s="99"/>
      <c r="K828" s="114">
        <f t="shared" si="128"/>
        <v>40.214718273572942</v>
      </c>
      <c r="L828" s="115">
        <f t="shared" si="129"/>
        <v>40.263718273572941</v>
      </c>
      <c r="M828" s="98">
        <f t="shared" si="122"/>
        <v>40.214218273572939</v>
      </c>
      <c r="N828" s="116">
        <f t="shared" si="123"/>
        <v>40.264218273572943</v>
      </c>
      <c r="O828" s="117">
        <f t="shared" si="124"/>
        <v>40.239218273572945</v>
      </c>
      <c r="P828" s="98">
        <f t="shared" si="125"/>
        <v>0</v>
      </c>
      <c r="Q828" s="118">
        <f t="shared" si="126"/>
        <v>0</v>
      </c>
      <c r="R828" s="98">
        <f t="shared" si="130"/>
        <v>8</v>
      </c>
      <c r="S828" s="119">
        <f t="shared" si="127"/>
        <v>8</v>
      </c>
    </row>
    <row r="829" spans="1:19">
      <c r="A829" s="119"/>
      <c r="E829" s="98">
        <f t="shared" si="121"/>
        <v>828</v>
      </c>
      <c r="F829" s="99"/>
      <c r="K829" s="114">
        <f t="shared" si="128"/>
        <v>40.264718273572939</v>
      </c>
      <c r="L829" s="115">
        <f t="shared" si="129"/>
        <v>40.313718273572938</v>
      </c>
      <c r="M829" s="98">
        <f t="shared" si="122"/>
        <v>40.264218273572936</v>
      </c>
      <c r="N829" s="116">
        <f t="shared" si="123"/>
        <v>40.314218273572941</v>
      </c>
      <c r="O829" s="117">
        <f t="shared" si="124"/>
        <v>40.289218273572942</v>
      </c>
      <c r="P829" s="98">
        <f t="shared" si="125"/>
        <v>0</v>
      </c>
      <c r="Q829" s="118">
        <f t="shared" si="126"/>
        <v>0</v>
      </c>
      <c r="R829" s="98">
        <f t="shared" si="130"/>
        <v>8</v>
      </c>
      <c r="S829" s="119">
        <f t="shared" si="127"/>
        <v>8</v>
      </c>
    </row>
    <row r="830" spans="1:19">
      <c r="A830" s="119"/>
      <c r="E830" s="98">
        <f t="shared" si="121"/>
        <v>829</v>
      </c>
      <c r="F830" s="99"/>
      <c r="K830" s="114">
        <f t="shared" si="128"/>
        <v>40.314718273572936</v>
      </c>
      <c r="L830" s="115">
        <f t="shared" si="129"/>
        <v>40.363718273572935</v>
      </c>
      <c r="M830" s="98">
        <f t="shared" si="122"/>
        <v>40.314218273572934</v>
      </c>
      <c r="N830" s="116">
        <f t="shared" si="123"/>
        <v>40.364218273572938</v>
      </c>
      <c r="O830" s="117">
        <f t="shared" si="124"/>
        <v>40.339218273572939</v>
      </c>
      <c r="P830" s="98">
        <f t="shared" si="125"/>
        <v>0</v>
      </c>
      <c r="Q830" s="118">
        <f t="shared" si="126"/>
        <v>0</v>
      </c>
      <c r="R830" s="98">
        <f t="shared" si="130"/>
        <v>8</v>
      </c>
      <c r="S830" s="119">
        <f t="shared" si="127"/>
        <v>8</v>
      </c>
    </row>
    <row r="831" spans="1:19">
      <c r="A831" s="119"/>
      <c r="E831" s="98">
        <f t="shared" si="121"/>
        <v>830</v>
      </c>
      <c r="F831" s="99"/>
      <c r="K831" s="114">
        <f t="shared" si="128"/>
        <v>40.364718273572933</v>
      </c>
      <c r="L831" s="115">
        <f t="shared" si="129"/>
        <v>40.413718273572933</v>
      </c>
      <c r="M831" s="98">
        <f t="shared" si="122"/>
        <v>40.364218273572931</v>
      </c>
      <c r="N831" s="116">
        <f t="shared" si="123"/>
        <v>40.414218273572935</v>
      </c>
      <c r="O831" s="117">
        <f t="shared" si="124"/>
        <v>40.389218273572936</v>
      </c>
      <c r="P831" s="98">
        <f t="shared" si="125"/>
        <v>0</v>
      </c>
      <c r="Q831" s="118">
        <f t="shared" si="126"/>
        <v>0</v>
      </c>
      <c r="R831" s="98">
        <f t="shared" si="130"/>
        <v>8</v>
      </c>
      <c r="S831" s="119">
        <f t="shared" si="127"/>
        <v>8</v>
      </c>
    </row>
    <row r="832" spans="1:19">
      <c r="A832" s="119"/>
      <c r="E832" s="98">
        <f t="shared" si="121"/>
        <v>831</v>
      </c>
      <c r="F832" s="99"/>
      <c r="K832" s="114">
        <f t="shared" si="128"/>
        <v>40.41471827357293</v>
      </c>
      <c r="L832" s="115">
        <f t="shared" si="129"/>
        <v>40.46371827357293</v>
      </c>
      <c r="M832" s="98">
        <f t="shared" si="122"/>
        <v>40.414218273572928</v>
      </c>
      <c r="N832" s="116">
        <f t="shared" si="123"/>
        <v>40.464218273572932</v>
      </c>
      <c r="O832" s="117">
        <f t="shared" si="124"/>
        <v>40.439218273572934</v>
      </c>
      <c r="P832" s="98">
        <f t="shared" si="125"/>
        <v>0</v>
      </c>
      <c r="Q832" s="118">
        <f t="shared" si="126"/>
        <v>0</v>
      </c>
      <c r="R832" s="98">
        <f t="shared" si="130"/>
        <v>8</v>
      </c>
      <c r="S832" s="119">
        <f t="shared" si="127"/>
        <v>8</v>
      </c>
    </row>
    <row r="833" spans="1:19">
      <c r="A833" s="119"/>
      <c r="E833" s="98">
        <f t="shared" si="121"/>
        <v>832</v>
      </c>
      <c r="F833" s="99"/>
      <c r="K833" s="114">
        <f t="shared" si="128"/>
        <v>40.464718273572927</v>
      </c>
      <c r="L833" s="115">
        <f t="shared" si="129"/>
        <v>40.513718273572927</v>
      </c>
      <c r="M833" s="98">
        <f t="shared" si="122"/>
        <v>40.464218273572925</v>
      </c>
      <c r="N833" s="116">
        <f t="shared" si="123"/>
        <v>40.514218273572929</v>
      </c>
      <c r="O833" s="117">
        <f t="shared" si="124"/>
        <v>40.489218273572931</v>
      </c>
      <c r="P833" s="98">
        <f t="shared" si="125"/>
        <v>0</v>
      </c>
      <c r="Q833" s="118">
        <f t="shared" si="126"/>
        <v>0</v>
      </c>
      <c r="R833" s="98">
        <f t="shared" si="130"/>
        <v>8</v>
      </c>
      <c r="S833" s="119">
        <f t="shared" si="127"/>
        <v>8</v>
      </c>
    </row>
    <row r="834" spans="1:19">
      <c r="A834" s="119"/>
      <c r="E834" s="98">
        <f t="shared" si="121"/>
        <v>833</v>
      </c>
      <c r="F834" s="99"/>
      <c r="K834" s="114">
        <f t="shared" si="128"/>
        <v>40.514718273572925</v>
      </c>
      <c r="L834" s="115">
        <f t="shared" si="129"/>
        <v>40.563718273572924</v>
      </c>
      <c r="M834" s="98">
        <f t="shared" si="122"/>
        <v>40.514218273572922</v>
      </c>
      <c r="N834" s="116">
        <f t="shared" si="123"/>
        <v>40.564218273572926</v>
      </c>
      <c r="O834" s="117">
        <f t="shared" si="124"/>
        <v>40.539218273572928</v>
      </c>
      <c r="P834" s="98">
        <f t="shared" si="125"/>
        <v>0</v>
      </c>
      <c r="Q834" s="118">
        <f t="shared" si="126"/>
        <v>0</v>
      </c>
      <c r="R834" s="98">
        <f t="shared" si="130"/>
        <v>8</v>
      </c>
      <c r="S834" s="119">
        <f t="shared" si="127"/>
        <v>8</v>
      </c>
    </row>
    <row r="835" spans="1:19">
      <c r="A835" s="119"/>
      <c r="E835" s="98">
        <f t="shared" si="121"/>
        <v>834</v>
      </c>
      <c r="F835" s="99"/>
      <c r="K835" s="114">
        <f t="shared" si="128"/>
        <v>40.564718273572922</v>
      </c>
      <c r="L835" s="115">
        <f t="shared" si="129"/>
        <v>40.613718273572921</v>
      </c>
      <c r="M835" s="98">
        <f t="shared" si="122"/>
        <v>40.564218273572919</v>
      </c>
      <c r="N835" s="116">
        <f t="shared" si="123"/>
        <v>40.614218273572924</v>
      </c>
      <c r="O835" s="117">
        <f t="shared" si="124"/>
        <v>40.589218273572925</v>
      </c>
      <c r="P835" s="98">
        <f t="shared" si="125"/>
        <v>0</v>
      </c>
      <c r="Q835" s="118">
        <f t="shared" si="126"/>
        <v>0</v>
      </c>
      <c r="R835" s="98">
        <f t="shared" si="130"/>
        <v>8</v>
      </c>
      <c r="S835" s="119">
        <f t="shared" si="127"/>
        <v>8</v>
      </c>
    </row>
    <row r="836" spans="1:19">
      <c r="A836" s="119"/>
      <c r="E836" s="98">
        <f t="shared" ref="E836:E899" si="131">E835+1</f>
        <v>835</v>
      </c>
      <c r="F836" s="99"/>
      <c r="K836" s="114">
        <f t="shared" si="128"/>
        <v>40.614718273572919</v>
      </c>
      <c r="L836" s="115">
        <f t="shared" si="129"/>
        <v>40.663718273572918</v>
      </c>
      <c r="M836" s="98">
        <f t="shared" si="122"/>
        <v>40.614218273572916</v>
      </c>
      <c r="N836" s="116">
        <f t="shared" si="123"/>
        <v>40.664218273572921</v>
      </c>
      <c r="O836" s="117">
        <f t="shared" si="124"/>
        <v>40.639218273572922</v>
      </c>
      <c r="P836" s="98">
        <f t="shared" si="125"/>
        <v>0</v>
      </c>
      <c r="Q836" s="118">
        <f t="shared" si="126"/>
        <v>0</v>
      </c>
      <c r="R836" s="98">
        <f t="shared" si="130"/>
        <v>8</v>
      </c>
      <c r="S836" s="119">
        <f t="shared" si="127"/>
        <v>8</v>
      </c>
    </row>
    <row r="837" spans="1:19">
      <c r="A837" s="119"/>
      <c r="E837" s="98">
        <f t="shared" si="131"/>
        <v>836</v>
      </c>
      <c r="F837" s="99"/>
      <c r="K837" s="114">
        <f t="shared" si="128"/>
        <v>40.664718273572916</v>
      </c>
      <c r="L837" s="115">
        <f t="shared" si="129"/>
        <v>40.713718273572916</v>
      </c>
      <c r="M837" s="98">
        <f t="shared" ref="M837:M900" si="132">K837-5*10^-(D$2+1)</f>
        <v>40.664218273572914</v>
      </c>
      <c r="N837" s="116">
        <f t="shared" ref="N837:N900" si="133">L837+5*10^-(D$2+1)</f>
        <v>40.714218273572918</v>
      </c>
      <c r="O837" s="117">
        <f t="shared" ref="O837:O900" si="134">AVERAGE(K837,L837)</f>
        <v>40.689218273572919</v>
      </c>
      <c r="P837" s="98">
        <f t="shared" ref="P837:P900" si="135">COUNTIFS(A$1:A$5000,"&gt;="&amp;M837,A$1:A$5000,"&lt;="&amp;N837)</f>
        <v>0</v>
      </c>
      <c r="Q837" s="118">
        <f t="shared" ref="Q837:Q900" si="136">P837/D$1</f>
        <v>0</v>
      </c>
      <c r="R837" s="98">
        <f t="shared" si="130"/>
        <v>8</v>
      </c>
      <c r="S837" s="119">
        <f t="shared" ref="S837:S900" si="137">COUNTIF(F$2:F$5000,"&lt;="&amp;M837)</f>
        <v>8</v>
      </c>
    </row>
    <row r="838" spans="1:19">
      <c r="A838" s="119"/>
      <c r="E838" s="98">
        <f t="shared" si="131"/>
        <v>837</v>
      </c>
      <c r="F838" s="99"/>
      <c r="K838" s="114">
        <f t="shared" ref="K838:K901" si="138">L837+10^(-$D$2)</f>
        <v>40.714718273572913</v>
      </c>
      <c r="L838" s="115">
        <f t="shared" ref="L838:L901" si="139">K838+$I$4-POWER(10,-$D$2)</f>
        <v>40.763718273572913</v>
      </c>
      <c r="M838" s="98">
        <f t="shared" si="132"/>
        <v>40.714218273572911</v>
      </c>
      <c r="N838" s="116">
        <f t="shared" si="133"/>
        <v>40.764218273572915</v>
      </c>
      <c r="O838" s="117">
        <f t="shared" si="134"/>
        <v>40.739218273572916</v>
      </c>
      <c r="P838" s="98">
        <f t="shared" si="135"/>
        <v>0</v>
      </c>
      <c r="Q838" s="118">
        <f t="shared" si="136"/>
        <v>0</v>
      </c>
      <c r="R838" s="98">
        <f t="shared" ref="R838:R901" si="140">+P838+R837</f>
        <v>8</v>
      </c>
      <c r="S838" s="119">
        <f t="shared" si="137"/>
        <v>8</v>
      </c>
    </row>
    <row r="839" spans="1:19">
      <c r="A839" s="119"/>
      <c r="E839" s="98">
        <f t="shared" si="131"/>
        <v>838</v>
      </c>
      <c r="F839" s="99"/>
      <c r="K839" s="114">
        <f t="shared" si="138"/>
        <v>40.76471827357291</v>
      </c>
      <c r="L839" s="115">
        <f t="shared" si="139"/>
        <v>40.81371827357291</v>
      </c>
      <c r="M839" s="98">
        <f t="shared" si="132"/>
        <v>40.764218273572908</v>
      </c>
      <c r="N839" s="116">
        <f t="shared" si="133"/>
        <v>40.814218273572912</v>
      </c>
      <c r="O839" s="117">
        <f t="shared" si="134"/>
        <v>40.789218273572914</v>
      </c>
      <c r="P839" s="98">
        <f t="shared" si="135"/>
        <v>0</v>
      </c>
      <c r="Q839" s="118">
        <f t="shared" si="136"/>
        <v>0</v>
      </c>
      <c r="R839" s="98">
        <f t="shared" si="140"/>
        <v>8</v>
      </c>
      <c r="S839" s="119">
        <f t="shared" si="137"/>
        <v>8</v>
      </c>
    </row>
    <row r="840" spans="1:19">
      <c r="A840" s="119"/>
      <c r="E840" s="98">
        <f t="shared" si="131"/>
        <v>839</v>
      </c>
      <c r="F840" s="99"/>
      <c r="K840" s="114">
        <f t="shared" si="138"/>
        <v>40.814718273572907</v>
      </c>
      <c r="L840" s="115">
        <f t="shared" si="139"/>
        <v>40.863718273572907</v>
      </c>
      <c r="M840" s="98">
        <f t="shared" si="132"/>
        <v>40.814218273572905</v>
      </c>
      <c r="N840" s="116">
        <f t="shared" si="133"/>
        <v>40.864218273572909</v>
      </c>
      <c r="O840" s="117">
        <f t="shared" si="134"/>
        <v>40.839218273572911</v>
      </c>
      <c r="P840" s="98">
        <f t="shared" si="135"/>
        <v>0</v>
      </c>
      <c r="Q840" s="118">
        <f t="shared" si="136"/>
        <v>0</v>
      </c>
      <c r="R840" s="98">
        <f t="shared" si="140"/>
        <v>8</v>
      </c>
      <c r="S840" s="119">
        <f t="shared" si="137"/>
        <v>8</v>
      </c>
    </row>
    <row r="841" spans="1:19">
      <c r="A841" s="119"/>
      <c r="E841" s="98">
        <f t="shared" si="131"/>
        <v>840</v>
      </c>
      <c r="F841" s="99"/>
      <c r="K841" s="114">
        <f t="shared" si="138"/>
        <v>40.864718273572905</v>
      </c>
      <c r="L841" s="115">
        <f t="shared" si="139"/>
        <v>40.913718273572904</v>
      </c>
      <c r="M841" s="98">
        <f t="shared" si="132"/>
        <v>40.864218273572902</v>
      </c>
      <c r="N841" s="116">
        <f t="shared" si="133"/>
        <v>40.914218273572907</v>
      </c>
      <c r="O841" s="117">
        <f t="shared" si="134"/>
        <v>40.889218273572908</v>
      </c>
      <c r="P841" s="98">
        <f t="shared" si="135"/>
        <v>0</v>
      </c>
      <c r="Q841" s="118">
        <f t="shared" si="136"/>
        <v>0</v>
      </c>
      <c r="R841" s="98">
        <f t="shared" si="140"/>
        <v>8</v>
      </c>
      <c r="S841" s="119">
        <f t="shared" si="137"/>
        <v>8</v>
      </c>
    </row>
    <row r="842" spans="1:19">
      <c r="A842" s="119"/>
      <c r="E842" s="98">
        <f t="shared" si="131"/>
        <v>841</v>
      </c>
      <c r="F842" s="99"/>
      <c r="K842" s="114">
        <f t="shared" si="138"/>
        <v>40.914718273572902</v>
      </c>
      <c r="L842" s="115">
        <f t="shared" si="139"/>
        <v>40.963718273572901</v>
      </c>
      <c r="M842" s="98">
        <f t="shared" si="132"/>
        <v>40.914218273572899</v>
      </c>
      <c r="N842" s="116">
        <f t="shared" si="133"/>
        <v>40.964218273572904</v>
      </c>
      <c r="O842" s="117">
        <f t="shared" si="134"/>
        <v>40.939218273572905</v>
      </c>
      <c r="P842" s="98">
        <f t="shared" si="135"/>
        <v>0</v>
      </c>
      <c r="Q842" s="118">
        <f t="shared" si="136"/>
        <v>0</v>
      </c>
      <c r="R842" s="98">
        <f t="shared" si="140"/>
        <v>8</v>
      </c>
      <c r="S842" s="119">
        <f t="shared" si="137"/>
        <v>8</v>
      </c>
    </row>
    <row r="843" spans="1:19">
      <c r="A843" s="119"/>
      <c r="E843" s="98">
        <f t="shared" si="131"/>
        <v>842</v>
      </c>
      <c r="F843" s="99"/>
      <c r="K843" s="114">
        <f t="shared" si="138"/>
        <v>40.964718273572899</v>
      </c>
      <c r="L843" s="115">
        <f t="shared" si="139"/>
        <v>41.013718273572898</v>
      </c>
      <c r="M843" s="98">
        <f t="shared" si="132"/>
        <v>40.964218273572897</v>
      </c>
      <c r="N843" s="116">
        <f t="shared" si="133"/>
        <v>41.014218273572901</v>
      </c>
      <c r="O843" s="117">
        <f t="shared" si="134"/>
        <v>40.989218273572902</v>
      </c>
      <c r="P843" s="98">
        <f t="shared" si="135"/>
        <v>0</v>
      </c>
      <c r="Q843" s="118">
        <f t="shared" si="136"/>
        <v>0</v>
      </c>
      <c r="R843" s="98">
        <f t="shared" si="140"/>
        <v>8</v>
      </c>
      <c r="S843" s="119">
        <f t="shared" si="137"/>
        <v>8</v>
      </c>
    </row>
    <row r="844" spans="1:19">
      <c r="A844" s="119"/>
      <c r="E844" s="98">
        <f t="shared" si="131"/>
        <v>843</v>
      </c>
      <c r="F844" s="99"/>
      <c r="K844" s="114">
        <f t="shared" si="138"/>
        <v>41.014718273572896</v>
      </c>
      <c r="L844" s="115">
        <f t="shared" si="139"/>
        <v>41.063718273572896</v>
      </c>
      <c r="M844" s="98">
        <f t="shared" si="132"/>
        <v>41.014218273572894</v>
      </c>
      <c r="N844" s="116">
        <f t="shared" si="133"/>
        <v>41.064218273572898</v>
      </c>
      <c r="O844" s="117">
        <f t="shared" si="134"/>
        <v>41.039218273572899</v>
      </c>
      <c r="P844" s="98">
        <f t="shared" si="135"/>
        <v>0</v>
      </c>
      <c r="Q844" s="118">
        <f t="shared" si="136"/>
        <v>0</v>
      </c>
      <c r="R844" s="98">
        <f t="shared" si="140"/>
        <v>8</v>
      </c>
      <c r="S844" s="119">
        <f t="shared" si="137"/>
        <v>8</v>
      </c>
    </row>
    <row r="845" spans="1:19">
      <c r="A845" s="119"/>
      <c r="E845" s="98">
        <f t="shared" si="131"/>
        <v>844</v>
      </c>
      <c r="F845" s="99"/>
      <c r="K845" s="114">
        <f t="shared" si="138"/>
        <v>41.064718273572893</v>
      </c>
      <c r="L845" s="115">
        <f t="shared" si="139"/>
        <v>41.113718273572893</v>
      </c>
      <c r="M845" s="98">
        <f t="shared" si="132"/>
        <v>41.064218273572891</v>
      </c>
      <c r="N845" s="116">
        <f t="shared" si="133"/>
        <v>41.114218273572895</v>
      </c>
      <c r="O845" s="117">
        <f t="shared" si="134"/>
        <v>41.089218273572897</v>
      </c>
      <c r="P845" s="98">
        <f t="shared" si="135"/>
        <v>0</v>
      </c>
      <c r="Q845" s="118">
        <f t="shared" si="136"/>
        <v>0</v>
      </c>
      <c r="R845" s="98">
        <f t="shared" si="140"/>
        <v>8</v>
      </c>
      <c r="S845" s="119">
        <f t="shared" si="137"/>
        <v>8</v>
      </c>
    </row>
    <row r="846" spans="1:19">
      <c r="A846" s="119"/>
      <c r="E846" s="98">
        <f t="shared" si="131"/>
        <v>845</v>
      </c>
      <c r="F846" s="99"/>
      <c r="K846" s="114">
        <f t="shared" si="138"/>
        <v>41.11471827357289</v>
      </c>
      <c r="L846" s="115">
        <f t="shared" si="139"/>
        <v>41.16371827357289</v>
      </c>
      <c r="M846" s="98">
        <f t="shared" si="132"/>
        <v>41.114218273572888</v>
      </c>
      <c r="N846" s="116">
        <f t="shared" si="133"/>
        <v>41.164218273572892</v>
      </c>
      <c r="O846" s="117">
        <f t="shared" si="134"/>
        <v>41.139218273572894</v>
      </c>
      <c r="P846" s="98">
        <f t="shared" si="135"/>
        <v>0</v>
      </c>
      <c r="Q846" s="118">
        <f t="shared" si="136"/>
        <v>0</v>
      </c>
      <c r="R846" s="98">
        <f t="shared" si="140"/>
        <v>8</v>
      </c>
      <c r="S846" s="119">
        <f t="shared" si="137"/>
        <v>8</v>
      </c>
    </row>
    <row r="847" spans="1:19">
      <c r="A847" s="119"/>
      <c r="E847" s="98">
        <f t="shared" si="131"/>
        <v>846</v>
      </c>
      <c r="F847" s="99"/>
      <c r="K847" s="114">
        <f t="shared" si="138"/>
        <v>41.164718273572888</v>
      </c>
      <c r="L847" s="115">
        <f t="shared" si="139"/>
        <v>41.213718273572887</v>
      </c>
      <c r="M847" s="98">
        <f t="shared" si="132"/>
        <v>41.164218273572885</v>
      </c>
      <c r="N847" s="116">
        <f t="shared" si="133"/>
        <v>41.214218273572889</v>
      </c>
      <c r="O847" s="117">
        <f t="shared" si="134"/>
        <v>41.189218273572891</v>
      </c>
      <c r="P847" s="98">
        <f t="shared" si="135"/>
        <v>0</v>
      </c>
      <c r="Q847" s="118">
        <f t="shared" si="136"/>
        <v>0</v>
      </c>
      <c r="R847" s="98">
        <f t="shared" si="140"/>
        <v>8</v>
      </c>
      <c r="S847" s="119">
        <f t="shared" si="137"/>
        <v>8</v>
      </c>
    </row>
    <row r="848" spans="1:19">
      <c r="A848" s="119"/>
      <c r="E848" s="98">
        <f t="shared" si="131"/>
        <v>847</v>
      </c>
      <c r="F848" s="99"/>
      <c r="K848" s="114">
        <f t="shared" si="138"/>
        <v>41.214718273572885</v>
      </c>
      <c r="L848" s="115">
        <f t="shared" si="139"/>
        <v>41.263718273572884</v>
      </c>
      <c r="M848" s="98">
        <f t="shared" si="132"/>
        <v>41.214218273572882</v>
      </c>
      <c r="N848" s="116">
        <f t="shared" si="133"/>
        <v>41.264218273572887</v>
      </c>
      <c r="O848" s="117">
        <f t="shared" si="134"/>
        <v>41.239218273572888</v>
      </c>
      <c r="P848" s="98">
        <f t="shared" si="135"/>
        <v>0</v>
      </c>
      <c r="Q848" s="118">
        <f t="shared" si="136"/>
        <v>0</v>
      </c>
      <c r="R848" s="98">
        <f t="shared" si="140"/>
        <v>8</v>
      </c>
      <c r="S848" s="119">
        <f t="shared" si="137"/>
        <v>8</v>
      </c>
    </row>
    <row r="849" spans="1:19">
      <c r="A849" s="119"/>
      <c r="E849" s="98">
        <f t="shared" si="131"/>
        <v>848</v>
      </c>
      <c r="F849" s="99"/>
      <c r="K849" s="114">
        <f t="shared" si="138"/>
        <v>41.264718273572882</v>
      </c>
      <c r="L849" s="115">
        <f t="shared" si="139"/>
        <v>41.313718273572881</v>
      </c>
      <c r="M849" s="98">
        <f t="shared" si="132"/>
        <v>41.26421827357288</v>
      </c>
      <c r="N849" s="116">
        <f t="shared" si="133"/>
        <v>41.314218273572884</v>
      </c>
      <c r="O849" s="117">
        <f t="shared" si="134"/>
        <v>41.289218273572885</v>
      </c>
      <c r="P849" s="98">
        <f t="shared" si="135"/>
        <v>0</v>
      </c>
      <c r="Q849" s="118">
        <f t="shared" si="136"/>
        <v>0</v>
      </c>
      <c r="R849" s="98">
        <f t="shared" si="140"/>
        <v>8</v>
      </c>
      <c r="S849" s="119">
        <f t="shared" si="137"/>
        <v>8</v>
      </c>
    </row>
    <row r="850" spans="1:19">
      <c r="A850" s="119"/>
      <c r="E850" s="98">
        <f t="shared" si="131"/>
        <v>849</v>
      </c>
      <c r="F850" s="99"/>
      <c r="K850" s="114">
        <f t="shared" si="138"/>
        <v>41.314718273572879</v>
      </c>
      <c r="L850" s="115">
        <f t="shared" si="139"/>
        <v>41.363718273572879</v>
      </c>
      <c r="M850" s="98">
        <f t="shared" si="132"/>
        <v>41.314218273572877</v>
      </c>
      <c r="N850" s="116">
        <f t="shared" si="133"/>
        <v>41.364218273572881</v>
      </c>
      <c r="O850" s="117">
        <f t="shared" si="134"/>
        <v>41.339218273572882</v>
      </c>
      <c r="P850" s="98">
        <f t="shared" si="135"/>
        <v>0</v>
      </c>
      <c r="Q850" s="118">
        <f t="shared" si="136"/>
        <v>0</v>
      </c>
      <c r="R850" s="98">
        <f t="shared" si="140"/>
        <v>8</v>
      </c>
      <c r="S850" s="119">
        <f t="shared" si="137"/>
        <v>8</v>
      </c>
    </row>
    <row r="851" spans="1:19">
      <c r="A851" s="119"/>
      <c r="E851" s="98">
        <f t="shared" si="131"/>
        <v>850</v>
      </c>
      <c r="F851" s="99"/>
      <c r="K851" s="114">
        <f t="shared" si="138"/>
        <v>41.364718273572876</v>
      </c>
      <c r="L851" s="115">
        <f t="shared" si="139"/>
        <v>41.413718273572876</v>
      </c>
      <c r="M851" s="98">
        <f t="shared" si="132"/>
        <v>41.364218273572874</v>
      </c>
      <c r="N851" s="116">
        <f t="shared" si="133"/>
        <v>41.414218273572878</v>
      </c>
      <c r="O851" s="117">
        <f t="shared" si="134"/>
        <v>41.38921827357288</v>
      </c>
      <c r="P851" s="98">
        <f t="shared" si="135"/>
        <v>0</v>
      </c>
      <c r="Q851" s="118">
        <f t="shared" si="136"/>
        <v>0</v>
      </c>
      <c r="R851" s="98">
        <f t="shared" si="140"/>
        <v>8</v>
      </c>
      <c r="S851" s="119">
        <f t="shared" si="137"/>
        <v>8</v>
      </c>
    </row>
    <row r="852" spans="1:19">
      <c r="A852" s="119"/>
      <c r="E852" s="98">
        <f t="shared" si="131"/>
        <v>851</v>
      </c>
      <c r="F852" s="99"/>
      <c r="K852" s="114">
        <f t="shared" si="138"/>
        <v>41.414718273572873</v>
      </c>
      <c r="L852" s="115">
        <f t="shared" si="139"/>
        <v>41.463718273572873</v>
      </c>
      <c r="M852" s="98">
        <f t="shared" si="132"/>
        <v>41.414218273572871</v>
      </c>
      <c r="N852" s="116">
        <f t="shared" si="133"/>
        <v>41.464218273572875</v>
      </c>
      <c r="O852" s="117">
        <f t="shared" si="134"/>
        <v>41.439218273572877</v>
      </c>
      <c r="P852" s="98">
        <f t="shared" si="135"/>
        <v>0</v>
      </c>
      <c r="Q852" s="118">
        <f t="shared" si="136"/>
        <v>0</v>
      </c>
      <c r="R852" s="98">
        <f t="shared" si="140"/>
        <v>8</v>
      </c>
      <c r="S852" s="119">
        <f t="shared" si="137"/>
        <v>8</v>
      </c>
    </row>
    <row r="853" spans="1:19">
      <c r="A853" s="119"/>
      <c r="E853" s="98">
        <f t="shared" si="131"/>
        <v>852</v>
      </c>
      <c r="F853" s="99"/>
      <c r="K853" s="114">
        <f t="shared" si="138"/>
        <v>41.464718273572871</v>
      </c>
      <c r="L853" s="115">
        <f t="shared" si="139"/>
        <v>41.51371827357287</v>
      </c>
      <c r="M853" s="98">
        <f t="shared" si="132"/>
        <v>41.464218273572868</v>
      </c>
      <c r="N853" s="116">
        <f t="shared" si="133"/>
        <v>41.514218273572872</v>
      </c>
      <c r="O853" s="117">
        <f t="shared" si="134"/>
        <v>41.489218273572874</v>
      </c>
      <c r="P853" s="98">
        <f t="shared" si="135"/>
        <v>0</v>
      </c>
      <c r="Q853" s="118">
        <f t="shared" si="136"/>
        <v>0</v>
      </c>
      <c r="R853" s="98">
        <f t="shared" si="140"/>
        <v>8</v>
      </c>
      <c r="S853" s="119">
        <f t="shared" si="137"/>
        <v>8</v>
      </c>
    </row>
    <row r="854" spans="1:19">
      <c r="A854" s="119"/>
      <c r="E854" s="98">
        <f t="shared" si="131"/>
        <v>853</v>
      </c>
      <c r="F854" s="99"/>
      <c r="K854" s="114">
        <f t="shared" si="138"/>
        <v>41.514718273572868</v>
      </c>
      <c r="L854" s="115">
        <f t="shared" si="139"/>
        <v>41.563718273572867</v>
      </c>
      <c r="M854" s="98">
        <f t="shared" si="132"/>
        <v>41.514218273572865</v>
      </c>
      <c r="N854" s="116">
        <f t="shared" si="133"/>
        <v>41.56421827357287</v>
      </c>
      <c r="O854" s="117">
        <f t="shared" si="134"/>
        <v>41.539218273572871</v>
      </c>
      <c r="P854" s="98">
        <f t="shared" si="135"/>
        <v>0</v>
      </c>
      <c r="Q854" s="118">
        <f t="shared" si="136"/>
        <v>0</v>
      </c>
      <c r="R854" s="98">
        <f t="shared" si="140"/>
        <v>8</v>
      </c>
      <c r="S854" s="119">
        <f t="shared" si="137"/>
        <v>8</v>
      </c>
    </row>
    <row r="855" spans="1:19">
      <c r="A855" s="119"/>
      <c r="E855" s="98">
        <f t="shared" si="131"/>
        <v>854</v>
      </c>
      <c r="F855" s="99"/>
      <c r="K855" s="114">
        <f t="shared" si="138"/>
        <v>41.564718273572865</v>
      </c>
      <c r="L855" s="115">
        <f t="shared" si="139"/>
        <v>41.613718273572864</v>
      </c>
      <c r="M855" s="98">
        <f t="shared" si="132"/>
        <v>41.564218273572862</v>
      </c>
      <c r="N855" s="116">
        <f t="shared" si="133"/>
        <v>41.614218273572867</v>
      </c>
      <c r="O855" s="117">
        <f t="shared" si="134"/>
        <v>41.589218273572868</v>
      </c>
      <c r="P855" s="98">
        <f t="shared" si="135"/>
        <v>0</v>
      </c>
      <c r="Q855" s="118">
        <f t="shared" si="136"/>
        <v>0</v>
      </c>
      <c r="R855" s="98">
        <f t="shared" si="140"/>
        <v>8</v>
      </c>
      <c r="S855" s="119">
        <f t="shared" si="137"/>
        <v>8</v>
      </c>
    </row>
    <row r="856" spans="1:19">
      <c r="A856" s="119"/>
      <c r="E856" s="98">
        <f t="shared" si="131"/>
        <v>855</v>
      </c>
      <c r="F856" s="99"/>
      <c r="K856" s="114">
        <f t="shared" si="138"/>
        <v>41.614718273572862</v>
      </c>
      <c r="L856" s="115">
        <f t="shared" si="139"/>
        <v>41.663718273572862</v>
      </c>
      <c r="M856" s="98">
        <f t="shared" si="132"/>
        <v>41.61421827357286</v>
      </c>
      <c r="N856" s="116">
        <f t="shared" si="133"/>
        <v>41.664218273572864</v>
      </c>
      <c r="O856" s="117">
        <f t="shared" si="134"/>
        <v>41.639218273572865</v>
      </c>
      <c r="P856" s="98">
        <f t="shared" si="135"/>
        <v>0</v>
      </c>
      <c r="Q856" s="118">
        <f t="shared" si="136"/>
        <v>0</v>
      </c>
      <c r="R856" s="98">
        <f t="shared" si="140"/>
        <v>8</v>
      </c>
      <c r="S856" s="119">
        <f t="shared" si="137"/>
        <v>8</v>
      </c>
    </row>
    <row r="857" spans="1:19">
      <c r="A857" s="119"/>
      <c r="E857" s="98">
        <f t="shared" si="131"/>
        <v>856</v>
      </c>
      <c r="F857" s="99"/>
      <c r="K857" s="114">
        <f t="shared" si="138"/>
        <v>41.664718273572859</v>
      </c>
      <c r="L857" s="115">
        <f t="shared" si="139"/>
        <v>41.713718273572859</v>
      </c>
      <c r="M857" s="98">
        <f t="shared" si="132"/>
        <v>41.664218273572857</v>
      </c>
      <c r="N857" s="116">
        <f t="shared" si="133"/>
        <v>41.714218273572861</v>
      </c>
      <c r="O857" s="117">
        <f t="shared" si="134"/>
        <v>41.689218273572862</v>
      </c>
      <c r="P857" s="98">
        <f t="shared" si="135"/>
        <v>0</v>
      </c>
      <c r="Q857" s="118">
        <f t="shared" si="136"/>
        <v>0</v>
      </c>
      <c r="R857" s="98">
        <f t="shared" si="140"/>
        <v>8</v>
      </c>
      <c r="S857" s="119">
        <f t="shared" si="137"/>
        <v>8</v>
      </c>
    </row>
    <row r="858" spans="1:19">
      <c r="A858" s="119"/>
      <c r="E858" s="98">
        <f t="shared" si="131"/>
        <v>857</v>
      </c>
      <c r="F858" s="99"/>
      <c r="K858" s="114">
        <f t="shared" si="138"/>
        <v>41.714718273572856</v>
      </c>
      <c r="L858" s="115">
        <f t="shared" si="139"/>
        <v>41.763718273572856</v>
      </c>
      <c r="M858" s="98">
        <f t="shared" si="132"/>
        <v>41.714218273572854</v>
      </c>
      <c r="N858" s="116">
        <f t="shared" si="133"/>
        <v>41.764218273572858</v>
      </c>
      <c r="O858" s="117">
        <f t="shared" si="134"/>
        <v>41.73921827357286</v>
      </c>
      <c r="P858" s="98">
        <f t="shared" si="135"/>
        <v>0</v>
      </c>
      <c r="Q858" s="118">
        <f t="shared" si="136"/>
        <v>0</v>
      </c>
      <c r="R858" s="98">
        <f t="shared" si="140"/>
        <v>8</v>
      </c>
      <c r="S858" s="119">
        <f t="shared" si="137"/>
        <v>8</v>
      </c>
    </row>
    <row r="859" spans="1:19">
      <c r="A859" s="119"/>
      <c r="E859" s="98">
        <f t="shared" si="131"/>
        <v>858</v>
      </c>
      <c r="F859" s="99"/>
      <c r="K859" s="114">
        <f t="shared" si="138"/>
        <v>41.764718273572853</v>
      </c>
      <c r="L859" s="115">
        <f t="shared" si="139"/>
        <v>41.813718273572853</v>
      </c>
      <c r="M859" s="98">
        <f t="shared" si="132"/>
        <v>41.764218273572851</v>
      </c>
      <c r="N859" s="116">
        <f t="shared" si="133"/>
        <v>41.814218273572855</v>
      </c>
      <c r="O859" s="117">
        <f t="shared" si="134"/>
        <v>41.789218273572857</v>
      </c>
      <c r="P859" s="98">
        <f t="shared" si="135"/>
        <v>0</v>
      </c>
      <c r="Q859" s="118">
        <f t="shared" si="136"/>
        <v>0</v>
      </c>
      <c r="R859" s="98">
        <f t="shared" si="140"/>
        <v>8</v>
      </c>
      <c r="S859" s="119">
        <f t="shared" si="137"/>
        <v>8</v>
      </c>
    </row>
    <row r="860" spans="1:19">
      <c r="A860" s="119"/>
      <c r="E860" s="98">
        <f t="shared" si="131"/>
        <v>859</v>
      </c>
      <c r="F860" s="99"/>
      <c r="K860" s="114">
        <f t="shared" si="138"/>
        <v>41.814718273572851</v>
      </c>
      <c r="L860" s="115">
        <f t="shared" si="139"/>
        <v>41.86371827357285</v>
      </c>
      <c r="M860" s="98">
        <f t="shared" si="132"/>
        <v>41.814218273572848</v>
      </c>
      <c r="N860" s="116">
        <f t="shared" si="133"/>
        <v>41.864218273572853</v>
      </c>
      <c r="O860" s="117">
        <f t="shared" si="134"/>
        <v>41.839218273572854</v>
      </c>
      <c r="P860" s="98">
        <f t="shared" si="135"/>
        <v>0</v>
      </c>
      <c r="Q860" s="118">
        <f t="shared" si="136"/>
        <v>0</v>
      </c>
      <c r="R860" s="98">
        <f t="shared" si="140"/>
        <v>8</v>
      </c>
      <c r="S860" s="119">
        <f t="shared" si="137"/>
        <v>8</v>
      </c>
    </row>
    <row r="861" spans="1:19">
      <c r="A861" s="119"/>
      <c r="E861" s="98">
        <f t="shared" si="131"/>
        <v>860</v>
      </c>
      <c r="F861" s="99"/>
      <c r="K861" s="114">
        <f t="shared" si="138"/>
        <v>41.864718273572848</v>
      </c>
      <c r="L861" s="115">
        <f t="shared" si="139"/>
        <v>41.913718273572847</v>
      </c>
      <c r="M861" s="98">
        <f t="shared" si="132"/>
        <v>41.864218273572845</v>
      </c>
      <c r="N861" s="116">
        <f t="shared" si="133"/>
        <v>41.91421827357285</v>
      </c>
      <c r="O861" s="117">
        <f t="shared" si="134"/>
        <v>41.889218273572851</v>
      </c>
      <c r="P861" s="98">
        <f t="shared" si="135"/>
        <v>0</v>
      </c>
      <c r="Q861" s="118">
        <f t="shared" si="136"/>
        <v>0</v>
      </c>
      <c r="R861" s="98">
        <f t="shared" si="140"/>
        <v>8</v>
      </c>
      <c r="S861" s="119">
        <f t="shared" si="137"/>
        <v>8</v>
      </c>
    </row>
    <row r="862" spans="1:19">
      <c r="A862" s="119"/>
      <c r="E862" s="98">
        <f t="shared" si="131"/>
        <v>861</v>
      </c>
      <c r="F862" s="99"/>
      <c r="K862" s="114">
        <f t="shared" si="138"/>
        <v>41.914718273572845</v>
      </c>
      <c r="L862" s="115">
        <f t="shared" si="139"/>
        <v>41.963718273572844</v>
      </c>
      <c r="M862" s="98">
        <f t="shared" si="132"/>
        <v>41.914218273572843</v>
      </c>
      <c r="N862" s="116">
        <f t="shared" si="133"/>
        <v>41.964218273572847</v>
      </c>
      <c r="O862" s="117">
        <f t="shared" si="134"/>
        <v>41.939218273572848</v>
      </c>
      <c r="P862" s="98">
        <f t="shared" si="135"/>
        <v>0</v>
      </c>
      <c r="Q862" s="118">
        <f t="shared" si="136"/>
        <v>0</v>
      </c>
      <c r="R862" s="98">
        <f t="shared" si="140"/>
        <v>8</v>
      </c>
      <c r="S862" s="119">
        <f t="shared" si="137"/>
        <v>8</v>
      </c>
    </row>
    <row r="863" spans="1:19">
      <c r="A863" s="119"/>
      <c r="E863" s="98">
        <f t="shared" si="131"/>
        <v>862</v>
      </c>
      <c r="F863" s="99"/>
      <c r="K863" s="114">
        <f t="shared" si="138"/>
        <v>41.964718273572842</v>
      </c>
      <c r="L863" s="115">
        <f t="shared" si="139"/>
        <v>42.013718273572842</v>
      </c>
      <c r="M863" s="98">
        <f t="shared" si="132"/>
        <v>41.96421827357284</v>
      </c>
      <c r="N863" s="116">
        <f t="shared" si="133"/>
        <v>42.014218273572844</v>
      </c>
      <c r="O863" s="117">
        <f t="shared" si="134"/>
        <v>41.989218273572845</v>
      </c>
      <c r="P863" s="98">
        <f t="shared" si="135"/>
        <v>0</v>
      </c>
      <c r="Q863" s="118">
        <f t="shared" si="136"/>
        <v>0</v>
      </c>
      <c r="R863" s="98">
        <f t="shared" si="140"/>
        <v>8</v>
      </c>
      <c r="S863" s="119">
        <f t="shared" si="137"/>
        <v>8</v>
      </c>
    </row>
    <row r="864" spans="1:19">
      <c r="A864" s="119"/>
      <c r="E864" s="98">
        <f t="shared" si="131"/>
        <v>863</v>
      </c>
      <c r="F864" s="99"/>
      <c r="K864" s="114">
        <f t="shared" si="138"/>
        <v>42.014718273572839</v>
      </c>
      <c r="L864" s="115">
        <f t="shared" si="139"/>
        <v>42.063718273572839</v>
      </c>
      <c r="M864" s="98">
        <f t="shared" si="132"/>
        <v>42.014218273572837</v>
      </c>
      <c r="N864" s="116">
        <f t="shared" si="133"/>
        <v>42.064218273572841</v>
      </c>
      <c r="O864" s="117">
        <f t="shared" si="134"/>
        <v>42.039218273572843</v>
      </c>
      <c r="P864" s="98">
        <f t="shared" si="135"/>
        <v>0</v>
      </c>
      <c r="Q864" s="118">
        <f t="shared" si="136"/>
        <v>0</v>
      </c>
      <c r="R864" s="98">
        <f t="shared" si="140"/>
        <v>8</v>
      </c>
      <c r="S864" s="119">
        <f t="shared" si="137"/>
        <v>8</v>
      </c>
    </row>
    <row r="865" spans="1:19">
      <c r="A865" s="119"/>
      <c r="E865" s="98">
        <f t="shared" si="131"/>
        <v>864</v>
      </c>
      <c r="F865" s="99"/>
      <c r="K865" s="114">
        <f t="shared" si="138"/>
        <v>42.064718273572836</v>
      </c>
      <c r="L865" s="115">
        <f t="shared" si="139"/>
        <v>42.113718273572836</v>
      </c>
      <c r="M865" s="98">
        <f t="shared" si="132"/>
        <v>42.064218273572834</v>
      </c>
      <c r="N865" s="116">
        <f t="shared" si="133"/>
        <v>42.114218273572838</v>
      </c>
      <c r="O865" s="117">
        <f t="shared" si="134"/>
        <v>42.08921827357284</v>
      </c>
      <c r="P865" s="98">
        <f t="shared" si="135"/>
        <v>0</v>
      </c>
      <c r="Q865" s="118">
        <f t="shared" si="136"/>
        <v>0</v>
      </c>
      <c r="R865" s="98">
        <f t="shared" si="140"/>
        <v>8</v>
      </c>
      <c r="S865" s="119">
        <f t="shared" si="137"/>
        <v>8</v>
      </c>
    </row>
    <row r="866" spans="1:19">
      <c r="A866" s="119"/>
      <c r="E866" s="98">
        <f t="shared" si="131"/>
        <v>865</v>
      </c>
      <c r="F866" s="99"/>
      <c r="K866" s="114">
        <f t="shared" si="138"/>
        <v>42.114718273572834</v>
      </c>
      <c r="L866" s="115">
        <f t="shared" si="139"/>
        <v>42.163718273572833</v>
      </c>
      <c r="M866" s="98">
        <f t="shared" si="132"/>
        <v>42.114218273572831</v>
      </c>
      <c r="N866" s="116">
        <f t="shared" si="133"/>
        <v>42.164218273572835</v>
      </c>
      <c r="O866" s="117">
        <f t="shared" si="134"/>
        <v>42.139218273572837</v>
      </c>
      <c r="P866" s="98">
        <f t="shared" si="135"/>
        <v>0</v>
      </c>
      <c r="Q866" s="118">
        <f t="shared" si="136"/>
        <v>0</v>
      </c>
      <c r="R866" s="98">
        <f t="shared" si="140"/>
        <v>8</v>
      </c>
      <c r="S866" s="119">
        <f t="shared" si="137"/>
        <v>8</v>
      </c>
    </row>
    <row r="867" spans="1:19">
      <c r="A867" s="119"/>
      <c r="E867" s="98">
        <f t="shared" si="131"/>
        <v>866</v>
      </c>
      <c r="F867" s="99"/>
      <c r="K867" s="114">
        <f t="shared" si="138"/>
        <v>42.164718273572831</v>
      </c>
      <c r="L867" s="115">
        <f t="shared" si="139"/>
        <v>42.21371827357283</v>
      </c>
      <c r="M867" s="98">
        <f t="shared" si="132"/>
        <v>42.164218273572828</v>
      </c>
      <c r="N867" s="116">
        <f t="shared" si="133"/>
        <v>42.214218273572833</v>
      </c>
      <c r="O867" s="117">
        <f t="shared" si="134"/>
        <v>42.189218273572834</v>
      </c>
      <c r="P867" s="98">
        <f t="shared" si="135"/>
        <v>0</v>
      </c>
      <c r="Q867" s="118">
        <f t="shared" si="136"/>
        <v>0</v>
      </c>
      <c r="R867" s="98">
        <f t="shared" si="140"/>
        <v>8</v>
      </c>
      <c r="S867" s="119">
        <f t="shared" si="137"/>
        <v>8</v>
      </c>
    </row>
    <row r="868" spans="1:19">
      <c r="A868" s="119"/>
      <c r="E868" s="98">
        <f t="shared" si="131"/>
        <v>867</v>
      </c>
      <c r="F868" s="99"/>
      <c r="K868" s="114">
        <f t="shared" si="138"/>
        <v>42.214718273572828</v>
      </c>
      <c r="L868" s="115">
        <f t="shared" si="139"/>
        <v>42.263718273572827</v>
      </c>
      <c r="M868" s="98">
        <f t="shared" si="132"/>
        <v>42.214218273572826</v>
      </c>
      <c r="N868" s="116">
        <f t="shared" si="133"/>
        <v>42.26421827357283</v>
      </c>
      <c r="O868" s="117">
        <f t="shared" si="134"/>
        <v>42.239218273572831</v>
      </c>
      <c r="P868" s="98">
        <f t="shared" si="135"/>
        <v>0</v>
      </c>
      <c r="Q868" s="118">
        <f t="shared" si="136"/>
        <v>0</v>
      </c>
      <c r="R868" s="98">
        <f t="shared" si="140"/>
        <v>8</v>
      </c>
      <c r="S868" s="119">
        <f t="shared" si="137"/>
        <v>8</v>
      </c>
    </row>
    <row r="869" spans="1:19">
      <c r="A869" s="119"/>
      <c r="E869" s="98">
        <f t="shared" si="131"/>
        <v>868</v>
      </c>
      <c r="F869" s="99"/>
      <c r="K869" s="114">
        <f t="shared" si="138"/>
        <v>42.264718273572825</v>
      </c>
      <c r="L869" s="115">
        <f t="shared" si="139"/>
        <v>42.313718273572825</v>
      </c>
      <c r="M869" s="98">
        <f t="shared" si="132"/>
        <v>42.264218273572823</v>
      </c>
      <c r="N869" s="116">
        <f t="shared" si="133"/>
        <v>42.314218273572827</v>
      </c>
      <c r="O869" s="117">
        <f t="shared" si="134"/>
        <v>42.289218273572828</v>
      </c>
      <c r="P869" s="98">
        <f t="shared" si="135"/>
        <v>0</v>
      </c>
      <c r="Q869" s="118">
        <f t="shared" si="136"/>
        <v>0</v>
      </c>
      <c r="R869" s="98">
        <f t="shared" si="140"/>
        <v>8</v>
      </c>
      <c r="S869" s="119">
        <f t="shared" si="137"/>
        <v>8</v>
      </c>
    </row>
    <row r="870" spans="1:19">
      <c r="A870" s="119"/>
      <c r="E870" s="98">
        <f t="shared" si="131"/>
        <v>869</v>
      </c>
      <c r="F870" s="99"/>
      <c r="K870" s="114">
        <f t="shared" si="138"/>
        <v>42.314718273572822</v>
      </c>
      <c r="L870" s="115">
        <f t="shared" si="139"/>
        <v>42.363718273572822</v>
      </c>
      <c r="M870" s="98">
        <f t="shared" si="132"/>
        <v>42.31421827357282</v>
      </c>
      <c r="N870" s="116">
        <f t="shared" si="133"/>
        <v>42.364218273572824</v>
      </c>
      <c r="O870" s="117">
        <f t="shared" si="134"/>
        <v>42.339218273572826</v>
      </c>
      <c r="P870" s="98">
        <f t="shared" si="135"/>
        <v>0</v>
      </c>
      <c r="Q870" s="118">
        <f t="shared" si="136"/>
        <v>0</v>
      </c>
      <c r="R870" s="98">
        <f t="shared" si="140"/>
        <v>8</v>
      </c>
      <c r="S870" s="119">
        <f t="shared" si="137"/>
        <v>8</v>
      </c>
    </row>
    <row r="871" spans="1:19">
      <c r="A871" s="119"/>
      <c r="E871" s="98">
        <f t="shared" si="131"/>
        <v>870</v>
      </c>
      <c r="F871" s="99"/>
      <c r="K871" s="114">
        <f t="shared" si="138"/>
        <v>42.364718273572819</v>
      </c>
      <c r="L871" s="115">
        <f t="shared" si="139"/>
        <v>42.413718273572819</v>
      </c>
      <c r="M871" s="98">
        <f t="shared" si="132"/>
        <v>42.364218273572817</v>
      </c>
      <c r="N871" s="116">
        <f t="shared" si="133"/>
        <v>42.414218273572821</v>
      </c>
      <c r="O871" s="117">
        <f t="shared" si="134"/>
        <v>42.389218273572823</v>
      </c>
      <c r="P871" s="98">
        <f t="shared" si="135"/>
        <v>0</v>
      </c>
      <c r="Q871" s="118">
        <f t="shared" si="136"/>
        <v>0</v>
      </c>
      <c r="R871" s="98">
        <f t="shared" si="140"/>
        <v>8</v>
      </c>
      <c r="S871" s="119">
        <f t="shared" si="137"/>
        <v>8</v>
      </c>
    </row>
    <row r="872" spans="1:19">
      <c r="A872" s="119"/>
      <c r="E872" s="98">
        <f t="shared" si="131"/>
        <v>871</v>
      </c>
      <c r="F872" s="99"/>
      <c r="K872" s="114">
        <f t="shared" si="138"/>
        <v>42.414718273572817</v>
      </c>
      <c r="L872" s="115">
        <f t="shared" si="139"/>
        <v>42.463718273572816</v>
      </c>
      <c r="M872" s="98">
        <f t="shared" si="132"/>
        <v>42.414218273572814</v>
      </c>
      <c r="N872" s="116">
        <f t="shared" si="133"/>
        <v>42.464218273572818</v>
      </c>
      <c r="O872" s="117">
        <f t="shared" si="134"/>
        <v>42.43921827357282</v>
      </c>
      <c r="P872" s="98">
        <f t="shared" si="135"/>
        <v>0</v>
      </c>
      <c r="Q872" s="118">
        <f t="shared" si="136"/>
        <v>0</v>
      </c>
      <c r="R872" s="98">
        <f t="shared" si="140"/>
        <v>8</v>
      </c>
      <c r="S872" s="119">
        <f t="shared" si="137"/>
        <v>8</v>
      </c>
    </row>
    <row r="873" spans="1:19">
      <c r="A873" s="119"/>
      <c r="E873" s="98">
        <f t="shared" si="131"/>
        <v>872</v>
      </c>
      <c r="F873" s="99"/>
      <c r="K873" s="114">
        <f t="shared" si="138"/>
        <v>42.464718273572814</v>
      </c>
      <c r="L873" s="115">
        <f t="shared" si="139"/>
        <v>42.513718273572813</v>
      </c>
      <c r="M873" s="98">
        <f t="shared" si="132"/>
        <v>42.464218273572811</v>
      </c>
      <c r="N873" s="116">
        <f t="shared" si="133"/>
        <v>42.514218273572816</v>
      </c>
      <c r="O873" s="117">
        <f t="shared" si="134"/>
        <v>42.489218273572817</v>
      </c>
      <c r="P873" s="98">
        <f t="shared" si="135"/>
        <v>0</v>
      </c>
      <c r="Q873" s="118">
        <f t="shared" si="136"/>
        <v>0</v>
      </c>
      <c r="R873" s="98">
        <f t="shared" si="140"/>
        <v>8</v>
      </c>
      <c r="S873" s="119">
        <f t="shared" si="137"/>
        <v>8</v>
      </c>
    </row>
    <row r="874" spans="1:19">
      <c r="A874" s="119"/>
      <c r="E874" s="98">
        <f t="shared" si="131"/>
        <v>873</v>
      </c>
      <c r="F874" s="99"/>
      <c r="K874" s="114">
        <f t="shared" si="138"/>
        <v>42.514718273572811</v>
      </c>
      <c r="L874" s="115">
        <f t="shared" si="139"/>
        <v>42.56371827357281</v>
      </c>
      <c r="M874" s="98">
        <f t="shared" si="132"/>
        <v>42.514218273572808</v>
      </c>
      <c r="N874" s="116">
        <f t="shared" si="133"/>
        <v>42.564218273572813</v>
      </c>
      <c r="O874" s="117">
        <f t="shared" si="134"/>
        <v>42.539218273572814</v>
      </c>
      <c r="P874" s="98">
        <f t="shared" si="135"/>
        <v>0</v>
      </c>
      <c r="Q874" s="118">
        <f t="shared" si="136"/>
        <v>0</v>
      </c>
      <c r="R874" s="98">
        <f t="shared" si="140"/>
        <v>8</v>
      </c>
      <c r="S874" s="119">
        <f t="shared" si="137"/>
        <v>8</v>
      </c>
    </row>
    <row r="875" spans="1:19">
      <c r="A875" s="119"/>
      <c r="E875" s="98">
        <f t="shared" si="131"/>
        <v>874</v>
      </c>
      <c r="F875" s="99"/>
      <c r="K875" s="114">
        <f t="shared" si="138"/>
        <v>42.564718273572808</v>
      </c>
      <c r="L875" s="115">
        <f t="shared" si="139"/>
        <v>42.613718273572808</v>
      </c>
      <c r="M875" s="98">
        <f t="shared" si="132"/>
        <v>42.564218273572806</v>
      </c>
      <c r="N875" s="116">
        <f t="shared" si="133"/>
        <v>42.61421827357281</v>
      </c>
      <c r="O875" s="117">
        <f t="shared" si="134"/>
        <v>42.589218273572811</v>
      </c>
      <c r="P875" s="98">
        <f t="shared" si="135"/>
        <v>0</v>
      </c>
      <c r="Q875" s="118">
        <f t="shared" si="136"/>
        <v>0</v>
      </c>
      <c r="R875" s="98">
        <f t="shared" si="140"/>
        <v>8</v>
      </c>
      <c r="S875" s="119">
        <f t="shared" si="137"/>
        <v>8</v>
      </c>
    </row>
    <row r="876" spans="1:19">
      <c r="A876" s="119"/>
      <c r="E876" s="98">
        <f t="shared" si="131"/>
        <v>875</v>
      </c>
      <c r="F876" s="99"/>
      <c r="K876" s="114">
        <f t="shared" si="138"/>
        <v>42.614718273572805</v>
      </c>
      <c r="L876" s="115">
        <f t="shared" si="139"/>
        <v>42.663718273572805</v>
      </c>
      <c r="M876" s="98">
        <f t="shared" si="132"/>
        <v>42.614218273572803</v>
      </c>
      <c r="N876" s="116">
        <f t="shared" si="133"/>
        <v>42.664218273572807</v>
      </c>
      <c r="O876" s="117">
        <f t="shared" si="134"/>
        <v>42.639218273572808</v>
      </c>
      <c r="P876" s="98">
        <f t="shared" si="135"/>
        <v>0</v>
      </c>
      <c r="Q876" s="118">
        <f t="shared" si="136"/>
        <v>0</v>
      </c>
      <c r="R876" s="98">
        <f t="shared" si="140"/>
        <v>8</v>
      </c>
      <c r="S876" s="119">
        <f t="shared" si="137"/>
        <v>8</v>
      </c>
    </row>
    <row r="877" spans="1:19">
      <c r="A877" s="119"/>
      <c r="E877" s="98">
        <f t="shared" si="131"/>
        <v>876</v>
      </c>
      <c r="F877" s="99"/>
      <c r="K877" s="114">
        <f t="shared" si="138"/>
        <v>42.664718273572802</v>
      </c>
      <c r="L877" s="115">
        <f t="shared" si="139"/>
        <v>42.713718273572802</v>
      </c>
      <c r="M877" s="98">
        <f t="shared" si="132"/>
        <v>42.6642182735728</v>
      </c>
      <c r="N877" s="116">
        <f t="shared" si="133"/>
        <v>42.714218273572804</v>
      </c>
      <c r="O877" s="117">
        <f t="shared" si="134"/>
        <v>42.689218273572806</v>
      </c>
      <c r="P877" s="98">
        <f t="shared" si="135"/>
        <v>0</v>
      </c>
      <c r="Q877" s="118">
        <f t="shared" si="136"/>
        <v>0</v>
      </c>
      <c r="R877" s="98">
        <f t="shared" si="140"/>
        <v>8</v>
      </c>
      <c r="S877" s="119">
        <f t="shared" si="137"/>
        <v>8</v>
      </c>
    </row>
    <row r="878" spans="1:19">
      <c r="A878" s="119"/>
      <c r="E878" s="98">
        <f t="shared" si="131"/>
        <v>877</v>
      </c>
      <c r="F878" s="99"/>
      <c r="K878" s="114">
        <f t="shared" si="138"/>
        <v>42.714718273572799</v>
      </c>
      <c r="L878" s="115">
        <f t="shared" si="139"/>
        <v>42.763718273572799</v>
      </c>
      <c r="M878" s="98">
        <f t="shared" si="132"/>
        <v>42.714218273572797</v>
      </c>
      <c r="N878" s="116">
        <f t="shared" si="133"/>
        <v>42.764218273572801</v>
      </c>
      <c r="O878" s="117">
        <f t="shared" si="134"/>
        <v>42.739218273572803</v>
      </c>
      <c r="P878" s="98">
        <f t="shared" si="135"/>
        <v>0</v>
      </c>
      <c r="Q878" s="118">
        <f t="shared" si="136"/>
        <v>0</v>
      </c>
      <c r="R878" s="98">
        <f t="shared" si="140"/>
        <v>8</v>
      </c>
      <c r="S878" s="119">
        <f t="shared" si="137"/>
        <v>8</v>
      </c>
    </row>
    <row r="879" spans="1:19">
      <c r="A879" s="119"/>
      <c r="E879" s="98">
        <f t="shared" si="131"/>
        <v>878</v>
      </c>
      <c r="F879" s="99"/>
      <c r="K879" s="114">
        <f t="shared" si="138"/>
        <v>42.764718273572797</v>
      </c>
      <c r="L879" s="115">
        <f t="shared" si="139"/>
        <v>42.813718273572796</v>
      </c>
      <c r="M879" s="98">
        <f t="shared" si="132"/>
        <v>42.764218273572794</v>
      </c>
      <c r="N879" s="116">
        <f t="shared" si="133"/>
        <v>42.814218273572799</v>
      </c>
      <c r="O879" s="117">
        <f t="shared" si="134"/>
        <v>42.7892182735728</v>
      </c>
      <c r="P879" s="98">
        <f t="shared" si="135"/>
        <v>0</v>
      </c>
      <c r="Q879" s="118">
        <f t="shared" si="136"/>
        <v>0</v>
      </c>
      <c r="R879" s="98">
        <f t="shared" si="140"/>
        <v>8</v>
      </c>
      <c r="S879" s="119">
        <f t="shared" si="137"/>
        <v>8</v>
      </c>
    </row>
    <row r="880" spans="1:19">
      <c r="A880" s="119"/>
      <c r="E880" s="98">
        <f t="shared" si="131"/>
        <v>879</v>
      </c>
      <c r="F880" s="99"/>
      <c r="K880" s="114">
        <f t="shared" si="138"/>
        <v>42.814718273572794</v>
      </c>
      <c r="L880" s="115">
        <f t="shared" si="139"/>
        <v>42.863718273572793</v>
      </c>
      <c r="M880" s="98">
        <f t="shared" si="132"/>
        <v>42.814218273572791</v>
      </c>
      <c r="N880" s="116">
        <f t="shared" si="133"/>
        <v>42.864218273572796</v>
      </c>
      <c r="O880" s="117">
        <f t="shared" si="134"/>
        <v>42.839218273572797</v>
      </c>
      <c r="P880" s="98">
        <f t="shared" si="135"/>
        <v>0</v>
      </c>
      <c r="Q880" s="118">
        <f t="shared" si="136"/>
        <v>0</v>
      </c>
      <c r="R880" s="98">
        <f t="shared" si="140"/>
        <v>8</v>
      </c>
      <c r="S880" s="119">
        <f t="shared" si="137"/>
        <v>8</v>
      </c>
    </row>
    <row r="881" spans="1:19">
      <c r="A881" s="119"/>
      <c r="E881" s="98">
        <f t="shared" si="131"/>
        <v>880</v>
      </c>
      <c r="F881" s="99"/>
      <c r="K881" s="114">
        <f t="shared" si="138"/>
        <v>42.864718273572791</v>
      </c>
      <c r="L881" s="115">
        <f t="shared" si="139"/>
        <v>42.91371827357279</v>
      </c>
      <c r="M881" s="98">
        <f t="shared" si="132"/>
        <v>42.864218273572789</v>
      </c>
      <c r="N881" s="116">
        <f t="shared" si="133"/>
        <v>42.914218273572793</v>
      </c>
      <c r="O881" s="117">
        <f t="shared" si="134"/>
        <v>42.889218273572794</v>
      </c>
      <c r="P881" s="98">
        <f t="shared" si="135"/>
        <v>0</v>
      </c>
      <c r="Q881" s="118">
        <f t="shared" si="136"/>
        <v>0</v>
      </c>
      <c r="R881" s="98">
        <f t="shared" si="140"/>
        <v>8</v>
      </c>
      <c r="S881" s="119">
        <f t="shared" si="137"/>
        <v>8</v>
      </c>
    </row>
    <row r="882" spans="1:19">
      <c r="A882" s="119"/>
      <c r="E882" s="98">
        <f t="shared" si="131"/>
        <v>881</v>
      </c>
      <c r="F882" s="99"/>
      <c r="K882" s="114">
        <f t="shared" si="138"/>
        <v>42.914718273572788</v>
      </c>
      <c r="L882" s="115">
        <f t="shared" si="139"/>
        <v>42.963718273572788</v>
      </c>
      <c r="M882" s="98">
        <f t="shared" si="132"/>
        <v>42.914218273572786</v>
      </c>
      <c r="N882" s="116">
        <f t="shared" si="133"/>
        <v>42.96421827357279</v>
      </c>
      <c r="O882" s="117">
        <f t="shared" si="134"/>
        <v>42.939218273572791</v>
      </c>
      <c r="P882" s="98">
        <f t="shared" si="135"/>
        <v>0</v>
      </c>
      <c r="Q882" s="118">
        <f t="shared" si="136"/>
        <v>0</v>
      </c>
      <c r="R882" s="98">
        <f t="shared" si="140"/>
        <v>8</v>
      </c>
      <c r="S882" s="119">
        <f t="shared" si="137"/>
        <v>8</v>
      </c>
    </row>
    <row r="883" spans="1:19">
      <c r="A883" s="119"/>
      <c r="E883" s="98">
        <f t="shared" si="131"/>
        <v>882</v>
      </c>
      <c r="F883" s="99"/>
      <c r="K883" s="114">
        <f t="shared" si="138"/>
        <v>42.964718273572785</v>
      </c>
      <c r="L883" s="115">
        <f t="shared" si="139"/>
        <v>43.013718273572785</v>
      </c>
      <c r="M883" s="98">
        <f t="shared" si="132"/>
        <v>42.964218273572783</v>
      </c>
      <c r="N883" s="116">
        <f t="shared" si="133"/>
        <v>43.014218273572787</v>
      </c>
      <c r="O883" s="117">
        <f t="shared" si="134"/>
        <v>42.989218273572789</v>
      </c>
      <c r="P883" s="98">
        <f t="shared" si="135"/>
        <v>0</v>
      </c>
      <c r="Q883" s="118">
        <f t="shared" si="136"/>
        <v>0</v>
      </c>
      <c r="R883" s="98">
        <f t="shared" si="140"/>
        <v>8</v>
      </c>
      <c r="S883" s="119">
        <f t="shared" si="137"/>
        <v>8</v>
      </c>
    </row>
    <row r="884" spans="1:19">
      <c r="A884" s="119"/>
      <c r="E884" s="98">
        <f t="shared" si="131"/>
        <v>883</v>
      </c>
      <c r="F884" s="99"/>
      <c r="K884" s="114">
        <f t="shared" si="138"/>
        <v>43.014718273572782</v>
      </c>
      <c r="L884" s="115">
        <f t="shared" si="139"/>
        <v>43.063718273572782</v>
      </c>
      <c r="M884" s="98">
        <f t="shared" si="132"/>
        <v>43.01421827357278</v>
      </c>
      <c r="N884" s="116">
        <f t="shared" si="133"/>
        <v>43.064218273572784</v>
      </c>
      <c r="O884" s="117">
        <f t="shared" si="134"/>
        <v>43.039218273572786</v>
      </c>
      <c r="P884" s="98">
        <f t="shared" si="135"/>
        <v>0</v>
      </c>
      <c r="Q884" s="118">
        <f t="shared" si="136"/>
        <v>0</v>
      </c>
      <c r="R884" s="98">
        <f t="shared" si="140"/>
        <v>8</v>
      </c>
      <c r="S884" s="119">
        <f t="shared" si="137"/>
        <v>8</v>
      </c>
    </row>
    <row r="885" spans="1:19">
      <c r="A885" s="119"/>
      <c r="E885" s="98">
        <f t="shared" si="131"/>
        <v>884</v>
      </c>
      <c r="F885" s="99"/>
      <c r="K885" s="114">
        <f t="shared" si="138"/>
        <v>43.06471827357278</v>
      </c>
      <c r="L885" s="115">
        <f t="shared" si="139"/>
        <v>43.113718273572779</v>
      </c>
      <c r="M885" s="98">
        <f t="shared" si="132"/>
        <v>43.064218273572777</v>
      </c>
      <c r="N885" s="116">
        <f t="shared" si="133"/>
        <v>43.114218273572781</v>
      </c>
      <c r="O885" s="117">
        <f t="shared" si="134"/>
        <v>43.089218273572783</v>
      </c>
      <c r="P885" s="98">
        <f t="shared" si="135"/>
        <v>0</v>
      </c>
      <c r="Q885" s="118">
        <f t="shared" si="136"/>
        <v>0</v>
      </c>
      <c r="R885" s="98">
        <f t="shared" si="140"/>
        <v>8</v>
      </c>
      <c r="S885" s="119">
        <f t="shared" si="137"/>
        <v>8</v>
      </c>
    </row>
    <row r="886" spans="1:19">
      <c r="A886" s="119"/>
      <c r="E886" s="98">
        <f t="shared" si="131"/>
        <v>885</v>
      </c>
      <c r="F886" s="99"/>
      <c r="K886" s="114">
        <f t="shared" si="138"/>
        <v>43.114718273572777</v>
      </c>
      <c r="L886" s="115">
        <f t="shared" si="139"/>
        <v>43.163718273572776</v>
      </c>
      <c r="M886" s="98">
        <f t="shared" si="132"/>
        <v>43.114218273572774</v>
      </c>
      <c r="N886" s="116">
        <f t="shared" si="133"/>
        <v>43.164218273572779</v>
      </c>
      <c r="O886" s="117">
        <f t="shared" si="134"/>
        <v>43.13921827357278</v>
      </c>
      <c r="P886" s="98">
        <f t="shared" si="135"/>
        <v>0</v>
      </c>
      <c r="Q886" s="118">
        <f t="shared" si="136"/>
        <v>0</v>
      </c>
      <c r="R886" s="98">
        <f t="shared" si="140"/>
        <v>8</v>
      </c>
      <c r="S886" s="119">
        <f t="shared" si="137"/>
        <v>8</v>
      </c>
    </row>
    <row r="887" spans="1:19">
      <c r="A887" s="119"/>
      <c r="E887" s="98">
        <f t="shared" si="131"/>
        <v>886</v>
      </c>
      <c r="F887" s="99"/>
      <c r="K887" s="114">
        <f t="shared" si="138"/>
        <v>43.164718273572774</v>
      </c>
      <c r="L887" s="115">
        <f t="shared" si="139"/>
        <v>43.213718273572773</v>
      </c>
      <c r="M887" s="98">
        <f t="shared" si="132"/>
        <v>43.164218273572772</v>
      </c>
      <c r="N887" s="116">
        <f t="shared" si="133"/>
        <v>43.214218273572776</v>
      </c>
      <c r="O887" s="117">
        <f t="shared" si="134"/>
        <v>43.189218273572777</v>
      </c>
      <c r="P887" s="98">
        <f t="shared" si="135"/>
        <v>0</v>
      </c>
      <c r="Q887" s="118">
        <f t="shared" si="136"/>
        <v>0</v>
      </c>
      <c r="R887" s="98">
        <f t="shared" si="140"/>
        <v>8</v>
      </c>
      <c r="S887" s="119">
        <f t="shared" si="137"/>
        <v>8</v>
      </c>
    </row>
    <row r="888" spans="1:19">
      <c r="A888" s="119"/>
      <c r="E888" s="98">
        <f t="shared" si="131"/>
        <v>887</v>
      </c>
      <c r="F888" s="99"/>
      <c r="K888" s="114">
        <f t="shared" si="138"/>
        <v>43.214718273572771</v>
      </c>
      <c r="L888" s="115">
        <f t="shared" si="139"/>
        <v>43.263718273572771</v>
      </c>
      <c r="M888" s="98">
        <f t="shared" si="132"/>
        <v>43.214218273572769</v>
      </c>
      <c r="N888" s="116">
        <f t="shared" si="133"/>
        <v>43.264218273572773</v>
      </c>
      <c r="O888" s="117">
        <f t="shared" si="134"/>
        <v>43.239218273572774</v>
      </c>
      <c r="P888" s="98">
        <f t="shared" si="135"/>
        <v>0</v>
      </c>
      <c r="Q888" s="118">
        <f t="shared" si="136"/>
        <v>0</v>
      </c>
      <c r="R888" s="98">
        <f t="shared" si="140"/>
        <v>8</v>
      </c>
      <c r="S888" s="119">
        <f t="shared" si="137"/>
        <v>8</v>
      </c>
    </row>
    <row r="889" spans="1:19">
      <c r="A889" s="119"/>
      <c r="E889" s="98">
        <f t="shared" si="131"/>
        <v>888</v>
      </c>
      <c r="F889" s="99"/>
      <c r="K889" s="114">
        <f t="shared" si="138"/>
        <v>43.264718273572768</v>
      </c>
      <c r="L889" s="115">
        <f t="shared" si="139"/>
        <v>43.313718273572768</v>
      </c>
      <c r="M889" s="98">
        <f t="shared" si="132"/>
        <v>43.264218273572766</v>
      </c>
      <c r="N889" s="116">
        <f t="shared" si="133"/>
        <v>43.31421827357277</v>
      </c>
      <c r="O889" s="117">
        <f t="shared" si="134"/>
        <v>43.289218273572772</v>
      </c>
      <c r="P889" s="98">
        <f t="shared" si="135"/>
        <v>0</v>
      </c>
      <c r="Q889" s="118">
        <f t="shared" si="136"/>
        <v>0</v>
      </c>
      <c r="R889" s="98">
        <f t="shared" si="140"/>
        <v>8</v>
      </c>
      <c r="S889" s="119">
        <f t="shared" si="137"/>
        <v>8</v>
      </c>
    </row>
    <row r="890" spans="1:19">
      <c r="A890" s="119"/>
      <c r="E890" s="98">
        <f t="shared" si="131"/>
        <v>889</v>
      </c>
      <c r="F890" s="99"/>
      <c r="K890" s="114">
        <f t="shared" si="138"/>
        <v>43.314718273572765</v>
      </c>
      <c r="L890" s="115">
        <f t="shared" si="139"/>
        <v>43.363718273572765</v>
      </c>
      <c r="M890" s="98">
        <f t="shared" si="132"/>
        <v>43.314218273572763</v>
      </c>
      <c r="N890" s="116">
        <f t="shared" si="133"/>
        <v>43.364218273572767</v>
      </c>
      <c r="O890" s="117">
        <f t="shared" si="134"/>
        <v>43.339218273572769</v>
      </c>
      <c r="P890" s="98">
        <f t="shared" si="135"/>
        <v>0</v>
      </c>
      <c r="Q890" s="118">
        <f t="shared" si="136"/>
        <v>0</v>
      </c>
      <c r="R890" s="98">
        <f t="shared" si="140"/>
        <v>8</v>
      </c>
      <c r="S890" s="119">
        <f t="shared" si="137"/>
        <v>8</v>
      </c>
    </row>
    <row r="891" spans="1:19">
      <c r="A891" s="119"/>
      <c r="E891" s="98">
        <f t="shared" si="131"/>
        <v>890</v>
      </c>
      <c r="F891" s="99"/>
      <c r="K891" s="114">
        <f t="shared" si="138"/>
        <v>43.364718273572763</v>
      </c>
      <c r="L891" s="115">
        <f t="shared" si="139"/>
        <v>43.413718273572762</v>
      </c>
      <c r="M891" s="98">
        <f t="shared" si="132"/>
        <v>43.36421827357276</v>
      </c>
      <c r="N891" s="116">
        <f t="shared" si="133"/>
        <v>43.414218273572764</v>
      </c>
      <c r="O891" s="117">
        <f t="shared" si="134"/>
        <v>43.389218273572766</v>
      </c>
      <c r="P891" s="98">
        <f t="shared" si="135"/>
        <v>0</v>
      </c>
      <c r="Q891" s="118">
        <f t="shared" si="136"/>
        <v>0</v>
      </c>
      <c r="R891" s="98">
        <f t="shared" si="140"/>
        <v>8</v>
      </c>
      <c r="S891" s="119">
        <f t="shared" si="137"/>
        <v>8</v>
      </c>
    </row>
    <row r="892" spans="1:19">
      <c r="A892" s="119"/>
      <c r="E892" s="98">
        <f t="shared" si="131"/>
        <v>891</v>
      </c>
      <c r="F892" s="99"/>
      <c r="K892" s="114">
        <f t="shared" si="138"/>
        <v>43.41471827357276</v>
      </c>
      <c r="L892" s="115">
        <f t="shared" si="139"/>
        <v>43.463718273572759</v>
      </c>
      <c r="M892" s="98">
        <f t="shared" si="132"/>
        <v>43.414218273572757</v>
      </c>
      <c r="N892" s="116">
        <f t="shared" si="133"/>
        <v>43.464218273572762</v>
      </c>
      <c r="O892" s="117">
        <f t="shared" si="134"/>
        <v>43.439218273572763</v>
      </c>
      <c r="P892" s="98">
        <f t="shared" si="135"/>
        <v>0</v>
      </c>
      <c r="Q892" s="118">
        <f t="shared" si="136"/>
        <v>0</v>
      </c>
      <c r="R892" s="98">
        <f t="shared" si="140"/>
        <v>8</v>
      </c>
      <c r="S892" s="119">
        <f t="shared" si="137"/>
        <v>8</v>
      </c>
    </row>
    <row r="893" spans="1:19">
      <c r="A893" s="119"/>
      <c r="E893" s="98">
        <f t="shared" si="131"/>
        <v>892</v>
      </c>
      <c r="F893" s="99"/>
      <c r="K893" s="114">
        <f t="shared" si="138"/>
        <v>43.464718273572757</v>
      </c>
      <c r="L893" s="115">
        <f t="shared" si="139"/>
        <v>43.513718273572756</v>
      </c>
      <c r="M893" s="98">
        <f t="shared" si="132"/>
        <v>43.464218273572754</v>
      </c>
      <c r="N893" s="116">
        <f t="shared" si="133"/>
        <v>43.514218273572759</v>
      </c>
      <c r="O893" s="117">
        <f t="shared" si="134"/>
        <v>43.48921827357276</v>
      </c>
      <c r="P893" s="98">
        <f t="shared" si="135"/>
        <v>0</v>
      </c>
      <c r="Q893" s="118">
        <f t="shared" si="136"/>
        <v>0</v>
      </c>
      <c r="R893" s="98">
        <f t="shared" si="140"/>
        <v>8</v>
      </c>
      <c r="S893" s="119">
        <f t="shared" si="137"/>
        <v>8</v>
      </c>
    </row>
    <row r="894" spans="1:19">
      <c r="A894" s="119"/>
      <c r="E894" s="98">
        <f t="shared" si="131"/>
        <v>893</v>
      </c>
      <c r="F894" s="99"/>
      <c r="K894" s="114">
        <f t="shared" si="138"/>
        <v>43.514718273572754</v>
      </c>
      <c r="L894" s="115">
        <f t="shared" si="139"/>
        <v>43.563718273572754</v>
      </c>
      <c r="M894" s="98">
        <f t="shared" si="132"/>
        <v>43.514218273572752</v>
      </c>
      <c r="N894" s="116">
        <f t="shared" si="133"/>
        <v>43.564218273572756</v>
      </c>
      <c r="O894" s="117">
        <f t="shared" si="134"/>
        <v>43.539218273572757</v>
      </c>
      <c r="P894" s="98">
        <f t="shared" si="135"/>
        <v>0</v>
      </c>
      <c r="Q894" s="118">
        <f t="shared" si="136"/>
        <v>0</v>
      </c>
      <c r="R894" s="98">
        <f t="shared" si="140"/>
        <v>8</v>
      </c>
      <c r="S894" s="119">
        <f t="shared" si="137"/>
        <v>8</v>
      </c>
    </row>
    <row r="895" spans="1:19">
      <c r="A895" s="119"/>
      <c r="E895" s="98">
        <f t="shared" si="131"/>
        <v>894</v>
      </c>
      <c r="F895" s="99"/>
      <c r="K895" s="114">
        <f t="shared" si="138"/>
        <v>43.564718273572751</v>
      </c>
      <c r="L895" s="115">
        <f t="shared" si="139"/>
        <v>43.613718273572751</v>
      </c>
      <c r="M895" s="98">
        <f t="shared" si="132"/>
        <v>43.564218273572749</v>
      </c>
      <c r="N895" s="116">
        <f t="shared" si="133"/>
        <v>43.614218273572753</v>
      </c>
      <c r="O895" s="117">
        <f t="shared" si="134"/>
        <v>43.589218273572754</v>
      </c>
      <c r="P895" s="98">
        <f t="shared" si="135"/>
        <v>0</v>
      </c>
      <c r="Q895" s="118">
        <f t="shared" si="136"/>
        <v>0</v>
      </c>
      <c r="R895" s="98">
        <f t="shared" si="140"/>
        <v>8</v>
      </c>
      <c r="S895" s="119">
        <f t="shared" si="137"/>
        <v>8</v>
      </c>
    </row>
    <row r="896" spans="1:19">
      <c r="A896" s="119"/>
      <c r="E896" s="98">
        <f t="shared" si="131"/>
        <v>895</v>
      </c>
      <c r="F896" s="99"/>
      <c r="K896" s="114">
        <f t="shared" si="138"/>
        <v>43.614718273572748</v>
      </c>
      <c r="L896" s="115">
        <f t="shared" si="139"/>
        <v>43.663718273572748</v>
      </c>
      <c r="M896" s="98">
        <f t="shared" si="132"/>
        <v>43.614218273572746</v>
      </c>
      <c r="N896" s="116">
        <f t="shared" si="133"/>
        <v>43.66421827357275</v>
      </c>
      <c r="O896" s="117">
        <f t="shared" si="134"/>
        <v>43.639218273572752</v>
      </c>
      <c r="P896" s="98">
        <f t="shared" si="135"/>
        <v>0</v>
      </c>
      <c r="Q896" s="118">
        <f t="shared" si="136"/>
        <v>0</v>
      </c>
      <c r="R896" s="98">
        <f t="shared" si="140"/>
        <v>8</v>
      </c>
      <c r="S896" s="119">
        <f t="shared" si="137"/>
        <v>8</v>
      </c>
    </row>
    <row r="897" spans="1:19">
      <c r="A897" s="119"/>
      <c r="E897" s="98">
        <f t="shared" si="131"/>
        <v>896</v>
      </c>
      <c r="F897" s="99"/>
      <c r="K897" s="114">
        <f t="shared" si="138"/>
        <v>43.664718273572745</v>
      </c>
      <c r="L897" s="115">
        <f t="shared" si="139"/>
        <v>43.713718273572745</v>
      </c>
      <c r="M897" s="98">
        <f t="shared" si="132"/>
        <v>43.664218273572743</v>
      </c>
      <c r="N897" s="116">
        <f t="shared" si="133"/>
        <v>43.714218273572747</v>
      </c>
      <c r="O897" s="117">
        <f t="shared" si="134"/>
        <v>43.689218273572749</v>
      </c>
      <c r="P897" s="98">
        <f t="shared" si="135"/>
        <v>0</v>
      </c>
      <c r="Q897" s="118">
        <f t="shared" si="136"/>
        <v>0</v>
      </c>
      <c r="R897" s="98">
        <f t="shared" si="140"/>
        <v>8</v>
      </c>
      <c r="S897" s="119">
        <f t="shared" si="137"/>
        <v>8</v>
      </c>
    </row>
    <row r="898" spans="1:19">
      <c r="A898" s="119"/>
      <c r="E898" s="98">
        <f t="shared" si="131"/>
        <v>897</v>
      </c>
      <c r="F898" s="99"/>
      <c r="K898" s="114">
        <f t="shared" si="138"/>
        <v>43.714718273572743</v>
      </c>
      <c r="L898" s="115">
        <f t="shared" si="139"/>
        <v>43.763718273572742</v>
      </c>
      <c r="M898" s="98">
        <f t="shared" si="132"/>
        <v>43.71421827357274</v>
      </c>
      <c r="N898" s="116">
        <f t="shared" si="133"/>
        <v>43.764218273572745</v>
      </c>
      <c r="O898" s="117">
        <f t="shared" si="134"/>
        <v>43.739218273572746</v>
      </c>
      <c r="P898" s="98">
        <f t="shared" si="135"/>
        <v>0</v>
      </c>
      <c r="Q898" s="118">
        <f t="shared" si="136"/>
        <v>0</v>
      </c>
      <c r="R898" s="98">
        <f t="shared" si="140"/>
        <v>8</v>
      </c>
      <c r="S898" s="119">
        <f t="shared" si="137"/>
        <v>8</v>
      </c>
    </row>
    <row r="899" spans="1:19">
      <c r="A899" s="119"/>
      <c r="E899" s="98">
        <f t="shared" si="131"/>
        <v>898</v>
      </c>
      <c r="F899" s="99"/>
      <c r="K899" s="114">
        <f t="shared" si="138"/>
        <v>43.76471827357274</v>
      </c>
      <c r="L899" s="115">
        <f t="shared" si="139"/>
        <v>43.813718273572739</v>
      </c>
      <c r="M899" s="98">
        <f t="shared" si="132"/>
        <v>43.764218273572737</v>
      </c>
      <c r="N899" s="116">
        <f t="shared" si="133"/>
        <v>43.814218273572742</v>
      </c>
      <c r="O899" s="117">
        <f t="shared" si="134"/>
        <v>43.789218273572743</v>
      </c>
      <c r="P899" s="98">
        <f t="shared" si="135"/>
        <v>0</v>
      </c>
      <c r="Q899" s="118">
        <f t="shared" si="136"/>
        <v>0</v>
      </c>
      <c r="R899" s="98">
        <f t="shared" si="140"/>
        <v>8</v>
      </c>
      <c r="S899" s="119">
        <f t="shared" si="137"/>
        <v>8</v>
      </c>
    </row>
    <row r="900" spans="1:19">
      <c r="A900" s="119"/>
      <c r="E900" s="98">
        <f t="shared" ref="E900:E963" si="141">E899+1</f>
        <v>899</v>
      </c>
      <c r="F900" s="99"/>
      <c r="K900" s="114">
        <f t="shared" si="138"/>
        <v>43.814718273572737</v>
      </c>
      <c r="L900" s="115">
        <f t="shared" si="139"/>
        <v>43.863718273572736</v>
      </c>
      <c r="M900" s="98">
        <f t="shared" si="132"/>
        <v>43.814218273572735</v>
      </c>
      <c r="N900" s="116">
        <f t="shared" si="133"/>
        <v>43.864218273572739</v>
      </c>
      <c r="O900" s="117">
        <f t="shared" si="134"/>
        <v>43.83921827357274</v>
      </c>
      <c r="P900" s="98">
        <f t="shared" si="135"/>
        <v>0</v>
      </c>
      <c r="Q900" s="118">
        <f t="shared" si="136"/>
        <v>0</v>
      </c>
      <c r="R900" s="98">
        <f t="shared" si="140"/>
        <v>8</v>
      </c>
      <c r="S900" s="119">
        <f t="shared" si="137"/>
        <v>8</v>
      </c>
    </row>
    <row r="901" spans="1:19">
      <c r="A901" s="119"/>
      <c r="E901" s="98">
        <f t="shared" si="141"/>
        <v>900</v>
      </c>
      <c r="F901" s="99"/>
      <c r="K901" s="114">
        <f t="shared" si="138"/>
        <v>43.864718273572734</v>
      </c>
      <c r="L901" s="115">
        <f t="shared" si="139"/>
        <v>43.913718273572734</v>
      </c>
      <c r="M901" s="98">
        <f t="shared" ref="M901:M964" si="142">K901-5*10^-(D$2+1)</f>
        <v>43.864218273572732</v>
      </c>
      <c r="N901" s="116">
        <f t="shared" ref="N901:N964" si="143">L901+5*10^-(D$2+1)</f>
        <v>43.914218273572736</v>
      </c>
      <c r="O901" s="117">
        <f t="shared" ref="O901:O964" si="144">AVERAGE(K901,L901)</f>
        <v>43.889218273572737</v>
      </c>
      <c r="P901" s="98">
        <f t="shared" ref="P901:P964" si="145">COUNTIFS(A$1:A$5000,"&gt;="&amp;M901,A$1:A$5000,"&lt;="&amp;N901)</f>
        <v>0</v>
      </c>
      <c r="Q901" s="118">
        <f t="shared" ref="Q901:Q964" si="146">P901/D$1</f>
        <v>0</v>
      </c>
      <c r="R901" s="98">
        <f t="shared" si="140"/>
        <v>8</v>
      </c>
      <c r="S901" s="119">
        <f t="shared" ref="S901:S964" si="147">COUNTIF(F$2:F$5000,"&lt;="&amp;M901)</f>
        <v>8</v>
      </c>
    </row>
    <row r="902" spans="1:19">
      <c r="A902" s="119"/>
      <c r="E902" s="98">
        <f t="shared" si="141"/>
        <v>901</v>
      </c>
      <c r="F902" s="99"/>
      <c r="K902" s="114">
        <f t="shared" ref="K902:K965" si="148">L901+10^(-$D$2)</f>
        <v>43.914718273572731</v>
      </c>
      <c r="L902" s="115">
        <f t="shared" ref="L902:L965" si="149">K902+$I$4-POWER(10,-$D$2)</f>
        <v>43.963718273572731</v>
      </c>
      <c r="M902" s="98">
        <f t="shared" si="142"/>
        <v>43.914218273572729</v>
      </c>
      <c r="N902" s="116">
        <f t="shared" si="143"/>
        <v>43.964218273572733</v>
      </c>
      <c r="O902" s="117">
        <f t="shared" si="144"/>
        <v>43.939218273572735</v>
      </c>
      <c r="P902" s="98">
        <f t="shared" si="145"/>
        <v>0</v>
      </c>
      <c r="Q902" s="118">
        <f t="shared" si="146"/>
        <v>0</v>
      </c>
      <c r="R902" s="98">
        <f t="shared" ref="R902:R965" si="150">+P902+R901</f>
        <v>8</v>
      </c>
      <c r="S902" s="119">
        <f t="shared" si="147"/>
        <v>8</v>
      </c>
    </row>
    <row r="903" spans="1:19">
      <c r="A903" s="119"/>
      <c r="E903" s="98">
        <f t="shared" si="141"/>
        <v>902</v>
      </c>
      <c r="F903" s="99"/>
      <c r="K903" s="114">
        <f t="shared" si="148"/>
        <v>43.964718273572728</v>
      </c>
      <c r="L903" s="115">
        <f t="shared" si="149"/>
        <v>44.013718273572728</v>
      </c>
      <c r="M903" s="98">
        <f t="shared" si="142"/>
        <v>43.964218273572726</v>
      </c>
      <c r="N903" s="116">
        <f t="shared" si="143"/>
        <v>44.01421827357273</v>
      </c>
      <c r="O903" s="117">
        <f t="shared" si="144"/>
        <v>43.989218273572732</v>
      </c>
      <c r="P903" s="98">
        <f t="shared" si="145"/>
        <v>0</v>
      </c>
      <c r="Q903" s="118">
        <f t="shared" si="146"/>
        <v>0</v>
      </c>
      <c r="R903" s="98">
        <f t="shared" si="150"/>
        <v>8</v>
      </c>
      <c r="S903" s="119">
        <f t="shared" si="147"/>
        <v>8</v>
      </c>
    </row>
    <row r="904" spans="1:19">
      <c r="A904" s="119"/>
      <c r="E904" s="98">
        <f t="shared" si="141"/>
        <v>903</v>
      </c>
      <c r="F904" s="99"/>
      <c r="K904" s="114">
        <f t="shared" si="148"/>
        <v>44.014718273572726</v>
      </c>
      <c r="L904" s="115">
        <f t="shared" si="149"/>
        <v>44.063718273572725</v>
      </c>
      <c r="M904" s="98">
        <f t="shared" si="142"/>
        <v>44.014218273572723</v>
      </c>
      <c r="N904" s="116">
        <f t="shared" si="143"/>
        <v>44.064218273572727</v>
      </c>
      <c r="O904" s="117">
        <f t="shared" si="144"/>
        <v>44.039218273572729</v>
      </c>
      <c r="P904" s="98">
        <f t="shared" si="145"/>
        <v>0</v>
      </c>
      <c r="Q904" s="118">
        <f t="shared" si="146"/>
        <v>0</v>
      </c>
      <c r="R904" s="98">
        <f t="shared" si="150"/>
        <v>8</v>
      </c>
      <c r="S904" s="119">
        <f t="shared" si="147"/>
        <v>8</v>
      </c>
    </row>
    <row r="905" spans="1:19">
      <c r="A905" s="119"/>
      <c r="E905" s="98">
        <f t="shared" si="141"/>
        <v>904</v>
      </c>
      <c r="F905" s="99"/>
      <c r="K905" s="114">
        <f t="shared" si="148"/>
        <v>44.064718273572723</v>
      </c>
      <c r="L905" s="115">
        <f t="shared" si="149"/>
        <v>44.113718273572722</v>
      </c>
      <c r="M905" s="98">
        <f t="shared" si="142"/>
        <v>44.06421827357272</v>
      </c>
      <c r="N905" s="116">
        <f t="shared" si="143"/>
        <v>44.114218273572725</v>
      </c>
      <c r="O905" s="117">
        <f t="shared" si="144"/>
        <v>44.089218273572726</v>
      </c>
      <c r="P905" s="98">
        <f t="shared" si="145"/>
        <v>0</v>
      </c>
      <c r="Q905" s="118">
        <f t="shared" si="146"/>
        <v>0</v>
      </c>
      <c r="R905" s="98">
        <f t="shared" si="150"/>
        <v>8</v>
      </c>
      <c r="S905" s="119">
        <f t="shared" si="147"/>
        <v>8</v>
      </c>
    </row>
    <row r="906" spans="1:19">
      <c r="A906" s="119"/>
      <c r="E906" s="98">
        <f t="shared" si="141"/>
        <v>905</v>
      </c>
      <c r="F906" s="99"/>
      <c r="K906" s="114">
        <f t="shared" si="148"/>
        <v>44.11471827357272</v>
      </c>
      <c r="L906" s="115">
        <f t="shared" si="149"/>
        <v>44.163718273572719</v>
      </c>
      <c r="M906" s="98">
        <f t="shared" si="142"/>
        <v>44.114218273572718</v>
      </c>
      <c r="N906" s="116">
        <f t="shared" si="143"/>
        <v>44.164218273572722</v>
      </c>
      <c r="O906" s="117">
        <f t="shared" si="144"/>
        <v>44.139218273572723</v>
      </c>
      <c r="P906" s="98">
        <f t="shared" si="145"/>
        <v>0</v>
      </c>
      <c r="Q906" s="118">
        <f t="shared" si="146"/>
        <v>0</v>
      </c>
      <c r="R906" s="98">
        <f t="shared" si="150"/>
        <v>8</v>
      </c>
      <c r="S906" s="119">
        <f t="shared" si="147"/>
        <v>8</v>
      </c>
    </row>
    <row r="907" spans="1:19">
      <c r="A907" s="119"/>
      <c r="E907" s="98">
        <f t="shared" si="141"/>
        <v>906</v>
      </c>
      <c r="F907" s="99"/>
      <c r="K907" s="114">
        <f t="shared" si="148"/>
        <v>44.164718273572717</v>
      </c>
      <c r="L907" s="115">
        <f t="shared" si="149"/>
        <v>44.213718273572717</v>
      </c>
      <c r="M907" s="98">
        <f t="shared" si="142"/>
        <v>44.164218273572715</v>
      </c>
      <c r="N907" s="116">
        <f t="shared" si="143"/>
        <v>44.214218273572719</v>
      </c>
      <c r="O907" s="117">
        <f t="shared" si="144"/>
        <v>44.18921827357272</v>
      </c>
      <c r="P907" s="98">
        <f t="shared" si="145"/>
        <v>0</v>
      </c>
      <c r="Q907" s="118">
        <f t="shared" si="146"/>
        <v>0</v>
      </c>
      <c r="R907" s="98">
        <f t="shared" si="150"/>
        <v>8</v>
      </c>
      <c r="S907" s="119">
        <f t="shared" si="147"/>
        <v>8</v>
      </c>
    </row>
    <row r="908" spans="1:19">
      <c r="A908" s="119"/>
      <c r="E908" s="98">
        <f t="shared" si="141"/>
        <v>907</v>
      </c>
      <c r="F908" s="99"/>
      <c r="K908" s="114">
        <f t="shared" si="148"/>
        <v>44.214718273572714</v>
      </c>
      <c r="L908" s="115">
        <f t="shared" si="149"/>
        <v>44.263718273572714</v>
      </c>
      <c r="M908" s="98">
        <f t="shared" si="142"/>
        <v>44.214218273572712</v>
      </c>
      <c r="N908" s="116">
        <f t="shared" si="143"/>
        <v>44.264218273572716</v>
      </c>
      <c r="O908" s="117">
        <f t="shared" si="144"/>
        <v>44.239218273572718</v>
      </c>
      <c r="P908" s="98">
        <f t="shared" si="145"/>
        <v>0</v>
      </c>
      <c r="Q908" s="118">
        <f t="shared" si="146"/>
        <v>0</v>
      </c>
      <c r="R908" s="98">
        <f t="shared" si="150"/>
        <v>8</v>
      </c>
      <c r="S908" s="119">
        <f t="shared" si="147"/>
        <v>8</v>
      </c>
    </row>
    <row r="909" spans="1:19">
      <c r="A909" s="119"/>
      <c r="E909" s="98">
        <f t="shared" si="141"/>
        <v>908</v>
      </c>
      <c r="F909" s="99"/>
      <c r="K909" s="114">
        <f t="shared" si="148"/>
        <v>44.264718273572711</v>
      </c>
      <c r="L909" s="115">
        <f t="shared" si="149"/>
        <v>44.313718273572711</v>
      </c>
      <c r="M909" s="98">
        <f t="shared" si="142"/>
        <v>44.264218273572709</v>
      </c>
      <c r="N909" s="116">
        <f t="shared" si="143"/>
        <v>44.314218273572713</v>
      </c>
      <c r="O909" s="117">
        <f t="shared" si="144"/>
        <v>44.289218273572715</v>
      </c>
      <c r="P909" s="98">
        <f t="shared" si="145"/>
        <v>0</v>
      </c>
      <c r="Q909" s="118">
        <f t="shared" si="146"/>
        <v>0</v>
      </c>
      <c r="R909" s="98">
        <f t="shared" si="150"/>
        <v>8</v>
      </c>
      <c r="S909" s="119">
        <f t="shared" si="147"/>
        <v>8</v>
      </c>
    </row>
    <row r="910" spans="1:19">
      <c r="A910" s="119"/>
      <c r="E910" s="98">
        <f t="shared" si="141"/>
        <v>909</v>
      </c>
      <c r="F910" s="99"/>
      <c r="K910" s="114">
        <f t="shared" si="148"/>
        <v>44.314718273572709</v>
      </c>
      <c r="L910" s="115">
        <f t="shared" si="149"/>
        <v>44.363718273572708</v>
      </c>
      <c r="M910" s="98">
        <f t="shared" si="142"/>
        <v>44.314218273572706</v>
      </c>
      <c r="N910" s="116">
        <f t="shared" si="143"/>
        <v>44.36421827357271</v>
      </c>
      <c r="O910" s="117">
        <f t="shared" si="144"/>
        <v>44.339218273572712</v>
      </c>
      <c r="P910" s="98">
        <f t="shared" si="145"/>
        <v>0</v>
      </c>
      <c r="Q910" s="118">
        <f t="shared" si="146"/>
        <v>0</v>
      </c>
      <c r="R910" s="98">
        <f t="shared" si="150"/>
        <v>8</v>
      </c>
      <c r="S910" s="119">
        <f t="shared" si="147"/>
        <v>8</v>
      </c>
    </row>
    <row r="911" spans="1:19">
      <c r="A911" s="119"/>
      <c r="E911" s="98">
        <f t="shared" si="141"/>
        <v>910</v>
      </c>
      <c r="F911" s="99"/>
      <c r="K911" s="114">
        <f t="shared" si="148"/>
        <v>44.364718273572706</v>
      </c>
      <c r="L911" s="115">
        <f t="shared" si="149"/>
        <v>44.413718273572705</v>
      </c>
      <c r="M911" s="98">
        <f t="shared" si="142"/>
        <v>44.364218273572703</v>
      </c>
      <c r="N911" s="116">
        <f t="shared" si="143"/>
        <v>44.414218273572708</v>
      </c>
      <c r="O911" s="117">
        <f t="shared" si="144"/>
        <v>44.389218273572709</v>
      </c>
      <c r="P911" s="98">
        <f t="shared" si="145"/>
        <v>0</v>
      </c>
      <c r="Q911" s="118">
        <f t="shared" si="146"/>
        <v>0</v>
      </c>
      <c r="R911" s="98">
        <f t="shared" si="150"/>
        <v>8</v>
      </c>
      <c r="S911" s="119">
        <f t="shared" si="147"/>
        <v>8</v>
      </c>
    </row>
    <row r="912" spans="1:19">
      <c r="A912" s="119"/>
      <c r="E912" s="98">
        <f t="shared" si="141"/>
        <v>911</v>
      </c>
      <c r="F912" s="99"/>
      <c r="K912" s="114">
        <f t="shared" si="148"/>
        <v>44.414718273572703</v>
      </c>
      <c r="L912" s="115">
        <f t="shared" si="149"/>
        <v>44.463718273572702</v>
      </c>
      <c r="M912" s="98">
        <f t="shared" si="142"/>
        <v>44.4142182735727</v>
      </c>
      <c r="N912" s="116">
        <f t="shared" si="143"/>
        <v>44.464218273572705</v>
      </c>
      <c r="O912" s="117">
        <f t="shared" si="144"/>
        <v>44.439218273572706</v>
      </c>
      <c r="P912" s="98">
        <f t="shared" si="145"/>
        <v>0</v>
      </c>
      <c r="Q912" s="118">
        <f t="shared" si="146"/>
        <v>0</v>
      </c>
      <c r="R912" s="98">
        <f t="shared" si="150"/>
        <v>8</v>
      </c>
      <c r="S912" s="119">
        <f t="shared" si="147"/>
        <v>8</v>
      </c>
    </row>
    <row r="913" spans="1:19">
      <c r="A913" s="119"/>
      <c r="E913" s="98">
        <f t="shared" si="141"/>
        <v>912</v>
      </c>
      <c r="F913" s="99"/>
      <c r="K913" s="114">
        <f t="shared" si="148"/>
        <v>44.4647182735727</v>
      </c>
      <c r="L913" s="115">
        <f t="shared" si="149"/>
        <v>44.5137182735727</v>
      </c>
      <c r="M913" s="98">
        <f t="shared" si="142"/>
        <v>44.464218273572698</v>
      </c>
      <c r="N913" s="116">
        <f t="shared" si="143"/>
        <v>44.514218273572702</v>
      </c>
      <c r="O913" s="117">
        <f t="shared" si="144"/>
        <v>44.489218273572703</v>
      </c>
      <c r="P913" s="98">
        <f t="shared" si="145"/>
        <v>0</v>
      </c>
      <c r="Q913" s="118">
        <f t="shared" si="146"/>
        <v>0</v>
      </c>
      <c r="R913" s="98">
        <f t="shared" si="150"/>
        <v>8</v>
      </c>
      <c r="S913" s="119">
        <f t="shared" si="147"/>
        <v>8</v>
      </c>
    </row>
    <row r="914" spans="1:19">
      <c r="A914" s="119"/>
      <c r="E914" s="98">
        <f t="shared" si="141"/>
        <v>913</v>
      </c>
      <c r="F914" s="99"/>
      <c r="K914" s="114">
        <f t="shared" si="148"/>
        <v>44.514718273572697</v>
      </c>
      <c r="L914" s="115">
        <f t="shared" si="149"/>
        <v>44.563718273572697</v>
      </c>
      <c r="M914" s="98">
        <f t="shared" si="142"/>
        <v>44.514218273572695</v>
      </c>
      <c r="N914" s="116">
        <f t="shared" si="143"/>
        <v>44.564218273572699</v>
      </c>
      <c r="O914" s="117">
        <f t="shared" si="144"/>
        <v>44.5392182735727</v>
      </c>
      <c r="P914" s="98">
        <f t="shared" si="145"/>
        <v>0</v>
      </c>
      <c r="Q914" s="118">
        <f t="shared" si="146"/>
        <v>0</v>
      </c>
      <c r="R914" s="98">
        <f t="shared" si="150"/>
        <v>8</v>
      </c>
      <c r="S914" s="119">
        <f t="shared" si="147"/>
        <v>8</v>
      </c>
    </row>
    <row r="915" spans="1:19">
      <c r="A915" s="119"/>
      <c r="E915" s="98">
        <f t="shared" si="141"/>
        <v>914</v>
      </c>
      <c r="F915" s="99"/>
      <c r="K915" s="114">
        <f t="shared" si="148"/>
        <v>44.564718273572694</v>
      </c>
      <c r="L915" s="115">
        <f t="shared" si="149"/>
        <v>44.613718273572694</v>
      </c>
      <c r="M915" s="98">
        <f t="shared" si="142"/>
        <v>44.564218273572692</v>
      </c>
      <c r="N915" s="116">
        <f t="shared" si="143"/>
        <v>44.614218273572696</v>
      </c>
      <c r="O915" s="117">
        <f t="shared" si="144"/>
        <v>44.589218273572698</v>
      </c>
      <c r="P915" s="98">
        <f t="shared" si="145"/>
        <v>0</v>
      </c>
      <c r="Q915" s="118">
        <f t="shared" si="146"/>
        <v>0</v>
      </c>
      <c r="R915" s="98">
        <f t="shared" si="150"/>
        <v>8</v>
      </c>
      <c r="S915" s="119">
        <f t="shared" si="147"/>
        <v>8</v>
      </c>
    </row>
    <row r="916" spans="1:19">
      <c r="A916" s="119"/>
      <c r="E916" s="98">
        <f t="shared" si="141"/>
        <v>915</v>
      </c>
      <c r="F916" s="99"/>
      <c r="K916" s="114">
        <f t="shared" si="148"/>
        <v>44.614718273572691</v>
      </c>
      <c r="L916" s="115">
        <f t="shared" si="149"/>
        <v>44.663718273572691</v>
      </c>
      <c r="M916" s="98">
        <f t="shared" si="142"/>
        <v>44.614218273572689</v>
      </c>
      <c r="N916" s="116">
        <f t="shared" si="143"/>
        <v>44.664218273572693</v>
      </c>
      <c r="O916" s="117">
        <f t="shared" si="144"/>
        <v>44.639218273572695</v>
      </c>
      <c r="P916" s="98">
        <f t="shared" si="145"/>
        <v>0</v>
      </c>
      <c r="Q916" s="118">
        <f t="shared" si="146"/>
        <v>0</v>
      </c>
      <c r="R916" s="98">
        <f t="shared" si="150"/>
        <v>8</v>
      </c>
      <c r="S916" s="119">
        <f t="shared" si="147"/>
        <v>8</v>
      </c>
    </row>
    <row r="917" spans="1:19">
      <c r="A917" s="119"/>
      <c r="E917" s="98">
        <f t="shared" si="141"/>
        <v>916</v>
      </c>
      <c r="F917" s="99"/>
      <c r="K917" s="114">
        <f t="shared" si="148"/>
        <v>44.664718273572689</v>
      </c>
      <c r="L917" s="115">
        <f t="shared" si="149"/>
        <v>44.713718273572688</v>
      </c>
      <c r="M917" s="98">
        <f t="shared" si="142"/>
        <v>44.664218273572686</v>
      </c>
      <c r="N917" s="116">
        <f t="shared" si="143"/>
        <v>44.714218273572691</v>
      </c>
      <c r="O917" s="117">
        <f t="shared" si="144"/>
        <v>44.689218273572692</v>
      </c>
      <c r="P917" s="98">
        <f t="shared" si="145"/>
        <v>0</v>
      </c>
      <c r="Q917" s="118">
        <f t="shared" si="146"/>
        <v>0</v>
      </c>
      <c r="R917" s="98">
        <f t="shared" si="150"/>
        <v>8</v>
      </c>
      <c r="S917" s="119">
        <f t="shared" si="147"/>
        <v>8</v>
      </c>
    </row>
    <row r="918" spans="1:19">
      <c r="A918" s="119"/>
      <c r="E918" s="98">
        <f t="shared" si="141"/>
        <v>917</v>
      </c>
      <c r="F918" s="99"/>
      <c r="K918" s="114">
        <f t="shared" si="148"/>
        <v>44.714718273572686</v>
      </c>
      <c r="L918" s="115">
        <f t="shared" si="149"/>
        <v>44.763718273572685</v>
      </c>
      <c r="M918" s="98">
        <f t="shared" si="142"/>
        <v>44.714218273572683</v>
      </c>
      <c r="N918" s="116">
        <f t="shared" si="143"/>
        <v>44.764218273572688</v>
      </c>
      <c r="O918" s="117">
        <f t="shared" si="144"/>
        <v>44.739218273572689</v>
      </c>
      <c r="P918" s="98">
        <f t="shared" si="145"/>
        <v>0</v>
      </c>
      <c r="Q918" s="118">
        <f t="shared" si="146"/>
        <v>0</v>
      </c>
      <c r="R918" s="98">
        <f t="shared" si="150"/>
        <v>8</v>
      </c>
      <c r="S918" s="119">
        <f t="shared" si="147"/>
        <v>8</v>
      </c>
    </row>
    <row r="919" spans="1:19">
      <c r="A919" s="119"/>
      <c r="E919" s="98">
        <f t="shared" si="141"/>
        <v>918</v>
      </c>
      <c r="F919" s="99"/>
      <c r="K919" s="114">
        <f t="shared" si="148"/>
        <v>44.764718273572683</v>
      </c>
      <c r="L919" s="115">
        <f t="shared" si="149"/>
        <v>44.813718273572682</v>
      </c>
      <c r="M919" s="98">
        <f t="shared" si="142"/>
        <v>44.764218273572681</v>
      </c>
      <c r="N919" s="116">
        <f t="shared" si="143"/>
        <v>44.814218273572685</v>
      </c>
      <c r="O919" s="117">
        <f t="shared" si="144"/>
        <v>44.789218273572686</v>
      </c>
      <c r="P919" s="98">
        <f t="shared" si="145"/>
        <v>0</v>
      </c>
      <c r="Q919" s="118">
        <f t="shared" si="146"/>
        <v>0</v>
      </c>
      <c r="R919" s="98">
        <f t="shared" si="150"/>
        <v>8</v>
      </c>
      <c r="S919" s="119">
        <f t="shared" si="147"/>
        <v>8</v>
      </c>
    </row>
    <row r="920" spans="1:19">
      <c r="A920" s="119"/>
      <c r="E920" s="98">
        <f t="shared" si="141"/>
        <v>919</v>
      </c>
      <c r="F920" s="99"/>
      <c r="K920" s="114">
        <f t="shared" si="148"/>
        <v>44.81471827357268</v>
      </c>
      <c r="L920" s="115">
        <f t="shared" si="149"/>
        <v>44.86371827357268</v>
      </c>
      <c r="M920" s="98">
        <f t="shared" si="142"/>
        <v>44.814218273572678</v>
      </c>
      <c r="N920" s="116">
        <f t="shared" si="143"/>
        <v>44.864218273572682</v>
      </c>
      <c r="O920" s="117">
        <f t="shared" si="144"/>
        <v>44.839218273572683</v>
      </c>
      <c r="P920" s="98">
        <f t="shared" si="145"/>
        <v>0</v>
      </c>
      <c r="Q920" s="118">
        <f t="shared" si="146"/>
        <v>0</v>
      </c>
      <c r="R920" s="98">
        <f t="shared" si="150"/>
        <v>8</v>
      </c>
      <c r="S920" s="119">
        <f t="shared" si="147"/>
        <v>8</v>
      </c>
    </row>
    <row r="921" spans="1:19">
      <c r="A921" s="119"/>
      <c r="E921" s="98">
        <f t="shared" si="141"/>
        <v>920</v>
      </c>
      <c r="F921" s="99"/>
      <c r="K921" s="114">
        <f t="shared" si="148"/>
        <v>44.864718273572677</v>
      </c>
      <c r="L921" s="115">
        <f t="shared" si="149"/>
        <v>44.913718273572677</v>
      </c>
      <c r="M921" s="98">
        <f t="shared" si="142"/>
        <v>44.864218273572675</v>
      </c>
      <c r="N921" s="116">
        <f t="shared" si="143"/>
        <v>44.914218273572679</v>
      </c>
      <c r="O921" s="117">
        <f t="shared" si="144"/>
        <v>44.889218273572681</v>
      </c>
      <c r="P921" s="98">
        <f t="shared" si="145"/>
        <v>0</v>
      </c>
      <c r="Q921" s="118">
        <f t="shared" si="146"/>
        <v>0</v>
      </c>
      <c r="R921" s="98">
        <f t="shared" si="150"/>
        <v>8</v>
      </c>
      <c r="S921" s="119">
        <f t="shared" si="147"/>
        <v>8</v>
      </c>
    </row>
    <row r="922" spans="1:19">
      <c r="A922" s="119"/>
      <c r="E922" s="98">
        <f t="shared" si="141"/>
        <v>921</v>
      </c>
      <c r="F922" s="99"/>
      <c r="K922" s="114">
        <f t="shared" si="148"/>
        <v>44.914718273572674</v>
      </c>
      <c r="L922" s="115">
        <f t="shared" si="149"/>
        <v>44.963718273572674</v>
      </c>
      <c r="M922" s="98">
        <f t="shared" si="142"/>
        <v>44.914218273572672</v>
      </c>
      <c r="N922" s="116">
        <f t="shared" si="143"/>
        <v>44.964218273572676</v>
      </c>
      <c r="O922" s="117">
        <f t="shared" si="144"/>
        <v>44.939218273572678</v>
      </c>
      <c r="P922" s="98">
        <f t="shared" si="145"/>
        <v>0</v>
      </c>
      <c r="Q922" s="118">
        <f t="shared" si="146"/>
        <v>0</v>
      </c>
      <c r="R922" s="98">
        <f t="shared" si="150"/>
        <v>8</v>
      </c>
      <c r="S922" s="119">
        <f t="shared" si="147"/>
        <v>8</v>
      </c>
    </row>
    <row r="923" spans="1:19">
      <c r="A923" s="119"/>
      <c r="E923" s="98">
        <f t="shared" si="141"/>
        <v>922</v>
      </c>
      <c r="F923" s="99"/>
      <c r="K923" s="114">
        <f t="shared" si="148"/>
        <v>44.964718273572672</v>
      </c>
      <c r="L923" s="115">
        <f t="shared" si="149"/>
        <v>45.013718273572671</v>
      </c>
      <c r="M923" s="98">
        <f t="shared" si="142"/>
        <v>44.964218273572669</v>
      </c>
      <c r="N923" s="116">
        <f t="shared" si="143"/>
        <v>45.014218273572673</v>
      </c>
      <c r="O923" s="117">
        <f t="shared" si="144"/>
        <v>44.989218273572675</v>
      </c>
      <c r="P923" s="98">
        <f t="shared" si="145"/>
        <v>0</v>
      </c>
      <c r="Q923" s="118">
        <f t="shared" si="146"/>
        <v>0</v>
      </c>
      <c r="R923" s="98">
        <f t="shared" si="150"/>
        <v>8</v>
      </c>
      <c r="S923" s="119">
        <f t="shared" si="147"/>
        <v>8</v>
      </c>
    </row>
    <row r="924" spans="1:19">
      <c r="A924" s="119"/>
      <c r="E924" s="98">
        <f t="shared" si="141"/>
        <v>923</v>
      </c>
      <c r="F924" s="99"/>
      <c r="K924" s="114">
        <f t="shared" si="148"/>
        <v>45.014718273572669</v>
      </c>
      <c r="L924" s="115">
        <f t="shared" si="149"/>
        <v>45.063718273572668</v>
      </c>
      <c r="M924" s="98">
        <f t="shared" si="142"/>
        <v>45.014218273572666</v>
      </c>
      <c r="N924" s="116">
        <f t="shared" si="143"/>
        <v>45.064218273572671</v>
      </c>
      <c r="O924" s="117">
        <f t="shared" si="144"/>
        <v>45.039218273572672</v>
      </c>
      <c r="P924" s="98">
        <f t="shared" si="145"/>
        <v>0</v>
      </c>
      <c r="Q924" s="118">
        <f t="shared" si="146"/>
        <v>0</v>
      </c>
      <c r="R924" s="98">
        <f t="shared" si="150"/>
        <v>8</v>
      </c>
      <c r="S924" s="119">
        <f t="shared" si="147"/>
        <v>8</v>
      </c>
    </row>
    <row r="925" spans="1:19">
      <c r="A925" s="119"/>
      <c r="E925" s="98">
        <f t="shared" si="141"/>
        <v>924</v>
      </c>
      <c r="F925" s="99"/>
      <c r="K925" s="114">
        <f t="shared" si="148"/>
        <v>45.064718273572666</v>
      </c>
      <c r="L925" s="115">
        <f t="shared" si="149"/>
        <v>45.113718273572665</v>
      </c>
      <c r="M925" s="98">
        <f t="shared" si="142"/>
        <v>45.064218273572664</v>
      </c>
      <c r="N925" s="116">
        <f t="shared" si="143"/>
        <v>45.114218273572668</v>
      </c>
      <c r="O925" s="117">
        <f t="shared" si="144"/>
        <v>45.089218273572669</v>
      </c>
      <c r="P925" s="98">
        <f t="shared" si="145"/>
        <v>0</v>
      </c>
      <c r="Q925" s="118">
        <f t="shared" si="146"/>
        <v>0</v>
      </c>
      <c r="R925" s="98">
        <f t="shared" si="150"/>
        <v>8</v>
      </c>
      <c r="S925" s="119">
        <f t="shared" si="147"/>
        <v>8</v>
      </c>
    </row>
    <row r="926" spans="1:19">
      <c r="A926" s="119"/>
      <c r="E926" s="98">
        <f t="shared" si="141"/>
        <v>925</v>
      </c>
      <c r="F926" s="99"/>
      <c r="K926" s="114">
        <f t="shared" si="148"/>
        <v>45.114718273572663</v>
      </c>
      <c r="L926" s="115">
        <f t="shared" si="149"/>
        <v>45.163718273572663</v>
      </c>
      <c r="M926" s="98">
        <f t="shared" si="142"/>
        <v>45.114218273572661</v>
      </c>
      <c r="N926" s="116">
        <f t="shared" si="143"/>
        <v>45.164218273572665</v>
      </c>
      <c r="O926" s="117">
        <f t="shared" si="144"/>
        <v>45.139218273572666</v>
      </c>
      <c r="P926" s="98">
        <f t="shared" si="145"/>
        <v>0</v>
      </c>
      <c r="Q926" s="118">
        <f t="shared" si="146"/>
        <v>0</v>
      </c>
      <c r="R926" s="98">
        <f t="shared" si="150"/>
        <v>8</v>
      </c>
      <c r="S926" s="119">
        <f t="shared" si="147"/>
        <v>8</v>
      </c>
    </row>
    <row r="927" spans="1:19">
      <c r="A927" s="119"/>
      <c r="E927" s="98">
        <f t="shared" si="141"/>
        <v>926</v>
      </c>
      <c r="F927" s="99"/>
      <c r="K927" s="114">
        <f t="shared" si="148"/>
        <v>45.16471827357266</v>
      </c>
      <c r="L927" s="115">
        <f t="shared" si="149"/>
        <v>45.21371827357266</v>
      </c>
      <c r="M927" s="98">
        <f t="shared" si="142"/>
        <v>45.164218273572658</v>
      </c>
      <c r="N927" s="116">
        <f t="shared" si="143"/>
        <v>45.214218273572662</v>
      </c>
      <c r="O927" s="117">
        <f t="shared" si="144"/>
        <v>45.189218273572664</v>
      </c>
      <c r="P927" s="98">
        <f t="shared" si="145"/>
        <v>0</v>
      </c>
      <c r="Q927" s="118">
        <f t="shared" si="146"/>
        <v>0</v>
      </c>
      <c r="R927" s="98">
        <f t="shared" si="150"/>
        <v>8</v>
      </c>
      <c r="S927" s="119">
        <f t="shared" si="147"/>
        <v>8</v>
      </c>
    </row>
    <row r="928" spans="1:19">
      <c r="A928" s="119"/>
      <c r="E928" s="98">
        <f t="shared" si="141"/>
        <v>927</v>
      </c>
      <c r="F928" s="99"/>
      <c r="K928" s="114">
        <f t="shared" si="148"/>
        <v>45.214718273572657</v>
      </c>
      <c r="L928" s="115">
        <f t="shared" si="149"/>
        <v>45.263718273572657</v>
      </c>
      <c r="M928" s="98">
        <f t="shared" si="142"/>
        <v>45.214218273572655</v>
      </c>
      <c r="N928" s="116">
        <f t="shared" si="143"/>
        <v>45.264218273572659</v>
      </c>
      <c r="O928" s="117">
        <f t="shared" si="144"/>
        <v>45.239218273572661</v>
      </c>
      <c r="P928" s="98">
        <f t="shared" si="145"/>
        <v>0</v>
      </c>
      <c r="Q928" s="118">
        <f t="shared" si="146"/>
        <v>0</v>
      </c>
      <c r="R928" s="98">
        <f t="shared" si="150"/>
        <v>8</v>
      </c>
      <c r="S928" s="119">
        <f t="shared" si="147"/>
        <v>8</v>
      </c>
    </row>
    <row r="929" spans="1:19">
      <c r="A929" s="119"/>
      <c r="E929" s="98">
        <f t="shared" si="141"/>
        <v>928</v>
      </c>
      <c r="F929" s="99"/>
      <c r="K929" s="114">
        <f t="shared" si="148"/>
        <v>45.264718273572655</v>
      </c>
      <c r="L929" s="115">
        <f t="shared" si="149"/>
        <v>45.313718273572654</v>
      </c>
      <c r="M929" s="98">
        <f t="shared" si="142"/>
        <v>45.264218273572652</v>
      </c>
      <c r="N929" s="116">
        <f t="shared" si="143"/>
        <v>45.314218273572656</v>
      </c>
      <c r="O929" s="117">
        <f t="shared" si="144"/>
        <v>45.289218273572658</v>
      </c>
      <c r="P929" s="98">
        <f t="shared" si="145"/>
        <v>0</v>
      </c>
      <c r="Q929" s="118">
        <f t="shared" si="146"/>
        <v>0</v>
      </c>
      <c r="R929" s="98">
        <f t="shared" si="150"/>
        <v>8</v>
      </c>
      <c r="S929" s="119">
        <f t="shared" si="147"/>
        <v>8</v>
      </c>
    </row>
    <row r="930" spans="1:19">
      <c r="A930" s="119"/>
      <c r="E930" s="98">
        <f t="shared" si="141"/>
        <v>929</v>
      </c>
      <c r="F930" s="99"/>
      <c r="K930" s="114">
        <f t="shared" si="148"/>
        <v>45.314718273572652</v>
      </c>
      <c r="L930" s="115">
        <f t="shared" si="149"/>
        <v>45.363718273572651</v>
      </c>
      <c r="M930" s="98">
        <f t="shared" si="142"/>
        <v>45.314218273572649</v>
      </c>
      <c r="N930" s="116">
        <f t="shared" si="143"/>
        <v>45.364218273572654</v>
      </c>
      <c r="O930" s="117">
        <f t="shared" si="144"/>
        <v>45.339218273572655</v>
      </c>
      <c r="P930" s="98">
        <f t="shared" si="145"/>
        <v>0</v>
      </c>
      <c r="Q930" s="118">
        <f t="shared" si="146"/>
        <v>0</v>
      </c>
      <c r="R930" s="98">
        <f t="shared" si="150"/>
        <v>8</v>
      </c>
      <c r="S930" s="119">
        <f t="shared" si="147"/>
        <v>8</v>
      </c>
    </row>
    <row r="931" spans="1:19">
      <c r="A931" s="119"/>
      <c r="E931" s="98">
        <f t="shared" si="141"/>
        <v>930</v>
      </c>
      <c r="F931" s="99"/>
      <c r="K931" s="114">
        <f t="shared" si="148"/>
        <v>45.364718273572649</v>
      </c>
      <c r="L931" s="115">
        <f t="shared" si="149"/>
        <v>45.413718273572648</v>
      </c>
      <c r="M931" s="98">
        <f t="shared" si="142"/>
        <v>45.364218273572646</v>
      </c>
      <c r="N931" s="116">
        <f t="shared" si="143"/>
        <v>45.414218273572651</v>
      </c>
      <c r="O931" s="117">
        <f t="shared" si="144"/>
        <v>45.389218273572652</v>
      </c>
      <c r="P931" s="98">
        <f t="shared" si="145"/>
        <v>0</v>
      </c>
      <c r="Q931" s="118">
        <f t="shared" si="146"/>
        <v>0</v>
      </c>
      <c r="R931" s="98">
        <f t="shared" si="150"/>
        <v>8</v>
      </c>
      <c r="S931" s="119">
        <f t="shared" si="147"/>
        <v>8</v>
      </c>
    </row>
    <row r="932" spans="1:19">
      <c r="A932" s="119"/>
      <c r="E932" s="98">
        <f t="shared" si="141"/>
        <v>931</v>
      </c>
      <c r="F932" s="99"/>
      <c r="K932" s="114">
        <f t="shared" si="148"/>
        <v>45.414718273572646</v>
      </c>
      <c r="L932" s="115">
        <f t="shared" si="149"/>
        <v>45.463718273572646</v>
      </c>
      <c r="M932" s="98">
        <f t="shared" si="142"/>
        <v>45.414218273572644</v>
      </c>
      <c r="N932" s="116">
        <f t="shared" si="143"/>
        <v>45.464218273572648</v>
      </c>
      <c r="O932" s="117">
        <f t="shared" si="144"/>
        <v>45.439218273572649</v>
      </c>
      <c r="P932" s="98">
        <f t="shared" si="145"/>
        <v>0</v>
      </c>
      <c r="Q932" s="118">
        <f t="shared" si="146"/>
        <v>0</v>
      </c>
      <c r="R932" s="98">
        <f t="shared" si="150"/>
        <v>8</v>
      </c>
      <c r="S932" s="119">
        <f t="shared" si="147"/>
        <v>8</v>
      </c>
    </row>
    <row r="933" spans="1:19">
      <c r="A933" s="119"/>
      <c r="E933" s="98">
        <f t="shared" si="141"/>
        <v>932</v>
      </c>
      <c r="F933" s="99"/>
      <c r="K933" s="114">
        <f t="shared" si="148"/>
        <v>45.464718273572643</v>
      </c>
      <c r="L933" s="115">
        <f t="shared" si="149"/>
        <v>45.513718273572643</v>
      </c>
      <c r="M933" s="98">
        <f t="shared" si="142"/>
        <v>45.464218273572641</v>
      </c>
      <c r="N933" s="116">
        <f t="shared" si="143"/>
        <v>45.514218273572645</v>
      </c>
      <c r="O933" s="117">
        <f t="shared" si="144"/>
        <v>45.489218273572646</v>
      </c>
      <c r="P933" s="98">
        <f t="shared" si="145"/>
        <v>0</v>
      </c>
      <c r="Q933" s="118">
        <f t="shared" si="146"/>
        <v>0</v>
      </c>
      <c r="R933" s="98">
        <f t="shared" si="150"/>
        <v>8</v>
      </c>
      <c r="S933" s="119">
        <f t="shared" si="147"/>
        <v>8</v>
      </c>
    </row>
    <row r="934" spans="1:19">
      <c r="A934" s="119"/>
      <c r="E934" s="98">
        <f t="shared" si="141"/>
        <v>933</v>
      </c>
      <c r="F934" s="99"/>
      <c r="K934" s="114">
        <f t="shared" si="148"/>
        <v>45.51471827357264</v>
      </c>
      <c r="L934" s="115">
        <f t="shared" si="149"/>
        <v>45.56371827357264</v>
      </c>
      <c r="M934" s="98">
        <f t="shared" si="142"/>
        <v>45.514218273572638</v>
      </c>
      <c r="N934" s="116">
        <f t="shared" si="143"/>
        <v>45.564218273572642</v>
      </c>
      <c r="O934" s="117">
        <f t="shared" si="144"/>
        <v>45.539218273572644</v>
      </c>
      <c r="P934" s="98">
        <f t="shared" si="145"/>
        <v>0</v>
      </c>
      <c r="Q934" s="118">
        <f t="shared" si="146"/>
        <v>0</v>
      </c>
      <c r="R934" s="98">
        <f t="shared" si="150"/>
        <v>8</v>
      </c>
      <c r="S934" s="119">
        <f t="shared" si="147"/>
        <v>8</v>
      </c>
    </row>
    <row r="935" spans="1:19">
      <c r="A935" s="119"/>
      <c r="E935" s="98">
        <f t="shared" si="141"/>
        <v>934</v>
      </c>
      <c r="F935" s="99"/>
      <c r="K935" s="114">
        <f t="shared" si="148"/>
        <v>45.564718273572637</v>
      </c>
      <c r="L935" s="115">
        <f t="shared" si="149"/>
        <v>45.613718273572637</v>
      </c>
      <c r="M935" s="98">
        <f t="shared" si="142"/>
        <v>45.564218273572635</v>
      </c>
      <c r="N935" s="116">
        <f t="shared" si="143"/>
        <v>45.614218273572639</v>
      </c>
      <c r="O935" s="117">
        <f t="shared" si="144"/>
        <v>45.589218273572641</v>
      </c>
      <c r="P935" s="98">
        <f t="shared" si="145"/>
        <v>0</v>
      </c>
      <c r="Q935" s="118">
        <f t="shared" si="146"/>
        <v>0</v>
      </c>
      <c r="R935" s="98">
        <f t="shared" si="150"/>
        <v>8</v>
      </c>
      <c r="S935" s="119">
        <f t="shared" si="147"/>
        <v>8</v>
      </c>
    </row>
    <row r="936" spans="1:19">
      <c r="A936" s="119"/>
      <c r="E936" s="98">
        <f t="shared" si="141"/>
        <v>935</v>
      </c>
      <c r="F936" s="99"/>
      <c r="K936" s="114">
        <f t="shared" si="148"/>
        <v>45.614718273572635</v>
      </c>
      <c r="L936" s="115">
        <f t="shared" si="149"/>
        <v>45.663718273572634</v>
      </c>
      <c r="M936" s="98">
        <f t="shared" si="142"/>
        <v>45.614218273572632</v>
      </c>
      <c r="N936" s="116">
        <f t="shared" si="143"/>
        <v>45.664218273572637</v>
      </c>
      <c r="O936" s="117">
        <f t="shared" si="144"/>
        <v>45.639218273572638</v>
      </c>
      <c r="P936" s="98">
        <f t="shared" si="145"/>
        <v>0</v>
      </c>
      <c r="Q936" s="118">
        <f t="shared" si="146"/>
        <v>0</v>
      </c>
      <c r="R936" s="98">
        <f t="shared" si="150"/>
        <v>8</v>
      </c>
      <c r="S936" s="119">
        <f t="shared" si="147"/>
        <v>8</v>
      </c>
    </row>
    <row r="937" spans="1:19">
      <c r="A937" s="119"/>
      <c r="E937" s="98">
        <f t="shared" si="141"/>
        <v>936</v>
      </c>
      <c r="F937" s="99"/>
      <c r="K937" s="114">
        <f t="shared" si="148"/>
        <v>45.664718273572632</v>
      </c>
      <c r="L937" s="115">
        <f t="shared" si="149"/>
        <v>45.713718273572631</v>
      </c>
      <c r="M937" s="98">
        <f t="shared" si="142"/>
        <v>45.664218273572629</v>
      </c>
      <c r="N937" s="116">
        <f t="shared" si="143"/>
        <v>45.714218273572634</v>
      </c>
      <c r="O937" s="117">
        <f t="shared" si="144"/>
        <v>45.689218273572635</v>
      </c>
      <c r="P937" s="98">
        <f t="shared" si="145"/>
        <v>0</v>
      </c>
      <c r="Q937" s="118">
        <f t="shared" si="146"/>
        <v>0</v>
      </c>
      <c r="R937" s="98">
        <f t="shared" si="150"/>
        <v>8</v>
      </c>
      <c r="S937" s="119">
        <f t="shared" si="147"/>
        <v>8</v>
      </c>
    </row>
    <row r="938" spans="1:19">
      <c r="A938" s="119"/>
      <c r="E938" s="98">
        <f t="shared" si="141"/>
        <v>937</v>
      </c>
      <c r="F938" s="99"/>
      <c r="K938" s="114">
        <f t="shared" si="148"/>
        <v>45.714718273572629</v>
      </c>
      <c r="L938" s="115">
        <f t="shared" si="149"/>
        <v>45.763718273572628</v>
      </c>
      <c r="M938" s="98">
        <f t="shared" si="142"/>
        <v>45.714218273572627</v>
      </c>
      <c r="N938" s="116">
        <f t="shared" si="143"/>
        <v>45.764218273572631</v>
      </c>
      <c r="O938" s="117">
        <f t="shared" si="144"/>
        <v>45.739218273572632</v>
      </c>
      <c r="P938" s="98">
        <f t="shared" si="145"/>
        <v>0</v>
      </c>
      <c r="Q938" s="118">
        <f t="shared" si="146"/>
        <v>0</v>
      </c>
      <c r="R938" s="98">
        <f t="shared" si="150"/>
        <v>8</v>
      </c>
      <c r="S938" s="119">
        <f t="shared" si="147"/>
        <v>8</v>
      </c>
    </row>
    <row r="939" spans="1:19">
      <c r="A939" s="119"/>
      <c r="E939" s="98">
        <f t="shared" si="141"/>
        <v>938</v>
      </c>
      <c r="F939" s="99"/>
      <c r="K939" s="114">
        <f t="shared" si="148"/>
        <v>45.764718273572626</v>
      </c>
      <c r="L939" s="115">
        <f t="shared" si="149"/>
        <v>45.813718273572626</v>
      </c>
      <c r="M939" s="98">
        <f t="shared" si="142"/>
        <v>45.764218273572624</v>
      </c>
      <c r="N939" s="116">
        <f t="shared" si="143"/>
        <v>45.814218273572628</v>
      </c>
      <c r="O939" s="117">
        <f t="shared" si="144"/>
        <v>45.789218273572629</v>
      </c>
      <c r="P939" s="98">
        <f t="shared" si="145"/>
        <v>0</v>
      </c>
      <c r="Q939" s="118">
        <f t="shared" si="146"/>
        <v>0</v>
      </c>
      <c r="R939" s="98">
        <f t="shared" si="150"/>
        <v>8</v>
      </c>
      <c r="S939" s="119">
        <f t="shared" si="147"/>
        <v>8</v>
      </c>
    </row>
    <row r="940" spans="1:19">
      <c r="A940" s="119"/>
      <c r="E940" s="98">
        <f t="shared" si="141"/>
        <v>939</v>
      </c>
      <c r="F940" s="99"/>
      <c r="K940" s="114">
        <f t="shared" si="148"/>
        <v>45.814718273572623</v>
      </c>
      <c r="L940" s="115">
        <f t="shared" si="149"/>
        <v>45.863718273572623</v>
      </c>
      <c r="M940" s="98">
        <f t="shared" si="142"/>
        <v>45.814218273572621</v>
      </c>
      <c r="N940" s="116">
        <f t="shared" si="143"/>
        <v>45.864218273572625</v>
      </c>
      <c r="O940" s="117">
        <f t="shared" si="144"/>
        <v>45.839218273572627</v>
      </c>
      <c r="P940" s="98">
        <f t="shared" si="145"/>
        <v>0</v>
      </c>
      <c r="Q940" s="118">
        <f t="shared" si="146"/>
        <v>0</v>
      </c>
      <c r="R940" s="98">
        <f t="shared" si="150"/>
        <v>8</v>
      </c>
      <c r="S940" s="119">
        <f t="shared" si="147"/>
        <v>8</v>
      </c>
    </row>
    <row r="941" spans="1:19">
      <c r="A941" s="119"/>
      <c r="E941" s="98">
        <f t="shared" si="141"/>
        <v>940</v>
      </c>
      <c r="F941" s="99"/>
      <c r="K941" s="114">
        <f t="shared" si="148"/>
        <v>45.86471827357262</v>
      </c>
      <c r="L941" s="115">
        <f t="shared" si="149"/>
        <v>45.91371827357262</v>
      </c>
      <c r="M941" s="98">
        <f t="shared" si="142"/>
        <v>45.864218273572618</v>
      </c>
      <c r="N941" s="116">
        <f t="shared" si="143"/>
        <v>45.914218273572622</v>
      </c>
      <c r="O941" s="117">
        <f t="shared" si="144"/>
        <v>45.889218273572624</v>
      </c>
      <c r="P941" s="98">
        <f t="shared" si="145"/>
        <v>0</v>
      </c>
      <c r="Q941" s="118">
        <f t="shared" si="146"/>
        <v>0</v>
      </c>
      <c r="R941" s="98">
        <f t="shared" si="150"/>
        <v>8</v>
      </c>
      <c r="S941" s="119">
        <f t="shared" si="147"/>
        <v>8</v>
      </c>
    </row>
    <row r="942" spans="1:19">
      <c r="A942" s="119"/>
      <c r="E942" s="98">
        <f t="shared" si="141"/>
        <v>941</v>
      </c>
      <c r="F942" s="99"/>
      <c r="K942" s="114">
        <f t="shared" si="148"/>
        <v>45.914718273572618</v>
      </c>
      <c r="L942" s="115">
        <f t="shared" si="149"/>
        <v>45.963718273572617</v>
      </c>
      <c r="M942" s="98">
        <f t="shared" si="142"/>
        <v>45.914218273572615</v>
      </c>
      <c r="N942" s="116">
        <f t="shared" si="143"/>
        <v>45.964218273572619</v>
      </c>
      <c r="O942" s="117">
        <f t="shared" si="144"/>
        <v>45.939218273572621</v>
      </c>
      <c r="P942" s="98">
        <f t="shared" si="145"/>
        <v>0</v>
      </c>
      <c r="Q942" s="118">
        <f t="shared" si="146"/>
        <v>0</v>
      </c>
      <c r="R942" s="98">
        <f t="shared" si="150"/>
        <v>8</v>
      </c>
      <c r="S942" s="119">
        <f t="shared" si="147"/>
        <v>8</v>
      </c>
    </row>
    <row r="943" spans="1:19">
      <c r="A943" s="119"/>
      <c r="E943" s="98">
        <f t="shared" si="141"/>
        <v>942</v>
      </c>
      <c r="F943" s="99"/>
      <c r="K943" s="114">
        <f t="shared" si="148"/>
        <v>45.964718273572615</v>
      </c>
      <c r="L943" s="115">
        <f t="shared" si="149"/>
        <v>46.013718273572614</v>
      </c>
      <c r="M943" s="98">
        <f t="shared" si="142"/>
        <v>45.964218273572612</v>
      </c>
      <c r="N943" s="116">
        <f t="shared" si="143"/>
        <v>46.014218273572617</v>
      </c>
      <c r="O943" s="117">
        <f t="shared" si="144"/>
        <v>45.989218273572618</v>
      </c>
      <c r="P943" s="98">
        <f t="shared" si="145"/>
        <v>0</v>
      </c>
      <c r="Q943" s="118">
        <f t="shared" si="146"/>
        <v>0</v>
      </c>
      <c r="R943" s="98">
        <f t="shared" si="150"/>
        <v>8</v>
      </c>
      <c r="S943" s="119">
        <f t="shared" si="147"/>
        <v>8</v>
      </c>
    </row>
    <row r="944" spans="1:19">
      <c r="A944" s="119"/>
      <c r="E944" s="98">
        <f t="shared" si="141"/>
        <v>943</v>
      </c>
      <c r="F944" s="99"/>
      <c r="K944" s="114">
        <f t="shared" si="148"/>
        <v>46.014718273572612</v>
      </c>
      <c r="L944" s="115">
        <f t="shared" si="149"/>
        <v>46.063718273572611</v>
      </c>
      <c r="M944" s="98">
        <f t="shared" si="142"/>
        <v>46.01421827357261</v>
      </c>
      <c r="N944" s="116">
        <f t="shared" si="143"/>
        <v>46.064218273572614</v>
      </c>
      <c r="O944" s="117">
        <f t="shared" si="144"/>
        <v>46.039218273572615</v>
      </c>
      <c r="P944" s="98">
        <f t="shared" si="145"/>
        <v>0</v>
      </c>
      <c r="Q944" s="118">
        <f t="shared" si="146"/>
        <v>0</v>
      </c>
      <c r="R944" s="98">
        <f t="shared" si="150"/>
        <v>8</v>
      </c>
      <c r="S944" s="119">
        <f t="shared" si="147"/>
        <v>8</v>
      </c>
    </row>
    <row r="945" spans="1:19">
      <c r="A945" s="119"/>
      <c r="E945" s="98">
        <f t="shared" si="141"/>
        <v>944</v>
      </c>
      <c r="F945" s="99"/>
      <c r="K945" s="114">
        <f t="shared" si="148"/>
        <v>46.064718273572609</v>
      </c>
      <c r="L945" s="115">
        <f t="shared" si="149"/>
        <v>46.113718273572609</v>
      </c>
      <c r="M945" s="98">
        <f t="shared" si="142"/>
        <v>46.064218273572607</v>
      </c>
      <c r="N945" s="116">
        <f t="shared" si="143"/>
        <v>46.114218273572611</v>
      </c>
      <c r="O945" s="117">
        <f t="shared" si="144"/>
        <v>46.089218273572612</v>
      </c>
      <c r="P945" s="98">
        <f t="shared" si="145"/>
        <v>0</v>
      </c>
      <c r="Q945" s="118">
        <f t="shared" si="146"/>
        <v>0</v>
      </c>
      <c r="R945" s="98">
        <f t="shared" si="150"/>
        <v>8</v>
      </c>
      <c r="S945" s="119">
        <f t="shared" si="147"/>
        <v>8</v>
      </c>
    </row>
    <row r="946" spans="1:19">
      <c r="A946" s="119"/>
      <c r="E946" s="98">
        <f t="shared" si="141"/>
        <v>945</v>
      </c>
      <c r="F946" s="99"/>
      <c r="K946" s="114">
        <f t="shared" si="148"/>
        <v>46.114718273572606</v>
      </c>
      <c r="L946" s="115">
        <f t="shared" si="149"/>
        <v>46.163718273572606</v>
      </c>
      <c r="M946" s="98">
        <f t="shared" si="142"/>
        <v>46.114218273572604</v>
      </c>
      <c r="N946" s="116">
        <f t="shared" si="143"/>
        <v>46.164218273572608</v>
      </c>
      <c r="O946" s="117">
        <f t="shared" si="144"/>
        <v>46.13921827357261</v>
      </c>
      <c r="P946" s="98">
        <f t="shared" si="145"/>
        <v>0</v>
      </c>
      <c r="Q946" s="118">
        <f t="shared" si="146"/>
        <v>0</v>
      </c>
      <c r="R946" s="98">
        <f t="shared" si="150"/>
        <v>8</v>
      </c>
      <c r="S946" s="119">
        <f t="shared" si="147"/>
        <v>8</v>
      </c>
    </row>
    <row r="947" spans="1:19">
      <c r="A947" s="119"/>
      <c r="E947" s="98">
        <f t="shared" si="141"/>
        <v>946</v>
      </c>
      <c r="F947" s="99"/>
      <c r="K947" s="114">
        <f t="shared" si="148"/>
        <v>46.164718273572603</v>
      </c>
      <c r="L947" s="115">
        <f t="shared" si="149"/>
        <v>46.213718273572603</v>
      </c>
      <c r="M947" s="98">
        <f t="shared" si="142"/>
        <v>46.164218273572601</v>
      </c>
      <c r="N947" s="116">
        <f t="shared" si="143"/>
        <v>46.214218273572605</v>
      </c>
      <c r="O947" s="117">
        <f t="shared" si="144"/>
        <v>46.189218273572607</v>
      </c>
      <c r="P947" s="98">
        <f t="shared" si="145"/>
        <v>0</v>
      </c>
      <c r="Q947" s="118">
        <f t="shared" si="146"/>
        <v>0</v>
      </c>
      <c r="R947" s="98">
        <f t="shared" si="150"/>
        <v>8</v>
      </c>
      <c r="S947" s="119">
        <f t="shared" si="147"/>
        <v>8</v>
      </c>
    </row>
    <row r="948" spans="1:19">
      <c r="A948" s="119"/>
      <c r="E948" s="98">
        <f t="shared" si="141"/>
        <v>947</v>
      </c>
      <c r="F948" s="99"/>
      <c r="K948" s="114">
        <f t="shared" si="148"/>
        <v>46.214718273572601</v>
      </c>
      <c r="L948" s="115">
        <f t="shared" si="149"/>
        <v>46.2637182735726</v>
      </c>
      <c r="M948" s="98">
        <f t="shared" si="142"/>
        <v>46.214218273572598</v>
      </c>
      <c r="N948" s="116">
        <f t="shared" si="143"/>
        <v>46.264218273572602</v>
      </c>
      <c r="O948" s="117">
        <f t="shared" si="144"/>
        <v>46.239218273572604</v>
      </c>
      <c r="P948" s="98">
        <f t="shared" si="145"/>
        <v>0</v>
      </c>
      <c r="Q948" s="118">
        <f t="shared" si="146"/>
        <v>0</v>
      </c>
      <c r="R948" s="98">
        <f t="shared" si="150"/>
        <v>8</v>
      </c>
      <c r="S948" s="119">
        <f t="shared" si="147"/>
        <v>8</v>
      </c>
    </row>
    <row r="949" spans="1:19">
      <c r="A949" s="119"/>
      <c r="E949" s="98">
        <f t="shared" si="141"/>
        <v>948</v>
      </c>
      <c r="F949" s="99"/>
      <c r="K949" s="114">
        <f t="shared" si="148"/>
        <v>46.264718273572598</v>
      </c>
      <c r="L949" s="115">
        <f t="shared" si="149"/>
        <v>46.313718273572597</v>
      </c>
      <c r="M949" s="98">
        <f t="shared" si="142"/>
        <v>46.264218273572595</v>
      </c>
      <c r="N949" s="116">
        <f t="shared" si="143"/>
        <v>46.3142182735726</v>
      </c>
      <c r="O949" s="117">
        <f t="shared" si="144"/>
        <v>46.289218273572601</v>
      </c>
      <c r="P949" s="98">
        <f t="shared" si="145"/>
        <v>0</v>
      </c>
      <c r="Q949" s="118">
        <f t="shared" si="146"/>
        <v>0</v>
      </c>
      <c r="R949" s="98">
        <f t="shared" si="150"/>
        <v>8</v>
      </c>
      <c r="S949" s="119">
        <f t="shared" si="147"/>
        <v>8</v>
      </c>
    </row>
    <row r="950" spans="1:19">
      <c r="A950" s="119"/>
      <c r="E950" s="98">
        <f t="shared" si="141"/>
        <v>949</v>
      </c>
      <c r="F950" s="99"/>
      <c r="K950" s="114">
        <f t="shared" si="148"/>
        <v>46.314718273572595</v>
      </c>
      <c r="L950" s="115">
        <f t="shared" si="149"/>
        <v>46.363718273572594</v>
      </c>
      <c r="M950" s="98">
        <f t="shared" si="142"/>
        <v>46.314218273572592</v>
      </c>
      <c r="N950" s="116">
        <f t="shared" si="143"/>
        <v>46.364218273572597</v>
      </c>
      <c r="O950" s="117">
        <f t="shared" si="144"/>
        <v>46.339218273572598</v>
      </c>
      <c r="P950" s="98">
        <f t="shared" si="145"/>
        <v>0</v>
      </c>
      <c r="Q950" s="118">
        <f t="shared" si="146"/>
        <v>0</v>
      </c>
      <c r="R950" s="98">
        <f t="shared" si="150"/>
        <v>8</v>
      </c>
      <c r="S950" s="119">
        <f t="shared" si="147"/>
        <v>8</v>
      </c>
    </row>
    <row r="951" spans="1:19">
      <c r="A951" s="119"/>
      <c r="E951" s="98">
        <f t="shared" si="141"/>
        <v>950</v>
      </c>
      <c r="F951" s="99"/>
      <c r="K951" s="114">
        <f t="shared" si="148"/>
        <v>46.364718273572592</v>
      </c>
      <c r="L951" s="115">
        <f t="shared" si="149"/>
        <v>46.413718273572591</v>
      </c>
      <c r="M951" s="98">
        <f t="shared" si="142"/>
        <v>46.36421827357259</v>
      </c>
      <c r="N951" s="116">
        <f t="shared" si="143"/>
        <v>46.414218273572594</v>
      </c>
      <c r="O951" s="117">
        <f t="shared" si="144"/>
        <v>46.389218273572595</v>
      </c>
      <c r="P951" s="98">
        <f t="shared" si="145"/>
        <v>0</v>
      </c>
      <c r="Q951" s="118">
        <f t="shared" si="146"/>
        <v>0</v>
      </c>
      <c r="R951" s="98">
        <f t="shared" si="150"/>
        <v>8</v>
      </c>
      <c r="S951" s="119">
        <f t="shared" si="147"/>
        <v>8</v>
      </c>
    </row>
    <row r="952" spans="1:19">
      <c r="A952" s="119"/>
      <c r="E952" s="98">
        <f t="shared" si="141"/>
        <v>951</v>
      </c>
      <c r="F952" s="99"/>
      <c r="K952" s="114">
        <f t="shared" si="148"/>
        <v>46.414718273572589</v>
      </c>
      <c r="L952" s="115">
        <f t="shared" si="149"/>
        <v>46.463718273572589</v>
      </c>
      <c r="M952" s="98">
        <f t="shared" si="142"/>
        <v>46.414218273572587</v>
      </c>
      <c r="N952" s="116">
        <f t="shared" si="143"/>
        <v>46.464218273572591</v>
      </c>
      <c r="O952" s="117">
        <f t="shared" si="144"/>
        <v>46.439218273572592</v>
      </c>
      <c r="P952" s="98">
        <f t="shared" si="145"/>
        <v>0</v>
      </c>
      <c r="Q952" s="118">
        <f t="shared" si="146"/>
        <v>0</v>
      </c>
      <c r="R952" s="98">
        <f t="shared" si="150"/>
        <v>8</v>
      </c>
      <c r="S952" s="119">
        <f t="shared" si="147"/>
        <v>8</v>
      </c>
    </row>
    <row r="953" spans="1:19">
      <c r="A953" s="119"/>
      <c r="E953" s="98">
        <f t="shared" si="141"/>
        <v>952</v>
      </c>
      <c r="F953" s="99"/>
      <c r="K953" s="114">
        <f t="shared" si="148"/>
        <v>46.464718273572586</v>
      </c>
      <c r="L953" s="115">
        <f t="shared" si="149"/>
        <v>46.513718273572586</v>
      </c>
      <c r="M953" s="98">
        <f t="shared" si="142"/>
        <v>46.464218273572584</v>
      </c>
      <c r="N953" s="116">
        <f t="shared" si="143"/>
        <v>46.514218273572588</v>
      </c>
      <c r="O953" s="117">
        <f t="shared" si="144"/>
        <v>46.48921827357259</v>
      </c>
      <c r="P953" s="98">
        <f t="shared" si="145"/>
        <v>0</v>
      </c>
      <c r="Q953" s="118">
        <f t="shared" si="146"/>
        <v>0</v>
      </c>
      <c r="R953" s="98">
        <f t="shared" si="150"/>
        <v>8</v>
      </c>
      <c r="S953" s="119">
        <f t="shared" si="147"/>
        <v>8</v>
      </c>
    </row>
    <row r="954" spans="1:19">
      <c r="A954" s="119"/>
      <c r="E954" s="98">
        <f t="shared" si="141"/>
        <v>953</v>
      </c>
      <c r="F954" s="99"/>
      <c r="K954" s="114">
        <f t="shared" si="148"/>
        <v>46.514718273572583</v>
      </c>
      <c r="L954" s="115">
        <f t="shared" si="149"/>
        <v>46.563718273572583</v>
      </c>
      <c r="M954" s="98">
        <f t="shared" si="142"/>
        <v>46.514218273572581</v>
      </c>
      <c r="N954" s="116">
        <f t="shared" si="143"/>
        <v>46.564218273572585</v>
      </c>
      <c r="O954" s="117">
        <f t="shared" si="144"/>
        <v>46.539218273572587</v>
      </c>
      <c r="P954" s="98">
        <f t="shared" si="145"/>
        <v>0</v>
      </c>
      <c r="Q954" s="118">
        <f t="shared" si="146"/>
        <v>0</v>
      </c>
      <c r="R954" s="98">
        <f t="shared" si="150"/>
        <v>8</v>
      </c>
      <c r="S954" s="119">
        <f t="shared" si="147"/>
        <v>8</v>
      </c>
    </row>
    <row r="955" spans="1:19">
      <c r="A955" s="119"/>
      <c r="E955" s="98">
        <f t="shared" si="141"/>
        <v>954</v>
      </c>
      <c r="F955" s="99"/>
      <c r="K955" s="114">
        <f t="shared" si="148"/>
        <v>46.564718273572581</v>
      </c>
      <c r="L955" s="115">
        <f t="shared" si="149"/>
        <v>46.61371827357258</v>
      </c>
      <c r="M955" s="98">
        <f t="shared" si="142"/>
        <v>46.564218273572578</v>
      </c>
      <c r="N955" s="116">
        <f t="shared" si="143"/>
        <v>46.614218273572583</v>
      </c>
      <c r="O955" s="117">
        <f t="shared" si="144"/>
        <v>46.589218273572584</v>
      </c>
      <c r="P955" s="98">
        <f t="shared" si="145"/>
        <v>0</v>
      </c>
      <c r="Q955" s="118">
        <f t="shared" si="146"/>
        <v>0</v>
      </c>
      <c r="R955" s="98">
        <f t="shared" si="150"/>
        <v>8</v>
      </c>
      <c r="S955" s="119">
        <f t="shared" si="147"/>
        <v>8</v>
      </c>
    </row>
    <row r="956" spans="1:19">
      <c r="A956" s="119"/>
      <c r="E956" s="98">
        <f t="shared" si="141"/>
        <v>955</v>
      </c>
      <c r="F956" s="99"/>
      <c r="K956" s="114">
        <f t="shared" si="148"/>
        <v>46.614718273572578</v>
      </c>
      <c r="L956" s="115">
        <f t="shared" si="149"/>
        <v>46.663718273572577</v>
      </c>
      <c r="M956" s="98">
        <f t="shared" si="142"/>
        <v>46.614218273572575</v>
      </c>
      <c r="N956" s="116">
        <f t="shared" si="143"/>
        <v>46.66421827357258</v>
      </c>
      <c r="O956" s="117">
        <f t="shared" si="144"/>
        <v>46.639218273572581</v>
      </c>
      <c r="P956" s="98">
        <f t="shared" si="145"/>
        <v>0</v>
      </c>
      <c r="Q956" s="118">
        <f t="shared" si="146"/>
        <v>0</v>
      </c>
      <c r="R956" s="98">
        <f t="shared" si="150"/>
        <v>8</v>
      </c>
      <c r="S956" s="119">
        <f t="shared" si="147"/>
        <v>8</v>
      </c>
    </row>
    <row r="957" spans="1:19">
      <c r="A957" s="119"/>
      <c r="E957" s="98">
        <f t="shared" si="141"/>
        <v>956</v>
      </c>
      <c r="F957" s="99"/>
      <c r="K957" s="114">
        <f t="shared" si="148"/>
        <v>46.664718273572575</v>
      </c>
      <c r="L957" s="115">
        <f t="shared" si="149"/>
        <v>46.713718273572574</v>
      </c>
      <c r="M957" s="98">
        <f t="shared" si="142"/>
        <v>46.664218273572573</v>
      </c>
      <c r="N957" s="116">
        <f t="shared" si="143"/>
        <v>46.714218273572577</v>
      </c>
      <c r="O957" s="117">
        <f t="shared" si="144"/>
        <v>46.689218273572578</v>
      </c>
      <c r="P957" s="98">
        <f t="shared" si="145"/>
        <v>0</v>
      </c>
      <c r="Q957" s="118">
        <f t="shared" si="146"/>
        <v>0</v>
      </c>
      <c r="R957" s="98">
        <f t="shared" si="150"/>
        <v>8</v>
      </c>
      <c r="S957" s="119">
        <f t="shared" si="147"/>
        <v>8</v>
      </c>
    </row>
    <row r="958" spans="1:19">
      <c r="A958" s="119"/>
      <c r="E958" s="98">
        <f t="shared" si="141"/>
        <v>957</v>
      </c>
      <c r="F958" s="99"/>
      <c r="K958" s="114">
        <f t="shared" si="148"/>
        <v>46.714718273572572</v>
      </c>
      <c r="L958" s="115">
        <f t="shared" si="149"/>
        <v>46.763718273572572</v>
      </c>
      <c r="M958" s="98">
        <f t="shared" si="142"/>
        <v>46.71421827357257</v>
      </c>
      <c r="N958" s="116">
        <f t="shared" si="143"/>
        <v>46.764218273572574</v>
      </c>
      <c r="O958" s="117">
        <f t="shared" si="144"/>
        <v>46.739218273572575</v>
      </c>
      <c r="P958" s="98">
        <f t="shared" si="145"/>
        <v>0</v>
      </c>
      <c r="Q958" s="118">
        <f t="shared" si="146"/>
        <v>0</v>
      </c>
      <c r="R958" s="98">
        <f t="shared" si="150"/>
        <v>8</v>
      </c>
      <c r="S958" s="119">
        <f t="shared" si="147"/>
        <v>8</v>
      </c>
    </row>
    <row r="959" spans="1:19">
      <c r="A959" s="119"/>
      <c r="E959" s="98">
        <f t="shared" si="141"/>
        <v>958</v>
      </c>
      <c r="F959" s="99"/>
      <c r="K959" s="114">
        <f t="shared" si="148"/>
        <v>46.764718273572569</v>
      </c>
      <c r="L959" s="115">
        <f t="shared" si="149"/>
        <v>46.813718273572569</v>
      </c>
      <c r="M959" s="98">
        <f t="shared" si="142"/>
        <v>46.764218273572567</v>
      </c>
      <c r="N959" s="116">
        <f t="shared" si="143"/>
        <v>46.814218273572571</v>
      </c>
      <c r="O959" s="117">
        <f t="shared" si="144"/>
        <v>46.789218273572573</v>
      </c>
      <c r="P959" s="98">
        <f t="shared" si="145"/>
        <v>0</v>
      </c>
      <c r="Q959" s="118">
        <f t="shared" si="146"/>
        <v>0</v>
      </c>
      <c r="R959" s="98">
        <f t="shared" si="150"/>
        <v>8</v>
      </c>
      <c r="S959" s="119">
        <f t="shared" si="147"/>
        <v>8</v>
      </c>
    </row>
    <row r="960" spans="1:19">
      <c r="A960" s="119"/>
      <c r="E960" s="98">
        <f t="shared" si="141"/>
        <v>959</v>
      </c>
      <c r="F960" s="99"/>
      <c r="K960" s="114">
        <f t="shared" si="148"/>
        <v>46.814718273572566</v>
      </c>
      <c r="L960" s="115">
        <f t="shared" si="149"/>
        <v>46.863718273572566</v>
      </c>
      <c r="M960" s="98">
        <f t="shared" si="142"/>
        <v>46.814218273572564</v>
      </c>
      <c r="N960" s="116">
        <f t="shared" si="143"/>
        <v>46.864218273572568</v>
      </c>
      <c r="O960" s="117">
        <f t="shared" si="144"/>
        <v>46.83921827357257</v>
      </c>
      <c r="P960" s="98">
        <f t="shared" si="145"/>
        <v>0</v>
      </c>
      <c r="Q960" s="118">
        <f t="shared" si="146"/>
        <v>0</v>
      </c>
      <c r="R960" s="98">
        <f t="shared" si="150"/>
        <v>8</v>
      </c>
      <c r="S960" s="119">
        <f t="shared" si="147"/>
        <v>8</v>
      </c>
    </row>
    <row r="961" spans="1:19">
      <c r="A961" s="119"/>
      <c r="E961" s="98">
        <f t="shared" si="141"/>
        <v>960</v>
      </c>
      <c r="F961" s="99"/>
      <c r="K961" s="114">
        <f t="shared" si="148"/>
        <v>46.864718273572564</v>
      </c>
      <c r="L961" s="115">
        <f t="shared" si="149"/>
        <v>46.913718273572563</v>
      </c>
      <c r="M961" s="98">
        <f t="shared" si="142"/>
        <v>46.864218273572561</v>
      </c>
      <c r="N961" s="116">
        <f t="shared" si="143"/>
        <v>46.914218273572565</v>
      </c>
      <c r="O961" s="117">
        <f t="shared" si="144"/>
        <v>46.889218273572567</v>
      </c>
      <c r="P961" s="98">
        <f t="shared" si="145"/>
        <v>0</v>
      </c>
      <c r="Q961" s="118">
        <f t="shared" si="146"/>
        <v>0</v>
      </c>
      <c r="R961" s="98">
        <f t="shared" si="150"/>
        <v>8</v>
      </c>
      <c r="S961" s="119">
        <f t="shared" si="147"/>
        <v>8</v>
      </c>
    </row>
    <row r="962" spans="1:19">
      <c r="A962" s="119"/>
      <c r="E962" s="98">
        <f t="shared" si="141"/>
        <v>961</v>
      </c>
      <c r="F962" s="99"/>
      <c r="K962" s="114">
        <f t="shared" si="148"/>
        <v>46.914718273572561</v>
      </c>
      <c r="L962" s="115">
        <f t="shared" si="149"/>
        <v>46.96371827357256</v>
      </c>
      <c r="M962" s="98">
        <f t="shared" si="142"/>
        <v>46.914218273572558</v>
      </c>
      <c r="N962" s="116">
        <f t="shared" si="143"/>
        <v>46.964218273572563</v>
      </c>
      <c r="O962" s="117">
        <f t="shared" si="144"/>
        <v>46.939218273572564</v>
      </c>
      <c r="P962" s="98">
        <f t="shared" si="145"/>
        <v>0</v>
      </c>
      <c r="Q962" s="118">
        <f t="shared" si="146"/>
        <v>0</v>
      </c>
      <c r="R962" s="98">
        <f t="shared" si="150"/>
        <v>8</v>
      </c>
      <c r="S962" s="119">
        <f t="shared" si="147"/>
        <v>8</v>
      </c>
    </row>
    <row r="963" spans="1:19">
      <c r="A963" s="119"/>
      <c r="E963" s="98">
        <f t="shared" si="141"/>
        <v>962</v>
      </c>
      <c r="F963" s="99"/>
      <c r="K963" s="114">
        <f t="shared" si="148"/>
        <v>46.964718273572558</v>
      </c>
      <c r="L963" s="115">
        <f t="shared" si="149"/>
        <v>47.013718273572557</v>
      </c>
      <c r="M963" s="98">
        <f t="shared" si="142"/>
        <v>46.964218273572556</v>
      </c>
      <c r="N963" s="116">
        <f t="shared" si="143"/>
        <v>47.01421827357256</v>
      </c>
      <c r="O963" s="117">
        <f t="shared" si="144"/>
        <v>46.989218273572561</v>
      </c>
      <c r="P963" s="98">
        <f t="shared" si="145"/>
        <v>0</v>
      </c>
      <c r="Q963" s="118">
        <f t="shared" si="146"/>
        <v>0</v>
      </c>
      <c r="R963" s="98">
        <f t="shared" si="150"/>
        <v>8</v>
      </c>
      <c r="S963" s="119">
        <f t="shared" si="147"/>
        <v>8</v>
      </c>
    </row>
    <row r="964" spans="1:19">
      <c r="A964" s="119"/>
      <c r="E964" s="98">
        <f t="shared" ref="E964:E1001" si="151">E963+1</f>
        <v>963</v>
      </c>
      <c r="F964" s="99"/>
      <c r="K964" s="114">
        <f t="shared" si="148"/>
        <v>47.014718273572555</v>
      </c>
      <c r="L964" s="115">
        <f t="shared" si="149"/>
        <v>47.063718273572555</v>
      </c>
      <c r="M964" s="98">
        <f t="shared" si="142"/>
        <v>47.014218273572553</v>
      </c>
      <c r="N964" s="116">
        <f t="shared" si="143"/>
        <v>47.064218273572557</v>
      </c>
      <c r="O964" s="117">
        <f t="shared" si="144"/>
        <v>47.039218273572558</v>
      </c>
      <c r="P964" s="98">
        <f t="shared" si="145"/>
        <v>0</v>
      </c>
      <c r="Q964" s="118">
        <f t="shared" si="146"/>
        <v>0</v>
      </c>
      <c r="R964" s="98">
        <f t="shared" si="150"/>
        <v>8</v>
      </c>
      <c r="S964" s="119">
        <f t="shared" si="147"/>
        <v>8</v>
      </c>
    </row>
    <row r="965" spans="1:19">
      <c r="A965" s="119"/>
      <c r="E965" s="98">
        <f t="shared" si="151"/>
        <v>964</v>
      </c>
      <c r="F965" s="99"/>
      <c r="K965" s="114">
        <f t="shared" si="148"/>
        <v>47.064718273572552</v>
      </c>
      <c r="L965" s="115">
        <f t="shared" si="149"/>
        <v>47.113718273572552</v>
      </c>
      <c r="M965" s="98">
        <f t="shared" ref="M965:M1001" si="152">K965-5*10^-(D$2+1)</f>
        <v>47.06421827357255</v>
      </c>
      <c r="N965" s="116">
        <f t="shared" ref="N965:N1001" si="153">L965+5*10^-(D$2+1)</f>
        <v>47.114218273572554</v>
      </c>
      <c r="O965" s="117">
        <f t="shared" ref="O965:O1001" si="154">AVERAGE(K965,L965)</f>
        <v>47.089218273572556</v>
      </c>
      <c r="P965" s="98">
        <f t="shared" ref="P965:P1001" si="155">COUNTIFS(A$1:A$5000,"&gt;="&amp;M965,A$1:A$5000,"&lt;="&amp;N965)</f>
        <v>0</v>
      </c>
      <c r="Q965" s="118">
        <f t="shared" ref="Q965:Q1001" si="156">P965/D$1</f>
        <v>0</v>
      </c>
      <c r="R965" s="98">
        <f t="shared" si="150"/>
        <v>8</v>
      </c>
      <c r="S965" s="119">
        <f t="shared" ref="S965:S1001" si="157">COUNTIF(F$2:F$5000,"&lt;="&amp;M965)</f>
        <v>8</v>
      </c>
    </row>
    <row r="966" spans="1:19">
      <c r="A966" s="119"/>
      <c r="E966" s="98">
        <f t="shared" si="151"/>
        <v>965</v>
      </c>
      <c r="F966" s="99"/>
      <c r="K966" s="114">
        <f t="shared" ref="K966:K1001" si="158">L965+10^(-$D$2)</f>
        <v>47.114718273572549</v>
      </c>
      <c r="L966" s="115">
        <f t="shared" ref="L966:L1001" si="159">K966+$I$4-POWER(10,-$D$2)</f>
        <v>47.163718273572549</v>
      </c>
      <c r="M966" s="98">
        <f t="shared" si="152"/>
        <v>47.114218273572547</v>
      </c>
      <c r="N966" s="116">
        <f t="shared" si="153"/>
        <v>47.164218273572551</v>
      </c>
      <c r="O966" s="117">
        <f t="shared" si="154"/>
        <v>47.139218273572553</v>
      </c>
      <c r="P966" s="98">
        <f t="shared" si="155"/>
        <v>0</v>
      </c>
      <c r="Q966" s="118">
        <f t="shared" si="156"/>
        <v>0</v>
      </c>
      <c r="R966" s="98">
        <f t="shared" ref="R966:R1001" si="160">+P966+R965</f>
        <v>8</v>
      </c>
      <c r="S966" s="119">
        <f t="shared" si="157"/>
        <v>8</v>
      </c>
    </row>
    <row r="967" spans="1:19">
      <c r="A967" s="119"/>
      <c r="E967" s="98">
        <f t="shared" si="151"/>
        <v>966</v>
      </c>
      <c r="F967" s="99"/>
      <c r="K967" s="114">
        <f t="shared" si="158"/>
        <v>47.164718273572547</v>
      </c>
      <c r="L967" s="115">
        <f t="shared" si="159"/>
        <v>47.213718273572546</v>
      </c>
      <c r="M967" s="98">
        <f t="shared" si="152"/>
        <v>47.164218273572544</v>
      </c>
      <c r="N967" s="116">
        <f t="shared" si="153"/>
        <v>47.214218273572548</v>
      </c>
      <c r="O967" s="117">
        <f t="shared" si="154"/>
        <v>47.18921827357255</v>
      </c>
      <c r="P967" s="98">
        <f t="shared" si="155"/>
        <v>0</v>
      </c>
      <c r="Q967" s="118">
        <f t="shared" si="156"/>
        <v>0</v>
      </c>
      <c r="R967" s="98">
        <f t="shared" si="160"/>
        <v>8</v>
      </c>
      <c r="S967" s="119">
        <f t="shared" si="157"/>
        <v>8</v>
      </c>
    </row>
    <row r="968" spans="1:19">
      <c r="A968" s="119"/>
      <c r="E968" s="98">
        <f t="shared" si="151"/>
        <v>967</v>
      </c>
      <c r="F968" s="99"/>
      <c r="K968" s="114">
        <f t="shared" si="158"/>
        <v>47.214718273572544</v>
      </c>
      <c r="L968" s="115">
        <f t="shared" si="159"/>
        <v>47.263718273572543</v>
      </c>
      <c r="M968" s="98">
        <f t="shared" si="152"/>
        <v>47.214218273572541</v>
      </c>
      <c r="N968" s="116">
        <f t="shared" si="153"/>
        <v>47.264218273572546</v>
      </c>
      <c r="O968" s="117">
        <f t="shared" si="154"/>
        <v>47.239218273572547</v>
      </c>
      <c r="P968" s="98">
        <f t="shared" si="155"/>
        <v>0</v>
      </c>
      <c r="Q968" s="118">
        <f t="shared" si="156"/>
        <v>0</v>
      </c>
      <c r="R968" s="98">
        <f t="shared" si="160"/>
        <v>8</v>
      </c>
      <c r="S968" s="119">
        <f t="shared" si="157"/>
        <v>8</v>
      </c>
    </row>
    <row r="969" spans="1:19">
      <c r="A969" s="119"/>
      <c r="E969" s="98">
        <f t="shared" si="151"/>
        <v>968</v>
      </c>
      <c r="F969" s="99"/>
      <c r="K969" s="114">
        <f t="shared" si="158"/>
        <v>47.264718273572541</v>
      </c>
      <c r="L969" s="115">
        <f t="shared" si="159"/>
        <v>47.31371827357254</v>
      </c>
      <c r="M969" s="98">
        <f t="shared" si="152"/>
        <v>47.264218273572538</v>
      </c>
      <c r="N969" s="116">
        <f t="shared" si="153"/>
        <v>47.314218273572543</v>
      </c>
      <c r="O969" s="117">
        <f t="shared" si="154"/>
        <v>47.289218273572544</v>
      </c>
      <c r="P969" s="98">
        <f t="shared" si="155"/>
        <v>0</v>
      </c>
      <c r="Q969" s="118">
        <f t="shared" si="156"/>
        <v>0</v>
      </c>
      <c r="R969" s="98">
        <f t="shared" si="160"/>
        <v>8</v>
      </c>
      <c r="S969" s="119">
        <f t="shared" si="157"/>
        <v>8</v>
      </c>
    </row>
    <row r="970" spans="1:19">
      <c r="A970" s="119"/>
      <c r="E970" s="98">
        <f t="shared" si="151"/>
        <v>969</v>
      </c>
      <c r="F970" s="99"/>
      <c r="K970" s="114">
        <f t="shared" si="158"/>
        <v>47.314718273572538</v>
      </c>
      <c r="L970" s="115">
        <f t="shared" si="159"/>
        <v>47.363718273572537</v>
      </c>
      <c r="M970" s="98">
        <f t="shared" si="152"/>
        <v>47.314218273572536</v>
      </c>
      <c r="N970" s="116">
        <f t="shared" si="153"/>
        <v>47.36421827357254</v>
      </c>
      <c r="O970" s="117">
        <f t="shared" si="154"/>
        <v>47.339218273572541</v>
      </c>
      <c r="P970" s="98">
        <f t="shared" si="155"/>
        <v>0</v>
      </c>
      <c r="Q970" s="118">
        <f t="shared" si="156"/>
        <v>0</v>
      </c>
      <c r="R970" s="98">
        <f t="shared" si="160"/>
        <v>8</v>
      </c>
      <c r="S970" s="119">
        <f t="shared" si="157"/>
        <v>8</v>
      </c>
    </row>
    <row r="971" spans="1:19">
      <c r="A971" s="119"/>
      <c r="E971" s="98">
        <f t="shared" si="151"/>
        <v>970</v>
      </c>
      <c r="F971" s="99"/>
      <c r="K971" s="114">
        <f t="shared" si="158"/>
        <v>47.364718273572535</v>
      </c>
      <c r="L971" s="115">
        <f t="shared" si="159"/>
        <v>47.413718273572535</v>
      </c>
      <c r="M971" s="98">
        <f t="shared" si="152"/>
        <v>47.364218273572533</v>
      </c>
      <c r="N971" s="116">
        <f t="shared" si="153"/>
        <v>47.414218273572537</v>
      </c>
      <c r="O971" s="117">
        <f t="shared" si="154"/>
        <v>47.389218273572538</v>
      </c>
      <c r="P971" s="98">
        <f t="shared" si="155"/>
        <v>0</v>
      </c>
      <c r="Q971" s="118">
        <f t="shared" si="156"/>
        <v>0</v>
      </c>
      <c r="R971" s="98">
        <f t="shared" si="160"/>
        <v>8</v>
      </c>
      <c r="S971" s="119">
        <f t="shared" si="157"/>
        <v>8</v>
      </c>
    </row>
    <row r="972" spans="1:19">
      <c r="A972" s="119"/>
      <c r="E972" s="98">
        <f t="shared" si="151"/>
        <v>971</v>
      </c>
      <c r="F972" s="99"/>
      <c r="K972" s="114">
        <f t="shared" si="158"/>
        <v>47.414718273572532</v>
      </c>
      <c r="L972" s="115">
        <f t="shared" si="159"/>
        <v>47.463718273572532</v>
      </c>
      <c r="M972" s="98">
        <f t="shared" si="152"/>
        <v>47.41421827357253</v>
      </c>
      <c r="N972" s="116">
        <f t="shared" si="153"/>
        <v>47.464218273572534</v>
      </c>
      <c r="O972" s="117">
        <f t="shared" si="154"/>
        <v>47.439218273572536</v>
      </c>
      <c r="P972" s="98">
        <f t="shared" si="155"/>
        <v>0</v>
      </c>
      <c r="Q972" s="118">
        <f t="shared" si="156"/>
        <v>0</v>
      </c>
      <c r="R972" s="98">
        <f t="shared" si="160"/>
        <v>8</v>
      </c>
      <c r="S972" s="119">
        <f t="shared" si="157"/>
        <v>8</v>
      </c>
    </row>
    <row r="973" spans="1:19">
      <c r="A973" s="119"/>
      <c r="E973" s="98">
        <f t="shared" si="151"/>
        <v>972</v>
      </c>
      <c r="F973" s="99"/>
      <c r="K973" s="114">
        <f t="shared" si="158"/>
        <v>47.464718273572529</v>
      </c>
      <c r="L973" s="115">
        <f t="shared" si="159"/>
        <v>47.513718273572529</v>
      </c>
      <c r="M973" s="98">
        <f t="shared" si="152"/>
        <v>47.464218273572527</v>
      </c>
      <c r="N973" s="116">
        <f t="shared" si="153"/>
        <v>47.514218273572531</v>
      </c>
      <c r="O973" s="117">
        <f t="shared" si="154"/>
        <v>47.489218273572533</v>
      </c>
      <c r="P973" s="98">
        <f t="shared" si="155"/>
        <v>0</v>
      </c>
      <c r="Q973" s="118">
        <f t="shared" si="156"/>
        <v>0</v>
      </c>
      <c r="R973" s="98">
        <f t="shared" si="160"/>
        <v>8</v>
      </c>
      <c r="S973" s="119">
        <f t="shared" si="157"/>
        <v>8</v>
      </c>
    </row>
    <row r="974" spans="1:19">
      <c r="A974" s="119"/>
      <c r="E974" s="98">
        <f t="shared" si="151"/>
        <v>973</v>
      </c>
      <c r="F974" s="99"/>
      <c r="K974" s="114">
        <f t="shared" si="158"/>
        <v>47.514718273572527</v>
      </c>
      <c r="L974" s="115">
        <f t="shared" si="159"/>
        <v>47.563718273572526</v>
      </c>
      <c r="M974" s="98">
        <f t="shared" si="152"/>
        <v>47.514218273572524</v>
      </c>
      <c r="N974" s="116">
        <f t="shared" si="153"/>
        <v>47.564218273572529</v>
      </c>
      <c r="O974" s="117">
        <f t="shared" si="154"/>
        <v>47.53921827357253</v>
      </c>
      <c r="P974" s="98">
        <f t="shared" si="155"/>
        <v>0</v>
      </c>
      <c r="Q974" s="118">
        <f t="shared" si="156"/>
        <v>0</v>
      </c>
      <c r="R974" s="98">
        <f t="shared" si="160"/>
        <v>8</v>
      </c>
      <c r="S974" s="119">
        <f t="shared" si="157"/>
        <v>8</v>
      </c>
    </row>
    <row r="975" spans="1:19">
      <c r="A975" s="119"/>
      <c r="E975" s="98">
        <f t="shared" si="151"/>
        <v>974</v>
      </c>
      <c r="F975" s="99"/>
      <c r="K975" s="114">
        <f t="shared" si="158"/>
        <v>47.564718273572524</v>
      </c>
      <c r="L975" s="115">
        <f t="shared" si="159"/>
        <v>47.613718273572523</v>
      </c>
      <c r="M975" s="98">
        <f t="shared" si="152"/>
        <v>47.564218273572521</v>
      </c>
      <c r="N975" s="116">
        <f t="shared" si="153"/>
        <v>47.614218273572526</v>
      </c>
      <c r="O975" s="117">
        <f t="shared" si="154"/>
        <v>47.589218273572527</v>
      </c>
      <c r="P975" s="98">
        <f t="shared" si="155"/>
        <v>0</v>
      </c>
      <c r="Q975" s="118">
        <f t="shared" si="156"/>
        <v>0</v>
      </c>
      <c r="R975" s="98">
        <f t="shared" si="160"/>
        <v>8</v>
      </c>
      <c r="S975" s="119">
        <f t="shared" si="157"/>
        <v>8</v>
      </c>
    </row>
    <row r="976" spans="1:19">
      <c r="A976" s="119"/>
      <c r="E976" s="98">
        <f t="shared" si="151"/>
        <v>975</v>
      </c>
      <c r="F976" s="99"/>
      <c r="K976" s="114">
        <f t="shared" si="158"/>
        <v>47.614718273572521</v>
      </c>
      <c r="L976" s="115">
        <f t="shared" si="159"/>
        <v>47.66371827357252</v>
      </c>
      <c r="M976" s="98">
        <f t="shared" si="152"/>
        <v>47.614218273572519</v>
      </c>
      <c r="N976" s="116">
        <f t="shared" si="153"/>
        <v>47.664218273572523</v>
      </c>
      <c r="O976" s="117">
        <f t="shared" si="154"/>
        <v>47.639218273572524</v>
      </c>
      <c r="P976" s="98">
        <f t="shared" si="155"/>
        <v>0</v>
      </c>
      <c r="Q976" s="118">
        <f t="shared" si="156"/>
        <v>0</v>
      </c>
      <c r="R976" s="98">
        <f t="shared" si="160"/>
        <v>8</v>
      </c>
      <c r="S976" s="119">
        <f t="shared" si="157"/>
        <v>8</v>
      </c>
    </row>
    <row r="977" spans="1:19">
      <c r="A977" s="119"/>
      <c r="E977" s="98">
        <f t="shared" si="151"/>
        <v>976</v>
      </c>
      <c r="F977" s="99"/>
      <c r="K977" s="114">
        <f t="shared" si="158"/>
        <v>47.664718273572518</v>
      </c>
      <c r="L977" s="115">
        <f t="shared" si="159"/>
        <v>47.713718273572518</v>
      </c>
      <c r="M977" s="98">
        <f t="shared" si="152"/>
        <v>47.664218273572516</v>
      </c>
      <c r="N977" s="116">
        <f t="shared" si="153"/>
        <v>47.71421827357252</v>
      </c>
      <c r="O977" s="117">
        <f t="shared" si="154"/>
        <v>47.689218273572521</v>
      </c>
      <c r="P977" s="98">
        <f t="shared" si="155"/>
        <v>0</v>
      </c>
      <c r="Q977" s="118">
        <f t="shared" si="156"/>
        <v>0</v>
      </c>
      <c r="R977" s="98">
        <f t="shared" si="160"/>
        <v>8</v>
      </c>
      <c r="S977" s="119">
        <f t="shared" si="157"/>
        <v>8</v>
      </c>
    </row>
    <row r="978" spans="1:19">
      <c r="A978" s="119"/>
      <c r="E978" s="98">
        <f t="shared" si="151"/>
        <v>977</v>
      </c>
      <c r="F978" s="99"/>
      <c r="K978" s="114">
        <f t="shared" si="158"/>
        <v>47.714718273572515</v>
      </c>
      <c r="L978" s="115">
        <f t="shared" si="159"/>
        <v>47.763718273572515</v>
      </c>
      <c r="M978" s="98">
        <f t="shared" si="152"/>
        <v>47.714218273572513</v>
      </c>
      <c r="N978" s="116">
        <f t="shared" si="153"/>
        <v>47.764218273572517</v>
      </c>
      <c r="O978" s="117">
        <f t="shared" si="154"/>
        <v>47.739218273572519</v>
      </c>
      <c r="P978" s="98">
        <f t="shared" si="155"/>
        <v>0</v>
      </c>
      <c r="Q978" s="118">
        <f t="shared" si="156"/>
        <v>0</v>
      </c>
      <c r="R978" s="98">
        <f t="shared" si="160"/>
        <v>8</v>
      </c>
      <c r="S978" s="119">
        <f t="shared" si="157"/>
        <v>8</v>
      </c>
    </row>
    <row r="979" spans="1:19">
      <c r="A979" s="119"/>
      <c r="E979" s="98">
        <f t="shared" si="151"/>
        <v>978</v>
      </c>
      <c r="F979" s="99"/>
      <c r="K979" s="114">
        <f t="shared" si="158"/>
        <v>47.764718273572512</v>
      </c>
      <c r="L979" s="115">
        <f t="shared" si="159"/>
        <v>47.813718273572512</v>
      </c>
      <c r="M979" s="98">
        <f t="shared" si="152"/>
        <v>47.76421827357251</v>
      </c>
      <c r="N979" s="116">
        <f t="shared" si="153"/>
        <v>47.814218273572514</v>
      </c>
      <c r="O979" s="117">
        <f t="shared" si="154"/>
        <v>47.789218273572516</v>
      </c>
      <c r="P979" s="98">
        <f t="shared" si="155"/>
        <v>0</v>
      </c>
      <c r="Q979" s="118">
        <f t="shared" si="156"/>
        <v>0</v>
      </c>
      <c r="R979" s="98">
        <f t="shared" si="160"/>
        <v>8</v>
      </c>
      <c r="S979" s="119">
        <f t="shared" si="157"/>
        <v>8</v>
      </c>
    </row>
    <row r="980" spans="1:19">
      <c r="A980" s="119"/>
      <c r="E980" s="98">
        <f t="shared" si="151"/>
        <v>979</v>
      </c>
      <c r="F980" s="99"/>
      <c r="K980" s="114">
        <f t="shared" si="158"/>
        <v>47.81471827357251</v>
      </c>
      <c r="L980" s="115">
        <f t="shared" si="159"/>
        <v>47.863718273572509</v>
      </c>
      <c r="M980" s="98">
        <f t="shared" si="152"/>
        <v>47.814218273572507</v>
      </c>
      <c r="N980" s="116">
        <f t="shared" si="153"/>
        <v>47.864218273572511</v>
      </c>
      <c r="O980" s="117">
        <f t="shared" si="154"/>
        <v>47.839218273572513</v>
      </c>
      <c r="P980" s="98">
        <f t="shared" si="155"/>
        <v>0</v>
      </c>
      <c r="Q980" s="118">
        <f t="shared" si="156"/>
        <v>0</v>
      </c>
      <c r="R980" s="98">
        <f t="shared" si="160"/>
        <v>8</v>
      </c>
      <c r="S980" s="119">
        <f t="shared" si="157"/>
        <v>8</v>
      </c>
    </row>
    <row r="981" spans="1:19">
      <c r="A981" s="119"/>
      <c r="E981" s="98">
        <f t="shared" si="151"/>
        <v>980</v>
      </c>
      <c r="F981" s="99"/>
      <c r="K981" s="114">
        <f t="shared" si="158"/>
        <v>47.864718273572507</v>
      </c>
      <c r="L981" s="115">
        <f t="shared" si="159"/>
        <v>47.913718273572506</v>
      </c>
      <c r="M981" s="98">
        <f t="shared" si="152"/>
        <v>47.864218273572504</v>
      </c>
      <c r="N981" s="116">
        <f t="shared" si="153"/>
        <v>47.914218273572509</v>
      </c>
      <c r="O981" s="117">
        <f t="shared" si="154"/>
        <v>47.88921827357251</v>
      </c>
      <c r="P981" s="98">
        <f t="shared" si="155"/>
        <v>0</v>
      </c>
      <c r="Q981" s="118">
        <f t="shared" si="156"/>
        <v>0</v>
      </c>
      <c r="R981" s="98">
        <f t="shared" si="160"/>
        <v>8</v>
      </c>
      <c r="S981" s="119">
        <f t="shared" si="157"/>
        <v>8</v>
      </c>
    </row>
    <row r="982" spans="1:19">
      <c r="A982" s="119"/>
      <c r="E982" s="98">
        <f t="shared" si="151"/>
        <v>981</v>
      </c>
      <c r="F982" s="99"/>
      <c r="K982" s="114">
        <f t="shared" si="158"/>
        <v>47.914718273572504</v>
      </c>
      <c r="L982" s="115">
        <f t="shared" si="159"/>
        <v>47.963718273572503</v>
      </c>
      <c r="M982" s="98">
        <f t="shared" si="152"/>
        <v>47.914218273572502</v>
      </c>
      <c r="N982" s="116">
        <f t="shared" si="153"/>
        <v>47.964218273572506</v>
      </c>
      <c r="O982" s="117">
        <f t="shared" si="154"/>
        <v>47.939218273572507</v>
      </c>
      <c r="P982" s="98">
        <f t="shared" si="155"/>
        <v>0</v>
      </c>
      <c r="Q982" s="118">
        <f t="shared" si="156"/>
        <v>0</v>
      </c>
      <c r="R982" s="98">
        <f t="shared" si="160"/>
        <v>8</v>
      </c>
      <c r="S982" s="119">
        <f t="shared" si="157"/>
        <v>8</v>
      </c>
    </row>
    <row r="983" spans="1:19">
      <c r="A983" s="119"/>
      <c r="E983" s="98">
        <f t="shared" si="151"/>
        <v>982</v>
      </c>
      <c r="F983" s="99"/>
      <c r="K983" s="114">
        <f t="shared" si="158"/>
        <v>47.964718273572501</v>
      </c>
      <c r="L983" s="115">
        <f t="shared" si="159"/>
        <v>48.013718273572501</v>
      </c>
      <c r="M983" s="98">
        <f t="shared" si="152"/>
        <v>47.964218273572499</v>
      </c>
      <c r="N983" s="116">
        <f t="shared" si="153"/>
        <v>48.014218273572503</v>
      </c>
      <c r="O983" s="117">
        <f t="shared" si="154"/>
        <v>47.989218273572504</v>
      </c>
      <c r="P983" s="98">
        <f t="shared" si="155"/>
        <v>0</v>
      </c>
      <c r="Q983" s="118">
        <f t="shared" si="156"/>
        <v>0</v>
      </c>
      <c r="R983" s="98">
        <f t="shared" si="160"/>
        <v>8</v>
      </c>
      <c r="S983" s="119">
        <f t="shared" si="157"/>
        <v>8</v>
      </c>
    </row>
    <row r="984" spans="1:19">
      <c r="A984" s="119"/>
      <c r="E984" s="98">
        <f t="shared" si="151"/>
        <v>983</v>
      </c>
      <c r="F984" s="99"/>
      <c r="K984" s="114">
        <f t="shared" si="158"/>
        <v>48.014718273572498</v>
      </c>
      <c r="L984" s="115">
        <f t="shared" si="159"/>
        <v>48.063718273572498</v>
      </c>
      <c r="M984" s="98">
        <f t="shared" si="152"/>
        <v>48.014218273572496</v>
      </c>
      <c r="N984" s="116">
        <f t="shared" si="153"/>
        <v>48.0642182735725</v>
      </c>
      <c r="O984" s="117">
        <f t="shared" si="154"/>
        <v>48.039218273572502</v>
      </c>
      <c r="P984" s="98">
        <f t="shared" si="155"/>
        <v>0</v>
      </c>
      <c r="Q984" s="118">
        <f t="shared" si="156"/>
        <v>0</v>
      </c>
      <c r="R984" s="98">
        <f t="shared" si="160"/>
        <v>8</v>
      </c>
      <c r="S984" s="119">
        <f t="shared" si="157"/>
        <v>8</v>
      </c>
    </row>
    <row r="985" spans="1:19">
      <c r="A985" s="119"/>
      <c r="E985" s="98">
        <f t="shared" si="151"/>
        <v>984</v>
      </c>
      <c r="F985" s="99"/>
      <c r="K985" s="114">
        <f t="shared" si="158"/>
        <v>48.064718273572495</v>
      </c>
      <c r="L985" s="115">
        <f t="shared" si="159"/>
        <v>48.113718273572495</v>
      </c>
      <c r="M985" s="98">
        <f t="shared" si="152"/>
        <v>48.064218273572493</v>
      </c>
      <c r="N985" s="116">
        <f t="shared" si="153"/>
        <v>48.114218273572497</v>
      </c>
      <c r="O985" s="117">
        <f t="shared" si="154"/>
        <v>48.089218273572499</v>
      </c>
      <c r="P985" s="98">
        <f t="shared" si="155"/>
        <v>0</v>
      </c>
      <c r="Q985" s="118">
        <f t="shared" si="156"/>
        <v>0</v>
      </c>
      <c r="R985" s="98">
        <f t="shared" si="160"/>
        <v>8</v>
      </c>
      <c r="S985" s="119">
        <f t="shared" si="157"/>
        <v>8</v>
      </c>
    </row>
    <row r="986" spans="1:19">
      <c r="A986" s="119"/>
      <c r="E986" s="98">
        <f t="shared" si="151"/>
        <v>985</v>
      </c>
      <c r="F986" s="99"/>
      <c r="K986" s="114">
        <f t="shared" si="158"/>
        <v>48.114718273572493</v>
      </c>
      <c r="L986" s="115">
        <f t="shared" si="159"/>
        <v>48.163718273572492</v>
      </c>
      <c r="M986" s="98">
        <f t="shared" si="152"/>
        <v>48.11421827357249</v>
      </c>
      <c r="N986" s="116">
        <f t="shared" si="153"/>
        <v>48.164218273572494</v>
      </c>
      <c r="O986" s="117">
        <f t="shared" si="154"/>
        <v>48.139218273572496</v>
      </c>
      <c r="P986" s="98">
        <f t="shared" si="155"/>
        <v>0</v>
      </c>
      <c r="Q986" s="118">
        <f t="shared" si="156"/>
        <v>0</v>
      </c>
      <c r="R986" s="98">
        <f t="shared" si="160"/>
        <v>8</v>
      </c>
      <c r="S986" s="119">
        <f t="shared" si="157"/>
        <v>8</v>
      </c>
    </row>
    <row r="987" spans="1:19">
      <c r="A987" s="119"/>
      <c r="E987" s="98">
        <f t="shared" si="151"/>
        <v>986</v>
      </c>
      <c r="F987" s="99"/>
      <c r="K987" s="114">
        <f t="shared" si="158"/>
        <v>48.16471827357249</v>
      </c>
      <c r="L987" s="115">
        <f t="shared" si="159"/>
        <v>48.213718273572489</v>
      </c>
      <c r="M987" s="98">
        <f t="shared" si="152"/>
        <v>48.164218273572487</v>
      </c>
      <c r="N987" s="116">
        <f t="shared" si="153"/>
        <v>48.214218273572492</v>
      </c>
      <c r="O987" s="117">
        <f t="shared" si="154"/>
        <v>48.189218273572493</v>
      </c>
      <c r="P987" s="98">
        <f t="shared" si="155"/>
        <v>0</v>
      </c>
      <c r="Q987" s="118">
        <f t="shared" si="156"/>
        <v>0</v>
      </c>
      <c r="R987" s="98">
        <f t="shared" si="160"/>
        <v>8</v>
      </c>
      <c r="S987" s="119">
        <f t="shared" si="157"/>
        <v>8</v>
      </c>
    </row>
    <row r="988" spans="1:19">
      <c r="A988" s="119"/>
      <c r="E988" s="98">
        <f t="shared" si="151"/>
        <v>987</v>
      </c>
      <c r="F988" s="99"/>
      <c r="K988" s="114">
        <f t="shared" si="158"/>
        <v>48.214718273572487</v>
      </c>
      <c r="L988" s="115">
        <f t="shared" si="159"/>
        <v>48.263718273572486</v>
      </c>
      <c r="M988" s="98">
        <f t="shared" si="152"/>
        <v>48.214218273572484</v>
      </c>
      <c r="N988" s="116">
        <f t="shared" si="153"/>
        <v>48.264218273572489</v>
      </c>
      <c r="O988" s="117">
        <f t="shared" si="154"/>
        <v>48.23921827357249</v>
      </c>
      <c r="P988" s="98">
        <f t="shared" si="155"/>
        <v>0</v>
      </c>
      <c r="Q988" s="118">
        <f t="shared" si="156"/>
        <v>0</v>
      </c>
      <c r="R988" s="98">
        <f t="shared" si="160"/>
        <v>8</v>
      </c>
      <c r="S988" s="119">
        <f t="shared" si="157"/>
        <v>8</v>
      </c>
    </row>
    <row r="989" spans="1:19">
      <c r="A989" s="119"/>
      <c r="E989" s="98">
        <f t="shared" si="151"/>
        <v>988</v>
      </c>
      <c r="F989" s="99"/>
      <c r="K989" s="114">
        <f t="shared" si="158"/>
        <v>48.264718273572484</v>
      </c>
      <c r="L989" s="115">
        <f t="shared" si="159"/>
        <v>48.313718273572483</v>
      </c>
      <c r="M989" s="98">
        <f t="shared" si="152"/>
        <v>48.264218273572482</v>
      </c>
      <c r="N989" s="116">
        <f t="shared" si="153"/>
        <v>48.314218273572486</v>
      </c>
      <c r="O989" s="117">
        <f t="shared" si="154"/>
        <v>48.289218273572487</v>
      </c>
      <c r="P989" s="98">
        <f t="shared" si="155"/>
        <v>0</v>
      </c>
      <c r="Q989" s="118">
        <f t="shared" si="156"/>
        <v>0</v>
      </c>
      <c r="R989" s="98">
        <f t="shared" si="160"/>
        <v>8</v>
      </c>
      <c r="S989" s="119">
        <f t="shared" si="157"/>
        <v>8</v>
      </c>
    </row>
    <row r="990" spans="1:19">
      <c r="A990" s="119"/>
      <c r="E990" s="98">
        <f t="shared" si="151"/>
        <v>989</v>
      </c>
      <c r="F990" s="99"/>
      <c r="K990" s="114">
        <f t="shared" si="158"/>
        <v>48.314718273572481</v>
      </c>
      <c r="L990" s="115">
        <f t="shared" si="159"/>
        <v>48.363718273572481</v>
      </c>
      <c r="M990" s="98">
        <f t="shared" si="152"/>
        <v>48.314218273572479</v>
      </c>
      <c r="N990" s="116">
        <f t="shared" si="153"/>
        <v>48.364218273572483</v>
      </c>
      <c r="O990" s="117">
        <f t="shared" si="154"/>
        <v>48.339218273572484</v>
      </c>
      <c r="P990" s="98">
        <f t="shared" si="155"/>
        <v>0</v>
      </c>
      <c r="Q990" s="118">
        <f t="shared" si="156"/>
        <v>0</v>
      </c>
      <c r="R990" s="98">
        <f t="shared" si="160"/>
        <v>8</v>
      </c>
      <c r="S990" s="119">
        <f t="shared" si="157"/>
        <v>8</v>
      </c>
    </row>
    <row r="991" spans="1:19">
      <c r="A991" s="119"/>
      <c r="E991" s="98">
        <f t="shared" si="151"/>
        <v>990</v>
      </c>
      <c r="F991" s="99"/>
      <c r="K991" s="114">
        <f t="shared" si="158"/>
        <v>48.364718273572478</v>
      </c>
      <c r="L991" s="115">
        <f t="shared" si="159"/>
        <v>48.413718273572478</v>
      </c>
      <c r="M991" s="98">
        <f t="shared" si="152"/>
        <v>48.364218273572476</v>
      </c>
      <c r="N991" s="116">
        <f t="shared" si="153"/>
        <v>48.41421827357248</v>
      </c>
      <c r="O991" s="117">
        <f t="shared" si="154"/>
        <v>48.389218273572482</v>
      </c>
      <c r="P991" s="98">
        <f t="shared" si="155"/>
        <v>0</v>
      </c>
      <c r="Q991" s="118">
        <f t="shared" si="156"/>
        <v>0</v>
      </c>
      <c r="R991" s="98">
        <f t="shared" si="160"/>
        <v>8</v>
      </c>
      <c r="S991" s="119">
        <f t="shared" si="157"/>
        <v>8</v>
      </c>
    </row>
    <row r="992" spans="1:19">
      <c r="A992" s="119"/>
      <c r="E992" s="98">
        <f t="shared" si="151"/>
        <v>991</v>
      </c>
      <c r="F992" s="99"/>
      <c r="K992" s="114">
        <f t="shared" si="158"/>
        <v>48.414718273572475</v>
      </c>
      <c r="L992" s="115">
        <f t="shared" si="159"/>
        <v>48.463718273572475</v>
      </c>
      <c r="M992" s="98">
        <f t="shared" si="152"/>
        <v>48.414218273572473</v>
      </c>
      <c r="N992" s="116">
        <f t="shared" si="153"/>
        <v>48.464218273572477</v>
      </c>
      <c r="O992" s="117">
        <f t="shared" si="154"/>
        <v>48.439218273572479</v>
      </c>
      <c r="P992" s="98">
        <f t="shared" si="155"/>
        <v>0</v>
      </c>
      <c r="Q992" s="118">
        <f t="shared" si="156"/>
        <v>0</v>
      </c>
      <c r="R992" s="98">
        <f t="shared" si="160"/>
        <v>8</v>
      </c>
      <c r="S992" s="119">
        <f t="shared" si="157"/>
        <v>8</v>
      </c>
    </row>
    <row r="993" spans="1:19">
      <c r="A993" s="119"/>
      <c r="E993" s="98">
        <f t="shared" si="151"/>
        <v>992</v>
      </c>
      <c r="F993" s="99"/>
      <c r="K993" s="114">
        <f t="shared" si="158"/>
        <v>48.464718273572473</v>
      </c>
      <c r="L993" s="115">
        <f t="shared" si="159"/>
        <v>48.513718273572472</v>
      </c>
      <c r="M993" s="98">
        <f t="shared" si="152"/>
        <v>48.46421827357247</v>
      </c>
      <c r="N993" s="116">
        <f t="shared" si="153"/>
        <v>48.514218273572475</v>
      </c>
      <c r="O993" s="117">
        <f t="shared" si="154"/>
        <v>48.489218273572476</v>
      </c>
      <c r="P993" s="98">
        <f t="shared" si="155"/>
        <v>0</v>
      </c>
      <c r="Q993" s="118">
        <f t="shared" si="156"/>
        <v>0</v>
      </c>
      <c r="R993" s="98">
        <f t="shared" si="160"/>
        <v>8</v>
      </c>
      <c r="S993" s="119">
        <f t="shared" si="157"/>
        <v>8</v>
      </c>
    </row>
    <row r="994" spans="1:19">
      <c r="A994" s="119"/>
      <c r="E994" s="98">
        <f t="shared" si="151"/>
        <v>993</v>
      </c>
      <c r="F994" s="99"/>
      <c r="K994" s="114">
        <f t="shared" si="158"/>
        <v>48.51471827357247</v>
      </c>
      <c r="L994" s="115">
        <f t="shared" si="159"/>
        <v>48.563718273572469</v>
      </c>
      <c r="M994" s="98">
        <f t="shared" si="152"/>
        <v>48.514218273572467</v>
      </c>
      <c r="N994" s="116">
        <f t="shared" si="153"/>
        <v>48.564218273572472</v>
      </c>
      <c r="O994" s="117">
        <f t="shared" si="154"/>
        <v>48.539218273572473</v>
      </c>
      <c r="P994" s="98">
        <f t="shared" si="155"/>
        <v>0</v>
      </c>
      <c r="Q994" s="118">
        <f t="shared" si="156"/>
        <v>0</v>
      </c>
      <c r="R994" s="98">
        <f t="shared" si="160"/>
        <v>8</v>
      </c>
      <c r="S994" s="119">
        <f t="shared" si="157"/>
        <v>8</v>
      </c>
    </row>
    <row r="995" spans="1:19">
      <c r="A995" s="119"/>
      <c r="E995" s="98">
        <f t="shared" si="151"/>
        <v>994</v>
      </c>
      <c r="F995" s="99"/>
      <c r="K995" s="114">
        <f t="shared" si="158"/>
        <v>48.564718273572467</v>
      </c>
      <c r="L995" s="115">
        <f t="shared" si="159"/>
        <v>48.613718273572466</v>
      </c>
      <c r="M995" s="98">
        <f t="shared" si="152"/>
        <v>48.564218273572465</v>
      </c>
      <c r="N995" s="116">
        <f t="shared" si="153"/>
        <v>48.614218273572469</v>
      </c>
      <c r="O995" s="117">
        <f t="shared" si="154"/>
        <v>48.58921827357247</v>
      </c>
      <c r="P995" s="98">
        <f t="shared" si="155"/>
        <v>0</v>
      </c>
      <c r="Q995" s="118">
        <f t="shared" si="156"/>
        <v>0</v>
      </c>
      <c r="R995" s="98">
        <f t="shared" si="160"/>
        <v>8</v>
      </c>
      <c r="S995" s="119">
        <f t="shared" si="157"/>
        <v>8</v>
      </c>
    </row>
    <row r="996" spans="1:19">
      <c r="A996" s="119"/>
      <c r="E996" s="98">
        <f t="shared" si="151"/>
        <v>995</v>
      </c>
      <c r="F996" s="99"/>
      <c r="K996" s="114">
        <f t="shared" si="158"/>
        <v>48.614718273572464</v>
      </c>
      <c r="L996" s="115">
        <f t="shared" si="159"/>
        <v>48.663718273572464</v>
      </c>
      <c r="M996" s="98">
        <f t="shared" si="152"/>
        <v>48.614218273572462</v>
      </c>
      <c r="N996" s="116">
        <f t="shared" si="153"/>
        <v>48.664218273572466</v>
      </c>
      <c r="O996" s="117">
        <f t="shared" si="154"/>
        <v>48.639218273572467</v>
      </c>
      <c r="P996" s="98">
        <f t="shared" si="155"/>
        <v>0</v>
      </c>
      <c r="Q996" s="118">
        <f t="shared" si="156"/>
        <v>0</v>
      </c>
      <c r="R996" s="98">
        <f t="shared" si="160"/>
        <v>8</v>
      </c>
      <c r="S996" s="119">
        <f t="shared" si="157"/>
        <v>8</v>
      </c>
    </row>
    <row r="997" spans="1:19">
      <c r="A997" s="119"/>
      <c r="E997" s="98">
        <f t="shared" si="151"/>
        <v>996</v>
      </c>
      <c r="F997" s="99"/>
      <c r="K997" s="114">
        <f t="shared" si="158"/>
        <v>48.664718273572461</v>
      </c>
      <c r="L997" s="115">
        <f t="shared" si="159"/>
        <v>48.713718273572461</v>
      </c>
      <c r="M997" s="98">
        <f t="shared" si="152"/>
        <v>48.664218273572459</v>
      </c>
      <c r="N997" s="116">
        <f t="shared" si="153"/>
        <v>48.714218273572463</v>
      </c>
      <c r="O997" s="117">
        <f t="shared" si="154"/>
        <v>48.689218273572465</v>
      </c>
      <c r="P997" s="98">
        <f t="shared" si="155"/>
        <v>0</v>
      </c>
      <c r="Q997" s="118">
        <f t="shared" si="156"/>
        <v>0</v>
      </c>
      <c r="R997" s="98">
        <f t="shared" si="160"/>
        <v>8</v>
      </c>
      <c r="S997" s="119">
        <f t="shared" si="157"/>
        <v>8</v>
      </c>
    </row>
    <row r="998" spans="1:19">
      <c r="A998" s="119"/>
      <c r="E998" s="98">
        <f t="shared" si="151"/>
        <v>997</v>
      </c>
      <c r="F998" s="99"/>
      <c r="K998" s="114">
        <f t="shared" si="158"/>
        <v>48.714718273572458</v>
      </c>
      <c r="L998" s="115">
        <f t="shared" si="159"/>
        <v>48.763718273572458</v>
      </c>
      <c r="M998" s="98">
        <f t="shared" si="152"/>
        <v>48.714218273572456</v>
      </c>
      <c r="N998" s="116">
        <f t="shared" si="153"/>
        <v>48.76421827357246</v>
      </c>
      <c r="O998" s="117">
        <f t="shared" si="154"/>
        <v>48.739218273572462</v>
      </c>
      <c r="P998" s="98">
        <f t="shared" si="155"/>
        <v>0</v>
      </c>
      <c r="Q998" s="118">
        <f t="shared" si="156"/>
        <v>0</v>
      </c>
      <c r="R998" s="98">
        <f t="shared" si="160"/>
        <v>8</v>
      </c>
      <c r="S998" s="119">
        <f t="shared" si="157"/>
        <v>8</v>
      </c>
    </row>
    <row r="999" spans="1:19">
      <c r="A999" s="119"/>
      <c r="E999" s="98">
        <f t="shared" si="151"/>
        <v>998</v>
      </c>
      <c r="F999" s="99"/>
      <c r="K999" s="114">
        <f t="shared" si="158"/>
        <v>48.764718273572456</v>
      </c>
      <c r="L999" s="115">
        <f t="shared" si="159"/>
        <v>48.813718273572455</v>
      </c>
      <c r="M999" s="98">
        <f t="shared" si="152"/>
        <v>48.764218273572453</v>
      </c>
      <c r="N999" s="116">
        <f t="shared" si="153"/>
        <v>48.814218273572457</v>
      </c>
      <c r="O999" s="117">
        <f t="shared" si="154"/>
        <v>48.789218273572459</v>
      </c>
      <c r="P999" s="98">
        <f t="shared" si="155"/>
        <v>0</v>
      </c>
      <c r="Q999" s="118">
        <f t="shared" si="156"/>
        <v>0</v>
      </c>
      <c r="R999" s="98">
        <f t="shared" si="160"/>
        <v>8</v>
      </c>
      <c r="S999" s="119">
        <f t="shared" si="157"/>
        <v>8</v>
      </c>
    </row>
    <row r="1000" spans="1:19">
      <c r="A1000" s="119"/>
      <c r="E1000" s="98">
        <f t="shared" si="151"/>
        <v>999</v>
      </c>
      <c r="F1000" s="99"/>
      <c r="K1000" s="114">
        <f t="shared" si="158"/>
        <v>48.814718273572453</v>
      </c>
      <c r="L1000" s="115">
        <f t="shared" si="159"/>
        <v>48.863718273572452</v>
      </c>
      <c r="M1000" s="98">
        <f t="shared" si="152"/>
        <v>48.81421827357245</v>
      </c>
      <c r="N1000" s="116">
        <f t="shared" si="153"/>
        <v>48.864218273572455</v>
      </c>
      <c r="O1000" s="117">
        <f t="shared" si="154"/>
        <v>48.839218273572456</v>
      </c>
      <c r="P1000" s="98">
        <f t="shared" si="155"/>
        <v>0</v>
      </c>
      <c r="Q1000" s="118">
        <f t="shared" si="156"/>
        <v>0</v>
      </c>
      <c r="R1000" s="98">
        <f t="shared" si="160"/>
        <v>8</v>
      </c>
      <c r="S1000" s="119">
        <f t="shared" si="157"/>
        <v>8</v>
      </c>
    </row>
    <row r="1001" spans="1:19" ht="15.75" thickBot="1">
      <c r="A1001" s="128"/>
      <c r="E1001" s="129">
        <f t="shared" si="151"/>
        <v>1000</v>
      </c>
      <c r="F1001" s="130"/>
      <c r="K1001" s="114">
        <f t="shared" si="158"/>
        <v>48.86471827357245</v>
      </c>
      <c r="L1001" s="115">
        <f t="shared" si="159"/>
        <v>48.913718273572449</v>
      </c>
      <c r="M1001" s="98">
        <f t="shared" si="152"/>
        <v>48.864218273572448</v>
      </c>
      <c r="N1001" s="116">
        <f t="shared" si="153"/>
        <v>48.914218273572452</v>
      </c>
      <c r="O1001" s="117">
        <f t="shared" si="154"/>
        <v>48.889218273572453</v>
      </c>
      <c r="P1001" s="98">
        <f t="shared" si="155"/>
        <v>0</v>
      </c>
      <c r="Q1001" s="118">
        <f t="shared" si="156"/>
        <v>0</v>
      </c>
      <c r="R1001" s="98">
        <f t="shared" si="160"/>
        <v>8</v>
      </c>
      <c r="S1001" s="119">
        <f t="shared" si="157"/>
        <v>8</v>
      </c>
    </row>
  </sheetData>
  <mergeCells count="13">
    <mergeCell ref="AJ3:AO5"/>
    <mergeCell ref="H6:I6"/>
    <mergeCell ref="H7:I7"/>
    <mergeCell ref="E1:F1"/>
    <mergeCell ref="AC1:AO1"/>
    <mergeCell ref="K2:L2"/>
    <mergeCell ref="M2:M3"/>
    <mergeCell ref="N2:N3"/>
    <mergeCell ref="O2:O3"/>
    <mergeCell ref="P2:P3"/>
    <mergeCell ref="Q2:Q3"/>
    <mergeCell ref="R2:R3"/>
    <mergeCell ref="S2:S3"/>
  </mergeCells>
  <conditionalFormatting sqref="K4:L5 K1002:L1048576 L6:L40 K6:K1001">
    <cfRule type="cellIs" dxfId="6" priority="7" operator="greaterThan">
      <formula>$I$1</formula>
    </cfRule>
  </conditionalFormatting>
  <conditionalFormatting sqref="O1 O4:O40 O1002:O1048576">
    <cfRule type="cellIs" dxfId="5" priority="6" operator="greaterThan">
      <formula>$I$1</formula>
    </cfRule>
  </conditionalFormatting>
  <conditionalFormatting sqref="P1">
    <cfRule type="cellIs" dxfId="4" priority="5" operator="greaterThan">
      <formula>$I$1</formula>
    </cfRule>
  </conditionalFormatting>
  <conditionalFormatting sqref="L606:L1001">
    <cfRule type="cellIs" dxfId="3" priority="4" operator="greaterThan">
      <formula>$I$1</formula>
    </cfRule>
  </conditionalFormatting>
  <conditionalFormatting sqref="O606:O1001">
    <cfRule type="cellIs" dxfId="2" priority="3" operator="greaterThan">
      <formula>$I$1</formula>
    </cfRule>
  </conditionalFormatting>
  <conditionalFormatting sqref="L41:L605">
    <cfRule type="cellIs" dxfId="1" priority="2" operator="greaterThan">
      <formula>$I$1</formula>
    </cfRule>
  </conditionalFormatting>
  <conditionalFormatting sqref="O41:O605">
    <cfRule type="cellIs" dxfId="0" priority="1" operator="greaterThan">
      <formula>$I$1</formula>
    </cfRule>
  </conditionalFormatting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sheetPr codeName="Hoja8"/>
  <dimension ref="C4:N29"/>
  <sheetViews>
    <sheetView workbookViewId="0"/>
  </sheetViews>
  <sheetFormatPr baseColWidth="10" defaultRowHeight="15"/>
  <sheetData>
    <row r="4" spans="3:14">
      <c r="C4" s="1">
        <v>68</v>
      </c>
      <c r="D4" s="1">
        <v>66</v>
      </c>
      <c r="E4" s="1">
        <v>68</v>
      </c>
      <c r="F4" s="1">
        <v>65</v>
      </c>
      <c r="G4" s="1">
        <v>69</v>
      </c>
      <c r="H4" s="1">
        <v>66</v>
      </c>
      <c r="I4" s="1">
        <v>68</v>
      </c>
      <c r="J4" s="1">
        <v>65</v>
      </c>
      <c r="K4" s="1">
        <v>71</v>
      </c>
      <c r="L4" s="1">
        <v>67</v>
      </c>
      <c r="M4" s="1">
        <v>68</v>
      </c>
      <c r="N4" s="1">
        <v>70</v>
      </c>
    </row>
    <row r="6" spans="3:14">
      <c r="C6" s="1">
        <v>65</v>
      </c>
      <c r="D6" s="1">
        <v>63</v>
      </c>
      <c r="E6" s="1">
        <v>67</v>
      </c>
      <c r="F6" s="1">
        <v>64</v>
      </c>
      <c r="G6" s="1">
        <v>68</v>
      </c>
      <c r="H6" s="1">
        <v>62</v>
      </c>
      <c r="I6" s="1">
        <v>70</v>
      </c>
      <c r="J6" s="1">
        <v>66</v>
      </c>
      <c r="K6" s="1">
        <v>68</v>
      </c>
      <c r="L6" s="1">
        <v>67</v>
      </c>
      <c r="M6" s="1">
        <v>69</v>
      </c>
      <c r="N6" s="1">
        <v>71</v>
      </c>
    </row>
    <row r="8" spans="3:14">
      <c r="D8" t="s">
        <v>47</v>
      </c>
    </row>
    <row r="9" spans="3:14">
      <c r="C9" s="1">
        <v>68</v>
      </c>
      <c r="D9" s="1">
        <v>65</v>
      </c>
      <c r="E9" s="1">
        <v>68</v>
      </c>
      <c r="F9">
        <v>68</v>
      </c>
      <c r="G9">
        <f>AVERAGE(D9,D11,D15,D17,D19)</f>
        <v>67.8</v>
      </c>
    </row>
    <row r="10" spans="3:14">
      <c r="C10" s="131">
        <v>66</v>
      </c>
      <c r="D10" s="131">
        <v>63</v>
      </c>
      <c r="E10" s="131">
        <v>66</v>
      </c>
      <c r="F10">
        <v>66</v>
      </c>
      <c r="G10">
        <f>AVERAGE(D10,D14)</f>
        <v>62.5</v>
      </c>
    </row>
    <row r="11" spans="3:14">
      <c r="C11" s="1">
        <v>68</v>
      </c>
      <c r="D11" s="1">
        <v>67</v>
      </c>
      <c r="E11" s="1">
        <v>68</v>
      </c>
    </row>
    <row r="12" spans="3:14">
      <c r="C12" s="131">
        <v>65</v>
      </c>
      <c r="D12" s="131">
        <v>64</v>
      </c>
      <c r="E12" s="131">
        <v>65</v>
      </c>
      <c r="F12">
        <v>65</v>
      </c>
      <c r="G12">
        <f>AVERAGE(D12,D16)</f>
        <v>65</v>
      </c>
    </row>
    <row r="13" spans="3:14">
      <c r="C13" s="1">
        <v>69</v>
      </c>
      <c r="D13" s="1">
        <v>68</v>
      </c>
      <c r="E13" s="1">
        <v>69</v>
      </c>
      <c r="F13">
        <v>69</v>
      </c>
      <c r="G13">
        <v>68</v>
      </c>
    </row>
    <row r="14" spans="3:14">
      <c r="C14" s="131">
        <v>66</v>
      </c>
      <c r="D14" s="131">
        <v>62</v>
      </c>
      <c r="E14" s="131">
        <v>66</v>
      </c>
    </row>
    <row r="15" spans="3:14">
      <c r="C15" s="1">
        <v>68</v>
      </c>
      <c r="D15" s="1">
        <v>70</v>
      </c>
      <c r="E15" s="1">
        <v>68</v>
      </c>
    </row>
    <row r="16" spans="3:14">
      <c r="C16" s="131">
        <v>65</v>
      </c>
      <c r="D16" s="131">
        <v>66</v>
      </c>
      <c r="E16" s="131">
        <v>65</v>
      </c>
    </row>
    <row r="17" spans="3:11">
      <c r="C17" s="1">
        <v>71</v>
      </c>
      <c r="D17" s="1">
        <v>68</v>
      </c>
      <c r="E17" s="1">
        <v>71</v>
      </c>
      <c r="F17">
        <v>71</v>
      </c>
      <c r="G17">
        <v>68</v>
      </c>
    </row>
    <row r="18" spans="3:11">
      <c r="C18" s="1">
        <v>67</v>
      </c>
      <c r="D18" s="1">
        <v>67</v>
      </c>
      <c r="E18" s="1">
        <v>67</v>
      </c>
      <c r="F18">
        <v>67</v>
      </c>
      <c r="G18">
        <v>67</v>
      </c>
      <c r="J18" s="37">
        <v>68</v>
      </c>
      <c r="K18" s="37">
        <v>65</v>
      </c>
    </row>
    <row r="19" spans="3:11">
      <c r="C19" s="131">
        <v>68</v>
      </c>
      <c r="D19" s="131">
        <v>69</v>
      </c>
      <c r="E19" s="131">
        <v>68</v>
      </c>
      <c r="J19" s="37">
        <v>66</v>
      </c>
      <c r="K19" s="37">
        <v>63</v>
      </c>
    </row>
    <row r="20" spans="3:11">
      <c r="C20" s="1">
        <v>70</v>
      </c>
      <c r="D20" s="1">
        <v>71</v>
      </c>
      <c r="E20" s="1">
        <v>70</v>
      </c>
      <c r="F20">
        <v>70</v>
      </c>
      <c r="G20">
        <v>71</v>
      </c>
      <c r="J20" s="37">
        <v>68</v>
      </c>
      <c r="K20" s="37">
        <v>67</v>
      </c>
    </row>
    <row r="21" spans="3:11">
      <c r="J21" s="37">
        <v>65</v>
      </c>
      <c r="K21" s="37">
        <v>64</v>
      </c>
    </row>
    <row r="22" spans="3:11">
      <c r="J22" s="37">
        <v>69</v>
      </c>
      <c r="K22" s="37">
        <v>68</v>
      </c>
    </row>
    <row r="23" spans="3:11">
      <c r="C23">
        <v>68</v>
      </c>
      <c r="D23">
        <v>67.8</v>
      </c>
      <c r="F23">
        <v>68</v>
      </c>
      <c r="G23">
        <f>AVERAGE(K18,K20,K28,K24)</f>
        <v>67.75</v>
      </c>
      <c r="J23" s="37">
        <v>66</v>
      </c>
      <c r="K23" s="37">
        <v>62</v>
      </c>
    </row>
    <row r="24" spans="3:11">
      <c r="C24">
        <v>66</v>
      </c>
      <c r="D24">
        <v>62.5</v>
      </c>
      <c r="F24">
        <v>66</v>
      </c>
      <c r="G24">
        <f>AVERAGE(K19,K23)</f>
        <v>62.5</v>
      </c>
      <c r="J24" s="37">
        <v>68</v>
      </c>
      <c r="K24" s="37">
        <v>70</v>
      </c>
    </row>
    <row r="25" spans="3:11">
      <c r="C25">
        <v>65</v>
      </c>
      <c r="D25">
        <v>65</v>
      </c>
      <c r="F25">
        <v>65</v>
      </c>
      <c r="G25">
        <f>AVERAGE(K19,K23)</f>
        <v>62.5</v>
      </c>
      <c r="J25" s="37">
        <v>65</v>
      </c>
      <c r="K25" s="37">
        <v>66</v>
      </c>
    </row>
    <row r="26" spans="3:11">
      <c r="C26">
        <v>69</v>
      </c>
      <c r="D26">
        <v>68</v>
      </c>
      <c r="F26">
        <v>69</v>
      </c>
      <c r="G26">
        <v>68</v>
      </c>
      <c r="J26" s="37">
        <v>71</v>
      </c>
      <c r="K26" s="37">
        <v>68</v>
      </c>
    </row>
    <row r="27" spans="3:11">
      <c r="C27">
        <v>71</v>
      </c>
      <c r="D27">
        <v>68</v>
      </c>
      <c r="F27">
        <v>71</v>
      </c>
      <c r="G27">
        <v>68</v>
      </c>
      <c r="J27" s="37">
        <v>67</v>
      </c>
      <c r="K27" s="37">
        <v>67</v>
      </c>
    </row>
    <row r="28" spans="3:11">
      <c r="C28">
        <v>67</v>
      </c>
      <c r="D28">
        <v>67</v>
      </c>
      <c r="F28">
        <v>67</v>
      </c>
      <c r="G28">
        <v>67</v>
      </c>
      <c r="J28" s="37">
        <v>68</v>
      </c>
      <c r="K28" s="37">
        <v>69</v>
      </c>
    </row>
    <row r="29" spans="3:11">
      <c r="C29">
        <v>70</v>
      </c>
      <c r="D29">
        <v>71</v>
      </c>
      <c r="F29">
        <v>70</v>
      </c>
      <c r="G29">
        <v>71</v>
      </c>
      <c r="J29" s="37">
        <v>70</v>
      </c>
      <c r="K29" s="37">
        <v>71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39</vt:i4>
      </vt:variant>
    </vt:vector>
  </HeadingPairs>
  <TitlesOfParts>
    <vt:vector size="39" baseType="lpstr">
      <vt:lpstr>INGRESO DE DATOS</vt:lpstr>
      <vt:lpstr>MODELO EXPONENCIAL</vt:lpstr>
      <vt:lpstr>RUIDO EXPONENCIAL</vt:lpstr>
      <vt:lpstr>Ejercicio Miercoles</vt:lpstr>
      <vt:lpstr>MODELO POTENCIAL</vt:lpstr>
      <vt:lpstr>RUIDO POTENCIAL</vt:lpstr>
      <vt:lpstr>MODELO MULTIPLE LINEAL</vt:lpstr>
      <vt:lpstr>RUIDO ML</vt:lpstr>
      <vt:lpstr>MML INVERSO</vt:lpstr>
      <vt:lpstr>RUIDO ML INVERSO</vt:lpstr>
      <vt:lpstr>MODELO MULTIPLE CUADRATICO</vt:lpstr>
      <vt:lpstr>RUIDO MC</vt:lpstr>
      <vt:lpstr>MMC INVERSO</vt:lpstr>
      <vt:lpstr>RUIDO MC INVERSO</vt:lpstr>
      <vt:lpstr>MODELO 1</vt:lpstr>
      <vt:lpstr>RUIDO 1</vt:lpstr>
      <vt:lpstr>MODELO 2</vt:lpstr>
      <vt:lpstr>RUIDO 2</vt:lpstr>
      <vt:lpstr>MODELO 3</vt:lpstr>
      <vt:lpstr>RUIDO 3</vt:lpstr>
      <vt:lpstr>MODELO 4</vt:lpstr>
      <vt:lpstr>RUIDO 4</vt:lpstr>
      <vt:lpstr>MODELO 5</vt:lpstr>
      <vt:lpstr>RUIDO 5</vt:lpstr>
      <vt:lpstr>MODELO 6</vt:lpstr>
      <vt:lpstr>RUIDO 6</vt:lpstr>
      <vt:lpstr>MODELO 7</vt:lpstr>
      <vt:lpstr>RUIDO 7</vt:lpstr>
      <vt:lpstr>MODELO 8</vt:lpstr>
      <vt:lpstr>RUIDO 8</vt:lpstr>
      <vt:lpstr>MODELO 9</vt:lpstr>
      <vt:lpstr>RUIDO 9</vt:lpstr>
      <vt:lpstr>MODELO 10</vt:lpstr>
      <vt:lpstr>RUIDO 10</vt:lpstr>
      <vt:lpstr>MODELO 11</vt:lpstr>
      <vt:lpstr>RUIDO 11</vt:lpstr>
      <vt:lpstr>MODELO 12</vt:lpstr>
      <vt:lpstr>RUIDO 12</vt:lpstr>
      <vt:lpstr>Pruebas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Brayan Cifuentes</dc:creator>
  <cp:lastModifiedBy>Daniel Garcia</cp:lastModifiedBy>
  <dcterms:created xsi:type="dcterms:W3CDTF">2020-02-05T15:39:43Z</dcterms:created>
  <dcterms:modified xsi:type="dcterms:W3CDTF">2020-04-10T21:19:16Z</dcterms:modified>
</cp:coreProperties>
</file>